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mcfarland\Downloads\"/>
    </mc:Choice>
  </mc:AlternateContent>
  <xr:revisionPtr revIDLastSave="0" documentId="13_ncr:1_{4873052C-BACF-453E-9C89-BA693E22317A}" xr6:coauthVersionLast="47" xr6:coauthVersionMax="47" xr10:uidLastSave="{00000000-0000-0000-0000-000000000000}"/>
  <bookViews>
    <workbookView xWindow="-110" yWindow="-110" windowWidth="19420" windowHeight="11500" firstSheet="1" activeTab="1" xr2:uid="{00000000-000D-0000-FFFF-FFFF00000000}"/>
  </bookViews>
  <sheets>
    <sheet name="_CIQHiddenCacheSheet" sheetId="15" state="veryHidden" r:id="rId1"/>
    <sheet name="paste_value_usd" sheetId="5" r:id="rId2"/>
    <sheet name="formula_usd" sheetId="1" r:id="rId3"/>
    <sheet name="formula_as_reported" sheetId="11" r:id="rId4"/>
    <sheet name="paste_value_as_reported" sheetId="12" r:id="rId5"/>
  </sheets>
  <externalReferences>
    <externalReference r:id="rId6"/>
    <externalReference r:id="rId7"/>
  </externalReferences>
  <definedNames>
    <definedName name="_xlnm._FilterDatabase" localSheetId="1" hidden="1">paste_value_usd!$A$2:$AI$601</definedName>
    <definedName name="Ccy">'[1]Financial Statements'!$G$3</definedName>
    <definedName name="CIQWBGuid" hidden="1">"55831760-d34b-4e26-b05f-ee0cc2d926ea"</definedName>
    <definedName name="CIQWBInfo" hidden="1">"{ ""CIQVersion"":""9.50.2716.4594"" }"</definedName>
    <definedName name="Conv">'[1]Financial Statements'!$G$4</definedName>
    <definedName name="IQ_ADDIN" hidden="1">"AUTO"</definedName>
    <definedName name="IQ_ANNUAL_DIVIDEND" hidden="1">"c229"</definedName>
    <definedName name="IQ_AVG_PRICE_TARGET" hidden="1">"c82"</definedName>
    <definedName name="IQ_BONDRATING_FITCH" hidden="1">"c223"</definedName>
    <definedName name="IQ_BONDRATING_FITCH_DATE" hidden="1">"c241"</definedName>
    <definedName name="IQ_BONDRATING_SP" hidden="1">"c224"</definedName>
    <definedName name="IQ_BONDRATING_SP_DATE" hidden="1">"c242"</definedName>
    <definedName name="IQ_BOOK_VALUE" hidden="1">"c68"</definedName>
    <definedName name="IQ_BV_ACT_OR_EST_REUT" hidden="1">"c5471"</definedName>
    <definedName name="IQ_BV_ACT_OR_EST_THOM" hidden="1">"c5308"</definedName>
    <definedName name="IQ_BV_EST_REUT" hidden="1">"c5403"</definedName>
    <definedName name="IQ_BV_EST_THOM" hidden="1">"c5147"</definedName>
    <definedName name="IQ_BV_HIGH_EST_REUT" hidden="1">"c5405"</definedName>
    <definedName name="IQ_BV_HIGH_EST_THOM" hidden="1">"c5149"</definedName>
    <definedName name="IQ_BV_LOW_EST_REUT" hidden="1">"c5406"</definedName>
    <definedName name="IQ_BV_LOW_EST_THOM" hidden="1">"c5150"</definedName>
    <definedName name="IQ_BV_MEDIAN_EST_REUT" hidden="1">"c5404"</definedName>
    <definedName name="IQ_BV_MEDIAN_EST_THOM" hidden="1">"c5148"</definedName>
    <definedName name="IQ_BV_NUM_EST_REUT" hidden="1">"c5407"</definedName>
    <definedName name="IQ_BV_NUM_EST_THOM" hidden="1">"c5151"</definedName>
    <definedName name="IQ_BV_STDDEV_EST_REUT" hidden="1">"c5408"</definedName>
    <definedName name="IQ_BV_STDDEV_EST_THOM" hidden="1">"c5152"</definedName>
    <definedName name="IQ_CH">110000</definedName>
    <definedName name="IQ_CLASSB_OUTSTANDING_BS_DATE" hidden="1">"c1972"</definedName>
    <definedName name="IQ_CLASSB_OUTSTANDING_FILING_DATE" hidden="1">"c1974"</definedName>
    <definedName name="IQ_CONTRACTS_OTHER_COMMODITIES_EQUITIES._FDIC" hidden="1">"c6522"</definedName>
    <definedName name="IQ_CONV_RATE" hidden="1">"c2192"</definedName>
    <definedName name="IQ_CQ">5000</definedName>
    <definedName name="IQ_CY">10000</definedName>
    <definedName name="IQ_DAILY">500000</definedName>
    <definedName name="IQ_DNTM" hidden="1">700000</definedName>
    <definedName name="IQ_EBIT_10K" hidden="1">"IQ_EBIT_10K"</definedName>
    <definedName name="IQ_EBIT_10Q" hidden="1">"IQ_EBIT_10Q"</definedName>
    <definedName name="IQ_EBIT_10Q1" hidden="1">"IQ_EBIT_10Q1"</definedName>
    <definedName name="IQ_EBIT_GROWTH_1" hidden="1">"c157"</definedName>
    <definedName name="IQ_EBIT_GROWTH_2" hidden="1">"c161"</definedName>
    <definedName name="IQ_EBITDA_10K" hidden="1">"IQ_EBITDA_10K"</definedName>
    <definedName name="IQ_EBITDA_10Q" hidden="1">"IQ_EBITDA_10Q"</definedName>
    <definedName name="IQ_EBITDA_10Q1" hidden="1">"IQ_EBITDA_10Q1"</definedName>
    <definedName name="IQ_EBITDA_GROWTH_1" hidden="1">"c156"</definedName>
    <definedName name="IQ_EBITDA_GROWTH_2" hidden="1">"c160"</definedName>
    <definedName name="IQ_EPS" hidden="1">"IQ_EPS"</definedName>
    <definedName name="IQ_EPS_10K" hidden="1">"IQ_EPS_10K"</definedName>
    <definedName name="IQ_EPS_10Q" hidden="1">"IQ_EPS_10Q"</definedName>
    <definedName name="IQ_EPS_10Q1" hidden="1">"IQ_EPS_10Q1"</definedName>
    <definedName name="IQ_EPS_EST_1" hidden="1">"c189"</definedName>
    <definedName name="IQ_EST_ACT_BV_REUT" hidden="1">"c5409"</definedName>
    <definedName name="IQ_EST_ACT_BV_THOM" hidden="1">"c5153"</definedName>
    <definedName name="IQ_EST_BV_DIFF_CIQ" hidden="1">"c4765"</definedName>
    <definedName name="IQ_EST_BV_DIFF_REUT" hidden="1">"c5433"</definedName>
    <definedName name="IQ_EST_BV_DIFF_THOM" hidden="1">"c5204"</definedName>
    <definedName name="IQ_EST_BV_SURPRISE_PERCENT_CIQ" hidden="1">"c4766"</definedName>
    <definedName name="IQ_EST_BV_SURPRISE_PERCENT_REUT" hidden="1">"c5434"</definedName>
    <definedName name="IQ_EST_BV_SURPRISE_PERCENT_THOM" hidden="1">"c5205"</definedName>
    <definedName name="IQ_EST_EPS_SURPRISE" hidden="1">"c1635"</definedName>
    <definedName name="IQ_EST_NUM_BUY_CIQ" hidden="1">"c3700"</definedName>
    <definedName name="IQ_EST_NUM_BUY_REUT" hidden="1">"c3869"</definedName>
    <definedName name="IQ_EST_NUM_BUY_THOM" hidden="1">"c5165"</definedName>
    <definedName name="IQ_EST_NUM_HOLD_CIQ" hidden="1">"c3702"</definedName>
    <definedName name="IQ_EST_NUM_HOLD_REUT" hidden="1">"c3871"</definedName>
    <definedName name="IQ_EST_NUM_HOLD_THOM" hidden="1">"c5167"</definedName>
    <definedName name="IQ_EST_NUM_OUTPERFORM_CIQ" hidden="1">"c3701"</definedName>
    <definedName name="IQ_EST_NUM_OUTPERFORM_REUT" hidden="1">"c3870"</definedName>
    <definedName name="IQ_EST_NUM_OUTPERFORM_THOM" hidden="1">"c5166"</definedName>
    <definedName name="IQ_EST_NUM_SELL_CIQ" hidden="1">"c3704"</definedName>
    <definedName name="IQ_EST_NUM_SELL_REUT" hidden="1">"c3873"</definedName>
    <definedName name="IQ_EST_NUM_SELL_THOM" hidden="1">"c5169"</definedName>
    <definedName name="IQ_EST_NUM_UNDERPERFORM_CIQ" hidden="1">"c3703"</definedName>
    <definedName name="IQ_EST_NUM_UNDERPERFORM_REUT" hidden="1">"c3872"</definedName>
    <definedName name="IQ_EST_NUM_UNDERPERFORM_THOM" hidden="1">"c5168"</definedName>
    <definedName name="IQ_EV_OVER_REVENUE_EST" hidden="1">"c165"</definedName>
    <definedName name="IQ_EV_OVER_REVENUE_EST_1" hidden="1">"c166"</definedName>
    <definedName name="IQ_EXPENSE_CODE_" hidden="1">"test"</definedName>
    <definedName name="IQ_FH">100000</definedName>
    <definedName name="IQ_FHLB_DUE_AFTER_FIVE" hidden="1">"c2086"</definedName>
    <definedName name="IQ_FIN_DIV_CURRENT_PORT_DEBT_TOTAL" hidden="1">"c5524"</definedName>
    <definedName name="IQ_FIN_DIV_CURRENT_PORT_LEASES_TOTAL" hidden="1">"c5523"</definedName>
    <definedName name="IQ_FIN_DIV_DEBT_LT_TOTAL" hidden="1">"c5526"</definedName>
    <definedName name="IQ_FIN_DIV_LEASES_LT_TOTAL" hidden="1">"c5525"</definedName>
    <definedName name="IQ_FIN_DIV_NOTES_PAY_TOTAL" hidden="1">"c5522"</definedName>
    <definedName name="IQ_FIVE_PERCENT_AMOUNT" hidden="1">"c240"</definedName>
    <definedName name="IQ_FIVEPERCENT_OWNER" hidden="1">"c239"</definedName>
    <definedName name="IQ_FLOAT" hidden="1">"c225"</definedName>
    <definedName name="IQ_FOREIGN_BRANCHES_U.S._BANKS_LOANS_FDIC" hidden="1">"c6438"</definedName>
    <definedName name="IQ_FQ">500</definedName>
    <definedName name="IQ_FWD" hidden="1">"LTM"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WD_Q3" hidden="1">"504"</definedName>
    <definedName name="IQ_FWD_Q4" hidden="1">"505"</definedName>
    <definedName name="IQ_FWD_Q5" hidden="1">"506"</definedName>
    <definedName name="IQ_FWD_Q6" hidden="1">"507"</definedName>
    <definedName name="IQ_FWD_Q7" hidden="1">"508"</definedName>
    <definedName name="IQ_FWD1" hidden="1">"LTM"</definedName>
    <definedName name="IQ_FY">1000</definedName>
    <definedName name="IQ_FY_DATE" hidden="1">"IQ_FY_DATE"</definedName>
    <definedName name="IQ_INSIDER_3MTH_BOUGHT" hidden="1">"c1534"</definedName>
    <definedName name="IQ_INSIDER_3MTH_NET" hidden="1">"c1535"</definedName>
    <definedName name="IQ_INSIDER_3MTH_SOLD" hidden="1">"c1533"</definedName>
    <definedName name="IQ_INSIDER_6MTH_BOUGHT" hidden="1">"c1537"</definedName>
    <definedName name="IQ_INSIDER_6MTH_NET" hidden="1">"c1538"</definedName>
    <definedName name="IQ_INSIDER_6MTH_SOLD" hidden="1">"c1536"</definedName>
    <definedName name="IQ_INSIDER_AMOUNT" hidden="1">"c238"</definedName>
    <definedName name="IQ_INSTITUTIONAL_AMOUNT" hidden="1">"c236"</definedName>
    <definedName name="IQ_INTEREST_INC_10K" hidden="1">"IQ_INTEREST_INC_10K"</definedName>
    <definedName name="IQ_INTEREST_INC_10Q" hidden="1">"IQ_INTEREST_INC_10Q"</definedName>
    <definedName name="IQ_INTEREST_INC_10Q1" hidden="1">"IQ_INTEREST_INC_10Q1"</definedName>
    <definedName name="IQ_INTEREST_LT_DEBT" hidden="1">"c2086"</definedName>
    <definedName name="IQ_LAST_EBIT_MARGIN" hidden="1">"c151"</definedName>
    <definedName name="IQ_LAST_EBITDA_MARGIN" hidden="1">"c150"</definedName>
    <definedName name="IQ_LAST_GROSS_MARGIN" hidden="1">"c149"</definedName>
    <definedName name="IQ_LAST_NET_INC_MARGIN" hidden="1">"c152"</definedName>
    <definedName name="IQ_LATEST" hidden="1">"1"</definedName>
    <definedName name="IQ_LATESTK" hidden="1">1000</definedName>
    <definedName name="IQ_LATESTKFR" hidden="1">"100"</definedName>
    <definedName name="IQ_LATESTQ" hidden="1">500</definedName>
    <definedName name="IQ_LATESTQFR" hidden="1">"50"</definedName>
    <definedName name="IQ_LTM">2000</definedName>
    <definedName name="IQ_LTM_DATE" hidden="1">"IQ_LTM_DATE"</definedName>
    <definedName name="IQ_LTMMONTH" hidden="1">120000</definedName>
    <definedName name="IQ_MONTH">15000</definedName>
    <definedName name="IQ_MTD" hidden="1">800000</definedName>
    <definedName name="IQ_NAMES_REVISION_DATE_" hidden="1">45206.3828935185</definedName>
    <definedName name="IQ_NAV_ACT_OR_EST" hidden="1">"c2225"</definedName>
    <definedName name="IQ_NET_INC_10K" hidden="1">"IQ_NET_INC_10K"</definedName>
    <definedName name="IQ_NET_INC_10Q" hidden="1">"IQ_NET_INC_10Q"</definedName>
    <definedName name="IQ_NET_INC_10Q1" hidden="1">"IQ_NET_INC_10Q1"</definedName>
    <definedName name="IQ_NET_INC_GROWTH_1" hidden="1">"c158"</definedName>
    <definedName name="IQ_NET_INC_GROWTH_2" hidden="1">"c162"</definedName>
    <definedName name="IQ_NTM">6000</definedName>
    <definedName name="IQ_NUM_OFFICES" hidden="1">"c2088"</definedName>
    <definedName name="IQ_NUMBER_SHAREHOLDERS_CLASSB" hidden="1">"c1969"</definedName>
    <definedName name="IQ_OG_DAILY_PRDUCTION_GROWTH_GAS" hidden="1">"c10073"</definedName>
    <definedName name="IQ_OG_DAILY_PRDUCTION_GROWTH_GAS_EQUIVALENT" hidden="1">"c10076"</definedName>
    <definedName name="IQ_OG_DAILY_PRDUCTION_GROWTH_NGL" hidden="1">"c10074"</definedName>
    <definedName name="IQ_OG_DAILY_PRDUCTION_GROWTH_OIL" hidden="1">"c10072"</definedName>
    <definedName name="IQ_OG_DAILY_PRDUCTION_GROWTH_OIL_EQUIVALENT" hidden="1">"c10075"</definedName>
    <definedName name="IQ_OG_OTHER_ADJ" hidden="1">"c1999"</definedName>
    <definedName name="IQ_OG_PRDUCTION_GROWTH_GAS" hidden="1">"c10067"</definedName>
    <definedName name="IQ_OG_PRDUCTION_GROWTH_GAS_EQUIVALENT" hidden="1">"c10070"</definedName>
    <definedName name="IQ_OG_PRDUCTION_GROWTH_NGL" hidden="1">"c10068"</definedName>
    <definedName name="IQ_OG_PRDUCTION_GROWTH_OIL" hidden="1">"c10066"</definedName>
    <definedName name="IQ_OG_PRDUCTION_GROWTH_OIL_EQUIVALENT" hidden="1">"c10069"</definedName>
    <definedName name="IQ_OG_PRDUCTION_GROWTH_TOAL" hidden="1">"c10071"</definedName>
    <definedName name="IQ_OG_TOTAL_OIL_PRODUCTON" hidden="1">"c2059"</definedName>
    <definedName name="IQ_OPENED55" hidden="1">1</definedName>
    <definedName name="IQ_OPTIONS_EXCERCISED" hidden="1">"c2116"</definedName>
    <definedName name="IQ_OUTSTANDING_FILING_DATE_TOTAL" hidden="1">"c2107"</definedName>
    <definedName name="IQ_PERCENT_FLOAT" hidden="1">"c227"</definedName>
    <definedName name="IQ_PHARMBIO_NUMBER_PROD__APPROVED_DURING_PERIOD" hidden="1">"c10027"</definedName>
    <definedName name="IQ_PHARMBIO_NUMBER_PROD__CLINICAL_DEV" hidden="1">"c10022"</definedName>
    <definedName name="IQ_PHARMBIO_NUMBER_PROD__LAUNCHED_DURING_PERIOD" hidden="1">"c10028"</definedName>
    <definedName name="IQ_PHARMBIO_NUMBER_PROD__PHASE_I" hidden="1">"c10023"</definedName>
    <definedName name="IQ_PHARMBIO_NUMBER_PROD__PHASE_II" hidden="1">"c10024"</definedName>
    <definedName name="IQ_PHARMBIO_NUMBER_PROD__PHASE_III" hidden="1">"c10025"</definedName>
    <definedName name="IQ_PHARMBIO_NUMBER_PROD__PRE_CLINICAL_TRIALS" hidden="1">"c10021"</definedName>
    <definedName name="IQ_PHARMBIO_NUMBER_PROD__PRE_REGISTRATION" hidden="1">"c10026"</definedName>
    <definedName name="IQ_PHARMBIO_NUMBER_PROD__RESEARCH_DEV" hidden="1">"c10020"</definedName>
    <definedName name="IQ_PRETAX_INC" hidden="1">"c16"</definedName>
    <definedName name="IQ_PRETAX_INC_10K" hidden="1">"IQ_PRETAX_INC_10K"</definedName>
    <definedName name="IQ_PRETAX_INC_10Q" hidden="1">"IQ_PRETAX_INC_10Q"</definedName>
    <definedName name="IQ_PRETAX_INC_10Q1" hidden="1">"IQ_PRETAX_INC_10Q1"</definedName>
    <definedName name="IQ_PRICE_OVER_EPS_EST" hidden="1">"c174"</definedName>
    <definedName name="IQ_PRICE_OVER_EPS_EST_1" hidden="1">"c175"</definedName>
    <definedName name="IQ_PRICEDATETIME" hidden="1">"IQ_PRICEDATETIME"</definedName>
    <definedName name="IQ_PRIMARY_EPS_TYPE_THOM" hidden="1">"c5297"</definedName>
    <definedName name="IQ_QTD" hidden="1">750000</definedName>
    <definedName name="IQ_REVENUE_10K" hidden="1">"IQ_REVENUE_10K"</definedName>
    <definedName name="IQ_REVENUE_10Q" hidden="1">"IQ_REVENUE_10Q"</definedName>
    <definedName name="IQ_REVENUE_10Q1" hidden="1">"IQ_REVENUE_10Q1"</definedName>
    <definedName name="IQ_REVENUE_EST_1" hidden="1">"c190"</definedName>
    <definedName name="IQ_REVENUE_GROWTH_1" hidden="1">"c155"</definedName>
    <definedName name="IQ_REVENUE_GROWTH_2" hidden="1">"c159"</definedName>
    <definedName name="IQ_SHAREOUTSTANDING" hidden="1">"c1347"</definedName>
    <definedName name="IQ_SHORT_INTEREST_VOLUME" hidden="1">"c228"</definedName>
    <definedName name="IQ_TARGET_PRICE_LASTCLOSE" hidden="1">"c1855"</definedName>
    <definedName name="IQ_TODAY" hidden="1">0</definedName>
    <definedName name="IQ_TOTAL_PENSION_OBLIGATION" hidden="1">"c1292"</definedName>
    <definedName name="IQ_WEEK">50000</definedName>
    <definedName name="IQ_YTD">3000</definedName>
    <definedName name="IQ_YTDMONTH" hidden="1">130000</definedName>
    <definedName name="IQB_BOOKMARK_COUNT" hidden="1">3</definedName>
    <definedName name="IQB_CURRENT_BOOKMARK" hidden="1">1</definedName>
    <definedName name="IQRA7" hidden="1">"$A$8:$A$17"</definedName>
    <definedName name="IQRB7" hidden="1">"$B$8:$B$17"</definedName>
    <definedName name="IQRC7" hidden="1">"$C$8:$C$17"</definedName>
    <definedName name="IQRCapitalStructureDetailsU34" hidden="1">'[2]Capital Structure Details'!$U$35:$U$46</definedName>
    <definedName name="IQRCapitalStructureDetailsU5" hidden="1">'[2]Capital Structure Details'!$U$6:$U$16</definedName>
    <definedName name="IQRCapitalStructureDetailsU63" hidden="1">'[2]Capital Structure Details'!$U$64:$U$76</definedName>
    <definedName name="IQRD7" hidden="1">"$D$8:$D$17"</definedName>
    <definedName name="IQRE7" hidden="1">"$E$8:$E$17"</definedName>
    <definedName name="IQRF7" hidden="1">"$F$8:$F$17"</definedName>
    <definedName name="IQRG7" hidden="1">"$G$8:$G$17"</definedName>
    <definedName name="IQRH7" hidden="1">"$H$8:$H$17"</definedName>
    <definedName name="IQRI7" hidden="1">"$I$8:$I$17"</definedName>
    <definedName name="IQRJ7" hidden="1">"$J$8:$J$17"</definedName>
    <definedName name="IQRSheet1B6" hidden="1">formula_usd!$E$2:$E$7</definedName>
    <definedName name="Languages">OFFSET('[1]Financial Statements'!$BA$12,,,'[1]Financial Statements'!$BA$11)</definedName>
    <definedName name="NumQtrs">#REF!</definedName>
    <definedName name="SPWS_WBID">"2BF5D15D-9FD9-4036-9B85-6A566AD1A1E7"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402" i="1" l="1"/>
  <c r="AH354" i="1"/>
  <c r="AH370" i="1"/>
  <c r="AH322" i="1"/>
  <c r="AH482" i="1"/>
  <c r="AH514" i="1"/>
  <c r="AH546" i="1"/>
  <c r="AH578" i="1"/>
  <c r="AH386" i="1"/>
  <c r="AH258" i="1"/>
  <c r="AH418" i="1"/>
  <c r="AH434" i="1"/>
  <c r="AH450" i="1"/>
  <c r="AH466" i="1"/>
  <c r="AH129" i="1"/>
  <c r="AH321" i="1"/>
  <c r="AH18" i="1"/>
  <c r="AH98" i="1"/>
  <c r="AH114" i="1"/>
  <c r="AH96" i="1"/>
  <c r="AH288" i="1"/>
  <c r="AH496" i="1"/>
  <c r="AH17" i="1"/>
  <c r="AH97" i="1"/>
  <c r="AH111" i="1"/>
  <c r="AH335" i="1"/>
  <c r="AH383" i="1"/>
  <c r="AH543" i="1"/>
  <c r="AH16" i="1"/>
  <c r="AH221" i="1"/>
  <c r="AH237" i="1"/>
  <c r="AH558" i="1"/>
  <c r="AH31" i="1"/>
  <c r="AH79" i="1"/>
  <c r="AH141" i="1"/>
  <c r="AH157" i="1"/>
  <c r="AH173" i="1"/>
  <c r="AH189" i="1"/>
  <c r="AH205" i="1"/>
  <c r="AH61" i="1"/>
  <c r="AH77" i="1"/>
  <c r="AH93" i="1"/>
  <c r="AH109" i="1"/>
  <c r="AH125" i="1"/>
  <c r="AH594" i="1"/>
  <c r="AH338" i="1"/>
  <c r="AH13" i="1"/>
  <c r="AH29" i="1"/>
  <c r="AH45" i="1"/>
  <c r="AH513" i="1"/>
  <c r="AH545" i="1"/>
  <c r="AH130" i="1"/>
  <c r="AH194" i="1"/>
  <c r="AH530" i="1"/>
  <c r="AH255" i="1"/>
  <c r="AH161" i="1"/>
  <c r="AH509" i="1"/>
  <c r="AH433" i="1"/>
  <c r="AH465" i="1"/>
  <c r="AH334" i="1"/>
  <c r="AH382" i="1"/>
  <c r="AH510" i="1"/>
  <c r="AH95" i="1"/>
  <c r="AH191" i="1"/>
  <c r="AH317" i="1"/>
  <c r="AH78" i="1"/>
  <c r="AH142" i="1"/>
  <c r="AH222" i="1"/>
  <c r="AH254" i="1"/>
  <c r="AH12" i="1"/>
  <c r="AH60" i="1"/>
  <c r="AH92" i="1"/>
  <c r="AH156" i="1"/>
  <c r="AH396" i="1"/>
  <c r="AH426" i="1"/>
  <c r="AH442" i="1"/>
  <c r="AH458" i="1"/>
  <c r="AH395" i="1"/>
  <c r="AH523" i="1"/>
  <c r="AH346" i="1"/>
  <c r="AH362" i="1"/>
  <c r="AH378" i="1"/>
  <c r="AH394" i="1"/>
  <c r="AH410" i="1"/>
  <c r="AH266" i="1"/>
  <c r="AH282" i="1"/>
  <c r="AH298" i="1"/>
  <c r="AH314" i="1"/>
  <c r="AH330" i="1"/>
  <c r="AH186" i="1"/>
  <c r="AH202" i="1"/>
  <c r="AH218" i="1"/>
  <c r="AH234" i="1"/>
  <c r="AH250" i="1"/>
  <c r="AH106" i="1"/>
  <c r="AH122" i="1"/>
  <c r="AH138" i="1"/>
  <c r="AH154" i="1"/>
  <c r="AH170" i="1"/>
  <c r="AH26" i="1"/>
  <c r="AH42" i="1"/>
  <c r="AH58" i="1"/>
  <c r="AH74" i="1"/>
  <c r="AH90" i="1"/>
  <c r="AH210" i="1"/>
  <c r="AH274" i="1"/>
  <c r="AH498" i="1"/>
  <c r="AH562" i="1"/>
  <c r="AH10" i="1"/>
  <c r="AH352" i="1"/>
  <c r="AH432" i="1"/>
  <c r="AH305" i="1"/>
  <c r="AH401" i="1"/>
  <c r="AH162" i="1"/>
  <c r="AH94" i="1"/>
  <c r="AH190" i="1"/>
  <c r="AH367" i="1"/>
  <c r="AH495" i="1"/>
  <c r="AH112" i="1"/>
  <c r="AH540" i="1"/>
  <c r="AH588" i="1"/>
  <c r="AH349" i="1"/>
  <c r="AH429" i="1"/>
  <c r="AH589" i="1"/>
  <c r="AH172" i="1"/>
  <c r="AH204" i="1"/>
  <c r="AH300" i="1"/>
  <c r="AH332" i="1"/>
  <c r="AH476" i="1"/>
  <c r="AH475" i="1"/>
  <c r="AH539" i="1"/>
  <c r="AH587" i="1"/>
  <c r="AH44" i="1"/>
  <c r="AH140" i="1"/>
  <c r="AH107" i="1"/>
  <c r="AH139" i="1"/>
  <c r="AH267" i="1"/>
  <c r="AH331" i="1"/>
  <c r="AH443" i="1"/>
  <c r="AH554" i="1"/>
  <c r="AH570" i="1"/>
  <c r="AH586" i="1"/>
  <c r="AH11" i="1"/>
  <c r="AH43" i="1"/>
  <c r="AH537" i="1"/>
  <c r="AH490" i="1"/>
  <c r="AH506" i="1"/>
  <c r="AH522" i="1"/>
  <c r="AH538" i="1"/>
  <c r="AH457" i="1"/>
  <c r="AH473" i="1"/>
  <c r="AH489" i="1"/>
  <c r="AH505" i="1"/>
  <c r="AH521" i="1"/>
  <c r="AH377" i="1"/>
  <c r="AH393" i="1"/>
  <c r="AH409" i="1"/>
  <c r="AH425" i="1"/>
  <c r="AH441" i="1"/>
  <c r="AH297" i="1"/>
  <c r="AH313" i="1"/>
  <c r="AH329" i="1"/>
  <c r="AH345" i="1"/>
  <c r="AH361" i="1"/>
  <c r="AH217" i="1"/>
  <c r="AH233" i="1"/>
  <c r="AH249" i="1"/>
  <c r="AH265" i="1"/>
  <c r="AH281" i="1"/>
  <c r="AH137" i="1"/>
  <c r="AH153" i="1"/>
  <c r="AH169" i="1"/>
  <c r="AH185" i="1"/>
  <c r="AH201" i="1"/>
  <c r="AH57" i="1"/>
  <c r="AH73" i="1"/>
  <c r="AH89" i="1"/>
  <c r="AH105" i="1"/>
  <c r="AH121" i="1"/>
  <c r="AH449" i="1"/>
  <c r="AH226" i="1"/>
  <c r="AH9" i="1"/>
  <c r="AH25" i="1"/>
  <c r="AH41" i="1"/>
  <c r="AH113" i="1"/>
  <c r="AH193" i="1"/>
  <c r="AH257" i="1"/>
  <c r="AH289" i="1"/>
  <c r="AH385" i="1"/>
  <c r="AH256" i="1"/>
  <c r="AH304" i="1"/>
  <c r="AH400" i="1"/>
  <c r="AH528" i="1"/>
  <c r="AH576" i="1"/>
  <c r="AH559" i="1"/>
  <c r="AH32" i="1"/>
  <c r="AH144" i="1"/>
  <c r="AH176" i="1"/>
  <c r="AH208" i="1"/>
  <c r="AH223" i="1"/>
  <c r="AH271" i="1"/>
  <c r="AH303" i="1"/>
  <c r="AH415" i="1"/>
  <c r="AH447" i="1"/>
  <c r="AH494" i="1"/>
  <c r="AH526" i="1"/>
  <c r="AH590" i="1"/>
  <c r="AH63" i="1"/>
  <c r="AH175" i="1"/>
  <c r="AH110" i="1"/>
  <c r="AH238" i="1"/>
  <c r="AH318" i="1"/>
  <c r="AH398" i="1"/>
  <c r="AH462" i="1"/>
  <c r="AH269" i="1"/>
  <c r="AH333" i="1"/>
  <c r="AH381" i="1"/>
  <c r="AH445" i="1"/>
  <c r="AH46" i="1"/>
  <c r="AH601" i="1"/>
  <c r="AH474" i="1"/>
  <c r="AH380" i="1"/>
  <c r="AH428" i="1"/>
  <c r="AH556" i="1"/>
  <c r="AH584" i="1"/>
  <c r="AH600" i="1"/>
  <c r="AH553" i="1"/>
  <c r="AH569" i="1"/>
  <c r="AH585" i="1"/>
  <c r="AH504" i="1"/>
  <c r="AH520" i="1"/>
  <c r="AH536" i="1"/>
  <c r="AH552" i="1"/>
  <c r="AH568" i="1"/>
  <c r="AH424" i="1"/>
  <c r="AH440" i="1"/>
  <c r="AH456" i="1"/>
  <c r="AH472" i="1"/>
  <c r="AH488" i="1"/>
  <c r="AH344" i="1"/>
  <c r="AH360" i="1"/>
  <c r="AH376" i="1"/>
  <c r="AH392" i="1"/>
  <c r="AH408" i="1"/>
  <c r="AH264" i="1"/>
  <c r="AH280" i="1"/>
  <c r="AH296" i="1"/>
  <c r="AH312" i="1"/>
  <c r="AH328" i="1"/>
  <c r="AH184" i="1"/>
  <c r="AH200" i="1"/>
  <c r="AH216" i="1"/>
  <c r="AH232" i="1"/>
  <c r="AH248" i="1"/>
  <c r="AH104" i="1"/>
  <c r="AH120" i="1"/>
  <c r="AH136" i="1"/>
  <c r="AH152" i="1"/>
  <c r="AH168" i="1"/>
  <c r="AH24" i="1"/>
  <c r="AH40" i="1"/>
  <c r="AH56" i="1"/>
  <c r="AH72" i="1"/>
  <c r="AH88" i="1"/>
  <c r="AH561" i="1"/>
  <c r="AH66" i="1"/>
  <c r="AH178" i="1"/>
  <c r="AH290" i="1"/>
  <c r="AH8" i="1"/>
  <c r="AH49" i="1"/>
  <c r="AH177" i="1"/>
  <c r="AH209" i="1"/>
  <c r="AH273" i="1"/>
  <c r="AH369" i="1"/>
  <c r="AH48" i="1"/>
  <c r="AH128" i="1"/>
  <c r="AH384" i="1"/>
  <c r="AH480" i="1"/>
  <c r="AH544" i="1"/>
  <c r="AH286" i="1"/>
  <c r="AH350" i="1"/>
  <c r="AH430" i="1"/>
  <c r="AH478" i="1"/>
  <c r="AH127" i="1"/>
  <c r="AH413" i="1"/>
  <c r="AH461" i="1"/>
  <c r="AH541" i="1"/>
  <c r="AH30" i="1"/>
  <c r="AH126" i="1"/>
  <c r="AH155" i="1"/>
  <c r="AH348" i="1"/>
  <c r="AH508" i="1"/>
  <c r="AH285" i="1"/>
  <c r="AH365" i="1"/>
  <c r="AH27" i="1"/>
  <c r="AH59" i="1"/>
  <c r="AH75" i="1"/>
  <c r="AH91" i="1"/>
  <c r="AH123" i="1"/>
  <c r="AH535" i="1"/>
  <c r="AH551" i="1"/>
  <c r="AH567" i="1"/>
  <c r="AH583" i="1"/>
  <c r="AH599" i="1"/>
  <c r="AH455" i="1"/>
  <c r="AH471" i="1"/>
  <c r="AH487" i="1"/>
  <c r="AH503" i="1"/>
  <c r="AH519" i="1"/>
  <c r="AH375" i="1"/>
  <c r="AH391" i="1"/>
  <c r="AH407" i="1"/>
  <c r="AH423" i="1"/>
  <c r="AH439" i="1"/>
  <c r="AH295" i="1"/>
  <c r="AH311" i="1"/>
  <c r="AH327" i="1"/>
  <c r="AH343" i="1"/>
  <c r="AH359" i="1"/>
  <c r="AH215" i="1"/>
  <c r="AH231" i="1"/>
  <c r="AH247" i="1"/>
  <c r="AH263" i="1"/>
  <c r="AH279" i="1"/>
  <c r="AH135" i="1"/>
  <c r="AH151" i="1"/>
  <c r="AH167" i="1"/>
  <c r="AH183" i="1"/>
  <c r="AH199" i="1"/>
  <c r="AH55" i="1"/>
  <c r="AH71" i="1"/>
  <c r="AH87" i="1"/>
  <c r="AH103" i="1"/>
  <c r="AH119" i="1"/>
  <c r="AH302" i="1"/>
  <c r="AH47" i="1"/>
  <c r="AH7" i="1"/>
  <c r="AH23" i="1"/>
  <c r="AH39" i="1"/>
  <c r="AH253" i="1"/>
  <c r="AH525" i="1"/>
  <c r="AH62" i="1"/>
  <c r="AH174" i="1"/>
  <c r="AH270" i="1"/>
  <c r="AH284" i="1"/>
  <c r="AH412" i="1"/>
  <c r="AH460" i="1"/>
  <c r="AH492" i="1"/>
  <c r="AH524" i="1"/>
  <c r="AH171" i="1"/>
  <c r="AH219" i="1"/>
  <c r="AH251" i="1"/>
  <c r="AH347" i="1"/>
  <c r="AH411" i="1"/>
  <c r="AH422" i="1"/>
  <c r="AH454" i="1"/>
  <c r="AH486" i="1"/>
  <c r="AH550" i="1"/>
  <c r="AH582" i="1"/>
  <c r="AH182" i="1"/>
  <c r="AH214" i="1"/>
  <c r="AH262" i="1"/>
  <c r="AH310" i="1"/>
  <c r="AH342" i="1"/>
  <c r="AH86" i="1"/>
  <c r="AH102" i="1"/>
  <c r="AH118" i="1"/>
  <c r="AH134" i="1"/>
  <c r="AH150" i="1"/>
  <c r="AH6" i="1"/>
  <c r="AH22" i="1"/>
  <c r="AH38" i="1"/>
  <c r="AH54" i="1"/>
  <c r="AH70" i="1"/>
  <c r="AH368" i="1"/>
  <c r="AH592" i="1"/>
  <c r="AH65" i="1"/>
  <c r="AH577" i="1"/>
  <c r="AH82" i="1"/>
  <c r="AH160" i="1"/>
  <c r="AH192" i="1"/>
  <c r="AH240" i="1"/>
  <c r="AH320" i="1"/>
  <c r="AH336" i="1"/>
  <c r="AH431" i="1"/>
  <c r="AH479" i="1"/>
  <c r="AH511" i="1"/>
  <c r="AH575" i="1"/>
  <c r="AH80" i="1"/>
  <c r="AH15" i="1"/>
  <c r="AH159" i="1"/>
  <c r="AH207" i="1"/>
  <c r="AH239" i="1"/>
  <c r="AH399" i="1"/>
  <c r="AH477" i="1"/>
  <c r="AH557" i="1"/>
  <c r="AH158" i="1"/>
  <c r="AH206" i="1"/>
  <c r="AH446" i="1"/>
  <c r="AH220" i="1"/>
  <c r="AH252" i="1"/>
  <c r="AH572" i="1"/>
  <c r="AH301" i="1"/>
  <c r="AH397" i="1"/>
  <c r="AH507" i="1"/>
  <c r="AH555" i="1"/>
  <c r="AH28" i="1"/>
  <c r="AH108" i="1"/>
  <c r="AH188" i="1"/>
  <c r="AH203" i="1"/>
  <c r="AH283" i="1"/>
  <c r="AH315" i="1"/>
  <c r="AH363" i="1"/>
  <c r="AH459" i="1"/>
  <c r="AH549" i="1"/>
  <c r="AH581" i="1"/>
  <c r="AH166" i="1"/>
  <c r="AH246" i="1"/>
  <c r="AH374" i="1"/>
  <c r="AH293" i="1"/>
  <c r="AH309" i="1"/>
  <c r="AH325" i="1"/>
  <c r="AH421" i="1"/>
  <c r="AH485" i="1"/>
  <c r="AH213" i="1"/>
  <c r="AH229" i="1"/>
  <c r="AH245" i="1"/>
  <c r="AH261" i="1"/>
  <c r="AH277" i="1"/>
  <c r="AH133" i="1"/>
  <c r="AH149" i="1"/>
  <c r="AH165" i="1"/>
  <c r="AH181" i="1"/>
  <c r="AH197" i="1"/>
  <c r="AH53" i="1"/>
  <c r="AH69" i="1"/>
  <c r="AH85" i="1"/>
  <c r="AH101" i="1"/>
  <c r="AH117" i="1"/>
  <c r="AH242" i="1"/>
  <c r="AH306" i="1"/>
  <c r="AH5" i="1"/>
  <c r="AH21" i="1"/>
  <c r="AH37" i="1"/>
  <c r="AH353" i="1"/>
  <c r="AH497" i="1"/>
  <c r="AH529" i="1"/>
  <c r="AH50" i="1"/>
  <c r="AH146" i="1"/>
  <c r="AH272" i="1"/>
  <c r="AH416" i="1"/>
  <c r="AH464" i="1"/>
  <c r="AH145" i="1"/>
  <c r="AH241" i="1"/>
  <c r="AH463" i="1"/>
  <c r="AH527" i="1"/>
  <c r="AH591" i="1"/>
  <c r="AH64" i="1"/>
  <c r="AH224" i="1"/>
  <c r="AH542" i="1"/>
  <c r="AH143" i="1"/>
  <c r="AH287" i="1"/>
  <c r="AH319" i="1"/>
  <c r="AH351" i="1"/>
  <c r="AH571" i="1"/>
  <c r="AH76" i="1"/>
  <c r="AH236" i="1"/>
  <c r="AH366" i="1"/>
  <c r="AH414" i="1"/>
  <c r="AH235" i="1"/>
  <c r="AH299" i="1"/>
  <c r="AH379" i="1"/>
  <c r="AH427" i="1"/>
  <c r="AH491" i="1"/>
  <c r="AH518" i="1"/>
  <c r="AH534" i="1"/>
  <c r="AH566" i="1"/>
  <c r="AH598" i="1"/>
  <c r="AH187" i="1"/>
  <c r="AH390" i="1"/>
  <c r="AH406" i="1"/>
  <c r="AH438" i="1"/>
  <c r="AH470" i="1"/>
  <c r="AH502" i="1"/>
  <c r="AH565" i="1"/>
  <c r="AH597" i="1"/>
  <c r="AH198" i="1"/>
  <c r="AH278" i="1"/>
  <c r="AH358" i="1"/>
  <c r="AH405" i="1"/>
  <c r="AH453" i="1"/>
  <c r="AH469" i="1"/>
  <c r="AH501" i="1"/>
  <c r="AH533" i="1"/>
  <c r="AH484" i="1"/>
  <c r="AH564" i="1"/>
  <c r="AH596" i="1"/>
  <c r="AH357" i="1"/>
  <c r="AH373" i="1"/>
  <c r="AH340" i="1"/>
  <c r="AH356" i="1"/>
  <c r="AH372" i="1"/>
  <c r="AH404" i="1"/>
  <c r="AH436" i="1"/>
  <c r="AH148" i="1"/>
  <c r="AH180" i="1"/>
  <c r="AH196" i="1"/>
  <c r="AH212" i="1"/>
  <c r="AH260" i="1"/>
  <c r="AH68" i="1"/>
  <c r="AH84" i="1"/>
  <c r="AH100" i="1"/>
  <c r="AH116" i="1"/>
  <c r="AH132" i="1"/>
  <c r="AH34" i="1"/>
  <c r="AH4" i="1"/>
  <c r="AH20" i="1"/>
  <c r="AH36" i="1"/>
  <c r="AH52" i="1"/>
  <c r="AH225" i="1"/>
  <c r="AH337" i="1"/>
  <c r="AH417" i="1"/>
  <c r="AH481" i="1"/>
  <c r="AH593" i="1"/>
  <c r="AH448" i="1"/>
  <c r="AH512" i="1"/>
  <c r="AH560" i="1"/>
  <c r="AH33" i="1"/>
  <c r="AH81" i="1"/>
  <c r="AH444" i="1"/>
  <c r="AH493" i="1"/>
  <c r="AH573" i="1"/>
  <c r="AH14" i="1"/>
  <c r="AH574" i="1"/>
  <c r="AH326" i="1"/>
  <c r="AH124" i="1"/>
  <c r="AH268" i="1"/>
  <c r="AH316" i="1"/>
  <c r="AH364" i="1"/>
  <c r="AH389" i="1"/>
  <c r="AH437" i="1"/>
  <c r="AH517" i="1"/>
  <c r="AH230" i="1"/>
  <c r="AH294" i="1"/>
  <c r="AH516" i="1"/>
  <c r="AH532" i="1"/>
  <c r="AH548" i="1"/>
  <c r="AH580" i="1"/>
  <c r="AH341" i="1"/>
  <c r="AH388" i="1"/>
  <c r="AH420" i="1"/>
  <c r="AH452" i="1"/>
  <c r="AH468" i="1"/>
  <c r="AH500" i="1"/>
  <c r="AH244" i="1"/>
  <c r="AH276" i="1"/>
  <c r="AH292" i="1"/>
  <c r="AH308" i="1"/>
  <c r="AH324" i="1"/>
  <c r="AH563" i="1"/>
  <c r="AH579" i="1"/>
  <c r="AH595" i="1"/>
  <c r="AH164" i="1"/>
  <c r="AH228" i="1"/>
  <c r="AH483" i="1"/>
  <c r="AH499" i="1"/>
  <c r="AH515" i="1"/>
  <c r="AH531" i="1"/>
  <c r="AH547" i="1"/>
  <c r="AH403" i="1"/>
  <c r="AH419" i="1"/>
  <c r="AH435" i="1"/>
  <c r="AH451" i="1"/>
  <c r="AH467" i="1"/>
  <c r="AH323" i="1"/>
  <c r="AH339" i="1"/>
  <c r="AH355" i="1"/>
  <c r="AH371" i="1"/>
  <c r="AH387" i="1"/>
  <c r="AH243" i="1"/>
  <c r="AH259" i="1"/>
  <c r="AH275" i="1"/>
  <c r="AH291" i="1"/>
  <c r="AH307" i="1"/>
  <c r="AH163" i="1"/>
  <c r="AH179" i="1"/>
  <c r="AH195" i="1"/>
  <c r="AH211" i="1"/>
  <c r="AH227" i="1"/>
  <c r="AH83" i="1"/>
  <c r="AH99" i="1"/>
  <c r="AH115" i="1"/>
  <c r="AH131" i="1"/>
  <c r="AH147" i="1"/>
  <c r="AH3" i="1"/>
  <c r="AH19" i="1"/>
  <c r="AH35" i="1"/>
  <c r="AH51" i="1"/>
  <c r="AH67" i="1"/>
  <c r="AH2" i="1"/>
  <c r="D62" i="11"/>
  <c r="D63" i="11"/>
  <c r="D64" i="11"/>
  <c r="D65" i="11"/>
  <c r="D66" i="11"/>
  <c r="D126" i="11" s="1"/>
  <c r="D67" i="11"/>
  <c r="D127" i="11" s="1"/>
  <c r="D187" i="11" s="1"/>
  <c r="D247" i="11" s="1"/>
  <c r="D307" i="11" s="1"/>
  <c r="D367" i="11" s="1"/>
  <c r="D427" i="11" s="1"/>
  <c r="D487" i="11" s="1"/>
  <c r="D547" i="11" s="1"/>
  <c r="D68" i="11"/>
  <c r="D128" i="11" s="1"/>
  <c r="D188" i="11" s="1"/>
  <c r="D248" i="11" s="1"/>
  <c r="D308" i="11" s="1"/>
  <c r="D368" i="11" s="1"/>
  <c r="D428" i="11" s="1"/>
  <c r="D488" i="11" s="1"/>
  <c r="D548" i="11" s="1"/>
  <c r="D69" i="11"/>
  <c r="D129" i="11" s="1"/>
  <c r="D189" i="11" s="1"/>
  <c r="D249" i="11" s="1"/>
  <c r="D309" i="11" s="1"/>
  <c r="D369" i="11" s="1"/>
  <c r="D429" i="11" s="1"/>
  <c r="D489" i="11" s="1"/>
  <c r="D549" i="11" s="1"/>
  <c r="D70" i="11"/>
  <c r="D130" i="11" s="1"/>
  <c r="D190" i="11" s="1"/>
  <c r="D250" i="11" s="1"/>
  <c r="D310" i="11" s="1"/>
  <c r="D370" i="11" s="1"/>
  <c r="D430" i="11" s="1"/>
  <c r="D490" i="11" s="1"/>
  <c r="D550" i="11" s="1"/>
  <c r="D71" i="11"/>
  <c r="D131" i="11" s="1"/>
  <c r="D191" i="11" s="1"/>
  <c r="D251" i="11" s="1"/>
  <c r="D311" i="11" s="1"/>
  <c r="D371" i="11" s="1"/>
  <c r="D431" i="11" s="1"/>
  <c r="D491" i="11" s="1"/>
  <c r="D551" i="11" s="1"/>
  <c r="D72" i="11"/>
  <c r="D132" i="11" s="1"/>
  <c r="D192" i="11" s="1"/>
  <c r="D252" i="11" s="1"/>
  <c r="D312" i="11" s="1"/>
  <c r="D372" i="11" s="1"/>
  <c r="D432" i="11" s="1"/>
  <c r="D492" i="11" s="1"/>
  <c r="D552" i="11" s="1"/>
  <c r="D73" i="11"/>
  <c r="D133" i="11" s="1"/>
  <c r="D193" i="11" s="1"/>
  <c r="D253" i="11" s="1"/>
  <c r="D313" i="11" s="1"/>
  <c r="D373" i="11" s="1"/>
  <c r="D433" i="11" s="1"/>
  <c r="D493" i="11" s="1"/>
  <c r="D553" i="11" s="1"/>
  <c r="D74" i="11"/>
  <c r="D75" i="11"/>
  <c r="D76" i="11"/>
  <c r="D77" i="11"/>
  <c r="D78" i="11"/>
  <c r="D79" i="11"/>
  <c r="D80" i="11"/>
  <c r="D81" i="11"/>
  <c r="D82" i="11"/>
  <c r="D142" i="11" s="1"/>
  <c r="D202" i="11" s="1"/>
  <c r="D262" i="11" s="1"/>
  <c r="D322" i="11" s="1"/>
  <c r="D382" i="11" s="1"/>
  <c r="D442" i="11" s="1"/>
  <c r="D502" i="11" s="1"/>
  <c r="D562" i="11" s="1"/>
  <c r="D83" i="11"/>
  <c r="D143" i="11" s="1"/>
  <c r="D203" i="11" s="1"/>
  <c r="D263" i="11" s="1"/>
  <c r="D323" i="11" s="1"/>
  <c r="D383" i="11" s="1"/>
  <c r="D443" i="11" s="1"/>
  <c r="D503" i="11" s="1"/>
  <c r="D563" i="11" s="1"/>
  <c r="D84" i="11"/>
  <c r="D85" i="11"/>
  <c r="D145" i="11" s="1"/>
  <c r="D205" i="11" s="1"/>
  <c r="D265" i="11" s="1"/>
  <c r="D325" i="11" s="1"/>
  <c r="D385" i="11" s="1"/>
  <c r="D445" i="11" s="1"/>
  <c r="D505" i="11" s="1"/>
  <c r="D565" i="11" s="1"/>
  <c r="D86" i="11"/>
  <c r="D146" i="11" s="1"/>
  <c r="D206" i="11" s="1"/>
  <c r="D266" i="11" s="1"/>
  <c r="D326" i="11" s="1"/>
  <c r="D386" i="11" s="1"/>
  <c r="D446" i="11" s="1"/>
  <c r="D506" i="11" s="1"/>
  <c r="D566" i="11" s="1"/>
  <c r="D87" i="11"/>
  <c r="D147" i="11" s="1"/>
  <c r="D207" i="11" s="1"/>
  <c r="D267" i="11" s="1"/>
  <c r="D327" i="11" s="1"/>
  <c r="D387" i="11" s="1"/>
  <c r="D447" i="11" s="1"/>
  <c r="D507" i="11" s="1"/>
  <c r="D567" i="11" s="1"/>
  <c r="D88" i="11"/>
  <c r="D148" i="11" s="1"/>
  <c r="D208" i="11" s="1"/>
  <c r="D268" i="11" s="1"/>
  <c r="D328" i="11" s="1"/>
  <c r="D388" i="11" s="1"/>
  <c r="D448" i="11" s="1"/>
  <c r="D508" i="11" s="1"/>
  <c r="D568" i="11" s="1"/>
  <c r="D89" i="11"/>
  <c r="D149" i="11" s="1"/>
  <c r="D209" i="11" s="1"/>
  <c r="D269" i="11" s="1"/>
  <c r="D329" i="11" s="1"/>
  <c r="D389" i="11" s="1"/>
  <c r="D449" i="11" s="1"/>
  <c r="D509" i="11" s="1"/>
  <c r="D569" i="11" s="1"/>
  <c r="D90" i="11"/>
  <c r="D91" i="11"/>
  <c r="D92" i="11"/>
  <c r="D93" i="11"/>
  <c r="D94" i="11"/>
  <c r="D95" i="11"/>
  <c r="D96" i="11"/>
  <c r="D156" i="11" s="1"/>
  <c r="D216" i="11" s="1"/>
  <c r="D276" i="11" s="1"/>
  <c r="D336" i="11" s="1"/>
  <c r="D396" i="11" s="1"/>
  <c r="D456" i="11" s="1"/>
  <c r="D516" i="11" s="1"/>
  <c r="D576" i="11" s="1"/>
  <c r="D97" i="11"/>
  <c r="D157" i="11" s="1"/>
  <c r="D217" i="11" s="1"/>
  <c r="D277" i="11" s="1"/>
  <c r="D337" i="11" s="1"/>
  <c r="D397" i="11" s="1"/>
  <c r="D457" i="11" s="1"/>
  <c r="D517" i="11" s="1"/>
  <c r="D577" i="11" s="1"/>
  <c r="D98" i="11"/>
  <c r="D158" i="11" s="1"/>
  <c r="D218" i="11" s="1"/>
  <c r="D278" i="11" s="1"/>
  <c r="D338" i="11" s="1"/>
  <c r="D398" i="11" s="1"/>
  <c r="D458" i="11" s="1"/>
  <c r="D518" i="11" s="1"/>
  <c r="D578" i="11" s="1"/>
  <c r="D99" i="11"/>
  <c r="D159" i="11" s="1"/>
  <c r="D219" i="11" s="1"/>
  <c r="D279" i="11" s="1"/>
  <c r="D339" i="11" s="1"/>
  <c r="D399" i="11" s="1"/>
  <c r="D459" i="11" s="1"/>
  <c r="D519" i="11" s="1"/>
  <c r="D579" i="11" s="1"/>
  <c r="D100" i="11"/>
  <c r="D101" i="11"/>
  <c r="D102" i="11"/>
  <c r="D162" i="11" s="1"/>
  <c r="D222" i="11" s="1"/>
  <c r="D282" i="11" s="1"/>
  <c r="D342" i="11" s="1"/>
  <c r="D402" i="11" s="1"/>
  <c r="D462" i="11" s="1"/>
  <c r="D522" i="11" s="1"/>
  <c r="D582" i="11" s="1"/>
  <c r="D103" i="11"/>
  <c r="D163" i="11" s="1"/>
  <c r="D223" i="11" s="1"/>
  <c r="D283" i="11" s="1"/>
  <c r="D343" i="11" s="1"/>
  <c r="D403" i="11" s="1"/>
  <c r="D463" i="11" s="1"/>
  <c r="D523" i="11" s="1"/>
  <c r="D583" i="11" s="1"/>
  <c r="D104" i="11"/>
  <c r="D164" i="11" s="1"/>
  <c r="D224" i="11" s="1"/>
  <c r="D284" i="11" s="1"/>
  <c r="D344" i="11" s="1"/>
  <c r="D404" i="11" s="1"/>
  <c r="D464" i="11" s="1"/>
  <c r="D524" i="11" s="1"/>
  <c r="D584" i="11" s="1"/>
  <c r="D105" i="11"/>
  <c r="D165" i="11" s="1"/>
  <c r="D225" i="11" s="1"/>
  <c r="D285" i="11" s="1"/>
  <c r="D345" i="11" s="1"/>
  <c r="D405" i="11" s="1"/>
  <c r="D465" i="11" s="1"/>
  <c r="D525" i="11" s="1"/>
  <c r="D585" i="11" s="1"/>
  <c r="D106" i="11"/>
  <c r="D107" i="11"/>
  <c r="D108" i="11"/>
  <c r="D109" i="11"/>
  <c r="D110" i="11"/>
  <c r="D111" i="11"/>
  <c r="D112" i="11"/>
  <c r="D113" i="11"/>
  <c r="D173" i="11" s="1"/>
  <c r="D233" i="11" s="1"/>
  <c r="D293" i="11" s="1"/>
  <c r="D353" i="11" s="1"/>
  <c r="D413" i="11" s="1"/>
  <c r="D473" i="11" s="1"/>
  <c r="D533" i="11" s="1"/>
  <c r="D593" i="11" s="1"/>
  <c r="D114" i="11"/>
  <c r="D174" i="11" s="1"/>
  <c r="D115" i="11"/>
  <c r="D175" i="11" s="1"/>
  <c r="D235" i="11" s="1"/>
  <c r="D295" i="11" s="1"/>
  <c r="D355" i="11" s="1"/>
  <c r="D415" i="11" s="1"/>
  <c r="D475" i="11" s="1"/>
  <c r="D535" i="11" s="1"/>
  <c r="D595" i="11" s="1"/>
  <c r="D116" i="11"/>
  <c r="D176" i="11" s="1"/>
  <c r="D236" i="11" s="1"/>
  <c r="D296" i="11" s="1"/>
  <c r="D356" i="11" s="1"/>
  <c r="D416" i="11" s="1"/>
  <c r="D476" i="11" s="1"/>
  <c r="D536" i="11" s="1"/>
  <c r="D596" i="11" s="1"/>
  <c r="D117" i="11"/>
  <c r="D118" i="11"/>
  <c r="D178" i="11" s="1"/>
  <c r="D238" i="11" s="1"/>
  <c r="D298" i="11" s="1"/>
  <c r="D358" i="11" s="1"/>
  <c r="D418" i="11" s="1"/>
  <c r="D478" i="11" s="1"/>
  <c r="D538" i="11" s="1"/>
  <c r="D598" i="11" s="1"/>
  <c r="D119" i="11"/>
  <c r="D179" i="11" s="1"/>
  <c r="D239" i="11" s="1"/>
  <c r="D299" i="11" s="1"/>
  <c r="D359" i="11" s="1"/>
  <c r="D419" i="11" s="1"/>
  <c r="D479" i="11" s="1"/>
  <c r="D539" i="11" s="1"/>
  <c r="D599" i="11" s="1"/>
  <c r="D120" i="11"/>
  <c r="D180" i="11" s="1"/>
  <c r="D240" i="11" s="1"/>
  <c r="D300" i="11" s="1"/>
  <c r="D360" i="11" s="1"/>
  <c r="D420" i="11" s="1"/>
  <c r="D480" i="11" s="1"/>
  <c r="D540" i="11" s="1"/>
  <c r="D600" i="11" s="1"/>
  <c r="D121" i="11"/>
  <c r="D181" i="11" s="1"/>
  <c r="D241" i="11" s="1"/>
  <c r="D301" i="11" s="1"/>
  <c r="D361" i="11" s="1"/>
  <c r="D421" i="11" s="1"/>
  <c r="D481" i="11" s="1"/>
  <c r="D541" i="11" s="1"/>
  <c r="D601" i="11" s="1"/>
  <c r="D122" i="11"/>
  <c r="D123" i="11"/>
  <c r="D124" i="11"/>
  <c r="D125" i="11"/>
  <c r="D185" i="11" s="1"/>
  <c r="D245" i="11" s="1"/>
  <c r="D305" i="11" s="1"/>
  <c r="D365" i="11" s="1"/>
  <c r="D425" i="11" s="1"/>
  <c r="D485" i="11" s="1"/>
  <c r="D545" i="11" s="1"/>
  <c r="D134" i="11"/>
  <c r="D135" i="11"/>
  <c r="D195" i="11" s="1"/>
  <c r="D255" i="11" s="1"/>
  <c r="D315" i="11" s="1"/>
  <c r="D375" i="11" s="1"/>
  <c r="D435" i="11" s="1"/>
  <c r="D495" i="11" s="1"/>
  <c r="D555" i="11" s="1"/>
  <c r="D136" i="11"/>
  <c r="D196" i="11" s="1"/>
  <c r="D256" i="11" s="1"/>
  <c r="D316" i="11" s="1"/>
  <c r="D376" i="11" s="1"/>
  <c r="D436" i="11" s="1"/>
  <c r="D496" i="11" s="1"/>
  <c r="D556" i="11" s="1"/>
  <c r="D137" i="11"/>
  <c r="D197" i="11" s="1"/>
  <c r="D257" i="11" s="1"/>
  <c r="D317" i="11" s="1"/>
  <c r="D377" i="11" s="1"/>
  <c r="D437" i="11" s="1"/>
  <c r="D497" i="11" s="1"/>
  <c r="D557" i="11" s="1"/>
  <c r="D138" i="11"/>
  <c r="D198" i="11" s="1"/>
  <c r="D258" i="11" s="1"/>
  <c r="D318" i="11" s="1"/>
  <c r="D378" i="11" s="1"/>
  <c r="D438" i="11" s="1"/>
  <c r="D498" i="11" s="1"/>
  <c r="D558" i="11" s="1"/>
  <c r="D139" i="11"/>
  <c r="D140" i="11"/>
  <c r="D141" i="11"/>
  <c r="D144" i="11"/>
  <c r="D150" i="11"/>
  <c r="D210" i="11" s="1"/>
  <c r="D270" i="11" s="1"/>
  <c r="D330" i="11" s="1"/>
  <c r="D390" i="11" s="1"/>
  <c r="D450" i="11" s="1"/>
  <c r="D510" i="11" s="1"/>
  <c r="D570" i="11" s="1"/>
  <c r="D151" i="11"/>
  <c r="D152" i="11"/>
  <c r="D212" i="11" s="1"/>
  <c r="D272" i="11" s="1"/>
  <c r="D332" i="11" s="1"/>
  <c r="D392" i="11" s="1"/>
  <c r="D452" i="11" s="1"/>
  <c r="D512" i="11" s="1"/>
  <c r="D572" i="11" s="1"/>
  <c r="D153" i="11"/>
  <c r="D213" i="11" s="1"/>
  <c r="D273" i="11" s="1"/>
  <c r="D333" i="11" s="1"/>
  <c r="D393" i="11" s="1"/>
  <c r="D453" i="11" s="1"/>
  <c r="D513" i="11" s="1"/>
  <c r="D573" i="11" s="1"/>
  <c r="D154" i="11"/>
  <c r="D214" i="11" s="1"/>
  <c r="D274" i="11" s="1"/>
  <c r="D334" i="11" s="1"/>
  <c r="D394" i="11" s="1"/>
  <c r="D454" i="11" s="1"/>
  <c r="D514" i="11" s="1"/>
  <c r="D574" i="11" s="1"/>
  <c r="D155" i="11"/>
  <c r="D215" i="11" s="1"/>
  <c r="D275" i="11" s="1"/>
  <c r="D335" i="11" s="1"/>
  <c r="D395" i="11" s="1"/>
  <c r="D455" i="11" s="1"/>
  <c r="D515" i="11" s="1"/>
  <c r="D575" i="11" s="1"/>
  <c r="D160" i="11"/>
  <c r="D161" i="11"/>
  <c r="D166" i="11"/>
  <c r="D226" i="11" s="1"/>
  <c r="D286" i="11" s="1"/>
  <c r="D346" i="11" s="1"/>
  <c r="D406" i="11" s="1"/>
  <c r="D466" i="11" s="1"/>
  <c r="D526" i="11" s="1"/>
  <c r="D586" i="11" s="1"/>
  <c r="D167" i="11"/>
  <c r="D227" i="11" s="1"/>
  <c r="D287" i="11" s="1"/>
  <c r="D347" i="11" s="1"/>
  <c r="D407" i="11" s="1"/>
  <c r="D467" i="11" s="1"/>
  <c r="D527" i="11" s="1"/>
  <c r="D587" i="11" s="1"/>
  <c r="D168" i="11"/>
  <c r="D169" i="11"/>
  <c r="D229" i="11" s="1"/>
  <c r="D289" i="11" s="1"/>
  <c r="D349" i="11" s="1"/>
  <c r="D409" i="11" s="1"/>
  <c r="D469" i="11" s="1"/>
  <c r="D529" i="11" s="1"/>
  <c r="D589" i="11" s="1"/>
  <c r="D170" i="11"/>
  <c r="D230" i="11" s="1"/>
  <c r="D290" i="11" s="1"/>
  <c r="D350" i="11" s="1"/>
  <c r="D410" i="11" s="1"/>
  <c r="D470" i="11" s="1"/>
  <c r="D530" i="11" s="1"/>
  <c r="D590" i="11" s="1"/>
  <c r="D171" i="11"/>
  <c r="D231" i="11" s="1"/>
  <c r="D291" i="11" s="1"/>
  <c r="D351" i="11" s="1"/>
  <c r="D411" i="11" s="1"/>
  <c r="D471" i="11" s="1"/>
  <c r="D531" i="11" s="1"/>
  <c r="D591" i="11" s="1"/>
  <c r="D172" i="11"/>
  <c r="D232" i="11" s="1"/>
  <c r="D292" i="11" s="1"/>
  <c r="D352" i="11" s="1"/>
  <c r="D412" i="11" s="1"/>
  <c r="D472" i="11" s="1"/>
  <c r="D532" i="11" s="1"/>
  <c r="D592" i="11" s="1"/>
  <c r="D177" i="11"/>
  <c r="D182" i="11"/>
  <c r="D242" i="11" s="1"/>
  <c r="D302" i="11" s="1"/>
  <c r="D362" i="11" s="1"/>
  <c r="D422" i="11" s="1"/>
  <c r="D482" i="11" s="1"/>
  <c r="D542" i="11" s="1"/>
  <c r="D183" i="11"/>
  <c r="D243" i="11" s="1"/>
  <c r="D303" i="11" s="1"/>
  <c r="D363" i="11" s="1"/>
  <c r="D423" i="11" s="1"/>
  <c r="D483" i="11" s="1"/>
  <c r="D543" i="11" s="1"/>
  <c r="D184" i="11"/>
  <c r="D244" i="11" s="1"/>
  <c r="D304" i="11" s="1"/>
  <c r="D364" i="11" s="1"/>
  <c r="D424" i="11" s="1"/>
  <c r="D484" i="11" s="1"/>
  <c r="D544" i="11" s="1"/>
  <c r="D186" i="11"/>
  <c r="D246" i="11" s="1"/>
  <c r="D306" i="11" s="1"/>
  <c r="D366" i="11" s="1"/>
  <c r="D426" i="11" s="1"/>
  <c r="D486" i="11" s="1"/>
  <c r="D546" i="11" s="1"/>
  <c r="D194" i="11"/>
  <c r="D254" i="11" s="1"/>
  <c r="D314" i="11" s="1"/>
  <c r="D374" i="11" s="1"/>
  <c r="D434" i="11" s="1"/>
  <c r="D494" i="11" s="1"/>
  <c r="D554" i="11" s="1"/>
  <c r="D199" i="11"/>
  <c r="D259" i="11" s="1"/>
  <c r="D319" i="11" s="1"/>
  <c r="D379" i="11" s="1"/>
  <c r="D439" i="11" s="1"/>
  <c r="D499" i="11" s="1"/>
  <c r="D559" i="11" s="1"/>
  <c r="D200" i="11"/>
  <c r="D260" i="11" s="1"/>
  <c r="D320" i="11" s="1"/>
  <c r="D380" i="11" s="1"/>
  <c r="D440" i="11" s="1"/>
  <c r="D500" i="11" s="1"/>
  <c r="D560" i="11" s="1"/>
  <c r="D201" i="11"/>
  <c r="D261" i="11" s="1"/>
  <c r="D321" i="11" s="1"/>
  <c r="D381" i="11" s="1"/>
  <c r="D441" i="11" s="1"/>
  <c r="D501" i="11" s="1"/>
  <c r="D561" i="11" s="1"/>
  <c r="D204" i="11"/>
  <c r="D264" i="11" s="1"/>
  <c r="D324" i="11" s="1"/>
  <c r="D384" i="11" s="1"/>
  <c r="D444" i="11" s="1"/>
  <c r="D504" i="11" s="1"/>
  <c r="D564" i="11" s="1"/>
  <c r="D211" i="11"/>
  <c r="D271" i="11" s="1"/>
  <c r="D331" i="11" s="1"/>
  <c r="D391" i="11" s="1"/>
  <c r="D451" i="11" s="1"/>
  <c r="D511" i="11" s="1"/>
  <c r="D571" i="11" s="1"/>
  <c r="D220" i="11"/>
  <c r="D280" i="11" s="1"/>
  <c r="D340" i="11" s="1"/>
  <c r="D400" i="11" s="1"/>
  <c r="D460" i="11" s="1"/>
  <c r="D520" i="11" s="1"/>
  <c r="D580" i="11" s="1"/>
  <c r="D221" i="11"/>
  <c r="D281" i="11" s="1"/>
  <c r="D341" i="11" s="1"/>
  <c r="D401" i="11" s="1"/>
  <c r="D461" i="11" s="1"/>
  <c r="D521" i="11" s="1"/>
  <c r="D581" i="11" s="1"/>
  <c r="D228" i="11"/>
  <c r="D288" i="11" s="1"/>
  <c r="D348" i="11" s="1"/>
  <c r="D408" i="11" s="1"/>
  <c r="D468" i="11" s="1"/>
  <c r="D528" i="11" s="1"/>
  <c r="D588" i="11" s="1"/>
  <c r="D234" i="11"/>
  <c r="D294" i="11" s="1"/>
  <c r="D354" i="11" s="1"/>
  <c r="D414" i="11" s="1"/>
  <c r="D474" i="11" s="1"/>
  <c r="D534" i="11" s="1"/>
  <c r="D594" i="11" s="1"/>
  <c r="D237" i="11"/>
  <c r="D297" i="11" s="1"/>
  <c r="D357" i="11" s="1"/>
  <c r="D417" i="11" s="1"/>
  <c r="D477" i="11" s="1"/>
  <c r="D537" i="11" s="1"/>
  <c r="D597" i="11" s="1"/>
  <c r="D62" i="1"/>
  <c r="D63" i="1"/>
  <c r="D64" i="1"/>
  <c r="D124" i="1" s="1"/>
  <c r="D184" i="1" s="1"/>
  <c r="D244" i="1" s="1"/>
  <c r="D304" i="1" s="1"/>
  <c r="D364" i="1" s="1"/>
  <c r="D424" i="1" s="1"/>
  <c r="D484" i="1" s="1"/>
  <c r="D544" i="1" s="1"/>
  <c r="D65" i="1"/>
  <c r="D66" i="1"/>
  <c r="D67" i="1"/>
  <c r="D127" i="1" s="1"/>
  <c r="D187" i="1" s="1"/>
  <c r="D247" i="1" s="1"/>
  <c r="D307" i="1" s="1"/>
  <c r="D367" i="1" s="1"/>
  <c r="D427" i="1" s="1"/>
  <c r="D487" i="1" s="1"/>
  <c r="D547" i="1" s="1"/>
  <c r="D68" i="1"/>
  <c r="D128" i="1" s="1"/>
  <c r="D188" i="1" s="1"/>
  <c r="D248" i="1" s="1"/>
  <c r="D308" i="1" s="1"/>
  <c r="D368" i="1" s="1"/>
  <c r="D428" i="1" s="1"/>
  <c r="D488" i="1" s="1"/>
  <c r="D548" i="1" s="1"/>
  <c r="D69" i="1"/>
  <c r="D129" i="1" s="1"/>
  <c r="D189" i="1" s="1"/>
  <c r="D249" i="1" s="1"/>
  <c r="D309" i="1" s="1"/>
  <c r="D369" i="1" s="1"/>
  <c r="D429" i="1" s="1"/>
  <c r="D489" i="1" s="1"/>
  <c r="D549" i="1" s="1"/>
  <c r="D70" i="1"/>
  <c r="D130" i="1" s="1"/>
  <c r="D71" i="1"/>
  <c r="D131" i="1" s="1"/>
  <c r="D191" i="1" s="1"/>
  <c r="D251" i="1" s="1"/>
  <c r="D311" i="1" s="1"/>
  <c r="D371" i="1" s="1"/>
  <c r="D431" i="1" s="1"/>
  <c r="D491" i="1" s="1"/>
  <c r="D551" i="1" s="1"/>
  <c r="D72" i="1"/>
  <c r="D132" i="1" s="1"/>
  <c r="D192" i="1" s="1"/>
  <c r="D252" i="1" s="1"/>
  <c r="D312" i="1" s="1"/>
  <c r="D372" i="1" s="1"/>
  <c r="D432" i="1" s="1"/>
  <c r="D492" i="1" s="1"/>
  <c r="D552" i="1" s="1"/>
  <c r="D73" i="1"/>
  <c r="D133" i="1" s="1"/>
  <c r="D193" i="1" s="1"/>
  <c r="D253" i="1" s="1"/>
  <c r="D313" i="1" s="1"/>
  <c r="D373" i="1" s="1"/>
  <c r="D433" i="1" s="1"/>
  <c r="D493" i="1" s="1"/>
  <c r="D553" i="1" s="1"/>
  <c r="D74" i="1"/>
  <c r="D134" i="1" s="1"/>
  <c r="D194" i="1" s="1"/>
  <c r="D254" i="1" s="1"/>
  <c r="D314" i="1" s="1"/>
  <c r="D374" i="1" s="1"/>
  <c r="D434" i="1" s="1"/>
  <c r="D494" i="1" s="1"/>
  <c r="D554" i="1" s="1"/>
  <c r="D75" i="1"/>
  <c r="D135" i="1" s="1"/>
  <c r="D195" i="1" s="1"/>
  <c r="D255" i="1" s="1"/>
  <c r="D315" i="1" s="1"/>
  <c r="D375" i="1" s="1"/>
  <c r="D435" i="1" s="1"/>
  <c r="D495" i="1" s="1"/>
  <c r="D555" i="1" s="1"/>
  <c r="D76" i="1"/>
  <c r="D136" i="1" s="1"/>
  <c r="D196" i="1" s="1"/>
  <c r="D256" i="1" s="1"/>
  <c r="D316" i="1" s="1"/>
  <c r="D376" i="1" s="1"/>
  <c r="D436" i="1" s="1"/>
  <c r="D496" i="1" s="1"/>
  <c r="D556" i="1" s="1"/>
  <c r="D77" i="1"/>
  <c r="D137" i="1" s="1"/>
  <c r="D197" i="1" s="1"/>
  <c r="D257" i="1" s="1"/>
  <c r="D317" i="1" s="1"/>
  <c r="D377" i="1" s="1"/>
  <c r="D437" i="1" s="1"/>
  <c r="D497" i="1" s="1"/>
  <c r="D557" i="1" s="1"/>
  <c r="D78" i="1"/>
  <c r="D138" i="1" s="1"/>
  <c r="D198" i="1" s="1"/>
  <c r="D258" i="1" s="1"/>
  <c r="D318" i="1" s="1"/>
  <c r="D378" i="1" s="1"/>
  <c r="D438" i="1" s="1"/>
  <c r="D498" i="1" s="1"/>
  <c r="D558" i="1" s="1"/>
  <c r="D79" i="1"/>
  <c r="D80" i="1"/>
  <c r="D81" i="1"/>
  <c r="D82" i="1"/>
  <c r="D142" i="1" s="1"/>
  <c r="D202" i="1" s="1"/>
  <c r="D262" i="1" s="1"/>
  <c r="D322" i="1" s="1"/>
  <c r="D382" i="1" s="1"/>
  <c r="D442" i="1" s="1"/>
  <c r="D502" i="1" s="1"/>
  <c r="D562" i="1" s="1"/>
  <c r="D83" i="1"/>
  <c r="D143" i="1" s="1"/>
  <c r="D203" i="1" s="1"/>
  <c r="D263" i="1" s="1"/>
  <c r="D323" i="1" s="1"/>
  <c r="D383" i="1" s="1"/>
  <c r="D443" i="1" s="1"/>
  <c r="D503" i="1" s="1"/>
  <c r="D563" i="1" s="1"/>
  <c r="D84" i="1"/>
  <c r="D144" i="1" s="1"/>
  <c r="D204" i="1" s="1"/>
  <c r="D264" i="1" s="1"/>
  <c r="D324" i="1" s="1"/>
  <c r="D384" i="1" s="1"/>
  <c r="D444" i="1" s="1"/>
  <c r="D504" i="1" s="1"/>
  <c r="D564" i="1" s="1"/>
  <c r="D85" i="1"/>
  <c r="D145" i="1" s="1"/>
  <c r="D205" i="1" s="1"/>
  <c r="D265" i="1" s="1"/>
  <c r="D325" i="1" s="1"/>
  <c r="D385" i="1" s="1"/>
  <c r="D445" i="1" s="1"/>
  <c r="D505" i="1" s="1"/>
  <c r="D565" i="1" s="1"/>
  <c r="D86" i="1"/>
  <c r="D146" i="1" s="1"/>
  <c r="D87" i="1"/>
  <c r="D147" i="1" s="1"/>
  <c r="D207" i="1" s="1"/>
  <c r="D267" i="1" s="1"/>
  <c r="D327" i="1" s="1"/>
  <c r="D387" i="1" s="1"/>
  <c r="D447" i="1" s="1"/>
  <c r="D507" i="1" s="1"/>
  <c r="D567" i="1" s="1"/>
  <c r="D88" i="1"/>
  <c r="D148" i="1" s="1"/>
  <c r="D208" i="1" s="1"/>
  <c r="D268" i="1" s="1"/>
  <c r="D328" i="1" s="1"/>
  <c r="D388" i="1" s="1"/>
  <c r="D448" i="1" s="1"/>
  <c r="D508" i="1" s="1"/>
  <c r="D568" i="1" s="1"/>
  <c r="D89" i="1"/>
  <c r="D149" i="1" s="1"/>
  <c r="D209" i="1" s="1"/>
  <c r="D269" i="1" s="1"/>
  <c r="D329" i="1" s="1"/>
  <c r="D389" i="1" s="1"/>
  <c r="D449" i="1" s="1"/>
  <c r="D509" i="1" s="1"/>
  <c r="D569" i="1" s="1"/>
  <c r="D90" i="1"/>
  <c r="D150" i="1" s="1"/>
  <c r="D210" i="1" s="1"/>
  <c r="D270" i="1" s="1"/>
  <c r="D330" i="1" s="1"/>
  <c r="D390" i="1" s="1"/>
  <c r="D450" i="1" s="1"/>
  <c r="D510" i="1" s="1"/>
  <c r="D570" i="1" s="1"/>
  <c r="D91" i="1"/>
  <c r="D151" i="1" s="1"/>
  <c r="D211" i="1" s="1"/>
  <c r="D271" i="1" s="1"/>
  <c r="D331" i="1" s="1"/>
  <c r="D391" i="1" s="1"/>
  <c r="D451" i="1" s="1"/>
  <c r="D511" i="1" s="1"/>
  <c r="D571" i="1" s="1"/>
  <c r="D92" i="1"/>
  <c r="D152" i="1" s="1"/>
  <c r="D212" i="1" s="1"/>
  <c r="D272" i="1" s="1"/>
  <c r="D332" i="1" s="1"/>
  <c r="D392" i="1" s="1"/>
  <c r="D452" i="1" s="1"/>
  <c r="D512" i="1" s="1"/>
  <c r="D572" i="1" s="1"/>
  <c r="D93" i="1"/>
  <c r="D94" i="1"/>
  <c r="D95" i="1"/>
  <c r="D96" i="1"/>
  <c r="D97" i="1"/>
  <c r="D98" i="1"/>
  <c r="D99" i="1"/>
  <c r="D159" i="1" s="1"/>
  <c r="D219" i="1" s="1"/>
  <c r="D279" i="1" s="1"/>
  <c r="D339" i="1" s="1"/>
  <c r="D399" i="1" s="1"/>
  <c r="D459" i="1" s="1"/>
  <c r="D519" i="1" s="1"/>
  <c r="D579" i="1" s="1"/>
  <c r="D100" i="1"/>
  <c r="D160" i="1" s="1"/>
  <c r="D220" i="1" s="1"/>
  <c r="D280" i="1" s="1"/>
  <c r="D340" i="1" s="1"/>
  <c r="D400" i="1" s="1"/>
  <c r="D460" i="1" s="1"/>
  <c r="D520" i="1" s="1"/>
  <c r="D580" i="1" s="1"/>
  <c r="D101" i="1"/>
  <c r="D161" i="1" s="1"/>
  <c r="D221" i="1" s="1"/>
  <c r="D281" i="1" s="1"/>
  <c r="D341" i="1" s="1"/>
  <c r="D401" i="1" s="1"/>
  <c r="D461" i="1" s="1"/>
  <c r="D521" i="1" s="1"/>
  <c r="D581" i="1" s="1"/>
  <c r="D102" i="1"/>
  <c r="D162" i="1" s="1"/>
  <c r="D222" i="1" s="1"/>
  <c r="D282" i="1" s="1"/>
  <c r="D342" i="1" s="1"/>
  <c r="D402" i="1" s="1"/>
  <c r="D462" i="1" s="1"/>
  <c r="D522" i="1" s="1"/>
  <c r="D582" i="1" s="1"/>
  <c r="D103" i="1"/>
  <c r="D104" i="1"/>
  <c r="D164" i="1" s="1"/>
  <c r="D224" i="1" s="1"/>
  <c r="D284" i="1" s="1"/>
  <c r="D344" i="1" s="1"/>
  <c r="D404" i="1" s="1"/>
  <c r="D464" i="1" s="1"/>
  <c r="D524" i="1" s="1"/>
  <c r="D584" i="1" s="1"/>
  <c r="D105" i="1"/>
  <c r="D165" i="1" s="1"/>
  <c r="D225" i="1" s="1"/>
  <c r="D285" i="1" s="1"/>
  <c r="D345" i="1" s="1"/>
  <c r="D405" i="1" s="1"/>
  <c r="D465" i="1" s="1"/>
  <c r="D525" i="1" s="1"/>
  <c r="D585" i="1" s="1"/>
  <c r="D106" i="1"/>
  <c r="D166" i="1" s="1"/>
  <c r="D226" i="1" s="1"/>
  <c r="D286" i="1" s="1"/>
  <c r="D346" i="1" s="1"/>
  <c r="D406" i="1" s="1"/>
  <c r="D466" i="1" s="1"/>
  <c r="D526" i="1" s="1"/>
  <c r="D586" i="1" s="1"/>
  <c r="D107" i="1"/>
  <c r="D167" i="1" s="1"/>
  <c r="D227" i="1" s="1"/>
  <c r="D287" i="1" s="1"/>
  <c r="D347" i="1" s="1"/>
  <c r="D407" i="1" s="1"/>
  <c r="D467" i="1" s="1"/>
  <c r="D527" i="1" s="1"/>
  <c r="D587" i="1" s="1"/>
  <c r="D108" i="1"/>
  <c r="D168" i="1" s="1"/>
  <c r="D228" i="1" s="1"/>
  <c r="D288" i="1" s="1"/>
  <c r="D348" i="1" s="1"/>
  <c r="D408" i="1" s="1"/>
  <c r="D468" i="1" s="1"/>
  <c r="D528" i="1" s="1"/>
  <c r="D588" i="1" s="1"/>
  <c r="D109" i="1"/>
  <c r="D169" i="1" s="1"/>
  <c r="D229" i="1" s="1"/>
  <c r="D289" i="1" s="1"/>
  <c r="D349" i="1" s="1"/>
  <c r="D409" i="1" s="1"/>
  <c r="D469" i="1" s="1"/>
  <c r="D529" i="1" s="1"/>
  <c r="D589" i="1" s="1"/>
  <c r="D110" i="1"/>
  <c r="D170" i="1" s="1"/>
  <c r="D230" i="1" s="1"/>
  <c r="D290" i="1" s="1"/>
  <c r="D350" i="1" s="1"/>
  <c r="D410" i="1" s="1"/>
  <c r="D470" i="1" s="1"/>
  <c r="D530" i="1" s="1"/>
  <c r="D590" i="1" s="1"/>
  <c r="D111" i="1"/>
  <c r="D112" i="1"/>
  <c r="D113" i="1"/>
  <c r="D114" i="1"/>
  <c r="D174" i="1" s="1"/>
  <c r="D234" i="1" s="1"/>
  <c r="D294" i="1" s="1"/>
  <c r="D354" i="1" s="1"/>
  <c r="D414" i="1" s="1"/>
  <c r="D474" i="1" s="1"/>
  <c r="D534" i="1" s="1"/>
  <c r="D594" i="1" s="1"/>
  <c r="D115" i="1"/>
  <c r="D175" i="1" s="1"/>
  <c r="D235" i="1" s="1"/>
  <c r="D295" i="1" s="1"/>
  <c r="D355" i="1" s="1"/>
  <c r="D415" i="1" s="1"/>
  <c r="D475" i="1" s="1"/>
  <c r="D535" i="1" s="1"/>
  <c r="D595" i="1" s="1"/>
  <c r="D116" i="1"/>
  <c r="D176" i="1" s="1"/>
  <c r="D236" i="1" s="1"/>
  <c r="D296" i="1" s="1"/>
  <c r="D356" i="1" s="1"/>
  <c r="D416" i="1" s="1"/>
  <c r="D476" i="1" s="1"/>
  <c r="D536" i="1" s="1"/>
  <c r="D596" i="1" s="1"/>
  <c r="D117" i="1"/>
  <c r="D177" i="1" s="1"/>
  <c r="D237" i="1" s="1"/>
  <c r="D297" i="1" s="1"/>
  <c r="D357" i="1" s="1"/>
  <c r="D417" i="1" s="1"/>
  <c r="D477" i="1" s="1"/>
  <c r="D537" i="1" s="1"/>
  <c r="D597" i="1" s="1"/>
  <c r="D118" i="1"/>
  <c r="D178" i="1" s="1"/>
  <c r="D238" i="1" s="1"/>
  <c r="D298" i="1" s="1"/>
  <c r="D358" i="1" s="1"/>
  <c r="D418" i="1" s="1"/>
  <c r="D478" i="1" s="1"/>
  <c r="D538" i="1" s="1"/>
  <c r="D598" i="1" s="1"/>
  <c r="D119" i="1"/>
  <c r="D179" i="1" s="1"/>
  <c r="D239" i="1" s="1"/>
  <c r="D299" i="1" s="1"/>
  <c r="D359" i="1" s="1"/>
  <c r="D419" i="1" s="1"/>
  <c r="D479" i="1" s="1"/>
  <c r="D539" i="1" s="1"/>
  <c r="D599" i="1" s="1"/>
  <c r="D120" i="1"/>
  <c r="D180" i="1" s="1"/>
  <c r="D240" i="1" s="1"/>
  <c r="D300" i="1" s="1"/>
  <c r="D360" i="1" s="1"/>
  <c r="D420" i="1" s="1"/>
  <c r="D480" i="1" s="1"/>
  <c r="D540" i="1" s="1"/>
  <c r="D600" i="1" s="1"/>
  <c r="D121" i="1"/>
  <c r="D181" i="1" s="1"/>
  <c r="D241" i="1" s="1"/>
  <c r="D301" i="1" s="1"/>
  <c r="D361" i="1" s="1"/>
  <c r="D421" i="1" s="1"/>
  <c r="D481" i="1" s="1"/>
  <c r="D541" i="1" s="1"/>
  <c r="D601" i="1" s="1"/>
  <c r="D122" i="1"/>
  <c r="D182" i="1" s="1"/>
  <c r="D242" i="1" s="1"/>
  <c r="D302" i="1" s="1"/>
  <c r="D362" i="1" s="1"/>
  <c r="D422" i="1" s="1"/>
  <c r="D482" i="1" s="1"/>
  <c r="D542" i="1" s="1"/>
  <c r="D123" i="1"/>
  <c r="D183" i="1" s="1"/>
  <c r="D243" i="1" s="1"/>
  <c r="D303" i="1" s="1"/>
  <c r="D363" i="1" s="1"/>
  <c r="D423" i="1" s="1"/>
  <c r="D483" i="1" s="1"/>
  <c r="D543" i="1" s="1"/>
  <c r="D125" i="1"/>
  <c r="D185" i="1" s="1"/>
  <c r="D245" i="1" s="1"/>
  <c r="D305" i="1" s="1"/>
  <c r="D365" i="1" s="1"/>
  <c r="D425" i="1" s="1"/>
  <c r="D485" i="1" s="1"/>
  <c r="D545" i="1" s="1"/>
  <c r="D126" i="1"/>
  <c r="D139" i="1"/>
  <c r="D199" i="1" s="1"/>
  <c r="D259" i="1" s="1"/>
  <c r="D319" i="1" s="1"/>
  <c r="D379" i="1" s="1"/>
  <c r="D439" i="1" s="1"/>
  <c r="D499" i="1" s="1"/>
  <c r="D559" i="1" s="1"/>
  <c r="D140" i="1"/>
  <c r="D200" i="1" s="1"/>
  <c r="D260" i="1" s="1"/>
  <c r="D320" i="1" s="1"/>
  <c r="D380" i="1" s="1"/>
  <c r="D440" i="1" s="1"/>
  <c r="D500" i="1" s="1"/>
  <c r="D560" i="1" s="1"/>
  <c r="D141" i="1"/>
  <c r="D201" i="1" s="1"/>
  <c r="D261" i="1" s="1"/>
  <c r="D321" i="1" s="1"/>
  <c r="D381" i="1" s="1"/>
  <c r="D441" i="1" s="1"/>
  <c r="D501" i="1" s="1"/>
  <c r="D561" i="1" s="1"/>
  <c r="D153" i="1"/>
  <c r="D213" i="1" s="1"/>
  <c r="D273" i="1" s="1"/>
  <c r="D333" i="1" s="1"/>
  <c r="D393" i="1" s="1"/>
  <c r="D453" i="1" s="1"/>
  <c r="D513" i="1" s="1"/>
  <c r="D573" i="1" s="1"/>
  <c r="D154" i="1"/>
  <c r="D214" i="1" s="1"/>
  <c r="D274" i="1" s="1"/>
  <c r="D334" i="1" s="1"/>
  <c r="D394" i="1" s="1"/>
  <c r="D454" i="1" s="1"/>
  <c r="D514" i="1" s="1"/>
  <c r="D574" i="1" s="1"/>
  <c r="D155" i="1"/>
  <c r="D215" i="1" s="1"/>
  <c r="D275" i="1" s="1"/>
  <c r="D335" i="1" s="1"/>
  <c r="D395" i="1" s="1"/>
  <c r="D455" i="1" s="1"/>
  <c r="D515" i="1" s="1"/>
  <c r="D575" i="1" s="1"/>
  <c r="D156" i="1"/>
  <c r="D216" i="1" s="1"/>
  <c r="D276" i="1" s="1"/>
  <c r="D336" i="1" s="1"/>
  <c r="D396" i="1" s="1"/>
  <c r="D456" i="1" s="1"/>
  <c r="D516" i="1" s="1"/>
  <c r="D576" i="1" s="1"/>
  <c r="D157" i="1"/>
  <c r="D217" i="1" s="1"/>
  <c r="D277" i="1" s="1"/>
  <c r="D337" i="1" s="1"/>
  <c r="D397" i="1" s="1"/>
  <c r="D457" i="1" s="1"/>
  <c r="D517" i="1" s="1"/>
  <c r="D577" i="1" s="1"/>
  <c r="D158" i="1"/>
  <c r="D218" i="1" s="1"/>
  <c r="D278" i="1" s="1"/>
  <c r="D338" i="1" s="1"/>
  <c r="D398" i="1" s="1"/>
  <c r="D458" i="1" s="1"/>
  <c r="D518" i="1" s="1"/>
  <c r="D578" i="1" s="1"/>
  <c r="D163" i="1"/>
  <c r="D171" i="1"/>
  <c r="D231" i="1" s="1"/>
  <c r="D291" i="1" s="1"/>
  <c r="D351" i="1" s="1"/>
  <c r="D411" i="1" s="1"/>
  <c r="D471" i="1" s="1"/>
  <c r="D531" i="1" s="1"/>
  <c r="D591" i="1" s="1"/>
  <c r="D172" i="1"/>
  <c r="D232" i="1" s="1"/>
  <c r="D292" i="1" s="1"/>
  <c r="D352" i="1" s="1"/>
  <c r="D412" i="1" s="1"/>
  <c r="D472" i="1" s="1"/>
  <c r="D532" i="1" s="1"/>
  <c r="D592" i="1" s="1"/>
  <c r="D173" i="1"/>
  <c r="D233" i="1" s="1"/>
  <c r="D293" i="1" s="1"/>
  <c r="D353" i="1" s="1"/>
  <c r="D413" i="1" s="1"/>
  <c r="D473" i="1" s="1"/>
  <c r="D533" i="1" s="1"/>
  <c r="D593" i="1" s="1"/>
  <c r="D186" i="1"/>
  <c r="D246" i="1" s="1"/>
  <c r="D306" i="1" s="1"/>
  <c r="D366" i="1" s="1"/>
  <c r="D426" i="1" s="1"/>
  <c r="D486" i="1" s="1"/>
  <c r="D546" i="1" s="1"/>
  <c r="D190" i="1"/>
  <c r="D250" i="1" s="1"/>
  <c r="D310" i="1" s="1"/>
  <c r="D370" i="1" s="1"/>
  <c r="D430" i="1" s="1"/>
  <c r="D490" i="1" s="1"/>
  <c r="D550" i="1" s="1"/>
  <c r="D206" i="1"/>
  <c r="D266" i="1" s="1"/>
  <c r="D326" i="1" s="1"/>
  <c r="D386" i="1" s="1"/>
  <c r="D446" i="1" s="1"/>
  <c r="D506" i="1" s="1"/>
  <c r="D566" i="1" s="1"/>
  <c r="D223" i="1"/>
  <c r="D283" i="1" s="1"/>
  <c r="D343" i="1" s="1"/>
  <c r="D403" i="1" s="1"/>
  <c r="D463" i="1" s="1"/>
  <c r="D523" i="1" s="1"/>
  <c r="D583" i="1" s="1"/>
  <c r="AC601" i="11"/>
  <c r="M601" i="11"/>
  <c r="AC600" i="11"/>
  <c r="M600" i="11"/>
  <c r="AC599" i="11"/>
  <c r="M599" i="11"/>
  <c r="AC598" i="11"/>
  <c r="M598" i="11"/>
  <c r="U597" i="11"/>
  <c r="E597" i="11"/>
  <c r="U596" i="11"/>
  <c r="E596" i="11"/>
  <c r="U595" i="11"/>
  <c r="F595" i="11"/>
  <c r="U594" i="11"/>
  <c r="AC593" i="11"/>
  <c r="M593" i="11"/>
  <c r="AC592" i="11"/>
  <c r="M592" i="11"/>
  <c r="AC591" i="11"/>
  <c r="M591" i="11"/>
  <c r="AC590" i="11"/>
  <c r="M590" i="11"/>
  <c r="U589" i="11"/>
  <c r="E589" i="11"/>
  <c r="U588" i="11"/>
  <c r="E588" i="11"/>
  <c r="U587" i="11"/>
  <c r="F587" i="11"/>
  <c r="U586" i="11"/>
  <c r="AC585" i="11"/>
  <c r="M585" i="11"/>
  <c r="AC584" i="11"/>
  <c r="M584" i="11"/>
  <c r="AC583" i="11"/>
  <c r="M583" i="11"/>
  <c r="AC582" i="11"/>
  <c r="M582" i="11"/>
  <c r="U581" i="11"/>
  <c r="E581" i="11"/>
  <c r="U580" i="11"/>
  <c r="E580" i="11"/>
  <c r="U579" i="11"/>
  <c r="F579" i="11"/>
  <c r="U578" i="11"/>
  <c r="AC577" i="11"/>
  <c r="M577" i="11"/>
  <c r="AC576" i="11"/>
  <c r="M576" i="11"/>
  <c r="AC575" i="11"/>
  <c r="M575" i="11"/>
  <c r="AC574" i="11"/>
  <c r="M574" i="11"/>
  <c r="U573" i="11"/>
  <c r="E573" i="11"/>
  <c r="U572" i="11"/>
  <c r="E572" i="11"/>
  <c r="U571" i="11"/>
  <c r="F571" i="11"/>
  <c r="U570" i="11"/>
  <c r="AC569" i="11"/>
  <c r="M569" i="11"/>
  <c r="AC568" i="11"/>
  <c r="M568" i="11"/>
  <c r="AD601" i="11"/>
  <c r="N601" i="11"/>
  <c r="AD600" i="11"/>
  <c r="N600" i="11"/>
  <c r="AD599" i="11"/>
  <c r="N599" i="11"/>
  <c r="V598" i="11"/>
  <c r="F598" i="11"/>
  <c r="V597" i="11"/>
  <c r="F597" i="11"/>
  <c r="V596" i="11"/>
  <c r="F596" i="11"/>
  <c r="V595" i="11"/>
  <c r="AD594" i="11"/>
  <c r="N594" i="11"/>
  <c r="AD593" i="11"/>
  <c r="N593" i="11"/>
  <c r="AD592" i="11"/>
  <c r="N592" i="11"/>
  <c r="AD591" i="11"/>
  <c r="N591" i="11"/>
  <c r="V590" i="11"/>
  <c r="F590" i="11"/>
  <c r="V589" i="11"/>
  <c r="F589" i="11"/>
  <c r="V588" i="11"/>
  <c r="F588" i="11"/>
  <c r="V587" i="11"/>
  <c r="AD586" i="11"/>
  <c r="N586" i="11"/>
  <c r="AD585" i="11"/>
  <c r="N585" i="11"/>
  <c r="AD584" i="11"/>
  <c r="N584" i="11"/>
  <c r="AD583" i="11"/>
  <c r="N583" i="11"/>
  <c r="V582" i="11"/>
  <c r="F582" i="11"/>
  <c r="V581" i="11"/>
  <c r="F581" i="11"/>
  <c r="V580" i="11"/>
  <c r="F580" i="11"/>
  <c r="V579" i="11"/>
  <c r="AD578" i="11"/>
  <c r="N578" i="11"/>
  <c r="AD577" i="11"/>
  <c r="N577" i="11"/>
  <c r="AD576" i="11"/>
  <c r="N576" i="11"/>
  <c r="AD575" i="11"/>
  <c r="N575" i="11"/>
  <c r="V574" i="11"/>
  <c r="F574" i="11"/>
  <c r="V573" i="11"/>
  <c r="F573" i="11"/>
  <c r="V572" i="11"/>
  <c r="F572" i="11"/>
  <c r="V571" i="11"/>
  <c r="AD570" i="11"/>
  <c r="N570" i="11"/>
  <c r="AD569" i="11"/>
  <c r="N569" i="11"/>
  <c r="AD568" i="11"/>
  <c r="N568" i="11"/>
  <c r="AD567" i="11"/>
  <c r="N567" i="11"/>
  <c r="V566" i="11"/>
  <c r="F566" i="11"/>
  <c r="V565" i="11"/>
  <c r="F565" i="11"/>
  <c r="V564" i="11"/>
  <c r="F564" i="11"/>
  <c r="V563" i="11"/>
  <c r="AD562" i="11"/>
  <c r="N562" i="11"/>
  <c r="AD561" i="11"/>
  <c r="N561" i="11"/>
  <c r="AD560" i="11"/>
  <c r="N560" i="11"/>
  <c r="AD559" i="11"/>
  <c r="N559" i="11"/>
  <c r="V558" i="11"/>
  <c r="F558" i="11"/>
  <c r="V557" i="11"/>
  <c r="F557" i="11"/>
  <c r="V556" i="11"/>
  <c r="F556" i="11"/>
  <c r="V555" i="11"/>
  <c r="AD554" i="11"/>
  <c r="N554" i="11"/>
  <c r="AD553" i="11"/>
  <c r="N553" i="11"/>
  <c r="AD552" i="11"/>
  <c r="N552" i="11"/>
  <c r="AD551" i="11"/>
  <c r="N551" i="11"/>
  <c r="V550" i="11"/>
  <c r="F550" i="11"/>
  <c r="V549" i="11"/>
  <c r="F549" i="11"/>
  <c r="V548" i="11"/>
  <c r="F548" i="11"/>
  <c r="V547" i="11"/>
  <c r="AD546" i="11"/>
  <c r="N546" i="11"/>
  <c r="AD545" i="11"/>
  <c r="N545" i="11"/>
  <c r="AD544" i="11"/>
  <c r="N544" i="11"/>
  <c r="AD543" i="11"/>
  <c r="N543" i="11"/>
  <c r="V542" i="11"/>
  <c r="F542" i="11"/>
  <c r="V541" i="11"/>
  <c r="F541" i="11"/>
  <c r="V540" i="11"/>
  <c r="F540" i="11"/>
  <c r="V539" i="11"/>
  <c r="AD538" i="11"/>
  <c r="N538" i="11"/>
  <c r="AD537" i="11"/>
  <c r="N537" i="11"/>
  <c r="AD536" i="11"/>
  <c r="N536" i="11"/>
  <c r="AD535" i="11"/>
  <c r="N535" i="11"/>
  <c r="V534" i="11"/>
  <c r="AE601" i="11"/>
  <c r="O601" i="11"/>
  <c r="AE600" i="11"/>
  <c r="O600" i="11"/>
  <c r="W599" i="11"/>
  <c r="G599" i="11"/>
  <c r="W598" i="11"/>
  <c r="G598" i="11"/>
  <c r="W597" i="11"/>
  <c r="G597" i="11"/>
  <c r="W596" i="11"/>
  <c r="G596" i="11"/>
  <c r="O595" i="11"/>
  <c r="AE594" i="11"/>
  <c r="O594" i="11"/>
  <c r="AE593" i="11"/>
  <c r="O593" i="11"/>
  <c r="AE592" i="11"/>
  <c r="O592" i="11"/>
  <c r="W591" i="11"/>
  <c r="G591" i="11"/>
  <c r="W590" i="11"/>
  <c r="G590" i="11"/>
  <c r="W589" i="11"/>
  <c r="G589" i="11"/>
  <c r="W588" i="11"/>
  <c r="G588" i="11"/>
  <c r="O587" i="11"/>
  <c r="AE586" i="11"/>
  <c r="O586" i="11"/>
  <c r="AE585" i="11"/>
  <c r="O585" i="11"/>
  <c r="AE584" i="11"/>
  <c r="O584" i="11"/>
  <c r="W583" i="11"/>
  <c r="G583" i="11"/>
  <c r="W582" i="11"/>
  <c r="G582" i="11"/>
  <c r="W581" i="11"/>
  <c r="G581" i="11"/>
  <c r="W580" i="11"/>
  <c r="G580" i="11"/>
  <c r="O579" i="11"/>
  <c r="AE578" i="11"/>
  <c r="O578" i="11"/>
  <c r="AE577" i="11"/>
  <c r="O577" i="11"/>
  <c r="AE576" i="11"/>
  <c r="O576" i="11"/>
  <c r="W575" i="11"/>
  <c r="G575" i="11"/>
  <c r="W574" i="11"/>
  <c r="G574" i="11"/>
  <c r="W573" i="11"/>
  <c r="G573" i="11"/>
  <c r="W572" i="11"/>
  <c r="G572" i="11"/>
  <c r="O571" i="11"/>
  <c r="AE570" i="11"/>
  <c r="O570" i="11"/>
  <c r="AE569" i="11"/>
  <c r="O569" i="11"/>
  <c r="AE568" i="11"/>
  <c r="O568" i="11"/>
  <c r="W567" i="11"/>
  <c r="G567" i="11"/>
  <c r="W566" i="11"/>
  <c r="G566" i="11"/>
  <c r="W565" i="11"/>
  <c r="G565" i="11"/>
  <c r="W564" i="11"/>
  <c r="G564" i="11"/>
  <c r="O563" i="11"/>
  <c r="AE562" i="11"/>
  <c r="O562" i="11"/>
  <c r="AE561" i="11"/>
  <c r="O561" i="11"/>
  <c r="AE560" i="11"/>
  <c r="O560" i="11"/>
  <c r="W559" i="11"/>
  <c r="G559" i="11"/>
  <c r="W558" i="11"/>
  <c r="G558" i="11"/>
  <c r="W557" i="11"/>
  <c r="G557" i="11"/>
  <c r="W556" i="11"/>
  <c r="G556" i="11"/>
  <c r="O555" i="11"/>
  <c r="AF601" i="11"/>
  <c r="P601" i="11"/>
  <c r="X600" i="11"/>
  <c r="H600" i="11"/>
  <c r="X599" i="11"/>
  <c r="H599" i="11"/>
  <c r="X598" i="11"/>
  <c r="H598" i="11"/>
  <c r="X597" i="11"/>
  <c r="H597" i="11"/>
  <c r="P596" i="11"/>
  <c r="AE595" i="11"/>
  <c r="P595" i="11"/>
  <c r="AF594" i="11"/>
  <c r="Y601" i="11"/>
  <c r="I601" i="11"/>
  <c r="Y600" i="11"/>
  <c r="I600" i="11"/>
  <c r="Y599" i="11"/>
  <c r="I599" i="11"/>
  <c r="Y598" i="11"/>
  <c r="I598" i="11"/>
  <c r="Q597" i="11"/>
  <c r="AF596" i="11"/>
  <c r="Q596" i="11"/>
  <c r="AF595" i="11"/>
  <c r="Q595" i="11"/>
  <c r="A595" i="11"/>
  <c r="Q594" i="11"/>
  <c r="Y593" i="11"/>
  <c r="I593" i="11"/>
  <c r="Y592" i="11"/>
  <c r="I592" i="11"/>
  <c r="Y591" i="11"/>
  <c r="I591" i="11"/>
  <c r="Y590" i="11"/>
  <c r="I590" i="11"/>
  <c r="Q589" i="11"/>
  <c r="AF588" i="11"/>
  <c r="Q588" i="11"/>
  <c r="AF587" i="11"/>
  <c r="Q587" i="11"/>
  <c r="A587" i="11"/>
  <c r="Q586" i="11"/>
  <c r="Y585" i="11"/>
  <c r="I585" i="11"/>
  <c r="Y584" i="11"/>
  <c r="I584" i="11"/>
  <c r="Y583" i="11"/>
  <c r="I583" i="11"/>
  <c r="Y582" i="11"/>
  <c r="I582" i="11"/>
  <c r="Q581" i="11"/>
  <c r="AF580" i="11"/>
  <c r="Q580" i="11"/>
  <c r="AF579" i="11"/>
  <c r="Q579" i="11"/>
  <c r="A579" i="11"/>
  <c r="Q578" i="11"/>
  <c r="Y577" i="11"/>
  <c r="I577" i="11"/>
  <c r="Y576" i="11"/>
  <c r="I576" i="11"/>
  <c r="Y575" i="11"/>
  <c r="I575" i="11"/>
  <c r="Y574" i="11"/>
  <c r="Z601" i="11"/>
  <c r="J601" i="11"/>
  <c r="Z600" i="11"/>
  <c r="J600" i="11"/>
  <c r="Z599" i="11"/>
  <c r="J599" i="11"/>
  <c r="R598" i="11"/>
  <c r="A598" i="11"/>
  <c r="R597" i="11"/>
  <c r="A597" i="11"/>
  <c r="R596" i="11"/>
  <c r="A596" i="11"/>
  <c r="R595" i="11"/>
  <c r="Z594" i="11"/>
  <c r="J594" i="11"/>
  <c r="Z593" i="11"/>
  <c r="J593" i="11"/>
  <c r="Z592" i="11"/>
  <c r="J592" i="11"/>
  <c r="Z591" i="11"/>
  <c r="J591" i="11"/>
  <c r="R590" i="11"/>
  <c r="A590" i="11"/>
  <c r="R589" i="11"/>
  <c r="A589" i="11"/>
  <c r="R588" i="11"/>
  <c r="A588" i="11"/>
  <c r="R587" i="11"/>
  <c r="Z586" i="11"/>
  <c r="J586" i="11"/>
  <c r="Z585" i="11"/>
  <c r="J585" i="11"/>
  <c r="Z584" i="11"/>
  <c r="J584" i="11"/>
  <c r="Z583" i="11"/>
  <c r="J583" i="11"/>
  <c r="R582" i="11"/>
  <c r="A582" i="11"/>
  <c r="R581" i="11"/>
  <c r="A581" i="11"/>
  <c r="R580" i="11"/>
  <c r="A580" i="11"/>
  <c r="R579" i="11"/>
  <c r="Z578" i="11"/>
  <c r="J578" i="11"/>
  <c r="Z577" i="11"/>
  <c r="J577" i="11"/>
  <c r="Z576" i="11"/>
  <c r="J576" i="11"/>
  <c r="Z575" i="11"/>
  <c r="J575" i="11"/>
  <c r="R574" i="11"/>
  <c r="A574" i="11"/>
  <c r="R573" i="11"/>
  <c r="A573" i="11"/>
  <c r="R572" i="11"/>
  <c r="A572" i="11"/>
  <c r="R571" i="11"/>
  <c r="Z570" i="11"/>
  <c r="J570" i="11"/>
  <c r="Z569" i="11"/>
  <c r="J569" i="11"/>
  <c r="Z568" i="11"/>
  <c r="J568" i="11"/>
  <c r="Z567" i="11"/>
  <c r="J567" i="11"/>
  <c r="R566" i="11"/>
  <c r="A566" i="11"/>
  <c r="R565" i="11"/>
  <c r="A565" i="11"/>
  <c r="R564" i="11"/>
  <c r="A564" i="11"/>
  <c r="AA601" i="11"/>
  <c r="K601" i="11"/>
  <c r="AA600" i="11"/>
  <c r="K600" i="11"/>
  <c r="S599" i="11"/>
  <c r="C599" i="11"/>
  <c r="S598" i="11"/>
  <c r="C598" i="11"/>
  <c r="S597" i="11"/>
  <c r="C597" i="11"/>
  <c r="S596" i="11"/>
  <c r="AA595" i="11"/>
  <c r="K595" i="11"/>
  <c r="AB601" i="11"/>
  <c r="L601" i="11"/>
  <c r="T600" i="11"/>
  <c r="C600" i="11"/>
  <c r="T599" i="11"/>
  <c r="E599" i="11"/>
  <c r="T598" i="11"/>
  <c r="E598" i="11"/>
  <c r="T597" i="11"/>
  <c r="AB596" i="11"/>
  <c r="L596" i="11"/>
  <c r="AB595" i="11"/>
  <c r="L595" i="11"/>
  <c r="AB594" i="11"/>
  <c r="L594" i="11"/>
  <c r="AB593" i="11"/>
  <c r="L593" i="11"/>
  <c r="T592" i="11"/>
  <c r="C592" i="11"/>
  <c r="T591" i="11"/>
  <c r="E591" i="11"/>
  <c r="T590" i="11"/>
  <c r="E590" i="11"/>
  <c r="T589" i="11"/>
  <c r="AB588" i="11"/>
  <c r="L588" i="11"/>
  <c r="AB587" i="11"/>
  <c r="L587" i="11"/>
  <c r="AB586" i="11"/>
  <c r="L586" i="11"/>
  <c r="AB585" i="11"/>
  <c r="L585" i="11"/>
  <c r="T584" i="11"/>
  <c r="C584" i="11"/>
  <c r="T583" i="11"/>
  <c r="E583" i="11"/>
  <c r="T582" i="11"/>
  <c r="E582" i="11"/>
  <c r="T581" i="11"/>
  <c r="AB580" i="11"/>
  <c r="L580" i="11"/>
  <c r="AB579" i="11"/>
  <c r="L579" i="11"/>
  <c r="AB578" i="11"/>
  <c r="L578" i="11"/>
  <c r="AB577" i="11"/>
  <c r="L577" i="11"/>
  <c r="T576" i="11"/>
  <c r="C576" i="11"/>
  <c r="T575" i="11"/>
  <c r="E575" i="11"/>
  <c r="T574" i="11"/>
  <c r="E574" i="11"/>
  <c r="T573" i="11"/>
  <c r="AB572" i="11"/>
  <c r="U601" i="11"/>
  <c r="E601" i="11"/>
  <c r="U600" i="11"/>
  <c r="E600" i="11"/>
  <c r="U599" i="11"/>
  <c r="F599" i="11"/>
  <c r="U598" i="11"/>
  <c r="AC597" i="11"/>
  <c r="M597" i="11"/>
  <c r="AC596" i="11"/>
  <c r="M596" i="11"/>
  <c r="AC595" i="11"/>
  <c r="M595" i="11"/>
  <c r="AC594" i="11"/>
  <c r="M594" i="11"/>
  <c r="U593" i="11"/>
  <c r="E593" i="11"/>
  <c r="U592" i="11"/>
  <c r="E592" i="11"/>
  <c r="U591" i="11"/>
  <c r="F591" i="11"/>
  <c r="U590" i="11"/>
  <c r="AC589" i="11"/>
  <c r="M589" i="11"/>
  <c r="AC588" i="11"/>
  <c r="M588" i="11"/>
  <c r="AC587" i="11"/>
  <c r="M587" i="11"/>
  <c r="AC586" i="11"/>
  <c r="M586" i="11"/>
  <c r="U585" i="11"/>
  <c r="E585" i="11"/>
  <c r="U584" i="11"/>
  <c r="E584" i="11"/>
  <c r="U583" i="11"/>
  <c r="F583" i="11"/>
  <c r="U582" i="11"/>
  <c r="AC581" i="11"/>
  <c r="M581" i="11"/>
  <c r="AC580" i="11"/>
  <c r="M580" i="11"/>
  <c r="AC579" i="11"/>
  <c r="M579" i="11"/>
  <c r="AC578" i="11"/>
  <c r="M578" i="11"/>
  <c r="U577" i="11"/>
  <c r="E577" i="11"/>
  <c r="U576" i="11"/>
  <c r="E576" i="11"/>
  <c r="U575" i="11"/>
  <c r="F575" i="11"/>
  <c r="U574" i="11"/>
  <c r="V601" i="11"/>
  <c r="F601" i="11"/>
  <c r="V600" i="11"/>
  <c r="F600" i="11"/>
  <c r="V599" i="11"/>
  <c r="AD598" i="11"/>
  <c r="N598" i="11"/>
  <c r="AD597" i="11"/>
  <c r="N597" i="11"/>
  <c r="AD596" i="11"/>
  <c r="N596" i="11"/>
  <c r="AD595" i="11"/>
  <c r="N595" i="11"/>
  <c r="V594" i="11"/>
  <c r="F594" i="11"/>
  <c r="V593" i="11"/>
  <c r="F593" i="11"/>
  <c r="V592" i="11"/>
  <c r="F592" i="11"/>
  <c r="V591" i="11"/>
  <c r="AD590" i="11"/>
  <c r="N590" i="11"/>
  <c r="AD589" i="11"/>
  <c r="N589" i="11"/>
  <c r="AD588" i="11"/>
  <c r="N588" i="11"/>
  <c r="AD587" i="11"/>
  <c r="N587" i="11"/>
  <c r="V586" i="11"/>
  <c r="F586" i="11"/>
  <c r="V585" i="11"/>
  <c r="F585" i="11"/>
  <c r="V584" i="11"/>
  <c r="F584" i="11"/>
  <c r="V583" i="11"/>
  <c r="AD582" i="11"/>
  <c r="N582" i="11"/>
  <c r="AD581" i="11"/>
  <c r="N581" i="11"/>
  <c r="AD580" i="11"/>
  <c r="N580" i="11"/>
  <c r="AD579" i="11"/>
  <c r="N579" i="11"/>
  <c r="V578" i="11"/>
  <c r="F578" i="11"/>
  <c r="V577" i="11"/>
  <c r="F577" i="11"/>
  <c r="V576" i="11"/>
  <c r="F576" i="11"/>
  <c r="V575" i="11"/>
  <c r="AD574" i="11"/>
  <c r="N574" i="11"/>
  <c r="AD573" i="11"/>
  <c r="N573" i="11"/>
  <c r="AD572" i="11"/>
  <c r="N572" i="11"/>
  <c r="AD571" i="11"/>
  <c r="N571" i="11"/>
  <c r="V570" i="11"/>
  <c r="F570" i="11"/>
  <c r="V569" i="11"/>
  <c r="F569" i="11"/>
  <c r="V568" i="11"/>
  <c r="F568" i="11"/>
  <c r="V567" i="11"/>
  <c r="AD566" i="11"/>
  <c r="N566" i="11"/>
  <c r="W601" i="11"/>
  <c r="G601" i="11"/>
  <c r="W600" i="11"/>
  <c r="G600" i="11"/>
  <c r="O599" i="11"/>
  <c r="AE598" i="11"/>
  <c r="O598" i="11"/>
  <c r="AE597" i="11"/>
  <c r="O597" i="11"/>
  <c r="AE596" i="11"/>
  <c r="O596" i="11"/>
  <c r="W595" i="11"/>
  <c r="G595" i="11"/>
  <c r="W594" i="11"/>
  <c r="G594" i="11"/>
  <c r="W593" i="11"/>
  <c r="G593" i="11"/>
  <c r="W592" i="11"/>
  <c r="G592" i="11"/>
  <c r="O591" i="11"/>
  <c r="AE590" i="11"/>
  <c r="O590" i="11"/>
  <c r="AE589" i="11"/>
  <c r="O589" i="11"/>
  <c r="AE588" i="11"/>
  <c r="O588" i="11"/>
  <c r="W587" i="11"/>
  <c r="G587" i="11"/>
  <c r="W586" i="11"/>
  <c r="G586" i="11"/>
  <c r="W585" i="11"/>
  <c r="G585" i="11"/>
  <c r="W584" i="11"/>
  <c r="G584" i="11"/>
  <c r="O583" i="11"/>
  <c r="AE582" i="11"/>
  <c r="O582" i="11"/>
  <c r="AE581" i="11"/>
  <c r="O581" i="11"/>
  <c r="AE580" i="11"/>
  <c r="O580" i="11"/>
  <c r="W579" i="11"/>
  <c r="G579" i="11"/>
  <c r="W578" i="11"/>
  <c r="G578" i="11"/>
  <c r="W577" i="11"/>
  <c r="G577" i="11"/>
  <c r="W576" i="11"/>
  <c r="G576" i="11"/>
  <c r="O575" i="11"/>
  <c r="AE574" i="11"/>
  <c r="O574" i="11"/>
  <c r="AE573" i="11"/>
  <c r="O573" i="11"/>
  <c r="AE572" i="11"/>
  <c r="O572" i="11"/>
  <c r="W571" i="11"/>
  <c r="G571" i="11"/>
  <c r="W570" i="11"/>
  <c r="G570" i="11"/>
  <c r="W569" i="11"/>
  <c r="G569" i="11"/>
  <c r="W568" i="11"/>
  <c r="G568" i="11"/>
  <c r="O567" i="11"/>
  <c r="AE566" i="11"/>
  <c r="O566" i="11"/>
  <c r="AE565" i="11"/>
  <c r="O565" i="11"/>
  <c r="AE564" i="11"/>
  <c r="O564" i="11"/>
  <c r="W563" i="11"/>
  <c r="G563" i="11"/>
  <c r="W562" i="11"/>
  <c r="G562" i="11"/>
  <c r="W561" i="11"/>
  <c r="G561" i="11"/>
  <c r="W560" i="11"/>
  <c r="G560" i="11"/>
  <c r="O559" i="11"/>
  <c r="AE558" i="11"/>
  <c r="O558" i="11"/>
  <c r="AE557" i="11"/>
  <c r="O557" i="11"/>
  <c r="AE556" i="11"/>
  <c r="O556" i="11"/>
  <c r="W555" i="11"/>
  <c r="G555" i="11"/>
  <c r="W554" i="11"/>
  <c r="G554" i="11"/>
  <c r="W553" i="11"/>
  <c r="G553" i="11"/>
  <c r="W552" i="11"/>
  <c r="G552" i="11"/>
  <c r="O551" i="11"/>
  <c r="AE550" i="11"/>
  <c r="O550" i="11"/>
  <c r="AE549" i="11"/>
  <c r="O549" i="11"/>
  <c r="AE548" i="11"/>
  <c r="O548" i="11"/>
  <c r="W547" i="11"/>
  <c r="G547" i="11"/>
  <c r="W546" i="11"/>
  <c r="G546" i="11"/>
  <c r="W545" i="11"/>
  <c r="X601" i="11"/>
  <c r="H601" i="11"/>
  <c r="P600" i="11"/>
  <c r="AE599" i="11"/>
  <c r="P599" i="11"/>
  <c r="AF598" i="11"/>
  <c r="P598" i="11"/>
  <c r="AF597" i="11"/>
  <c r="P597" i="11"/>
  <c r="X596" i="11"/>
  <c r="H596" i="11"/>
  <c r="X595" i="11"/>
  <c r="H595" i="11"/>
  <c r="X594" i="11"/>
  <c r="H594" i="11"/>
  <c r="X593" i="11"/>
  <c r="H593" i="11"/>
  <c r="P592" i="11"/>
  <c r="AE591" i="11"/>
  <c r="P591" i="11"/>
  <c r="AF590" i="11"/>
  <c r="P590" i="11"/>
  <c r="AF589" i="11"/>
  <c r="P589" i="11"/>
  <c r="X588" i="11"/>
  <c r="H588" i="11"/>
  <c r="X587" i="11"/>
  <c r="H587" i="11"/>
  <c r="X586" i="11"/>
  <c r="H586" i="11"/>
  <c r="X585" i="11"/>
  <c r="H585" i="11"/>
  <c r="P584" i="11"/>
  <c r="AE583" i="11"/>
  <c r="P583" i="11"/>
  <c r="AF582" i="11"/>
  <c r="P582" i="11"/>
  <c r="AF581" i="11"/>
  <c r="P581" i="11"/>
  <c r="X580" i="11"/>
  <c r="H580" i="11"/>
  <c r="X579" i="11"/>
  <c r="H579" i="11"/>
  <c r="X578" i="11"/>
  <c r="H578" i="11"/>
  <c r="X577" i="11"/>
  <c r="H577" i="11"/>
  <c r="P576" i="11"/>
  <c r="AE575" i="11"/>
  <c r="P575" i="11"/>
  <c r="AF574" i="11"/>
  <c r="P574" i="11"/>
  <c r="AF573" i="11"/>
  <c r="P573" i="11"/>
  <c r="X572" i="11"/>
  <c r="H572" i="11"/>
  <c r="X571" i="11"/>
  <c r="H571" i="11"/>
  <c r="X570" i="11"/>
  <c r="H570" i="11"/>
  <c r="Q601" i="11"/>
  <c r="AF600" i="11"/>
  <c r="Q600" i="11"/>
  <c r="AF599" i="11"/>
  <c r="Q599" i="11"/>
  <c r="A599" i="11"/>
  <c r="Q598" i="11"/>
  <c r="Y597" i="11"/>
  <c r="I597" i="11"/>
  <c r="Y596" i="11"/>
  <c r="I596" i="11"/>
  <c r="Y595" i="11"/>
  <c r="I595" i="11"/>
  <c r="Y594" i="11"/>
  <c r="I594" i="11"/>
  <c r="Q593" i="11"/>
  <c r="AF592" i="11"/>
  <c r="Q592" i="11"/>
  <c r="AF591" i="11"/>
  <c r="Q591" i="11"/>
  <c r="A591" i="11"/>
  <c r="Q590" i="11"/>
  <c r="Y589" i="11"/>
  <c r="I589" i="11"/>
  <c r="Y588" i="11"/>
  <c r="I588" i="11"/>
  <c r="Y587" i="11"/>
  <c r="I587" i="11"/>
  <c r="Y586" i="11"/>
  <c r="I586" i="11"/>
  <c r="Q585" i="11"/>
  <c r="AF584" i="11"/>
  <c r="Q584" i="11"/>
  <c r="AF583" i="11"/>
  <c r="Q583" i="11"/>
  <c r="A583" i="11"/>
  <c r="Q582" i="11"/>
  <c r="S601" i="11"/>
  <c r="C601" i="11"/>
  <c r="S600" i="11"/>
  <c r="AA599" i="11"/>
  <c r="K599" i="11"/>
  <c r="AA598" i="11"/>
  <c r="K598" i="11"/>
  <c r="AA597" i="11"/>
  <c r="K597" i="11"/>
  <c r="AA596" i="11"/>
  <c r="K596" i="11"/>
  <c r="S595" i="11"/>
  <c r="C595" i="11"/>
  <c r="S594" i="11"/>
  <c r="T601" i="11"/>
  <c r="AB600" i="11"/>
  <c r="L600" i="11"/>
  <c r="AB599" i="11"/>
  <c r="L599" i="11"/>
  <c r="AB598" i="11"/>
  <c r="L598" i="11"/>
  <c r="AB597" i="11"/>
  <c r="L597" i="11"/>
  <c r="T596" i="11"/>
  <c r="C596" i="11"/>
  <c r="T595" i="11"/>
  <c r="E595" i="11"/>
  <c r="T594" i="11"/>
  <c r="E594" i="11"/>
  <c r="T593" i="11"/>
  <c r="AB592" i="11"/>
  <c r="L592" i="11"/>
  <c r="AB591" i="11"/>
  <c r="L591" i="11"/>
  <c r="AB590" i="11"/>
  <c r="L590" i="11"/>
  <c r="AB589" i="11"/>
  <c r="L589" i="11"/>
  <c r="T588" i="11"/>
  <c r="C588" i="11"/>
  <c r="T587" i="11"/>
  <c r="E587" i="11"/>
  <c r="T586" i="11"/>
  <c r="E586" i="11"/>
  <c r="T585" i="11"/>
  <c r="AB584" i="11"/>
  <c r="L584" i="11"/>
  <c r="AB583" i="11"/>
  <c r="L583" i="11"/>
  <c r="AB582" i="11"/>
  <c r="L582" i="11"/>
  <c r="AB581" i="11"/>
  <c r="L581" i="11"/>
  <c r="T580" i="11"/>
  <c r="C580" i="11"/>
  <c r="T579" i="11"/>
  <c r="E579" i="11"/>
  <c r="T578" i="11"/>
  <c r="E578" i="11"/>
  <c r="T577" i="11"/>
  <c r="AB576" i="11"/>
  <c r="L576" i="11"/>
  <c r="AB575" i="11"/>
  <c r="L575" i="11"/>
  <c r="AB574" i="11"/>
  <c r="L574" i="11"/>
  <c r="AB573" i="11"/>
  <c r="L573" i="11"/>
  <c r="T572" i="11"/>
  <c r="C572" i="11"/>
  <c r="T571" i="11"/>
  <c r="E571" i="11"/>
  <c r="T570" i="11"/>
  <c r="E570" i="11"/>
  <c r="T569" i="11"/>
  <c r="AB568" i="11"/>
  <c r="L568" i="11"/>
  <c r="AB567" i="11"/>
  <c r="L567" i="11"/>
  <c r="AB566" i="11"/>
  <c r="L566" i="11"/>
  <c r="AB565" i="11"/>
  <c r="L565" i="11"/>
  <c r="T564" i="11"/>
  <c r="C564" i="11"/>
  <c r="T563" i="11"/>
  <c r="E563" i="11"/>
  <c r="T562" i="11"/>
  <c r="E562" i="11"/>
  <c r="T561" i="11"/>
  <c r="AB560" i="11"/>
  <c r="L560" i="11"/>
  <c r="AB559" i="11"/>
  <c r="L559" i="11"/>
  <c r="AB558" i="11"/>
  <c r="L558" i="11"/>
  <c r="AB557" i="11"/>
  <c r="L557" i="11"/>
  <c r="T556" i="11"/>
  <c r="C556" i="11"/>
  <c r="T555" i="11"/>
  <c r="E555" i="11"/>
  <c r="T554" i="11"/>
  <c r="E554" i="11"/>
  <c r="T553" i="11"/>
  <c r="AB552" i="11"/>
  <c r="L552" i="11"/>
  <c r="AB551" i="11"/>
  <c r="L551" i="11"/>
  <c r="R601" i="11"/>
  <c r="K594" i="11"/>
  <c r="K592" i="11"/>
  <c r="C590" i="11"/>
  <c r="AA587" i="11"/>
  <c r="AA585" i="11"/>
  <c r="S583" i="11"/>
  <c r="X581" i="11"/>
  <c r="AA579" i="11"/>
  <c r="I578" i="11"/>
  <c r="R576" i="11"/>
  <c r="AA574" i="11"/>
  <c r="M573" i="11"/>
  <c r="I572" i="11"/>
  <c r="I571" i="11"/>
  <c r="I570" i="11"/>
  <c r="E569" i="11"/>
  <c r="K568" i="11"/>
  <c r="K567" i="11"/>
  <c r="U566" i="11"/>
  <c r="U565" i="11"/>
  <c r="AC564" i="11"/>
  <c r="K564" i="11"/>
  <c r="K563" i="11"/>
  <c r="X562" i="11"/>
  <c r="AC561" i="11"/>
  <c r="K561" i="11"/>
  <c r="P560" i="11"/>
  <c r="AC559" i="11"/>
  <c r="C559" i="11"/>
  <c r="P558" i="11"/>
  <c r="U557" i="11"/>
  <c r="C557" i="11"/>
  <c r="H556" i="11"/>
  <c r="U555" i="11"/>
  <c r="Z554" i="11"/>
  <c r="M554" i="11"/>
  <c r="Q553" i="11"/>
  <c r="AC552" i="11"/>
  <c r="I552" i="11"/>
  <c r="T551" i="11"/>
  <c r="AF550" i="11"/>
  <c r="J550" i="11"/>
  <c r="AB549" i="11"/>
  <c r="G549" i="11"/>
  <c r="Q548" i="11"/>
  <c r="AA547" i="11"/>
  <c r="M547" i="11"/>
  <c r="X546" i="11"/>
  <c r="A546" i="11"/>
  <c r="T545" i="11"/>
  <c r="AC544" i="11"/>
  <c r="O544" i="11"/>
  <c r="X543" i="11"/>
  <c r="I543" i="11"/>
  <c r="R542" i="11"/>
  <c r="C542" i="11"/>
  <c r="T541" i="11"/>
  <c r="AC540" i="11"/>
  <c r="N540" i="11"/>
  <c r="W539" i="11"/>
  <c r="H539" i="11"/>
  <c r="Y538" i="11"/>
  <c r="A538" i="11"/>
  <c r="S537" i="11"/>
  <c r="AB536" i="11"/>
  <c r="M536" i="11"/>
  <c r="W535" i="11"/>
  <c r="H535" i="11"/>
  <c r="Y534" i="11"/>
  <c r="I534" i="11"/>
  <c r="Q533" i="11"/>
  <c r="AF532" i="11"/>
  <c r="Q532" i="11"/>
  <c r="AF531" i="11"/>
  <c r="Q531" i="11"/>
  <c r="A531" i="11"/>
  <c r="Q530" i="11"/>
  <c r="Y529" i="11"/>
  <c r="I529" i="11"/>
  <c r="Y528" i="11"/>
  <c r="I528" i="11"/>
  <c r="Y527" i="11"/>
  <c r="I527" i="11"/>
  <c r="Y526" i="11"/>
  <c r="I526" i="11"/>
  <c r="Q525" i="11"/>
  <c r="AF524" i="11"/>
  <c r="Q524" i="11"/>
  <c r="AF523" i="11"/>
  <c r="A601" i="11"/>
  <c r="A594" i="11"/>
  <c r="A592" i="11"/>
  <c r="Z589" i="11"/>
  <c r="Z587" i="11"/>
  <c r="R585" i="11"/>
  <c r="R583" i="11"/>
  <c r="S581" i="11"/>
  <c r="Y579" i="11"/>
  <c r="A578" i="11"/>
  <c r="S576" i="11"/>
  <c r="X574" i="11"/>
  <c r="I573" i="11"/>
  <c r="J572" i="11"/>
  <c r="J571" i="11"/>
  <c r="A570" i="11"/>
  <c r="H569" i="11"/>
  <c r="C568" i="11"/>
  <c r="M567" i="11"/>
  <c r="P566" i="11"/>
  <c r="X565" i="11"/>
  <c r="AD564" i="11"/>
  <c r="E564" i="11"/>
  <c r="L563" i="11"/>
  <c r="Y562" i="11"/>
  <c r="AF561" i="11"/>
  <c r="L561" i="11"/>
  <c r="Q560" i="11"/>
  <c r="R600" i="11"/>
  <c r="C594" i="11"/>
  <c r="AA591" i="11"/>
  <c r="AA589" i="11"/>
  <c r="S587" i="11"/>
  <c r="S585" i="11"/>
  <c r="K583" i="11"/>
  <c r="I581" i="11"/>
  <c r="Z579" i="11"/>
  <c r="C578" i="11"/>
  <c r="H576" i="11"/>
  <c r="S574" i="11"/>
  <c r="J573" i="11"/>
  <c r="K572" i="11"/>
  <c r="C571" i="11"/>
  <c r="C570" i="11"/>
  <c r="AF568" i="11"/>
  <c r="E568" i="11"/>
  <c r="H567" i="11"/>
  <c r="Q566" i="11"/>
  <c r="Q565" i="11"/>
  <c r="X564" i="11"/>
  <c r="AE563" i="11"/>
  <c r="M563" i="11"/>
  <c r="R562" i="11"/>
  <c r="Y561" i="11"/>
  <c r="E561" i="11"/>
  <c r="R560" i="11"/>
  <c r="Y559" i="11"/>
  <c r="F559" i="11"/>
  <c r="J558" i="11"/>
  <c r="Q557" i="11"/>
  <c r="AC556" i="11"/>
  <c r="J556" i="11"/>
  <c r="Q555" i="11"/>
  <c r="AB554" i="11"/>
  <c r="H554" i="11"/>
  <c r="S553" i="11"/>
  <c r="X552" i="11"/>
  <c r="K552" i="11"/>
  <c r="V551" i="11"/>
  <c r="Z550" i="11"/>
  <c r="L550" i="11"/>
  <c r="W549" i="11"/>
  <c r="AF548" i="11"/>
  <c r="S548" i="11"/>
  <c r="AC547" i="11"/>
  <c r="H547" i="11"/>
  <c r="R546" i="11"/>
  <c r="E546" i="11"/>
  <c r="O545" i="11"/>
  <c r="X544" i="11"/>
  <c r="I544" i="11"/>
  <c r="Z543" i="11"/>
  <c r="C543" i="11"/>
  <c r="T542" i="11"/>
  <c r="AC541" i="11"/>
  <c r="N541" i="11"/>
  <c r="AE540" i="11"/>
  <c r="H540" i="11"/>
  <c r="Y539" i="11"/>
  <c r="J539" i="11"/>
  <c r="S538" i="11"/>
  <c r="E538" i="11"/>
  <c r="M537" i="11"/>
  <c r="AE536" i="11"/>
  <c r="H536" i="11"/>
  <c r="Y535" i="11"/>
  <c r="J535" i="11"/>
  <c r="S534" i="11"/>
  <c r="A600" i="11"/>
  <c r="AF593" i="11"/>
  <c r="X591" i="11"/>
  <c r="X589" i="11"/>
  <c r="P587" i="11"/>
  <c r="P585" i="11"/>
  <c r="H583" i="11"/>
  <c r="J581" i="11"/>
  <c r="S579" i="11"/>
  <c r="AF577" i="11"/>
  <c r="K576" i="11"/>
  <c r="Q574" i="11"/>
  <c r="K573" i="11"/>
  <c r="AE571" i="11"/>
  <c r="AF570" i="11"/>
  <c r="AF569" i="11"/>
  <c r="A569" i="11"/>
  <c r="AE567" i="11"/>
  <c r="I567" i="11"/>
  <c r="J566" i="11"/>
  <c r="S565" i="11"/>
  <c r="Y564" i="11"/>
  <c r="AF563" i="11"/>
  <c r="N563" i="11"/>
  <c r="S562" i="11"/>
  <c r="Z561" i="11"/>
  <c r="F561" i="11"/>
  <c r="S560" i="11"/>
  <c r="Z559" i="11"/>
  <c r="AD558" i="11"/>
  <c r="K558" i="11"/>
  <c r="R557" i="11"/>
  <c r="AD556" i="11"/>
  <c r="K556" i="11"/>
  <c r="R555" i="11"/>
  <c r="AC554" i="11"/>
  <c r="I554" i="11"/>
  <c r="M553" i="11"/>
  <c r="Y552" i="11"/>
  <c r="C552" i="11"/>
  <c r="P551" i="11"/>
  <c r="AA550" i="11"/>
  <c r="M550" i="11"/>
  <c r="X549" i="11"/>
  <c r="A549" i="11"/>
  <c r="L548" i="11"/>
  <c r="AD547" i="11"/>
  <c r="I547" i="11"/>
  <c r="S546" i="11"/>
  <c r="AC545" i="11"/>
  <c r="P545" i="11"/>
  <c r="Y544" i="11"/>
  <c r="J544" i="11"/>
  <c r="S543" i="11"/>
  <c r="E543" i="11"/>
  <c r="U542" i="11"/>
  <c r="AD541" i="11"/>
  <c r="O541" i="11"/>
  <c r="X540" i="11"/>
  <c r="I540" i="11"/>
  <c r="Z539" i="11"/>
  <c r="C539" i="11"/>
  <c r="T538" i="11"/>
  <c r="AC537" i="11"/>
  <c r="O537" i="11"/>
  <c r="X536" i="11"/>
  <c r="I536" i="11"/>
  <c r="Z535" i="11"/>
  <c r="C535" i="11"/>
  <c r="T534" i="11"/>
  <c r="E534" i="11"/>
  <c r="T533" i="11"/>
  <c r="AB532" i="11"/>
  <c r="L532" i="11"/>
  <c r="AB531" i="11"/>
  <c r="L531" i="11"/>
  <c r="AB530" i="11"/>
  <c r="L530" i="11"/>
  <c r="AB529" i="11"/>
  <c r="L529" i="11"/>
  <c r="T528" i="11"/>
  <c r="C528" i="11"/>
  <c r="T527" i="11"/>
  <c r="E527" i="11"/>
  <c r="T526" i="11"/>
  <c r="E526" i="11"/>
  <c r="T525" i="11"/>
  <c r="AB524" i="11"/>
  <c r="L524" i="11"/>
  <c r="AB523" i="11"/>
  <c r="L523" i="11"/>
  <c r="AB522" i="11"/>
  <c r="L522" i="11"/>
  <c r="AB521" i="11"/>
  <c r="L521" i="11"/>
  <c r="T520" i="11"/>
  <c r="R599" i="11"/>
  <c r="AA593" i="11"/>
  <c r="S591" i="11"/>
  <c r="S589" i="11"/>
  <c r="K587" i="11"/>
  <c r="K585" i="11"/>
  <c r="C583" i="11"/>
  <c r="K581" i="11"/>
  <c r="P579" i="11"/>
  <c r="AA577" i="11"/>
  <c r="AF575" i="11"/>
  <c r="J574" i="11"/>
  <c r="H573" i="11"/>
  <c r="AF571" i="11"/>
  <c r="A571" i="11"/>
  <c r="Y569" i="11"/>
  <c r="C569" i="11"/>
  <c r="AF567" i="11"/>
  <c r="C567" i="11"/>
  <c r="K566" i="11"/>
  <c r="T565" i="11"/>
  <c r="Z564" i="11"/>
  <c r="AA563" i="11"/>
  <c r="H563" i="11"/>
  <c r="U562" i="11"/>
  <c r="AA561" i="11"/>
  <c r="H561" i="11"/>
  <c r="M560" i="11"/>
  <c r="S559" i="11"/>
  <c r="AF558" i="11"/>
  <c r="M558" i="11"/>
  <c r="S557" i="11"/>
  <c r="X556" i="11"/>
  <c r="E556" i="11"/>
  <c r="K555" i="11"/>
  <c r="V554" i="11"/>
  <c r="A554" i="11"/>
  <c r="O553" i="11"/>
  <c r="Z552" i="11"/>
  <c r="E552" i="11"/>
  <c r="Q551" i="11"/>
  <c r="AB550" i="11"/>
  <c r="G550" i="11"/>
  <c r="Q549" i="11"/>
  <c r="C549" i="11"/>
  <c r="M548" i="11"/>
  <c r="X547" i="11"/>
  <c r="J547" i="11"/>
  <c r="T546" i="11"/>
  <c r="AE545" i="11"/>
  <c r="I545" i="11"/>
  <c r="Z544" i="11"/>
  <c r="K544" i="11"/>
  <c r="T543" i="11"/>
  <c r="F543" i="11"/>
  <c r="N542" i="11"/>
  <c r="AE541" i="11"/>
  <c r="P541" i="11"/>
  <c r="Y540" i="11"/>
  <c r="J540" i="11"/>
  <c r="S539" i="11"/>
  <c r="E539" i="11"/>
  <c r="U538" i="11"/>
  <c r="AE537" i="11"/>
  <c r="P537" i="11"/>
  <c r="Y536" i="11"/>
  <c r="J536" i="11"/>
  <c r="S535" i="11"/>
  <c r="E535" i="11"/>
  <c r="U534" i="11"/>
  <c r="AC533" i="11"/>
  <c r="M533" i="11"/>
  <c r="AC532" i="11"/>
  <c r="M532" i="11"/>
  <c r="AC531" i="11"/>
  <c r="M531" i="11"/>
  <c r="AC530" i="11"/>
  <c r="M530" i="11"/>
  <c r="U529" i="11"/>
  <c r="E529" i="11"/>
  <c r="U528" i="11"/>
  <c r="E528" i="11"/>
  <c r="U527" i="11"/>
  <c r="F527" i="11"/>
  <c r="U526" i="11"/>
  <c r="AC525" i="11"/>
  <c r="M525" i="11"/>
  <c r="AC524" i="11"/>
  <c r="M524" i="11"/>
  <c r="AC523" i="11"/>
  <c r="M523" i="11"/>
  <c r="AC522" i="11"/>
  <c r="M522" i="11"/>
  <c r="U521" i="11"/>
  <c r="E521" i="11"/>
  <c r="U520" i="11"/>
  <c r="E520" i="11"/>
  <c r="U519" i="11"/>
  <c r="F519" i="11"/>
  <c r="U518" i="11"/>
  <c r="AC517" i="11"/>
  <c r="M517" i="11"/>
  <c r="AC516" i="11"/>
  <c r="M516" i="11"/>
  <c r="AC515" i="11"/>
  <c r="M515" i="11"/>
  <c r="AC514" i="11"/>
  <c r="M514" i="11"/>
  <c r="U513" i="11"/>
  <c r="E513" i="11"/>
  <c r="U512" i="11"/>
  <c r="E512" i="11"/>
  <c r="U511" i="11"/>
  <c r="F511" i="11"/>
  <c r="U510" i="11"/>
  <c r="AC509" i="11"/>
  <c r="M509" i="11"/>
  <c r="AC508" i="11"/>
  <c r="M508" i="11"/>
  <c r="AC507" i="11"/>
  <c r="M507" i="11"/>
  <c r="AC506" i="11"/>
  <c r="M506" i="11"/>
  <c r="U505" i="11"/>
  <c r="E505" i="11"/>
  <c r="U504" i="11"/>
  <c r="Z598" i="11"/>
  <c r="R593" i="11"/>
  <c r="R591" i="11"/>
  <c r="J589" i="11"/>
  <c r="J587" i="11"/>
  <c r="A585" i="11"/>
  <c r="Z582" i="11"/>
  <c r="H581" i="11"/>
  <c r="K579" i="11"/>
  <c r="Q577" i="11"/>
  <c r="A576" i="11"/>
  <c r="K574" i="11"/>
  <c r="AF572" i="11"/>
  <c r="AA571" i="11"/>
  <c r="AA570" i="11"/>
  <c r="AA569" i="11"/>
  <c r="X568" i="11"/>
  <c r="A568" i="11"/>
  <c r="E567" i="11"/>
  <c r="M566" i="11"/>
  <c r="M565" i="11"/>
  <c r="AA564" i="11"/>
  <c r="AB563" i="11"/>
  <c r="I563" i="11"/>
  <c r="P562" i="11"/>
  <c r="AB561" i="11"/>
  <c r="AF560" i="11"/>
  <c r="H560" i="11"/>
  <c r="T559" i="11"/>
  <c r="A559" i="11"/>
  <c r="H558" i="11"/>
  <c r="T557" i="11"/>
  <c r="Y556" i="11"/>
  <c r="AE555" i="11"/>
  <c r="L555" i="11"/>
  <c r="X554" i="11"/>
  <c r="C554" i="11"/>
  <c r="P553" i="11"/>
  <c r="AA552" i="11"/>
  <c r="F552" i="11"/>
  <c r="R551" i="11"/>
  <c r="AC550" i="11"/>
  <c r="H550" i="11"/>
  <c r="R549" i="11"/>
  <c r="AB548" i="11"/>
  <c r="N548" i="11"/>
  <c r="Y547" i="11"/>
  <c r="C547" i="11"/>
  <c r="U546" i="11"/>
  <c r="AF545" i="11"/>
  <c r="J545" i="11"/>
  <c r="AA544" i="11"/>
  <c r="C544" i="11"/>
  <c r="U543" i="11"/>
  <c r="AD542" i="11"/>
  <c r="O542" i="11"/>
  <c r="AF541" i="11"/>
  <c r="I541" i="11"/>
  <c r="Z540" i="11"/>
  <c r="K540" i="11"/>
  <c r="T539" i="11"/>
  <c r="F539" i="11"/>
  <c r="O538" i="11"/>
  <c r="AF537" i="11"/>
  <c r="I537" i="11"/>
  <c r="Z536" i="11"/>
  <c r="K536" i="11"/>
  <c r="T535" i="11"/>
  <c r="F535" i="11"/>
  <c r="N534" i="11"/>
  <c r="AD533" i="11"/>
  <c r="N533" i="11"/>
  <c r="AD532" i="11"/>
  <c r="N532" i="11"/>
  <c r="AD531" i="11"/>
  <c r="N531" i="11"/>
  <c r="V530" i="11"/>
  <c r="F530" i="11"/>
  <c r="V529" i="11"/>
  <c r="F529" i="11"/>
  <c r="V528" i="11"/>
  <c r="F528" i="11"/>
  <c r="V527" i="11"/>
  <c r="AD526" i="11"/>
  <c r="N526" i="11"/>
  <c r="AD525" i="11"/>
  <c r="N525" i="11"/>
  <c r="AD524" i="11"/>
  <c r="N524" i="11"/>
  <c r="AD523" i="11"/>
  <c r="N523" i="11"/>
  <c r="V522" i="11"/>
  <c r="F522" i="11"/>
  <c r="V521" i="11"/>
  <c r="F521" i="11"/>
  <c r="V520" i="11"/>
  <c r="F520" i="11"/>
  <c r="V519" i="11"/>
  <c r="AD518" i="11"/>
  <c r="N518" i="11"/>
  <c r="AD517" i="11"/>
  <c r="N517" i="11"/>
  <c r="AD516" i="11"/>
  <c r="N516" i="11"/>
  <c r="AD515" i="11"/>
  <c r="N515" i="11"/>
  <c r="V514" i="11"/>
  <c r="F514" i="11"/>
  <c r="V513" i="11"/>
  <c r="F513" i="11"/>
  <c r="V512" i="11"/>
  <c r="F512" i="11"/>
  <c r="V511" i="11"/>
  <c r="AD510" i="11"/>
  <c r="N510" i="11"/>
  <c r="AD509" i="11"/>
  <c r="N509" i="11"/>
  <c r="AD508" i="11"/>
  <c r="N508" i="11"/>
  <c r="AD507" i="11"/>
  <c r="N507" i="11"/>
  <c r="V506" i="11"/>
  <c r="F506" i="11"/>
  <c r="V505" i="11"/>
  <c r="F505" i="11"/>
  <c r="V504" i="11"/>
  <c r="F504" i="11"/>
  <c r="J598" i="11"/>
  <c r="S593" i="11"/>
  <c r="K591" i="11"/>
  <c r="K589" i="11"/>
  <c r="C587" i="11"/>
  <c r="C585" i="11"/>
  <c r="AA582" i="11"/>
  <c r="C581" i="11"/>
  <c r="I579" i="11"/>
  <c r="R577" i="11"/>
  <c r="AA575" i="11"/>
  <c r="H574" i="11"/>
  <c r="C573" i="11"/>
  <c r="AB571" i="11"/>
  <c r="AB570" i="11"/>
  <c r="AB569" i="11"/>
  <c r="Y568" i="11"/>
  <c r="AA567" i="11"/>
  <c r="F567" i="11"/>
  <c r="H566" i="11"/>
  <c r="N565" i="11"/>
  <c r="U564" i="11"/>
  <c r="AC563" i="11"/>
  <c r="J563" i="11"/>
  <c r="Q562" i="11"/>
  <c r="U561" i="11"/>
  <c r="A561" i="11"/>
  <c r="I560" i="11"/>
  <c r="U559" i="11"/>
  <c r="Z558" i="11"/>
  <c r="I558" i="11"/>
  <c r="M557" i="11"/>
  <c r="Z556" i="11"/>
  <c r="AF555" i="11"/>
  <c r="M555" i="11"/>
  <c r="Y554" i="11"/>
  <c r="AC553" i="11"/>
  <c r="I553" i="11"/>
  <c r="T552" i="11"/>
  <c r="AE551" i="11"/>
  <c r="K551" i="11"/>
  <c r="W550" i="11"/>
  <c r="I550" i="11"/>
  <c r="S549" i="11"/>
  <c r="AC548" i="11"/>
  <c r="H548" i="11"/>
  <c r="Z547" i="11"/>
  <c r="E547" i="11"/>
  <c r="O546" i="11"/>
  <c r="Y545" i="11"/>
  <c r="K545" i="11"/>
  <c r="T544" i="11"/>
  <c r="E544" i="11"/>
  <c r="V543" i="11"/>
  <c r="AE542" i="11"/>
  <c r="P542" i="11"/>
  <c r="Y541" i="11"/>
  <c r="J541" i="11"/>
  <c r="AA540" i="11"/>
  <c r="C540" i="11"/>
  <c r="U539" i="11"/>
  <c r="AE538" i="11"/>
  <c r="P538" i="11"/>
  <c r="Y537" i="11"/>
  <c r="J537" i="11"/>
  <c r="AA536" i="11"/>
  <c r="C536" i="11"/>
  <c r="U535" i="11"/>
  <c r="AD534" i="11"/>
  <c r="O534" i="11"/>
  <c r="AE533" i="11"/>
  <c r="O533" i="11"/>
  <c r="Z597" i="11"/>
  <c r="P593" i="11"/>
  <c r="H591" i="11"/>
  <c r="H589" i="11"/>
  <c r="AF586" i="11"/>
  <c r="X584" i="11"/>
  <c r="X582" i="11"/>
  <c r="Y580" i="11"/>
  <c r="J579" i="11"/>
  <c r="S577" i="11"/>
  <c r="X575" i="11"/>
  <c r="I574" i="11"/>
  <c r="AC572" i="11"/>
  <c r="AC571" i="11"/>
  <c r="AC570" i="11"/>
  <c r="U569" i="11"/>
  <c r="AA568" i="11"/>
  <c r="AC567" i="11"/>
  <c r="AF566" i="11"/>
  <c r="I566" i="11"/>
  <c r="P565" i="11"/>
  <c r="P564" i="11"/>
  <c r="AD563" i="11"/>
  <c r="C563" i="11"/>
  <c r="J562" i="11"/>
  <c r="V561" i="11"/>
  <c r="C561" i="11"/>
  <c r="J560" i="11"/>
  <c r="V559" i="11"/>
  <c r="AA558" i="11"/>
  <c r="A558" i="11"/>
  <c r="N557" i="11"/>
  <c r="AA556" i="11"/>
  <c r="A556" i="11"/>
  <c r="N555" i="11"/>
  <c r="R554" i="11"/>
  <c r="AE553" i="11"/>
  <c r="J553" i="11"/>
  <c r="U552" i="11"/>
  <c r="AF551" i="11"/>
  <c r="M551" i="11"/>
  <c r="X550" i="11"/>
  <c r="A550" i="11"/>
  <c r="T549" i="11"/>
  <c r="AD548" i="11"/>
  <c r="I548" i="11"/>
  <c r="S547" i="11"/>
  <c r="F547" i="11"/>
  <c r="P546" i="11"/>
  <c r="Z545" i="11"/>
  <c r="L545" i="11"/>
  <c r="U544" i="11"/>
  <c r="F544" i="11"/>
  <c r="O543" i="11"/>
  <c r="AF542" i="11"/>
  <c r="Q542" i="11"/>
  <c r="Z541" i="11"/>
  <c r="K541" i="11"/>
  <c r="T540" i="11"/>
  <c r="E540" i="11"/>
  <c r="O539" i="11"/>
  <c r="AF538" i="11"/>
  <c r="Q538" i="11"/>
  <c r="Z537" i="11"/>
  <c r="K537" i="11"/>
  <c r="T536" i="11"/>
  <c r="E536" i="11"/>
  <c r="V535" i="11"/>
  <c r="AE534" i="11"/>
  <c r="P534" i="11"/>
  <c r="AF533" i="11"/>
  <c r="P533" i="11"/>
  <c r="X532" i="11"/>
  <c r="H532" i="11"/>
  <c r="X531" i="11"/>
  <c r="H531" i="11"/>
  <c r="X530" i="11"/>
  <c r="H530" i="11"/>
  <c r="X529" i="11"/>
  <c r="H529" i="11"/>
  <c r="P528" i="11"/>
  <c r="AE527" i="11"/>
  <c r="P527" i="11"/>
  <c r="AF526" i="11"/>
  <c r="P526" i="11"/>
  <c r="AF525" i="11"/>
  <c r="P525" i="11"/>
  <c r="X524" i="11"/>
  <c r="H524" i="11"/>
  <c r="J597" i="11"/>
  <c r="K593" i="11"/>
  <c r="C591" i="11"/>
  <c r="C589" i="11"/>
  <c r="AA586" i="11"/>
  <c r="AA584" i="11"/>
  <c r="S582" i="11"/>
  <c r="Z580" i="11"/>
  <c r="C579" i="11"/>
  <c r="P577" i="11"/>
  <c r="S575" i="11"/>
  <c r="C574" i="11"/>
  <c r="Y572" i="11"/>
  <c r="Y571" i="11"/>
  <c r="Y570" i="11"/>
  <c r="X569" i="11"/>
  <c r="T568" i="11"/>
  <c r="X567" i="11"/>
  <c r="A567" i="11"/>
  <c r="C566" i="11"/>
  <c r="I565" i="11"/>
  <c r="Q564" i="11"/>
  <c r="X563" i="11"/>
  <c r="F563" i="11"/>
  <c r="K562" i="11"/>
  <c r="X561" i="11"/>
  <c r="AC560" i="11"/>
  <c r="K560" i="11"/>
  <c r="P559" i="11"/>
  <c r="AC558" i="11"/>
  <c r="C558" i="11"/>
  <c r="P557" i="11"/>
  <c r="U556" i="11"/>
  <c r="AA555" i="11"/>
  <c r="H555" i="11"/>
  <c r="S554" i="11"/>
  <c r="AF553" i="11"/>
  <c r="K553" i="11"/>
  <c r="V552" i="11"/>
  <c r="A552" i="11"/>
  <c r="G551" i="11"/>
  <c r="Y550" i="11"/>
  <c r="C550" i="11"/>
  <c r="M549" i="11"/>
  <c r="X548" i="11"/>
  <c r="J548" i="11"/>
  <c r="T547" i="11"/>
  <c r="AE546" i="11"/>
  <c r="Q546" i="11"/>
  <c r="AA545" i="11"/>
  <c r="E545" i="11"/>
  <c r="V544" i="11"/>
  <c r="G544" i="11"/>
  <c r="P543" i="11"/>
  <c r="A543" i="11"/>
  <c r="J542" i="11"/>
  <c r="AA541" i="11"/>
  <c r="L541" i="11"/>
  <c r="U540" i="11"/>
  <c r="G540" i="11"/>
  <c r="P539" i="11"/>
  <c r="A539" i="11"/>
  <c r="J538" i="11"/>
  <c r="AA537" i="11"/>
  <c r="L537" i="11"/>
  <c r="U536" i="11"/>
  <c r="F536" i="11"/>
  <c r="O535" i="11"/>
  <c r="AF534" i="11"/>
  <c r="Q534" i="11"/>
  <c r="Y533" i="11"/>
  <c r="I533" i="11"/>
  <c r="Y532" i="11"/>
  <c r="I532" i="11"/>
  <c r="Y531" i="11"/>
  <c r="I531" i="11"/>
  <c r="Y530" i="11"/>
  <c r="I530" i="11"/>
  <c r="Q529" i="11"/>
  <c r="AF528" i="11"/>
  <c r="Q528" i="11"/>
  <c r="AF527" i="11"/>
  <c r="Q527" i="11"/>
  <c r="A527" i="11"/>
  <c r="Q526" i="11"/>
  <c r="Y525" i="11"/>
  <c r="I525" i="11"/>
  <c r="Y524" i="11"/>
  <c r="I524" i="11"/>
  <c r="Y523" i="11"/>
  <c r="I523" i="11"/>
  <c r="Y522" i="11"/>
  <c r="I522" i="11"/>
  <c r="Q521" i="11"/>
  <c r="AF520" i="11"/>
  <c r="Q520" i="11"/>
  <c r="AF519" i="11"/>
  <c r="Q519" i="11"/>
  <c r="A519" i="11"/>
  <c r="Q518" i="11"/>
  <c r="Y517" i="11"/>
  <c r="I517" i="11"/>
  <c r="Y516" i="11"/>
  <c r="I516" i="11"/>
  <c r="Y515" i="11"/>
  <c r="I515" i="11"/>
  <c r="Y514" i="11"/>
  <c r="I514" i="11"/>
  <c r="Q513" i="11"/>
  <c r="AF512" i="11"/>
  <c r="Q512" i="11"/>
  <c r="Z596" i="11"/>
  <c r="A593" i="11"/>
  <c r="Z590" i="11"/>
  <c r="Z588" i="11"/>
  <c r="R586" i="11"/>
  <c r="R584" i="11"/>
  <c r="J582" i="11"/>
  <c r="AA580" i="11"/>
  <c r="AF578" i="11"/>
  <c r="K577" i="11"/>
  <c r="Q575" i="11"/>
  <c r="AC573" i="11"/>
  <c r="Z572" i="11"/>
  <c r="Z571" i="11"/>
  <c r="R570" i="11"/>
  <c r="Q569" i="11"/>
  <c r="U568" i="11"/>
  <c r="Y567" i="11"/>
  <c r="Z566" i="11"/>
  <c r="E566" i="11"/>
  <c r="J565" i="11"/>
  <c r="S564" i="11"/>
  <c r="Y563" i="11"/>
  <c r="AF562" i="11"/>
  <c r="L562" i="11"/>
  <c r="Q561" i="11"/>
  <c r="X560" i="11"/>
  <c r="C560" i="11"/>
  <c r="Q559" i="11"/>
  <c r="X558" i="11"/>
  <c r="E558" i="11"/>
  <c r="I557" i="11"/>
  <c r="P556" i="11"/>
  <c r="AB555" i="11"/>
  <c r="I555" i="11"/>
  <c r="U554" i="11"/>
  <c r="Y553" i="11"/>
  <c r="L553" i="11"/>
  <c r="P552" i="11"/>
  <c r="AA551" i="11"/>
  <c r="H551" i="11"/>
  <c r="R550" i="11"/>
  <c r="E550" i="11"/>
  <c r="N549" i="11"/>
  <c r="Y548" i="11"/>
  <c r="K548" i="11"/>
  <c r="U547" i="11"/>
  <c r="AF546" i="11"/>
  <c r="J546" i="11"/>
  <c r="AB545" i="11"/>
  <c r="F545" i="11"/>
  <c r="J596" i="11"/>
  <c r="C593" i="11"/>
  <c r="AA590" i="11"/>
  <c r="AA588" i="11"/>
  <c r="S586" i="11"/>
  <c r="S584" i="11"/>
  <c r="K582" i="11"/>
  <c r="P580" i="11"/>
  <c r="AA578" i="11"/>
  <c r="AF576" i="11"/>
  <c r="R575" i="11"/>
  <c r="Y573" i="11"/>
  <c r="AA572" i="11"/>
  <c r="S571" i="11"/>
  <c r="S570" i="11"/>
  <c r="R569" i="11"/>
  <c r="P568" i="11"/>
  <c r="S567" i="11"/>
  <c r="AA566" i="11"/>
  <c r="AC565" i="11"/>
  <c r="K565" i="11"/>
  <c r="L564" i="11"/>
  <c r="Z563" i="11"/>
  <c r="A563" i="11"/>
  <c r="M562" i="11"/>
  <c r="R561" i="11"/>
  <c r="Y560" i="11"/>
  <c r="E560" i="11"/>
  <c r="R559" i="11"/>
  <c r="Y558" i="11"/>
  <c r="AC557" i="11"/>
  <c r="J557" i="11"/>
  <c r="Q556" i="11"/>
  <c r="AC555" i="11"/>
  <c r="J555" i="11"/>
  <c r="O554" i="11"/>
  <c r="Z553" i="11"/>
  <c r="E553" i="11"/>
  <c r="Q552" i="11"/>
  <c r="AC551" i="11"/>
  <c r="I551" i="11"/>
  <c r="S550" i="11"/>
  <c r="AC549" i="11"/>
  <c r="P549" i="11"/>
  <c r="Z548" i="11"/>
  <c r="C548" i="11"/>
  <c r="O547" i="11"/>
  <c r="A547" i="11"/>
  <c r="K546" i="11"/>
  <c r="U545" i="11"/>
  <c r="G545" i="11"/>
  <c r="P544" i="11"/>
  <c r="AF543" i="11"/>
  <c r="R543" i="11"/>
  <c r="AA542" i="11"/>
  <c r="L542" i="11"/>
  <c r="U541" i="11"/>
  <c r="G541" i="11"/>
  <c r="P540" i="11"/>
  <c r="AF539" i="11"/>
  <c r="R539" i="11"/>
  <c r="AA538" i="11"/>
  <c r="L538" i="11"/>
  <c r="U537" i="11"/>
  <c r="F537" i="11"/>
  <c r="W536" i="11"/>
  <c r="AE535" i="11"/>
  <c r="Q535" i="11"/>
  <c r="Z534" i="11"/>
  <c r="K534" i="11"/>
  <c r="AA533" i="11"/>
  <c r="K533" i="11"/>
  <c r="AA532" i="11"/>
  <c r="K532" i="11"/>
  <c r="S531" i="11"/>
  <c r="C531" i="11"/>
  <c r="S530" i="11"/>
  <c r="C530" i="11"/>
  <c r="S529" i="11"/>
  <c r="C529" i="11"/>
  <c r="S528" i="11"/>
  <c r="AA527" i="11"/>
  <c r="K527" i="11"/>
  <c r="AA526" i="11"/>
  <c r="K526" i="11"/>
  <c r="AA525" i="11"/>
  <c r="K525" i="11"/>
  <c r="AA524" i="11"/>
  <c r="K524" i="11"/>
  <c r="S523" i="11"/>
  <c r="C523" i="11"/>
  <c r="S522" i="11"/>
  <c r="C522" i="11"/>
  <c r="S521" i="11"/>
  <c r="C521" i="11"/>
  <c r="S520" i="11"/>
  <c r="AA519" i="11"/>
  <c r="R594" i="11"/>
  <c r="S592" i="11"/>
  <c r="K590" i="11"/>
  <c r="K588" i="11"/>
  <c r="C586" i="11"/>
  <c r="AA583" i="11"/>
  <c r="Z581" i="11"/>
  <c r="K580" i="11"/>
  <c r="P578" i="11"/>
  <c r="AA576" i="11"/>
  <c r="A575" i="11"/>
  <c r="Q573" i="11"/>
  <c r="L572" i="11"/>
  <c r="L571" i="11"/>
  <c r="L570" i="11"/>
  <c r="K569" i="11"/>
  <c r="H568" i="11"/>
  <c r="Q567" i="11"/>
  <c r="S566" i="11"/>
  <c r="Z565" i="11"/>
  <c r="C565" i="11"/>
  <c r="I564" i="11"/>
  <c r="Q563" i="11"/>
  <c r="AC562" i="11"/>
  <c r="A562" i="11"/>
  <c r="I561" i="11"/>
  <c r="U560" i="11"/>
  <c r="A560" i="11"/>
  <c r="I559" i="11"/>
  <c r="U558" i="11"/>
  <c r="Z557" i="11"/>
  <c r="AF556" i="11"/>
  <c r="M556" i="11"/>
  <c r="Z555" i="11"/>
  <c r="AF554" i="11"/>
  <c r="K554" i="11"/>
  <c r="V553" i="11"/>
  <c r="A553" i="11"/>
  <c r="O552" i="11"/>
  <c r="Z551" i="11"/>
  <c r="F551" i="11"/>
  <c r="P550" i="11"/>
  <c r="Z549" i="11"/>
  <c r="L549" i="11"/>
  <c r="W548" i="11"/>
  <c r="AF547" i="11"/>
  <c r="K547" i="11"/>
  <c r="AC546" i="11"/>
  <c r="H546" i="11"/>
  <c r="R545" i="11"/>
  <c r="Z595" i="11"/>
  <c r="P586" i="11"/>
  <c r="Y578" i="11"/>
  <c r="P572" i="11"/>
  <c r="Q568" i="11"/>
  <c r="E565" i="11"/>
  <c r="F562" i="11"/>
  <c r="X559" i="11"/>
  <c r="K557" i="11"/>
  <c r="F555" i="11"/>
  <c r="AF552" i="11"/>
  <c r="AD550" i="11"/>
  <c r="H549" i="11"/>
  <c r="Z546" i="11"/>
  <c r="AF544" i="11"/>
  <c r="AC543" i="11"/>
  <c r="S542" i="11"/>
  <c r="H541" i="11"/>
  <c r="AB539" i="11"/>
  <c r="X538" i="11"/>
  <c r="E537" i="11"/>
  <c r="A536" i="11"/>
  <c r="W534" i="11"/>
  <c r="X533" i="11"/>
  <c r="W532" i="11"/>
  <c r="U531" i="11"/>
  <c r="R530" i="11"/>
  <c r="AA529" i="11"/>
  <c r="X528" i="11"/>
  <c r="AD527" i="11"/>
  <c r="AB526" i="11"/>
  <c r="AE525" i="11"/>
  <c r="A525" i="11"/>
  <c r="G524" i="11"/>
  <c r="H523" i="11"/>
  <c r="O522" i="11"/>
  <c r="W521" i="11"/>
  <c r="AD520" i="11"/>
  <c r="K520" i="11"/>
  <c r="R519" i="11"/>
  <c r="AC518" i="11"/>
  <c r="H518" i="11"/>
  <c r="S517" i="11"/>
  <c r="X516" i="11"/>
  <c r="C516" i="11"/>
  <c r="O515" i="11"/>
  <c r="Z514" i="11"/>
  <c r="G514" i="11"/>
  <c r="S513" i="11"/>
  <c r="AD512" i="11"/>
  <c r="I512" i="11"/>
  <c r="S511" i="11"/>
  <c r="AE510" i="11"/>
  <c r="Q510" i="11"/>
  <c r="J595" i="11"/>
  <c r="K586" i="11"/>
  <c r="R578" i="11"/>
  <c r="Q572" i="11"/>
  <c r="R568" i="11"/>
  <c r="H565" i="11"/>
  <c r="H562" i="11"/>
  <c r="K559" i="11"/>
  <c r="E557" i="11"/>
  <c r="AE554" i="11"/>
  <c r="C553" i="11"/>
  <c r="A551" i="11"/>
  <c r="AA548" i="11"/>
  <c r="AA546" i="11"/>
  <c r="A545" i="11"/>
  <c r="W543" i="11"/>
  <c r="K542" i="11"/>
  <c r="AF540" i="11"/>
  <c r="AC539" i="11"/>
  <c r="R538" i="11"/>
  <c r="G537" i="11"/>
  <c r="AA535" i="11"/>
  <c r="X534" i="11"/>
  <c r="R533" i="11"/>
  <c r="P532" i="11"/>
  <c r="V531" i="11"/>
  <c r="T530" i="11"/>
  <c r="W529" i="11"/>
  <c r="Z528" i="11"/>
  <c r="W527" i="11"/>
  <c r="AC526" i="11"/>
  <c r="Z525" i="11"/>
  <c r="C525" i="11"/>
  <c r="AE523" i="11"/>
  <c r="J523" i="11"/>
  <c r="P522" i="11"/>
  <c r="X521" i="11"/>
  <c r="AE520" i="11"/>
  <c r="C520" i="11"/>
  <c r="K519" i="11"/>
  <c r="V518" i="11"/>
  <c r="I518" i="11"/>
  <c r="T517" i="11"/>
  <c r="Z516" i="11"/>
  <c r="E516" i="11"/>
  <c r="P515" i="11"/>
  <c r="AA514" i="11"/>
  <c r="H514" i="11"/>
  <c r="T513" i="11"/>
  <c r="AE512" i="11"/>
  <c r="J512" i="11"/>
  <c r="T511" i="11"/>
  <c r="AF510" i="11"/>
  <c r="J510" i="11"/>
  <c r="AB509" i="11"/>
  <c r="F509" i="11"/>
  <c r="P508" i="11"/>
  <c r="A508" i="11"/>
  <c r="L507" i="11"/>
  <c r="X506" i="11"/>
  <c r="AA594" i="11"/>
  <c r="A586" i="11"/>
  <c r="S578" i="11"/>
  <c r="S572" i="11"/>
  <c r="S568" i="11"/>
  <c r="AF564" i="11"/>
  <c r="I562" i="11"/>
  <c r="M559" i="11"/>
  <c r="H557" i="11"/>
  <c r="A555" i="11"/>
  <c r="AE552" i="11"/>
  <c r="T550" i="11"/>
  <c r="T548" i="11"/>
  <c r="AB546" i="11"/>
  <c r="C545" i="11"/>
  <c r="Y543" i="11"/>
  <c r="M542" i="11"/>
  <c r="A541" i="11"/>
  <c r="AD539" i="11"/>
  <c r="K538" i="11"/>
  <c r="H537" i="11"/>
  <c r="AB535" i="11"/>
  <c r="R534" i="11"/>
  <c r="S533" i="11"/>
  <c r="R532" i="11"/>
  <c r="O531" i="11"/>
  <c r="U530" i="11"/>
  <c r="R529" i="11"/>
  <c r="AA528" i="11"/>
  <c r="X527" i="11"/>
  <c r="V526" i="11"/>
  <c r="AB525" i="11"/>
  <c r="AE524" i="11"/>
  <c r="A524" i="11"/>
  <c r="E523" i="11"/>
  <c r="Q522" i="11"/>
  <c r="R521" i="11"/>
  <c r="X520" i="11"/>
  <c r="G520" i="11"/>
  <c r="L519" i="11"/>
  <c r="W518" i="11"/>
  <c r="A518" i="11"/>
  <c r="O517" i="11"/>
  <c r="AA516" i="11"/>
  <c r="F516" i="11"/>
  <c r="Q515" i="11"/>
  <c r="AB514" i="11"/>
  <c r="A514" i="11"/>
  <c r="M513" i="11"/>
  <c r="X512" i="11"/>
  <c r="K512" i="11"/>
  <c r="O511" i="11"/>
  <c r="A511" i="11"/>
  <c r="K510" i="11"/>
  <c r="U509" i="11"/>
  <c r="G509" i="11"/>
  <c r="Q508" i="11"/>
  <c r="AA507" i="11"/>
  <c r="G507" i="11"/>
  <c r="Y506" i="11"/>
  <c r="C506" i="11"/>
  <c r="P594" i="11"/>
  <c r="AF585" i="11"/>
  <c r="K578" i="11"/>
  <c r="M572" i="11"/>
  <c r="I568" i="11"/>
  <c r="AB564" i="11"/>
  <c r="C562" i="11"/>
  <c r="H559" i="11"/>
  <c r="A557" i="11"/>
  <c r="AA554" i="11"/>
  <c r="R552" i="11"/>
  <c r="U550" i="11"/>
  <c r="U548" i="11"/>
  <c r="V546" i="11"/>
  <c r="AB544" i="11"/>
  <c r="Q543" i="11"/>
  <c r="G542" i="11"/>
  <c r="C541" i="11"/>
  <c r="X539" i="11"/>
  <c r="M538" i="11"/>
  <c r="AF536" i="11"/>
  <c r="AC535" i="11"/>
  <c r="J534" i="11"/>
  <c r="J533" i="11"/>
  <c r="S532" i="11"/>
  <c r="P531" i="11"/>
  <c r="N530" i="11"/>
  <c r="T529" i="11"/>
  <c r="W528" i="11"/>
  <c r="Z527" i="11"/>
  <c r="W526" i="11"/>
  <c r="U525" i="11"/>
  <c r="Z524" i="11"/>
  <c r="AA523" i="11"/>
  <c r="F523" i="11"/>
  <c r="J522" i="11"/>
  <c r="T521" i="11"/>
  <c r="Y520" i="11"/>
  <c r="AE519" i="11"/>
  <c r="M519" i="11"/>
  <c r="X518" i="11"/>
  <c r="C518" i="11"/>
  <c r="P517" i="11"/>
  <c r="T516" i="11"/>
  <c r="G516" i="11"/>
  <c r="R515" i="11"/>
  <c r="W514" i="11"/>
  <c r="C514" i="11"/>
  <c r="N513" i="11"/>
  <c r="Y512" i="11"/>
  <c r="C512" i="11"/>
  <c r="P511" i="11"/>
  <c r="Z510" i="11"/>
  <c r="L510" i="11"/>
  <c r="V509" i="11"/>
  <c r="H509" i="11"/>
  <c r="R508" i="11"/>
  <c r="AB507" i="11"/>
  <c r="H507" i="11"/>
  <c r="R506" i="11"/>
  <c r="E506" i="11"/>
  <c r="N505" i="11"/>
  <c r="X504" i="11"/>
  <c r="J504" i="11"/>
  <c r="S503" i="11"/>
  <c r="C503" i="11"/>
  <c r="S502" i="11"/>
  <c r="C502" i="11"/>
  <c r="S501" i="11"/>
  <c r="C501" i="11"/>
  <c r="S500" i="11"/>
  <c r="AA499" i="11"/>
  <c r="K499" i="11"/>
  <c r="AA498" i="11"/>
  <c r="K498" i="11"/>
  <c r="AA497" i="11"/>
  <c r="K497" i="11"/>
  <c r="AA496" i="11"/>
  <c r="K496" i="11"/>
  <c r="S495" i="11"/>
  <c r="C495" i="11"/>
  <c r="S494" i="11"/>
  <c r="C494" i="11"/>
  <c r="S493" i="11"/>
  <c r="C493" i="11"/>
  <c r="S492" i="11"/>
  <c r="AA491" i="11"/>
  <c r="K491" i="11"/>
  <c r="AA490" i="11"/>
  <c r="K490" i="11"/>
  <c r="AA489" i="11"/>
  <c r="K489" i="11"/>
  <c r="AA488" i="11"/>
  <c r="K488" i="11"/>
  <c r="S487" i="11"/>
  <c r="C487" i="11"/>
  <c r="S486" i="11"/>
  <c r="X592" i="11"/>
  <c r="H584" i="11"/>
  <c r="A577" i="11"/>
  <c r="P571" i="11"/>
  <c r="T567" i="11"/>
  <c r="M564" i="11"/>
  <c r="S561" i="11"/>
  <c r="J559" i="11"/>
  <c r="AB556" i="11"/>
  <c r="P554" i="11"/>
  <c r="S552" i="11"/>
  <c r="N550" i="11"/>
  <c r="P548" i="11"/>
  <c r="Y546" i="11"/>
  <c r="AE544" i="11"/>
  <c r="K543" i="11"/>
  <c r="H542" i="11"/>
  <c r="AB540" i="11"/>
  <c r="Q539" i="11"/>
  <c r="F538" i="11"/>
  <c r="A537" i="11"/>
  <c r="X535" i="11"/>
  <c r="L534" i="11"/>
  <c r="L533" i="11"/>
  <c r="O532" i="11"/>
  <c r="R531" i="11"/>
  <c r="O530" i="11"/>
  <c r="M529" i="11"/>
  <c r="R528" i="11"/>
  <c r="S527" i="11"/>
  <c r="X526" i="11"/>
  <c r="V525" i="11"/>
  <c r="T524" i="11"/>
  <c r="W523" i="11"/>
  <c r="AD522" i="11"/>
  <c r="K522" i="11"/>
  <c r="M521" i="11"/>
  <c r="Z520" i="11"/>
  <c r="A520" i="11"/>
  <c r="N519" i="11"/>
  <c r="Y518" i="11"/>
  <c r="E518" i="11"/>
  <c r="J517" i="11"/>
  <c r="U516" i="11"/>
  <c r="AE515" i="11"/>
  <c r="K515" i="11"/>
  <c r="X514" i="11"/>
  <c r="E514" i="11"/>
  <c r="O513" i="11"/>
  <c r="Z512" i="11"/>
  <c r="G512" i="11"/>
  <c r="Q511" i="11"/>
  <c r="AA510" i="11"/>
  <c r="M510" i="11"/>
  <c r="W509" i="11"/>
  <c r="AF508" i="11"/>
  <c r="S508" i="11"/>
  <c r="W507" i="11"/>
  <c r="I507" i="11"/>
  <c r="AA592" i="11"/>
  <c r="K584" i="11"/>
  <c r="C577" i="11"/>
  <c r="Q571" i="11"/>
  <c r="U567" i="11"/>
  <c r="N564" i="11"/>
  <c r="M561" i="11"/>
  <c r="R592" i="11"/>
  <c r="A584" i="11"/>
  <c r="X576" i="11"/>
  <c r="K571" i="11"/>
  <c r="P567" i="11"/>
  <c r="H564" i="11"/>
  <c r="P561" i="11"/>
  <c r="R558" i="11"/>
  <c r="S556" i="11"/>
  <c r="J554" i="11"/>
  <c r="H552" i="11"/>
  <c r="K550" i="11"/>
  <c r="E548" i="11"/>
  <c r="M546" i="11"/>
  <c r="Q544" i="11"/>
  <c r="M543" i="11"/>
  <c r="A542" i="11"/>
  <c r="W540" i="11"/>
  <c r="L539" i="11"/>
  <c r="H538" i="11"/>
  <c r="AC536" i="11"/>
  <c r="R535" i="11"/>
  <c r="F534" i="11"/>
  <c r="F533" i="11"/>
  <c r="C532" i="11"/>
  <c r="G531" i="11"/>
  <c r="J530" i="11"/>
  <c r="O529" i="11"/>
  <c r="M528" i="11"/>
  <c r="R527" i="11"/>
  <c r="S526" i="11"/>
  <c r="X525" i="11"/>
  <c r="V524" i="11"/>
  <c r="Z523" i="11"/>
  <c r="AF522" i="11"/>
  <c r="H522" i="11"/>
  <c r="O521" i="11"/>
  <c r="W520" i="11"/>
  <c r="AC519" i="11"/>
  <c r="H519" i="11"/>
  <c r="S518" i="11"/>
  <c r="AF517" i="11"/>
  <c r="L517" i="11"/>
  <c r="W516" i="11"/>
  <c r="A516" i="11"/>
  <c r="G515" i="11"/>
  <c r="S514" i="11"/>
  <c r="AD513" i="11"/>
  <c r="I513" i="11"/>
  <c r="T512" i="11"/>
  <c r="AF511" i="11"/>
  <c r="K511" i="11"/>
  <c r="AC510" i="11"/>
  <c r="G510" i="11"/>
  <c r="Q509" i="11"/>
  <c r="C509" i="11"/>
  <c r="O508" i="11"/>
  <c r="Y507" i="11"/>
  <c r="C507" i="11"/>
  <c r="U506" i="11"/>
  <c r="AE505" i="11"/>
  <c r="I505" i="11"/>
  <c r="AA504" i="11"/>
  <c r="E504" i="11"/>
  <c r="V503" i="11"/>
  <c r="AD502" i="11"/>
  <c r="N502" i="11"/>
  <c r="AD501" i="11"/>
  <c r="N501" i="11"/>
  <c r="AD500" i="11"/>
  <c r="N500" i="11"/>
  <c r="AD499" i="11"/>
  <c r="N499" i="11"/>
  <c r="V498" i="11"/>
  <c r="F498" i="11"/>
  <c r="V497" i="11"/>
  <c r="F497" i="11"/>
  <c r="H592" i="11"/>
  <c r="X583" i="11"/>
  <c r="Q576" i="11"/>
  <c r="M571" i="11"/>
  <c r="R567" i="11"/>
  <c r="J564" i="11"/>
  <c r="J561" i="11"/>
  <c r="S558" i="11"/>
  <c r="L556" i="11"/>
  <c r="L554" i="11"/>
  <c r="J552" i="11"/>
  <c r="AD549" i="11"/>
  <c r="G548" i="11"/>
  <c r="F546" i="11"/>
  <c r="R544" i="11"/>
  <c r="G543" i="11"/>
  <c r="E542" i="11"/>
  <c r="Q540" i="11"/>
  <c r="M539" i="11"/>
  <c r="I538" i="11"/>
  <c r="V536" i="11"/>
  <c r="K535" i="11"/>
  <c r="G534" i="11"/>
  <c r="G533" i="11"/>
  <c r="E532" i="11"/>
  <c r="J531" i="11"/>
  <c r="K530" i="11"/>
  <c r="P529" i="11"/>
  <c r="N528" i="11"/>
  <c r="L527" i="11"/>
  <c r="O526" i="11"/>
  <c r="R525" i="11"/>
  <c r="W524" i="11"/>
  <c r="T523" i="11"/>
  <c r="A523" i="11"/>
  <c r="A522" i="11"/>
  <c r="P521" i="11"/>
  <c r="P520" i="11"/>
  <c r="AD519" i="11"/>
  <c r="I519" i="11"/>
  <c r="T518" i="11"/>
  <c r="Z517" i="11"/>
  <c r="E517" i="11"/>
  <c r="P516" i="11"/>
  <c r="AA515" i="11"/>
  <c r="H515" i="11"/>
  <c r="T514" i="11"/>
  <c r="AE513" i="11"/>
  <c r="J513" i="11"/>
  <c r="W512" i="11"/>
  <c r="A512" i="11"/>
  <c r="L511" i="11"/>
  <c r="V510" i="11"/>
  <c r="H510" i="11"/>
  <c r="R509" i="11"/>
  <c r="AB508" i="11"/>
  <c r="H508" i="11"/>
  <c r="Z507" i="11"/>
  <c r="E507" i="11"/>
  <c r="N506" i="11"/>
  <c r="AF505" i="11"/>
  <c r="J505" i="11"/>
  <c r="T504" i="11"/>
  <c r="G504" i="11"/>
  <c r="O503" i="11"/>
  <c r="AE502" i="11"/>
  <c r="O502" i="11"/>
  <c r="AE501" i="11"/>
  <c r="O501" i="11"/>
  <c r="AE500" i="11"/>
  <c r="O500" i="11"/>
  <c r="W499" i="11"/>
  <c r="X590" i="11"/>
  <c r="H582" i="11"/>
  <c r="K575" i="11"/>
  <c r="P570" i="11"/>
  <c r="AC566" i="11"/>
  <c r="S563" i="11"/>
  <c r="Z560" i="11"/>
  <c r="T558" i="11"/>
  <c r="N556" i="11"/>
  <c r="F554" i="11"/>
  <c r="W551" i="11"/>
  <c r="AF549" i="11"/>
  <c r="AE547" i="11"/>
  <c r="I546" i="11"/>
  <c r="S544" i="11"/>
  <c r="H543" i="11"/>
  <c r="AB541" i="11"/>
  <c r="R540" i="11"/>
  <c r="N539" i="11"/>
  <c r="C538" i="11"/>
  <c r="P536" i="11"/>
  <c r="L535" i="11"/>
  <c r="H534" i="11"/>
  <c r="H533" i="11"/>
  <c r="S590" i="11"/>
  <c r="C582" i="11"/>
  <c r="H575" i="11"/>
  <c r="Q570" i="11"/>
  <c r="X566" i="11"/>
  <c r="U563" i="11"/>
  <c r="AA560" i="11"/>
  <c r="N558" i="11"/>
  <c r="I556" i="11"/>
  <c r="AA553" i="11"/>
  <c r="X551" i="11"/>
  <c r="Y549" i="11"/>
  <c r="A548" i="11"/>
  <c r="C546" i="11"/>
  <c r="L544" i="11"/>
  <c r="J543" i="11"/>
  <c r="W541" i="11"/>
  <c r="S540" i="11"/>
  <c r="G539" i="11"/>
  <c r="AB537" i="11"/>
  <c r="Q536" i="11"/>
  <c r="M535" i="11"/>
  <c r="A534" i="11"/>
  <c r="A533" i="11"/>
  <c r="G532" i="11"/>
  <c r="F531" i="11"/>
  <c r="A530" i="11"/>
  <c r="K529" i="11"/>
  <c r="H528" i="11"/>
  <c r="N527" i="11"/>
  <c r="L526" i="11"/>
  <c r="O525" i="11"/>
  <c r="R524" i="11"/>
  <c r="V523" i="11"/>
  <c r="AA522" i="11"/>
  <c r="AC521" i="11"/>
  <c r="J521" i="11"/>
  <c r="L520" i="11"/>
  <c r="X519" i="11"/>
  <c r="C519" i="11"/>
  <c r="P518" i="11"/>
  <c r="AB517" i="11"/>
  <c r="G517" i="11"/>
  <c r="R516" i="11"/>
  <c r="W515" i="11"/>
  <c r="C515" i="11"/>
  <c r="N514" i="11"/>
  <c r="Y513" i="11"/>
  <c r="L513" i="11"/>
  <c r="R512" i="11"/>
  <c r="AB511" i="11"/>
  <c r="N511" i="11"/>
  <c r="X510" i="11"/>
  <c r="A510" i="11"/>
  <c r="T509" i="11"/>
  <c r="X508" i="11"/>
  <c r="J508" i="11"/>
  <c r="T507" i="11"/>
  <c r="AD506" i="11"/>
  <c r="P506" i="11"/>
  <c r="Z505" i="11"/>
  <c r="L505" i="11"/>
  <c r="P504" i="11"/>
  <c r="AF503" i="11"/>
  <c r="Q503" i="11"/>
  <c r="A503" i="11"/>
  <c r="Q502" i="11"/>
  <c r="Y501" i="11"/>
  <c r="I501" i="11"/>
  <c r="Y500" i="11"/>
  <c r="I500" i="11"/>
  <c r="Y499" i="11"/>
  <c r="I499" i="11"/>
  <c r="Y498" i="11"/>
  <c r="I498" i="11"/>
  <c r="Q497" i="11"/>
  <c r="AF496" i="11"/>
  <c r="Q496" i="11"/>
  <c r="AF495" i="11"/>
  <c r="Q495" i="11"/>
  <c r="A495" i="11"/>
  <c r="Q494" i="11"/>
  <c r="Y493" i="11"/>
  <c r="I493" i="11"/>
  <c r="Y492" i="11"/>
  <c r="I492" i="11"/>
  <c r="Y491" i="11"/>
  <c r="I491" i="11"/>
  <c r="Y490" i="11"/>
  <c r="I490" i="11"/>
  <c r="Q489" i="11"/>
  <c r="AF488" i="11"/>
  <c r="Q488" i="11"/>
  <c r="AF487" i="11"/>
  <c r="Q487" i="11"/>
  <c r="A487" i="11"/>
  <c r="Q486" i="11"/>
  <c r="Y485" i="11"/>
  <c r="I485" i="11"/>
  <c r="Y484" i="11"/>
  <c r="I484" i="11"/>
  <c r="Y483" i="11"/>
  <c r="I483" i="11"/>
  <c r="Y482" i="11"/>
  <c r="I482" i="11"/>
  <c r="Q481" i="11"/>
  <c r="AF480" i="11"/>
  <c r="Q480" i="11"/>
  <c r="AF479" i="11"/>
  <c r="Q479" i="11"/>
  <c r="A479" i="11"/>
  <c r="Q478" i="11"/>
  <c r="Y477" i="11"/>
  <c r="I477" i="11"/>
  <c r="Y476" i="11"/>
  <c r="I476" i="11"/>
  <c r="Y475" i="11"/>
  <c r="I475" i="11"/>
  <c r="Y474" i="11"/>
  <c r="I474" i="11"/>
  <c r="Q473" i="11"/>
  <c r="AF472" i="11"/>
  <c r="Q472" i="11"/>
  <c r="AF471" i="11"/>
  <c r="Q471" i="11"/>
  <c r="A471" i="11"/>
  <c r="Q470" i="11"/>
  <c r="J590" i="11"/>
  <c r="Y581" i="11"/>
  <c r="C575" i="11"/>
  <c r="K570" i="11"/>
  <c r="Y566" i="11"/>
  <c r="P563" i="11"/>
  <c r="T560" i="11"/>
  <c r="Q558" i="11"/>
  <c r="AD555" i="11"/>
  <c r="AB553" i="11"/>
  <c r="Y551" i="11"/>
  <c r="AA549" i="11"/>
  <c r="AB547" i="11"/>
  <c r="V545" i="11"/>
  <c r="M544" i="11"/>
  <c r="Z542" i="11"/>
  <c r="X541" i="11"/>
  <c r="L540" i="11"/>
  <c r="I539" i="11"/>
  <c r="V537" i="11"/>
  <c r="R536" i="11"/>
  <c r="G535" i="11"/>
  <c r="C534" i="11"/>
  <c r="C533" i="11"/>
  <c r="AE531" i="11"/>
  <c r="AD530" i="11"/>
  <c r="E530" i="11"/>
  <c r="G529" i="11"/>
  <c r="J528" i="11"/>
  <c r="G527" i="11"/>
  <c r="M526" i="11"/>
  <c r="J525" i="11"/>
  <c r="S524" i="11"/>
  <c r="O523" i="11"/>
  <c r="W522" i="11"/>
  <c r="AD521" i="11"/>
  <c r="K521" i="11"/>
  <c r="M520" i="11"/>
  <c r="Y519" i="11"/>
  <c r="E519" i="11"/>
  <c r="J518" i="11"/>
  <c r="U517" i="11"/>
  <c r="H517" i="11"/>
  <c r="S516" i="11"/>
  <c r="X515" i="11"/>
  <c r="E515" i="11"/>
  <c r="O514" i="11"/>
  <c r="Z513" i="11"/>
  <c r="G513" i="11"/>
  <c r="S512" i="11"/>
  <c r="AC511" i="11"/>
  <c r="G511" i="11"/>
  <c r="Y510" i="11"/>
  <c r="C510" i="11"/>
  <c r="O509" i="11"/>
  <c r="Y508" i="11"/>
  <c r="K508" i="11"/>
  <c r="U507" i="11"/>
  <c r="AE506" i="11"/>
  <c r="Q506" i="11"/>
  <c r="AA505" i="11"/>
  <c r="G505" i="11"/>
  <c r="J588" i="11"/>
  <c r="J580" i="11"/>
  <c r="X573" i="11"/>
  <c r="I569" i="11"/>
  <c r="Y565" i="11"/>
  <c r="AB562" i="11"/>
  <c r="AF559" i="11"/>
  <c r="AA557" i="11"/>
  <c r="P555" i="11"/>
  <c r="F553" i="11"/>
  <c r="C551" i="11"/>
  <c r="K549" i="11"/>
  <c r="L547" i="11"/>
  <c r="M545" i="11"/>
  <c r="AA543" i="11"/>
  <c r="X542" i="11"/>
  <c r="H590" i="11"/>
  <c r="T566" i="11"/>
  <c r="X557" i="11"/>
  <c r="Q550" i="11"/>
  <c r="H544" i="11"/>
  <c r="M540" i="11"/>
  <c r="T537" i="11"/>
  <c r="U533" i="11"/>
  <c r="K531" i="11"/>
  <c r="A529" i="11"/>
  <c r="C527" i="11"/>
  <c r="H525" i="11"/>
  <c r="Z522" i="11"/>
  <c r="H521" i="11"/>
  <c r="O519" i="11"/>
  <c r="AE517" i="11"/>
  <c r="L516" i="11"/>
  <c r="AE514" i="11"/>
  <c r="R513" i="11"/>
  <c r="AA511" i="11"/>
  <c r="S510" i="11"/>
  <c r="J509" i="11"/>
  <c r="F508" i="11"/>
  <c r="Z506" i="11"/>
  <c r="Y505" i="11"/>
  <c r="AB504" i="11"/>
  <c r="K504" i="11"/>
  <c r="K503" i="11"/>
  <c r="W502" i="11"/>
  <c r="E502" i="11"/>
  <c r="K501" i="11"/>
  <c r="W500" i="11"/>
  <c r="AB499" i="11"/>
  <c r="J499" i="11"/>
  <c r="U498" i="11"/>
  <c r="AF497" i="11"/>
  <c r="L497" i="11"/>
  <c r="W496" i="11"/>
  <c r="A496" i="11"/>
  <c r="P588" i="11"/>
  <c r="AD565" i="11"/>
  <c r="R556" i="11"/>
  <c r="U549" i="11"/>
  <c r="AE543" i="11"/>
  <c r="O540" i="11"/>
  <c r="C537" i="11"/>
  <c r="V533" i="11"/>
  <c r="E531" i="11"/>
  <c r="AB528" i="11"/>
  <c r="AE526" i="11"/>
  <c r="U524" i="11"/>
  <c r="X522" i="11"/>
  <c r="A521" i="11"/>
  <c r="P519" i="11"/>
  <c r="AA517" i="11"/>
  <c r="O516" i="11"/>
  <c r="AF514" i="11"/>
  <c r="P513" i="11"/>
  <c r="AD511" i="11"/>
  <c r="T510" i="11"/>
  <c r="K509" i="11"/>
  <c r="G508" i="11"/>
  <c r="AA506" i="11"/>
  <c r="AB505" i="11"/>
  <c r="AC504" i="11"/>
  <c r="C504" i="11"/>
  <c r="L503" i="11"/>
  <c r="X502" i="11"/>
  <c r="AC501" i="11"/>
  <c r="L501" i="11"/>
  <c r="P500" i="11"/>
  <c r="AC499" i="11"/>
  <c r="C499" i="11"/>
  <c r="N498" i="11"/>
  <c r="Y497" i="11"/>
  <c r="E497" i="11"/>
  <c r="P496" i="11"/>
  <c r="AA495" i="11"/>
  <c r="M495" i="11"/>
  <c r="W494" i="11"/>
  <c r="I494" i="11"/>
  <c r="T493" i="11"/>
  <c r="AD492" i="11"/>
  <c r="H492" i="11"/>
  <c r="S491" i="11"/>
  <c r="F491" i="11"/>
  <c r="O490" i="11"/>
  <c r="S588" i="11"/>
  <c r="AF565" i="11"/>
  <c r="X555" i="11"/>
  <c r="I549" i="11"/>
  <c r="A544" i="11"/>
  <c r="AE539" i="11"/>
  <c r="S536" i="11"/>
  <c r="W533" i="11"/>
  <c r="AE530" i="11"/>
  <c r="AC528" i="11"/>
  <c r="Z526" i="11"/>
  <c r="P524" i="11"/>
  <c r="R522" i="11"/>
  <c r="AB520" i="11"/>
  <c r="G519" i="11"/>
  <c r="V517" i="11"/>
  <c r="H516" i="11"/>
  <c r="A515" i="11"/>
  <c r="K513" i="11"/>
  <c r="W511" i="11"/>
  <c r="O510" i="11"/>
  <c r="L509" i="11"/>
  <c r="AE507" i="11"/>
  <c r="AB506" i="11"/>
  <c r="W505" i="11"/>
  <c r="AD504" i="11"/>
  <c r="AE503" i="11"/>
  <c r="M503" i="11"/>
  <c r="Y502" i="11"/>
  <c r="AF501" i="11"/>
  <c r="E501" i="11"/>
  <c r="Q500" i="11"/>
  <c r="X499" i="11"/>
  <c r="E499" i="11"/>
  <c r="O498" i="11"/>
  <c r="Z497" i="11"/>
  <c r="G497" i="11"/>
  <c r="R496" i="11"/>
  <c r="AB495" i="11"/>
  <c r="N495" i="11"/>
  <c r="X494" i="11"/>
  <c r="A494" i="11"/>
  <c r="M493" i="11"/>
  <c r="AE492" i="11"/>
  <c r="J492" i="11"/>
  <c r="T491" i="11"/>
  <c r="AD490" i="11"/>
  <c r="P490" i="11"/>
  <c r="Z489" i="11"/>
  <c r="E489" i="11"/>
  <c r="W488" i="11"/>
  <c r="A488" i="11"/>
  <c r="L487" i="11"/>
  <c r="V486" i="11"/>
  <c r="H486" i="11"/>
  <c r="Q485" i="11"/>
  <c r="A485" i="11"/>
  <c r="S484" i="11"/>
  <c r="AB483" i="11"/>
  <c r="M483" i="11"/>
  <c r="V482" i="11"/>
  <c r="G482" i="11"/>
  <c r="X481" i="11"/>
  <c r="A481" i="11"/>
  <c r="S480" i="11"/>
  <c r="AB479" i="11"/>
  <c r="M479" i="11"/>
  <c r="V478" i="11"/>
  <c r="G478" i="11"/>
  <c r="X477" i="11"/>
  <c r="AF476" i="11"/>
  <c r="R476" i="11"/>
  <c r="AA475" i="11"/>
  <c r="L475" i="11"/>
  <c r="AC474" i="11"/>
  <c r="AE587" i="11"/>
  <c r="AA565" i="11"/>
  <c r="Y555" i="11"/>
  <c r="J549" i="11"/>
  <c r="AB543" i="11"/>
  <c r="A540" i="11"/>
  <c r="L536" i="11"/>
  <c r="E533" i="11"/>
  <c r="AF530" i="11"/>
  <c r="AD528" i="11"/>
  <c r="R526" i="11"/>
  <c r="O524" i="11"/>
  <c r="T522" i="11"/>
  <c r="AC520" i="11"/>
  <c r="J519" i="11"/>
  <c r="W517" i="11"/>
  <c r="J516" i="11"/>
  <c r="R514" i="11"/>
  <c r="H513" i="11"/>
  <c r="X511" i="11"/>
  <c r="P510" i="11"/>
  <c r="E509" i="11"/>
  <c r="AF507" i="11"/>
  <c r="W506" i="11"/>
  <c r="X505" i="11"/>
  <c r="AE504" i="11"/>
  <c r="A504" i="11"/>
  <c r="N503" i="11"/>
  <c r="R502" i="11"/>
  <c r="Z501" i="11"/>
  <c r="F501" i="11"/>
  <c r="R500" i="11"/>
  <c r="Z499" i="11"/>
  <c r="F499" i="11"/>
  <c r="P498" i="11"/>
  <c r="AB497" i="11"/>
  <c r="H497" i="11"/>
  <c r="S496" i="11"/>
  <c r="AC495" i="11"/>
  <c r="G495" i="11"/>
  <c r="Y494" i="11"/>
  <c r="E494" i="11"/>
  <c r="N493" i="11"/>
  <c r="X492" i="11"/>
  <c r="K492" i="11"/>
  <c r="U491" i="11"/>
  <c r="AE490" i="11"/>
  <c r="Q490" i="11"/>
  <c r="AB489" i="11"/>
  <c r="F489" i="11"/>
  <c r="P488" i="11"/>
  <c r="AA487" i="11"/>
  <c r="M487" i="11"/>
  <c r="W486" i="11"/>
  <c r="I486" i="11"/>
  <c r="R485" i="11"/>
  <c r="C485" i="11"/>
  <c r="L484" i="11"/>
  <c r="AC483" i="11"/>
  <c r="N483" i="11"/>
  <c r="W482" i="11"/>
  <c r="H482" i="11"/>
  <c r="R481" i="11"/>
  <c r="C481" i="11"/>
  <c r="L480" i="11"/>
  <c r="AC479" i="11"/>
  <c r="N479" i="11"/>
  <c r="W478" i="11"/>
  <c r="H478" i="11"/>
  <c r="Q477" i="11"/>
  <c r="A477" i="11"/>
  <c r="S476" i="11"/>
  <c r="AB475" i="11"/>
  <c r="M475" i="11"/>
  <c r="V474" i="11"/>
  <c r="G474" i="11"/>
  <c r="X473" i="11"/>
  <c r="A473" i="11"/>
  <c r="S472" i="11"/>
  <c r="AB471" i="11"/>
  <c r="M471" i="11"/>
  <c r="V470" i="11"/>
  <c r="G470" i="11"/>
  <c r="W469" i="11"/>
  <c r="G469" i="11"/>
  <c r="W468" i="11"/>
  <c r="G468" i="11"/>
  <c r="O467" i="11"/>
  <c r="AE466" i="11"/>
  <c r="O466" i="11"/>
  <c r="AE465" i="11"/>
  <c r="O465" i="11"/>
  <c r="AE464" i="11"/>
  <c r="O464" i="11"/>
  <c r="W463" i="11"/>
  <c r="G463" i="11"/>
  <c r="AA581" i="11"/>
  <c r="R563" i="11"/>
  <c r="S555" i="11"/>
  <c r="E549" i="11"/>
  <c r="L543" i="11"/>
  <c r="AA539" i="11"/>
  <c r="O536" i="11"/>
  <c r="AE532" i="11"/>
  <c r="Z530" i="11"/>
  <c r="AE528" i="11"/>
  <c r="J526" i="11"/>
  <c r="J524" i="11"/>
  <c r="U522" i="11"/>
  <c r="AA520" i="11"/>
  <c r="AE518" i="11"/>
  <c r="X517" i="11"/>
  <c r="K516" i="11"/>
  <c r="U514" i="11"/>
  <c r="A513" i="11"/>
  <c r="Y511" i="11"/>
  <c r="F510" i="11"/>
  <c r="A509" i="11"/>
  <c r="X507" i="11"/>
  <c r="S506" i="11"/>
  <c r="Q505" i="11"/>
  <c r="Y504" i="11"/>
  <c r="AA503" i="11"/>
  <c r="G503" i="11"/>
  <c r="T502" i="11"/>
  <c r="AA501" i="11"/>
  <c r="G501" i="11"/>
  <c r="L500" i="11"/>
  <c r="S499" i="11"/>
  <c r="AD498" i="11"/>
  <c r="Q498" i="11"/>
  <c r="U497" i="11"/>
  <c r="A497" i="11"/>
  <c r="L496" i="11"/>
  <c r="AD495" i="11"/>
  <c r="H495" i="11"/>
  <c r="R494" i="11"/>
  <c r="AC493" i="11"/>
  <c r="O493" i="11"/>
  <c r="Z492" i="11"/>
  <c r="C492" i="11"/>
  <c r="V491" i="11"/>
  <c r="AF490" i="11"/>
  <c r="J490" i="11"/>
  <c r="U489" i="11"/>
  <c r="G489" i="11"/>
  <c r="R488" i="11"/>
  <c r="AB487" i="11"/>
  <c r="N487" i="11"/>
  <c r="X486" i="11"/>
  <c r="A486" i="11"/>
  <c r="S485" i="11"/>
  <c r="AB484" i="11"/>
  <c r="M484" i="11"/>
  <c r="AD483" i="11"/>
  <c r="G483" i="11"/>
  <c r="X482" i="11"/>
  <c r="A482" i="11"/>
  <c r="S481" i="11"/>
  <c r="AB480" i="11"/>
  <c r="M480" i="11"/>
  <c r="AD479" i="11"/>
  <c r="G479" i="11"/>
  <c r="X478" i="11"/>
  <c r="I478" i="11"/>
  <c r="R477" i="11"/>
  <c r="C477" i="11"/>
  <c r="L476" i="11"/>
  <c r="AC475" i="11"/>
  <c r="N475" i="11"/>
  <c r="W474" i="11"/>
  <c r="H474" i="11"/>
  <c r="R473" i="11"/>
  <c r="C473" i="11"/>
  <c r="S580" i="11"/>
  <c r="Z562" i="11"/>
  <c r="C555" i="11"/>
  <c r="R548" i="11"/>
  <c r="AB542" i="11"/>
  <c r="K539" i="11"/>
  <c r="G536" i="11"/>
  <c r="Z532" i="11"/>
  <c r="AA530" i="11"/>
  <c r="L528" i="11"/>
  <c r="F526" i="11"/>
  <c r="C524" i="11"/>
  <c r="N522" i="11"/>
  <c r="R520" i="11"/>
  <c r="AF518" i="11"/>
  <c r="Q517" i="11"/>
  <c r="AF515" i="11"/>
  <c r="P514" i="11"/>
  <c r="C513" i="11"/>
  <c r="Z511" i="11"/>
  <c r="I510" i="11"/>
  <c r="AE508" i="11"/>
  <c r="S507" i="11"/>
  <c r="T506" i="11"/>
  <c r="R505" i="11"/>
  <c r="Z504" i="11"/>
  <c r="AB503" i="11"/>
  <c r="H503" i="11"/>
  <c r="U502" i="11"/>
  <c r="AB501" i="11"/>
  <c r="H501" i="11"/>
  <c r="M500" i="11"/>
  <c r="T499" i="11"/>
  <c r="AE498" i="11"/>
  <c r="J498" i="11"/>
  <c r="W497" i="11"/>
  <c r="C497" i="11"/>
  <c r="M496" i="11"/>
  <c r="W495" i="11"/>
  <c r="I495" i="11"/>
  <c r="T494" i="11"/>
  <c r="AD493" i="11"/>
  <c r="P493" i="11"/>
  <c r="AA492" i="11"/>
  <c r="E492" i="11"/>
  <c r="O491" i="11"/>
  <c r="A491" i="11"/>
  <c r="L490" i="11"/>
  <c r="V489" i="11"/>
  <c r="H489" i="11"/>
  <c r="S488" i="11"/>
  <c r="AC487" i="11"/>
  <c r="G487" i="11"/>
  <c r="Y486" i="11"/>
  <c r="C486" i="11"/>
  <c r="T485" i="11"/>
  <c r="AC484" i="11"/>
  <c r="N484" i="11"/>
  <c r="W483" i="11"/>
  <c r="H483" i="11"/>
  <c r="R482" i="11"/>
  <c r="C482" i="11"/>
  <c r="T481" i="11"/>
  <c r="AC480" i="11"/>
  <c r="N480" i="11"/>
  <c r="W479" i="11"/>
  <c r="H479" i="11"/>
  <c r="Y478" i="11"/>
  <c r="A478" i="11"/>
  <c r="S477" i="11"/>
  <c r="AB476" i="11"/>
  <c r="M476" i="11"/>
  <c r="AD475" i="11"/>
  <c r="G475" i="11"/>
  <c r="X474" i="11"/>
  <c r="A474" i="11"/>
  <c r="S473" i="11"/>
  <c r="AB472" i="11"/>
  <c r="M472" i="11"/>
  <c r="AD471" i="11"/>
  <c r="G471" i="11"/>
  <c r="X470" i="11"/>
  <c r="I470" i="11"/>
  <c r="Q469" i="11"/>
  <c r="AF468" i="11"/>
  <c r="Q468" i="11"/>
  <c r="AF467" i="11"/>
  <c r="Q467" i="11"/>
  <c r="A467" i="11"/>
  <c r="Q466" i="11"/>
  <c r="Y465" i="11"/>
  <c r="I465" i="11"/>
  <c r="Y464" i="11"/>
  <c r="I464" i="11"/>
  <c r="Y463" i="11"/>
  <c r="I463" i="11"/>
  <c r="Y462" i="11"/>
  <c r="I462" i="11"/>
  <c r="Q461" i="11"/>
  <c r="AF460" i="11"/>
  <c r="Q460" i="11"/>
  <c r="AF459" i="11"/>
  <c r="Q459" i="11"/>
  <c r="A459" i="11"/>
  <c r="Q458" i="11"/>
  <c r="Y457" i="11"/>
  <c r="I457" i="11"/>
  <c r="Y456" i="11"/>
  <c r="I456" i="11"/>
  <c r="Y455" i="11"/>
  <c r="I455" i="11"/>
  <c r="Y454" i="11"/>
  <c r="I454" i="11"/>
  <c r="Q453" i="11"/>
  <c r="AF452" i="11"/>
  <c r="Q452" i="11"/>
  <c r="AF451" i="11"/>
  <c r="Q451" i="11"/>
  <c r="A451" i="11"/>
  <c r="Q450" i="11"/>
  <c r="Y449" i="11"/>
  <c r="I449" i="11"/>
  <c r="Y448" i="11"/>
  <c r="I448" i="11"/>
  <c r="Y447" i="11"/>
  <c r="I447" i="11"/>
  <c r="Y446" i="11"/>
  <c r="I446" i="11"/>
  <c r="Q445" i="11"/>
  <c r="AF444" i="11"/>
  <c r="Q444" i="11"/>
  <c r="I580" i="11"/>
  <c r="AA562" i="11"/>
  <c r="Q554" i="11"/>
  <c r="P547" i="11"/>
  <c r="AC542" i="11"/>
  <c r="Z538" i="11"/>
  <c r="AF535" i="11"/>
  <c r="T532" i="11"/>
  <c r="W530" i="11"/>
  <c r="O528" i="11"/>
  <c r="G526" i="11"/>
  <c r="E524" i="11"/>
  <c r="G522" i="11"/>
  <c r="N520" i="11"/>
  <c r="Z518" i="11"/>
  <c r="R517" i="11"/>
  <c r="AB515" i="11"/>
  <c r="Q514" i="11"/>
  <c r="AB512" i="11"/>
  <c r="R511" i="11"/>
  <c r="E510" i="11"/>
  <c r="Z508" i="11"/>
  <c r="V507" i="11"/>
  <c r="O506" i="11"/>
  <c r="S505" i="11"/>
  <c r="W504" i="11"/>
  <c r="AC503" i="11"/>
  <c r="I503" i="11"/>
  <c r="P502" i="11"/>
  <c r="U501" i="11"/>
  <c r="AF500" i="11"/>
  <c r="H500" i="11"/>
  <c r="U499" i="11"/>
  <c r="AF498" i="11"/>
  <c r="L498" i="11"/>
  <c r="X497" i="11"/>
  <c r="AB496" i="11"/>
  <c r="N496" i="11"/>
  <c r="X495" i="11"/>
  <c r="J495" i="11"/>
  <c r="U494" i="11"/>
  <c r="AE493" i="11"/>
  <c r="J493" i="11"/>
  <c r="T492" i="11"/>
  <c r="F492" i="11"/>
  <c r="P491" i="11"/>
  <c r="Z490" i="11"/>
  <c r="M490" i="11"/>
  <c r="W489" i="11"/>
  <c r="A489" i="11"/>
  <c r="L488" i="11"/>
  <c r="AD487" i="11"/>
  <c r="H487" i="11"/>
  <c r="R486" i="11"/>
  <c r="E486" i="11"/>
  <c r="M485" i="11"/>
  <c r="AD484" i="11"/>
  <c r="O484" i="11"/>
  <c r="X483" i="11"/>
  <c r="J483" i="11"/>
  <c r="S482" i="11"/>
  <c r="E482" i="11"/>
  <c r="M481" i="11"/>
  <c r="AD480" i="11"/>
  <c r="O480" i="11"/>
  <c r="X479" i="11"/>
  <c r="I479" i="11"/>
  <c r="R478" i="11"/>
  <c r="C478" i="11"/>
  <c r="T477" i="11"/>
  <c r="AC476" i="11"/>
  <c r="N476" i="11"/>
  <c r="W475" i="11"/>
  <c r="H475" i="11"/>
  <c r="R474" i="11"/>
  <c r="C474" i="11"/>
  <c r="T473" i="11"/>
  <c r="AC472" i="11"/>
  <c r="N472" i="11"/>
  <c r="W471" i="11"/>
  <c r="H471" i="11"/>
  <c r="Y470" i="11"/>
  <c r="A470" i="11"/>
  <c r="R469" i="11"/>
  <c r="A469" i="11"/>
  <c r="R468" i="11"/>
  <c r="A468" i="11"/>
  <c r="R467" i="11"/>
  <c r="Z466" i="11"/>
  <c r="J466" i="11"/>
  <c r="Z465" i="11"/>
  <c r="J465" i="11"/>
  <c r="Z464" i="11"/>
  <c r="J464" i="11"/>
  <c r="Z463" i="11"/>
  <c r="J463" i="11"/>
  <c r="R462" i="11"/>
  <c r="A462" i="11"/>
  <c r="R461" i="11"/>
  <c r="A461" i="11"/>
  <c r="R460" i="11"/>
  <c r="A460" i="11"/>
  <c r="R459" i="11"/>
  <c r="Z458" i="11"/>
  <c r="J458" i="11"/>
  <c r="Z457" i="11"/>
  <c r="J457" i="11"/>
  <c r="Z456" i="11"/>
  <c r="J456" i="11"/>
  <c r="Z455" i="11"/>
  <c r="J455" i="11"/>
  <c r="R454" i="11"/>
  <c r="A454" i="11"/>
  <c r="R453" i="11"/>
  <c r="A453" i="11"/>
  <c r="R452" i="11"/>
  <c r="A452" i="11"/>
  <c r="R451" i="11"/>
  <c r="Z450" i="11"/>
  <c r="J450" i="11"/>
  <c r="Z449" i="11"/>
  <c r="J449" i="11"/>
  <c r="Z448" i="11"/>
  <c r="J448" i="11"/>
  <c r="Z447" i="11"/>
  <c r="J447" i="11"/>
  <c r="R446" i="11"/>
  <c r="AE579" i="11"/>
  <c r="V562" i="11"/>
  <c r="U553" i="11"/>
  <c r="Q547" i="11"/>
  <c r="W542" i="11"/>
  <c r="AB538" i="11"/>
  <c r="P535" i="11"/>
  <c r="U532" i="11"/>
  <c r="P530" i="11"/>
  <c r="K528" i="11"/>
  <c r="H526" i="11"/>
  <c r="F524" i="11"/>
  <c r="E522" i="11"/>
  <c r="O520" i="11"/>
  <c r="AA518" i="11"/>
  <c r="K517" i="11"/>
  <c r="Z515" i="11"/>
  <c r="J514" i="11"/>
  <c r="AC512" i="11"/>
  <c r="M511" i="11"/>
  <c r="AE509" i="11"/>
  <c r="AA508" i="11"/>
  <c r="O507" i="11"/>
  <c r="J506" i="11"/>
  <c r="T505" i="11"/>
  <c r="Q504" i="11"/>
  <c r="AD503" i="11"/>
  <c r="J503" i="11"/>
  <c r="J502" i="11"/>
  <c r="V501" i="11"/>
  <c r="A501" i="11"/>
  <c r="J500" i="11"/>
  <c r="V499" i="11"/>
  <c r="A499" i="11"/>
  <c r="M498" i="11"/>
  <c r="R497" i="11"/>
  <c r="AC496" i="11"/>
  <c r="O496" i="11"/>
  <c r="Y495" i="11"/>
  <c r="E495" i="11"/>
  <c r="N494" i="11"/>
  <c r="AF493" i="11"/>
  <c r="K493" i="11"/>
  <c r="U492" i="11"/>
  <c r="G492" i="11"/>
  <c r="Q491" i="11"/>
  <c r="AB490" i="11"/>
  <c r="F490" i="11"/>
  <c r="X489" i="11"/>
  <c r="C489" i="11"/>
  <c r="M488" i="11"/>
  <c r="W487" i="11"/>
  <c r="I487" i="11"/>
  <c r="T486" i="11"/>
  <c r="AC485" i="11"/>
  <c r="N485" i="11"/>
  <c r="AE484" i="11"/>
  <c r="H484" i="11"/>
  <c r="Z483" i="11"/>
  <c r="C483" i="11"/>
  <c r="T482" i="11"/>
  <c r="AC481" i="11"/>
  <c r="N481" i="11"/>
  <c r="AE480" i="11"/>
  <c r="H480" i="11"/>
  <c r="Y479" i="11"/>
  <c r="J479" i="11"/>
  <c r="S478" i="11"/>
  <c r="E478" i="11"/>
  <c r="M477" i="11"/>
  <c r="AD476" i="11"/>
  <c r="O476" i="11"/>
  <c r="X475" i="11"/>
  <c r="J475" i="11"/>
  <c r="S474" i="11"/>
  <c r="E474" i="11"/>
  <c r="M473" i="11"/>
  <c r="AD472" i="11"/>
  <c r="O472" i="11"/>
  <c r="X471" i="11"/>
  <c r="I471" i="11"/>
  <c r="R470" i="11"/>
  <c r="C470" i="11"/>
  <c r="S469" i="11"/>
  <c r="C469" i="11"/>
  <c r="S468" i="11"/>
  <c r="AA467" i="11"/>
  <c r="K467" i="11"/>
  <c r="AA466" i="11"/>
  <c r="K466" i="11"/>
  <c r="AA465" i="11"/>
  <c r="K465" i="11"/>
  <c r="AA464" i="11"/>
  <c r="K464" i="11"/>
  <c r="S463" i="11"/>
  <c r="C463" i="11"/>
  <c r="S462" i="11"/>
  <c r="C462" i="11"/>
  <c r="S461" i="11"/>
  <c r="C461" i="11"/>
  <c r="S460" i="11"/>
  <c r="AA459" i="11"/>
  <c r="K459" i="11"/>
  <c r="AA458" i="11"/>
  <c r="K458" i="11"/>
  <c r="AA457" i="11"/>
  <c r="K457" i="11"/>
  <c r="AA456" i="11"/>
  <c r="K456" i="11"/>
  <c r="S455" i="11"/>
  <c r="C455" i="11"/>
  <c r="S454" i="11"/>
  <c r="C454" i="11"/>
  <c r="S453" i="11"/>
  <c r="C453" i="11"/>
  <c r="S452" i="11"/>
  <c r="AA451" i="11"/>
  <c r="Z574" i="11"/>
  <c r="V560" i="11"/>
  <c r="X553" i="11"/>
  <c r="R547" i="11"/>
  <c r="Y542" i="11"/>
  <c r="AC538" i="11"/>
  <c r="I535" i="11"/>
  <c r="V532" i="11"/>
  <c r="G530" i="11"/>
  <c r="G528" i="11"/>
  <c r="A526" i="11"/>
  <c r="X523" i="11"/>
  <c r="AE521" i="11"/>
  <c r="H520" i="11"/>
  <c r="AB518" i="11"/>
  <c r="F517" i="11"/>
  <c r="S515" i="11"/>
  <c r="K514" i="11"/>
  <c r="AA512" i="11"/>
  <c r="H511" i="11"/>
  <c r="AF509" i="11"/>
  <c r="T508" i="11"/>
  <c r="P507" i="11"/>
  <c r="K506" i="11"/>
  <c r="M505" i="11"/>
  <c r="R504" i="11"/>
  <c r="W503" i="11"/>
  <c r="E503" i="11"/>
  <c r="K502" i="11"/>
  <c r="W501" i="11"/>
  <c r="AB500" i="11"/>
  <c r="K500" i="11"/>
  <c r="O499" i="11"/>
  <c r="Z498" i="11"/>
  <c r="G498" i="11"/>
  <c r="S497" i="11"/>
  <c r="AD496" i="11"/>
  <c r="H496" i="11"/>
  <c r="Z495" i="11"/>
  <c r="F495" i="11"/>
  <c r="O494" i="11"/>
  <c r="Z493" i="11"/>
  <c r="L493" i="11"/>
  <c r="V492" i="11"/>
  <c r="AE491" i="11"/>
  <c r="R491" i="11"/>
  <c r="AC490" i="11"/>
  <c r="G490" i="11"/>
  <c r="R489" i="11"/>
  <c r="AB488" i="11"/>
  <c r="N488" i="11"/>
  <c r="X487" i="11"/>
  <c r="J487" i="11"/>
  <c r="U486" i="11"/>
  <c r="Z573" i="11"/>
  <c r="F560" i="11"/>
  <c r="R553" i="11"/>
  <c r="N547" i="11"/>
  <c r="I542" i="11"/>
  <c r="V538" i="11"/>
  <c r="A535" i="11"/>
  <c r="J532" i="11"/>
  <c r="AC529" i="11"/>
  <c r="A528" i="11"/>
  <c r="C526" i="11"/>
  <c r="U523" i="11"/>
  <c r="AF521" i="11"/>
  <c r="I520" i="11"/>
  <c r="R518" i="11"/>
  <c r="AF516" i="11"/>
  <c r="T515" i="11"/>
  <c r="L514" i="11"/>
  <c r="P512" i="11"/>
  <c r="I511" i="11"/>
  <c r="Y509" i="11"/>
  <c r="U508" i="11"/>
  <c r="Q507" i="11"/>
  <c r="L506" i="11"/>
  <c r="O505" i="11"/>
  <c r="S504" i="11"/>
  <c r="X503" i="11"/>
  <c r="F503" i="11"/>
  <c r="L502" i="11"/>
  <c r="X501" i="11"/>
  <c r="AC500" i="11"/>
  <c r="C500" i="11"/>
  <c r="P499" i="11"/>
  <c r="AB498" i="11"/>
  <c r="H498" i="11"/>
  <c r="T497" i="11"/>
  <c r="AE496" i="11"/>
  <c r="I496" i="11"/>
  <c r="T495" i="11"/>
  <c r="AD494" i="11"/>
  <c r="P494" i="11"/>
  <c r="AA493" i="11"/>
  <c r="E493" i="11"/>
  <c r="W492" i="11"/>
  <c r="AF491" i="11"/>
  <c r="L491" i="11"/>
  <c r="V490" i="11"/>
  <c r="H490" i="11"/>
  <c r="S489" i="11"/>
  <c r="AC488" i="11"/>
  <c r="O488" i="11"/>
  <c r="Y487" i="11"/>
  <c r="E487" i="11"/>
  <c r="N486" i="11"/>
  <c r="AE485" i="11"/>
  <c r="P485" i="11"/>
  <c r="Z484" i="11"/>
  <c r="K484" i="11"/>
  <c r="T483" i="11"/>
  <c r="F483" i="11"/>
  <c r="N482" i="11"/>
  <c r="AE481" i="11"/>
  <c r="P481" i="11"/>
  <c r="Y480" i="11"/>
  <c r="J480" i="11"/>
  <c r="S479" i="11"/>
  <c r="E479" i="11"/>
  <c r="U478" i="11"/>
  <c r="AD477" i="11"/>
  <c r="O477" i="11"/>
  <c r="X476" i="11"/>
  <c r="J476" i="11"/>
  <c r="S475" i="11"/>
  <c r="E475" i="11"/>
  <c r="U474" i="11"/>
  <c r="AD473" i="11"/>
  <c r="O473" i="11"/>
  <c r="X472" i="11"/>
  <c r="I472" i="11"/>
  <c r="Z471" i="11"/>
  <c r="C471" i="11"/>
  <c r="T470" i="11"/>
  <c r="AC469" i="11"/>
  <c r="M469" i="11"/>
  <c r="AC468" i="11"/>
  <c r="M468" i="11"/>
  <c r="AC467" i="11"/>
  <c r="M467" i="11"/>
  <c r="AC466" i="11"/>
  <c r="M466" i="11"/>
  <c r="U465" i="11"/>
  <c r="E465" i="11"/>
  <c r="U464" i="11"/>
  <c r="E464" i="11"/>
  <c r="U463" i="11"/>
  <c r="F463" i="11"/>
  <c r="U462" i="11"/>
  <c r="AC461" i="11"/>
  <c r="M461" i="11"/>
  <c r="AC460" i="11"/>
  <c r="M460" i="11"/>
  <c r="AC459" i="11"/>
  <c r="M459" i="11"/>
  <c r="AC458" i="11"/>
  <c r="M458" i="11"/>
  <c r="U457" i="11"/>
  <c r="E457" i="11"/>
  <c r="U456" i="11"/>
  <c r="E456" i="11"/>
  <c r="U455" i="11"/>
  <c r="F455" i="11"/>
  <c r="U454" i="11"/>
  <c r="AC453" i="11"/>
  <c r="M453" i="11"/>
  <c r="AC452" i="11"/>
  <c r="M452" i="11"/>
  <c r="AC451" i="11"/>
  <c r="M451" i="11"/>
  <c r="AC450" i="11"/>
  <c r="M450" i="11"/>
  <c r="U449" i="11"/>
  <c r="E449" i="11"/>
  <c r="U448" i="11"/>
  <c r="E448" i="11"/>
  <c r="U447" i="11"/>
  <c r="F447" i="11"/>
  <c r="U446" i="11"/>
  <c r="AC445" i="11"/>
  <c r="AA573" i="11"/>
  <c r="AE559" i="11"/>
  <c r="H553" i="11"/>
  <c r="L546" i="11"/>
  <c r="Q541" i="11"/>
  <c r="W538" i="11"/>
  <c r="AA534" i="11"/>
  <c r="F532" i="11"/>
  <c r="AD529" i="11"/>
  <c r="AB527" i="11"/>
  <c r="W525" i="11"/>
  <c r="P523" i="11"/>
  <c r="Y521" i="11"/>
  <c r="J520" i="11"/>
  <c r="O518" i="11"/>
  <c r="A517" i="11"/>
  <c r="U515" i="11"/>
  <c r="AC513" i="11"/>
  <c r="L512" i="11"/>
  <c r="J511" i="11"/>
  <c r="Z509" i="11"/>
  <c r="V508" i="11"/>
  <c r="R507" i="11"/>
  <c r="G506" i="11"/>
  <c r="P505" i="11"/>
  <c r="L504" i="11"/>
  <c r="Y503" i="11"/>
  <c r="AF502" i="11"/>
  <c r="M502" i="11"/>
  <c r="Q501" i="11"/>
  <c r="X500" i="11"/>
  <c r="E500" i="11"/>
  <c r="Q499" i="11"/>
  <c r="AC498" i="11"/>
  <c r="A498" i="11"/>
  <c r="M497" i="11"/>
  <c r="X496" i="11"/>
  <c r="J496" i="11"/>
  <c r="U495" i="11"/>
  <c r="AE494" i="11"/>
  <c r="J494" i="11"/>
  <c r="AB493" i="11"/>
  <c r="F493" i="11"/>
  <c r="P492" i="11"/>
  <c r="A492" i="11"/>
  <c r="M491" i="11"/>
  <c r="W490" i="11"/>
  <c r="A490" i="11"/>
  <c r="T489" i="11"/>
  <c r="AD488" i="11"/>
  <c r="H488" i="11"/>
  <c r="Z487" i="11"/>
  <c r="F487" i="11"/>
  <c r="O486" i="11"/>
  <c r="AF485" i="11"/>
  <c r="J485" i="11"/>
  <c r="AA484" i="11"/>
  <c r="C484" i="11"/>
  <c r="U483" i="11"/>
  <c r="AD482" i="11"/>
  <c r="O482" i="11"/>
  <c r="AF481" i="11"/>
  <c r="I481" i="11"/>
  <c r="Z480" i="11"/>
  <c r="K480" i="11"/>
  <c r="T479" i="11"/>
  <c r="F479" i="11"/>
  <c r="N478" i="11"/>
  <c r="AE477" i="11"/>
  <c r="P477" i="11"/>
  <c r="Z476" i="11"/>
  <c r="K476" i="11"/>
  <c r="T475" i="11"/>
  <c r="F475" i="11"/>
  <c r="N474" i="11"/>
  <c r="AE473" i="11"/>
  <c r="P473" i="11"/>
  <c r="Y472" i="11"/>
  <c r="J472" i="11"/>
  <c r="S471" i="11"/>
  <c r="E471" i="11"/>
  <c r="U470" i="11"/>
  <c r="S573" i="11"/>
  <c r="Q545" i="11"/>
  <c r="M534" i="11"/>
  <c r="H527" i="11"/>
  <c r="G521" i="11"/>
  <c r="V515" i="11"/>
  <c r="E511" i="11"/>
  <c r="F507" i="11"/>
  <c r="H504" i="11"/>
  <c r="A502" i="11"/>
  <c r="R499" i="11"/>
  <c r="O497" i="11"/>
  <c r="P495" i="11"/>
  <c r="U493" i="11"/>
  <c r="N492" i="11"/>
  <c r="S490" i="11"/>
  <c r="J489" i="11"/>
  <c r="T487" i="11"/>
  <c r="M570" i="11"/>
  <c r="S545" i="11"/>
  <c r="Z533" i="11"/>
  <c r="J527" i="11"/>
  <c r="AB519" i="11"/>
  <c r="L515" i="11"/>
  <c r="AB510" i="11"/>
  <c r="AF506" i="11"/>
  <c r="I504" i="11"/>
  <c r="R501" i="11"/>
  <c r="L499" i="11"/>
  <c r="P497" i="11"/>
  <c r="R495" i="11"/>
  <c r="V493" i="11"/>
  <c r="O492" i="11"/>
  <c r="T490" i="11"/>
  <c r="L489" i="11"/>
  <c r="U487" i="11"/>
  <c r="L486" i="11"/>
  <c r="F485" i="11"/>
  <c r="AE483" i="11"/>
  <c r="Z482" i="11"/>
  <c r="AB481" i="11"/>
  <c r="V480" i="11"/>
  <c r="P479" i="11"/>
  <c r="S569" i="11"/>
  <c r="H545" i="11"/>
  <c r="AB533" i="11"/>
  <c r="S525" i="11"/>
  <c r="W519" i="11"/>
  <c r="J515" i="11"/>
  <c r="W510" i="11"/>
  <c r="A507" i="11"/>
  <c r="Z503" i="11"/>
  <c r="T501" i="11"/>
  <c r="M499" i="11"/>
  <c r="I497" i="11"/>
  <c r="K495" i="11"/>
  <c r="W493" i="11"/>
  <c r="AB491" i="11"/>
  <c r="U490" i="11"/>
  <c r="AE488" i="11"/>
  <c r="P569" i="11"/>
  <c r="W544" i="11"/>
  <c r="A532" i="11"/>
  <c r="L525" i="11"/>
  <c r="Z519" i="11"/>
  <c r="F515" i="11"/>
  <c r="R510" i="11"/>
  <c r="H506" i="11"/>
  <c r="T503" i="11"/>
  <c r="M501" i="11"/>
  <c r="G499" i="11"/>
  <c r="J497" i="11"/>
  <c r="L495" i="11"/>
  <c r="X493" i="11"/>
  <c r="AC491" i="11"/>
  <c r="N490" i="11"/>
  <c r="X488" i="11"/>
  <c r="O487" i="11"/>
  <c r="F486" i="11"/>
  <c r="H485" i="11"/>
  <c r="A484" i="11"/>
  <c r="AB482" i="11"/>
  <c r="V481" i="11"/>
  <c r="P480" i="11"/>
  <c r="K479" i="11"/>
  <c r="M478" i="11"/>
  <c r="G477" i="11"/>
  <c r="AF475" i="11"/>
  <c r="AA474" i="11"/>
  <c r="AB473" i="11"/>
  <c r="T472" i="11"/>
  <c r="AC471" i="11"/>
  <c r="Z470" i="11"/>
  <c r="AD469" i="11"/>
  <c r="K469" i="11"/>
  <c r="L468" i="11"/>
  <c r="Z467" i="11"/>
  <c r="AF466" i="11"/>
  <c r="I466" i="11"/>
  <c r="N465" i="11"/>
  <c r="P464" i="11"/>
  <c r="AC463" i="11"/>
  <c r="AE462" i="11"/>
  <c r="K462" i="11"/>
  <c r="W461" i="11"/>
  <c r="AE460" i="11"/>
  <c r="K460" i="11"/>
  <c r="O459" i="11"/>
  <c r="W458" i="11"/>
  <c r="C458" i="11"/>
  <c r="O457" i="11"/>
  <c r="W456" i="11"/>
  <c r="AA455" i="11"/>
  <c r="G455" i="11"/>
  <c r="O454" i="11"/>
  <c r="AA453" i="11"/>
  <c r="G453" i="11"/>
  <c r="O452" i="11"/>
  <c r="S451" i="11"/>
  <c r="AD450" i="11"/>
  <c r="K450" i="11"/>
  <c r="W449" i="11"/>
  <c r="A449" i="11"/>
  <c r="M448" i="11"/>
  <c r="X447" i="11"/>
  <c r="AD446" i="11"/>
  <c r="Q446" i="11"/>
  <c r="AA445" i="11"/>
  <c r="L445" i="11"/>
  <c r="U444" i="11"/>
  <c r="F444" i="11"/>
  <c r="V443" i="11"/>
  <c r="AD442" i="11"/>
  <c r="N442" i="11"/>
  <c r="AD441" i="11"/>
  <c r="N441" i="11"/>
  <c r="AD440" i="11"/>
  <c r="N440" i="11"/>
  <c r="AD439" i="11"/>
  <c r="N439" i="11"/>
  <c r="V438" i="11"/>
  <c r="F438" i="11"/>
  <c r="V437" i="11"/>
  <c r="F437" i="11"/>
  <c r="V436" i="11"/>
  <c r="F436" i="11"/>
  <c r="V435" i="11"/>
  <c r="AD434" i="11"/>
  <c r="N434" i="11"/>
  <c r="AD433" i="11"/>
  <c r="N433" i="11"/>
  <c r="AD432" i="11"/>
  <c r="N432" i="11"/>
  <c r="AD431" i="11"/>
  <c r="N431" i="11"/>
  <c r="V430" i="11"/>
  <c r="F430" i="11"/>
  <c r="V429" i="11"/>
  <c r="F429" i="11"/>
  <c r="V428" i="11"/>
  <c r="F428" i="11"/>
  <c r="V427" i="11"/>
  <c r="AD426" i="11"/>
  <c r="N426" i="11"/>
  <c r="AD425" i="11"/>
  <c r="N425" i="11"/>
  <c r="AD424" i="11"/>
  <c r="N424" i="11"/>
  <c r="AD423" i="11"/>
  <c r="N423" i="11"/>
  <c r="V422" i="11"/>
  <c r="F422" i="11"/>
  <c r="V421" i="11"/>
  <c r="F421" i="11"/>
  <c r="V420" i="11"/>
  <c r="F420" i="11"/>
  <c r="V419" i="11"/>
  <c r="AD418" i="11"/>
  <c r="N418" i="11"/>
  <c r="AD417" i="11"/>
  <c r="N417" i="11"/>
  <c r="AD416" i="11"/>
  <c r="N416" i="11"/>
  <c r="AD415" i="11"/>
  <c r="N415" i="11"/>
  <c r="V414" i="11"/>
  <c r="F414" i="11"/>
  <c r="L569" i="11"/>
  <c r="R541" i="11"/>
  <c r="AA531" i="11"/>
  <c r="E525" i="11"/>
  <c r="S519" i="11"/>
  <c r="AD514" i="11"/>
  <c r="AA509" i="11"/>
  <c r="I506" i="11"/>
  <c r="U503" i="11"/>
  <c r="P501" i="11"/>
  <c r="H499" i="11"/>
  <c r="Y496" i="11"/>
  <c r="AF494" i="11"/>
  <c r="Q493" i="11"/>
  <c r="AD491" i="11"/>
  <c r="C490" i="11"/>
  <c r="Y488" i="11"/>
  <c r="P487" i="11"/>
  <c r="G486" i="11"/>
  <c r="AF484" i="11"/>
  <c r="AA483" i="11"/>
  <c r="AC482" i="11"/>
  <c r="W481" i="11"/>
  <c r="R480" i="11"/>
  <c r="L479" i="11"/>
  <c r="F478" i="11"/>
  <c r="H477" i="11"/>
  <c r="A476" i="11"/>
  <c r="AB474" i="11"/>
  <c r="U473" i="11"/>
  <c r="U472" i="11"/>
  <c r="Y471" i="11"/>
  <c r="AA470" i="11"/>
  <c r="AE469" i="11"/>
  <c r="L469" i="11"/>
  <c r="N468" i="11"/>
  <c r="S467" i="11"/>
  <c r="AB466" i="11"/>
  <c r="A466" i="11"/>
  <c r="P465" i="11"/>
  <c r="Q464" i="11"/>
  <c r="AD463" i="11"/>
  <c r="AF462" i="11"/>
  <c r="L462" i="11"/>
  <c r="X461" i="11"/>
  <c r="X460" i="11"/>
  <c r="C460" i="11"/>
  <c r="P459" i="11"/>
  <c r="X458" i="11"/>
  <c r="E458" i="11"/>
  <c r="P457" i="11"/>
  <c r="P456" i="11"/>
  <c r="AB455" i="11"/>
  <c r="H455" i="11"/>
  <c r="P454" i="11"/>
  <c r="AB453" i="11"/>
  <c r="H453" i="11"/>
  <c r="H452" i="11"/>
  <c r="T451" i="11"/>
  <c r="AE450" i="11"/>
  <c r="L450" i="11"/>
  <c r="X449" i="11"/>
  <c r="C449" i="11"/>
  <c r="N448" i="11"/>
  <c r="S447" i="11"/>
  <c r="AE446" i="11"/>
  <c r="J446" i="11"/>
  <c r="AB445" i="11"/>
  <c r="E445" i="11"/>
  <c r="V444" i="11"/>
  <c r="G444" i="11"/>
  <c r="O443" i="11"/>
  <c r="AE442" i="11"/>
  <c r="O442" i="11"/>
  <c r="AE441" i="11"/>
  <c r="O441" i="11"/>
  <c r="AE440" i="11"/>
  <c r="O440" i="11"/>
  <c r="W439" i="11"/>
  <c r="G439" i="11"/>
  <c r="W438" i="11"/>
  <c r="G438" i="11"/>
  <c r="W437" i="11"/>
  <c r="G437" i="11"/>
  <c r="W436" i="11"/>
  <c r="G436" i="11"/>
  <c r="O435" i="11"/>
  <c r="AE434" i="11"/>
  <c r="O434" i="11"/>
  <c r="AE433" i="11"/>
  <c r="O433" i="11"/>
  <c r="AE432" i="11"/>
  <c r="O432" i="11"/>
  <c r="W431" i="11"/>
  <c r="G431" i="11"/>
  <c r="W430" i="11"/>
  <c r="G430" i="11"/>
  <c r="W429" i="11"/>
  <c r="G429" i="11"/>
  <c r="W428" i="11"/>
  <c r="G428" i="11"/>
  <c r="O427" i="11"/>
  <c r="AE426" i="11"/>
  <c r="O426" i="11"/>
  <c r="AE425" i="11"/>
  <c r="O425" i="11"/>
  <c r="AE424" i="11"/>
  <c r="O424" i="11"/>
  <c r="W423" i="11"/>
  <c r="G423" i="11"/>
  <c r="W422" i="11"/>
  <c r="G422" i="11"/>
  <c r="W421" i="11"/>
  <c r="G421" i="11"/>
  <c r="W420" i="11"/>
  <c r="G420" i="11"/>
  <c r="O419" i="11"/>
  <c r="AE418" i="11"/>
  <c r="O418" i="11"/>
  <c r="AE417" i="11"/>
  <c r="O417" i="11"/>
  <c r="AA559" i="11"/>
  <c r="S541" i="11"/>
  <c r="W531" i="11"/>
  <c r="F525" i="11"/>
  <c r="T519" i="11"/>
  <c r="AF513" i="11"/>
  <c r="X509" i="11"/>
  <c r="A506" i="11"/>
  <c r="P503" i="11"/>
  <c r="J501" i="11"/>
  <c r="W498" i="11"/>
  <c r="Z496" i="11"/>
  <c r="Z494" i="11"/>
  <c r="R493" i="11"/>
  <c r="W491" i="11"/>
  <c r="E490" i="11"/>
  <c r="Z488" i="11"/>
  <c r="R487" i="11"/>
  <c r="AD485" i="11"/>
  <c r="X484" i="11"/>
  <c r="S483" i="11"/>
  <c r="U482" i="11"/>
  <c r="O481" i="11"/>
  <c r="I480" i="11"/>
  <c r="C479" i="11"/>
  <c r="AC477" i="11"/>
  <c r="AE476" i="11"/>
  <c r="Z475" i="11"/>
  <c r="T474" i="11"/>
  <c r="V473" i="11"/>
  <c r="V472" i="11"/>
  <c r="T471" i="11"/>
  <c r="AB470" i="11"/>
  <c r="AF469" i="11"/>
  <c r="E469" i="11"/>
  <c r="O468" i="11"/>
  <c r="T467" i="11"/>
  <c r="V466" i="11"/>
  <c r="C466" i="11"/>
  <c r="L465" i="11"/>
  <c r="R464" i="11"/>
  <c r="X463" i="11"/>
  <c r="A463" i="11"/>
  <c r="M462" i="11"/>
  <c r="T461" i="11"/>
  <c r="Y460" i="11"/>
  <c r="E460" i="11"/>
  <c r="L459" i="11"/>
  <c r="Y458" i="11"/>
  <c r="AC457" i="11"/>
  <c r="L457" i="11"/>
  <c r="Q456" i="11"/>
  <c r="AC455" i="11"/>
  <c r="E455" i="11"/>
  <c r="Q454" i="11"/>
  <c r="U453" i="11"/>
  <c r="AB452" i="11"/>
  <c r="I452" i="11"/>
  <c r="U451" i="11"/>
  <c r="AF450" i="11"/>
  <c r="F450" i="11"/>
  <c r="Q449" i="11"/>
  <c r="AB448" i="11"/>
  <c r="O448" i="11"/>
  <c r="T447" i="11"/>
  <c r="AF446" i="11"/>
  <c r="E559" i="11"/>
  <c r="M541" i="11"/>
  <c r="Z531" i="11"/>
  <c r="G525" i="11"/>
  <c r="K518" i="11"/>
  <c r="AA513" i="11"/>
  <c r="S509" i="11"/>
  <c r="AC505" i="11"/>
  <c r="R503" i="11"/>
  <c r="Z500" i="11"/>
  <c r="X498" i="11"/>
  <c r="T496" i="11"/>
  <c r="AA494" i="11"/>
  <c r="G493" i="11"/>
  <c r="X491" i="11"/>
  <c r="AC489" i="11"/>
  <c r="T488" i="11"/>
  <c r="K487" i="11"/>
  <c r="Z485" i="11"/>
  <c r="T484" i="11"/>
  <c r="V483" i="11"/>
  <c r="P482" i="11"/>
  <c r="J481" i="11"/>
  <c r="C480" i="11"/>
  <c r="AD478" i="11"/>
  <c r="AF477" i="11"/>
  <c r="AA476" i="11"/>
  <c r="U475" i="11"/>
  <c r="O474" i="11"/>
  <c r="W473" i="11"/>
  <c r="W472" i="11"/>
  <c r="U471" i="11"/>
  <c r="AC470" i="11"/>
  <c r="Y469" i="11"/>
  <c r="F469" i="11"/>
  <c r="H468" i="11"/>
  <c r="U467" i="11"/>
  <c r="W466" i="11"/>
  <c r="E466" i="11"/>
  <c r="F465" i="11"/>
  <c r="S464" i="11"/>
  <c r="T463" i="11"/>
  <c r="Z462" i="11"/>
  <c r="F462" i="11"/>
  <c r="N461" i="11"/>
  <c r="Z460" i="11"/>
  <c r="F460" i="11"/>
  <c r="N459" i="11"/>
  <c r="R458" i="11"/>
  <c r="AD457" i="11"/>
  <c r="F457" i="11"/>
  <c r="R456" i="11"/>
  <c r="AD455" i="11"/>
  <c r="AD454" i="11"/>
  <c r="J454" i="11"/>
  <c r="V453" i="11"/>
  <c r="AD452" i="11"/>
  <c r="J452" i="11"/>
  <c r="V451" i="11"/>
  <c r="AA450" i="11"/>
  <c r="G450" i="11"/>
  <c r="R449" i="11"/>
  <c r="AC448" i="11"/>
  <c r="H448" i="11"/>
  <c r="V447" i="11"/>
  <c r="A447" i="11"/>
  <c r="L446" i="11"/>
  <c r="V445" i="11"/>
  <c r="G445" i="11"/>
  <c r="P444" i="11"/>
  <c r="AF443" i="11"/>
  <c r="Q443" i="11"/>
  <c r="A443" i="11"/>
  <c r="Q442" i="11"/>
  <c r="Y441" i="11"/>
  <c r="I441" i="11"/>
  <c r="Y440" i="11"/>
  <c r="I440" i="11"/>
  <c r="Y439" i="11"/>
  <c r="I439" i="11"/>
  <c r="Y438" i="11"/>
  <c r="I438" i="11"/>
  <c r="Q437" i="11"/>
  <c r="AF436" i="11"/>
  <c r="Q436" i="11"/>
  <c r="AF435" i="11"/>
  <c r="Q435" i="11"/>
  <c r="A435" i="11"/>
  <c r="Q434" i="11"/>
  <c r="Y433" i="11"/>
  <c r="I433" i="11"/>
  <c r="Y432" i="11"/>
  <c r="I432" i="11"/>
  <c r="Y431" i="11"/>
  <c r="I431" i="11"/>
  <c r="Y430" i="11"/>
  <c r="I430" i="11"/>
  <c r="Q429" i="11"/>
  <c r="AD557" i="11"/>
  <c r="E541" i="11"/>
  <c r="T531" i="11"/>
  <c r="Q523" i="11"/>
  <c r="L518" i="11"/>
  <c r="AB513" i="11"/>
  <c r="P509" i="11"/>
  <c r="AD505" i="11"/>
  <c r="Z502" i="11"/>
  <c r="AA500" i="11"/>
  <c r="R498" i="11"/>
  <c r="U496" i="11"/>
  <c r="AB494" i="11"/>
  <c r="H493" i="11"/>
  <c r="Z491" i="11"/>
  <c r="AD489" i="11"/>
  <c r="U488" i="11"/>
  <c r="AD486" i="11"/>
  <c r="AA485" i="11"/>
  <c r="U484" i="11"/>
  <c r="O483" i="11"/>
  <c r="Q482" i="11"/>
  <c r="K481" i="11"/>
  <c r="E480" i="11"/>
  <c r="AE478" i="11"/>
  <c r="Z477" i="11"/>
  <c r="T476" i="11"/>
  <c r="V475" i="11"/>
  <c r="P474" i="11"/>
  <c r="N473" i="11"/>
  <c r="P472" i="11"/>
  <c r="V471" i="11"/>
  <c r="W470" i="11"/>
  <c r="Z469" i="11"/>
  <c r="H469" i="11"/>
  <c r="I468" i="11"/>
  <c r="V467" i="11"/>
  <c r="X466" i="11"/>
  <c r="AC465" i="11"/>
  <c r="G465" i="11"/>
  <c r="L464" i="11"/>
  <c r="V463" i="11"/>
  <c r="AA462" i="11"/>
  <c r="G462" i="11"/>
  <c r="O461" i="11"/>
  <c r="AA460" i="11"/>
  <c r="G460" i="11"/>
  <c r="G459" i="11"/>
  <c r="S458" i="11"/>
  <c r="AE457" i="11"/>
  <c r="G457" i="11"/>
  <c r="S456" i="11"/>
  <c r="W455" i="11"/>
  <c r="AE454" i="11"/>
  <c r="K454" i="11"/>
  <c r="W453" i="11"/>
  <c r="AE452" i="11"/>
  <c r="K452" i="11"/>
  <c r="O451" i="11"/>
  <c r="AB450" i="11"/>
  <c r="H450" i="11"/>
  <c r="S449" i="11"/>
  <c r="AD448" i="11"/>
  <c r="K448" i="11"/>
  <c r="O447" i="11"/>
  <c r="Z446" i="11"/>
  <c r="M446" i="11"/>
  <c r="W445" i="11"/>
  <c r="H445" i="11"/>
  <c r="R444" i="11"/>
  <c r="A444" i="11"/>
  <c r="R443" i="11"/>
  <c r="Z442" i="11"/>
  <c r="J442" i="11"/>
  <c r="Z441" i="11"/>
  <c r="J441" i="11"/>
  <c r="Z440" i="11"/>
  <c r="J440" i="11"/>
  <c r="Z439" i="11"/>
  <c r="J439" i="11"/>
  <c r="R438" i="11"/>
  <c r="A438" i="11"/>
  <c r="R437" i="11"/>
  <c r="A437" i="11"/>
  <c r="R436" i="11"/>
  <c r="A436" i="11"/>
  <c r="R435" i="11"/>
  <c r="Z434" i="11"/>
  <c r="J434" i="11"/>
  <c r="Z433" i="11"/>
  <c r="J433" i="11"/>
  <c r="Z432" i="11"/>
  <c r="J432" i="11"/>
  <c r="AF557" i="11"/>
  <c r="AD540" i="11"/>
  <c r="AE529" i="11"/>
  <c r="R523" i="11"/>
  <c r="M518" i="11"/>
  <c r="W513" i="11"/>
  <c r="I509" i="11"/>
  <c r="K505" i="11"/>
  <c r="AA502" i="11"/>
  <c r="T500" i="11"/>
  <c r="S498" i="11"/>
  <c r="V496" i="11"/>
  <c r="AC494" i="11"/>
  <c r="AF492" i="11"/>
  <c r="N491" i="11"/>
  <c r="AE489" i="11"/>
  <c r="V488" i="11"/>
  <c r="AE486" i="11"/>
  <c r="AB485" i="11"/>
  <c r="V484" i="11"/>
  <c r="P483" i="11"/>
  <c r="J482" i="11"/>
  <c r="L481" i="11"/>
  <c r="F480" i="11"/>
  <c r="AF478" i="11"/>
  <c r="AA477" i="11"/>
  <c r="U476" i="11"/>
  <c r="O475" i="11"/>
  <c r="Q474" i="11"/>
  <c r="I473" i="11"/>
  <c r="R472" i="11"/>
  <c r="O471" i="11"/>
  <c r="S470" i="11"/>
  <c r="AA469" i="11"/>
  <c r="AB468" i="11"/>
  <c r="J468" i="11"/>
  <c r="P467" i="11"/>
  <c r="Y466" i="11"/>
  <c r="AD465" i="11"/>
  <c r="H465" i="11"/>
  <c r="M464" i="11"/>
  <c r="O463" i="11"/>
  <c r="AB462" i="11"/>
  <c r="H462" i="11"/>
  <c r="P461" i="11"/>
  <c r="T460" i="11"/>
  <c r="AE459" i="11"/>
  <c r="H459" i="11"/>
  <c r="T458" i="11"/>
  <c r="AF457" i="11"/>
  <c r="H457" i="11"/>
  <c r="L456" i="11"/>
  <c r="X455" i="11"/>
  <c r="AF454" i="11"/>
  <c r="L454" i="11"/>
  <c r="X453" i="11"/>
  <c r="X452" i="11"/>
  <c r="C452" i="11"/>
  <c r="P451" i="11"/>
  <c r="V450" i="11"/>
  <c r="I450" i="11"/>
  <c r="T449" i="11"/>
  <c r="AE448" i="11"/>
  <c r="C448" i="11"/>
  <c r="P447" i="11"/>
  <c r="AA446" i="11"/>
  <c r="F446" i="11"/>
  <c r="X445" i="11"/>
  <c r="A445" i="11"/>
  <c r="S444" i="11"/>
  <c r="AA443" i="11"/>
  <c r="K443" i="11"/>
  <c r="AA442" i="11"/>
  <c r="K442" i="11"/>
  <c r="AA441" i="11"/>
  <c r="K441" i="11"/>
  <c r="AA440" i="11"/>
  <c r="K440" i="11"/>
  <c r="S439" i="11"/>
  <c r="C439" i="11"/>
  <c r="S438" i="11"/>
  <c r="C438" i="11"/>
  <c r="S437" i="11"/>
  <c r="C437" i="11"/>
  <c r="S436" i="11"/>
  <c r="Y557" i="11"/>
  <c r="G538" i="11"/>
  <c r="AF529" i="11"/>
  <c r="K523" i="11"/>
  <c r="F518" i="11"/>
  <c r="X513" i="11"/>
  <c r="W508" i="11"/>
  <c r="H505" i="11"/>
  <c r="AB502" i="11"/>
  <c r="U500" i="11"/>
  <c r="T498" i="11"/>
  <c r="C496" i="11"/>
  <c r="V494" i="11"/>
  <c r="A493" i="11"/>
  <c r="G491" i="11"/>
  <c r="AF489" i="11"/>
  <c r="I488" i="11"/>
  <c r="AF486" i="11"/>
  <c r="U485" i="11"/>
  <c r="W484" i="11"/>
  <c r="Q483" i="11"/>
  <c r="K482" i="11"/>
  <c r="E481" i="11"/>
  <c r="G480" i="11"/>
  <c r="Z478" i="11"/>
  <c r="AB477" i="11"/>
  <c r="V476" i="11"/>
  <c r="P475" i="11"/>
  <c r="J474" i="11"/>
  <c r="J473" i="11"/>
  <c r="L472" i="11"/>
  <c r="P471" i="11"/>
  <c r="N470" i="11"/>
  <c r="AB469" i="11"/>
  <c r="AD468" i="11"/>
  <c r="K468" i="11"/>
  <c r="L467" i="11"/>
  <c r="R466" i="11"/>
  <c r="AF465" i="11"/>
  <c r="AF464" i="11"/>
  <c r="N464" i="11"/>
  <c r="P463" i="11"/>
  <c r="AC462" i="11"/>
  <c r="E462" i="11"/>
  <c r="I461" i="11"/>
  <c r="U460" i="11"/>
  <c r="AB459" i="11"/>
  <c r="I459" i="11"/>
  <c r="U458" i="11"/>
  <c r="AB457" i="11"/>
  <c r="AF456" i="11"/>
  <c r="M456" i="11"/>
  <c r="T455" i="11"/>
  <c r="A455" i="11"/>
  <c r="M454" i="11"/>
  <c r="T453" i="11"/>
  <c r="Y452" i="11"/>
  <c r="E452" i="11"/>
  <c r="K451" i="11"/>
  <c r="W450" i="11"/>
  <c r="A450" i="11"/>
  <c r="M449" i="11"/>
  <c r="X448" i="11"/>
  <c r="F448" i="11"/>
  <c r="Q447" i="11"/>
  <c r="AB446" i="11"/>
  <c r="G446" i="11"/>
  <c r="R445" i="11"/>
  <c r="C445" i="11"/>
  <c r="L444" i="11"/>
  <c r="AB443" i="11"/>
  <c r="L443" i="11"/>
  <c r="AB442" i="11"/>
  <c r="L442" i="11"/>
  <c r="AB441" i="11"/>
  <c r="L441" i="11"/>
  <c r="T440" i="11"/>
  <c r="C440" i="11"/>
  <c r="T439" i="11"/>
  <c r="E439" i="11"/>
  <c r="T438" i="11"/>
  <c r="E438" i="11"/>
  <c r="T437" i="11"/>
  <c r="AB436" i="11"/>
  <c r="L436" i="11"/>
  <c r="AB435" i="11"/>
  <c r="L435" i="11"/>
  <c r="AB434" i="11"/>
  <c r="M552" i="11"/>
  <c r="W537" i="11"/>
  <c r="Z529" i="11"/>
  <c r="G523" i="11"/>
  <c r="G518" i="11"/>
  <c r="M512" i="11"/>
  <c r="L508" i="11"/>
  <c r="AF504" i="11"/>
  <c r="AC502" i="11"/>
  <c r="V500" i="11"/>
  <c r="C498" i="11"/>
  <c r="E496" i="11"/>
  <c r="K494" i="11"/>
  <c r="AB492" i="11"/>
  <c r="H491" i="11"/>
  <c r="Y489" i="11"/>
  <c r="J488" i="11"/>
  <c r="Z486" i="11"/>
  <c r="V485" i="11"/>
  <c r="P484" i="11"/>
  <c r="R483" i="11"/>
  <c r="L482" i="11"/>
  <c r="F481" i="11"/>
  <c r="AE479" i="11"/>
  <c r="AA478" i="11"/>
  <c r="U477" i="11"/>
  <c r="W476" i="11"/>
  <c r="Q475" i="11"/>
  <c r="K474" i="11"/>
  <c r="K473" i="11"/>
  <c r="H472" i="11"/>
  <c r="R471" i="11"/>
  <c r="O470" i="11"/>
  <c r="U469" i="11"/>
  <c r="AE468" i="11"/>
  <c r="C468" i="11"/>
  <c r="N467" i="11"/>
  <c r="S466" i="11"/>
  <c r="AB465" i="11"/>
  <c r="A465" i="11"/>
  <c r="H464" i="11"/>
  <c r="Q463" i="11"/>
  <c r="V462" i="11"/>
  <c r="AD461" i="11"/>
  <c r="J461" i="11"/>
  <c r="V460" i="11"/>
  <c r="AD459" i="11"/>
  <c r="J459" i="11"/>
  <c r="N458" i="11"/>
  <c r="V457" i="11"/>
  <c r="A457" i="11"/>
  <c r="N456" i="11"/>
  <c r="V455" i="11"/>
  <c r="E551" i="11"/>
  <c r="AB534" i="11"/>
  <c r="O527" i="11"/>
  <c r="X545" i="11"/>
  <c r="AC534" i="11"/>
  <c r="M527" i="11"/>
  <c r="I521" i="11"/>
  <c r="Q516" i="11"/>
  <c r="C511" i="11"/>
  <c r="J507" i="11"/>
  <c r="O504" i="11"/>
  <c r="I502" i="11"/>
  <c r="A500" i="11"/>
  <c r="N497" i="11"/>
  <c r="O495" i="11"/>
  <c r="H494" i="11"/>
  <c r="M492" i="11"/>
  <c r="R490" i="11"/>
  <c r="I489" i="11"/>
  <c r="AE487" i="11"/>
  <c r="J486" i="11"/>
  <c r="L485" i="11"/>
  <c r="F484" i="11"/>
  <c r="AF482" i="11"/>
  <c r="Z481" i="11"/>
  <c r="T480" i="11"/>
  <c r="V479" i="11"/>
  <c r="P478" i="11"/>
  <c r="K477" i="11"/>
  <c r="E476" i="11"/>
  <c r="AE474" i="11"/>
  <c r="AF473" i="11"/>
  <c r="H473" i="11"/>
  <c r="G472" i="11"/>
  <c r="F471" i="11"/>
  <c r="M470" i="11"/>
  <c r="O469" i="11"/>
  <c r="T468" i="11"/>
  <c r="AD467" i="11"/>
  <c r="C467" i="11"/>
  <c r="L466" i="11"/>
  <c r="R465" i="11"/>
  <c r="X464" i="11"/>
  <c r="AF463" i="11"/>
  <c r="N463" i="11"/>
  <c r="O462" i="11"/>
  <c r="AA461" i="11"/>
  <c r="G461" i="11"/>
  <c r="O460" i="11"/>
  <c r="S459" i="11"/>
  <c r="AE458" i="11"/>
  <c r="G458" i="11"/>
  <c r="S457" i="11"/>
  <c r="AE456" i="11"/>
  <c r="G456" i="11"/>
  <c r="K455" i="11"/>
  <c r="W454" i="11"/>
  <c r="AE453" i="11"/>
  <c r="K453" i="11"/>
  <c r="W452" i="11"/>
  <c r="W451" i="11"/>
  <c r="J451" i="11"/>
  <c r="U450" i="11"/>
  <c r="AF449" i="11"/>
  <c r="F449" i="11"/>
  <c r="Q448" i="11"/>
  <c r="AB447" i="11"/>
  <c r="G447" i="11"/>
  <c r="T446" i="11"/>
  <c r="AE445" i="11"/>
  <c r="P445" i="11"/>
  <c r="Y444" i="11"/>
  <c r="J444" i="11"/>
  <c r="Z443" i="11"/>
  <c r="J443" i="11"/>
  <c r="R442" i="11"/>
  <c r="A442" i="11"/>
  <c r="R441" i="11"/>
  <c r="S551" i="11"/>
  <c r="V516" i="11"/>
  <c r="H502" i="11"/>
  <c r="G494" i="11"/>
  <c r="G488" i="11"/>
  <c r="J484" i="11"/>
  <c r="G481" i="11"/>
  <c r="J478" i="11"/>
  <c r="AE475" i="11"/>
  <c r="E473" i="11"/>
  <c r="J471" i="11"/>
  <c r="I469" i="11"/>
  <c r="G467" i="11"/>
  <c r="X465" i="11"/>
  <c r="A464" i="11"/>
  <c r="J462" i="11"/>
  <c r="P460" i="11"/>
  <c r="AD458" i="11"/>
  <c r="M457" i="11"/>
  <c r="O455" i="11"/>
  <c r="G454" i="11"/>
  <c r="AA452" i="11"/>
  <c r="N451" i="11"/>
  <c r="E450" i="11"/>
  <c r="T448" i="11"/>
  <c r="K447" i="11"/>
  <c r="H446" i="11"/>
  <c r="K445" i="11"/>
  <c r="K444" i="11"/>
  <c r="H443" i="11"/>
  <c r="F442" i="11"/>
  <c r="P441" i="11"/>
  <c r="R440" i="11"/>
  <c r="V439" i="11"/>
  <c r="AB438" i="11"/>
  <c r="AF437" i="11"/>
  <c r="H437" i="11"/>
  <c r="J436" i="11"/>
  <c r="K435" i="11"/>
  <c r="Y434" i="11"/>
  <c r="AC433" i="11"/>
  <c r="E433" i="11"/>
  <c r="Q432" i="11"/>
  <c r="AC431" i="11"/>
  <c r="C431" i="11"/>
  <c r="N430" i="11"/>
  <c r="Y429" i="11"/>
  <c r="L429" i="11"/>
  <c r="P428" i="11"/>
  <c r="A428" i="11"/>
  <c r="L427" i="11"/>
  <c r="V426" i="11"/>
  <c r="H426" i="11"/>
  <c r="R425" i="11"/>
  <c r="AB424" i="11"/>
  <c r="H424" i="11"/>
  <c r="Z423" i="11"/>
  <c r="E423" i="11"/>
  <c r="N422" i="11"/>
  <c r="AF421" i="11"/>
  <c r="J421" i="11"/>
  <c r="T420" i="11"/>
  <c r="AE419" i="11"/>
  <c r="R419" i="11"/>
  <c r="AB418" i="11"/>
  <c r="F418" i="11"/>
  <c r="X417" i="11"/>
  <c r="A417" i="11"/>
  <c r="S416" i="11"/>
  <c r="AB415" i="11"/>
  <c r="M415" i="11"/>
  <c r="W414" i="11"/>
  <c r="H414" i="11"/>
  <c r="X413" i="11"/>
  <c r="H413" i="11"/>
  <c r="P412" i="11"/>
  <c r="AE411" i="11"/>
  <c r="P411" i="11"/>
  <c r="AF410" i="11"/>
  <c r="P410" i="11"/>
  <c r="AF409" i="11"/>
  <c r="P409" i="11"/>
  <c r="X408" i="11"/>
  <c r="H408" i="11"/>
  <c r="X407" i="11"/>
  <c r="H407" i="11"/>
  <c r="X406" i="11"/>
  <c r="H406" i="11"/>
  <c r="X405" i="11"/>
  <c r="H405" i="11"/>
  <c r="P404" i="11"/>
  <c r="AE403" i="11"/>
  <c r="P403" i="11"/>
  <c r="AF402" i="11"/>
  <c r="P402" i="11"/>
  <c r="AF401" i="11"/>
  <c r="P401" i="11"/>
  <c r="X400" i="11"/>
  <c r="H400" i="11"/>
  <c r="X399" i="11"/>
  <c r="H399" i="11"/>
  <c r="X398" i="11"/>
  <c r="H398" i="11"/>
  <c r="X397" i="11"/>
  <c r="H397" i="11"/>
  <c r="P396" i="11"/>
  <c r="AE395" i="11"/>
  <c r="P395" i="11"/>
  <c r="AF394" i="11"/>
  <c r="P394" i="11"/>
  <c r="AF393" i="11"/>
  <c r="P393" i="11"/>
  <c r="U551" i="11"/>
  <c r="N512" i="11"/>
  <c r="F500" i="11"/>
  <c r="AC492" i="11"/>
  <c r="V487" i="11"/>
  <c r="E484" i="11"/>
  <c r="H481" i="11"/>
  <c r="K478" i="11"/>
  <c r="R475" i="11"/>
  <c r="F473" i="11"/>
  <c r="AD470" i="11"/>
  <c r="J469" i="11"/>
  <c r="H467" i="11"/>
  <c r="Q465" i="11"/>
  <c r="AA463" i="11"/>
  <c r="AE461" i="11"/>
  <c r="L460" i="11"/>
  <c r="AF458" i="11"/>
  <c r="N457" i="11"/>
  <c r="P455" i="11"/>
  <c r="H454" i="11"/>
  <c r="T452" i="11"/>
  <c r="G451" i="11"/>
  <c r="AC449" i="11"/>
  <c r="V448" i="11"/>
  <c r="L447" i="11"/>
  <c r="A446" i="11"/>
  <c r="F445" i="11"/>
  <c r="C444" i="11"/>
  <c r="I443" i="11"/>
  <c r="G442" i="11"/>
  <c r="E441" i="11"/>
  <c r="S440" i="11"/>
  <c r="O439" i="11"/>
  <c r="AC438" i="11"/>
  <c r="Y437" i="11"/>
  <c r="AC436" i="11"/>
  <c r="K436" i="11"/>
  <c r="M435" i="11"/>
  <c r="R434" i="11"/>
  <c r="AF433" i="11"/>
  <c r="F433" i="11"/>
  <c r="R432" i="11"/>
  <c r="X431" i="11"/>
  <c r="E431" i="11"/>
  <c r="O430" i="11"/>
  <c r="Z429" i="11"/>
  <c r="E429" i="11"/>
  <c r="Q428" i="11"/>
  <c r="AA427" i="11"/>
  <c r="M427" i="11"/>
  <c r="W426" i="11"/>
  <c r="I426" i="11"/>
  <c r="S425" i="11"/>
  <c r="AC424" i="11"/>
  <c r="I424" i="11"/>
  <c r="S423" i="11"/>
  <c r="F423" i="11"/>
  <c r="O422" i="11"/>
  <c r="Y421" i="11"/>
  <c r="K421" i="11"/>
  <c r="U420" i="11"/>
  <c r="AF419" i="11"/>
  <c r="K419" i="11"/>
  <c r="AC418" i="11"/>
  <c r="G418" i="11"/>
  <c r="Q417" i="11"/>
  <c r="C417" i="11"/>
  <c r="L416" i="11"/>
  <c r="AC415" i="11"/>
  <c r="G415" i="11"/>
  <c r="X414" i="11"/>
  <c r="I414" i="11"/>
  <c r="Q413" i="11"/>
  <c r="AF412" i="11"/>
  <c r="Q412" i="11"/>
  <c r="AF411" i="11"/>
  <c r="Q411" i="11"/>
  <c r="A411" i="11"/>
  <c r="Q410" i="11"/>
  <c r="Y409" i="11"/>
  <c r="I409" i="11"/>
  <c r="Y408" i="11"/>
  <c r="I408" i="11"/>
  <c r="Y407" i="11"/>
  <c r="I407" i="11"/>
  <c r="Y406" i="11"/>
  <c r="I406" i="11"/>
  <c r="Q405" i="11"/>
  <c r="AF404" i="11"/>
  <c r="Q404" i="11"/>
  <c r="AF403" i="11"/>
  <c r="Q403" i="11"/>
  <c r="A403" i="11"/>
  <c r="Q402" i="11"/>
  <c r="Y401" i="11"/>
  <c r="I401" i="11"/>
  <c r="Y400" i="11"/>
  <c r="I400" i="11"/>
  <c r="Y399" i="11"/>
  <c r="I399" i="11"/>
  <c r="Y398" i="11"/>
  <c r="I398" i="11"/>
  <c r="Q397" i="11"/>
  <c r="AF396" i="11"/>
  <c r="J551" i="11"/>
  <c r="O512" i="11"/>
  <c r="G500" i="11"/>
  <c r="Q492" i="11"/>
  <c r="AA486" i="11"/>
  <c r="G484" i="11"/>
  <c r="X480" i="11"/>
  <c r="L478" i="11"/>
  <c r="K475" i="11"/>
  <c r="G473" i="11"/>
  <c r="AE470" i="11"/>
  <c r="X468" i="11"/>
  <c r="I467" i="11"/>
  <c r="S465" i="11"/>
  <c r="AB463" i="11"/>
  <c r="AF461" i="11"/>
  <c r="N460" i="11"/>
  <c r="AB458" i="11"/>
  <c r="C457" i="11"/>
  <c r="Q455" i="11"/>
  <c r="E454" i="11"/>
  <c r="U452" i="11"/>
  <c r="H451" i="11"/>
  <c r="AD449" i="11"/>
  <c r="W448" i="11"/>
  <c r="M447" i="11"/>
  <c r="C446" i="11"/>
  <c r="AB444" i="11"/>
  <c r="E444" i="11"/>
  <c r="C443" i="11"/>
  <c r="H442" i="11"/>
  <c r="F441" i="11"/>
  <c r="L440" i="11"/>
  <c r="P439" i="11"/>
  <c r="X438" i="11"/>
  <c r="Z437" i="11"/>
  <c r="AD436" i="11"/>
  <c r="C436" i="11"/>
  <c r="N435" i="11"/>
  <c r="S434" i="11"/>
  <c r="AA433" i="11"/>
  <c r="G433" i="11"/>
  <c r="S432" i="11"/>
  <c r="Z431" i="11"/>
  <c r="F431" i="11"/>
  <c r="P430" i="11"/>
  <c r="AA429" i="11"/>
  <c r="H429" i="11"/>
  <c r="R428" i="11"/>
  <c r="AB427" i="11"/>
  <c r="N427" i="11"/>
  <c r="X426" i="11"/>
  <c r="A426" i="11"/>
  <c r="T425" i="11"/>
  <c r="X424" i="11"/>
  <c r="J424" i="11"/>
  <c r="T423" i="11"/>
  <c r="AD422" i="11"/>
  <c r="P422" i="11"/>
  <c r="Z421" i="11"/>
  <c r="L421" i="11"/>
  <c r="P420" i="11"/>
  <c r="A420" i="11"/>
  <c r="L419" i="11"/>
  <c r="V418" i="11"/>
  <c r="H418" i="11"/>
  <c r="R417" i="11"/>
  <c r="AB416" i="11"/>
  <c r="M416" i="11"/>
  <c r="W415" i="11"/>
  <c r="H415" i="11"/>
  <c r="Y414" i="11"/>
  <c r="A414" i="11"/>
  <c r="R413" i="11"/>
  <c r="A413" i="11"/>
  <c r="R412" i="11"/>
  <c r="A412" i="11"/>
  <c r="R411" i="11"/>
  <c r="Z410" i="11"/>
  <c r="J410" i="11"/>
  <c r="Z409" i="11"/>
  <c r="J409" i="11"/>
  <c r="Z408" i="11"/>
  <c r="J408" i="11"/>
  <c r="Z407" i="11"/>
  <c r="J407" i="11"/>
  <c r="R406" i="11"/>
  <c r="A406" i="11"/>
  <c r="R405" i="11"/>
  <c r="A405" i="11"/>
  <c r="R404" i="11"/>
  <c r="A404" i="11"/>
  <c r="R403" i="11"/>
  <c r="Z402" i="11"/>
  <c r="J402" i="11"/>
  <c r="Z401" i="11"/>
  <c r="J401" i="11"/>
  <c r="X537" i="11"/>
  <c r="H512" i="11"/>
  <c r="AE499" i="11"/>
  <c r="R492" i="11"/>
  <c r="AB486" i="11"/>
  <c r="AF483" i="11"/>
  <c r="AA480" i="11"/>
  <c r="V477" i="11"/>
  <c r="C475" i="11"/>
  <c r="AE472" i="11"/>
  <c r="AF470" i="11"/>
  <c r="Y468" i="11"/>
  <c r="J467" i="11"/>
  <c r="T465" i="11"/>
  <c r="R463" i="11"/>
  <c r="Y461" i="11"/>
  <c r="H460" i="11"/>
  <c r="V458" i="11"/>
  <c r="AB456" i="11"/>
  <c r="R455" i="11"/>
  <c r="AD453" i="11"/>
  <c r="V452" i="11"/>
  <c r="I451" i="11"/>
  <c r="AE449" i="11"/>
  <c r="P448" i="11"/>
  <c r="N447" i="11"/>
  <c r="E446" i="11"/>
  <c r="AC444" i="11"/>
  <c r="AE443" i="11"/>
  <c r="E443" i="11"/>
  <c r="I442" i="11"/>
  <c r="G441" i="11"/>
  <c r="M440" i="11"/>
  <c r="Q439" i="11"/>
  <c r="U438" i="11"/>
  <c r="AA437" i="11"/>
  <c r="AE436" i="11"/>
  <c r="E436" i="11"/>
  <c r="G435" i="11"/>
  <c r="T434" i="11"/>
  <c r="AB433" i="11"/>
  <c r="H433" i="11"/>
  <c r="L432" i="11"/>
  <c r="S431" i="11"/>
  <c r="AD430" i="11"/>
  <c r="Q430" i="11"/>
  <c r="AB429" i="11"/>
  <c r="AF428" i="11"/>
  <c r="S428" i="11"/>
  <c r="AC427" i="11"/>
  <c r="G427" i="11"/>
  <c r="Y426" i="11"/>
  <c r="C426" i="11"/>
  <c r="M425" i="11"/>
  <c r="Y424" i="11"/>
  <c r="K424" i="11"/>
  <c r="U423" i="11"/>
  <c r="AE422" i="11"/>
  <c r="Q422" i="11"/>
  <c r="AA421" i="11"/>
  <c r="E421" i="11"/>
  <c r="Q420" i="11"/>
  <c r="AA419" i="11"/>
  <c r="M419" i="11"/>
  <c r="W418" i="11"/>
  <c r="I418" i="11"/>
  <c r="S417" i="11"/>
  <c r="AC416" i="11"/>
  <c r="O416" i="11"/>
  <c r="X415" i="11"/>
  <c r="I415" i="11"/>
  <c r="R414" i="11"/>
  <c r="C414" i="11"/>
  <c r="S413" i="11"/>
  <c r="C413" i="11"/>
  <c r="S412" i="11"/>
  <c r="AA411" i="11"/>
  <c r="K411" i="11"/>
  <c r="AA410" i="11"/>
  <c r="K410" i="11"/>
  <c r="AA409" i="11"/>
  <c r="K409" i="11"/>
  <c r="AA408" i="11"/>
  <c r="K408" i="11"/>
  <c r="S407" i="11"/>
  <c r="C407" i="11"/>
  <c r="S406" i="11"/>
  <c r="C406" i="11"/>
  <c r="S405" i="11"/>
  <c r="C405" i="11"/>
  <c r="S404" i="11"/>
  <c r="AA403" i="11"/>
  <c r="K403" i="11"/>
  <c r="AA402" i="11"/>
  <c r="K402" i="11"/>
  <c r="AA401" i="11"/>
  <c r="K401" i="11"/>
  <c r="AA400" i="11"/>
  <c r="K400" i="11"/>
  <c r="S399" i="11"/>
  <c r="C399" i="11"/>
  <c r="S398" i="11"/>
  <c r="C398" i="11"/>
  <c r="S397" i="11"/>
  <c r="C397" i="11"/>
  <c r="S396" i="11"/>
  <c r="AA395" i="11"/>
  <c r="K395" i="11"/>
  <c r="AA394" i="11"/>
  <c r="Q537" i="11"/>
  <c r="AE511" i="11"/>
  <c r="AF499" i="11"/>
  <c r="L492" i="11"/>
  <c r="AC486" i="11"/>
  <c r="K483" i="11"/>
  <c r="U480" i="11"/>
  <c r="W477" i="11"/>
  <c r="AD474" i="11"/>
  <c r="Z472" i="11"/>
  <c r="P470" i="11"/>
  <c r="Z468" i="11"/>
  <c r="E467" i="11"/>
  <c r="M465" i="11"/>
  <c r="K463" i="11"/>
  <c r="Z461" i="11"/>
  <c r="I460" i="11"/>
  <c r="O458" i="11"/>
  <c r="AC456" i="11"/>
  <c r="L455" i="11"/>
  <c r="AF453" i="11"/>
  <c r="P452" i="11"/>
  <c r="C451" i="11"/>
  <c r="AA449" i="11"/>
  <c r="R448" i="11"/>
  <c r="H447" i="11"/>
  <c r="AD445" i="11"/>
  <c r="AD444" i="11"/>
  <c r="AC443" i="11"/>
  <c r="F443" i="11"/>
  <c r="C442" i="11"/>
  <c r="H441" i="11"/>
  <c r="H440" i="11"/>
  <c r="R439" i="11"/>
  <c r="N438" i="11"/>
  <c r="AB437" i="11"/>
  <c r="X436" i="11"/>
  <c r="AE435" i="11"/>
  <c r="H435" i="11"/>
  <c r="U434" i="11"/>
  <c r="U433" i="11"/>
  <c r="AF432" i="11"/>
  <c r="M432" i="11"/>
  <c r="T431" i="11"/>
  <c r="AE430" i="11"/>
  <c r="J430" i="11"/>
  <c r="U429" i="11"/>
  <c r="A429" i="11"/>
  <c r="L428" i="11"/>
  <c r="AD427" i="11"/>
  <c r="R537" i="11"/>
  <c r="I508" i="11"/>
  <c r="E498" i="11"/>
  <c r="J491" i="11"/>
  <c r="P486" i="11"/>
  <c r="L483" i="11"/>
  <c r="W480" i="11"/>
  <c r="N477" i="11"/>
  <c r="AF474" i="11"/>
  <c r="AA472" i="11"/>
  <c r="J470" i="11"/>
  <c r="AA468" i="11"/>
  <c r="F467" i="11"/>
  <c r="C465" i="11"/>
  <c r="L463" i="11"/>
  <c r="AB461" i="11"/>
  <c r="J460" i="11"/>
  <c r="P458" i="11"/>
  <c r="AD456" i="11"/>
  <c r="M455" i="11"/>
  <c r="Y453" i="11"/>
  <c r="L452" i="11"/>
  <c r="E451" i="11"/>
  <c r="AB449" i="11"/>
  <c r="S448" i="11"/>
  <c r="C447" i="11"/>
  <c r="AF445" i="11"/>
  <c r="AE444" i="11"/>
  <c r="AD443" i="11"/>
  <c r="AF442" i="11"/>
  <c r="E442" i="11"/>
  <c r="AF440" i="11"/>
  <c r="E440" i="11"/>
  <c r="K439" i="11"/>
  <c r="O438" i="11"/>
  <c r="U437" i="11"/>
  <c r="Y436" i="11"/>
  <c r="AA435" i="11"/>
  <c r="I435" i="11"/>
  <c r="P434" i="11"/>
  <c r="V433" i="11"/>
  <c r="A433" i="11"/>
  <c r="H432" i="11"/>
  <c r="U431" i="11"/>
  <c r="AF430" i="11"/>
  <c r="K430" i="11"/>
  <c r="X429" i="11"/>
  <c r="C429" i="11"/>
  <c r="M428" i="11"/>
  <c r="W427" i="11"/>
  <c r="I427" i="11"/>
  <c r="S426" i="11"/>
  <c r="AC425" i="11"/>
  <c r="I425" i="11"/>
  <c r="AA424" i="11"/>
  <c r="E424" i="11"/>
  <c r="O423" i="11"/>
  <c r="A423" i="11"/>
  <c r="K422" i="11"/>
  <c r="U421" i="11"/>
  <c r="AF420" i="11"/>
  <c r="S420" i="11"/>
  <c r="AC419" i="11"/>
  <c r="G419" i="11"/>
  <c r="Y418" i="11"/>
  <c r="C418" i="11"/>
  <c r="M417" i="11"/>
  <c r="X416" i="11"/>
  <c r="I416" i="11"/>
  <c r="Z415" i="11"/>
  <c r="C415" i="11"/>
  <c r="T414" i="11"/>
  <c r="AC413" i="11"/>
  <c r="M413" i="11"/>
  <c r="AC412" i="11"/>
  <c r="M412" i="11"/>
  <c r="AC411" i="11"/>
  <c r="M411" i="11"/>
  <c r="AC410" i="11"/>
  <c r="M410" i="11"/>
  <c r="U409" i="11"/>
  <c r="E409" i="11"/>
  <c r="U408" i="11"/>
  <c r="E408" i="11"/>
  <c r="U407" i="11"/>
  <c r="F407" i="11"/>
  <c r="U406" i="11"/>
  <c r="AC405" i="11"/>
  <c r="M405" i="11"/>
  <c r="AC404" i="11"/>
  <c r="M404" i="11"/>
  <c r="AC403" i="11"/>
  <c r="M403" i="11"/>
  <c r="AC402" i="11"/>
  <c r="M402" i="11"/>
  <c r="U401" i="11"/>
  <c r="E401" i="11"/>
  <c r="U400" i="11"/>
  <c r="E400" i="11"/>
  <c r="U399" i="11"/>
  <c r="F399" i="11"/>
  <c r="U398" i="11"/>
  <c r="AC397" i="11"/>
  <c r="M397" i="11"/>
  <c r="AC396" i="11"/>
  <c r="M396" i="11"/>
  <c r="AC395" i="11"/>
  <c r="M395" i="11"/>
  <c r="AC394" i="11"/>
  <c r="M394" i="11"/>
  <c r="U393" i="11"/>
  <c r="E393" i="11"/>
  <c r="U392" i="11"/>
  <c r="E392" i="11"/>
  <c r="U391" i="11"/>
  <c r="F391" i="11"/>
  <c r="U390" i="11"/>
  <c r="AC389" i="11"/>
  <c r="M389" i="11"/>
  <c r="AC388" i="11"/>
  <c r="M388" i="11"/>
  <c r="AC387" i="11"/>
  <c r="M387" i="11"/>
  <c r="AC386" i="11"/>
  <c r="M386" i="11"/>
  <c r="U385" i="11"/>
  <c r="E385" i="11"/>
  <c r="U384" i="11"/>
  <c r="E384" i="11"/>
  <c r="U383" i="11"/>
  <c r="F383" i="11"/>
  <c r="U382" i="11"/>
  <c r="AC381" i="11"/>
  <c r="M381" i="11"/>
  <c r="AC380" i="11"/>
  <c r="M380" i="11"/>
  <c r="AC379" i="11"/>
  <c r="M379" i="11"/>
  <c r="AC378" i="11"/>
  <c r="M378" i="11"/>
  <c r="U377" i="11"/>
  <c r="E377" i="11"/>
  <c r="U376" i="11"/>
  <c r="E376" i="11"/>
  <c r="U375" i="11"/>
  <c r="F375" i="11"/>
  <c r="U374" i="11"/>
  <c r="AC373" i="11"/>
  <c r="M373" i="11"/>
  <c r="AC372" i="11"/>
  <c r="M372" i="11"/>
  <c r="AC371" i="11"/>
  <c r="M371" i="11"/>
  <c r="AC370" i="11"/>
  <c r="M370" i="11"/>
  <c r="N529" i="11"/>
  <c r="C508" i="11"/>
  <c r="AC497" i="11"/>
  <c r="C491" i="11"/>
  <c r="K486" i="11"/>
  <c r="E483" i="11"/>
  <c r="A480" i="11"/>
  <c r="J477" i="11"/>
  <c r="A475" i="11"/>
  <c r="K472" i="11"/>
  <c r="K470" i="11"/>
  <c r="U468" i="11"/>
  <c r="AD466" i="11"/>
  <c r="AB464" i="11"/>
  <c r="M463" i="11"/>
  <c r="U461" i="11"/>
  <c r="W459" i="11"/>
  <c r="L458" i="11"/>
  <c r="X456" i="11"/>
  <c r="N455" i="11"/>
  <c r="Z453" i="11"/>
  <c r="N452" i="11"/>
  <c r="F451" i="11"/>
  <c r="V449" i="11"/>
  <c r="L448" i="11"/>
  <c r="E447" i="11"/>
  <c r="Y445" i="11"/>
  <c r="X444" i="11"/>
  <c r="W443" i="11"/>
  <c r="AC442" i="11"/>
  <c r="AC441" i="11"/>
  <c r="A441" i="11"/>
  <c r="F440" i="11"/>
  <c r="L439" i="11"/>
  <c r="P438" i="11"/>
  <c r="X437" i="11"/>
  <c r="Z436" i="11"/>
  <c r="AC435" i="11"/>
  <c r="J435" i="11"/>
  <c r="K434" i="11"/>
  <c r="W433" i="11"/>
  <c r="C433" i="11"/>
  <c r="K432" i="11"/>
  <c r="V431" i="11"/>
  <c r="A431" i="11"/>
  <c r="L430" i="11"/>
  <c r="R429" i="11"/>
  <c r="AB428" i="11"/>
  <c r="N428" i="11"/>
  <c r="J529" i="11"/>
  <c r="E508" i="11"/>
  <c r="AD497" i="11"/>
  <c r="E491" i="11"/>
  <c r="M486" i="11"/>
  <c r="AE482" i="11"/>
  <c r="AA479" i="11"/>
  <c r="L477" i="11"/>
  <c r="Z474" i="11"/>
  <c r="C472" i="11"/>
  <c r="L470" i="11"/>
  <c r="V468" i="11"/>
  <c r="T466" i="11"/>
  <c r="AC464" i="11"/>
  <c r="H463" i="11"/>
  <c r="V461" i="11"/>
  <c r="X459" i="11"/>
  <c r="F458" i="11"/>
  <c r="T456" i="11"/>
  <c r="Z454" i="11"/>
  <c r="N453" i="11"/>
  <c r="F452" i="11"/>
  <c r="X450" i="11"/>
  <c r="N449" i="11"/>
  <c r="G448" i="11"/>
  <c r="AC446" i="11"/>
  <c r="Z445" i="11"/>
  <c r="Z444" i="11"/>
  <c r="X443" i="11"/>
  <c r="V442" i="11"/>
  <c r="AF441" i="11"/>
  <c r="C441" i="11"/>
  <c r="G440" i="11"/>
  <c r="M439" i="11"/>
  <c r="Q438" i="11"/>
  <c r="M437" i="11"/>
  <c r="AA436" i="11"/>
  <c r="AD435" i="11"/>
  <c r="C435" i="11"/>
  <c r="L434" i="11"/>
  <c r="X433" i="11"/>
  <c r="AB432" i="11"/>
  <c r="C432" i="11"/>
  <c r="O431" i="11"/>
  <c r="Z430" i="11"/>
  <c r="M430" i="11"/>
  <c r="S429" i="11"/>
  <c r="AC428" i="11"/>
  <c r="O428" i="11"/>
  <c r="Y427" i="11"/>
  <c r="C427" i="11"/>
  <c r="U426" i="11"/>
  <c r="Y425" i="11"/>
  <c r="K425" i="11"/>
  <c r="U424" i="11"/>
  <c r="G424" i="11"/>
  <c r="Q423" i="11"/>
  <c r="AA422" i="11"/>
  <c r="M422" i="11"/>
  <c r="Q421" i="11"/>
  <c r="C421" i="11"/>
  <c r="M420" i="11"/>
  <c r="W419" i="11"/>
  <c r="I419" i="11"/>
  <c r="S418" i="11"/>
  <c r="AC417" i="11"/>
  <c r="I417" i="11"/>
  <c r="Z416" i="11"/>
  <c r="K416" i="11"/>
  <c r="T415" i="11"/>
  <c r="F415" i="11"/>
  <c r="N414" i="11"/>
  <c r="AE413" i="11"/>
  <c r="O413" i="11"/>
  <c r="AE412" i="11"/>
  <c r="O412" i="11"/>
  <c r="W411" i="11"/>
  <c r="G411" i="11"/>
  <c r="W410" i="11"/>
  <c r="G410" i="11"/>
  <c r="W409" i="11"/>
  <c r="G409" i="11"/>
  <c r="W408" i="11"/>
  <c r="G408" i="11"/>
  <c r="O407" i="11"/>
  <c r="AE406" i="11"/>
  <c r="O406" i="11"/>
  <c r="AE405" i="11"/>
  <c r="O405" i="11"/>
  <c r="AE404" i="11"/>
  <c r="O404" i="11"/>
  <c r="W403" i="11"/>
  <c r="G403" i="11"/>
  <c r="W402" i="11"/>
  <c r="G402" i="11"/>
  <c r="W401" i="11"/>
  <c r="G401" i="11"/>
  <c r="W400" i="11"/>
  <c r="G400" i="11"/>
  <c r="O399" i="11"/>
  <c r="AE398" i="11"/>
  <c r="O398" i="11"/>
  <c r="AE397" i="11"/>
  <c r="O397" i="11"/>
  <c r="AE396" i="11"/>
  <c r="O396" i="11"/>
  <c r="W395" i="11"/>
  <c r="G395" i="11"/>
  <c r="W394" i="11"/>
  <c r="G394" i="11"/>
  <c r="W393" i="11"/>
  <c r="G393" i="11"/>
  <c r="W392" i="11"/>
  <c r="G392" i="11"/>
  <c r="O391" i="11"/>
  <c r="AE390" i="11"/>
  <c r="O390" i="11"/>
  <c r="AE389" i="11"/>
  <c r="O389" i="11"/>
  <c r="AE388" i="11"/>
  <c r="O388" i="11"/>
  <c r="W387" i="11"/>
  <c r="G387" i="11"/>
  <c r="W386" i="11"/>
  <c r="G386" i="11"/>
  <c r="W385" i="11"/>
  <c r="AC527" i="11"/>
  <c r="K507" i="11"/>
  <c r="AE497" i="11"/>
  <c r="X490" i="11"/>
  <c r="W485" i="11"/>
  <c r="A483" i="11"/>
  <c r="Z479" i="11"/>
  <c r="E477" i="11"/>
  <c r="L474" i="11"/>
  <c r="E472" i="11"/>
  <c r="F470" i="11"/>
  <c r="P468" i="11"/>
  <c r="U466" i="11"/>
  <c r="AD464" i="11"/>
  <c r="E463" i="11"/>
  <c r="K461" i="11"/>
  <c r="Y459" i="11"/>
  <c r="H458" i="11"/>
  <c r="V456" i="11"/>
  <c r="AA454" i="11"/>
  <c r="O453" i="11"/>
  <c r="G452" i="11"/>
  <c r="Y450" i="11"/>
  <c r="O449" i="11"/>
  <c r="AE447" i="11"/>
  <c r="V446" i="11"/>
  <c r="U445" i="11"/>
  <c r="AA444" i="11"/>
  <c r="Y443" i="11"/>
  <c r="W442" i="11"/>
  <c r="U441" i="11"/>
  <c r="AB440" i="11"/>
  <c r="AE439" i="11"/>
  <c r="H439" i="11"/>
  <c r="J438" i="11"/>
  <c r="N437" i="11"/>
  <c r="T436" i="11"/>
  <c r="W435" i="11"/>
  <c r="E435" i="11"/>
  <c r="M434" i="11"/>
  <c r="Q433" i="11"/>
  <c r="AC432" i="11"/>
  <c r="E432" i="11"/>
  <c r="P431" i="11"/>
  <c r="AA430" i="11"/>
  <c r="H430" i="11"/>
  <c r="T429" i="11"/>
  <c r="AD428" i="11"/>
  <c r="H428" i="11"/>
  <c r="Z427" i="11"/>
  <c r="E427" i="11"/>
  <c r="P426" i="11"/>
  <c r="Z425" i="11"/>
  <c r="L425" i="11"/>
  <c r="V424" i="11"/>
  <c r="AE423" i="11"/>
  <c r="R423" i="11"/>
  <c r="AB422" i="11"/>
  <c r="H422" i="11"/>
  <c r="R421" i="11"/>
  <c r="AB420" i="11"/>
  <c r="N420" i="11"/>
  <c r="X419" i="11"/>
  <c r="J419" i="11"/>
  <c r="T418" i="11"/>
  <c r="AF417" i="11"/>
  <c r="J417" i="11"/>
  <c r="AA416" i="11"/>
  <c r="C416" i="11"/>
  <c r="U415" i="11"/>
  <c r="AD414" i="11"/>
  <c r="O414" i="11"/>
  <c r="AF413" i="11"/>
  <c r="P413" i="11"/>
  <c r="X412" i="11"/>
  <c r="H412" i="11"/>
  <c r="X411" i="11"/>
  <c r="H411" i="11"/>
  <c r="X410" i="11"/>
  <c r="H410" i="11"/>
  <c r="X409" i="11"/>
  <c r="H409" i="11"/>
  <c r="P408" i="11"/>
  <c r="AE407" i="11"/>
  <c r="P407" i="11"/>
  <c r="AF406" i="11"/>
  <c r="P406" i="11"/>
  <c r="AF405" i="11"/>
  <c r="P405" i="11"/>
  <c r="X404" i="11"/>
  <c r="H404" i="11"/>
  <c r="X403" i="11"/>
  <c r="H403" i="11"/>
  <c r="X402" i="11"/>
  <c r="H402" i="11"/>
  <c r="X401" i="11"/>
  <c r="H401" i="11"/>
  <c r="P400" i="11"/>
  <c r="AE399" i="11"/>
  <c r="P399" i="11"/>
  <c r="AF398" i="11"/>
  <c r="P398" i="11"/>
  <c r="AF397" i="11"/>
  <c r="P397" i="11"/>
  <c r="X396" i="11"/>
  <c r="H396" i="11"/>
  <c r="X395" i="11"/>
  <c r="H395" i="11"/>
  <c r="X394" i="11"/>
  <c r="H394" i="11"/>
  <c r="X393" i="11"/>
  <c r="H393" i="11"/>
  <c r="P392" i="11"/>
  <c r="AE391" i="11"/>
  <c r="P391" i="11"/>
  <c r="AF390" i="11"/>
  <c r="P390" i="11"/>
  <c r="AF389" i="11"/>
  <c r="P389" i="11"/>
  <c r="X388" i="11"/>
  <c r="H388" i="11"/>
  <c r="X387" i="11"/>
  <c r="H387" i="11"/>
  <c r="X386" i="11"/>
  <c r="H386" i="11"/>
  <c r="X385" i="11"/>
  <c r="H385" i="11"/>
  <c r="AE522" i="11"/>
  <c r="A505" i="11"/>
  <c r="F496" i="11"/>
  <c r="M489" i="11"/>
  <c r="X485" i="11"/>
  <c r="AA482" i="11"/>
  <c r="U479" i="11"/>
  <c r="F477" i="11"/>
  <c r="M474" i="11"/>
  <c r="F472" i="11"/>
  <c r="H470" i="11"/>
  <c r="E468" i="11"/>
  <c r="N466" i="11"/>
  <c r="T464" i="11"/>
  <c r="AD462" i="11"/>
  <c r="L461" i="11"/>
  <c r="Z459" i="11"/>
  <c r="I458" i="11"/>
  <c r="O456" i="11"/>
  <c r="AB454" i="11"/>
  <c r="P453" i="11"/>
  <c r="AE451" i="11"/>
  <c r="R450" i="11"/>
  <c r="P449" i="11"/>
  <c r="AF447" i="11"/>
  <c r="W446" i="11"/>
  <c r="S445" i="11"/>
  <c r="T444" i="11"/>
  <c r="S443" i="11"/>
  <c r="X442" i="11"/>
  <c r="V441" i="11"/>
  <c r="AC440" i="11"/>
  <c r="AF439" i="11"/>
  <c r="F439" i="11"/>
  <c r="K438" i="11"/>
  <c r="O437" i="11"/>
  <c r="U436" i="11"/>
  <c r="X435" i="11"/>
  <c r="F435" i="11"/>
  <c r="F434" i="11"/>
  <c r="R433" i="11"/>
  <c r="X432" i="11"/>
  <c r="F432" i="11"/>
  <c r="Q431" i="11"/>
  <c r="Z521" i="11"/>
  <c r="C505" i="11"/>
  <c r="G496" i="11"/>
  <c r="N489" i="11"/>
  <c r="O485" i="11"/>
  <c r="M482" i="11"/>
  <c r="O479" i="11"/>
  <c r="P476" i="11"/>
  <c r="F474" i="11"/>
  <c r="AE471" i="11"/>
  <c r="E470" i="11"/>
  <c r="F468" i="11"/>
  <c r="P466" i="11"/>
  <c r="V464" i="11"/>
  <c r="W462" i="11"/>
  <c r="E461" i="11"/>
  <c r="T459" i="11"/>
  <c r="A458" i="11"/>
  <c r="H456" i="11"/>
  <c r="AC454" i="11"/>
  <c r="I453" i="11"/>
  <c r="AB451" i="11"/>
  <c r="S450" i="11"/>
  <c r="K449" i="11"/>
  <c r="A448" i="11"/>
  <c r="X446" i="11"/>
  <c r="T445" i="11"/>
  <c r="W444" i="11"/>
  <c r="T443" i="11"/>
  <c r="Y442" i="11"/>
  <c r="W441" i="11"/>
  <c r="X440" i="11"/>
  <c r="A440" i="11"/>
  <c r="AD438" i="11"/>
  <c r="L438" i="11"/>
  <c r="P437" i="11"/>
  <c r="P436" i="11"/>
  <c r="Y435" i="11"/>
  <c r="AF434" i="11"/>
  <c r="G434" i="11"/>
  <c r="S433" i="11"/>
  <c r="AA432" i="11"/>
  <c r="G432" i="11"/>
  <c r="R431" i="11"/>
  <c r="AC430" i="11"/>
  <c r="C430" i="11"/>
  <c r="N429" i="11"/>
  <c r="X428" i="11"/>
  <c r="J428" i="11"/>
  <c r="T427" i="11"/>
  <c r="AF426" i="11"/>
  <c r="J426" i="11"/>
  <c r="AB425" i="11"/>
  <c r="F425" i="11"/>
  <c r="P424" i="11"/>
  <c r="A424" i="11"/>
  <c r="L423" i="11"/>
  <c r="X422" i="11"/>
  <c r="A422" i="11"/>
  <c r="T421" i="11"/>
  <c r="AD420" i="11"/>
  <c r="H420" i="11"/>
  <c r="Z419" i="11"/>
  <c r="E419" i="11"/>
  <c r="P418" i="11"/>
  <c r="Z417" i="11"/>
  <c r="L417" i="11"/>
  <c r="U416" i="11"/>
  <c r="F416" i="11"/>
  <c r="O415" i="11"/>
  <c r="AF414" i="11"/>
  <c r="Q414" i="11"/>
  <c r="Z413" i="11"/>
  <c r="J413" i="11"/>
  <c r="Z412" i="11"/>
  <c r="J412" i="11"/>
  <c r="Z411" i="11"/>
  <c r="J411" i="11"/>
  <c r="R410" i="11"/>
  <c r="A410" i="11"/>
  <c r="R409" i="11"/>
  <c r="A409" i="11"/>
  <c r="R408" i="11"/>
  <c r="A408" i="11"/>
  <c r="R407" i="11"/>
  <c r="Z406" i="11"/>
  <c r="J406" i="11"/>
  <c r="Z405" i="11"/>
  <c r="J405" i="11"/>
  <c r="Z404" i="11"/>
  <c r="J404" i="11"/>
  <c r="Z403" i="11"/>
  <c r="J403" i="11"/>
  <c r="R402" i="11"/>
  <c r="A402" i="11"/>
  <c r="R401" i="11"/>
  <c r="A401" i="11"/>
  <c r="R400" i="11"/>
  <c r="AA521" i="11"/>
  <c r="M504" i="11"/>
  <c r="AE495" i="11"/>
  <c r="O489" i="11"/>
  <c r="K485" i="11"/>
  <c r="F482" i="11"/>
  <c r="R479" i="11"/>
  <c r="Q476" i="11"/>
  <c r="AC473" i="11"/>
  <c r="A472" i="11"/>
  <c r="V469" i="11"/>
  <c r="AE467" i="11"/>
  <c r="F466" i="11"/>
  <c r="W464" i="11"/>
  <c r="X462" i="11"/>
  <c r="F461" i="11"/>
  <c r="U459" i="11"/>
  <c r="W457" i="11"/>
  <c r="C456" i="11"/>
  <c r="V454" i="11"/>
  <c r="J453" i="11"/>
  <c r="AD451" i="11"/>
  <c r="T450" i="11"/>
  <c r="L449" i="11"/>
  <c r="AA447" i="11"/>
  <c r="S446" i="11"/>
  <c r="M445" i="11"/>
  <c r="M444" i="11"/>
  <c r="U443" i="11"/>
  <c r="S442" i="11"/>
  <c r="X441" i="11"/>
  <c r="U440" i="11"/>
  <c r="AA439" i="11"/>
  <c r="AE438" i="11"/>
  <c r="M438" i="11"/>
  <c r="AB516" i="11"/>
  <c r="F502" i="11"/>
  <c r="AE516" i="11"/>
  <c r="G502" i="11"/>
  <c r="F494" i="11"/>
  <c r="F488" i="11"/>
  <c r="R484" i="11"/>
  <c r="U481" i="11"/>
  <c r="O478" i="11"/>
  <c r="G476" i="11"/>
  <c r="L473" i="11"/>
  <c r="N471" i="11"/>
  <c r="P469" i="11"/>
  <c r="Y467" i="11"/>
  <c r="W465" i="11"/>
  <c r="AE463" i="11"/>
  <c r="Q462" i="11"/>
  <c r="W460" i="11"/>
  <c r="F459" i="11"/>
  <c r="T457" i="11"/>
  <c r="A456" i="11"/>
  <c r="F454" i="11"/>
  <c r="Z452" i="11"/>
  <c r="L451" i="11"/>
  <c r="C450" i="11"/>
  <c r="AA448" i="11"/>
  <c r="R447" i="11"/>
  <c r="K446" i="11"/>
  <c r="J445" i="11"/>
  <c r="I444" i="11"/>
  <c r="G443" i="11"/>
  <c r="M442" i="11"/>
  <c r="M441" i="11"/>
  <c r="Q440" i="11"/>
  <c r="U439" i="11"/>
  <c r="AA438" i="11"/>
  <c r="AE437" i="11"/>
  <c r="E437" i="11"/>
  <c r="I436" i="11"/>
  <c r="P435" i="11"/>
  <c r="X434" i="11"/>
  <c r="E434" i="11"/>
  <c r="L433" i="11"/>
  <c r="P432" i="11"/>
  <c r="N521" i="11"/>
  <c r="AB478" i="11"/>
  <c r="W467" i="11"/>
  <c r="E459" i="11"/>
  <c r="N450" i="11"/>
  <c r="O444" i="11"/>
  <c r="X439" i="11"/>
  <c r="S435" i="11"/>
  <c r="U432" i="11"/>
  <c r="S430" i="11"/>
  <c r="Y428" i="11"/>
  <c r="R427" i="11"/>
  <c r="F426" i="11"/>
  <c r="A425" i="11"/>
  <c r="X423" i="11"/>
  <c r="T422" i="11"/>
  <c r="P421" i="11"/>
  <c r="C420" i="11"/>
  <c r="Z418" i="11"/>
  <c r="V417" i="11"/>
  <c r="Q416" i="11"/>
  <c r="K415" i="11"/>
  <c r="M414" i="11"/>
  <c r="F413" i="11"/>
  <c r="F412" i="11"/>
  <c r="AD410" i="11"/>
  <c r="AD409" i="11"/>
  <c r="AD408" i="11"/>
  <c r="AD407" i="11"/>
  <c r="V406" i="11"/>
  <c r="V405" i="11"/>
  <c r="V404" i="11"/>
  <c r="V403" i="11"/>
  <c r="N402" i="11"/>
  <c r="N401" i="11"/>
  <c r="M400" i="11"/>
  <c r="Q399" i="11"/>
  <c r="W398" i="11"/>
  <c r="AA397" i="11"/>
  <c r="AB396" i="11"/>
  <c r="C396" i="11"/>
  <c r="R395" i="11"/>
  <c r="S394" i="11"/>
  <c r="AE393" i="11"/>
  <c r="L393" i="11"/>
  <c r="R392" i="11"/>
  <c r="AC391" i="11"/>
  <c r="H391" i="11"/>
  <c r="S390" i="11"/>
  <c r="Y389" i="11"/>
  <c r="L389" i="11"/>
  <c r="W388" i="11"/>
  <c r="A388" i="11"/>
  <c r="N387" i="11"/>
  <c r="S386" i="11"/>
  <c r="AD385" i="11"/>
  <c r="I385" i="11"/>
  <c r="AA384" i="11"/>
  <c r="C384" i="11"/>
  <c r="V383" i="11"/>
  <c r="AE382" i="11"/>
  <c r="P382" i="11"/>
  <c r="Y381" i="11"/>
  <c r="J381" i="11"/>
  <c r="AA380" i="11"/>
  <c r="C517" i="11"/>
  <c r="AC478" i="11"/>
  <c r="X467" i="11"/>
  <c r="X457" i="11"/>
  <c r="O450" i="11"/>
  <c r="H444" i="11"/>
  <c r="AF438" i="11"/>
  <c r="T435" i="11"/>
  <c r="V432" i="11"/>
  <c r="T430" i="11"/>
  <c r="Z428" i="11"/>
  <c r="K427" i="11"/>
  <c r="G426" i="11"/>
  <c r="C425" i="11"/>
  <c r="Y423" i="11"/>
  <c r="U422" i="11"/>
  <c r="I421" i="11"/>
  <c r="E420" i="11"/>
  <c r="AA418" i="11"/>
  <c r="W417" i="11"/>
  <c r="R416" i="11"/>
  <c r="L415" i="11"/>
  <c r="G414" i="11"/>
  <c r="G413" i="11"/>
  <c r="G412" i="11"/>
  <c r="AE410" i="11"/>
  <c r="AE409" i="11"/>
  <c r="AE408" i="11"/>
  <c r="W407" i="11"/>
  <c r="W406" i="11"/>
  <c r="W405" i="11"/>
  <c r="W404" i="11"/>
  <c r="O403" i="11"/>
  <c r="O402" i="11"/>
  <c r="O401" i="11"/>
  <c r="N400" i="11"/>
  <c r="R399" i="11"/>
  <c r="R398" i="11"/>
  <c r="AB397" i="11"/>
  <c r="AD396" i="11"/>
  <c r="E396" i="11"/>
  <c r="L395" i="11"/>
  <c r="T394" i="11"/>
  <c r="Y393" i="11"/>
  <c r="F393" i="11"/>
  <c r="S392" i="11"/>
  <c r="AD391" i="11"/>
  <c r="I391" i="11"/>
  <c r="T390" i="11"/>
  <c r="Z389" i="11"/>
  <c r="E389" i="11"/>
  <c r="P388" i="11"/>
  <c r="AA387" i="11"/>
  <c r="I387" i="11"/>
  <c r="T386" i="11"/>
  <c r="AE385" i="11"/>
  <c r="J385" i="11"/>
  <c r="T384" i="11"/>
  <c r="F384" i="11"/>
  <c r="O383" i="11"/>
  <c r="AF382" i="11"/>
  <c r="Q382" i="11"/>
  <c r="Z381" i="11"/>
  <c r="K381" i="11"/>
  <c r="T380" i="11"/>
  <c r="E380" i="11"/>
  <c r="V379" i="11"/>
  <c r="AE378" i="11"/>
  <c r="P378" i="11"/>
  <c r="Y377" i="11"/>
  <c r="J377" i="11"/>
  <c r="AA376" i="11"/>
  <c r="C376" i="11"/>
  <c r="V375" i="11"/>
  <c r="AE374" i="11"/>
  <c r="P374" i="11"/>
  <c r="Y373" i="11"/>
  <c r="J373" i="11"/>
  <c r="AA372" i="11"/>
  <c r="C372" i="11"/>
  <c r="U371" i="11"/>
  <c r="AD370" i="11"/>
  <c r="O370" i="11"/>
  <c r="AF369" i="11"/>
  <c r="P369" i="11"/>
  <c r="X368" i="11"/>
  <c r="H368" i="11"/>
  <c r="X367" i="11"/>
  <c r="H367" i="11"/>
  <c r="X366" i="11"/>
  <c r="H366" i="11"/>
  <c r="X365" i="11"/>
  <c r="H365" i="11"/>
  <c r="P364" i="11"/>
  <c r="AE363" i="11"/>
  <c r="N504" i="11"/>
  <c r="T478" i="11"/>
  <c r="G466" i="11"/>
  <c r="Q457" i="11"/>
  <c r="P450" i="11"/>
  <c r="P443" i="11"/>
  <c r="A439" i="11"/>
  <c r="U435" i="11"/>
  <c r="W432" i="11"/>
  <c r="U430" i="11"/>
  <c r="AA428" i="11"/>
  <c r="H427" i="11"/>
  <c r="E426" i="11"/>
  <c r="Z424" i="11"/>
  <c r="V423" i="11"/>
  <c r="J422" i="11"/>
  <c r="H421" i="11"/>
  <c r="AB419" i="11"/>
  <c r="X418" i="11"/>
  <c r="T417" i="11"/>
  <c r="H416" i="11"/>
  <c r="J415" i="11"/>
  <c r="E414" i="11"/>
  <c r="AB412" i="11"/>
  <c r="AB411" i="11"/>
  <c r="AB410" i="11"/>
  <c r="AB409" i="11"/>
  <c r="T408" i="11"/>
  <c r="T407" i="11"/>
  <c r="T406" i="11"/>
  <c r="T405" i="11"/>
  <c r="L404" i="11"/>
  <c r="L403" i="11"/>
  <c r="L402" i="11"/>
  <c r="L401" i="11"/>
  <c r="O400" i="11"/>
  <c r="K399" i="11"/>
  <c r="T398" i="11"/>
  <c r="U397" i="11"/>
  <c r="Y396" i="11"/>
  <c r="F396" i="11"/>
  <c r="N395" i="11"/>
  <c r="U394" i="11"/>
  <c r="Z393" i="11"/>
  <c r="AF392" i="11"/>
  <c r="L392" i="11"/>
  <c r="W391" i="11"/>
  <c r="J391" i="11"/>
  <c r="N390" i="11"/>
  <c r="AA389" i="11"/>
  <c r="F389" i="11"/>
  <c r="Q388" i="11"/>
  <c r="AB387" i="11"/>
  <c r="J387" i="11"/>
  <c r="U386" i="11"/>
  <c r="AF385" i="11"/>
  <c r="K385" i="11"/>
  <c r="V384" i="11"/>
  <c r="G384" i="11"/>
  <c r="P383" i="11"/>
  <c r="A383" i="11"/>
  <c r="J382" i="11"/>
  <c r="AA381" i="11"/>
  <c r="L381" i="11"/>
  <c r="U380" i="11"/>
  <c r="F380" i="11"/>
  <c r="O379" i="11"/>
  <c r="AF378" i="11"/>
  <c r="Q378" i="11"/>
  <c r="Z377" i="11"/>
  <c r="K377" i="11"/>
  <c r="T376" i="11"/>
  <c r="F376" i="11"/>
  <c r="O375" i="11"/>
  <c r="AF374" i="11"/>
  <c r="Q374" i="11"/>
  <c r="Z373" i="11"/>
  <c r="K373" i="11"/>
  <c r="T372" i="11"/>
  <c r="E372" i="11"/>
  <c r="V371" i="11"/>
  <c r="AE370" i="11"/>
  <c r="P370" i="11"/>
  <c r="Y369" i="11"/>
  <c r="I369" i="11"/>
  <c r="Y368" i="11"/>
  <c r="I368" i="11"/>
  <c r="Y367" i="11"/>
  <c r="I367" i="11"/>
  <c r="Y366" i="11"/>
  <c r="I366" i="11"/>
  <c r="Q365" i="11"/>
  <c r="AF364" i="11"/>
  <c r="Q364" i="11"/>
  <c r="AF363" i="11"/>
  <c r="Q363" i="11"/>
  <c r="A363" i="11"/>
  <c r="Q362" i="11"/>
  <c r="Y361" i="11"/>
  <c r="I361" i="11"/>
  <c r="Y360" i="11"/>
  <c r="I360" i="11"/>
  <c r="Y359" i="11"/>
  <c r="I359" i="11"/>
  <c r="Y358" i="11"/>
  <c r="I358" i="11"/>
  <c r="Q357" i="11"/>
  <c r="AF356" i="11"/>
  <c r="Q356" i="11"/>
  <c r="AF355" i="11"/>
  <c r="Q355" i="11"/>
  <c r="A355" i="11"/>
  <c r="Q354" i="11"/>
  <c r="Y353" i="11"/>
  <c r="I353" i="11"/>
  <c r="Y352" i="11"/>
  <c r="I352" i="11"/>
  <c r="Y351" i="11"/>
  <c r="I351" i="11"/>
  <c r="Y350" i="11"/>
  <c r="I350" i="11"/>
  <c r="Q349" i="11"/>
  <c r="V502" i="11"/>
  <c r="H476" i="11"/>
  <c r="H466" i="11"/>
  <c r="R457" i="11"/>
  <c r="G449" i="11"/>
  <c r="M443" i="11"/>
  <c r="Z438" i="11"/>
  <c r="AA434" i="11"/>
  <c r="AE431" i="11"/>
  <c r="A430" i="11"/>
  <c r="T428" i="11"/>
  <c r="J427" i="11"/>
  <c r="AF425" i="11"/>
  <c r="T424" i="11"/>
  <c r="P423" i="11"/>
  <c r="L422" i="11"/>
  <c r="A421" i="11"/>
  <c r="AD419" i="11"/>
  <c r="R418" i="11"/>
  <c r="P417" i="11"/>
  <c r="J416" i="11"/>
  <c r="E415" i="11"/>
  <c r="AD413" i="11"/>
  <c r="AD412" i="11"/>
  <c r="AD411" i="11"/>
  <c r="V410" i="11"/>
  <c r="V409" i="11"/>
  <c r="V408" i="11"/>
  <c r="V407" i="11"/>
  <c r="N406" i="11"/>
  <c r="N405" i="11"/>
  <c r="N404" i="11"/>
  <c r="N403" i="11"/>
  <c r="F402" i="11"/>
  <c r="F401" i="11"/>
  <c r="J400" i="11"/>
  <c r="L399" i="11"/>
  <c r="N398" i="11"/>
  <c r="V397" i="11"/>
  <c r="Z396" i="11"/>
  <c r="G396" i="11"/>
  <c r="I395" i="11"/>
  <c r="N394" i="11"/>
  <c r="AA393" i="11"/>
  <c r="A393" i="11"/>
  <c r="M392" i="11"/>
  <c r="X391" i="11"/>
  <c r="C391" i="11"/>
  <c r="Q390" i="11"/>
  <c r="AB389" i="11"/>
  <c r="G389" i="11"/>
  <c r="R388" i="11"/>
  <c r="AD387" i="11"/>
  <c r="C387" i="11"/>
  <c r="N386" i="11"/>
  <c r="Y385" i="11"/>
  <c r="L385" i="11"/>
  <c r="W384" i="11"/>
  <c r="AE383" i="11"/>
  <c r="Q383" i="11"/>
  <c r="Z382" i="11"/>
  <c r="K382" i="11"/>
  <c r="AB381" i="11"/>
  <c r="E381" i="11"/>
  <c r="V380" i="11"/>
  <c r="G380" i="11"/>
  <c r="P379" i="11"/>
  <c r="A379" i="11"/>
  <c r="J378" i="11"/>
  <c r="AA377" i="11"/>
  <c r="L377" i="11"/>
  <c r="V376" i="11"/>
  <c r="G376" i="11"/>
  <c r="P375" i="11"/>
  <c r="A375" i="11"/>
  <c r="J374" i="11"/>
  <c r="AA373" i="11"/>
  <c r="L373" i="11"/>
  <c r="U372" i="11"/>
  <c r="F372" i="11"/>
  <c r="O371" i="11"/>
  <c r="AF370" i="11"/>
  <c r="Q370" i="11"/>
  <c r="Z369" i="11"/>
  <c r="J369" i="11"/>
  <c r="Z368" i="11"/>
  <c r="J368" i="11"/>
  <c r="Z367" i="11"/>
  <c r="J367" i="11"/>
  <c r="R366" i="11"/>
  <c r="A366" i="11"/>
  <c r="R365" i="11"/>
  <c r="A365" i="11"/>
  <c r="R364" i="11"/>
  <c r="A364" i="11"/>
  <c r="R363" i="11"/>
  <c r="Z362" i="11"/>
  <c r="J362" i="11"/>
  <c r="Z361" i="11"/>
  <c r="J361" i="11"/>
  <c r="Z360" i="11"/>
  <c r="J360" i="11"/>
  <c r="Z359" i="11"/>
  <c r="J359" i="11"/>
  <c r="R358" i="11"/>
  <c r="A358" i="11"/>
  <c r="R357" i="11"/>
  <c r="A357" i="11"/>
  <c r="R356" i="11"/>
  <c r="A356" i="11"/>
  <c r="R355" i="11"/>
  <c r="Z354" i="11"/>
  <c r="J354" i="11"/>
  <c r="Z353" i="11"/>
  <c r="J353" i="11"/>
  <c r="Z352" i="11"/>
  <c r="J352" i="11"/>
  <c r="Z351" i="11"/>
  <c r="J351" i="11"/>
  <c r="R350" i="11"/>
  <c r="V495" i="11"/>
  <c r="C476" i="11"/>
  <c r="V465" i="11"/>
  <c r="F456" i="11"/>
  <c r="H449" i="11"/>
  <c r="N443" i="11"/>
  <c r="H438" i="11"/>
  <c r="L494" i="11"/>
  <c r="F476" i="11"/>
  <c r="C464" i="11"/>
  <c r="AE455" i="11"/>
  <c r="AF448" i="11"/>
  <c r="T442" i="11"/>
  <c r="AC437" i="11"/>
  <c r="V434" i="11"/>
  <c r="A432" i="11"/>
  <c r="AC429" i="11"/>
  <c r="I428" i="11"/>
  <c r="A427" i="11"/>
  <c r="U425" i="11"/>
  <c r="Q424" i="11"/>
  <c r="M423" i="11"/>
  <c r="C422" i="11"/>
  <c r="AE420" i="11"/>
  <c r="S419" i="11"/>
  <c r="Q418" i="11"/>
  <c r="E417" i="11"/>
  <c r="G416" i="11"/>
  <c r="A415" i="11"/>
  <c r="AA413" i="11"/>
  <c r="AA412" i="11"/>
  <c r="S411" i="11"/>
  <c r="S410" i="11"/>
  <c r="S409" i="11"/>
  <c r="S408" i="11"/>
  <c r="K407" i="11"/>
  <c r="K406" i="11"/>
  <c r="K405" i="11"/>
  <c r="K404" i="11"/>
  <c r="C403" i="11"/>
  <c r="C402" i="11"/>
  <c r="C401" i="11"/>
  <c r="F400" i="11"/>
  <c r="N399" i="11"/>
  <c r="J398" i="11"/>
  <c r="R397" i="11"/>
  <c r="T396" i="11"/>
  <c r="A396" i="11"/>
  <c r="C395" i="11"/>
  <c r="Q394" i="11"/>
  <c r="V393" i="11"/>
  <c r="AB392" i="11"/>
  <c r="O392" i="11"/>
  <c r="Z391" i="11"/>
  <c r="AD390" i="11"/>
  <c r="K390" i="11"/>
  <c r="V389" i="11"/>
  <c r="AF388" i="11"/>
  <c r="L388" i="11"/>
  <c r="Z387" i="11"/>
  <c r="F387" i="11"/>
  <c r="P386" i="11"/>
  <c r="AA385" i="11"/>
  <c r="G385" i="11"/>
  <c r="Q384" i="11"/>
  <c r="A384" i="11"/>
  <c r="K383" i="11"/>
  <c r="AB382" i="11"/>
  <c r="M382" i="11"/>
  <c r="V381" i="11"/>
  <c r="G381" i="11"/>
  <c r="P380" i="11"/>
  <c r="AF379" i="11"/>
  <c r="R379" i="11"/>
  <c r="AA378" i="11"/>
  <c r="L378" i="11"/>
  <c r="V377" i="11"/>
  <c r="G377" i="11"/>
  <c r="P376" i="11"/>
  <c r="AF375" i="11"/>
  <c r="R375" i="11"/>
  <c r="AA374" i="11"/>
  <c r="L374" i="11"/>
  <c r="U373" i="11"/>
  <c r="F373" i="11"/>
  <c r="W372" i="11"/>
  <c r="AE371" i="11"/>
  <c r="Q371" i="11"/>
  <c r="Z370" i="11"/>
  <c r="K370" i="11"/>
  <c r="AB369" i="11"/>
  <c r="L369" i="11"/>
  <c r="T368" i="11"/>
  <c r="C368" i="11"/>
  <c r="T367" i="11"/>
  <c r="E367" i="11"/>
  <c r="T366" i="11"/>
  <c r="E366" i="11"/>
  <c r="T365" i="11"/>
  <c r="AB364" i="11"/>
  <c r="L364" i="11"/>
  <c r="AB363" i="11"/>
  <c r="L363" i="11"/>
  <c r="AB362" i="11"/>
  <c r="L362" i="11"/>
  <c r="AB361" i="11"/>
  <c r="L361" i="11"/>
  <c r="T360" i="11"/>
  <c r="M494" i="11"/>
  <c r="Y473" i="11"/>
  <c r="F464" i="11"/>
  <c r="AF455" i="11"/>
  <c r="AC447" i="11"/>
  <c r="U442" i="11"/>
  <c r="AD437" i="11"/>
  <c r="W434" i="11"/>
  <c r="AA431" i="11"/>
  <c r="AD429" i="11"/>
  <c r="K428" i="11"/>
  <c r="Z426" i="11"/>
  <c r="P489" i="11"/>
  <c r="Z473" i="11"/>
  <c r="G464" i="11"/>
  <c r="X454" i="11"/>
  <c r="AD447" i="11"/>
  <c r="P442" i="11"/>
  <c r="I437" i="11"/>
  <c r="H434" i="11"/>
  <c r="AB431" i="11"/>
  <c r="AE429" i="11"/>
  <c r="C428" i="11"/>
  <c r="AA426" i="11"/>
  <c r="W425" i="11"/>
  <c r="S424" i="11"/>
  <c r="I423" i="11"/>
  <c r="AC421" i="11"/>
  <c r="Y420" i="11"/>
  <c r="U419" i="11"/>
  <c r="K418" i="11"/>
  <c r="G417" i="11"/>
  <c r="AF415" i="11"/>
  <c r="AA414" i="11"/>
  <c r="U413" i="11"/>
  <c r="U412" i="11"/>
  <c r="U411" i="11"/>
  <c r="U410" i="11"/>
  <c r="M409" i="11"/>
  <c r="M408" i="11"/>
  <c r="M407" i="11"/>
  <c r="M406" i="11"/>
  <c r="E405" i="11"/>
  <c r="E404" i="11"/>
  <c r="F403" i="11"/>
  <c r="AC401" i="11"/>
  <c r="AC400" i="11"/>
  <c r="A400" i="11"/>
  <c r="J399" i="11"/>
  <c r="L398" i="11"/>
  <c r="N397" i="11"/>
  <c r="V396" i="11"/>
  <c r="AD395" i="11"/>
  <c r="F395" i="11"/>
  <c r="K394" i="11"/>
  <c r="R393" i="11"/>
  <c r="AD392" i="11"/>
  <c r="I392" i="11"/>
  <c r="T391" i="11"/>
  <c r="Z390" i="11"/>
  <c r="M390" i="11"/>
  <c r="X389" i="11"/>
  <c r="C389" i="11"/>
  <c r="I388" i="11"/>
  <c r="T387" i="11"/>
  <c r="AE386" i="11"/>
  <c r="J386" i="11"/>
  <c r="V385" i="11"/>
  <c r="A385" i="11"/>
  <c r="S384" i="11"/>
  <c r="AB383" i="11"/>
  <c r="M383" i="11"/>
  <c r="V382" i="11"/>
  <c r="G382" i="11"/>
  <c r="X381" i="11"/>
  <c r="AF380" i="11"/>
  <c r="R380" i="11"/>
  <c r="AA379" i="11"/>
  <c r="L379" i="11"/>
  <c r="V378" i="11"/>
  <c r="G378" i="11"/>
  <c r="X377" i="11"/>
  <c r="AF376" i="11"/>
  <c r="R376" i="11"/>
  <c r="C488" i="11"/>
  <c r="AA473" i="11"/>
  <c r="T462" i="11"/>
  <c r="T454" i="11"/>
  <c r="W447" i="11"/>
  <c r="Q441" i="11"/>
  <c r="J437" i="11"/>
  <c r="I434" i="11"/>
  <c r="K431" i="11"/>
  <c r="AF429" i="11"/>
  <c r="E428" i="11"/>
  <c r="AB426" i="11"/>
  <c r="X425" i="11"/>
  <c r="L424" i="11"/>
  <c r="J423" i="11"/>
  <c r="AD421" i="11"/>
  <c r="Z420" i="11"/>
  <c r="P419" i="11"/>
  <c r="L418" i="11"/>
  <c r="H417" i="11"/>
  <c r="A416" i="11"/>
  <c r="AB414" i="11"/>
  <c r="V413" i="11"/>
  <c r="V412" i="11"/>
  <c r="V411" i="11"/>
  <c r="N410" i="11"/>
  <c r="N409" i="11"/>
  <c r="N408" i="11"/>
  <c r="N407" i="11"/>
  <c r="F406" i="11"/>
  <c r="F405" i="11"/>
  <c r="F404" i="11"/>
  <c r="AD402" i="11"/>
  <c r="AD401" i="11"/>
  <c r="AD400" i="11"/>
  <c r="AA399" i="11"/>
  <c r="E399" i="11"/>
  <c r="M398" i="11"/>
  <c r="I397" i="11"/>
  <c r="W396" i="11"/>
  <c r="Y395" i="11"/>
  <c r="AD394" i="11"/>
  <c r="L394" i="11"/>
  <c r="S393" i="11"/>
  <c r="AE392" i="11"/>
  <c r="J392" i="11"/>
  <c r="V391" i="11"/>
  <c r="AA390" i="11"/>
  <c r="F390" i="11"/>
  <c r="Q389" i="11"/>
  <c r="AB388" i="11"/>
  <c r="J388" i="11"/>
  <c r="U387" i="11"/>
  <c r="AF386" i="11"/>
  <c r="K386" i="11"/>
  <c r="Q385" i="11"/>
  <c r="C385" i="11"/>
  <c r="L384" i="11"/>
  <c r="AC383" i="11"/>
  <c r="N383" i="11"/>
  <c r="W382" i="11"/>
  <c r="H382" i="11"/>
  <c r="Q381" i="11"/>
  <c r="A381" i="11"/>
  <c r="S380" i="11"/>
  <c r="AB379" i="11"/>
  <c r="N379" i="11"/>
  <c r="W378" i="11"/>
  <c r="H378" i="11"/>
  <c r="Q377" i="11"/>
  <c r="A377" i="11"/>
  <c r="S376" i="11"/>
  <c r="AB375" i="11"/>
  <c r="M375" i="11"/>
  <c r="V374" i="11"/>
  <c r="G374" i="11"/>
  <c r="X373" i="11"/>
  <c r="AF372" i="11"/>
  <c r="R372" i="11"/>
  <c r="AA371" i="11"/>
  <c r="L371" i="11"/>
  <c r="V370" i="11"/>
  <c r="G370" i="11"/>
  <c r="W369" i="11"/>
  <c r="G369" i="11"/>
  <c r="W368" i="11"/>
  <c r="G368" i="11"/>
  <c r="O367" i="11"/>
  <c r="AE366" i="11"/>
  <c r="O366" i="11"/>
  <c r="AE365" i="11"/>
  <c r="O365" i="11"/>
  <c r="AE364" i="11"/>
  <c r="O364" i="11"/>
  <c r="W363" i="11"/>
  <c r="G363" i="11"/>
  <c r="E488" i="11"/>
  <c r="AA471" i="11"/>
  <c r="N462" i="11"/>
  <c r="N454" i="11"/>
  <c r="N446" i="11"/>
  <c r="S441" i="11"/>
  <c r="K437" i="11"/>
  <c r="A434" i="11"/>
  <c r="L431" i="11"/>
  <c r="M429" i="11"/>
  <c r="AE427" i="11"/>
  <c r="AC426" i="11"/>
  <c r="Q425" i="11"/>
  <c r="M424" i="11"/>
  <c r="C423" i="11"/>
  <c r="AE421" i="11"/>
  <c r="AA420" i="11"/>
  <c r="Q419" i="11"/>
  <c r="M418" i="11"/>
  <c r="AF416" i="11"/>
  <c r="AA415" i="11"/>
  <c r="AC414" i="11"/>
  <c r="W413" i="11"/>
  <c r="W412" i="11"/>
  <c r="O411" i="11"/>
  <c r="O410" i="11"/>
  <c r="O409" i="11"/>
  <c r="O408" i="11"/>
  <c r="G407" i="11"/>
  <c r="G406" i="11"/>
  <c r="G405" i="11"/>
  <c r="G404" i="11"/>
  <c r="AE402" i="11"/>
  <c r="AE401" i="11"/>
  <c r="AE400" i="11"/>
  <c r="AB399" i="11"/>
  <c r="AD398" i="11"/>
  <c r="F398" i="11"/>
  <c r="J397" i="11"/>
  <c r="Q396" i="11"/>
  <c r="Z395" i="11"/>
  <c r="AE394" i="11"/>
  <c r="F394" i="11"/>
  <c r="T393" i="11"/>
  <c r="X392" i="11"/>
  <c r="K392" i="11"/>
  <c r="Q391" i="11"/>
  <c r="AB390" i="11"/>
  <c r="G390" i="11"/>
  <c r="R389" i="11"/>
  <c r="AD388" i="11"/>
  <c r="K388" i="11"/>
  <c r="V387" i="11"/>
  <c r="A387" i="11"/>
  <c r="L386" i="11"/>
  <c r="R385" i="11"/>
  <c r="AB384" i="11"/>
  <c r="M384" i="11"/>
  <c r="AD383" i="11"/>
  <c r="G383" i="11"/>
  <c r="X382" i="11"/>
  <c r="I382" i="11"/>
  <c r="R381" i="11"/>
  <c r="C381" i="11"/>
  <c r="L380" i="11"/>
  <c r="AD379" i="11"/>
  <c r="G379" i="11"/>
  <c r="X378" i="11"/>
  <c r="I378" i="11"/>
  <c r="R377" i="11"/>
  <c r="C377" i="11"/>
  <c r="L376" i="11"/>
  <c r="AC375" i="11"/>
  <c r="N375" i="11"/>
  <c r="W374" i="11"/>
  <c r="H374" i="11"/>
  <c r="Q373" i="11"/>
  <c r="A373" i="11"/>
  <c r="S372" i="11"/>
  <c r="AB371" i="11"/>
  <c r="N371" i="11"/>
  <c r="W370" i="11"/>
  <c r="H370" i="11"/>
  <c r="X369" i="11"/>
  <c r="H369" i="11"/>
  <c r="P368" i="11"/>
  <c r="AE367" i="11"/>
  <c r="P367" i="11"/>
  <c r="AF366" i="11"/>
  <c r="P366" i="11"/>
  <c r="AF365" i="11"/>
  <c r="P365" i="11"/>
  <c r="X364" i="11"/>
  <c r="H364" i="11"/>
  <c r="X363" i="11"/>
  <c r="H363" i="11"/>
  <c r="X362" i="11"/>
  <c r="H362" i="11"/>
  <c r="E485" i="11"/>
  <c r="K471" i="11"/>
  <c r="P462" i="11"/>
  <c r="L453" i="11"/>
  <c r="O446" i="11"/>
  <c r="T441" i="11"/>
  <c r="L437" i="11"/>
  <c r="C434" i="11"/>
  <c r="M431" i="11"/>
  <c r="O429" i="11"/>
  <c r="AF427" i="11"/>
  <c r="R426" i="11"/>
  <c r="P425" i="11"/>
  <c r="C424" i="11"/>
  <c r="AF422" i="11"/>
  <c r="AB421" i="11"/>
  <c r="R420" i="11"/>
  <c r="N419" i="11"/>
  <c r="A418" i="11"/>
  <c r="AE416" i="11"/>
  <c r="Y415" i="11"/>
  <c r="S414" i="11"/>
  <c r="T413" i="11"/>
  <c r="L412" i="11"/>
  <c r="L411" i="11"/>
  <c r="L410" i="11"/>
  <c r="L409" i="11"/>
  <c r="C408" i="11"/>
  <c r="E407" i="11"/>
  <c r="E406" i="11"/>
  <c r="AB404" i="11"/>
  <c r="AB403" i="11"/>
  <c r="AB402" i="11"/>
  <c r="AB401" i="11"/>
  <c r="Z400" i="11"/>
  <c r="AC399" i="11"/>
  <c r="A399" i="11"/>
  <c r="G398" i="11"/>
  <c r="K397" i="11"/>
  <c r="R396" i="11"/>
  <c r="S395" i="11"/>
  <c r="A395" i="11"/>
  <c r="I394" i="11"/>
  <c r="M393" i="11"/>
  <c r="Y392" i="11"/>
  <c r="C392" i="11"/>
  <c r="R391" i="11"/>
  <c r="AC390" i="11"/>
  <c r="H390" i="11"/>
  <c r="S389" i="11"/>
  <c r="Y388" i="11"/>
  <c r="C388" i="11"/>
  <c r="O387" i="11"/>
  <c r="Z386" i="11"/>
  <c r="F386" i="11"/>
  <c r="S385" i="11"/>
  <c r="AC384" i="11"/>
  <c r="N384" i="11"/>
  <c r="W383" i="11"/>
  <c r="H383" i="11"/>
  <c r="Y382" i="11"/>
  <c r="A382" i="11"/>
  <c r="S381" i="11"/>
  <c r="AB380" i="11"/>
  <c r="N380" i="11"/>
  <c r="W379" i="11"/>
  <c r="H379" i="11"/>
  <c r="Y378" i="11"/>
  <c r="A378" i="11"/>
  <c r="S377" i="11"/>
  <c r="AB376" i="11"/>
  <c r="M376" i="11"/>
  <c r="AD375" i="11"/>
  <c r="G375" i="11"/>
  <c r="X374" i="11"/>
  <c r="I374" i="11"/>
  <c r="R373" i="11"/>
  <c r="C373" i="11"/>
  <c r="L372" i="11"/>
  <c r="AD371" i="11"/>
  <c r="G371" i="11"/>
  <c r="X370" i="11"/>
  <c r="I370" i="11"/>
  <c r="Q369" i="11"/>
  <c r="AF368" i="11"/>
  <c r="Q368" i="11"/>
  <c r="AF367" i="11"/>
  <c r="Q367" i="11"/>
  <c r="A367" i="11"/>
  <c r="Q366" i="11"/>
  <c r="Y365" i="11"/>
  <c r="G485" i="11"/>
  <c r="L471" i="11"/>
  <c r="H461" i="11"/>
  <c r="E453" i="11"/>
  <c r="P446" i="11"/>
  <c r="V440" i="11"/>
  <c r="M436" i="11"/>
  <c r="T433" i="11"/>
  <c r="H431" i="11"/>
  <c r="P429" i="11"/>
  <c r="X427" i="11"/>
  <c r="T426" i="11"/>
  <c r="J425" i="11"/>
  <c r="F424" i="11"/>
  <c r="Z422" i="11"/>
  <c r="X421" i="11"/>
  <c r="L420" i="11"/>
  <c r="H419" i="11"/>
  <c r="E418" i="11"/>
  <c r="Y416" i="11"/>
  <c r="S415" i="11"/>
  <c r="U414" i="11"/>
  <c r="N413" i="11"/>
  <c r="N412" i="11"/>
  <c r="N411" i="11"/>
  <c r="F410" i="11"/>
  <c r="F409" i="11"/>
  <c r="F408" i="11"/>
  <c r="AD406" i="11"/>
  <c r="AD405" i="11"/>
  <c r="AD404" i="11"/>
  <c r="AD403" i="11"/>
  <c r="V402" i="11"/>
  <c r="V401" i="11"/>
  <c r="T400" i="11"/>
  <c r="AD399" i="11"/>
  <c r="Z398" i="11"/>
  <c r="A398" i="11"/>
  <c r="L397" i="11"/>
  <c r="Y481" i="11"/>
  <c r="N469" i="11"/>
  <c r="V459" i="11"/>
  <c r="Y451" i="11"/>
  <c r="I445" i="11"/>
  <c r="AB439" i="11"/>
  <c r="H436" i="11"/>
  <c r="K433" i="11"/>
  <c r="X430" i="11"/>
  <c r="K429" i="11"/>
  <c r="P427" i="11"/>
  <c r="L426" i="11"/>
  <c r="H425" i="11"/>
  <c r="AB423" i="11"/>
  <c r="R422" i="11"/>
  <c r="N421" i="11"/>
  <c r="J420" i="11"/>
  <c r="AF418" i="11"/>
  <c r="AB417" i="11"/>
  <c r="W416" i="11"/>
  <c r="Q415" i="11"/>
  <c r="K414" i="11"/>
  <c r="L413" i="11"/>
  <c r="C412" i="11"/>
  <c r="E411" i="11"/>
  <c r="E410" i="11"/>
  <c r="AB408" i="11"/>
  <c r="AB407" i="11"/>
  <c r="AB406" i="11"/>
  <c r="AB405" i="11"/>
  <c r="T404" i="11"/>
  <c r="T403" i="11"/>
  <c r="T402" i="11"/>
  <c r="T401" i="11"/>
  <c r="S400" i="11"/>
  <c r="T399" i="11"/>
  <c r="AC398" i="11"/>
  <c r="Y397" i="11"/>
  <c r="G397" i="11"/>
  <c r="J396" i="11"/>
  <c r="O395" i="11"/>
  <c r="Y394" i="11"/>
  <c r="AC393" i="11"/>
  <c r="J393" i="11"/>
  <c r="V392" i="11"/>
  <c r="AA391" i="11"/>
  <c r="N391" i="11"/>
  <c r="Y390" i="11"/>
  <c r="E390" i="11"/>
  <c r="J389" i="11"/>
  <c r="U388" i="11"/>
  <c r="AE387" i="11"/>
  <c r="K387" i="11"/>
  <c r="Y386" i="11"/>
  <c r="E386" i="11"/>
  <c r="O385" i="11"/>
  <c r="Y384" i="11"/>
  <c r="J384" i="11"/>
  <c r="S383" i="11"/>
  <c r="E383" i="11"/>
  <c r="N382" i="11"/>
  <c r="AE381" i="11"/>
  <c r="P381" i="11"/>
  <c r="Y380" i="11"/>
  <c r="J380" i="11"/>
  <c r="S379" i="11"/>
  <c r="E379" i="11"/>
  <c r="U378" i="11"/>
  <c r="AD377" i="11"/>
  <c r="O377" i="11"/>
  <c r="X376" i="11"/>
  <c r="I376" i="11"/>
  <c r="Z375" i="11"/>
  <c r="C375" i="11"/>
  <c r="T374" i="11"/>
  <c r="AD373" i="11"/>
  <c r="O373" i="11"/>
  <c r="X372" i="11"/>
  <c r="I372" i="11"/>
  <c r="Z371" i="11"/>
  <c r="C371" i="11"/>
  <c r="T370" i="11"/>
  <c r="AC369" i="11"/>
  <c r="M369" i="11"/>
  <c r="AC368" i="11"/>
  <c r="M368" i="11"/>
  <c r="AC367" i="11"/>
  <c r="M367" i="11"/>
  <c r="AC366" i="11"/>
  <c r="M366" i="11"/>
  <c r="U365" i="11"/>
  <c r="E365" i="11"/>
  <c r="U364" i="11"/>
  <c r="E364" i="11"/>
  <c r="U363" i="11"/>
  <c r="F363" i="11"/>
  <c r="U362" i="11"/>
  <c r="AC361" i="11"/>
  <c r="M361" i="11"/>
  <c r="AC360" i="11"/>
  <c r="M360" i="11"/>
  <c r="AC359" i="11"/>
  <c r="M359" i="11"/>
  <c r="AC358" i="11"/>
  <c r="M358" i="11"/>
  <c r="U357" i="11"/>
  <c r="E357" i="11"/>
  <c r="U356" i="11"/>
  <c r="E356" i="11"/>
  <c r="U355" i="11"/>
  <c r="F355" i="11"/>
  <c r="U354" i="11"/>
  <c r="AC353" i="11"/>
  <c r="M353" i="11"/>
  <c r="AC352" i="11"/>
  <c r="M352" i="11"/>
  <c r="AC351" i="11"/>
  <c r="M351" i="11"/>
  <c r="AC350" i="11"/>
  <c r="M350" i="11"/>
  <c r="U349" i="11"/>
  <c r="E349" i="11"/>
  <c r="U348" i="11"/>
  <c r="E348" i="11"/>
  <c r="U347" i="11"/>
  <c r="F347" i="11"/>
  <c r="U346" i="11"/>
  <c r="AA481" i="11"/>
  <c r="AB467" i="11"/>
  <c r="C459" i="11"/>
  <c r="Z451" i="11"/>
  <c r="N444" i="11"/>
  <c r="AC439" i="11"/>
  <c r="Z435" i="11"/>
  <c r="T432" i="11"/>
  <c r="R430" i="11"/>
  <c r="AE428" i="11"/>
  <c r="Q427" i="11"/>
  <c r="M426" i="11"/>
  <c r="AF424" i="11"/>
  <c r="AC423" i="11"/>
  <c r="S422" i="11"/>
  <c r="O421" i="11"/>
  <c r="K420" i="11"/>
  <c r="A419" i="11"/>
  <c r="U417" i="11"/>
  <c r="P416" i="11"/>
  <c r="R415" i="11"/>
  <c r="L414" i="11"/>
  <c r="E413" i="11"/>
  <c r="E412" i="11"/>
  <c r="F411" i="11"/>
  <c r="AC409" i="11"/>
  <c r="AC408" i="11"/>
  <c r="AC407" i="11"/>
  <c r="AC406" i="11"/>
  <c r="U405" i="11"/>
  <c r="U404" i="11"/>
  <c r="U403" i="11"/>
  <c r="U402" i="11"/>
  <c r="M401" i="11"/>
  <c r="L400" i="11"/>
  <c r="V399" i="11"/>
  <c r="V398" i="11"/>
  <c r="Z397" i="11"/>
  <c r="A397" i="11"/>
  <c r="K396" i="11"/>
  <c r="Q395" i="11"/>
  <c r="R394" i="11"/>
  <c r="AD393" i="11"/>
  <c r="K393" i="11"/>
  <c r="Q392" i="11"/>
  <c r="AB391" i="11"/>
  <c r="G391" i="11"/>
  <c r="R390" i="11"/>
  <c r="AD389" i="11"/>
  <c r="K389" i="11"/>
  <c r="V388" i="11"/>
  <c r="AF387" i="11"/>
  <c r="L387" i="11"/>
  <c r="R386" i="11"/>
  <c r="AC385" i="11"/>
  <c r="P385" i="11"/>
  <c r="Z384" i="11"/>
  <c r="K384" i="11"/>
  <c r="T383" i="11"/>
  <c r="AD382" i="11"/>
  <c r="O382" i="11"/>
  <c r="AF381" i="11"/>
  <c r="I381" i="11"/>
  <c r="Z380" i="11"/>
  <c r="K380" i="11"/>
  <c r="T379" i="11"/>
  <c r="F379" i="11"/>
  <c r="N378" i="11"/>
  <c r="AE377" i="11"/>
  <c r="P377" i="11"/>
  <c r="Y376" i="11"/>
  <c r="J376" i="11"/>
  <c r="S375" i="11"/>
  <c r="E375" i="11"/>
  <c r="N374" i="11"/>
  <c r="AE373" i="11"/>
  <c r="P373" i="11"/>
  <c r="Y372" i="11"/>
  <c r="J372" i="11"/>
  <c r="S371" i="11"/>
  <c r="E371" i="11"/>
  <c r="U370" i="11"/>
  <c r="AD369" i="11"/>
  <c r="N369" i="11"/>
  <c r="AD368" i="11"/>
  <c r="N368" i="11"/>
  <c r="AD367" i="11"/>
  <c r="N367" i="11"/>
  <c r="V366" i="11"/>
  <c r="F366" i="11"/>
  <c r="V365" i="11"/>
  <c r="F365" i="11"/>
  <c r="V364" i="11"/>
  <c r="F364" i="11"/>
  <c r="V363" i="11"/>
  <c r="AD362" i="11"/>
  <c r="N362" i="11"/>
  <c r="AD361" i="11"/>
  <c r="N361" i="11"/>
  <c r="AD360" i="11"/>
  <c r="N360" i="11"/>
  <c r="AD359" i="11"/>
  <c r="N359" i="11"/>
  <c r="V358" i="11"/>
  <c r="F358" i="11"/>
  <c r="V357" i="11"/>
  <c r="F357" i="11"/>
  <c r="V356" i="11"/>
  <c r="Q484" i="11"/>
  <c r="P433" i="11"/>
  <c r="G425" i="11"/>
  <c r="I420" i="11"/>
  <c r="P415" i="11"/>
  <c r="C411" i="11"/>
  <c r="AA406" i="11"/>
  <c r="S402" i="11"/>
  <c r="AB398" i="11"/>
  <c r="T395" i="11"/>
  <c r="O393" i="11"/>
  <c r="M391" i="11"/>
  <c r="H389" i="11"/>
  <c r="AD386" i="11"/>
  <c r="AD384" i="11"/>
  <c r="J383" i="11"/>
  <c r="O381" i="11"/>
  <c r="Z379" i="11"/>
  <c r="C378" i="11"/>
  <c r="W376" i="11"/>
  <c r="H375" i="11"/>
  <c r="E374" i="11"/>
  <c r="V372" i="11"/>
  <c r="K371" i="11"/>
  <c r="C370" i="11"/>
  <c r="AE368" i="11"/>
  <c r="U367" i="11"/>
  <c r="J366" i="11"/>
  <c r="K365" i="11"/>
  <c r="K364" i="11"/>
  <c r="AD481" i="11"/>
  <c r="AF431" i="11"/>
  <c r="W424" i="11"/>
  <c r="Y419" i="11"/>
  <c r="AE414" i="11"/>
  <c r="Y410" i="11"/>
  <c r="Q406" i="11"/>
  <c r="I402" i="11"/>
  <c r="Q398" i="11"/>
  <c r="U395" i="11"/>
  <c r="I393" i="11"/>
  <c r="E391" i="11"/>
  <c r="A389" i="11"/>
  <c r="AA386" i="11"/>
  <c r="AE384" i="11"/>
  <c r="C383" i="11"/>
  <c r="F381" i="11"/>
  <c r="U379" i="11"/>
  <c r="E378" i="11"/>
  <c r="Q376" i="11"/>
  <c r="I375" i="11"/>
  <c r="AF373" i="11"/>
  <c r="P372" i="11"/>
  <c r="H371" i="11"/>
  <c r="E370" i="11"/>
  <c r="AA368" i="11"/>
  <c r="V367" i="11"/>
  <c r="K366" i="11"/>
  <c r="L365" i="11"/>
  <c r="C364" i="11"/>
  <c r="C363" i="11"/>
  <c r="F362" i="11"/>
  <c r="T361" i="11"/>
  <c r="V360" i="11"/>
  <c r="A360" i="11"/>
  <c r="H359" i="11"/>
  <c r="N358" i="11"/>
  <c r="Z357" i="11"/>
  <c r="H357" i="11"/>
  <c r="N356" i="11"/>
  <c r="Y355" i="11"/>
  <c r="E355" i="11"/>
  <c r="P354" i="11"/>
  <c r="U353" i="11"/>
  <c r="H353" i="11"/>
  <c r="S352" i="11"/>
  <c r="W351" i="11"/>
  <c r="E351" i="11"/>
  <c r="O350" i="11"/>
  <c r="Y349" i="11"/>
  <c r="K349" i="11"/>
  <c r="T348" i="11"/>
  <c r="F348" i="11"/>
  <c r="O347" i="11"/>
  <c r="AF346" i="11"/>
  <c r="Q346" i="11"/>
  <c r="Y345" i="11"/>
  <c r="I345" i="11"/>
  <c r="Y344" i="11"/>
  <c r="I344" i="11"/>
  <c r="Y343" i="11"/>
  <c r="I343" i="11"/>
  <c r="Y342" i="11"/>
  <c r="I342" i="11"/>
  <c r="Q341" i="11"/>
  <c r="AF340" i="11"/>
  <c r="Q340" i="11"/>
  <c r="AF339" i="11"/>
  <c r="Q339" i="11"/>
  <c r="A339" i="11"/>
  <c r="Q338" i="11"/>
  <c r="Y337" i="11"/>
  <c r="I337" i="11"/>
  <c r="Y336" i="11"/>
  <c r="I336" i="11"/>
  <c r="Y335" i="11"/>
  <c r="I335" i="11"/>
  <c r="Y334" i="11"/>
  <c r="I334" i="11"/>
  <c r="Q333" i="11"/>
  <c r="AF332" i="11"/>
  <c r="Q332" i="11"/>
  <c r="AF331" i="11"/>
  <c r="Q331" i="11"/>
  <c r="A331" i="11"/>
  <c r="Q330" i="11"/>
  <c r="Y329" i="11"/>
  <c r="I329" i="11"/>
  <c r="Y328" i="11"/>
  <c r="I328" i="11"/>
  <c r="Y327" i="11"/>
  <c r="I327" i="11"/>
  <c r="Y326" i="11"/>
  <c r="I326" i="11"/>
  <c r="Q325" i="11"/>
  <c r="AF324" i="11"/>
  <c r="Q324" i="11"/>
  <c r="AF323" i="11"/>
  <c r="X469" i="11"/>
  <c r="J431" i="11"/>
  <c r="R424" i="11"/>
  <c r="T419" i="11"/>
  <c r="Z414" i="11"/>
  <c r="T410" i="11"/>
  <c r="L406" i="11"/>
  <c r="E402" i="11"/>
  <c r="K398" i="11"/>
  <c r="V395" i="11"/>
  <c r="C393" i="11"/>
  <c r="A391" i="11"/>
  <c r="Z388" i="11"/>
  <c r="AB386" i="11"/>
  <c r="X384" i="11"/>
  <c r="AA382" i="11"/>
  <c r="H381" i="11"/>
  <c r="Q379" i="11"/>
  <c r="AC377" i="11"/>
  <c r="N376" i="11"/>
  <c r="J375" i="11"/>
  <c r="AB373" i="11"/>
  <c r="Q372" i="11"/>
  <c r="I371" i="11"/>
  <c r="AE369" i="11"/>
  <c r="U368" i="11"/>
  <c r="R367" i="11"/>
  <c r="L366" i="11"/>
  <c r="G365" i="11"/>
  <c r="G364" i="11"/>
  <c r="E363" i="11"/>
  <c r="G362" i="11"/>
  <c r="O361" i="11"/>
  <c r="W360" i="11"/>
  <c r="AA359" i="11"/>
  <c r="C359" i="11"/>
  <c r="O358" i="11"/>
  <c r="AA357" i="11"/>
  <c r="C357" i="11"/>
  <c r="O356" i="11"/>
  <c r="Z355" i="11"/>
  <c r="AD354" i="11"/>
  <c r="K354" i="11"/>
  <c r="V353" i="11"/>
  <c r="AF352" i="11"/>
  <c r="L352" i="11"/>
  <c r="X351" i="11"/>
  <c r="F351" i="11"/>
  <c r="P350" i="11"/>
  <c r="Z349" i="11"/>
  <c r="L349" i="11"/>
  <c r="V348" i="11"/>
  <c r="G348" i="11"/>
  <c r="P347" i="11"/>
  <c r="A347" i="11"/>
  <c r="J346" i="11"/>
  <c r="Z345" i="11"/>
  <c r="J345" i="11"/>
  <c r="Z344" i="11"/>
  <c r="J344" i="11"/>
  <c r="Z343" i="11"/>
  <c r="J343" i="11"/>
  <c r="R342" i="11"/>
  <c r="A342" i="11"/>
  <c r="R341" i="11"/>
  <c r="A341" i="11"/>
  <c r="R340" i="11"/>
  <c r="A340" i="11"/>
  <c r="R339" i="11"/>
  <c r="Z338" i="11"/>
  <c r="J338" i="11"/>
  <c r="Z337" i="11"/>
  <c r="J337" i="11"/>
  <c r="Z336" i="11"/>
  <c r="J336" i="11"/>
  <c r="Z335" i="11"/>
  <c r="J335" i="11"/>
  <c r="R334" i="11"/>
  <c r="A334" i="11"/>
  <c r="R333" i="11"/>
  <c r="A333" i="11"/>
  <c r="R332" i="11"/>
  <c r="A332" i="11"/>
  <c r="R331" i="11"/>
  <c r="Z330" i="11"/>
  <c r="J330" i="11"/>
  <c r="Z329" i="11"/>
  <c r="J329" i="11"/>
  <c r="Z328" i="11"/>
  <c r="J328" i="11"/>
  <c r="Z327" i="11"/>
  <c r="J327" i="11"/>
  <c r="R326" i="11"/>
  <c r="A326" i="11"/>
  <c r="R325" i="11"/>
  <c r="A325" i="11"/>
  <c r="R324" i="11"/>
  <c r="A324" i="11"/>
  <c r="R323" i="11"/>
  <c r="Z322" i="11"/>
  <c r="J322" i="11"/>
  <c r="Z321" i="11"/>
  <c r="J321" i="11"/>
  <c r="Z320" i="11"/>
  <c r="J320" i="11"/>
  <c r="Z319" i="11"/>
  <c r="J319" i="11"/>
  <c r="R318" i="11"/>
  <c r="A318" i="11"/>
  <c r="R317" i="11"/>
  <c r="A317" i="11"/>
  <c r="R316" i="11"/>
  <c r="A316" i="11"/>
  <c r="R315" i="11"/>
  <c r="Z314" i="11"/>
  <c r="J314" i="11"/>
  <c r="Z313" i="11"/>
  <c r="J313" i="11"/>
  <c r="Z312" i="11"/>
  <c r="J312" i="11"/>
  <c r="Z311" i="11"/>
  <c r="J311" i="11"/>
  <c r="R310" i="11"/>
  <c r="A310" i="11"/>
  <c r="R309" i="11"/>
  <c r="A309" i="11"/>
  <c r="R308" i="11"/>
  <c r="T469" i="11"/>
  <c r="AB430" i="11"/>
  <c r="AF423" i="11"/>
  <c r="C419" i="11"/>
  <c r="P414" i="11"/>
  <c r="I410" i="11"/>
  <c r="Y405" i="11"/>
  <c r="Q401" i="11"/>
  <c r="E398" i="11"/>
  <c r="J395" i="11"/>
  <c r="AC392" i="11"/>
  <c r="V390" i="11"/>
  <c r="AA388" i="11"/>
  <c r="V386" i="11"/>
  <c r="P384" i="11"/>
  <c r="AC382" i="11"/>
  <c r="AD380" i="11"/>
  <c r="K379" i="11"/>
  <c r="AF377" i="11"/>
  <c r="O376" i="11"/>
  <c r="AD374" i="11"/>
  <c r="V373" i="11"/>
  <c r="N372" i="11"/>
  <c r="J371" i="11"/>
  <c r="AA369" i="11"/>
  <c r="V368" i="11"/>
  <c r="K367" i="11"/>
  <c r="G366" i="11"/>
  <c r="C365" i="11"/>
  <c r="AA363" i="11"/>
  <c r="AE362" i="11"/>
  <c r="I362" i="11"/>
  <c r="P361" i="11"/>
  <c r="P360" i="11"/>
  <c r="AB359" i="11"/>
  <c r="E359" i="11"/>
  <c r="P358" i="11"/>
  <c r="AB357" i="11"/>
  <c r="AB356" i="11"/>
  <c r="H356" i="11"/>
  <c r="S355" i="11"/>
  <c r="AE354" i="11"/>
  <c r="L354" i="11"/>
  <c r="W353" i="11"/>
  <c r="A353" i="11"/>
  <c r="N352" i="11"/>
  <c r="S351" i="11"/>
  <c r="AD350" i="11"/>
  <c r="Q350" i="11"/>
  <c r="AA349" i="11"/>
  <c r="F349" i="11"/>
  <c r="W348" i="11"/>
  <c r="AE347" i="11"/>
  <c r="Q347" i="11"/>
  <c r="Z346" i="11"/>
  <c r="K346" i="11"/>
  <c r="AA345" i="11"/>
  <c r="K345" i="11"/>
  <c r="AA344" i="11"/>
  <c r="K344" i="11"/>
  <c r="S343" i="11"/>
  <c r="AB460" i="11"/>
  <c r="E430" i="11"/>
  <c r="AA423" i="11"/>
  <c r="F419" i="11"/>
  <c r="J414" i="11"/>
  <c r="C410" i="11"/>
  <c r="AA405" i="11"/>
  <c r="S401" i="11"/>
  <c r="AD397" i="11"/>
  <c r="E395" i="11"/>
  <c r="Z392" i="11"/>
  <c r="W390" i="11"/>
  <c r="T388" i="11"/>
  <c r="O386" i="11"/>
  <c r="R384" i="11"/>
  <c r="R382" i="11"/>
  <c r="AE380" i="11"/>
  <c r="I379" i="11"/>
  <c r="AB377" i="11"/>
  <c r="H376" i="11"/>
  <c r="Z374" i="11"/>
  <c r="W373" i="11"/>
  <c r="O372" i="11"/>
  <c r="F371" i="11"/>
  <c r="U369" i="11"/>
  <c r="R368" i="11"/>
  <c r="L367" i="11"/>
  <c r="C366" i="11"/>
  <c r="AC364" i="11"/>
  <c r="AC363" i="11"/>
  <c r="AF362" i="11"/>
  <c r="A362" i="11"/>
  <c r="K361" i="11"/>
  <c r="Q360" i="11"/>
  <c r="W359" i="11"/>
  <c r="F359" i="11"/>
  <c r="Q358" i="11"/>
  <c r="W357" i="11"/>
  <c r="AC356" i="11"/>
  <c r="I356" i="11"/>
  <c r="T355" i="11"/>
  <c r="AF354" i="11"/>
  <c r="M354" i="11"/>
  <c r="X353" i="11"/>
  <c r="C353" i="11"/>
  <c r="O352" i="11"/>
  <c r="T351" i="11"/>
  <c r="AE350" i="11"/>
  <c r="J350" i="11"/>
  <c r="AB349" i="11"/>
  <c r="G349" i="11"/>
  <c r="P348" i="11"/>
  <c r="AF347" i="11"/>
  <c r="R347" i="11"/>
  <c r="AA346" i="11"/>
  <c r="L346" i="11"/>
  <c r="AB345" i="11"/>
  <c r="L345" i="11"/>
  <c r="T344" i="11"/>
  <c r="C344" i="11"/>
  <c r="T343" i="11"/>
  <c r="E343" i="11"/>
  <c r="T342" i="11"/>
  <c r="E342" i="11"/>
  <c r="T341" i="11"/>
  <c r="AB340" i="11"/>
  <c r="L340" i="11"/>
  <c r="AB339" i="11"/>
  <c r="L339" i="11"/>
  <c r="AB338" i="11"/>
  <c r="L338" i="11"/>
  <c r="AB337" i="11"/>
  <c r="L337" i="11"/>
  <c r="T336" i="11"/>
  <c r="C336" i="11"/>
  <c r="T335" i="11"/>
  <c r="E335" i="11"/>
  <c r="T334" i="11"/>
  <c r="E334" i="11"/>
  <c r="T333" i="11"/>
  <c r="AB332" i="11"/>
  <c r="L332" i="11"/>
  <c r="AB331" i="11"/>
  <c r="L331" i="11"/>
  <c r="AB330" i="11"/>
  <c r="L330" i="11"/>
  <c r="AB329" i="11"/>
  <c r="L329" i="11"/>
  <c r="T328" i="11"/>
  <c r="C328" i="11"/>
  <c r="T327" i="11"/>
  <c r="E327" i="11"/>
  <c r="T326" i="11"/>
  <c r="E326" i="11"/>
  <c r="T325" i="11"/>
  <c r="AB324" i="11"/>
  <c r="L324" i="11"/>
  <c r="AB323" i="11"/>
  <c r="L323" i="11"/>
  <c r="AB322" i="11"/>
  <c r="L322" i="11"/>
  <c r="AB321" i="11"/>
  <c r="L321" i="11"/>
  <c r="T320" i="11"/>
  <c r="C320" i="11"/>
  <c r="AD460" i="11"/>
  <c r="I429" i="11"/>
  <c r="K423" i="11"/>
  <c r="U418" i="11"/>
  <c r="Y413" i="11"/>
  <c r="Q409" i="11"/>
  <c r="I405" i="11"/>
  <c r="AF400" i="11"/>
  <c r="W397" i="11"/>
  <c r="Z394" i="11"/>
  <c r="AA392" i="11"/>
  <c r="X390" i="11"/>
  <c r="S388" i="11"/>
  <c r="Q386" i="11"/>
  <c r="O384" i="11"/>
  <c r="S382" i="11"/>
  <c r="X380" i="11"/>
  <c r="J379" i="11"/>
  <c r="W377" i="11"/>
  <c r="K376" i="11"/>
  <c r="AB374" i="11"/>
  <c r="S373" i="11"/>
  <c r="H372" i="11"/>
  <c r="A371" i="11"/>
  <c r="V369" i="11"/>
  <c r="S368" i="11"/>
  <c r="G367" i="11"/>
  <c r="AC365" i="11"/>
  <c r="AD364" i="11"/>
  <c r="AD363" i="11"/>
  <c r="AA362" i="11"/>
  <c r="C362" i="11"/>
  <c r="E361" i="11"/>
  <c r="R360" i="11"/>
  <c r="X359" i="11"/>
  <c r="AD358" i="11"/>
  <c r="J358" i="11"/>
  <c r="X357" i="11"/>
  <c r="AD356" i="11"/>
  <c r="J356" i="11"/>
  <c r="V355" i="11"/>
  <c r="AA354" i="11"/>
  <c r="F354" i="11"/>
  <c r="Q353" i="11"/>
  <c r="AB352" i="11"/>
  <c r="H352" i="11"/>
  <c r="U351" i="11"/>
  <c r="AF350" i="11"/>
  <c r="K350" i="11"/>
  <c r="V349" i="11"/>
  <c r="H349" i="11"/>
  <c r="Q348" i="11"/>
  <c r="A348" i="11"/>
  <c r="K347" i="11"/>
  <c r="AB346" i="11"/>
  <c r="M346" i="11"/>
  <c r="U345" i="11"/>
  <c r="E345" i="11"/>
  <c r="U344" i="11"/>
  <c r="E344" i="11"/>
  <c r="U343" i="11"/>
  <c r="F343" i="11"/>
  <c r="U342" i="11"/>
  <c r="AC341" i="11"/>
  <c r="M341" i="11"/>
  <c r="AC340" i="11"/>
  <c r="M340" i="11"/>
  <c r="AC339" i="11"/>
  <c r="M339" i="11"/>
  <c r="AC338" i="11"/>
  <c r="M338" i="11"/>
  <c r="U337" i="11"/>
  <c r="E337" i="11"/>
  <c r="U336" i="11"/>
  <c r="E336" i="11"/>
  <c r="U335" i="11"/>
  <c r="F335" i="11"/>
  <c r="U334" i="11"/>
  <c r="AC333" i="11"/>
  <c r="M333" i="11"/>
  <c r="AC332" i="11"/>
  <c r="M332" i="11"/>
  <c r="AC331" i="11"/>
  <c r="M331" i="11"/>
  <c r="AC330" i="11"/>
  <c r="M330" i="11"/>
  <c r="U329" i="11"/>
  <c r="E329" i="11"/>
  <c r="U328" i="11"/>
  <c r="E328" i="11"/>
  <c r="U327" i="11"/>
  <c r="F327" i="11"/>
  <c r="U326" i="11"/>
  <c r="AC325" i="11"/>
  <c r="M325" i="11"/>
  <c r="AC324" i="11"/>
  <c r="M324" i="11"/>
  <c r="AC323" i="11"/>
  <c r="M323" i="11"/>
  <c r="AC322" i="11"/>
  <c r="M322" i="11"/>
  <c r="U321" i="11"/>
  <c r="E321" i="11"/>
  <c r="U320" i="11"/>
  <c r="E320" i="11"/>
  <c r="U319" i="11"/>
  <c r="F319" i="11"/>
  <c r="U318" i="11"/>
  <c r="AC317" i="11"/>
  <c r="M317" i="11"/>
  <c r="AC316" i="11"/>
  <c r="M316" i="11"/>
  <c r="AC315" i="11"/>
  <c r="M315" i="11"/>
  <c r="AC314" i="11"/>
  <c r="M314" i="11"/>
  <c r="U313" i="11"/>
  <c r="E313" i="11"/>
  <c r="U312" i="11"/>
  <c r="E312" i="11"/>
  <c r="U311" i="11"/>
  <c r="F311" i="11"/>
  <c r="U310" i="11"/>
  <c r="AC309" i="11"/>
  <c r="M309" i="11"/>
  <c r="AC308" i="11"/>
  <c r="M308" i="11"/>
  <c r="AC307" i="11"/>
  <c r="M307" i="11"/>
  <c r="AC306" i="11"/>
  <c r="M306" i="11"/>
  <c r="U305" i="11"/>
  <c r="E305" i="11"/>
  <c r="U304" i="11"/>
  <c r="E304" i="11"/>
  <c r="U303" i="11"/>
  <c r="F303" i="11"/>
  <c r="U302" i="11"/>
  <c r="AC301" i="11"/>
  <c r="M301" i="11"/>
  <c r="AC300" i="11"/>
  <c r="M300" i="11"/>
  <c r="AC299" i="11"/>
  <c r="M299" i="11"/>
  <c r="AC298" i="11"/>
  <c r="M298" i="11"/>
  <c r="U297" i="11"/>
  <c r="E297" i="11"/>
  <c r="U296" i="11"/>
  <c r="E296" i="11"/>
  <c r="U295" i="11"/>
  <c r="F295" i="11"/>
  <c r="U294" i="11"/>
  <c r="AC293" i="11"/>
  <c r="F453" i="11"/>
  <c r="J429" i="11"/>
  <c r="H423" i="11"/>
  <c r="J418" i="11"/>
  <c r="AB413" i="11"/>
  <c r="T409" i="11"/>
  <c r="L405" i="11"/>
  <c r="AB400" i="11"/>
  <c r="T397" i="11"/>
  <c r="AB394" i="11"/>
  <c r="T392" i="11"/>
  <c r="J390" i="11"/>
  <c r="N388" i="11"/>
  <c r="I386" i="11"/>
  <c r="H384" i="11"/>
  <c r="T382" i="11"/>
  <c r="W380" i="11"/>
  <c r="C379" i="11"/>
  <c r="T377" i="11"/>
  <c r="AE375" i="11"/>
  <c r="AC374" i="11"/>
  <c r="T373" i="11"/>
  <c r="K372" i="11"/>
  <c r="AA370" i="11"/>
  <c r="R369" i="11"/>
  <c r="L368" i="11"/>
  <c r="C367" i="11"/>
  <c r="AD365" i="11"/>
  <c r="Y364" i="11"/>
  <c r="Y363" i="11"/>
  <c r="AC362" i="11"/>
  <c r="E362" i="11"/>
  <c r="F361" i="11"/>
  <c r="S360" i="11"/>
  <c r="S359" i="11"/>
  <c r="AE358" i="11"/>
  <c r="K358" i="11"/>
  <c r="S357" i="11"/>
  <c r="AE356" i="11"/>
  <c r="K356" i="11"/>
  <c r="O355" i="11"/>
  <c r="AB354" i="11"/>
  <c r="G354" i="11"/>
  <c r="R353" i="11"/>
  <c r="AD352" i="11"/>
  <c r="K352" i="11"/>
  <c r="V351" i="11"/>
  <c r="A351" i="11"/>
  <c r="L350" i="11"/>
  <c r="W349" i="11"/>
  <c r="AF348" i="11"/>
  <c r="R348" i="11"/>
  <c r="AA347" i="11"/>
  <c r="L347" i="11"/>
  <c r="AC346" i="11"/>
  <c r="F346" i="11"/>
  <c r="V345" i="11"/>
  <c r="F345" i="11"/>
  <c r="V344" i="11"/>
  <c r="F344" i="11"/>
  <c r="V343" i="11"/>
  <c r="AD342" i="11"/>
  <c r="N342" i="11"/>
  <c r="AD341" i="11"/>
  <c r="N341" i="11"/>
  <c r="AD340" i="11"/>
  <c r="N340" i="11"/>
  <c r="AD339" i="11"/>
  <c r="N339" i="11"/>
  <c r="V338" i="11"/>
  <c r="F338" i="11"/>
  <c r="V337" i="11"/>
  <c r="F337" i="11"/>
  <c r="V336" i="11"/>
  <c r="F336" i="11"/>
  <c r="V335" i="11"/>
  <c r="X451" i="11"/>
  <c r="U428" i="11"/>
  <c r="AC422" i="11"/>
  <c r="Y417" i="11"/>
  <c r="I413" i="11"/>
  <c r="AF408" i="11"/>
  <c r="Y404" i="11"/>
  <c r="V400" i="11"/>
  <c r="E397" i="11"/>
  <c r="V394" i="11"/>
  <c r="N392" i="11"/>
  <c r="L390" i="11"/>
  <c r="E388" i="11"/>
  <c r="A386" i="11"/>
  <c r="I384" i="11"/>
  <c r="L382" i="11"/>
  <c r="Q380" i="11"/>
  <c r="AD378" i="11"/>
  <c r="M377" i="11"/>
  <c r="A376" i="11"/>
  <c r="Y374" i="11"/>
  <c r="N373" i="11"/>
  <c r="G372" i="11"/>
  <c r="AB370" i="11"/>
  <c r="S369" i="11"/>
  <c r="O368" i="11"/>
  <c r="F367" i="11"/>
  <c r="Z365" i="11"/>
  <c r="Z364" i="11"/>
  <c r="Z363" i="11"/>
  <c r="V362" i="11"/>
  <c r="AE361" i="11"/>
  <c r="G361" i="11"/>
  <c r="L360" i="11"/>
  <c r="T359" i="11"/>
  <c r="AF358" i="11"/>
  <c r="L358" i="11"/>
  <c r="T357" i="11"/>
  <c r="X356" i="11"/>
  <c r="C356" i="11"/>
  <c r="P355" i="11"/>
  <c r="AC354" i="11"/>
  <c r="H354" i="11"/>
  <c r="S353" i="11"/>
  <c r="AE352" i="11"/>
  <c r="C352" i="11"/>
  <c r="O351" i="11"/>
  <c r="Z350" i="11"/>
  <c r="F350" i="11"/>
  <c r="X349" i="11"/>
  <c r="A349" i="11"/>
  <c r="S348" i="11"/>
  <c r="AB347" i="11"/>
  <c r="M347" i="11"/>
  <c r="V346" i="11"/>
  <c r="G346" i="11"/>
  <c r="W345" i="11"/>
  <c r="G345" i="11"/>
  <c r="W344" i="11"/>
  <c r="G344" i="11"/>
  <c r="O343" i="11"/>
  <c r="AE342" i="11"/>
  <c r="O342" i="11"/>
  <c r="AE341" i="11"/>
  <c r="O341" i="11"/>
  <c r="AE340" i="11"/>
  <c r="O340" i="11"/>
  <c r="W339" i="11"/>
  <c r="G339" i="11"/>
  <c r="W338" i="11"/>
  <c r="G338" i="11"/>
  <c r="W337" i="11"/>
  <c r="N445" i="11"/>
  <c r="S427" i="11"/>
  <c r="Y422" i="11"/>
  <c r="AA417" i="11"/>
  <c r="K413" i="11"/>
  <c r="C409" i="11"/>
  <c r="AA404" i="11"/>
  <c r="Q400" i="11"/>
  <c r="F397" i="11"/>
  <c r="O394" i="11"/>
  <c r="H392" i="11"/>
  <c r="I390" i="11"/>
  <c r="F388" i="11"/>
  <c r="C386" i="11"/>
  <c r="AF383" i="11"/>
  <c r="F382" i="11"/>
  <c r="O380" i="11"/>
  <c r="Z378" i="11"/>
  <c r="N377" i="11"/>
  <c r="AA375" i="11"/>
  <c r="R374" i="11"/>
  <c r="I373" i="11"/>
  <c r="AF371" i="11"/>
  <c r="Y370" i="11"/>
  <c r="T369" i="11"/>
  <c r="K368" i="11"/>
  <c r="AD366" i="11"/>
  <c r="AA365" i="11"/>
  <c r="AA364" i="11"/>
  <c r="S363" i="11"/>
  <c r="W362" i="11"/>
  <c r="AF361" i="11"/>
  <c r="H361" i="11"/>
  <c r="O360" i="11"/>
  <c r="U359" i="11"/>
  <c r="A359" i="11"/>
  <c r="G358" i="11"/>
  <c r="M357" i="11"/>
  <c r="Y356" i="11"/>
  <c r="F356" i="11"/>
  <c r="K355" i="11"/>
  <c r="V354" i="11"/>
  <c r="I354" i="11"/>
  <c r="T353" i="11"/>
  <c r="X352" i="11"/>
  <c r="E352" i="11"/>
  <c r="P351" i="11"/>
  <c r="AA350" i="11"/>
  <c r="G350" i="11"/>
  <c r="R349" i="11"/>
  <c r="C349" i="11"/>
  <c r="L348" i="11"/>
  <c r="AC347" i="11"/>
  <c r="N347" i="11"/>
  <c r="W346" i="11"/>
  <c r="H346" i="11"/>
  <c r="X345" i="11"/>
  <c r="H345" i="11"/>
  <c r="P344" i="11"/>
  <c r="O445" i="11"/>
  <c r="U427" i="11"/>
  <c r="I422" i="11"/>
  <c r="K417" i="11"/>
  <c r="Y412" i="11"/>
  <c r="Q408" i="11"/>
  <c r="I404" i="11"/>
  <c r="C400" i="11"/>
  <c r="AA396" i="11"/>
  <c r="J394" i="11"/>
  <c r="F392" i="11"/>
  <c r="A390" i="11"/>
  <c r="G388" i="11"/>
  <c r="Z385" i="11"/>
  <c r="AA383" i="11"/>
  <c r="C382" i="11"/>
  <c r="H380" i="11"/>
  <c r="AB378" i="11"/>
  <c r="I377" i="11"/>
  <c r="W375" i="11"/>
  <c r="S374" i="11"/>
  <c r="E373" i="11"/>
  <c r="A372" i="11"/>
  <c r="R370" i="11"/>
  <c r="O369" i="11"/>
  <c r="E368" i="11"/>
  <c r="Z366" i="11"/>
  <c r="AB365" i="11"/>
  <c r="T364" i="11"/>
  <c r="T363" i="11"/>
  <c r="Y362" i="11"/>
  <c r="AA361" i="11"/>
  <c r="AF360" i="11"/>
  <c r="H360" i="11"/>
  <c r="V359" i="11"/>
  <c r="Z358" i="11"/>
  <c r="H358" i="11"/>
  <c r="N357" i="11"/>
  <c r="Z356" i="11"/>
  <c r="G356" i="11"/>
  <c r="L355" i="11"/>
  <c r="W354" i="11"/>
  <c r="A354" i="11"/>
  <c r="N353" i="11"/>
  <c r="AA352" i="11"/>
  <c r="F352" i="11"/>
  <c r="Q351" i="11"/>
  <c r="AB350" i="11"/>
  <c r="H350" i="11"/>
  <c r="S349" i="11"/>
  <c r="AB348" i="11"/>
  <c r="M348" i="11"/>
  <c r="AD347" i="11"/>
  <c r="G347" i="11"/>
  <c r="X346" i="11"/>
  <c r="I346" i="11"/>
  <c r="Q345" i="11"/>
  <c r="AF344" i="11"/>
  <c r="Q344" i="11"/>
  <c r="AF343" i="11"/>
  <c r="Q343" i="11"/>
  <c r="A343" i="11"/>
  <c r="Q342" i="11"/>
  <c r="Y341" i="11"/>
  <c r="I341" i="11"/>
  <c r="Y340" i="11"/>
  <c r="I340" i="11"/>
  <c r="Y339" i="11"/>
  <c r="I339" i="11"/>
  <c r="Y338" i="11"/>
  <c r="I338" i="11"/>
  <c r="Q337" i="11"/>
  <c r="AF336" i="11"/>
  <c r="Q336" i="11"/>
  <c r="AF335" i="11"/>
  <c r="Q335" i="11"/>
  <c r="A335" i="11"/>
  <c r="Q334" i="11"/>
  <c r="Y333" i="11"/>
  <c r="I333" i="11"/>
  <c r="Y332" i="11"/>
  <c r="I332" i="11"/>
  <c r="Y331" i="11"/>
  <c r="I331" i="11"/>
  <c r="Y330" i="11"/>
  <c r="I330" i="11"/>
  <c r="Q329" i="11"/>
  <c r="AF328" i="11"/>
  <c r="Q328" i="11"/>
  <c r="AF327" i="11"/>
  <c r="Q327" i="11"/>
  <c r="A327" i="11"/>
  <c r="Q326" i="11"/>
  <c r="Y325" i="11"/>
  <c r="I325" i="11"/>
  <c r="Y324" i="11"/>
  <c r="I324" i="11"/>
  <c r="Y323" i="11"/>
  <c r="I323" i="11"/>
  <c r="Y322" i="11"/>
  <c r="I322" i="11"/>
  <c r="Q321" i="11"/>
  <c r="AF320" i="11"/>
  <c r="Q320" i="11"/>
  <c r="AF319" i="11"/>
  <c r="Q319" i="11"/>
  <c r="A319" i="11"/>
  <c r="Q318" i="11"/>
  <c r="Y317" i="11"/>
  <c r="I317" i="11"/>
  <c r="Y316" i="11"/>
  <c r="I316" i="11"/>
  <c r="Y315" i="11"/>
  <c r="I315" i="11"/>
  <c r="Y314" i="11"/>
  <c r="I314" i="11"/>
  <c r="Q313" i="11"/>
  <c r="AF312" i="11"/>
  <c r="Q312" i="11"/>
  <c r="AF311" i="11"/>
  <c r="Q311" i="11"/>
  <c r="A311" i="11"/>
  <c r="Q310" i="11"/>
  <c r="Y309" i="11"/>
  <c r="I309" i="11"/>
  <c r="Y308" i="11"/>
  <c r="I308" i="11"/>
  <c r="Y307" i="11"/>
  <c r="I307" i="11"/>
  <c r="Y306" i="11"/>
  <c r="I306" i="11"/>
  <c r="Q305" i="11"/>
  <c r="AF304" i="11"/>
  <c r="Q304" i="11"/>
  <c r="AF303" i="11"/>
  <c r="Q303" i="11"/>
  <c r="A303" i="11"/>
  <c r="Q302" i="11"/>
  <c r="Y301" i="11"/>
  <c r="I301" i="11"/>
  <c r="Y300" i="11"/>
  <c r="I300" i="11"/>
  <c r="Y299" i="11"/>
  <c r="I299" i="11"/>
  <c r="Y298" i="11"/>
  <c r="I298" i="11"/>
  <c r="W440" i="11"/>
  <c r="F427" i="11"/>
  <c r="E422" i="11"/>
  <c r="F417" i="11"/>
  <c r="T412" i="11"/>
  <c r="L408" i="11"/>
  <c r="C404" i="11"/>
  <c r="AF399" i="11"/>
  <c r="U396" i="11"/>
  <c r="A394" i="11"/>
  <c r="AF391" i="11"/>
  <c r="C390" i="11"/>
  <c r="Y387" i="11"/>
  <c r="AB385" i="11"/>
  <c r="X383" i="11"/>
  <c r="E382" i="11"/>
  <c r="I380" i="11"/>
  <c r="R378" i="11"/>
  <c r="F377" i="11"/>
  <c r="X375" i="11"/>
  <c r="O374" i="11"/>
  <c r="G373" i="11"/>
  <c r="W371" i="11"/>
  <c r="S370" i="11"/>
  <c r="K369" i="11"/>
  <c r="F368" i="11"/>
  <c r="AA366" i="11"/>
  <c r="W365" i="11"/>
  <c r="W364" i="11"/>
  <c r="O363" i="11"/>
  <c r="R362" i="11"/>
  <c r="U361" i="11"/>
  <c r="A361" i="11"/>
  <c r="K360" i="11"/>
  <c r="O359" i="11"/>
  <c r="AA358" i="11"/>
  <c r="C358" i="11"/>
  <c r="O357" i="11"/>
  <c r="AA356" i="11"/>
  <c r="AE355" i="11"/>
  <c r="M355" i="11"/>
  <c r="X354" i="11"/>
  <c r="C354" i="11"/>
  <c r="O353" i="11"/>
  <c r="T352" i="11"/>
  <c r="G352" i="11"/>
  <c r="R351" i="11"/>
  <c r="V350" i="11"/>
  <c r="A350" i="11"/>
  <c r="T349" i="11"/>
  <c r="AC348" i="11"/>
  <c r="N348" i="11"/>
  <c r="W347" i="11"/>
  <c r="H347" i="11"/>
  <c r="Y346" i="11"/>
  <c r="A346" i="11"/>
  <c r="R345" i="11"/>
  <c r="A345" i="11"/>
  <c r="R344" i="11"/>
  <c r="A344" i="11"/>
  <c r="R343" i="11"/>
  <c r="Z342" i="11"/>
  <c r="J342" i="11"/>
  <c r="Z341" i="11"/>
  <c r="J341" i="11"/>
  <c r="Z340" i="11"/>
  <c r="J340" i="11"/>
  <c r="Z339" i="11"/>
  <c r="J339" i="11"/>
  <c r="R338" i="11"/>
  <c r="A338" i="11"/>
  <c r="R337" i="11"/>
  <c r="A337" i="11"/>
  <c r="R336" i="11"/>
  <c r="A336" i="11"/>
  <c r="R335" i="11"/>
  <c r="Z334" i="11"/>
  <c r="J334" i="11"/>
  <c r="Z333" i="11"/>
  <c r="AC434" i="11"/>
  <c r="V425" i="11"/>
  <c r="X420" i="11"/>
  <c r="AE415" i="11"/>
  <c r="T411" i="11"/>
  <c r="L407" i="11"/>
  <c r="E403" i="11"/>
  <c r="G399" i="11"/>
  <c r="AF395" i="11"/>
  <c r="Q393" i="11"/>
  <c r="K391" i="11"/>
  <c r="N389" i="11"/>
  <c r="R387" i="11"/>
  <c r="F385" i="11"/>
  <c r="L383" i="11"/>
  <c r="T381" i="11"/>
  <c r="X379" i="11"/>
  <c r="K378" i="11"/>
  <c r="AE376" i="11"/>
  <c r="K375" i="11"/>
  <c r="A374" i="11"/>
  <c r="AE372" i="11"/>
  <c r="P371" i="11"/>
  <c r="F370" i="11"/>
  <c r="C369" i="11"/>
  <c r="P440" i="11"/>
  <c r="I412" i="11"/>
  <c r="L396" i="11"/>
  <c r="S387" i="11"/>
  <c r="C380" i="11"/>
  <c r="K374" i="11"/>
  <c r="E369" i="11"/>
  <c r="N365" i="11"/>
  <c r="O362" i="11"/>
  <c r="C360" i="11"/>
  <c r="T358" i="11"/>
  <c r="P356" i="11"/>
  <c r="Y354" i="11"/>
  <c r="F353" i="11"/>
  <c r="N351" i="11"/>
  <c r="M349" i="11"/>
  <c r="K348" i="11"/>
  <c r="T346" i="11"/>
  <c r="C345" i="11"/>
  <c r="AD343" i="11"/>
  <c r="W342" i="11"/>
  <c r="W341" i="11"/>
  <c r="W340" i="11"/>
  <c r="O339" i="11"/>
  <c r="O338" i="11"/>
  <c r="O337" i="11"/>
  <c r="M336" i="11"/>
  <c r="K335" i="11"/>
  <c r="S334" i="11"/>
  <c r="U333" i="11"/>
  <c r="AD332" i="11"/>
  <c r="C332" i="11"/>
  <c r="K331" i="11"/>
  <c r="S330" i="11"/>
  <c r="AF329" i="11"/>
  <c r="A329" i="11"/>
  <c r="O328" i="11"/>
  <c r="P327" i="11"/>
  <c r="V326" i="11"/>
  <c r="AE325" i="11"/>
  <c r="E325" i="11"/>
  <c r="N324" i="11"/>
  <c r="T323" i="11"/>
  <c r="AF322" i="11"/>
  <c r="G322" i="11"/>
  <c r="T321" i="11"/>
  <c r="X320" i="11"/>
  <c r="G320" i="11"/>
  <c r="K319" i="11"/>
  <c r="V318" i="11"/>
  <c r="I318" i="11"/>
  <c r="N317" i="11"/>
  <c r="Z316" i="11"/>
  <c r="E316" i="11"/>
  <c r="P315" i="11"/>
  <c r="AB314" i="11"/>
  <c r="H314" i="11"/>
  <c r="T313" i="11"/>
  <c r="AE312" i="11"/>
  <c r="K312" i="11"/>
  <c r="O311" i="11"/>
  <c r="AA310" i="11"/>
  <c r="F310" i="11"/>
  <c r="Q309" i="11"/>
  <c r="AD308" i="11"/>
  <c r="J308" i="11"/>
  <c r="T307" i="11"/>
  <c r="AD306" i="11"/>
  <c r="P306" i="11"/>
  <c r="Z305" i="11"/>
  <c r="L305" i="11"/>
  <c r="W304" i="11"/>
  <c r="A304" i="11"/>
  <c r="L303" i="11"/>
  <c r="V302" i="11"/>
  <c r="H302" i="11"/>
  <c r="R301" i="11"/>
  <c r="AB300" i="11"/>
  <c r="O300" i="11"/>
  <c r="Z299" i="11"/>
  <c r="E299" i="11"/>
  <c r="N298" i="11"/>
  <c r="AF297" i="11"/>
  <c r="I297" i="11"/>
  <c r="Z296" i="11"/>
  <c r="K296" i="11"/>
  <c r="N436" i="11"/>
  <c r="K412" i="11"/>
  <c r="N396" i="11"/>
  <c r="P387" i="11"/>
  <c r="AE379" i="11"/>
  <c r="M374" i="11"/>
  <c r="F369" i="11"/>
  <c r="I365" i="11"/>
  <c r="P362" i="11"/>
  <c r="E360" i="11"/>
  <c r="U358" i="11"/>
  <c r="S356" i="11"/>
  <c r="R354" i="11"/>
  <c r="G353" i="11"/>
  <c r="G351" i="11"/>
  <c r="N349" i="11"/>
  <c r="C348" i="11"/>
  <c r="N346" i="11"/>
  <c r="AB344" i="11"/>
  <c r="W343" i="11"/>
  <c r="X342" i="11"/>
  <c r="X341" i="11"/>
  <c r="P340" i="11"/>
  <c r="P339" i="11"/>
  <c r="P338" i="11"/>
  <c r="P337" i="11"/>
  <c r="N336" i="11"/>
  <c r="L335" i="11"/>
  <c r="N334" i="11"/>
  <c r="V333" i="11"/>
  <c r="AE332" i="11"/>
  <c r="E332" i="11"/>
  <c r="N331" i="11"/>
  <c r="T330" i="11"/>
  <c r="AA329" i="11"/>
  <c r="C329" i="11"/>
  <c r="H328" i="11"/>
  <c r="R327" i="11"/>
  <c r="W326" i="11"/>
  <c r="AF325" i="11"/>
  <c r="F325" i="11"/>
  <c r="O324" i="11"/>
  <c r="U323" i="11"/>
  <c r="A323" i="11"/>
  <c r="H322" i="11"/>
  <c r="M321" i="11"/>
  <c r="Y320" i="11"/>
  <c r="AE319" i="11"/>
  <c r="L319" i="11"/>
  <c r="W318" i="11"/>
  <c r="C318" i="11"/>
  <c r="O317" i="11"/>
  <c r="AA316" i="11"/>
  <c r="F316" i="11"/>
  <c r="Q315" i="11"/>
  <c r="V314" i="11"/>
  <c r="A314" i="11"/>
  <c r="M313" i="11"/>
  <c r="X312" i="11"/>
  <c r="C312" i="11"/>
  <c r="P311" i="11"/>
  <c r="AB310" i="11"/>
  <c r="G310" i="11"/>
  <c r="S309" i="11"/>
  <c r="AE308" i="11"/>
  <c r="K308" i="11"/>
  <c r="U307" i="11"/>
  <c r="AE306" i="11"/>
  <c r="O436" i="11"/>
  <c r="Y411" i="11"/>
  <c r="I396" i="11"/>
  <c r="Q387" i="11"/>
  <c r="A380" i="11"/>
  <c r="F374" i="11"/>
  <c r="A369" i="11"/>
  <c r="J365" i="11"/>
  <c r="K362" i="11"/>
  <c r="F360" i="11"/>
  <c r="E358" i="11"/>
  <c r="L356" i="11"/>
  <c r="S354" i="11"/>
  <c r="U352" i="11"/>
  <c r="H351" i="11"/>
  <c r="O349" i="11"/>
  <c r="X347" i="11"/>
  <c r="O346" i="11"/>
  <c r="AC344" i="11"/>
  <c r="X343" i="11"/>
  <c r="S342" i="11"/>
  <c r="S341" i="11"/>
  <c r="S340" i="11"/>
  <c r="K339" i="11"/>
  <c r="K338" i="11"/>
  <c r="K337" i="11"/>
  <c r="O336" i="11"/>
  <c r="M335" i="11"/>
  <c r="O334" i="11"/>
  <c r="W333" i="11"/>
  <c r="M433" i="11"/>
  <c r="I411" i="11"/>
  <c r="AB395" i="11"/>
  <c r="E387" i="11"/>
  <c r="Y379" i="11"/>
  <c r="C374" i="11"/>
  <c r="AB368" i="11"/>
  <c r="S364" i="11"/>
  <c r="M362" i="11"/>
  <c r="G360" i="11"/>
  <c r="AC357" i="11"/>
  <c r="M356" i="11"/>
  <c r="T354" i="11"/>
  <c r="V352" i="11"/>
  <c r="C351" i="11"/>
  <c r="P349" i="11"/>
  <c r="Y347" i="11"/>
  <c r="P346" i="11"/>
  <c r="AD344" i="11"/>
  <c r="P343" i="11"/>
  <c r="P342" i="11"/>
  <c r="P341" i="11"/>
  <c r="H340" i="11"/>
  <c r="H339" i="11"/>
  <c r="H338" i="11"/>
  <c r="G337" i="11"/>
  <c r="H336" i="11"/>
  <c r="N335" i="11"/>
  <c r="P334" i="11"/>
  <c r="X333" i="11"/>
  <c r="Z332" i="11"/>
  <c r="G332" i="11"/>
  <c r="H331" i="11"/>
  <c r="N330" i="11"/>
  <c r="Q426" i="11"/>
  <c r="AF407" i="11"/>
  <c r="C394" i="11"/>
  <c r="T385" i="11"/>
  <c r="S378" i="11"/>
  <c r="H373" i="11"/>
  <c r="A368" i="11"/>
  <c r="M364" i="11"/>
  <c r="V361" i="11"/>
  <c r="AE359" i="11"/>
  <c r="AD357" i="11"/>
  <c r="AA355" i="11"/>
  <c r="N354" i="11"/>
  <c r="W352" i="11"/>
  <c r="W350" i="11"/>
  <c r="I349" i="11"/>
  <c r="Z347" i="11"/>
  <c r="C346" i="11"/>
  <c r="AE344" i="11"/>
  <c r="K343" i="11"/>
  <c r="K342" i="11"/>
  <c r="K341" i="11"/>
  <c r="K340" i="11"/>
  <c r="C339" i="11"/>
  <c r="K426" i="11"/>
  <c r="AA407" i="11"/>
  <c r="E394" i="11"/>
  <c r="M385" i="11"/>
  <c r="T378" i="11"/>
  <c r="AB372" i="11"/>
  <c r="AA367" i="11"/>
  <c r="N364" i="11"/>
  <c r="W361" i="11"/>
  <c r="AF359" i="11"/>
  <c r="AE357" i="11"/>
  <c r="AB355" i="11"/>
  <c r="O354" i="11"/>
  <c r="P352" i="11"/>
  <c r="X350" i="11"/>
  <c r="J349" i="11"/>
  <c r="S347" i="11"/>
  <c r="E346" i="11"/>
  <c r="X344" i="11"/>
  <c r="L343" i="11"/>
  <c r="L342" i="11"/>
  <c r="L341" i="11"/>
  <c r="C340" i="11"/>
  <c r="E339" i="11"/>
  <c r="E338" i="11"/>
  <c r="C337" i="11"/>
  <c r="G336" i="11"/>
  <c r="H335" i="11"/>
  <c r="L334" i="11"/>
  <c r="N333" i="11"/>
  <c r="T332" i="11"/>
  <c r="AA331" i="11"/>
  <c r="C331" i="11"/>
  <c r="P330" i="11"/>
  <c r="R329" i="11"/>
  <c r="AE328" i="11"/>
  <c r="AE327" i="11"/>
  <c r="N327" i="11"/>
  <c r="O326" i="11"/>
  <c r="U325" i="11"/>
  <c r="AD324" i="11"/>
  <c r="C324" i="11"/>
  <c r="Q323" i="11"/>
  <c r="X322" i="11"/>
  <c r="AC321" i="11"/>
  <c r="I321" i="11"/>
  <c r="P320" i="11"/>
  <c r="AC319" i="11"/>
  <c r="H319" i="11"/>
  <c r="T318" i="11"/>
  <c r="AF317" i="11"/>
  <c r="L317" i="11"/>
  <c r="W316" i="11"/>
  <c r="AA315" i="11"/>
  <c r="G315" i="11"/>
  <c r="S314" i="11"/>
  <c r="AD313" i="11"/>
  <c r="I313" i="11"/>
  <c r="V312" i="11"/>
  <c r="A312" i="11"/>
  <c r="M311" i="11"/>
  <c r="X310" i="11"/>
  <c r="E310" i="11"/>
  <c r="P309" i="11"/>
  <c r="T308" i="11"/>
  <c r="G308" i="11"/>
  <c r="Q307" i="11"/>
  <c r="AA306" i="11"/>
  <c r="F306" i="11"/>
  <c r="X305" i="11"/>
  <c r="C305" i="11"/>
  <c r="M304" i="11"/>
  <c r="W303" i="11"/>
  <c r="I303" i="11"/>
  <c r="S302" i="11"/>
  <c r="AD301" i="11"/>
  <c r="P301" i="11"/>
  <c r="AA300" i="11"/>
  <c r="E300" i="11"/>
  <c r="O299" i="11"/>
  <c r="A299" i="11"/>
  <c r="K298" i="11"/>
  <c r="V297" i="11"/>
  <c r="G297" i="11"/>
  <c r="P296" i="11"/>
  <c r="AF295" i="11"/>
  <c r="R295" i="11"/>
  <c r="AA294" i="11"/>
  <c r="L294" i="11"/>
  <c r="U293" i="11"/>
  <c r="E293" i="11"/>
  <c r="U292" i="11"/>
  <c r="E292" i="11"/>
  <c r="U291" i="11"/>
  <c r="F291" i="11"/>
  <c r="U290" i="11"/>
  <c r="AC289" i="11"/>
  <c r="M289" i="11"/>
  <c r="AC288" i="11"/>
  <c r="M288" i="11"/>
  <c r="AC287" i="11"/>
  <c r="M287" i="11"/>
  <c r="AC286" i="11"/>
  <c r="M286" i="11"/>
  <c r="U285" i="11"/>
  <c r="E285" i="11"/>
  <c r="U284" i="11"/>
  <c r="E284" i="11"/>
  <c r="U283" i="11"/>
  <c r="F283" i="11"/>
  <c r="U282" i="11"/>
  <c r="AC281" i="11"/>
  <c r="M281" i="11"/>
  <c r="AC280" i="11"/>
  <c r="M280" i="11"/>
  <c r="AC279" i="11"/>
  <c r="M279" i="11"/>
  <c r="AC278" i="11"/>
  <c r="AA425" i="11"/>
  <c r="Q407" i="11"/>
  <c r="AB393" i="11"/>
  <c r="N385" i="11"/>
  <c r="O378" i="11"/>
  <c r="AD372" i="11"/>
  <c r="AB367" i="11"/>
  <c r="I364" i="11"/>
  <c r="X361" i="11"/>
  <c r="P359" i="11"/>
  <c r="AF357" i="11"/>
  <c r="AC355" i="11"/>
  <c r="E354" i="11"/>
  <c r="Q352" i="11"/>
  <c r="S350" i="11"/>
  <c r="AD348" i="11"/>
  <c r="T347" i="11"/>
  <c r="AC345" i="11"/>
  <c r="S344" i="11"/>
  <c r="M343" i="11"/>
  <c r="M342" i="11"/>
  <c r="E341" i="11"/>
  <c r="E340" i="11"/>
  <c r="F339" i="11"/>
  <c r="AC337" i="11"/>
  <c r="AB336" i="11"/>
  <c r="AE335" i="11"/>
  <c r="C335" i="11"/>
  <c r="M334" i="11"/>
  <c r="O333" i="11"/>
  <c r="U332" i="11"/>
  <c r="AD331" i="11"/>
  <c r="E331" i="11"/>
  <c r="K330" i="11"/>
  <c r="S329" i="11"/>
  <c r="X328" i="11"/>
  <c r="A328" i="11"/>
  <c r="G327" i="11"/>
  <c r="P326" i="11"/>
  <c r="V325" i="11"/>
  <c r="AE324" i="11"/>
  <c r="E324" i="11"/>
  <c r="K323" i="11"/>
  <c r="R322" i="11"/>
  <c r="AD321" i="11"/>
  <c r="K321" i="11"/>
  <c r="R320" i="11"/>
  <c r="AD319" i="11"/>
  <c r="I319" i="11"/>
  <c r="N318" i="11"/>
  <c r="Z317" i="11"/>
  <c r="E317" i="11"/>
  <c r="P316" i="11"/>
  <c r="AB315" i="11"/>
  <c r="H315" i="11"/>
  <c r="T314" i="11"/>
  <c r="AE313" i="11"/>
  <c r="K313" i="11"/>
  <c r="W312" i="11"/>
  <c r="AA311" i="11"/>
  <c r="N311" i="11"/>
  <c r="Y310" i="11"/>
  <c r="AD309" i="11"/>
  <c r="J309" i="11"/>
  <c r="U308" i="11"/>
  <c r="AE307" i="11"/>
  <c r="R307" i="11"/>
  <c r="AB306" i="11"/>
  <c r="G306" i="11"/>
  <c r="E425" i="11"/>
  <c r="A407" i="11"/>
  <c r="N393" i="11"/>
  <c r="AF384" i="11"/>
  <c r="F378" i="11"/>
  <c r="Z372" i="11"/>
  <c r="W367" i="11"/>
  <c r="J364" i="11"/>
  <c r="Q361" i="11"/>
  <c r="Q359" i="11"/>
  <c r="Y357" i="11"/>
  <c r="AD355" i="11"/>
  <c r="AD353" i="11"/>
  <c r="R352" i="11"/>
  <c r="T350" i="11"/>
  <c r="AE348" i="11"/>
  <c r="V347" i="11"/>
  <c r="AD345" i="11"/>
  <c r="L344" i="11"/>
  <c r="N343" i="11"/>
  <c r="F342" i="11"/>
  <c r="F341" i="11"/>
  <c r="F340" i="11"/>
  <c r="AD338" i="11"/>
  <c r="AD337" i="11"/>
  <c r="AC336" i="11"/>
  <c r="AA335" i="11"/>
  <c r="AD334" i="11"/>
  <c r="F334" i="11"/>
  <c r="P333" i="11"/>
  <c r="V332" i="11"/>
  <c r="W331" i="11"/>
  <c r="F331" i="11"/>
  <c r="F330" i="11"/>
  <c r="T329" i="11"/>
  <c r="AA328" i="11"/>
  <c r="AA327" i="11"/>
  <c r="H327" i="11"/>
  <c r="J326" i="11"/>
  <c r="W325" i="11"/>
  <c r="X324" i="11"/>
  <c r="F324" i="11"/>
  <c r="N323" i="11"/>
  <c r="S322" i="11"/>
  <c r="AE321" i="11"/>
  <c r="F321" i="11"/>
  <c r="S320" i="11"/>
  <c r="W319" i="11"/>
  <c r="C319" i="11"/>
  <c r="O318" i="11"/>
  <c r="AA317" i="11"/>
  <c r="F317" i="11"/>
  <c r="Q316" i="11"/>
  <c r="AD315" i="11"/>
  <c r="J315" i="11"/>
  <c r="U314" i="11"/>
  <c r="AF313" i="11"/>
  <c r="L313" i="11"/>
  <c r="P312" i="11"/>
  <c r="AB311" i="11"/>
  <c r="G311" i="11"/>
  <c r="S310" i="11"/>
  <c r="AE309" i="11"/>
  <c r="K309" i="11"/>
  <c r="V308" i="11"/>
  <c r="AF307" i="11"/>
  <c r="K307" i="11"/>
  <c r="V306" i="11"/>
  <c r="H306" i="11"/>
  <c r="S305" i="11"/>
  <c r="AC304" i="11"/>
  <c r="O304" i="11"/>
  <c r="Y303" i="11"/>
  <c r="C303" i="11"/>
  <c r="N302" i="11"/>
  <c r="AF301" i="11"/>
  <c r="K301" i="11"/>
  <c r="U300" i="11"/>
  <c r="S421" i="11"/>
  <c r="Y403" i="11"/>
  <c r="A392" i="11"/>
  <c r="Y383" i="11"/>
  <c r="H377" i="11"/>
  <c r="X371" i="11"/>
  <c r="S367" i="11"/>
  <c r="P363" i="11"/>
  <c r="R361" i="11"/>
  <c r="R359" i="11"/>
  <c r="P357" i="11"/>
  <c r="W355" i="11"/>
  <c r="AE353" i="11"/>
  <c r="AE351" i="11"/>
  <c r="U350" i="11"/>
  <c r="X348" i="11"/>
  <c r="I347" i="11"/>
  <c r="AE345" i="11"/>
  <c r="M344" i="11"/>
  <c r="G343" i="11"/>
  <c r="G342" i="11"/>
  <c r="G341" i="11"/>
  <c r="G340" i="11"/>
  <c r="AE338" i="11"/>
  <c r="AE337" i="11"/>
  <c r="AD336" i="11"/>
  <c r="AB335" i="11"/>
  <c r="AE334" i="11"/>
  <c r="G334" i="11"/>
  <c r="J333" i="11"/>
  <c r="W332" i="11"/>
  <c r="X331" i="11"/>
  <c r="AD330" i="11"/>
  <c r="G330" i="11"/>
  <c r="M329" i="11"/>
  <c r="V328" i="11"/>
  <c r="AB327" i="11"/>
  <c r="C327" i="11"/>
  <c r="K326" i="11"/>
  <c r="X325" i="11"/>
  <c r="Z324" i="11"/>
  <c r="G324" i="11"/>
  <c r="G323" i="11"/>
  <c r="T322" i="11"/>
  <c r="AF321" i="11"/>
  <c r="G321" i="11"/>
  <c r="L320" i="11"/>
  <c r="X319" i="11"/>
  <c r="E319" i="11"/>
  <c r="P318" i="11"/>
  <c r="AB317" i="11"/>
  <c r="G317" i="11"/>
  <c r="S316" i="11"/>
  <c r="W315" i="11"/>
  <c r="C315" i="11"/>
  <c r="N314" i="11"/>
  <c r="Y313" i="11"/>
  <c r="F313" i="11"/>
  <c r="R312" i="11"/>
  <c r="AC311" i="11"/>
  <c r="H311" i="11"/>
  <c r="T310" i="11"/>
  <c r="AF309" i="11"/>
  <c r="L309" i="11"/>
  <c r="W308" i="11"/>
  <c r="A308" i="11"/>
  <c r="L307" i="11"/>
  <c r="W306" i="11"/>
  <c r="A306" i="11"/>
  <c r="T305" i="11"/>
  <c r="AD304" i="11"/>
  <c r="H304" i="11"/>
  <c r="Z303" i="11"/>
  <c r="E303" i="11"/>
  <c r="O302" i="11"/>
  <c r="Z301" i="11"/>
  <c r="M421" i="11"/>
  <c r="S403" i="11"/>
  <c r="Y391" i="11"/>
  <c r="Z383" i="11"/>
  <c r="AC376" i="11"/>
  <c r="Y371" i="11"/>
  <c r="AB366" i="11"/>
  <c r="K363" i="11"/>
  <c r="S361" i="11"/>
  <c r="K359" i="11"/>
  <c r="I357" i="11"/>
  <c r="X355" i="11"/>
  <c r="AF353" i="11"/>
  <c r="AF351" i="11"/>
  <c r="N350" i="11"/>
  <c r="Y348" i="11"/>
  <c r="J347" i="11"/>
  <c r="AF345" i="11"/>
  <c r="N344" i="11"/>
  <c r="H343" i="11"/>
  <c r="H342" i="11"/>
  <c r="H341" i="11"/>
  <c r="AE339" i="11"/>
  <c r="AF338" i="11"/>
  <c r="AF337" i="11"/>
  <c r="AE336" i="11"/>
  <c r="AC335" i="11"/>
  <c r="AF334" i="11"/>
  <c r="H334" i="11"/>
  <c r="K333" i="11"/>
  <c r="P332" i="11"/>
  <c r="Z331" i="11"/>
  <c r="AE330" i="11"/>
  <c r="H330" i="11"/>
  <c r="N329" i="11"/>
  <c r="W328" i="11"/>
  <c r="AC327" i="11"/>
  <c r="AD326" i="11"/>
  <c r="AC420" i="11"/>
  <c r="I403" i="11"/>
  <c r="S391" i="11"/>
  <c r="R383" i="11"/>
  <c r="AD376" i="11"/>
  <c r="T371" i="11"/>
  <c r="W366" i="11"/>
  <c r="M363" i="11"/>
  <c r="C361" i="11"/>
  <c r="L359" i="11"/>
  <c r="J357" i="11"/>
  <c r="N355" i="11"/>
  <c r="AA353" i="11"/>
  <c r="A352" i="11"/>
  <c r="C350" i="11"/>
  <c r="Z348" i="11"/>
  <c r="C347" i="11"/>
  <c r="S345" i="11"/>
  <c r="O344" i="11"/>
  <c r="C343" i="11"/>
  <c r="C342" i="11"/>
  <c r="C341" i="11"/>
  <c r="AA339" i="11"/>
  <c r="AA338" i="11"/>
  <c r="AA337" i="11"/>
  <c r="X336" i="11"/>
  <c r="AD335" i="11"/>
  <c r="AA334" i="11"/>
  <c r="C334" i="11"/>
  <c r="L333" i="11"/>
  <c r="S332" i="11"/>
  <c r="S331" i="11"/>
  <c r="AF330" i="11"/>
  <c r="A330" i="11"/>
  <c r="O329" i="11"/>
  <c r="P328" i="11"/>
  <c r="AD327" i="11"/>
  <c r="AE326" i="11"/>
  <c r="M326" i="11"/>
  <c r="N325" i="11"/>
  <c r="T324" i="11"/>
  <c r="AA323" i="11"/>
  <c r="J323" i="11"/>
  <c r="N322" i="11"/>
  <c r="AA321" i="11"/>
  <c r="A321" i="11"/>
  <c r="N320" i="11"/>
  <c r="S319" i="11"/>
  <c r="AE318" i="11"/>
  <c r="K318" i="11"/>
  <c r="V317" i="11"/>
  <c r="AF316" i="11"/>
  <c r="N316" i="11"/>
  <c r="Z315" i="11"/>
  <c r="F315" i="11"/>
  <c r="P314" i="11"/>
  <c r="AB313" i="11"/>
  <c r="H313" i="11"/>
  <c r="L312" i="11"/>
  <c r="W311" i="11"/>
  <c r="C311" i="11"/>
  <c r="O310" i="11"/>
  <c r="AA309" i="11"/>
  <c r="F309" i="11"/>
  <c r="Q308" i="11"/>
  <c r="AB307" i="11"/>
  <c r="G307" i="11"/>
  <c r="R306" i="11"/>
  <c r="E306" i="11"/>
  <c r="N305" i="11"/>
  <c r="X304" i="11"/>
  <c r="J304" i="11"/>
  <c r="T303" i="11"/>
  <c r="AE302" i="11"/>
  <c r="J302" i="11"/>
  <c r="AB301" i="11"/>
  <c r="F301" i="11"/>
  <c r="P300" i="11"/>
  <c r="A300" i="11"/>
  <c r="L299" i="11"/>
  <c r="W298" i="11"/>
  <c r="A298" i="11"/>
  <c r="S297" i="11"/>
  <c r="AB296" i="11"/>
  <c r="M296" i="11"/>
  <c r="AD295" i="11"/>
  <c r="G295" i="11"/>
  <c r="X294" i="11"/>
  <c r="I294" i="11"/>
  <c r="R293" i="11"/>
  <c r="A293" i="11"/>
  <c r="R292" i="11"/>
  <c r="A292" i="11"/>
  <c r="R291" i="11"/>
  <c r="Z290" i="11"/>
  <c r="J290" i="11"/>
  <c r="Z289" i="11"/>
  <c r="J289" i="11"/>
  <c r="Z288" i="11"/>
  <c r="J288" i="11"/>
  <c r="Z287" i="11"/>
  <c r="J287" i="11"/>
  <c r="R286" i="11"/>
  <c r="A286" i="11"/>
  <c r="R285" i="11"/>
  <c r="A285" i="11"/>
  <c r="R284" i="11"/>
  <c r="A284" i="11"/>
  <c r="R283" i="11"/>
  <c r="Z282" i="11"/>
  <c r="J282" i="11"/>
  <c r="Z281" i="11"/>
  <c r="J281" i="11"/>
  <c r="Z280" i="11"/>
  <c r="J280" i="11"/>
  <c r="Z279" i="11"/>
  <c r="J279" i="11"/>
  <c r="R278" i="11"/>
  <c r="A278" i="11"/>
  <c r="R277" i="11"/>
  <c r="A277" i="11"/>
  <c r="R276" i="11"/>
  <c r="A276" i="11"/>
  <c r="R275" i="11"/>
  <c r="Z274" i="11"/>
  <c r="J274" i="11"/>
  <c r="Z273" i="11"/>
  <c r="O420" i="11"/>
  <c r="Y402" i="11"/>
  <c r="L391" i="11"/>
  <c r="I383" i="11"/>
  <c r="Z376" i="11"/>
  <c r="R371" i="11"/>
  <c r="S366" i="11"/>
  <c r="N363" i="11"/>
  <c r="AB360" i="11"/>
  <c r="G359" i="11"/>
  <c r="K357" i="11"/>
  <c r="G355" i="11"/>
  <c r="AB353" i="11"/>
  <c r="AA351" i="11"/>
  <c r="E350" i="11"/>
  <c r="AA348" i="11"/>
  <c r="E347" i="11"/>
  <c r="T345" i="11"/>
  <c r="H344" i="11"/>
  <c r="AF342" i="11"/>
  <c r="AF341" i="11"/>
  <c r="X340" i="11"/>
  <c r="X339" i="11"/>
  <c r="X338" i="11"/>
  <c r="X337" i="11"/>
  <c r="AA336" i="11"/>
  <c r="W335" i="11"/>
  <c r="AB334" i="11"/>
  <c r="AD333" i="11"/>
  <c r="E333" i="11"/>
  <c r="N332" i="11"/>
  <c r="T331" i="11"/>
  <c r="AA330" i="11"/>
  <c r="C330" i="11"/>
  <c r="P329" i="11"/>
  <c r="R328" i="11"/>
  <c r="W327" i="11"/>
  <c r="AF326" i="11"/>
  <c r="F326" i="11"/>
  <c r="O325" i="11"/>
  <c r="U324" i="11"/>
  <c r="AD323" i="11"/>
  <c r="C323" i="11"/>
  <c r="O322" i="11"/>
  <c r="V321" i="11"/>
  <c r="C321" i="11"/>
  <c r="O320" i="11"/>
  <c r="T319" i="11"/>
  <c r="AF318" i="11"/>
  <c r="L318" i="11"/>
  <c r="W317" i="11"/>
  <c r="C317" i="11"/>
  <c r="O316" i="11"/>
  <c r="S315" i="11"/>
  <c r="AD314" i="11"/>
  <c r="Q314" i="11"/>
  <c r="V313" i="11"/>
  <c r="A313" i="11"/>
  <c r="M312" i="11"/>
  <c r="X311" i="11"/>
  <c r="E311" i="11"/>
  <c r="P310" i="11"/>
  <c r="AB309" i="11"/>
  <c r="G309" i="11"/>
  <c r="S308" i="11"/>
  <c r="AD307" i="11"/>
  <c r="H307" i="11"/>
  <c r="S306" i="11"/>
  <c r="AC305" i="11"/>
  <c r="O305" i="11"/>
  <c r="Y304" i="11"/>
  <c r="K304" i="11"/>
  <c r="V303" i="11"/>
  <c r="AF302" i="11"/>
  <c r="K302" i="11"/>
  <c r="U301" i="11"/>
  <c r="G301" i="11"/>
  <c r="Q300" i="11"/>
  <c r="AA299" i="11"/>
  <c r="N299" i="11"/>
  <c r="X298" i="11"/>
  <c r="C298" i="11"/>
  <c r="T297" i="11"/>
  <c r="AC296" i="11"/>
  <c r="N296" i="11"/>
  <c r="W295" i="11"/>
  <c r="H295" i="11"/>
  <c r="T416" i="11"/>
  <c r="W399" i="11"/>
  <c r="U389" i="11"/>
  <c r="AD381" i="11"/>
  <c r="Y375" i="11"/>
  <c r="N370" i="11"/>
  <c r="U366" i="11"/>
  <c r="I363" i="11"/>
  <c r="AE360" i="11"/>
  <c r="AB358" i="11"/>
  <c r="L357" i="11"/>
  <c r="H355" i="11"/>
  <c r="P353" i="11"/>
  <c r="AB351" i="11"/>
  <c r="AC349" i="11"/>
  <c r="O348" i="11"/>
  <c r="AD346" i="11"/>
  <c r="M345" i="11"/>
  <c r="AE343" i="11"/>
  <c r="AA342" i="11"/>
  <c r="AA341" i="11"/>
  <c r="AA340" i="11"/>
  <c r="S339" i="11"/>
  <c r="S338" i="11"/>
  <c r="S337" i="11"/>
  <c r="W336" i="11"/>
  <c r="X335" i="11"/>
  <c r="AC334" i="11"/>
  <c r="AE333" i="11"/>
  <c r="F333" i="11"/>
  <c r="O332" i="11"/>
  <c r="U331" i="11"/>
  <c r="V330" i="11"/>
  <c r="E330" i="11"/>
  <c r="K329" i="11"/>
  <c r="S328" i="11"/>
  <c r="X327" i="11"/>
  <c r="Z326" i="11"/>
  <c r="G326" i="11"/>
  <c r="P325" i="11"/>
  <c r="V324" i="11"/>
  <c r="W323" i="11"/>
  <c r="E323" i="11"/>
  <c r="P322" i="11"/>
  <c r="W321" i="11"/>
  <c r="AB320" i="11"/>
  <c r="H320" i="11"/>
  <c r="V319" i="11"/>
  <c r="Z318" i="11"/>
  <c r="M318" i="11"/>
  <c r="X317" i="11"/>
  <c r="AB316" i="11"/>
  <c r="H316" i="11"/>
  <c r="T315" i="11"/>
  <c r="V416" i="11"/>
  <c r="Z399" i="11"/>
  <c r="W389" i="11"/>
  <c r="U381" i="11"/>
  <c r="T375" i="11"/>
  <c r="J370" i="11"/>
  <c r="N366" i="11"/>
  <c r="J363" i="11"/>
  <c r="X360" i="11"/>
  <c r="W358" i="11"/>
  <c r="G357" i="11"/>
  <c r="I355" i="11"/>
  <c r="K353" i="11"/>
  <c r="AD351" i="11"/>
  <c r="AD349" i="11"/>
  <c r="H348" i="11"/>
  <c r="AE346" i="11"/>
  <c r="N345" i="11"/>
  <c r="AA343" i="11"/>
  <c r="AB342" i="11"/>
  <c r="AB341" i="11"/>
  <c r="T340" i="11"/>
  <c r="T339" i="11"/>
  <c r="T338" i="11"/>
  <c r="T337" i="11"/>
  <c r="P336" i="11"/>
  <c r="S335" i="11"/>
  <c r="V334" i="11"/>
  <c r="AF333" i="11"/>
  <c r="G333" i="11"/>
  <c r="H332" i="11"/>
  <c r="V331" i="11"/>
  <c r="W330" i="11"/>
  <c r="AC329" i="11"/>
  <c r="F329" i="11"/>
  <c r="L328" i="11"/>
  <c r="S327" i="11"/>
  <c r="AA326" i="11"/>
  <c r="H326" i="11"/>
  <c r="J325" i="11"/>
  <c r="W324" i="11"/>
  <c r="X323" i="11"/>
  <c r="F323" i="11"/>
  <c r="Q322" i="11"/>
  <c r="E416" i="11"/>
  <c r="M399" i="11"/>
  <c r="T389" i="11"/>
  <c r="W381" i="11"/>
  <c r="Q375" i="11"/>
  <c r="L370" i="11"/>
  <c r="S365" i="11"/>
  <c r="S362" i="11"/>
  <c r="AA360" i="11"/>
  <c r="X358" i="11"/>
  <c r="T356" i="11"/>
  <c r="J355" i="11"/>
  <c r="L353" i="11"/>
  <c r="K351" i="11"/>
  <c r="AE349" i="11"/>
  <c r="I348" i="11"/>
  <c r="R346" i="11"/>
  <c r="O345" i="11"/>
  <c r="AB343" i="11"/>
  <c r="AC342" i="11"/>
  <c r="U341" i="11"/>
  <c r="U340" i="11"/>
  <c r="U339" i="11"/>
  <c r="U338" i="11"/>
  <c r="M337" i="11"/>
  <c r="S336" i="11"/>
  <c r="O335" i="11"/>
  <c r="W334" i="11"/>
  <c r="AA333" i="11"/>
  <c r="H333" i="11"/>
  <c r="J332" i="11"/>
  <c r="O331" i="11"/>
  <c r="X330" i="11"/>
  <c r="AD329" i="11"/>
  <c r="G329" i="11"/>
  <c r="M328" i="11"/>
  <c r="V327" i="11"/>
  <c r="AB326" i="11"/>
  <c r="C326" i="11"/>
  <c r="K325" i="11"/>
  <c r="P324" i="11"/>
  <c r="Z323" i="11"/>
  <c r="AD322" i="11"/>
  <c r="K322" i="11"/>
  <c r="R321" i="11"/>
  <c r="AD320" i="11"/>
  <c r="K320" i="11"/>
  <c r="P319" i="11"/>
  <c r="AB318" i="11"/>
  <c r="G318" i="11"/>
  <c r="S317" i="11"/>
  <c r="AE316" i="11"/>
  <c r="K316" i="11"/>
  <c r="V315" i="11"/>
  <c r="A315" i="11"/>
  <c r="F314" i="11"/>
  <c r="R313" i="11"/>
  <c r="AC312" i="11"/>
  <c r="H312" i="11"/>
  <c r="T311" i="11"/>
  <c r="AF310" i="11"/>
  <c r="L310" i="11"/>
  <c r="W309" i="11"/>
  <c r="C309" i="11"/>
  <c r="O308" i="11"/>
  <c r="Z307" i="11"/>
  <c r="E307" i="11"/>
  <c r="N306" i="11"/>
  <c r="AF305" i="11"/>
  <c r="J305" i="11"/>
  <c r="T304" i="11"/>
  <c r="G304" i="11"/>
  <c r="R303" i="11"/>
  <c r="AB302" i="11"/>
  <c r="F302" i="11"/>
  <c r="X301" i="11"/>
  <c r="A301" i="11"/>
  <c r="L300" i="11"/>
  <c r="W299" i="11"/>
  <c r="J299" i="11"/>
  <c r="T298" i="11"/>
  <c r="AD297" i="11"/>
  <c r="O297" i="11"/>
  <c r="X296" i="11"/>
  <c r="I296" i="11"/>
  <c r="Z295" i="11"/>
  <c r="C295" i="11"/>
  <c r="T294" i="11"/>
  <c r="AD293" i="11"/>
  <c r="N293" i="11"/>
  <c r="AD292" i="11"/>
  <c r="N292" i="11"/>
  <c r="AD291" i="11"/>
  <c r="N291" i="11"/>
  <c r="V290" i="11"/>
  <c r="F290" i="11"/>
  <c r="V289" i="11"/>
  <c r="F289" i="11"/>
  <c r="V288" i="11"/>
  <c r="F288" i="11"/>
  <c r="V287" i="11"/>
  <c r="AD286" i="11"/>
  <c r="N286" i="11"/>
  <c r="AD285" i="11"/>
  <c r="N285" i="11"/>
  <c r="AD284" i="11"/>
  <c r="N284" i="11"/>
  <c r="AD283" i="11"/>
  <c r="N283" i="11"/>
  <c r="V282" i="11"/>
  <c r="F282" i="11"/>
  <c r="V281" i="11"/>
  <c r="F281" i="11"/>
  <c r="V280" i="11"/>
  <c r="F280" i="11"/>
  <c r="V279" i="11"/>
  <c r="AD278" i="11"/>
  <c r="N278" i="11"/>
  <c r="AD277" i="11"/>
  <c r="N277" i="11"/>
  <c r="AD276" i="11"/>
  <c r="N276" i="11"/>
  <c r="AD275" i="11"/>
  <c r="N275" i="11"/>
  <c r="V274" i="11"/>
  <c r="F274" i="11"/>
  <c r="V273" i="11"/>
  <c r="F273" i="11"/>
  <c r="V272" i="11"/>
  <c r="F272" i="11"/>
  <c r="V415" i="11"/>
  <c r="AA398" i="11"/>
  <c r="I389" i="11"/>
  <c r="N381" i="11"/>
  <c r="L375" i="11"/>
  <c r="V341" i="11"/>
  <c r="X332" i="11"/>
  <c r="AB328" i="11"/>
  <c r="AD325" i="11"/>
  <c r="V323" i="11"/>
  <c r="N321" i="11"/>
  <c r="O319" i="11"/>
  <c r="AE317" i="11"/>
  <c r="G316" i="11"/>
  <c r="O314" i="11"/>
  <c r="AB312" i="11"/>
  <c r="R311" i="11"/>
  <c r="C310" i="11"/>
  <c r="L308" i="11"/>
  <c r="F307" i="11"/>
  <c r="AA305" i="11"/>
  <c r="AA304" i="11"/>
  <c r="S303" i="11"/>
  <c r="R302" i="11"/>
  <c r="T301" i="11"/>
  <c r="R300" i="11"/>
  <c r="U299" i="11"/>
  <c r="V298" i="11"/>
  <c r="Z297" i="11"/>
  <c r="A297" i="11"/>
  <c r="C296" i="11"/>
  <c r="K295" i="11"/>
  <c r="Y294" i="11"/>
  <c r="AE293" i="11"/>
  <c r="J293" i="11"/>
  <c r="V292" i="11"/>
  <c r="AF291" i="11"/>
  <c r="M291" i="11"/>
  <c r="Y290" i="11"/>
  <c r="E290" i="11"/>
  <c r="P289" i="11"/>
  <c r="T288" i="11"/>
  <c r="AE287" i="11"/>
  <c r="K287" i="11"/>
  <c r="W286" i="11"/>
  <c r="C286" i="11"/>
  <c r="O285" i="11"/>
  <c r="Z284" i="11"/>
  <c r="F284" i="11"/>
  <c r="Q283" i="11"/>
  <c r="AC282" i="11"/>
  <c r="I282" i="11"/>
  <c r="T281" i="11"/>
  <c r="X280" i="11"/>
  <c r="C280" i="11"/>
  <c r="P279" i="11"/>
  <c r="AA278" i="11"/>
  <c r="F278" i="11"/>
  <c r="X277" i="11"/>
  <c r="C277" i="11"/>
  <c r="M276" i="11"/>
  <c r="X275" i="11"/>
  <c r="J275" i="11"/>
  <c r="T274" i="11"/>
  <c r="AD273" i="11"/>
  <c r="P273" i="11"/>
  <c r="Y272" i="11"/>
  <c r="J272" i="11"/>
  <c r="S271" i="11"/>
  <c r="C271" i="11"/>
  <c r="S270" i="11"/>
  <c r="C270" i="11"/>
  <c r="S269" i="11"/>
  <c r="C269" i="11"/>
  <c r="S268" i="11"/>
  <c r="AA267" i="11"/>
  <c r="K267" i="11"/>
  <c r="AA266" i="11"/>
  <c r="K266" i="11"/>
  <c r="AA265" i="11"/>
  <c r="K265" i="11"/>
  <c r="AA264" i="11"/>
  <c r="K264" i="11"/>
  <c r="S263" i="11"/>
  <c r="C263" i="11"/>
  <c r="S262" i="11"/>
  <c r="C262" i="11"/>
  <c r="S261" i="11"/>
  <c r="C261" i="11"/>
  <c r="S260" i="11"/>
  <c r="AA259" i="11"/>
  <c r="K259" i="11"/>
  <c r="AA258" i="11"/>
  <c r="K258" i="11"/>
  <c r="AA257" i="11"/>
  <c r="K257" i="11"/>
  <c r="AA256" i="11"/>
  <c r="K256" i="11"/>
  <c r="S255" i="11"/>
  <c r="C255" i="11"/>
  <c r="S254" i="11"/>
  <c r="A370" i="11"/>
  <c r="V340" i="11"/>
  <c r="AA332" i="11"/>
  <c r="AC328" i="11"/>
  <c r="Z325" i="11"/>
  <c r="O323" i="11"/>
  <c r="O321" i="11"/>
  <c r="R319" i="11"/>
  <c r="U317" i="11"/>
  <c r="AE315" i="11"/>
  <c r="K314" i="11"/>
  <c r="AD312" i="11"/>
  <c r="K311" i="11"/>
  <c r="Z309" i="11"/>
  <c r="N308" i="11"/>
  <c r="AF306" i="11"/>
  <c r="AB305" i="11"/>
  <c r="V304" i="11"/>
  <c r="O303" i="11"/>
  <c r="T302" i="11"/>
  <c r="N301" i="11"/>
  <c r="S300" i="11"/>
  <c r="V299" i="11"/>
  <c r="R298" i="11"/>
  <c r="AA297" i="11"/>
  <c r="C297" i="11"/>
  <c r="F296" i="11"/>
  <c r="L295" i="11"/>
  <c r="R294" i="11"/>
  <c r="AF293" i="11"/>
  <c r="K293" i="11"/>
  <c r="W292" i="11"/>
  <c r="AA291" i="11"/>
  <c r="G291" i="11"/>
  <c r="R290" i="11"/>
  <c r="AD289" i="11"/>
  <c r="I289" i="11"/>
  <c r="U288" i="11"/>
  <c r="AF287" i="11"/>
  <c r="L287" i="11"/>
  <c r="X286" i="11"/>
  <c r="E286" i="11"/>
  <c r="P285" i="11"/>
  <c r="AA284" i="11"/>
  <c r="G284" i="11"/>
  <c r="K283" i="11"/>
  <c r="W282" i="11"/>
  <c r="A282" i="11"/>
  <c r="N281" i="11"/>
  <c r="Y280" i="11"/>
  <c r="E280" i="11"/>
  <c r="Q279" i="11"/>
  <c r="AB278" i="11"/>
  <c r="G278" i="11"/>
  <c r="M365" i="11"/>
  <c r="V339" i="11"/>
  <c r="K332" i="11"/>
  <c r="AD328" i="11"/>
  <c r="AA325" i="11"/>
  <c r="P323" i="11"/>
  <c r="P321" i="11"/>
  <c r="M319" i="11"/>
  <c r="Q317" i="11"/>
  <c r="AF315" i="11"/>
  <c r="L314" i="11"/>
  <c r="Y312" i="11"/>
  <c r="L311" i="11"/>
  <c r="U309" i="11"/>
  <c r="H308" i="11"/>
  <c r="A307" i="11"/>
  <c r="V305" i="11"/>
  <c r="P304" i="11"/>
  <c r="P303" i="11"/>
  <c r="P302" i="11"/>
  <c r="O301" i="11"/>
  <c r="N300" i="11"/>
  <c r="P299" i="11"/>
  <c r="S298" i="11"/>
  <c r="AB297" i="11"/>
  <c r="AD296" i="11"/>
  <c r="G296" i="11"/>
  <c r="M295" i="11"/>
  <c r="S294" i="11"/>
  <c r="Y293" i="11"/>
  <c r="L293" i="11"/>
  <c r="P292" i="11"/>
  <c r="AB291" i="11"/>
  <c r="H291" i="11"/>
  <c r="S290" i="11"/>
  <c r="AE289" i="11"/>
  <c r="K289" i="11"/>
  <c r="W288" i="11"/>
  <c r="A288" i="11"/>
  <c r="N287" i="11"/>
  <c r="Y286" i="11"/>
  <c r="AC285" i="11"/>
  <c r="I285" i="11"/>
  <c r="T284" i="11"/>
  <c r="AE283" i="11"/>
  <c r="L283" i="11"/>
  <c r="X282" i="11"/>
  <c r="C282" i="11"/>
  <c r="T362" i="11"/>
  <c r="N338" i="11"/>
  <c r="F332" i="11"/>
  <c r="N328" i="11"/>
  <c r="AB325" i="11"/>
  <c r="H323" i="11"/>
  <c r="H321" i="11"/>
  <c r="N319" i="11"/>
  <c r="T317" i="11"/>
  <c r="X315" i="11"/>
  <c r="G314" i="11"/>
  <c r="AA312" i="11"/>
  <c r="I311" i="11"/>
  <c r="V309" i="11"/>
  <c r="C308" i="11"/>
  <c r="Z306" i="11"/>
  <c r="W305" i="11"/>
  <c r="R304" i="11"/>
  <c r="K303" i="11"/>
  <c r="L302" i="11"/>
  <c r="J301" i="11"/>
  <c r="H300" i="11"/>
  <c r="Q299" i="11"/>
  <c r="U298" i="11"/>
  <c r="W297" i="11"/>
  <c r="AE296" i="11"/>
  <c r="AE295" i="11"/>
  <c r="N295" i="11"/>
  <c r="N294" i="11"/>
  <c r="Z293" i="11"/>
  <c r="F293" i="11"/>
  <c r="Q292" i="11"/>
  <c r="AC291" i="11"/>
  <c r="I291" i="11"/>
  <c r="T290" i="11"/>
  <c r="AF289" i="11"/>
  <c r="L289" i="11"/>
  <c r="P288" i="11"/>
  <c r="AA287" i="11"/>
  <c r="G287" i="11"/>
  <c r="S286" i="11"/>
  <c r="AE285" i="11"/>
  <c r="J285" i="11"/>
  <c r="V284" i="11"/>
  <c r="AF283" i="11"/>
  <c r="M283" i="11"/>
  <c r="Y282" i="11"/>
  <c r="E282" i="11"/>
  <c r="P281" i="11"/>
  <c r="T280" i="11"/>
  <c r="AE279" i="11"/>
  <c r="K279" i="11"/>
  <c r="W278" i="11"/>
  <c r="I278" i="11"/>
  <c r="T277" i="11"/>
  <c r="AE276" i="11"/>
  <c r="I276" i="11"/>
  <c r="S275" i="11"/>
  <c r="F275" i="11"/>
  <c r="O274" i="11"/>
  <c r="Y273" i="11"/>
  <c r="K273" i="11"/>
  <c r="T272" i="11"/>
  <c r="E272" i="11"/>
  <c r="V271" i="11"/>
  <c r="AD270" i="11"/>
  <c r="N270" i="11"/>
  <c r="AD269" i="11"/>
  <c r="N269" i="11"/>
  <c r="AD268" i="11"/>
  <c r="N268" i="11"/>
  <c r="AD267" i="11"/>
  <c r="N267" i="11"/>
  <c r="V266" i="11"/>
  <c r="F266" i="11"/>
  <c r="V265" i="11"/>
  <c r="F265" i="11"/>
  <c r="V264" i="11"/>
  <c r="F264" i="11"/>
  <c r="V263" i="11"/>
  <c r="AD262" i="11"/>
  <c r="N262" i="11"/>
  <c r="AD261" i="11"/>
  <c r="N261" i="11"/>
  <c r="AD260" i="11"/>
  <c r="N260" i="11"/>
  <c r="AD259" i="11"/>
  <c r="N259" i="11"/>
  <c r="V258" i="11"/>
  <c r="F258" i="11"/>
  <c r="V257" i="11"/>
  <c r="F257" i="11"/>
  <c r="V256" i="11"/>
  <c r="F256" i="11"/>
  <c r="V255" i="11"/>
  <c r="AD254" i="11"/>
  <c r="N254" i="11"/>
  <c r="AD253" i="11"/>
  <c r="N253" i="11"/>
  <c r="AD252" i="11"/>
  <c r="N252" i="11"/>
  <c r="AD251" i="11"/>
  <c r="N251" i="11"/>
  <c r="V250" i="11"/>
  <c r="F250" i="11"/>
  <c r="V249" i="11"/>
  <c r="F249" i="11"/>
  <c r="V248" i="11"/>
  <c r="F248" i="11"/>
  <c r="V247" i="11"/>
  <c r="AD246" i="11"/>
  <c r="N246" i="11"/>
  <c r="AD245" i="11"/>
  <c r="N245" i="11"/>
  <c r="AD244" i="11"/>
  <c r="N244" i="11"/>
  <c r="AD243" i="11"/>
  <c r="N243" i="11"/>
  <c r="U360" i="11"/>
  <c r="C338" i="11"/>
  <c r="AE331" i="11"/>
  <c r="K328" i="11"/>
  <c r="S325" i="11"/>
  <c r="AE322" i="11"/>
  <c r="AC320" i="11"/>
  <c r="G319" i="11"/>
  <c r="P317" i="11"/>
  <c r="U315" i="11"/>
  <c r="C314" i="11"/>
  <c r="T312" i="11"/>
  <c r="AD310" i="11"/>
  <c r="X309" i="11"/>
  <c r="E308" i="11"/>
  <c r="X306" i="11"/>
  <c r="R305" i="11"/>
  <c r="S304" i="11"/>
  <c r="M303" i="11"/>
  <c r="M302" i="11"/>
  <c r="L301" i="11"/>
  <c r="J300" i="11"/>
  <c r="R299" i="11"/>
  <c r="O298" i="11"/>
  <c r="X297" i="11"/>
  <c r="Y296" i="11"/>
  <c r="A296" i="11"/>
  <c r="I295" i="11"/>
  <c r="O294" i="11"/>
  <c r="AA293" i="11"/>
  <c r="G293" i="11"/>
  <c r="S292" i="11"/>
  <c r="W291" i="11"/>
  <c r="J291" i="11"/>
  <c r="N290" i="11"/>
  <c r="Y289" i="11"/>
  <c r="E289" i="11"/>
  <c r="Q288" i="11"/>
  <c r="AB287" i="11"/>
  <c r="H287" i="11"/>
  <c r="T286" i="11"/>
  <c r="AF285" i="11"/>
  <c r="K285" i="11"/>
  <c r="W284" i="11"/>
  <c r="AA283" i="11"/>
  <c r="G283" i="11"/>
  <c r="R282" i="11"/>
  <c r="AD281" i="11"/>
  <c r="I281" i="11"/>
  <c r="U280" i="11"/>
  <c r="AF279" i="11"/>
  <c r="L279" i="11"/>
  <c r="X278" i="11"/>
  <c r="C278" i="11"/>
  <c r="M277" i="11"/>
  <c r="X276" i="11"/>
  <c r="J276" i="11"/>
  <c r="T275" i="11"/>
  <c r="AD274" i="11"/>
  <c r="P274" i="11"/>
  <c r="AA273" i="11"/>
  <c r="L273" i="11"/>
  <c r="U272" i="11"/>
  <c r="G272" i="11"/>
  <c r="O271" i="11"/>
  <c r="AE270" i="11"/>
  <c r="O270" i="11"/>
  <c r="AE269" i="11"/>
  <c r="O269" i="11"/>
  <c r="AE268" i="11"/>
  <c r="O268" i="11"/>
  <c r="W267" i="11"/>
  <c r="G267" i="11"/>
  <c r="W266" i="11"/>
  <c r="G266" i="11"/>
  <c r="W265" i="11"/>
  <c r="G265" i="11"/>
  <c r="W264" i="11"/>
  <c r="G264" i="11"/>
  <c r="O263" i="11"/>
  <c r="AE262" i="11"/>
  <c r="O262" i="11"/>
  <c r="AE261" i="11"/>
  <c r="O261" i="11"/>
  <c r="AE260" i="11"/>
  <c r="O260" i="11"/>
  <c r="W259" i="11"/>
  <c r="G259" i="11"/>
  <c r="W258" i="11"/>
  <c r="G258" i="11"/>
  <c r="W257" i="11"/>
  <c r="G257" i="11"/>
  <c r="W256" i="11"/>
  <c r="G256" i="11"/>
  <c r="O255" i="11"/>
  <c r="AE254" i="11"/>
  <c r="O254" i="11"/>
  <c r="AE253" i="11"/>
  <c r="O253" i="11"/>
  <c r="AE252" i="11"/>
  <c r="O252" i="11"/>
  <c r="W251" i="11"/>
  <c r="G251" i="11"/>
  <c r="W250" i="11"/>
  <c r="G250" i="11"/>
  <c r="W249" i="11"/>
  <c r="G249" i="11"/>
  <c r="W248" i="11"/>
  <c r="G248" i="11"/>
  <c r="O247" i="11"/>
  <c r="AE246" i="11"/>
  <c r="O246" i="11"/>
  <c r="S358" i="11"/>
  <c r="N337" i="11"/>
  <c r="P331" i="11"/>
  <c r="F328" i="11"/>
  <c r="L325" i="11"/>
  <c r="AA322" i="11"/>
  <c r="AE320" i="11"/>
  <c r="AD318" i="11"/>
  <c r="J317" i="11"/>
  <c r="O315" i="11"/>
  <c r="E314" i="11"/>
  <c r="S312" i="11"/>
  <c r="AE310" i="11"/>
  <c r="T309" i="11"/>
  <c r="F308" i="11"/>
  <c r="T306" i="11"/>
  <c r="M305" i="11"/>
  <c r="L304" i="11"/>
  <c r="N303" i="11"/>
  <c r="G302" i="11"/>
  <c r="E301" i="11"/>
  <c r="K300" i="11"/>
  <c r="K299" i="11"/>
  <c r="P298" i="11"/>
  <c r="Q297" i="11"/>
  <c r="AA296" i="11"/>
  <c r="AA295" i="11"/>
  <c r="J295" i="11"/>
  <c r="P294" i="11"/>
  <c r="AB293" i="11"/>
  <c r="H293" i="11"/>
  <c r="L292" i="11"/>
  <c r="X291" i="11"/>
  <c r="C291" i="11"/>
  <c r="O290" i="11"/>
  <c r="AA289" i="11"/>
  <c r="G289" i="11"/>
  <c r="R288" i="11"/>
  <c r="AD287" i="11"/>
  <c r="I287" i="11"/>
  <c r="U286" i="11"/>
  <c r="Y285" i="11"/>
  <c r="L285" i="11"/>
  <c r="P284" i="11"/>
  <c r="AB283" i="11"/>
  <c r="H283" i="11"/>
  <c r="S282" i="11"/>
  <c r="AE281" i="11"/>
  <c r="K281" i="11"/>
  <c r="W280" i="11"/>
  <c r="A280" i="11"/>
  <c r="N279" i="11"/>
  <c r="Y278" i="11"/>
  <c r="E278" i="11"/>
  <c r="O277" i="11"/>
  <c r="Y276" i="11"/>
  <c r="K276" i="11"/>
  <c r="U275" i="11"/>
  <c r="W356" i="11"/>
  <c r="H337" i="11"/>
  <c r="G331" i="11"/>
  <c r="G328" i="11"/>
  <c r="G325" i="11"/>
  <c r="V322" i="11"/>
  <c r="AA320" i="11"/>
  <c r="AA318" i="11"/>
  <c r="K317" i="11"/>
  <c r="K315" i="11"/>
  <c r="AC313" i="11"/>
  <c r="N312" i="11"/>
  <c r="Z310" i="11"/>
  <c r="N309" i="11"/>
  <c r="AA307" i="11"/>
  <c r="U306" i="11"/>
  <c r="P305" i="11"/>
  <c r="N304" i="11"/>
  <c r="G303" i="11"/>
  <c r="I302" i="11"/>
  <c r="H301" i="11"/>
  <c r="C300" i="11"/>
  <c r="G299" i="11"/>
  <c r="Q298" i="11"/>
  <c r="R297" i="11"/>
  <c r="T296" i="11"/>
  <c r="AB295" i="11"/>
  <c r="E295" i="11"/>
  <c r="Q294" i="11"/>
  <c r="V293" i="11"/>
  <c r="AF292" i="11"/>
  <c r="M292" i="11"/>
  <c r="Y291" i="11"/>
  <c r="E291" i="11"/>
  <c r="P290" i="11"/>
  <c r="AB289" i="11"/>
  <c r="H289" i="11"/>
  <c r="S288" i="11"/>
  <c r="W287" i="11"/>
  <c r="C287" i="11"/>
  <c r="O286" i="11"/>
  <c r="Z285" i="11"/>
  <c r="F285" i="11"/>
  <c r="Q284" i="11"/>
  <c r="AC283" i="11"/>
  <c r="I283" i="11"/>
  <c r="T282" i="11"/>
  <c r="AF281" i="11"/>
  <c r="L281" i="11"/>
  <c r="P280" i="11"/>
  <c r="AA279" i="11"/>
  <c r="G279" i="11"/>
  <c r="S278" i="11"/>
  <c r="AC277" i="11"/>
  <c r="P277" i="11"/>
  <c r="Z276" i="11"/>
  <c r="C276" i="11"/>
  <c r="V275" i="11"/>
  <c r="AF274" i="11"/>
  <c r="K274" i="11"/>
  <c r="U273" i="11"/>
  <c r="G273" i="11"/>
  <c r="P272" i="11"/>
  <c r="AF271" i="11"/>
  <c r="Q271" i="11"/>
  <c r="A271" i="11"/>
  <c r="Q270" i="11"/>
  <c r="Y269" i="11"/>
  <c r="I269" i="11"/>
  <c r="Y268" i="11"/>
  <c r="I268" i="11"/>
  <c r="Y267" i="11"/>
  <c r="I267" i="11"/>
  <c r="Y266" i="11"/>
  <c r="I266" i="11"/>
  <c r="Q265" i="11"/>
  <c r="AF264" i="11"/>
  <c r="Q264" i="11"/>
  <c r="AF263" i="11"/>
  <c r="Q263" i="11"/>
  <c r="A263" i="11"/>
  <c r="Q262" i="11"/>
  <c r="Y261" i="11"/>
  <c r="I261" i="11"/>
  <c r="Y260" i="11"/>
  <c r="I260" i="11"/>
  <c r="Y259" i="11"/>
  <c r="I259" i="11"/>
  <c r="Y258" i="11"/>
  <c r="I258" i="11"/>
  <c r="Q257" i="11"/>
  <c r="AF256" i="11"/>
  <c r="Q256" i="11"/>
  <c r="AF255" i="11"/>
  <c r="Q255" i="11"/>
  <c r="A255" i="11"/>
  <c r="Q254" i="11"/>
  <c r="Y253" i="11"/>
  <c r="I253" i="11"/>
  <c r="Y252" i="11"/>
  <c r="I252" i="11"/>
  <c r="Y251" i="11"/>
  <c r="I251" i="11"/>
  <c r="Y250" i="11"/>
  <c r="I250" i="11"/>
  <c r="Q249" i="11"/>
  <c r="AF248" i="11"/>
  <c r="Q248" i="11"/>
  <c r="AF247" i="11"/>
  <c r="Q247" i="11"/>
  <c r="A247" i="11"/>
  <c r="Q246" i="11"/>
  <c r="Y245" i="11"/>
  <c r="I245" i="11"/>
  <c r="Y244" i="11"/>
  <c r="I244" i="11"/>
  <c r="Y243" i="11"/>
  <c r="I243" i="11"/>
  <c r="Y242" i="11"/>
  <c r="I242" i="11"/>
  <c r="Q241" i="11"/>
  <c r="AF240" i="11"/>
  <c r="Q240" i="11"/>
  <c r="AF239" i="11"/>
  <c r="Q239" i="11"/>
  <c r="A239" i="11"/>
  <c r="Q238" i="11"/>
  <c r="Y237" i="11"/>
  <c r="I237" i="11"/>
  <c r="Y236" i="11"/>
  <c r="I236" i="11"/>
  <c r="Y235" i="11"/>
  <c r="I235" i="11"/>
  <c r="Y234" i="11"/>
  <c r="I234" i="11"/>
  <c r="Q233" i="11"/>
  <c r="AF232" i="11"/>
  <c r="Q232" i="11"/>
  <c r="AF231" i="11"/>
  <c r="Q231" i="11"/>
  <c r="A231" i="11"/>
  <c r="Q230" i="11"/>
  <c r="Y229" i="11"/>
  <c r="I229" i="11"/>
  <c r="Y228" i="11"/>
  <c r="I228" i="11"/>
  <c r="Y227" i="11"/>
  <c r="I227" i="11"/>
  <c r="Y226" i="11"/>
  <c r="I226" i="11"/>
  <c r="Q225" i="11"/>
  <c r="AF224" i="11"/>
  <c r="Q224" i="11"/>
  <c r="AF223" i="11"/>
  <c r="Q223" i="11"/>
  <c r="A223" i="11"/>
  <c r="Q222" i="11"/>
  <c r="Y221" i="11"/>
  <c r="I221" i="11"/>
  <c r="Y220" i="11"/>
  <c r="I220" i="11"/>
  <c r="Y219" i="11"/>
  <c r="I219" i="11"/>
  <c r="Y218" i="11"/>
  <c r="I218" i="11"/>
  <c r="Q217" i="11"/>
  <c r="AF216" i="11"/>
  <c r="C355" i="11"/>
  <c r="L336" i="11"/>
  <c r="J331" i="11"/>
  <c r="O327" i="11"/>
  <c r="H325" i="11"/>
  <c r="W322" i="11"/>
  <c r="V320" i="11"/>
  <c r="AC318" i="11"/>
  <c r="H317" i="11"/>
  <c r="L315" i="11"/>
  <c r="AA313" i="11"/>
  <c r="O312" i="11"/>
  <c r="AC310" i="11"/>
  <c r="O309" i="11"/>
  <c r="W307" i="11"/>
  <c r="O306" i="11"/>
  <c r="I305" i="11"/>
  <c r="I304" i="11"/>
  <c r="H303" i="11"/>
  <c r="A302" i="11"/>
  <c r="AF300" i="11"/>
  <c r="F300" i="11"/>
  <c r="H299" i="11"/>
  <c r="J298" i="11"/>
  <c r="M297" i="11"/>
  <c r="V296" i="11"/>
  <c r="AC295" i="11"/>
  <c r="AD294" i="11"/>
  <c r="J294" i="11"/>
  <c r="W293" i="11"/>
  <c r="C293" i="11"/>
  <c r="O292" i="11"/>
  <c r="Z291" i="11"/>
  <c r="AD290" i="11"/>
  <c r="Q290" i="11"/>
  <c r="U289" i="11"/>
  <c r="AF288" i="11"/>
  <c r="L288" i="11"/>
  <c r="X287" i="11"/>
  <c r="E287" i="11"/>
  <c r="P286" i="11"/>
  <c r="AA285" i="11"/>
  <c r="G285" i="11"/>
  <c r="S284" i="11"/>
  <c r="W283" i="11"/>
  <c r="J283" i="11"/>
  <c r="N282" i="11"/>
  <c r="Y281" i="11"/>
  <c r="E281" i="11"/>
  <c r="Q280" i="11"/>
  <c r="AB279" i="11"/>
  <c r="H279" i="11"/>
  <c r="T278" i="11"/>
  <c r="AE277" i="11"/>
  <c r="I277" i="11"/>
  <c r="AA276" i="11"/>
  <c r="E276" i="11"/>
  <c r="O275" i="11"/>
  <c r="A275" i="11"/>
  <c r="L274" i="11"/>
  <c r="W273" i="11"/>
  <c r="H273" i="11"/>
  <c r="Q272" i="11"/>
  <c r="A272" i="11"/>
  <c r="R271" i="11"/>
  <c r="Z270" i="11"/>
  <c r="J270" i="11"/>
  <c r="Z269" i="11"/>
  <c r="J269" i="11"/>
  <c r="Z268" i="11"/>
  <c r="J268" i="11"/>
  <c r="Z267" i="11"/>
  <c r="J267" i="11"/>
  <c r="R266" i="11"/>
  <c r="A266" i="11"/>
  <c r="R265" i="11"/>
  <c r="A265" i="11"/>
  <c r="R264" i="11"/>
  <c r="A264" i="11"/>
  <c r="R263" i="11"/>
  <c r="Z262" i="11"/>
  <c r="J262" i="11"/>
  <c r="Z261" i="11"/>
  <c r="J261" i="11"/>
  <c r="Z260" i="11"/>
  <c r="J260" i="11"/>
  <c r="Z259" i="11"/>
  <c r="J259" i="11"/>
  <c r="R258" i="11"/>
  <c r="A258" i="11"/>
  <c r="R257" i="11"/>
  <c r="A257" i="11"/>
  <c r="R256" i="11"/>
  <c r="A256" i="11"/>
  <c r="R255" i="11"/>
  <c r="Z254" i="11"/>
  <c r="J254" i="11"/>
  <c r="Z253" i="11"/>
  <c r="J253" i="11"/>
  <c r="Z252" i="11"/>
  <c r="J252" i="11"/>
  <c r="Z251" i="11"/>
  <c r="J251" i="11"/>
  <c r="R250" i="11"/>
  <c r="A250" i="11"/>
  <c r="R249" i="11"/>
  <c r="A249" i="11"/>
  <c r="R248" i="11"/>
  <c r="A248" i="11"/>
  <c r="R247" i="11"/>
  <c r="Z246" i="11"/>
  <c r="J246" i="11"/>
  <c r="Z245" i="11"/>
  <c r="J245" i="11"/>
  <c r="Z244" i="11"/>
  <c r="J244" i="11"/>
  <c r="Z243" i="11"/>
  <c r="J243" i="11"/>
  <c r="R242" i="11"/>
  <c r="A242" i="11"/>
  <c r="R241" i="11"/>
  <c r="A241" i="11"/>
  <c r="R240" i="11"/>
  <c r="A240" i="11"/>
  <c r="R239" i="11"/>
  <c r="Z238" i="11"/>
  <c r="J238" i="11"/>
  <c r="E353" i="11"/>
  <c r="K336" i="11"/>
  <c r="R330" i="11"/>
  <c r="K327" i="11"/>
  <c r="C325" i="11"/>
  <c r="U322" i="11"/>
  <c r="W320" i="11"/>
  <c r="X318" i="11"/>
  <c r="AD316" i="11"/>
  <c r="N315" i="11"/>
  <c r="W313" i="11"/>
  <c r="I312" i="11"/>
  <c r="V310" i="11"/>
  <c r="E309" i="11"/>
  <c r="X307" i="11"/>
  <c r="Q306" i="11"/>
  <c r="K305" i="11"/>
  <c r="C304" i="11"/>
  <c r="J303" i="11"/>
  <c r="C302" i="11"/>
  <c r="C301" i="11"/>
  <c r="G300" i="11"/>
  <c r="C299" i="11"/>
  <c r="L298" i="11"/>
  <c r="N297" i="11"/>
  <c r="W296" i="11"/>
  <c r="X295" i="11"/>
  <c r="AE294" i="11"/>
  <c r="K294" i="11"/>
  <c r="X293" i="11"/>
  <c r="AB292" i="11"/>
  <c r="H292" i="11"/>
  <c r="S291" i="11"/>
  <c r="AE290" i="11"/>
  <c r="K290" i="11"/>
  <c r="W289" i="11"/>
  <c r="L351" i="11"/>
  <c r="P335" i="11"/>
  <c r="U330" i="11"/>
  <c r="L327" i="11"/>
  <c r="AA324" i="11"/>
  <c r="F322" i="11"/>
  <c r="M320" i="11"/>
  <c r="Y318" i="11"/>
  <c r="X316" i="11"/>
  <c r="E315" i="11"/>
  <c r="X313" i="11"/>
  <c r="F312" i="11"/>
  <c r="W310" i="11"/>
  <c r="H309" i="11"/>
  <c r="S307" i="11"/>
  <c r="J306" i="11"/>
  <c r="F305" i="11"/>
  <c r="F304" i="11"/>
  <c r="AD302" i="11"/>
  <c r="E302" i="11"/>
  <c r="AD300" i="11"/>
  <c r="AE299" i="11"/>
  <c r="F299" i="11"/>
  <c r="F298" i="11"/>
  <c r="P297" i="11"/>
  <c r="Q296" i="11"/>
  <c r="Y295" i="11"/>
  <c r="AF294" i="11"/>
  <c r="M294" i="11"/>
  <c r="Q293" i="11"/>
  <c r="AC292" i="11"/>
  <c r="I292" i="11"/>
  <c r="T291" i="11"/>
  <c r="AF290" i="11"/>
  <c r="L290" i="11"/>
  <c r="X289" i="11"/>
  <c r="C289" i="11"/>
  <c r="O288" i="11"/>
  <c r="S287" i="11"/>
  <c r="AE286" i="11"/>
  <c r="J286" i="11"/>
  <c r="V285" i="11"/>
  <c r="AF284" i="11"/>
  <c r="M284" i="11"/>
  <c r="Y283" i="11"/>
  <c r="E283" i="11"/>
  <c r="P282" i="11"/>
  <c r="AB281" i="11"/>
  <c r="H281" i="11"/>
  <c r="S280" i="11"/>
  <c r="W279" i="11"/>
  <c r="C279" i="11"/>
  <c r="O278" i="11"/>
  <c r="Y277" i="11"/>
  <c r="K277" i="11"/>
  <c r="U276" i="11"/>
  <c r="G276" i="11"/>
  <c r="Q275" i="11"/>
  <c r="AB274" i="11"/>
  <c r="G274" i="11"/>
  <c r="Q273" i="11"/>
  <c r="A273" i="11"/>
  <c r="S272" i="11"/>
  <c r="AB271" i="11"/>
  <c r="L271" i="11"/>
  <c r="AB270" i="11"/>
  <c r="L270" i="11"/>
  <c r="AB269" i="11"/>
  <c r="L269" i="11"/>
  <c r="T268" i="11"/>
  <c r="C268" i="11"/>
  <c r="T267" i="11"/>
  <c r="E267" i="11"/>
  <c r="T266" i="11"/>
  <c r="E266" i="11"/>
  <c r="T265" i="11"/>
  <c r="AB264" i="11"/>
  <c r="L264" i="11"/>
  <c r="AB263" i="11"/>
  <c r="L263" i="11"/>
  <c r="AB262" i="11"/>
  <c r="L262" i="11"/>
  <c r="AB261" i="11"/>
  <c r="L261" i="11"/>
  <c r="T260" i="11"/>
  <c r="C260" i="11"/>
  <c r="T259" i="11"/>
  <c r="E259" i="11"/>
  <c r="T258" i="11"/>
  <c r="E258" i="11"/>
  <c r="T257" i="11"/>
  <c r="AB256" i="11"/>
  <c r="L256" i="11"/>
  <c r="AB255" i="11"/>
  <c r="L255" i="11"/>
  <c r="AB254" i="11"/>
  <c r="L254" i="11"/>
  <c r="AB253" i="11"/>
  <c r="L253" i="11"/>
  <c r="T252" i="11"/>
  <c r="C252" i="11"/>
  <c r="T251" i="11"/>
  <c r="E251" i="11"/>
  <c r="T250" i="11"/>
  <c r="E250" i="11"/>
  <c r="T249" i="11"/>
  <c r="AB248" i="11"/>
  <c r="L248" i="11"/>
  <c r="AB247" i="11"/>
  <c r="AF349" i="11"/>
  <c r="G335" i="11"/>
  <c r="O330" i="11"/>
  <c r="M327" i="11"/>
  <c r="S324" i="11"/>
  <c r="A322" i="11"/>
  <c r="I320" i="11"/>
  <c r="S318" i="11"/>
  <c r="T316" i="11"/>
  <c r="AE314" i="11"/>
  <c r="S313" i="11"/>
  <c r="G312" i="11"/>
  <c r="N310" i="11"/>
  <c r="AF308" i="11"/>
  <c r="V307" i="11"/>
  <c r="K306" i="11"/>
  <c r="G305" i="11"/>
  <c r="AE303" i="11"/>
  <c r="Z302" i="11"/>
  <c r="AE301" i="11"/>
  <c r="AE300" i="11"/>
  <c r="AF299" i="11"/>
  <c r="AD298" i="11"/>
  <c r="G298" i="11"/>
  <c r="J297" i="11"/>
  <c r="R296" i="11"/>
  <c r="S295" i="11"/>
  <c r="A295" i="11"/>
  <c r="F294" i="11"/>
  <c r="S293" i="11"/>
  <c r="AE292" i="11"/>
  <c r="J292" i="11"/>
  <c r="V291" i="11"/>
  <c r="A291" i="11"/>
  <c r="M290" i="11"/>
  <c r="Q289" i="11"/>
  <c r="AB288" i="11"/>
  <c r="H288" i="11"/>
  <c r="T287" i="11"/>
  <c r="AF286" i="11"/>
  <c r="K286" i="11"/>
  <c r="W285" i="11"/>
  <c r="C285" i="11"/>
  <c r="O284" i="11"/>
  <c r="Z283" i="11"/>
  <c r="AD282" i="11"/>
  <c r="Q282" i="11"/>
  <c r="U281" i="11"/>
  <c r="AF280" i="11"/>
  <c r="L280" i="11"/>
  <c r="X279" i="11"/>
  <c r="E279" i="11"/>
  <c r="P278" i="11"/>
  <c r="Z277" i="11"/>
  <c r="L277" i="11"/>
  <c r="V276" i="11"/>
  <c r="AE275" i="11"/>
  <c r="K275" i="11"/>
  <c r="AC274" i="11"/>
  <c r="H274" i="11"/>
  <c r="R273" i="11"/>
  <c r="C273" i="11"/>
  <c r="L272" i="11"/>
  <c r="AC271" i="11"/>
  <c r="M271" i="11"/>
  <c r="AC270" i="11"/>
  <c r="M270" i="11"/>
  <c r="U269" i="11"/>
  <c r="E269" i="11"/>
  <c r="U268" i="11"/>
  <c r="E268" i="11"/>
  <c r="U267" i="11"/>
  <c r="F267" i="11"/>
  <c r="U266" i="11"/>
  <c r="AC265" i="11"/>
  <c r="M265" i="11"/>
  <c r="AC264" i="11"/>
  <c r="M264" i="11"/>
  <c r="AC263" i="11"/>
  <c r="M263" i="11"/>
  <c r="AC262" i="11"/>
  <c r="M262" i="11"/>
  <c r="U261" i="11"/>
  <c r="E261" i="11"/>
  <c r="U260" i="11"/>
  <c r="AC343" i="11"/>
  <c r="S333" i="11"/>
  <c r="X329" i="11"/>
  <c r="N326" i="11"/>
  <c r="AE323" i="11"/>
  <c r="X321" i="11"/>
  <c r="AB319" i="11"/>
  <c r="E318" i="11"/>
  <c r="J316" i="11"/>
  <c r="X314" i="11"/>
  <c r="G313" i="11"/>
  <c r="S311" i="11"/>
  <c r="H310" i="11"/>
  <c r="AA308" i="11"/>
  <c r="J307" i="11"/>
  <c r="AE305" i="11"/>
  <c r="AE304" i="11"/>
  <c r="AD303" i="11"/>
  <c r="X302" i="11"/>
  <c r="Q301" i="11"/>
  <c r="V300" i="11"/>
  <c r="S299" i="11"/>
  <c r="AA298" i="11"/>
  <c r="AE297" i="11"/>
  <c r="H297" i="11"/>
  <c r="H296" i="11"/>
  <c r="P295" i="11"/>
  <c r="V294" i="11"/>
  <c r="C294" i="11"/>
  <c r="P293" i="11"/>
  <c r="AA292" i="11"/>
  <c r="G292" i="11"/>
  <c r="K291" i="11"/>
  <c r="W290" i="11"/>
  <c r="A290" i="11"/>
  <c r="N289" i="11"/>
  <c r="Y288" i="11"/>
  <c r="E288" i="11"/>
  <c r="Q287" i="11"/>
  <c r="AB286" i="11"/>
  <c r="H286" i="11"/>
  <c r="T285" i="11"/>
  <c r="X284" i="11"/>
  <c r="K284" i="11"/>
  <c r="O283" i="11"/>
  <c r="AA282" i="11"/>
  <c r="G282" i="11"/>
  <c r="R281" i="11"/>
  <c r="AD280" i="11"/>
  <c r="I280" i="11"/>
  <c r="U279" i="11"/>
  <c r="A279" i="11"/>
  <c r="L278" i="11"/>
  <c r="V277" i="11"/>
  <c r="H277" i="11"/>
  <c r="S276" i="11"/>
  <c r="AC275" i="11"/>
  <c r="H275" i="11"/>
  <c r="R274" i="11"/>
  <c r="E274" i="11"/>
  <c r="N273" i="11"/>
  <c r="AE272" i="11"/>
  <c r="H272" i="11"/>
  <c r="Y271" i="11"/>
  <c r="I271" i="11"/>
  <c r="Y270" i="11"/>
  <c r="I270" i="11"/>
  <c r="Q269" i="11"/>
  <c r="AF268" i="11"/>
  <c r="Q268" i="11"/>
  <c r="AF267" i="11"/>
  <c r="Q267" i="11"/>
  <c r="A267" i="11"/>
  <c r="Q266" i="11"/>
  <c r="Y265" i="11"/>
  <c r="I265" i="11"/>
  <c r="Y264" i="11"/>
  <c r="I264" i="11"/>
  <c r="Y263" i="11"/>
  <c r="I263" i="11"/>
  <c r="Y262" i="11"/>
  <c r="I262" i="11"/>
  <c r="Q261" i="11"/>
  <c r="AF260" i="11"/>
  <c r="Q260" i="11"/>
  <c r="AF259" i="11"/>
  <c r="Q259" i="11"/>
  <c r="A259" i="11"/>
  <c r="Q258" i="11"/>
  <c r="Y257" i="11"/>
  <c r="I257" i="11"/>
  <c r="Y256" i="11"/>
  <c r="I256" i="11"/>
  <c r="Y255" i="11"/>
  <c r="I255" i="11"/>
  <c r="Y254" i="11"/>
  <c r="I254" i="11"/>
  <c r="Q253" i="11"/>
  <c r="AF252" i="11"/>
  <c r="Q252" i="11"/>
  <c r="V342" i="11"/>
  <c r="C333" i="11"/>
  <c r="H329" i="11"/>
  <c r="L326" i="11"/>
  <c r="S323" i="11"/>
  <c r="S321" i="11"/>
  <c r="Y319" i="11"/>
  <c r="AD317" i="11"/>
  <c r="C316" i="11"/>
  <c r="R314" i="11"/>
  <c r="C313" i="11"/>
  <c r="V311" i="11"/>
  <c r="I310" i="11"/>
  <c r="P308" i="11"/>
  <c r="C307" i="11"/>
  <c r="Y305" i="11"/>
  <c r="Z304" i="11"/>
  <c r="X303" i="11"/>
  <c r="Y302" i="11"/>
  <c r="S301" i="11"/>
  <c r="W300" i="11"/>
  <c r="T299" i="11"/>
  <c r="AB298" i="11"/>
  <c r="Y297" i="11"/>
  <c r="AF296" i="11"/>
  <c r="J296" i="11"/>
  <c r="Q295" i="11"/>
  <c r="W294" i="11"/>
  <c r="E294" i="11"/>
  <c r="I293" i="11"/>
  <c r="T292" i="11"/>
  <c r="AE291" i="11"/>
  <c r="L291" i="11"/>
  <c r="X290" i="11"/>
  <c r="C290" i="11"/>
  <c r="O289" i="11"/>
  <c r="AA288" i="11"/>
  <c r="G288" i="11"/>
  <c r="R287" i="11"/>
  <c r="V286" i="11"/>
  <c r="I286" i="11"/>
  <c r="M285" i="11"/>
  <c r="Y284" i="11"/>
  <c r="C284" i="11"/>
  <c r="P283" i="11"/>
  <c r="AB282" i="11"/>
  <c r="H282" i="11"/>
  <c r="S281" i="11"/>
  <c r="AE280" i="11"/>
  <c r="K280" i="11"/>
  <c r="O279" i="11"/>
  <c r="Z278" i="11"/>
  <c r="M278" i="11"/>
  <c r="W277" i="11"/>
  <c r="AF276" i="11"/>
  <c r="L276" i="11"/>
  <c r="W275" i="11"/>
  <c r="I275" i="11"/>
  <c r="S274" i="11"/>
  <c r="AC273" i="11"/>
  <c r="J348" i="11"/>
  <c r="E322" i="11"/>
  <c r="P313" i="11"/>
  <c r="H305" i="11"/>
  <c r="AD299" i="11"/>
  <c r="O295" i="11"/>
  <c r="O291" i="11"/>
  <c r="N288" i="11"/>
  <c r="AB285" i="11"/>
  <c r="C283" i="11"/>
  <c r="AB280" i="11"/>
  <c r="V278" i="11"/>
  <c r="AB276" i="11"/>
  <c r="M275" i="11"/>
  <c r="AE273" i="11"/>
  <c r="Z272" i="11"/>
  <c r="T271" i="11"/>
  <c r="T270" i="11"/>
  <c r="T269" i="11"/>
  <c r="L268" i="11"/>
  <c r="L267" i="11"/>
  <c r="L266" i="11"/>
  <c r="L265" i="11"/>
  <c r="C264" i="11"/>
  <c r="E263" i="11"/>
  <c r="E262" i="11"/>
  <c r="AB260" i="11"/>
  <c r="A260" i="11"/>
  <c r="AE258" i="11"/>
  <c r="AC257" i="11"/>
  <c r="H257" i="11"/>
  <c r="C256" i="11"/>
  <c r="H255" i="11"/>
  <c r="F254" i="11"/>
  <c r="M253" i="11"/>
  <c r="P252" i="11"/>
  <c r="X251" i="11"/>
  <c r="AF250" i="11"/>
  <c r="M250" i="11"/>
  <c r="O249" i="11"/>
  <c r="T248" i="11"/>
  <c r="AD247" i="11"/>
  <c r="J247" i="11"/>
  <c r="P246" i="11"/>
  <c r="U245" i="11"/>
  <c r="H245" i="11"/>
  <c r="S244" i="11"/>
  <c r="W243" i="11"/>
  <c r="E243" i="11"/>
  <c r="N242" i="11"/>
  <c r="AF241" i="11"/>
  <c r="J241" i="11"/>
  <c r="T240" i="11"/>
  <c r="F240" i="11"/>
  <c r="P239" i="11"/>
  <c r="AB238" i="11"/>
  <c r="F238" i="11"/>
  <c r="W237" i="11"/>
  <c r="H237" i="11"/>
  <c r="Q236" i="11"/>
  <c r="A236" i="11"/>
  <c r="K235" i="11"/>
  <c r="AB234" i="11"/>
  <c r="M234" i="11"/>
  <c r="V233" i="11"/>
  <c r="G233" i="11"/>
  <c r="P232" i="11"/>
  <c r="A232" i="11"/>
  <c r="K231" i="11"/>
  <c r="AB230" i="11"/>
  <c r="M230" i="11"/>
  <c r="S346" i="11"/>
  <c r="Y321" i="11"/>
  <c r="AE311" i="11"/>
  <c r="A305" i="11"/>
  <c r="X299" i="11"/>
  <c r="Z294" i="11"/>
  <c r="P291" i="11"/>
  <c r="I288" i="11"/>
  <c r="X285" i="11"/>
  <c r="AE282" i="11"/>
  <c r="AA280" i="11"/>
  <c r="U278" i="11"/>
  <c r="AC276" i="11"/>
  <c r="G275" i="11"/>
  <c r="AF273" i="11"/>
  <c r="AA272" i="11"/>
  <c r="U271" i="11"/>
  <c r="U270" i="11"/>
  <c r="M269" i="11"/>
  <c r="M268" i="11"/>
  <c r="M267" i="11"/>
  <c r="M266" i="11"/>
  <c r="E265" i="11"/>
  <c r="E264" i="11"/>
  <c r="F263" i="11"/>
  <c r="AC261" i="11"/>
  <c r="AC260" i="11"/>
  <c r="AB259" i="11"/>
  <c r="AF258" i="11"/>
  <c r="AD257" i="11"/>
  <c r="C257" i="11"/>
  <c r="E256" i="11"/>
  <c r="J255" i="11"/>
  <c r="G254" i="11"/>
  <c r="P253" i="11"/>
  <c r="R252" i="11"/>
  <c r="S251" i="11"/>
  <c r="A251" i="11"/>
  <c r="H250" i="11"/>
  <c r="P249" i="11"/>
  <c r="U248" i="11"/>
  <c r="W247" i="11"/>
  <c r="C247" i="11"/>
  <c r="K246" i="11"/>
  <c r="V245" i="11"/>
  <c r="AF244" i="11"/>
  <c r="L244" i="11"/>
  <c r="X243" i="11"/>
  <c r="F243" i="11"/>
  <c r="O242" i="11"/>
  <c r="Y241" i="11"/>
  <c r="K241" i="11"/>
  <c r="U240" i="11"/>
  <c r="G240" i="11"/>
  <c r="K239" i="11"/>
  <c r="AC238" i="11"/>
  <c r="G238" i="11"/>
  <c r="X237" i="11"/>
  <c r="AF236" i="11"/>
  <c r="R236" i="11"/>
  <c r="AA235" i="11"/>
  <c r="L235" i="11"/>
  <c r="AC234" i="11"/>
  <c r="F234" i="11"/>
  <c r="W233" i="11"/>
  <c r="H233" i="11"/>
  <c r="R232" i="11"/>
  <c r="AA231" i="11"/>
  <c r="L231" i="11"/>
  <c r="AC230" i="11"/>
  <c r="F230" i="11"/>
  <c r="W229" i="11"/>
  <c r="H229" i="11"/>
  <c r="Q228" i="11"/>
  <c r="A228" i="11"/>
  <c r="K227" i="11"/>
  <c r="AB226" i="11"/>
  <c r="M226" i="11"/>
  <c r="V225" i="11"/>
  <c r="G225" i="11"/>
  <c r="P224" i="11"/>
  <c r="A224" i="11"/>
  <c r="K223" i="11"/>
  <c r="AB222" i="11"/>
  <c r="M222" i="11"/>
  <c r="V221" i="11"/>
  <c r="G221" i="11"/>
  <c r="P220" i="11"/>
  <c r="AF219" i="11"/>
  <c r="R219" i="11"/>
  <c r="AA218" i="11"/>
  <c r="L218" i="11"/>
  <c r="U217" i="11"/>
  <c r="F217" i="11"/>
  <c r="W216" i="11"/>
  <c r="G216" i="11"/>
  <c r="O215" i="11"/>
  <c r="AE214" i="11"/>
  <c r="O214" i="11"/>
  <c r="AE213" i="11"/>
  <c r="O213" i="11"/>
  <c r="P345" i="11"/>
  <c r="F320" i="11"/>
  <c r="AD311" i="11"/>
  <c r="AB304" i="11"/>
  <c r="AE298" i="11"/>
  <c r="AB294" i="11"/>
  <c r="Q291" i="11"/>
  <c r="K288" i="11"/>
  <c r="Q285" i="11"/>
  <c r="AF282" i="11"/>
  <c r="R280" i="11"/>
  <c r="Q278" i="11"/>
  <c r="T276" i="11"/>
  <c r="C275" i="11"/>
  <c r="AB273" i="11"/>
  <c r="W272" i="11"/>
  <c r="P271" i="11"/>
  <c r="P270" i="11"/>
  <c r="P269" i="11"/>
  <c r="H268" i="11"/>
  <c r="H267" i="11"/>
  <c r="H266" i="11"/>
  <c r="H265" i="11"/>
  <c r="AE263" i="11"/>
  <c r="AF262" i="11"/>
  <c r="AF261" i="11"/>
  <c r="X260" i="11"/>
  <c r="AC259" i="11"/>
  <c r="Z258" i="11"/>
  <c r="AE257" i="11"/>
  <c r="AC256" i="11"/>
  <c r="AE255" i="11"/>
  <c r="E255" i="11"/>
  <c r="H254" i="11"/>
  <c r="K253" i="11"/>
  <c r="S252" i="11"/>
  <c r="U251" i="11"/>
  <c r="Z250" i="11"/>
  <c r="C250" i="11"/>
  <c r="I249" i="11"/>
  <c r="P248" i="11"/>
  <c r="X247" i="11"/>
  <c r="E247" i="11"/>
  <c r="L246" i="11"/>
  <c r="W245" i="11"/>
  <c r="A245" i="11"/>
  <c r="M244" i="11"/>
  <c r="S243" i="11"/>
  <c r="AD242" i="11"/>
  <c r="P242" i="11"/>
  <c r="Z241" i="11"/>
  <c r="L241" i="11"/>
  <c r="V240" i="11"/>
  <c r="AE239" i="11"/>
  <c r="L239" i="11"/>
  <c r="V238" i="11"/>
  <c r="H238" i="11"/>
  <c r="Q237" i="11"/>
  <c r="A237" i="11"/>
  <c r="S236" i="11"/>
  <c r="X334" i="11"/>
  <c r="A320" i="11"/>
  <c r="Y311" i="11"/>
  <c r="AA303" i="11"/>
  <c r="AF298" i="11"/>
  <c r="AC294" i="11"/>
  <c r="AA290" i="11"/>
  <c r="C288" i="11"/>
  <c r="S285" i="11"/>
  <c r="A283" i="11"/>
  <c r="N280" i="11"/>
  <c r="J278" i="11"/>
  <c r="W276" i="11"/>
  <c r="E275" i="11"/>
  <c r="X273" i="11"/>
  <c r="R272" i="11"/>
  <c r="K271" i="11"/>
  <c r="K270" i="11"/>
  <c r="K269" i="11"/>
  <c r="K268" i="11"/>
  <c r="C267" i="11"/>
  <c r="C266" i="11"/>
  <c r="C265" i="11"/>
  <c r="AA263" i="11"/>
  <c r="AA262" i="11"/>
  <c r="AA261" i="11"/>
  <c r="AA260" i="11"/>
  <c r="X259" i="11"/>
  <c r="AB258" i="11"/>
  <c r="AF257" i="11"/>
  <c r="AD256" i="11"/>
  <c r="AA255" i="11"/>
  <c r="F255" i="11"/>
  <c r="A254" i="11"/>
  <c r="E253" i="11"/>
  <c r="L252" i="11"/>
  <c r="V251" i="11"/>
  <c r="AA250" i="11"/>
  <c r="AC249" i="11"/>
  <c r="J249" i="11"/>
  <c r="S248" i="11"/>
  <c r="Y247" i="11"/>
  <c r="F247" i="11"/>
  <c r="M246" i="11"/>
  <c r="X245" i="11"/>
  <c r="C245" i="11"/>
  <c r="O244" i="11"/>
  <c r="T243" i="11"/>
  <c r="AE242" i="11"/>
  <c r="Q242" i="11"/>
  <c r="AA241" i="11"/>
  <c r="E241" i="11"/>
  <c r="W240" i="11"/>
  <c r="AA239" i="11"/>
  <c r="M239" i="11"/>
  <c r="W238" i="11"/>
  <c r="I238" i="11"/>
  <c r="R237" i="11"/>
  <c r="C237" i="11"/>
  <c r="L236" i="11"/>
  <c r="AC235" i="11"/>
  <c r="N235" i="11"/>
  <c r="W234" i="11"/>
  <c r="H234" i="11"/>
  <c r="R233" i="11"/>
  <c r="C233" i="11"/>
  <c r="L232" i="11"/>
  <c r="AC231" i="11"/>
  <c r="N231" i="11"/>
  <c r="W230" i="11"/>
  <c r="H230" i="11"/>
  <c r="Q229" i="11"/>
  <c r="A229" i="11"/>
  <c r="S228" i="11"/>
  <c r="AB227" i="11"/>
  <c r="M227" i="11"/>
  <c r="V226" i="11"/>
  <c r="G226" i="11"/>
  <c r="X225" i="11"/>
  <c r="A225" i="11"/>
  <c r="S224" i="11"/>
  <c r="AB223" i="11"/>
  <c r="M223" i="11"/>
  <c r="V222" i="11"/>
  <c r="G222" i="11"/>
  <c r="X221" i="11"/>
  <c r="AF220" i="11"/>
  <c r="R220" i="11"/>
  <c r="AA219" i="11"/>
  <c r="L219" i="11"/>
  <c r="AC218" i="11"/>
  <c r="F218" i="11"/>
  <c r="W217" i="11"/>
  <c r="H217" i="11"/>
  <c r="Q216" i="11"/>
  <c r="AF215" i="11"/>
  <c r="Q215" i="11"/>
  <c r="A215" i="11"/>
  <c r="Q214" i="11"/>
  <c r="Y213" i="11"/>
  <c r="I213" i="11"/>
  <c r="Y212" i="11"/>
  <c r="I212" i="11"/>
  <c r="Y211" i="11"/>
  <c r="I211" i="11"/>
  <c r="Y210" i="11"/>
  <c r="I210" i="11"/>
  <c r="Q209" i="11"/>
  <c r="AF208" i="11"/>
  <c r="Q208" i="11"/>
  <c r="AF207" i="11"/>
  <c r="Q207" i="11"/>
  <c r="A207" i="11"/>
  <c r="Q206" i="11"/>
  <c r="Y205" i="11"/>
  <c r="I205" i="11"/>
  <c r="Y204" i="11"/>
  <c r="I204" i="11"/>
  <c r="Y203" i="11"/>
  <c r="I203" i="11"/>
  <c r="Y202" i="11"/>
  <c r="I202" i="11"/>
  <c r="Q201" i="11"/>
  <c r="AF200" i="11"/>
  <c r="Q200" i="11"/>
  <c r="AF199" i="11"/>
  <c r="Q199" i="11"/>
  <c r="K334" i="11"/>
  <c r="AA319" i="11"/>
  <c r="J310" i="11"/>
  <c r="AB303" i="11"/>
  <c r="Z298" i="11"/>
  <c r="G294" i="11"/>
  <c r="AB290" i="11"/>
  <c r="Y287" i="11"/>
  <c r="H285" i="11"/>
  <c r="O282" i="11"/>
  <c r="O280" i="11"/>
  <c r="K278" i="11"/>
  <c r="P276" i="11"/>
  <c r="AE274" i="11"/>
  <c r="S273" i="11"/>
  <c r="M272" i="11"/>
  <c r="N271" i="11"/>
  <c r="F270" i="11"/>
  <c r="F269" i="11"/>
  <c r="F268" i="11"/>
  <c r="AD266" i="11"/>
  <c r="AD265" i="11"/>
  <c r="AD264" i="11"/>
  <c r="AD263" i="11"/>
  <c r="V262" i="11"/>
  <c r="V261" i="11"/>
  <c r="V260" i="11"/>
  <c r="S259" i="11"/>
  <c r="AC258" i="11"/>
  <c r="Z257" i="11"/>
  <c r="AE256" i="11"/>
  <c r="AC255" i="11"/>
  <c r="AF254" i="11"/>
  <c r="C254" i="11"/>
  <c r="F253" i="11"/>
  <c r="M252" i="11"/>
  <c r="O251" i="11"/>
  <c r="AB250" i="11"/>
  <c r="AD249" i="11"/>
  <c r="K249" i="11"/>
  <c r="M248" i="11"/>
  <c r="Z247" i="11"/>
  <c r="AF246" i="11"/>
  <c r="F246" i="11"/>
  <c r="Q245" i="11"/>
  <c r="AB244" i="11"/>
  <c r="H244" i="11"/>
  <c r="U243" i="11"/>
  <c r="AF242" i="11"/>
  <c r="J242" i="11"/>
  <c r="AB241" i="11"/>
  <c r="F241" i="11"/>
  <c r="P240" i="11"/>
  <c r="AB239" i="11"/>
  <c r="N239" i="11"/>
  <c r="X238" i="11"/>
  <c r="A238" i="11"/>
  <c r="S237" i="11"/>
  <c r="AB236" i="11"/>
  <c r="M236" i="11"/>
  <c r="AD235" i="11"/>
  <c r="G235" i="11"/>
  <c r="X234" i="11"/>
  <c r="A234" i="11"/>
  <c r="S233" i="11"/>
  <c r="AB232" i="11"/>
  <c r="M232" i="11"/>
  <c r="AD231" i="11"/>
  <c r="G231" i="11"/>
  <c r="X230" i="11"/>
  <c r="I230" i="11"/>
  <c r="R229" i="11"/>
  <c r="C229" i="11"/>
  <c r="L228" i="11"/>
  <c r="AC227" i="11"/>
  <c r="N227" i="11"/>
  <c r="W226" i="11"/>
  <c r="H226" i="11"/>
  <c r="R225" i="11"/>
  <c r="C225" i="11"/>
  <c r="L224" i="11"/>
  <c r="AC223" i="11"/>
  <c r="N223" i="11"/>
  <c r="W222" i="11"/>
  <c r="H222" i="11"/>
  <c r="Q221" i="11"/>
  <c r="A221" i="11"/>
  <c r="S220" i="11"/>
  <c r="AB219" i="11"/>
  <c r="M219" i="11"/>
  <c r="V218" i="11"/>
  <c r="G218" i="11"/>
  <c r="X217" i="11"/>
  <c r="A217" i="11"/>
  <c r="R216" i="11"/>
  <c r="A216" i="11"/>
  <c r="R215" i="11"/>
  <c r="Z214" i="11"/>
  <c r="J214" i="11"/>
  <c r="Z213" i="11"/>
  <c r="J213" i="11"/>
  <c r="Z212" i="11"/>
  <c r="J212" i="11"/>
  <c r="Z211" i="11"/>
  <c r="J211" i="11"/>
  <c r="R210" i="11"/>
  <c r="A210" i="11"/>
  <c r="R209" i="11"/>
  <c r="A209" i="11"/>
  <c r="R208" i="11"/>
  <c r="A208" i="11"/>
  <c r="R207" i="11"/>
  <c r="Z206" i="11"/>
  <c r="J206" i="11"/>
  <c r="Z205" i="11"/>
  <c r="J205" i="11"/>
  <c r="Z204" i="11"/>
  <c r="J204" i="11"/>
  <c r="Z203" i="11"/>
  <c r="J203" i="11"/>
  <c r="R202" i="11"/>
  <c r="A202" i="11"/>
  <c r="R201" i="11"/>
  <c r="A201" i="11"/>
  <c r="R200" i="11"/>
  <c r="A200" i="11"/>
  <c r="R199" i="11"/>
  <c r="AB333" i="11"/>
  <c r="J318" i="11"/>
  <c r="K310" i="11"/>
  <c r="AC303" i="11"/>
  <c r="H298" i="11"/>
  <c r="H294" i="11"/>
  <c r="AC290" i="11"/>
  <c r="U287" i="11"/>
  <c r="AB284" i="11"/>
  <c r="K282" i="11"/>
  <c r="H280" i="11"/>
  <c r="H278" i="11"/>
  <c r="Q276" i="11"/>
  <c r="AA274" i="11"/>
  <c r="T273" i="11"/>
  <c r="N272" i="11"/>
  <c r="G271" i="11"/>
  <c r="G270" i="11"/>
  <c r="G269" i="11"/>
  <c r="G268" i="11"/>
  <c r="AE266" i="11"/>
  <c r="AE265" i="11"/>
  <c r="AE264" i="11"/>
  <c r="W263" i="11"/>
  <c r="W262" i="11"/>
  <c r="W261" i="11"/>
  <c r="W260" i="11"/>
  <c r="U259" i="11"/>
  <c r="X258" i="11"/>
  <c r="AB257" i="11"/>
  <c r="X256" i="11"/>
  <c r="AD255" i="11"/>
  <c r="AA254" i="11"/>
  <c r="E254" i="11"/>
  <c r="G253" i="11"/>
  <c r="H252" i="11"/>
  <c r="P251" i="11"/>
  <c r="AC250" i="11"/>
  <c r="AE249" i="11"/>
  <c r="L249" i="11"/>
  <c r="N248" i="11"/>
  <c r="S247" i="11"/>
  <c r="AA246" i="11"/>
  <c r="G246" i="11"/>
  <c r="R245" i="11"/>
  <c r="AC244" i="11"/>
  <c r="K244" i="11"/>
  <c r="V243" i="11"/>
  <c r="A243" i="11"/>
  <c r="K242" i="11"/>
  <c r="U241" i="11"/>
  <c r="G241" i="11"/>
  <c r="S240" i="11"/>
  <c r="AC239" i="11"/>
  <c r="G239" i="11"/>
  <c r="Y238" i="11"/>
  <c r="C238" i="11"/>
  <c r="T237" i="11"/>
  <c r="AC236" i="11"/>
  <c r="N236" i="11"/>
  <c r="W235" i="11"/>
  <c r="H235" i="11"/>
  <c r="R234" i="11"/>
  <c r="C234" i="11"/>
  <c r="T233" i="11"/>
  <c r="AC232" i="11"/>
  <c r="N232" i="11"/>
  <c r="W231" i="11"/>
  <c r="H231" i="11"/>
  <c r="Y230" i="11"/>
  <c r="A230" i="11"/>
  <c r="S229" i="11"/>
  <c r="AB228" i="11"/>
  <c r="M228" i="11"/>
  <c r="AD227" i="11"/>
  <c r="G227" i="11"/>
  <c r="X226" i="11"/>
  <c r="A226" i="11"/>
  <c r="S225" i="11"/>
  <c r="AB224" i="11"/>
  <c r="M224" i="11"/>
  <c r="AD223" i="11"/>
  <c r="G223" i="11"/>
  <c r="X222" i="11"/>
  <c r="I222" i="11"/>
  <c r="R221" i="11"/>
  <c r="C221" i="11"/>
  <c r="L220" i="11"/>
  <c r="AC219" i="11"/>
  <c r="N219" i="11"/>
  <c r="W218" i="11"/>
  <c r="H218" i="11"/>
  <c r="R217" i="11"/>
  <c r="C217" i="11"/>
  <c r="S216" i="11"/>
  <c r="AA215" i="11"/>
  <c r="K215" i="11"/>
  <c r="AA214" i="11"/>
  <c r="K214" i="11"/>
  <c r="AA213" i="11"/>
  <c r="AE329" i="11"/>
  <c r="F318" i="11"/>
  <c r="M310" i="11"/>
  <c r="AA302" i="11"/>
  <c r="E298" i="11"/>
  <c r="A294" i="11"/>
  <c r="G290" i="11"/>
  <c r="O287" i="11"/>
  <c r="AC284" i="11"/>
  <c r="L282" i="11"/>
  <c r="G280" i="11"/>
  <c r="AF277" i="11"/>
  <c r="O276" i="11"/>
  <c r="W274" i="11"/>
  <c r="M273" i="11"/>
  <c r="O272" i="11"/>
  <c r="H271" i="11"/>
  <c r="H270" i="11"/>
  <c r="H269" i="11"/>
  <c r="AE267" i="11"/>
  <c r="AF266" i="11"/>
  <c r="AF265" i="11"/>
  <c r="X264" i="11"/>
  <c r="X263" i="11"/>
  <c r="X262" i="11"/>
  <c r="X261" i="11"/>
  <c r="P260" i="11"/>
  <c r="V259" i="11"/>
  <c r="S258" i="11"/>
  <c r="U257" i="11"/>
  <c r="Z256" i="11"/>
  <c r="W255" i="11"/>
  <c r="AC254" i="11"/>
  <c r="AC253" i="11"/>
  <c r="H253" i="11"/>
  <c r="K252" i="11"/>
  <c r="Q251" i="11"/>
  <c r="X250" i="11"/>
  <c r="AF249" i="11"/>
  <c r="E249" i="11"/>
  <c r="O248" i="11"/>
  <c r="T247" i="11"/>
  <c r="AB246" i="11"/>
  <c r="H246" i="11"/>
  <c r="S245" i="11"/>
  <c r="AE244" i="11"/>
  <c r="C244" i="11"/>
  <c r="O243" i="11"/>
  <c r="Z242" i="11"/>
  <c r="L242" i="11"/>
  <c r="V241" i="11"/>
  <c r="H241" i="11"/>
  <c r="L240" i="11"/>
  <c r="AD239" i="11"/>
  <c r="H239" i="11"/>
  <c r="R238" i="11"/>
  <c r="E238" i="11"/>
  <c r="M237" i="11"/>
  <c r="V329" i="11"/>
  <c r="H318" i="11"/>
  <c r="AB308" i="11"/>
  <c r="AC302" i="11"/>
  <c r="AC297" i="11"/>
  <c r="T293" i="11"/>
  <c r="H290" i="11"/>
  <c r="P287" i="11"/>
  <c r="AE284" i="11"/>
  <c r="M282" i="11"/>
  <c r="AD279" i="11"/>
  <c r="AA277" i="11"/>
  <c r="H276" i="11"/>
  <c r="X274" i="11"/>
  <c r="O273" i="11"/>
  <c r="I272" i="11"/>
  <c r="J271" i="11"/>
  <c r="A270" i="11"/>
  <c r="A269" i="11"/>
  <c r="A268" i="11"/>
  <c r="Z266" i="11"/>
  <c r="Z265" i="11"/>
  <c r="Z264" i="11"/>
  <c r="Z263" i="11"/>
  <c r="R262" i="11"/>
  <c r="R261" i="11"/>
  <c r="R260" i="11"/>
  <c r="O259" i="11"/>
  <c r="U258" i="11"/>
  <c r="X257" i="11"/>
  <c r="T256" i="11"/>
  <c r="X255" i="11"/>
  <c r="V254" i="11"/>
  <c r="AF253" i="11"/>
  <c r="A253" i="11"/>
  <c r="E252" i="11"/>
  <c r="R251" i="11"/>
  <c r="S250" i="11"/>
  <c r="Y249" i="11"/>
  <c r="H249" i="11"/>
  <c r="H248" i="11"/>
  <c r="U247" i="11"/>
  <c r="AC246" i="11"/>
  <c r="I246" i="11"/>
  <c r="T245" i="11"/>
  <c r="X244" i="11"/>
  <c r="E244" i="11"/>
  <c r="P243" i="11"/>
  <c r="AA242" i="11"/>
  <c r="M242" i="11"/>
  <c r="W241" i="11"/>
  <c r="C241" i="11"/>
  <c r="M240" i="11"/>
  <c r="W239" i="11"/>
  <c r="I239" i="11"/>
  <c r="S238" i="11"/>
  <c r="AC237" i="11"/>
  <c r="N237" i="11"/>
  <c r="AE236" i="11"/>
  <c r="H236" i="11"/>
  <c r="Z235" i="11"/>
  <c r="C235" i="11"/>
  <c r="T234" i="11"/>
  <c r="AC233" i="11"/>
  <c r="W329" i="11"/>
  <c r="U316" i="11"/>
  <c r="X308" i="11"/>
  <c r="W302" i="11"/>
  <c r="K297" i="11"/>
  <c r="M293" i="11"/>
  <c r="I290" i="11"/>
  <c r="F287" i="11"/>
  <c r="L284" i="11"/>
  <c r="AA281" i="11"/>
  <c r="Y279" i="11"/>
  <c r="AB277" i="11"/>
  <c r="F276" i="11"/>
  <c r="Y274" i="11"/>
  <c r="I273" i="11"/>
  <c r="K272" i="11"/>
  <c r="E271" i="11"/>
  <c r="E270" i="11"/>
  <c r="AB268" i="11"/>
  <c r="AB267" i="11"/>
  <c r="AB266" i="11"/>
  <c r="AB265" i="11"/>
  <c r="T264" i="11"/>
  <c r="T263" i="11"/>
  <c r="T262" i="11"/>
  <c r="T261" i="11"/>
  <c r="L260" i="11"/>
  <c r="P259" i="11"/>
  <c r="N258" i="11"/>
  <c r="S257" i="11"/>
  <c r="U256" i="11"/>
  <c r="Z255" i="11"/>
  <c r="W254" i="11"/>
  <c r="AA253" i="11"/>
  <c r="C253" i="11"/>
  <c r="F252" i="11"/>
  <c r="K251" i="11"/>
  <c r="U250" i="11"/>
  <c r="Z249" i="11"/>
  <c r="C249" i="11"/>
  <c r="AC326" i="11"/>
  <c r="V316" i="11"/>
  <c r="Z308" i="11"/>
  <c r="AA301" i="11"/>
  <c r="L297" i="11"/>
  <c r="O293" i="11"/>
  <c r="R289" i="11"/>
  <c r="A287" i="11"/>
  <c r="H284" i="11"/>
  <c r="W281" i="11"/>
  <c r="S279" i="11"/>
  <c r="U277" i="11"/>
  <c r="AF275" i="11"/>
  <c r="U274" i="11"/>
  <c r="J273" i="11"/>
  <c r="C272" i="11"/>
  <c r="F271" i="11"/>
  <c r="AC269" i="11"/>
  <c r="AC268" i="11"/>
  <c r="AC267" i="11"/>
  <c r="AC266" i="11"/>
  <c r="U265" i="11"/>
  <c r="U264" i="11"/>
  <c r="U263" i="11"/>
  <c r="U262" i="11"/>
  <c r="M261" i="11"/>
  <c r="M260" i="11"/>
  <c r="R259" i="11"/>
  <c r="O258" i="11"/>
  <c r="M257" i="11"/>
  <c r="P256" i="11"/>
  <c r="T255" i="11"/>
  <c r="X254" i="11"/>
  <c r="U253" i="11"/>
  <c r="AB252" i="11"/>
  <c r="G252" i="11"/>
  <c r="L251" i="11"/>
  <c r="N250" i="11"/>
  <c r="AA249" i="11"/>
  <c r="AC248" i="11"/>
  <c r="J248" i="11"/>
  <c r="K247" i="11"/>
  <c r="W246" i="11"/>
  <c r="C246" i="11"/>
  <c r="O245" i="11"/>
  <c r="T244" i="11"/>
  <c r="G244" i="11"/>
  <c r="R243" i="11"/>
  <c r="AC242" i="11"/>
  <c r="G242" i="11"/>
  <c r="S241" i="11"/>
  <c r="AC240" i="11"/>
  <c r="O240" i="11"/>
  <c r="Y239" i="11"/>
  <c r="C239" i="11"/>
  <c r="U238" i="11"/>
  <c r="AE237" i="11"/>
  <c r="P237" i="11"/>
  <c r="Z236" i="11"/>
  <c r="K236" i="11"/>
  <c r="T235" i="11"/>
  <c r="F235" i="11"/>
  <c r="N234" i="11"/>
  <c r="AE233" i="11"/>
  <c r="P233" i="11"/>
  <c r="Y232" i="11"/>
  <c r="J232" i="11"/>
  <c r="S231" i="11"/>
  <c r="E231" i="11"/>
  <c r="U230" i="11"/>
  <c r="AD229" i="11"/>
  <c r="O229" i="11"/>
  <c r="X228" i="11"/>
  <c r="J228" i="11"/>
  <c r="S227" i="11"/>
  <c r="E227" i="11"/>
  <c r="U226" i="11"/>
  <c r="AD225" i="11"/>
  <c r="O225" i="11"/>
  <c r="X224" i="11"/>
  <c r="I224" i="11"/>
  <c r="Z223" i="11"/>
  <c r="C223" i="11"/>
  <c r="T222" i="11"/>
  <c r="AC221" i="11"/>
  <c r="N221" i="11"/>
  <c r="AE220" i="11"/>
  <c r="H220" i="11"/>
  <c r="Z219" i="11"/>
  <c r="C219" i="11"/>
  <c r="T218" i="11"/>
  <c r="AC217" i="11"/>
  <c r="N217" i="11"/>
  <c r="AE216" i="11"/>
  <c r="O216" i="11"/>
  <c r="W215" i="11"/>
  <c r="G215" i="11"/>
  <c r="W214" i="11"/>
  <c r="G214" i="11"/>
  <c r="W213" i="11"/>
  <c r="G213" i="11"/>
  <c r="W212" i="11"/>
  <c r="G212" i="11"/>
  <c r="O211" i="11"/>
  <c r="AE210" i="11"/>
  <c r="O210" i="11"/>
  <c r="AE209" i="11"/>
  <c r="O209" i="11"/>
  <c r="AE208" i="11"/>
  <c r="O208" i="11"/>
  <c r="W207" i="11"/>
  <c r="G207" i="11"/>
  <c r="W206" i="11"/>
  <c r="G206" i="11"/>
  <c r="W205" i="11"/>
  <c r="G205" i="11"/>
  <c r="W204" i="11"/>
  <c r="G204" i="11"/>
  <c r="O203" i="11"/>
  <c r="AE202" i="11"/>
  <c r="O202" i="11"/>
  <c r="AE201" i="11"/>
  <c r="O201" i="11"/>
  <c r="AE200" i="11"/>
  <c r="O200" i="11"/>
  <c r="W199" i="11"/>
  <c r="G199" i="11"/>
  <c r="W198" i="11"/>
  <c r="G198" i="11"/>
  <c r="W197" i="11"/>
  <c r="X326" i="11"/>
  <c r="L316" i="11"/>
  <c r="O307" i="11"/>
  <c r="V301" i="11"/>
  <c r="F297" i="11"/>
  <c r="X292" i="11"/>
  <c r="S289" i="11"/>
  <c r="Z286" i="11"/>
  <c r="I284" i="11"/>
  <c r="X281" i="11"/>
  <c r="T279" i="11"/>
  <c r="Q277" i="11"/>
  <c r="AA275" i="11"/>
  <c r="N274" i="11"/>
  <c r="E273" i="11"/>
  <c r="AE271" i="11"/>
  <c r="AF270" i="11"/>
  <c r="S326" i="11"/>
  <c r="AF314" i="11"/>
  <c r="P307" i="11"/>
  <c r="W301" i="11"/>
  <c r="S296" i="11"/>
  <c r="Y292" i="11"/>
  <c r="T289" i="11"/>
  <c r="AA286" i="11"/>
  <c r="J284" i="11"/>
  <c r="Q281" i="11"/>
  <c r="R279" i="11"/>
  <c r="S277" i="11"/>
  <c r="AB275" i="11"/>
  <c r="Q274" i="11"/>
  <c r="AF272" i="11"/>
  <c r="AA271" i="11"/>
  <c r="AA270" i="11"/>
  <c r="AA269" i="11"/>
  <c r="AA268" i="11"/>
  <c r="S267" i="11"/>
  <c r="S266" i="11"/>
  <c r="S265" i="11"/>
  <c r="S264" i="11"/>
  <c r="K263" i="11"/>
  <c r="K262" i="11"/>
  <c r="K261" i="11"/>
  <c r="K260" i="11"/>
  <c r="M259" i="11"/>
  <c r="J258" i="11"/>
  <c r="O257" i="11"/>
  <c r="M256" i="11"/>
  <c r="P255" i="11"/>
  <c r="T254" i="11"/>
  <c r="W253" i="11"/>
  <c r="X252" i="11"/>
  <c r="AF251" i="11"/>
  <c r="H251" i="11"/>
  <c r="P250" i="11"/>
  <c r="U249" i="11"/>
  <c r="AE248" i="11"/>
  <c r="C248" i="11"/>
  <c r="M247" i="11"/>
  <c r="Y246" i="11"/>
  <c r="AC245" i="11"/>
  <c r="K245" i="11"/>
  <c r="V244" i="11"/>
  <c r="AF243" i="11"/>
  <c r="L243" i="11"/>
  <c r="W242" i="11"/>
  <c r="C242" i="11"/>
  <c r="M241" i="11"/>
  <c r="H324" i="11"/>
  <c r="AA314" i="11"/>
  <c r="N307" i="11"/>
  <c r="X300" i="11"/>
  <c r="L296" i="11"/>
  <c r="Z292" i="11"/>
  <c r="A289" i="11"/>
  <c r="Q286" i="11"/>
  <c r="X283" i="11"/>
  <c r="O281" i="11"/>
  <c r="I279" i="11"/>
  <c r="J277" i="11"/>
  <c r="Y275" i="11"/>
  <c r="M274" i="11"/>
  <c r="AB272" i="11"/>
  <c r="AD271" i="11"/>
  <c r="V270" i="11"/>
  <c r="V269" i="11"/>
  <c r="V268" i="11"/>
  <c r="V267" i="11"/>
  <c r="N266" i="11"/>
  <c r="N265" i="11"/>
  <c r="N264" i="11"/>
  <c r="N263" i="11"/>
  <c r="F262" i="11"/>
  <c r="F261" i="11"/>
  <c r="E260" i="11"/>
  <c r="H259" i="11"/>
  <c r="L258" i="11"/>
  <c r="P257" i="11"/>
  <c r="N256" i="11"/>
  <c r="K255" i="11"/>
  <c r="U254" i="11"/>
  <c r="X253" i="11"/>
  <c r="AA252" i="11"/>
  <c r="A252" i="11"/>
  <c r="C251" i="11"/>
  <c r="Q250" i="11"/>
  <c r="X249" i="11"/>
  <c r="J324" i="11"/>
  <c r="W314" i="11"/>
  <c r="L306" i="11"/>
  <c r="Z300" i="11"/>
  <c r="O296" i="11"/>
  <c r="K292" i="11"/>
  <c r="AD288" i="11"/>
  <c r="L286" i="11"/>
  <c r="S283" i="11"/>
  <c r="G281" i="11"/>
  <c r="F279" i="11"/>
  <c r="E277" i="11"/>
  <c r="Z275" i="11"/>
  <c r="I274" i="11"/>
  <c r="AC272" i="11"/>
  <c r="W271" i="11"/>
  <c r="W270" i="11"/>
  <c r="W269" i="11"/>
  <c r="W268" i="11"/>
  <c r="O267" i="11"/>
  <c r="O266" i="11"/>
  <c r="O265" i="11"/>
  <c r="O264" i="11"/>
  <c r="G263" i="11"/>
  <c r="G262" i="11"/>
  <c r="G261" i="11"/>
  <c r="F260" i="11"/>
  <c r="C259" i="11"/>
  <c r="M258" i="11"/>
  <c r="J257" i="11"/>
  <c r="O256" i="11"/>
  <c r="M255" i="11"/>
  <c r="P254" i="11"/>
  <c r="R253" i="11"/>
  <c r="U252" i="11"/>
  <c r="AA251" i="11"/>
  <c r="F251" i="11"/>
  <c r="J250" i="11"/>
  <c r="S249" i="11"/>
  <c r="Y248" i="11"/>
  <c r="AE247" i="11"/>
  <c r="G247" i="11"/>
  <c r="S246" i="11"/>
  <c r="AF245" i="11"/>
  <c r="E245" i="11"/>
  <c r="P244" i="11"/>
  <c r="AA243" i="11"/>
  <c r="K324" i="11"/>
  <c r="N313" i="11"/>
  <c r="C306" i="11"/>
  <c r="T300" i="11"/>
  <c r="T295" i="11"/>
  <c r="C292" i="11"/>
  <c r="AE288" i="11"/>
  <c r="F286" i="11"/>
  <c r="T283" i="11"/>
  <c r="A281" i="11"/>
  <c r="AE278" i="11"/>
  <c r="F277" i="11"/>
  <c r="P275" i="11"/>
  <c r="A274" i="11"/>
  <c r="AD272" i="11"/>
  <c r="X271" i="11"/>
  <c r="X270" i="11"/>
  <c r="X269" i="11"/>
  <c r="P268" i="11"/>
  <c r="P267" i="11"/>
  <c r="P266" i="11"/>
  <c r="P265" i="11"/>
  <c r="H264" i="11"/>
  <c r="H263" i="11"/>
  <c r="H262" i="11"/>
  <c r="H261" i="11"/>
  <c r="G260" i="11"/>
  <c r="F259" i="11"/>
  <c r="H258" i="11"/>
  <c r="L257" i="11"/>
  <c r="H256" i="11"/>
  <c r="N255" i="11"/>
  <c r="K254" i="11"/>
  <c r="S253" i="11"/>
  <c r="V252" i="11"/>
  <c r="AB251" i="11"/>
  <c r="AD250" i="11"/>
  <c r="K250" i="11"/>
  <c r="M249" i="11"/>
  <c r="Z248" i="11"/>
  <c r="AA247" i="11"/>
  <c r="H247" i="11"/>
  <c r="T246" i="11"/>
  <c r="AA245" i="11"/>
  <c r="F245" i="11"/>
  <c r="Q244" i="11"/>
  <c r="AB243" i="11"/>
  <c r="H243" i="11"/>
  <c r="T242" i="11"/>
  <c r="AD241" i="11"/>
  <c r="P241" i="11"/>
  <c r="Z240" i="11"/>
  <c r="C240" i="11"/>
  <c r="V239" i="11"/>
  <c r="AF238" i="11"/>
  <c r="L238" i="11"/>
  <c r="U237" i="11"/>
  <c r="F237" i="11"/>
  <c r="W236" i="11"/>
  <c r="AE235" i="11"/>
  <c r="Q235" i="11"/>
  <c r="Z234" i="11"/>
  <c r="K234" i="11"/>
  <c r="AB233" i="11"/>
  <c r="E233" i="11"/>
  <c r="V232" i="11"/>
  <c r="G232" i="11"/>
  <c r="P231" i="11"/>
  <c r="Z230" i="11"/>
  <c r="K230" i="11"/>
  <c r="AB229" i="11"/>
  <c r="E229" i="11"/>
  <c r="V228" i="11"/>
  <c r="G228" i="11"/>
  <c r="P227" i="11"/>
  <c r="A227" i="11"/>
  <c r="J226" i="11"/>
  <c r="AA225" i="11"/>
  <c r="L225" i="11"/>
  <c r="U224" i="11"/>
  <c r="F224" i="11"/>
  <c r="C322" i="11"/>
  <c r="O313" i="11"/>
  <c r="AD305" i="11"/>
  <c r="AB299" i="11"/>
  <c r="V295" i="11"/>
  <c r="F292" i="11"/>
  <c r="X288" i="11"/>
  <c r="G286" i="11"/>
  <c r="V283" i="11"/>
  <c r="C281" i="11"/>
  <c r="AF278" i="11"/>
  <c r="G277" i="11"/>
  <c r="L275" i="11"/>
  <c r="C274" i="11"/>
  <c r="X272" i="11"/>
  <c r="Z271" i="11"/>
  <c r="R270" i="11"/>
  <c r="R269" i="11"/>
  <c r="R268" i="11"/>
  <c r="R267" i="11"/>
  <c r="J266" i="11"/>
  <c r="J265" i="11"/>
  <c r="J264" i="11"/>
  <c r="J263" i="11"/>
  <c r="A262" i="11"/>
  <c r="A261" i="11"/>
  <c r="AE259" i="11"/>
  <c r="AD258" i="11"/>
  <c r="C258" i="11"/>
  <c r="E257" i="11"/>
  <c r="J256" i="11"/>
  <c r="G255" i="11"/>
  <c r="M254" i="11"/>
  <c r="T253" i="11"/>
  <c r="W252" i="11"/>
  <c r="AC251" i="11"/>
  <c r="AE250" i="11"/>
  <c r="L250" i="11"/>
  <c r="N249" i="11"/>
  <c r="AA248" i="11"/>
  <c r="AC247" i="11"/>
  <c r="I247" i="11"/>
  <c r="U246" i="11"/>
  <c r="AB245" i="11"/>
  <c r="G245" i="11"/>
  <c r="R244" i="11"/>
  <c r="AC243" i="11"/>
  <c r="C243" i="11"/>
  <c r="U242" i="11"/>
  <c r="AE241" i="11"/>
  <c r="I241" i="11"/>
  <c r="AA240" i="11"/>
  <c r="E240" i="11"/>
  <c r="O239" i="11"/>
  <c r="AA238" i="11"/>
  <c r="M238" i="11"/>
  <c r="V237" i="11"/>
  <c r="G237" i="11"/>
  <c r="P236" i="11"/>
  <c r="AF235" i="11"/>
  <c r="R235" i="11"/>
  <c r="AF269" i="11"/>
  <c r="V253" i="11"/>
  <c r="R246" i="11"/>
  <c r="G243" i="11"/>
  <c r="X240" i="11"/>
  <c r="AE238" i="11"/>
  <c r="AD236" i="11"/>
  <c r="V235" i="11"/>
  <c r="Q234" i="11"/>
  <c r="J233" i="11"/>
  <c r="I232" i="11"/>
  <c r="I231" i="11"/>
  <c r="L230" i="11"/>
  <c r="J229" i="11"/>
  <c r="N228" i="11"/>
  <c r="O227" i="11"/>
  <c r="T226" i="11"/>
  <c r="U225" i="11"/>
  <c r="Z224" i="11"/>
  <c r="W223" i="11"/>
  <c r="AD222" i="11"/>
  <c r="F222" i="11"/>
  <c r="P221" i="11"/>
  <c r="W220" i="11"/>
  <c r="S219" i="11"/>
  <c r="A219" i="11"/>
  <c r="E218" i="11"/>
  <c r="K217" i="11"/>
  <c r="M216" i="11"/>
  <c r="S215" i="11"/>
  <c r="AB214" i="11"/>
  <c r="A214" i="11"/>
  <c r="P213" i="11"/>
  <c r="U212" i="11"/>
  <c r="AF211" i="11"/>
  <c r="L211" i="11"/>
  <c r="W210" i="11"/>
  <c r="E210" i="11"/>
  <c r="P209" i="11"/>
  <c r="AA208" i="11"/>
  <c r="F208" i="11"/>
  <c r="K207" i="11"/>
  <c r="V206" i="11"/>
  <c r="A206" i="11"/>
  <c r="M205" i="11"/>
  <c r="X204" i="11"/>
  <c r="E204" i="11"/>
  <c r="Q203" i="11"/>
  <c r="AB202" i="11"/>
  <c r="G202" i="11"/>
  <c r="T201" i="11"/>
  <c r="X200" i="11"/>
  <c r="K200" i="11"/>
  <c r="V199" i="11"/>
  <c r="A199" i="11"/>
  <c r="J198" i="11"/>
  <c r="AA197" i="11"/>
  <c r="L197" i="11"/>
  <c r="T196" i="11"/>
  <c r="C196" i="11"/>
  <c r="T195" i="11"/>
  <c r="E195" i="11"/>
  <c r="T194" i="11"/>
  <c r="E194" i="11"/>
  <c r="T193" i="11"/>
  <c r="AB192" i="11"/>
  <c r="L192" i="11"/>
  <c r="AB191" i="11"/>
  <c r="L191" i="11"/>
  <c r="AB190" i="11"/>
  <c r="L190" i="11"/>
  <c r="AB189" i="11"/>
  <c r="L189" i="11"/>
  <c r="T188" i="11"/>
  <c r="C188" i="11"/>
  <c r="T187" i="11"/>
  <c r="E187" i="11"/>
  <c r="T186" i="11"/>
  <c r="E186" i="11"/>
  <c r="T185" i="11"/>
  <c r="AB184" i="11"/>
  <c r="L184" i="11"/>
  <c r="AB183" i="11"/>
  <c r="L183" i="11"/>
  <c r="AB182" i="11"/>
  <c r="L182" i="11"/>
  <c r="AB181" i="11"/>
  <c r="L181" i="11"/>
  <c r="T180" i="11"/>
  <c r="C180" i="11"/>
  <c r="T179" i="11"/>
  <c r="E179" i="11"/>
  <c r="T178" i="11"/>
  <c r="E178" i="11"/>
  <c r="T177" i="11"/>
  <c r="AB176" i="11"/>
  <c r="L176" i="11"/>
  <c r="AB175" i="11"/>
  <c r="L175" i="11"/>
  <c r="AB174" i="11"/>
  <c r="L174" i="11"/>
  <c r="AB173" i="11"/>
  <c r="L173" i="11"/>
  <c r="T172" i="11"/>
  <c r="C172" i="11"/>
  <c r="T171" i="11"/>
  <c r="E171" i="11"/>
  <c r="X268" i="11"/>
  <c r="AC252" i="11"/>
  <c r="A246" i="11"/>
  <c r="AB242" i="11"/>
  <c r="Y240" i="11"/>
  <c r="T238" i="11"/>
  <c r="X236" i="11"/>
  <c r="O235" i="11"/>
  <c r="J234" i="11"/>
  <c r="K233" i="11"/>
  <c r="K232" i="11"/>
  <c r="J231" i="11"/>
  <c r="G230" i="11"/>
  <c r="K229" i="11"/>
  <c r="O228" i="11"/>
  <c r="Q227" i="11"/>
  <c r="N226" i="11"/>
  <c r="W225" i="11"/>
  <c r="AA224" i="11"/>
  <c r="X223" i="11"/>
  <c r="AE222" i="11"/>
  <c r="A222" i="11"/>
  <c r="J221" i="11"/>
  <c r="Q220" i="11"/>
  <c r="T219" i="11"/>
  <c r="Z218" i="11"/>
  <c r="AD217" i="11"/>
  <c r="L217" i="11"/>
  <c r="N216" i="11"/>
  <c r="T215" i="11"/>
  <c r="AC214" i="11"/>
  <c r="C214" i="11"/>
  <c r="K213" i="11"/>
  <c r="V212" i="11"/>
  <c r="A212" i="11"/>
  <c r="M211" i="11"/>
  <c r="X210" i="11"/>
  <c r="AC209" i="11"/>
  <c r="I209" i="11"/>
  <c r="T208" i="11"/>
  <c r="G208" i="11"/>
  <c r="L207" i="11"/>
  <c r="X206" i="11"/>
  <c r="C206" i="11"/>
  <c r="N205" i="11"/>
  <c r="AA204" i="11"/>
  <c r="F204" i="11"/>
  <c r="R203" i="11"/>
  <c r="AC202" i="11"/>
  <c r="H202" i="11"/>
  <c r="M201" i="11"/>
  <c r="Y200" i="11"/>
  <c r="C200" i="11"/>
  <c r="O199" i="11"/>
  <c r="Z198" i="11"/>
  <c r="K198" i="11"/>
  <c r="AB197" i="11"/>
  <c r="E197" i="11"/>
  <c r="U196" i="11"/>
  <c r="E196" i="11"/>
  <c r="U195" i="11"/>
  <c r="F195" i="11"/>
  <c r="U194" i="11"/>
  <c r="AC193" i="11"/>
  <c r="M193" i="11"/>
  <c r="AC192" i="11"/>
  <c r="M192" i="11"/>
  <c r="AC191" i="11"/>
  <c r="M191" i="11"/>
  <c r="AC190" i="11"/>
  <c r="M190" i="11"/>
  <c r="U189" i="11"/>
  <c r="E189" i="11"/>
  <c r="U188" i="11"/>
  <c r="E188" i="11"/>
  <c r="U187" i="11"/>
  <c r="F187" i="11"/>
  <c r="U186" i="11"/>
  <c r="AC185" i="11"/>
  <c r="M185" i="11"/>
  <c r="AC184" i="11"/>
  <c r="M184" i="11"/>
  <c r="AC183" i="11"/>
  <c r="M183" i="11"/>
  <c r="AC182" i="11"/>
  <c r="M182" i="11"/>
  <c r="U181" i="11"/>
  <c r="E181" i="11"/>
  <c r="U180" i="11"/>
  <c r="E180" i="11"/>
  <c r="U179" i="11"/>
  <c r="F179" i="11"/>
  <c r="U178" i="11"/>
  <c r="AC177" i="11"/>
  <c r="M177" i="11"/>
  <c r="AC176" i="11"/>
  <c r="M176" i="11"/>
  <c r="AC175" i="11"/>
  <c r="M175" i="11"/>
  <c r="AC174" i="11"/>
  <c r="M174" i="11"/>
  <c r="U173" i="11"/>
  <c r="E173" i="11"/>
  <c r="U172" i="11"/>
  <c r="E172" i="11"/>
  <c r="U171" i="11"/>
  <c r="F171" i="11"/>
  <c r="U170" i="11"/>
  <c r="AC169" i="11"/>
  <c r="M169" i="11"/>
  <c r="AC168" i="11"/>
  <c r="M168" i="11"/>
  <c r="AC167" i="11"/>
  <c r="M167" i="11"/>
  <c r="AC166" i="11"/>
  <c r="M166" i="11"/>
  <c r="U165" i="11"/>
  <c r="E165" i="11"/>
  <c r="U164" i="11"/>
  <c r="E164" i="11"/>
  <c r="U163" i="11"/>
  <c r="F163" i="11"/>
  <c r="U162" i="11"/>
  <c r="AC161" i="11"/>
  <c r="M161" i="11"/>
  <c r="AC160" i="11"/>
  <c r="M160" i="11"/>
  <c r="AC159" i="11"/>
  <c r="M159" i="11"/>
  <c r="AC158" i="11"/>
  <c r="M158" i="11"/>
  <c r="U157" i="11"/>
  <c r="E157" i="11"/>
  <c r="U156" i="11"/>
  <c r="E156" i="11"/>
  <c r="U155" i="11"/>
  <c r="F155" i="11"/>
  <c r="U154" i="11"/>
  <c r="AC153" i="11"/>
  <c r="M153" i="11"/>
  <c r="AC152" i="11"/>
  <c r="M152" i="11"/>
  <c r="AC151" i="11"/>
  <c r="M151" i="11"/>
  <c r="X267" i="11"/>
  <c r="AE251" i="11"/>
  <c r="E246" i="11"/>
  <c r="V242" i="11"/>
  <c r="N240" i="11"/>
  <c r="N238" i="11"/>
  <c r="AA236" i="11"/>
  <c r="P235" i="11"/>
  <c r="L234" i="11"/>
  <c r="L233" i="11"/>
  <c r="C232" i="11"/>
  <c r="C231" i="11"/>
  <c r="C230" i="11"/>
  <c r="L229" i="11"/>
  <c r="H228" i="11"/>
  <c r="R227" i="11"/>
  <c r="O226" i="11"/>
  <c r="T225" i="11"/>
  <c r="T224" i="11"/>
  <c r="Y223" i="11"/>
  <c r="AF222" i="11"/>
  <c r="C222" i="11"/>
  <c r="K221" i="11"/>
  <c r="M220" i="11"/>
  <c r="U219" i="11"/>
  <c r="AB218" i="11"/>
  <c r="AE217" i="11"/>
  <c r="E217" i="11"/>
  <c r="H216" i="11"/>
  <c r="U215" i="11"/>
  <c r="V214" i="11"/>
  <c r="E214" i="11"/>
  <c r="L213" i="11"/>
  <c r="P212" i="11"/>
  <c r="AA211" i="11"/>
  <c r="N211" i="11"/>
  <c r="S210" i="11"/>
  <c r="AD209" i="11"/>
  <c r="J209" i="11"/>
  <c r="U208" i="11"/>
  <c r="AE207" i="11"/>
  <c r="M207" i="11"/>
  <c r="Y206" i="11"/>
  <c r="E206" i="11"/>
  <c r="O205" i="11"/>
  <c r="T204" i="11"/>
  <c r="AE203" i="11"/>
  <c r="K203" i="11"/>
  <c r="V202" i="11"/>
  <c r="C202" i="11"/>
  <c r="N201" i="11"/>
  <c r="Z200" i="11"/>
  <c r="E200" i="11"/>
  <c r="P199" i="11"/>
  <c r="AA198" i="11"/>
  <c r="L198" i="11"/>
  <c r="U197" i="11"/>
  <c r="F197" i="11"/>
  <c r="V196" i="11"/>
  <c r="F196" i="11"/>
  <c r="V195" i="11"/>
  <c r="AD194" i="11"/>
  <c r="N194" i="11"/>
  <c r="AD193" i="11"/>
  <c r="N193" i="11"/>
  <c r="AD192" i="11"/>
  <c r="N192" i="11"/>
  <c r="AD191" i="11"/>
  <c r="N191" i="11"/>
  <c r="V190" i="11"/>
  <c r="F190" i="11"/>
  <c r="V189" i="11"/>
  <c r="F189" i="11"/>
  <c r="V188" i="11"/>
  <c r="F188" i="11"/>
  <c r="V187" i="11"/>
  <c r="AD186" i="11"/>
  <c r="N186" i="11"/>
  <c r="AD185" i="11"/>
  <c r="N185" i="11"/>
  <c r="AD184" i="11"/>
  <c r="N184" i="11"/>
  <c r="X266" i="11"/>
  <c r="M251" i="11"/>
  <c r="AE245" i="11"/>
  <c r="X242" i="11"/>
  <c r="H240" i="11"/>
  <c r="O238" i="11"/>
  <c r="T236" i="11"/>
  <c r="M235" i="11"/>
  <c r="G234" i="11"/>
  <c r="F233" i="11"/>
  <c r="E232" i="11"/>
  <c r="F231" i="11"/>
  <c r="E230" i="11"/>
  <c r="F229" i="11"/>
  <c r="K228" i="11"/>
  <c r="L227" i="11"/>
  <c r="P226" i="11"/>
  <c r="M225" i="11"/>
  <c r="V224" i="11"/>
  <c r="S223" i="11"/>
  <c r="Z222" i="11"/>
  <c r="E222" i="11"/>
  <c r="L221" i="11"/>
  <c r="N220" i="11"/>
  <c r="V219" i="11"/>
  <c r="X218" i="11"/>
  <c r="AF217" i="11"/>
  <c r="G217" i="11"/>
  <c r="I216" i="11"/>
  <c r="V215" i="11"/>
  <c r="X214" i="11"/>
  <c r="AC213" i="11"/>
  <c r="E213" i="11"/>
  <c r="Q212" i="11"/>
  <c r="AB211" i="11"/>
  <c r="G211" i="11"/>
  <c r="T210" i="11"/>
  <c r="AF209" i="11"/>
  <c r="K209" i="11"/>
  <c r="V208" i="11"/>
  <c r="AA207" i="11"/>
  <c r="N207" i="11"/>
  <c r="R206" i="11"/>
  <c r="AC205" i="11"/>
  <c r="P205" i="11"/>
  <c r="U204" i="11"/>
  <c r="AF203" i="11"/>
  <c r="L203" i="11"/>
  <c r="W202" i="11"/>
  <c r="E202" i="11"/>
  <c r="P201" i="11"/>
  <c r="AA200" i="11"/>
  <c r="F200" i="11"/>
  <c r="K199" i="11"/>
  <c r="AB198" i="11"/>
  <c r="M198" i="11"/>
  <c r="V197" i="11"/>
  <c r="G197" i="11"/>
  <c r="W196" i="11"/>
  <c r="G196" i="11"/>
  <c r="O195" i="11"/>
  <c r="AE194" i="11"/>
  <c r="O194" i="11"/>
  <c r="AE193" i="11"/>
  <c r="O193" i="11"/>
  <c r="AE192" i="11"/>
  <c r="O192" i="11"/>
  <c r="W191" i="11"/>
  <c r="G191" i="11"/>
  <c r="W190" i="11"/>
  <c r="G190" i="11"/>
  <c r="W189" i="11"/>
  <c r="G189" i="11"/>
  <c r="W188" i="11"/>
  <c r="G188" i="11"/>
  <c r="O187" i="11"/>
  <c r="AE186" i="11"/>
  <c r="O186" i="11"/>
  <c r="AE185" i="11"/>
  <c r="O185" i="11"/>
  <c r="AE184" i="11"/>
  <c r="O184" i="11"/>
  <c r="W183" i="11"/>
  <c r="G183" i="11"/>
  <c r="W182" i="11"/>
  <c r="G182" i="11"/>
  <c r="W181" i="11"/>
  <c r="G181" i="11"/>
  <c r="W180" i="11"/>
  <c r="G180" i="11"/>
  <c r="O179" i="11"/>
  <c r="AE178" i="11"/>
  <c r="O178" i="11"/>
  <c r="AE177" i="11"/>
  <c r="O177" i="11"/>
  <c r="AE176" i="11"/>
  <c r="O176" i="11"/>
  <c r="W175" i="11"/>
  <c r="G175" i="11"/>
  <c r="W174" i="11"/>
  <c r="G174" i="11"/>
  <c r="W173" i="11"/>
  <c r="G173" i="11"/>
  <c r="W172" i="11"/>
  <c r="G172" i="11"/>
  <c r="O171" i="11"/>
  <c r="AE170" i="11"/>
  <c r="O170" i="11"/>
  <c r="AE169" i="11"/>
  <c r="O169" i="11"/>
  <c r="AE168" i="11"/>
  <c r="O168" i="11"/>
  <c r="W167" i="11"/>
  <c r="G167" i="11"/>
  <c r="W166" i="11"/>
  <c r="G166" i="11"/>
  <c r="W165" i="11"/>
  <c r="G165" i="11"/>
  <c r="W164" i="11"/>
  <c r="G164" i="11"/>
  <c r="O163" i="11"/>
  <c r="AE162" i="11"/>
  <c r="O162" i="11"/>
  <c r="AE161" i="11"/>
  <c r="O161" i="11"/>
  <c r="AE160" i="11"/>
  <c r="O160" i="11"/>
  <c r="W159" i="11"/>
  <c r="G159" i="11"/>
  <c r="W158" i="11"/>
  <c r="G158" i="11"/>
  <c r="W157" i="11"/>
  <c r="G157" i="11"/>
  <c r="W156" i="11"/>
  <c r="G156" i="11"/>
  <c r="O155" i="11"/>
  <c r="AE154" i="11"/>
  <c r="O154" i="11"/>
  <c r="AE153" i="11"/>
  <c r="O153" i="11"/>
  <c r="AE152" i="11"/>
  <c r="O152" i="11"/>
  <c r="W151" i="11"/>
  <c r="G151" i="11"/>
  <c r="W150" i="11"/>
  <c r="G150" i="11"/>
  <c r="W149" i="11"/>
  <c r="G149" i="11"/>
  <c r="W148" i="11"/>
  <c r="G148" i="11"/>
  <c r="O147" i="11"/>
  <c r="AE146" i="11"/>
  <c r="O146" i="11"/>
  <c r="AE145" i="11"/>
  <c r="O145" i="11"/>
  <c r="AE144" i="11"/>
  <c r="O144" i="11"/>
  <c r="W143" i="11"/>
  <c r="G143" i="11"/>
  <c r="W142" i="11"/>
  <c r="G142" i="11"/>
  <c r="W141" i="11"/>
  <c r="G141" i="11"/>
  <c r="W140" i="11"/>
  <c r="G140" i="11"/>
  <c r="O139" i="11"/>
  <c r="AE138" i="11"/>
  <c r="O138" i="11"/>
  <c r="AE137" i="11"/>
  <c r="O137" i="11"/>
  <c r="AE136" i="11"/>
  <c r="O136" i="11"/>
  <c r="W135" i="11"/>
  <c r="G135" i="11"/>
  <c r="W134" i="11"/>
  <c r="G134" i="11"/>
  <c r="W133" i="11"/>
  <c r="G133" i="11"/>
  <c r="W132" i="11"/>
  <c r="G132" i="11"/>
  <c r="O131" i="11"/>
  <c r="AE130" i="11"/>
  <c r="O130" i="11"/>
  <c r="AE129" i="11"/>
  <c r="O129" i="11"/>
  <c r="AE128" i="11"/>
  <c r="O128" i="11"/>
  <c r="W127" i="11"/>
  <c r="G127" i="11"/>
  <c r="W126" i="11"/>
  <c r="G126" i="11"/>
  <c r="W125" i="11"/>
  <c r="G125" i="11"/>
  <c r="W124" i="11"/>
  <c r="G124" i="11"/>
  <c r="O123" i="11"/>
  <c r="AE122" i="11"/>
  <c r="O122" i="11"/>
  <c r="AE121" i="11"/>
  <c r="O121" i="11"/>
  <c r="AE120" i="11"/>
  <c r="O120" i="11"/>
  <c r="W119" i="11"/>
  <c r="G119" i="11"/>
  <c r="W118" i="11"/>
  <c r="G118" i="11"/>
  <c r="W117" i="11"/>
  <c r="G117" i="11"/>
  <c r="W116" i="11"/>
  <c r="G116" i="11"/>
  <c r="O115" i="11"/>
  <c r="AE114" i="11"/>
  <c r="O114" i="11"/>
  <c r="AE113" i="11"/>
  <c r="O113" i="11"/>
  <c r="AE112" i="11"/>
  <c r="O112" i="11"/>
  <c r="W111" i="11"/>
  <c r="G111" i="11"/>
  <c r="W110" i="11"/>
  <c r="G110" i="11"/>
  <c r="W109" i="11"/>
  <c r="G109" i="11"/>
  <c r="W108" i="11"/>
  <c r="G108" i="11"/>
  <c r="O107" i="11"/>
  <c r="AE106" i="11"/>
  <c r="X265" i="11"/>
  <c r="O250" i="11"/>
  <c r="M245" i="11"/>
  <c r="S242" i="11"/>
  <c r="I240" i="11"/>
  <c r="P238" i="11"/>
  <c r="U236" i="11"/>
  <c r="J235" i="11"/>
  <c r="E234" i="11"/>
  <c r="A233" i="11"/>
  <c r="F232" i="11"/>
  <c r="AD230" i="11"/>
  <c r="AC229" i="11"/>
  <c r="G229" i="11"/>
  <c r="C228" i="11"/>
  <c r="H227" i="11"/>
  <c r="Q226" i="11"/>
  <c r="N225" i="11"/>
  <c r="W224" i="11"/>
  <c r="T223" i="11"/>
  <c r="AA222" i="11"/>
  <c r="AD221" i="11"/>
  <c r="E221" i="11"/>
  <c r="O220" i="11"/>
  <c r="O219" i="11"/>
  <c r="R218" i="11"/>
  <c r="Y217" i="11"/>
  <c r="AB216" i="11"/>
  <c r="J216" i="11"/>
  <c r="P215" i="11"/>
  <c r="Y214" i="11"/>
  <c r="AD213" i="11"/>
  <c r="F213" i="11"/>
  <c r="R212" i="11"/>
  <c r="AC211" i="11"/>
  <c r="H211" i="11"/>
  <c r="U210" i="11"/>
  <c r="Y209" i="11"/>
  <c r="L209" i="11"/>
  <c r="W208" i="11"/>
  <c r="AB207" i="11"/>
  <c r="H207" i="11"/>
  <c r="S206" i="11"/>
  <c r="AD205" i="11"/>
  <c r="K205" i="11"/>
  <c r="V204" i="11"/>
  <c r="A204" i="11"/>
  <c r="M203" i="11"/>
  <c r="X202" i="11"/>
  <c r="AC201" i="11"/>
  <c r="I201" i="11"/>
  <c r="T200" i="11"/>
  <c r="G200" i="11"/>
  <c r="L199" i="11"/>
  <c r="AC198" i="11"/>
  <c r="F198" i="11"/>
  <c r="X197" i="11"/>
  <c r="H197" i="11"/>
  <c r="P196" i="11"/>
  <c r="AE195" i="11"/>
  <c r="P195" i="11"/>
  <c r="AF194" i="11"/>
  <c r="P194" i="11"/>
  <c r="AF193" i="11"/>
  <c r="P193" i="11"/>
  <c r="X192" i="11"/>
  <c r="H192" i="11"/>
  <c r="X191" i="11"/>
  <c r="H191" i="11"/>
  <c r="X190" i="11"/>
  <c r="H190" i="11"/>
  <c r="X189" i="11"/>
  <c r="H189" i="11"/>
  <c r="P188" i="11"/>
  <c r="AE187" i="11"/>
  <c r="P187" i="11"/>
  <c r="AF186" i="11"/>
  <c r="P186" i="11"/>
  <c r="AF185" i="11"/>
  <c r="P185" i="11"/>
  <c r="X184" i="11"/>
  <c r="H184" i="11"/>
  <c r="X183" i="11"/>
  <c r="H183" i="11"/>
  <c r="X182" i="11"/>
  <c r="H182" i="11"/>
  <c r="X181" i="11"/>
  <c r="H181" i="11"/>
  <c r="P180" i="11"/>
  <c r="AE179" i="11"/>
  <c r="P179" i="11"/>
  <c r="AF178" i="11"/>
  <c r="P178" i="11"/>
  <c r="AF177" i="11"/>
  <c r="P177" i="11"/>
  <c r="X176" i="11"/>
  <c r="H176" i="11"/>
  <c r="X175" i="11"/>
  <c r="H175" i="11"/>
  <c r="X174" i="11"/>
  <c r="H174" i="11"/>
  <c r="X173" i="11"/>
  <c r="H173" i="11"/>
  <c r="P172" i="11"/>
  <c r="AE171" i="11"/>
  <c r="P171" i="11"/>
  <c r="AF170" i="11"/>
  <c r="P170" i="11"/>
  <c r="AF169" i="11"/>
  <c r="P169" i="11"/>
  <c r="X168" i="11"/>
  <c r="H168" i="11"/>
  <c r="X167" i="11"/>
  <c r="H167" i="11"/>
  <c r="X166" i="11"/>
  <c r="H166" i="11"/>
  <c r="X165" i="11"/>
  <c r="H165" i="11"/>
  <c r="P164" i="11"/>
  <c r="AE163" i="11"/>
  <c r="P163" i="11"/>
  <c r="AF162" i="11"/>
  <c r="P162" i="11"/>
  <c r="AF161" i="11"/>
  <c r="P161" i="11"/>
  <c r="X160" i="11"/>
  <c r="H160" i="11"/>
  <c r="X159" i="11"/>
  <c r="H159" i="11"/>
  <c r="X158" i="11"/>
  <c r="H158" i="11"/>
  <c r="X157" i="11"/>
  <c r="H157" i="11"/>
  <c r="P156" i="11"/>
  <c r="AE155" i="11"/>
  <c r="P155" i="11"/>
  <c r="AF154" i="11"/>
  <c r="P154" i="11"/>
  <c r="AF153" i="11"/>
  <c r="P264" i="11"/>
  <c r="AB249" i="11"/>
  <c r="P245" i="11"/>
  <c r="F242" i="11"/>
  <c r="J240" i="11"/>
  <c r="K238" i="11"/>
  <c r="V236" i="11"/>
  <c r="E235" i="11"/>
  <c r="AD233" i="11"/>
  <c r="AD232" i="11"/>
  <c r="AE231" i="11"/>
  <c r="AE230" i="11"/>
  <c r="AE229" i="11"/>
  <c r="AF228" i="11"/>
  <c r="E228" i="11"/>
  <c r="J227" i="11"/>
  <c r="K226" i="11"/>
  <c r="P225" i="11"/>
  <c r="R224" i="11"/>
  <c r="U223" i="11"/>
  <c r="AC222" i="11"/>
  <c r="AE221" i="11"/>
  <c r="F221" i="11"/>
  <c r="J220" i="11"/>
  <c r="P219" i="11"/>
  <c r="S218" i="11"/>
  <c r="Z217" i="11"/>
  <c r="AC216" i="11"/>
  <c r="K216" i="11"/>
  <c r="L215" i="11"/>
  <c r="R214" i="11"/>
  <c r="AF213" i="11"/>
  <c r="H213" i="11"/>
  <c r="S212" i="11"/>
  <c r="AD211" i="11"/>
  <c r="C211" i="11"/>
  <c r="N210" i="11"/>
  <c r="Z209" i="11"/>
  <c r="E209" i="11"/>
  <c r="P208" i="11"/>
  <c r="AC207" i="11"/>
  <c r="I207" i="11"/>
  <c r="T206" i="11"/>
  <c r="AE205" i="11"/>
  <c r="L205" i="11"/>
  <c r="P204" i="11"/>
  <c r="AA203" i="11"/>
  <c r="N203" i="11"/>
  <c r="S202" i="11"/>
  <c r="AD201" i="11"/>
  <c r="J201" i="11"/>
  <c r="U200" i="11"/>
  <c r="AE199" i="11"/>
  <c r="M199" i="11"/>
  <c r="V198" i="11"/>
  <c r="H198" i="11"/>
  <c r="Q197" i="11"/>
  <c r="AF196" i="11"/>
  <c r="Q196" i="11"/>
  <c r="AF195" i="11"/>
  <c r="Q195" i="11"/>
  <c r="A195" i="11"/>
  <c r="Q194" i="11"/>
  <c r="Y193" i="11"/>
  <c r="I193" i="11"/>
  <c r="Y192" i="11"/>
  <c r="I192" i="11"/>
  <c r="Y191" i="11"/>
  <c r="I191" i="11"/>
  <c r="Y190" i="11"/>
  <c r="I190" i="11"/>
  <c r="Q189" i="11"/>
  <c r="P263" i="11"/>
  <c r="AD248" i="11"/>
  <c r="L245" i="11"/>
  <c r="H242" i="11"/>
  <c r="K240" i="11"/>
  <c r="AD237" i="11"/>
  <c r="O236" i="11"/>
  <c r="AD234" i="11"/>
  <c r="AF233" i="11"/>
  <c r="AE232" i="11"/>
  <c r="AB231" i="11"/>
  <c r="AF230" i="11"/>
  <c r="AF229" i="11"/>
  <c r="AC228" i="11"/>
  <c r="F228" i="11"/>
  <c r="C227" i="11"/>
  <c r="L226" i="11"/>
  <c r="I225" i="11"/>
  <c r="N224" i="11"/>
  <c r="V223" i="11"/>
  <c r="Y222" i="11"/>
  <c r="AF221" i="11"/>
  <c r="H221" i="11"/>
  <c r="K220" i="11"/>
  <c r="Q219" i="11"/>
  <c r="U218" i="11"/>
  <c r="AA217" i="11"/>
  <c r="AD216" i="11"/>
  <c r="C216" i="11"/>
  <c r="M215" i="11"/>
  <c r="S214" i="11"/>
  <c r="AB213" i="11"/>
  <c r="AF212" i="11"/>
  <c r="L212" i="11"/>
  <c r="W211" i="11"/>
  <c r="E211" i="11"/>
  <c r="P210" i="11"/>
  <c r="AA209" i="11"/>
  <c r="F209" i="11"/>
  <c r="S208" i="11"/>
  <c r="AD207" i="11"/>
  <c r="J207" i="11"/>
  <c r="U206" i="11"/>
  <c r="AF205" i="11"/>
  <c r="E205" i="11"/>
  <c r="Q204" i="11"/>
  <c r="AB203" i="11"/>
  <c r="G203" i="11"/>
  <c r="T202" i="11"/>
  <c r="AF201" i="11"/>
  <c r="K201" i="11"/>
  <c r="V200" i="11"/>
  <c r="AA199" i="11"/>
  <c r="N199" i="11"/>
  <c r="X198" i="11"/>
  <c r="I198" i="11"/>
  <c r="R197" i="11"/>
  <c r="A197" i="11"/>
  <c r="R196" i="11"/>
  <c r="A196" i="11"/>
  <c r="R195" i="11"/>
  <c r="Z194" i="11"/>
  <c r="J194" i="11"/>
  <c r="Z193" i="11"/>
  <c r="J193" i="11"/>
  <c r="Z192" i="11"/>
  <c r="J192" i="11"/>
  <c r="Z191" i="11"/>
  <c r="J191" i="11"/>
  <c r="R190" i="11"/>
  <c r="A190" i="11"/>
  <c r="R189" i="11"/>
  <c r="A189" i="11"/>
  <c r="R188" i="11"/>
  <c r="A188" i="11"/>
  <c r="P262" i="11"/>
  <c r="X248" i="11"/>
  <c r="AA244" i="11"/>
  <c r="E242" i="11"/>
  <c r="X239" i="11"/>
  <c r="AF237" i="11"/>
  <c r="J236" i="11"/>
  <c r="AE234" i="11"/>
  <c r="Y233" i="11"/>
  <c r="X232" i="11"/>
  <c r="X231" i="11"/>
  <c r="AA230" i="11"/>
  <c r="Z229" i="11"/>
  <c r="AD228" i="11"/>
  <c r="AE227" i="11"/>
  <c r="F227" i="11"/>
  <c r="F226" i="11"/>
  <c r="J225" i="11"/>
  <c r="O224" i="11"/>
  <c r="O223" i="11"/>
  <c r="R222" i="11"/>
  <c r="Z221" i="11"/>
  <c r="AB220" i="11"/>
  <c r="C220" i="11"/>
  <c r="K219" i="11"/>
  <c r="N218" i="11"/>
  <c r="AB217" i="11"/>
  <c r="X216" i="11"/>
  <c r="E216" i="11"/>
  <c r="N215" i="11"/>
  <c r="T214" i="11"/>
  <c r="U213" i="11"/>
  <c r="A213" i="11"/>
  <c r="M212" i="11"/>
  <c r="X211" i="11"/>
  <c r="F211" i="11"/>
  <c r="Q210" i="11"/>
  <c r="AB209" i="11"/>
  <c r="G209" i="11"/>
  <c r="L208" i="11"/>
  <c r="X207" i="11"/>
  <c r="C207" i="11"/>
  <c r="N206" i="11"/>
  <c r="AA205" i="11"/>
  <c r="F205" i="11"/>
  <c r="R204" i="11"/>
  <c r="AC203" i="11"/>
  <c r="H203" i="11"/>
  <c r="U202" i="11"/>
  <c r="Y201" i="11"/>
  <c r="L201" i="11"/>
  <c r="W200" i="11"/>
  <c r="AB199" i="11"/>
  <c r="H199" i="11"/>
  <c r="Y198" i="11"/>
  <c r="A198" i="11"/>
  <c r="S197" i="11"/>
  <c r="C197" i="11"/>
  <c r="S196" i="11"/>
  <c r="AA195" i="11"/>
  <c r="K195" i="11"/>
  <c r="AA194" i="11"/>
  <c r="K194" i="11"/>
  <c r="AA193" i="11"/>
  <c r="K193" i="11"/>
  <c r="AA192" i="11"/>
  <c r="K192" i="11"/>
  <c r="S191" i="11"/>
  <c r="C191" i="11"/>
  <c r="S190" i="11"/>
  <c r="C190" i="11"/>
  <c r="S189" i="11"/>
  <c r="C189" i="11"/>
  <c r="S188" i="11"/>
  <c r="AA187" i="11"/>
  <c r="K187" i="11"/>
  <c r="AA186" i="11"/>
  <c r="K186" i="11"/>
  <c r="AA185" i="11"/>
  <c r="K185" i="11"/>
  <c r="AA184" i="11"/>
  <c r="K184" i="11"/>
  <c r="S183" i="11"/>
  <c r="C183" i="11"/>
  <c r="S182" i="11"/>
  <c r="C182" i="11"/>
  <c r="S181" i="11"/>
  <c r="C181" i="11"/>
  <c r="S180" i="11"/>
  <c r="AA179" i="11"/>
  <c r="K179" i="11"/>
  <c r="AA178" i="11"/>
  <c r="K178" i="11"/>
  <c r="AA177" i="11"/>
  <c r="K177" i="11"/>
  <c r="AA176" i="11"/>
  <c r="K176" i="11"/>
  <c r="S175" i="11"/>
  <c r="C175" i="11"/>
  <c r="S174" i="11"/>
  <c r="C174" i="11"/>
  <c r="S173" i="11"/>
  <c r="C173" i="11"/>
  <c r="S172" i="11"/>
  <c r="AA171" i="11"/>
  <c r="K171" i="11"/>
  <c r="AA170" i="11"/>
  <c r="K170" i="11"/>
  <c r="AA169" i="11"/>
  <c r="K169" i="11"/>
  <c r="AA168" i="11"/>
  <c r="K168" i="11"/>
  <c r="S167" i="11"/>
  <c r="C167" i="11"/>
  <c r="S166" i="11"/>
  <c r="C166" i="11"/>
  <c r="S165" i="11"/>
  <c r="C165" i="11"/>
  <c r="S164" i="11"/>
  <c r="AA163" i="11"/>
  <c r="K163" i="11"/>
  <c r="AA162" i="11"/>
  <c r="K162" i="11"/>
  <c r="AA161" i="11"/>
  <c r="K161" i="11"/>
  <c r="AA160" i="11"/>
  <c r="K160" i="11"/>
  <c r="S159" i="11"/>
  <c r="P261" i="11"/>
  <c r="I248" i="11"/>
  <c r="U244" i="11"/>
  <c r="AC241" i="11"/>
  <c r="Z239" i="11"/>
  <c r="Z237" i="11"/>
  <c r="C236" i="11"/>
  <c r="AF234" i="11"/>
  <c r="Z233" i="11"/>
  <c r="Z232" i="11"/>
  <c r="Y231" i="11"/>
  <c r="V230" i="11"/>
  <c r="AA229" i="11"/>
  <c r="AE228" i="11"/>
  <c r="AF227" i="11"/>
  <c r="AD226" i="11"/>
  <c r="C226" i="11"/>
  <c r="K225" i="11"/>
  <c r="H224" i="11"/>
  <c r="P223" i="11"/>
  <c r="S222" i="11"/>
  <c r="AA221" i="11"/>
  <c r="AC220" i="11"/>
  <c r="E220" i="11"/>
  <c r="G219" i="11"/>
  <c r="O218" i="11"/>
  <c r="V217" i="11"/>
  <c r="Y216" i="11"/>
  <c r="F216" i="11"/>
  <c r="H215" i="11"/>
  <c r="U214" i="11"/>
  <c r="V213" i="11"/>
  <c r="C213" i="11"/>
  <c r="N212" i="11"/>
  <c r="S211" i="11"/>
  <c r="AD210" i="11"/>
  <c r="J210" i="11"/>
  <c r="U209" i="11"/>
  <c r="H209" i="11"/>
  <c r="M208" i="11"/>
  <c r="H260" i="11"/>
  <c r="K248" i="11"/>
  <c r="W244" i="11"/>
  <c r="X241" i="11"/>
  <c r="S239" i="11"/>
  <c r="AA237" i="11"/>
  <c r="E236" i="11"/>
  <c r="A235" i="11"/>
  <c r="AA233" i="11"/>
  <c r="AA232" i="11"/>
  <c r="Z231" i="11"/>
  <c r="R230" i="11"/>
  <c r="U229" i="11"/>
  <c r="Z228" i="11"/>
  <c r="AA227" i="11"/>
  <c r="AE226" i="11"/>
  <c r="E226" i="11"/>
  <c r="E225" i="11"/>
  <c r="J224" i="11"/>
  <c r="R223" i="11"/>
  <c r="U222" i="11"/>
  <c r="AB221" i="11"/>
  <c r="AD220" i="11"/>
  <c r="F220" i="11"/>
  <c r="H219" i="11"/>
  <c r="P218" i="11"/>
  <c r="S217" i="11"/>
  <c r="Z216" i="11"/>
  <c r="AE215" i="11"/>
  <c r="I215" i="11"/>
  <c r="N214" i="11"/>
  <c r="X213" i="11"/>
  <c r="AB212" i="11"/>
  <c r="O212" i="11"/>
  <c r="T211" i="11"/>
  <c r="AF210" i="11"/>
  <c r="K210" i="11"/>
  <c r="V209" i="11"/>
  <c r="C209" i="11"/>
  <c r="N208" i="11"/>
  <c r="Z207" i="11"/>
  <c r="F207" i="11"/>
  <c r="P206" i="11"/>
  <c r="U205" i="11"/>
  <c r="AF204" i="11"/>
  <c r="L204" i="11"/>
  <c r="L259" i="11"/>
  <c r="E248" i="11"/>
  <c r="F244" i="11"/>
  <c r="T241" i="11"/>
  <c r="T239" i="11"/>
  <c r="AB237" i="11"/>
  <c r="F236" i="11"/>
  <c r="AA234" i="11"/>
  <c r="U233" i="11"/>
  <c r="T232" i="11"/>
  <c r="T231" i="11"/>
  <c r="S230" i="11"/>
  <c r="V229" i="11"/>
  <c r="AA228" i="11"/>
  <c r="W227" i="11"/>
  <c r="AF226" i="11"/>
  <c r="AC225" i="11"/>
  <c r="F225" i="11"/>
  <c r="K224" i="11"/>
  <c r="L223" i="11"/>
  <c r="N222" i="11"/>
  <c r="U221" i="11"/>
  <c r="X220" i="11"/>
  <c r="G220" i="11"/>
  <c r="J219" i="11"/>
  <c r="Q218" i="11"/>
  <c r="T217" i="11"/>
  <c r="AA216" i="11"/>
  <c r="AB215" i="11"/>
  <c r="J215" i="11"/>
  <c r="P214" i="11"/>
  <c r="Q213" i="11"/>
  <c r="AC212" i="11"/>
  <c r="H212" i="11"/>
  <c r="U211" i="11"/>
  <c r="A211" i="11"/>
  <c r="L210" i="11"/>
  <c r="W209" i="11"/>
  <c r="AB208" i="11"/>
  <c r="H208" i="11"/>
  <c r="S207" i="11"/>
  <c r="AD206" i="11"/>
  <c r="K206" i="11"/>
  <c r="V205" i="11"/>
  <c r="A205" i="11"/>
  <c r="M204" i="11"/>
  <c r="X203" i="11"/>
  <c r="F203" i="11"/>
  <c r="Q202" i="11"/>
  <c r="AB201" i="11"/>
  <c r="G201" i="11"/>
  <c r="L200" i="11"/>
  <c r="X199" i="11"/>
  <c r="C199" i="11"/>
  <c r="T198" i="11"/>
  <c r="AC197" i="11"/>
  <c r="N197" i="11"/>
  <c r="AD196" i="11"/>
  <c r="N196" i="11"/>
  <c r="AD195" i="11"/>
  <c r="N195" i="11"/>
  <c r="V194" i="11"/>
  <c r="F194" i="11"/>
  <c r="V193" i="11"/>
  <c r="F193" i="11"/>
  <c r="P258" i="11"/>
  <c r="P247" i="11"/>
  <c r="AE243" i="11"/>
  <c r="N241" i="11"/>
  <c r="U239" i="11"/>
  <c r="O237" i="11"/>
  <c r="G236" i="11"/>
  <c r="V234" i="11"/>
  <c r="X233" i="11"/>
  <c r="U232" i="11"/>
  <c r="U231" i="11"/>
  <c r="T230" i="11"/>
  <c r="X229" i="11"/>
  <c r="T228" i="11"/>
  <c r="X227" i="11"/>
  <c r="Z226" i="11"/>
  <c r="AE225" i="11"/>
  <c r="H225" i="11"/>
  <c r="C224" i="11"/>
  <c r="H223" i="11"/>
  <c r="O222" i="11"/>
  <c r="W221" i="11"/>
  <c r="Z220" i="11"/>
  <c r="AE219" i="11"/>
  <c r="E219" i="11"/>
  <c r="J218" i="11"/>
  <c r="M217" i="11"/>
  <c r="T216" i="11"/>
  <c r="AC215" i="11"/>
  <c r="C215" i="11"/>
  <c r="L214" i="11"/>
  <c r="R213" i="11"/>
  <c r="AD212" i="11"/>
  <c r="K212" i="11"/>
  <c r="V211" i="11"/>
  <c r="Z210" i="11"/>
  <c r="M210" i="11"/>
  <c r="X209" i="11"/>
  <c r="AC208" i="11"/>
  <c r="I208" i="11"/>
  <c r="T207" i="11"/>
  <c r="AE206" i="11"/>
  <c r="L206" i="11"/>
  <c r="X205" i="11"/>
  <c r="C205" i="11"/>
  <c r="N204" i="11"/>
  <c r="S203" i="11"/>
  <c r="AD202" i="11"/>
  <c r="J202" i="11"/>
  <c r="U201" i="11"/>
  <c r="H201" i="11"/>
  <c r="M200" i="11"/>
  <c r="Y199" i="11"/>
  <c r="E199" i="11"/>
  <c r="U198" i="11"/>
  <c r="AD197" i="11"/>
  <c r="O197" i="11"/>
  <c r="AE196" i="11"/>
  <c r="O196" i="11"/>
  <c r="W195" i="11"/>
  <c r="G195" i="11"/>
  <c r="W194" i="11"/>
  <c r="G194" i="11"/>
  <c r="W193" i="11"/>
  <c r="G193" i="11"/>
  <c r="W192" i="11"/>
  <c r="G192" i="11"/>
  <c r="O191" i="11"/>
  <c r="AE190" i="11"/>
  <c r="O190" i="11"/>
  <c r="AE189" i="11"/>
  <c r="O189" i="11"/>
  <c r="AE188" i="11"/>
  <c r="O188" i="11"/>
  <c r="W187" i="11"/>
  <c r="G187" i="11"/>
  <c r="W186" i="11"/>
  <c r="G186" i="11"/>
  <c r="W185" i="11"/>
  <c r="G185" i="11"/>
  <c r="W184" i="11"/>
  <c r="G184" i="11"/>
  <c r="O183" i="11"/>
  <c r="AE182" i="11"/>
  <c r="O182" i="11"/>
  <c r="AE181" i="11"/>
  <c r="O181" i="11"/>
  <c r="AE180" i="11"/>
  <c r="O180" i="11"/>
  <c r="W179" i="11"/>
  <c r="G179" i="11"/>
  <c r="W178" i="11"/>
  <c r="G178" i="11"/>
  <c r="W177" i="11"/>
  <c r="G177" i="11"/>
  <c r="W176" i="11"/>
  <c r="G176" i="11"/>
  <c r="O175" i="11"/>
  <c r="AE174" i="11"/>
  <c r="O174" i="11"/>
  <c r="AE173" i="11"/>
  <c r="O173" i="11"/>
  <c r="AE172" i="11"/>
  <c r="O172" i="11"/>
  <c r="W171" i="11"/>
  <c r="G171" i="11"/>
  <c r="W170" i="11"/>
  <c r="G170" i="11"/>
  <c r="W169" i="11"/>
  <c r="G169" i="11"/>
  <c r="W168" i="11"/>
  <c r="G168" i="11"/>
  <c r="O167" i="11"/>
  <c r="AE166" i="11"/>
  <c r="O166" i="11"/>
  <c r="AE165" i="11"/>
  <c r="O165" i="11"/>
  <c r="AE164" i="11"/>
  <c r="O164" i="11"/>
  <c r="W163" i="11"/>
  <c r="G163" i="11"/>
  <c r="W162" i="11"/>
  <c r="G162" i="11"/>
  <c r="W161" i="11"/>
  <c r="G161" i="11"/>
  <c r="W160" i="11"/>
  <c r="G160" i="11"/>
  <c r="N257" i="11"/>
  <c r="L247" i="11"/>
  <c r="A244" i="11"/>
  <c r="O241" i="11"/>
  <c r="J239" i="11"/>
  <c r="J237" i="11"/>
  <c r="AB235" i="11"/>
  <c r="S234" i="11"/>
  <c r="M233" i="11"/>
  <c r="W232" i="11"/>
  <c r="V231" i="11"/>
  <c r="N230" i="11"/>
  <c r="T229" i="11"/>
  <c r="U228" i="11"/>
  <c r="Z227" i="11"/>
  <c r="AA226" i="11"/>
  <c r="AF225" i="11"/>
  <c r="AC224" i="11"/>
  <c r="E224" i="11"/>
  <c r="I223" i="11"/>
  <c r="P222" i="11"/>
  <c r="S221" i="11"/>
  <c r="AA220" i="11"/>
  <c r="A220" i="11"/>
  <c r="F219" i="11"/>
  <c r="K218" i="11"/>
  <c r="O217" i="11"/>
  <c r="U216" i="11"/>
  <c r="AD215" i="11"/>
  <c r="E215" i="11"/>
  <c r="M214" i="11"/>
  <c r="S213" i="11"/>
  <c r="AE212" i="11"/>
  <c r="C212" i="11"/>
  <c r="P211" i="11"/>
  <c r="AA210" i="11"/>
  <c r="F210" i="11"/>
  <c r="S209" i="11"/>
  <c r="AD208" i="11"/>
  <c r="J208" i="11"/>
  <c r="U207" i="11"/>
  <c r="AF206" i="11"/>
  <c r="M206" i="11"/>
  <c r="Q205" i="11"/>
  <c r="AB204" i="11"/>
  <c r="O204" i="11"/>
  <c r="T203" i="11"/>
  <c r="AF202" i="11"/>
  <c r="K202" i="11"/>
  <c r="V201" i="11"/>
  <c r="C201" i="11"/>
  <c r="N200" i="11"/>
  <c r="Z199" i="11"/>
  <c r="F199" i="11"/>
  <c r="N198" i="11"/>
  <c r="AE197" i="11"/>
  <c r="P197" i="11"/>
  <c r="X196" i="11"/>
  <c r="H196" i="11"/>
  <c r="X195" i="11"/>
  <c r="H195" i="11"/>
  <c r="X194" i="11"/>
  <c r="H194" i="11"/>
  <c r="X193" i="11"/>
  <c r="H193" i="11"/>
  <c r="P192" i="11"/>
  <c r="AE191" i="11"/>
  <c r="P191" i="11"/>
  <c r="AF190" i="11"/>
  <c r="P190" i="11"/>
  <c r="AF189" i="11"/>
  <c r="P189" i="11"/>
  <c r="X188" i="11"/>
  <c r="H188" i="11"/>
  <c r="X187" i="11"/>
  <c r="H187" i="11"/>
  <c r="X186" i="11"/>
  <c r="H186" i="11"/>
  <c r="X185" i="11"/>
  <c r="H185" i="11"/>
  <c r="P184" i="11"/>
  <c r="AE183" i="11"/>
  <c r="P183" i="11"/>
  <c r="AF182" i="11"/>
  <c r="P182" i="11"/>
  <c r="AF181" i="11"/>
  <c r="P181" i="11"/>
  <c r="X180" i="11"/>
  <c r="H180" i="11"/>
  <c r="X179" i="11"/>
  <c r="H179" i="11"/>
  <c r="X178" i="11"/>
  <c r="H178" i="11"/>
  <c r="X177" i="11"/>
  <c r="H177" i="11"/>
  <c r="P176" i="11"/>
  <c r="AE175" i="11"/>
  <c r="P175" i="11"/>
  <c r="AF174" i="11"/>
  <c r="P174" i="11"/>
  <c r="AF173" i="11"/>
  <c r="P173" i="11"/>
  <c r="X172" i="11"/>
  <c r="H172" i="11"/>
  <c r="X171" i="11"/>
  <c r="H171" i="11"/>
  <c r="X170" i="11"/>
  <c r="H170" i="11"/>
  <c r="X169" i="11"/>
  <c r="H169" i="11"/>
  <c r="P168" i="11"/>
  <c r="AE167" i="11"/>
  <c r="P167" i="11"/>
  <c r="AF166" i="11"/>
  <c r="P166" i="11"/>
  <c r="AF165" i="11"/>
  <c r="P165" i="11"/>
  <c r="X164" i="11"/>
  <c r="H164" i="11"/>
  <c r="X163" i="11"/>
  <c r="H163" i="11"/>
  <c r="X162" i="11"/>
  <c r="H162" i="11"/>
  <c r="X161" i="11"/>
  <c r="H161" i="11"/>
  <c r="P160" i="11"/>
  <c r="AE159" i="11"/>
  <c r="S256" i="11"/>
  <c r="N247" i="11"/>
  <c r="Q243" i="11"/>
  <c r="AB240" i="11"/>
  <c r="E239" i="11"/>
  <c r="K237" i="11"/>
  <c r="X235" i="11"/>
  <c r="U234" i="11"/>
  <c r="N233" i="11"/>
  <c r="S232" i="11"/>
  <c r="O231" i="11"/>
  <c r="O230" i="11"/>
  <c r="M229" i="11"/>
  <c r="W228" i="11"/>
  <c r="T227" i="11"/>
  <c r="AC226" i="11"/>
  <c r="Y225" i="11"/>
  <c r="AD224" i="11"/>
  <c r="G224" i="11"/>
  <c r="J223" i="11"/>
  <c r="J222" i="11"/>
  <c r="T221" i="11"/>
  <c r="T220" i="11"/>
  <c r="AD219" i="11"/>
  <c r="AD218" i="11"/>
  <c r="M218" i="11"/>
  <c r="P217" i="11"/>
  <c r="V216" i="11"/>
  <c r="X215" i="11"/>
  <c r="F215" i="11"/>
  <c r="F214" i="11"/>
  <c r="T213" i="11"/>
  <c r="X212" i="11"/>
  <c r="E212" i="11"/>
  <c r="Q211" i="11"/>
  <c r="AB210" i="11"/>
  <c r="G210" i="11"/>
  <c r="T209" i="11"/>
  <c r="X208" i="11"/>
  <c r="K208" i="11"/>
  <c r="V207" i="11"/>
  <c r="AA206" i="11"/>
  <c r="F206" i="11"/>
  <c r="R205" i="11"/>
  <c r="AC204" i="11"/>
  <c r="H204" i="11"/>
  <c r="U203" i="11"/>
  <c r="A203" i="11"/>
  <c r="L202" i="11"/>
  <c r="W201" i="11"/>
  <c r="AB200" i="11"/>
  <c r="H200" i="11"/>
  <c r="S199" i="11"/>
  <c r="AD198" i="11"/>
  <c r="O198" i="11"/>
  <c r="AF197" i="11"/>
  <c r="I197" i="11"/>
  <c r="Y196" i="11"/>
  <c r="I196" i="11"/>
  <c r="Y195" i="11"/>
  <c r="I195" i="11"/>
  <c r="Y194" i="11"/>
  <c r="I194" i="11"/>
  <c r="Q193" i="11"/>
  <c r="AF192" i="11"/>
  <c r="Q192" i="11"/>
  <c r="AF191" i="11"/>
  <c r="Q191" i="11"/>
  <c r="A191" i="11"/>
  <c r="Q190" i="11"/>
  <c r="Y189" i="11"/>
  <c r="I189" i="11"/>
  <c r="Y188" i="11"/>
  <c r="I188" i="11"/>
  <c r="Y187" i="11"/>
  <c r="I187" i="11"/>
  <c r="Y186" i="11"/>
  <c r="I186" i="11"/>
  <c r="Q185" i="11"/>
  <c r="AF184" i="11"/>
  <c r="U255" i="11"/>
  <c r="V246" i="11"/>
  <c r="K243" i="11"/>
  <c r="AD240" i="11"/>
  <c r="F239" i="11"/>
  <c r="L237" i="11"/>
  <c r="S235" i="11"/>
  <c r="O234" i="11"/>
  <c r="O233" i="11"/>
  <c r="O232" i="11"/>
  <c r="R231" i="11"/>
  <c r="P230" i="11"/>
  <c r="N229" i="11"/>
  <c r="P228" i="11"/>
  <c r="U227" i="11"/>
  <c r="R226" i="11"/>
  <c r="Z225" i="11"/>
  <c r="AE224" i="11"/>
  <c r="AE223" i="11"/>
  <c r="E223" i="11"/>
  <c r="K222" i="11"/>
  <c r="M221" i="11"/>
  <c r="U220" i="11"/>
  <c r="W219" i="11"/>
  <c r="AE218" i="11"/>
  <c r="A218" i="11"/>
  <c r="I217" i="11"/>
  <c r="P216" i="11"/>
  <c r="Y215" i="11"/>
  <c r="AD214" i="11"/>
  <c r="H214" i="11"/>
  <c r="M213" i="11"/>
  <c r="AA212" i="11"/>
  <c r="F212" i="11"/>
  <c r="R211" i="11"/>
  <c r="AC210" i="11"/>
  <c r="H210" i="11"/>
  <c r="M209" i="11"/>
  <c r="Y208" i="11"/>
  <c r="C208" i="11"/>
  <c r="O207" i="11"/>
  <c r="AB206" i="11"/>
  <c r="H206" i="11"/>
  <c r="S205" i="11"/>
  <c r="AD204" i="11"/>
  <c r="K204" i="11"/>
  <c r="V203" i="11"/>
  <c r="Z202" i="11"/>
  <c r="M202" i="11"/>
  <c r="X201" i="11"/>
  <c r="AC200" i="11"/>
  <c r="I200" i="11"/>
  <c r="T199" i="11"/>
  <c r="AE198" i="11"/>
  <c r="P198" i="11"/>
  <c r="Y197" i="11"/>
  <c r="J197" i="11"/>
  <c r="Z196" i="11"/>
  <c r="J196" i="11"/>
  <c r="Z195" i="11"/>
  <c r="J195" i="11"/>
  <c r="R194" i="11"/>
  <c r="A194" i="11"/>
  <c r="R193" i="11"/>
  <c r="A193" i="11"/>
  <c r="R192" i="11"/>
  <c r="A192" i="11"/>
  <c r="R191" i="11"/>
  <c r="Z190" i="11"/>
  <c r="J190" i="11"/>
  <c r="Z189" i="11"/>
  <c r="J189" i="11"/>
  <c r="Z188" i="11"/>
  <c r="J188" i="11"/>
  <c r="Z187" i="11"/>
  <c r="J187" i="11"/>
  <c r="R186" i="11"/>
  <c r="A186" i="11"/>
  <c r="R185" i="11"/>
  <c r="A185" i="11"/>
  <c r="R184" i="11"/>
  <c r="A184" i="11"/>
  <c r="R183" i="11"/>
  <c r="Z182" i="11"/>
  <c r="J182" i="11"/>
  <c r="Z181" i="11"/>
  <c r="J181" i="11"/>
  <c r="Z180" i="11"/>
  <c r="J180" i="11"/>
  <c r="Z179" i="11"/>
  <c r="J179" i="11"/>
  <c r="R178" i="11"/>
  <c r="A178" i="11"/>
  <c r="R177" i="11"/>
  <c r="A177" i="11"/>
  <c r="R176" i="11"/>
  <c r="A176" i="11"/>
  <c r="R254" i="11"/>
  <c r="X246" i="11"/>
  <c r="M243" i="11"/>
  <c r="AE240" i="11"/>
  <c r="AD238" i="11"/>
  <c r="E237" i="11"/>
  <c r="U235" i="11"/>
  <c r="P234" i="11"/>
  <c r="I233" i="11"/>
  <c r="H232" i="11"/>
  <c r="M231" i="11"/>
  <c r="J230" i="11"/>
  <c r="P229" i="11"/>
  <c r="R228" i="11"/>
  <c r="V227" i="11"/>
  <c r="S226" i="11"/>
  <c r="AB225" i="11"/>
  <c r="Y224" i="11"/>
  <c r="AA223" i="11"/>
  <c r="F223" i="11"/>
  <c r="L222" i="11"/>
  <c r="O221" i="11"/>
  <c r="V220" i="11"/>
  <c r="X219" i="11"/>
  <c r="AF218" i="11"/>
  <c r="C218" i="11"/>
  <c r="J217" i="11"/>
  <c r="L216" i="11"/>
  <c r="Z215" i="11"/>
  <c r="AF214" i="11"/>
  <c r="I214" i="11"/>
  <c r="N213" i="11"/>
  <c r="T212" i="11"/>
  <c r="AE211" i="11"/>
  <c r="K211" i="11"/>
  <c r="V210" i="11"/>
  <c r="C210" i="11"/>
  <c r="N209" i="11"/>
  <c r="Z208" i="11"/>
  <c r="E208" i="11"/>
  <c r="P207" i="11"/>
  <c r="AC206" i="11"/>
  <c r="I206" i="11"/>
  <c r="T205" i="11"/>
  <c r="AE204" i="11"/>
  <c r="C204" i="11"/>
  <c r="P203" i="11"/>
  <c r="AA202" i="11"/>
  <c r="F202" i="11"/>
  <c r="S201" i="11"/>
  <c r="AD200" i="11"/>
  <c r="J200" i="11"/>
  <c r="U199" i="11"/>
  <c r="AF198" i="11"/>
  <c r="Q198" i="11"/>
  <c r="Z197" i="11"/>
  <c r="K197" i="11"/>
  <c r="AA196" i="11"/>
  <c r="K196" i="11"/>
  <c r="S195" i="11"/>
  <c r="C195" i="11"/>
  <c r="S194" i="11"/>
  <c r="C194" i="11"/>
  <c r="S193" i="11"/>
  <c r="C193" i="11"/>
  <c r="Y207" i="11"/>
  <c r="P200" i="11"/>
  <c r="AB195" i="11"/>
  <c r="C192" i="11"/>
  <c r="E190" i="11"/>
  <c r="N188" i="11"/>
  <c r="AC186" i="11"/>
  <c r="J185" i="11"/>
  <c r="F184" i="11"/>
  <c r="AD182" i="11"/>
  <c r="AD181" i="11"/>
  <c r="AD180" i="11"/>
  <c r="AD179" i="11"/>
  <c r="V178" i="11"/>
  <c r="V177" i="11"/>
  <c r="V176" i="11"/>
  <c r="V175" i="11"/>
  <c r="T174" i="11"/>
  <c r="Q173" i="11"/>
  <c r="AA172" i="11"/>
  <c r="Y171" i="11"/>
  <c r="AC170" i="11"/>
  <c r="AD169" i="11"/>
  <c r="AF168" i="11"/>
  <c r="J168" i="11"/>
  <c r="K167" i="11"/>
  <c r="U166" i="11"/>
  <c r="V165" i="11"/>
  <c r="Y164" i="11"/>
  <c r="A164" i="11"/>
  <c r="C163" i="11"/>
  <c r="M162" i="11"/>
  <c r="N161" i="11"/>
  <c r="Q160" i="11"/>
  <c r="Z159" i="11"/>
  <c r="AD158" i="11"/>
  <c r="Q158" i="11"/>
  <c r="AB157" i="11"/>
  <c r="A157" i="11"/>
  <c r="M156" i="11"/>
  <c r="X155" i="11"/>
  <c r="C155" i="11"/>
  <c r="Q154" i="11"/>
  <c r="AB153" i="11"/>
  <c r="F153" i="11"/>
  <c r="P152" i="11"/>
  <c r="A152" i="11"/>
  <c r="L151" i="11"/>
  <c r="V150" i="11"/>
  <c r="H150" i="11"/>
  <c r="Q149" i="11"/>
  <c r="A149" i="11"/>
  <c r="S148" i="11"/>
  <c r="AB147" i="11"/>
  <c r="M147" i="11"/>
  <c r="V146" i="11"/>
  <c r="G146" i="11"/>
  <c r="X145" i="11"/>
  <c r="AF144" i="11"/>
  <c r="R144" i="11"/>
  <c r="AA143" i="11"/>
  <c r="L143" i="11"/>
  <c r="AC142" i="11"/>
  <c r="F142" i="11"/>
  <c r="X141" i="11"/>
  <c r="AF140" i="11"/>
  <c r="R140" i="11"/>
  <c r="AA139" i="11"/>
  <c r="L139" i="11"/>
  <c r="AC138" i="11"/>
  <c r="F138" i="11"/>
  <c r="E207" i="11"/>
  <c r="S200" i="11"/>
  <c r="AC195" i="11"/>
  <c r="E192" i="11"/>
  <c r="AC189" i="11"/>
  <c r="K188" i="11"/>
  <c r="V186" i="11"/>
  <c r="L185" i="11"/>
  <c r="AF183" i="11"/>
  <c r="A183" i="11"/>
  <c r="Y181" i="11"/>
  <c r="Y180" i="11"/>
  <c r="Y179" i="11"/>
  <c r="Y178" i="11"/>
  <c r="Q177" i="11"/>
  <c r="Q176" i="11"/>
  <c r="Q175" i="11"/>
  <c r="U174" i="11"/>
  <c r="R173" i="11"/>
  <c r="V172" i="11"/>
  <c r="Z171" i="11"/>
  <c r="V170" i="11"/>
  <c r="Y169" i="11"/>
  <c r="A169" i="11"/>
  <c r="C168" i="11"/>
  <c r="L167" i="11"/>
  <c r="N166" i="11"/>
  <c r="Q165" i="11"/>
  <c r="Z164" i="11"/>
  <c r="AB163" i="11"/>
  <c r="E163" i="11"/>
  <c r="F162" i="11"/>
  <c r="I161" i="11"/>
  <c r="R160" i="11"/>
  <c r="T159" i="11"/>
  <c r="AE158" i="11"/>
  <c r="J158" i="11"/>
  <c r="V157" i="11"/>
  <c r="C157" i="11"/>
  <c r="N156" i="11"/>
  <c r="Y155" i="11"/>
  <c r="E155" i="11"/>
  <c r="J154" i="11"/>
  <c r="U153" i="11"/>
  <c r="G153" i="11"/>
  <c r="Q152" i="11"/>
  <c r="AA151" i="11"/>
  <c r="N151" i="11"/>
  <c r="X150" i="11"/>
  <c r="I150" i="11"/>
  <c r="R149" i="11"/>
  <c r="C149" i="11"/>
  <c r="L148" i="11"/>
  <c r="AC147" i="11"/>
  <c r="N147" i="11"/>
  <c r="W146" i="11"/>
  <c r="H146" i="11"/>
  <c r="Q145" i="11"/>
  <c r="A145" i="11"/>
  <c r="S144" i="11"/>
  <c r="AB143" i="11"/>
  <c r="M143" i="11"/>
  <c r="V142" i="11"/>
  <c r="H142" i="11"/>
  <c r="Q141" i="11"/>
  <c r="A141" i="11"/>
  <c r="S140" i="11"/>
  <c r="AB139" i="11"/>
  <c r="M139" i="11"/>
  <c r="V138" i="11"/>
  <c r="G138" i="11"/>
  <c r="X137" i="11"/>
  <c r="AF136" i="11"/>
  <c r="R136" i="11"/>
  <c r="AA135" i="11"/>
  <c r="L135" i="11"/>
  <c r="AC134" i="11"/>
  <c r="F134" i="11"/>
  <c r="X133" i="11"/>
  <c r="AF132" i="11"/>
  <c r="R132" i="11"/>
  <c r="AA131" i="11"/>
  <c r="L131" i="11"/>
  <c r="AC130" i="11"/>
  <c r="F130" i="11"/>
  <c r="W129" i="11"/>
  <c r="H129" i="11"/>
  <c r="Q128" i="11"/>
  <c r="A128" i="11"/>
  <c r="K127" i="11"/>
  <c r="AB126" i="11"/>
  <c r="M126" i="11"/>
  <c r="V125" i="11"/>
  <c r="H125" i="11"/>
  <c r="Q124" i="11"/>
  <c r="A124" i="11"/>
  <c r="K123" i="11"/>
  <c r="AB122" i="11"/>
  <c r="M122" i="11"/>
  <c r="V121" i="11"/>
  <c r="G121" i="11"/>
  <c r="P120" i="11"/>
  <c r="AF119" i="11"/>
  <c r="R119" i="11"/>
  <c r="AA118" i="11"/>
  <c r="L118" i="11"/>
  <c r="U117" i="11"/>
  <c r="F117" i="11"/>
  <c r="P116" i="11"/>
  <c r="AF115" i="11"/>
  <c r="R115" i="11"/>
  <c r="AA114" i="11"/>
  <c r="L114" i="11"/>
  <c r="U113" i="11"/>
  <c r="F113" i="11"/>
  <c r="W112" i="11"/>
  <c r="AE111" i="11"/>
  <c r="Q111" i="11"/>
  <c r="Z110" i="11"/>
  <c r="K110" i="11"/>
  <c r="AB109" i="11"/>
  <c r="E109" i="11"/>
  <c r="V108" i="11"/>
  <c r="AE107" i="11"/>
  <c r="Q107" i="11"/>
  <c r="Z106" i="11"/>
  <c r="J106" i="11"/>
  <c r="Z105" i="11"/>
  <c r="J105" i="11"/>
  <c r="Z104" i="11"/>
  <c r="J104" i="11"/>
  <c r="Z103" i="11"/>
  <c r="J103" i="11"/>
  <c r="R102" i="11"/>
  <c r="A102" i="11"/>
  <c r="O206" i="11"/>
  <c r="AC199" i="11"/>
  <c r="L195" i="11"/>
  <c r="F192" i="11"/>
  <c r="AD189" i="11"/>
  <c r="AF187" i="11"/>
  <c r="S186" i="11"/>
  <c r="E185" i="11"/>
  <c r="AA183" i="11"/>
  <c r="AA182" i="11"/>
  <c r="AA181" i="11"/>
  <c r="AA180" i="11"/>
  <c r="S179" i="11"/>
  <c r="S178" i="11"/>
  <c r="S177" i="11"/>
  <c r="S176" i="11"/>
  <c r="R175" i="11"/>
  <c r="N174" i="11"/>
  <c r="T173" i="11"/>
  <c r="Q172" i="11"/>
  <c r="S171" i="11"/>
  <c r="Y170" i="11"/>
  <c r="Z169" i="11"/>
  <c r="C169" i="11"/>
  <c r="E168" i="11"/>
  <c r="N167" i="11"/>
  <c r="Q166" i="11"/>
  <c r="R165" i="11"/>
  <c r="AA164" i="11"/>
  <c r="AC163" i="11"/>
  <c r="AD162" i="11"/>
  <c r="I162" i="11"/>
  <c r="J161" i="11"/>
  <c r="S160" i="11"/>
  <c r="U159" i="11"/>
  <c r="AF158" i="11"/>
  <c r="K158" i="11"/>
  <c r="Q157" i="11"/>
  <c r="AB156" i="11"/>
  <c r="O156" i="11"/>
  <c r="Z155" i="11"/>
  <c r="AD154" i="11"/>
  <c r="K154" i="11"/>
  <c r="V153" i="11"/>
  <c r="H153" i="11"/>
  <c r="R152" i="11"/>
  <c r="AB151" i="11"/>
  <c r="H151" i="11"/>
  <c r="Y150" i="11"/>
  <c r="A150" i="11"/>
  <c r="S149" i="11"/>
  <c r="AB148" i="11"/>
  <c r="M148" i="11"/>
  <c r="AD147" i="11"/>
  <c r="G147" i="11"/>
  <c r="X146" i="11"/>
  <c r="I146" i="11"/>
  <c r="R145" i="11"/>
  <c r="C145" i="11"/>
  <c r="L144" i="11"/>
  <c r="AC143" i="11"/>
  <c r="N143" i="11"/>
  <c r="X142" i="11"/>
  <c r="I142" i="11"/>
  <c r="R141" i="11"/>
  <c r="C141" i="11"/>
  <c r="L140" i="11"/>
  <c r="AC139" i="11"/>
  <c r="N139" i="11"/>
  <c r="W138" i="11"/>
  <c r="H138" i="11"/>
  <c r="Q137" i="11"/>
  <c r="A137" i="11"/>
  <c r="S136" i="11"/>
  <c r="AB135" i="11"/>
  <c r="M135" i="11"/>
  <c r="V134" i="11"/>
  <c r="H134" i="11"/>
  <c r="Q133" i="11"/>
  <c r="A133" i="11"/>
  <c r="S132" i="11"/>
  <c r="AB131" i="11"/>
  <c r="M131" i="11"/>
  <c r="V130" i="11"/>
  <c r="G130" i="11"/>
  <c r="X129" i="11"/>
  <c r="AF128" i="11"/>
  <c r="R128" i="11"/>
  <c r="AA127" i="11"/>
  <c r="L127" i="11"/>
  <c r="AC126" i="11"/>
  <c r="F126" i="11"/>
  <c r="X125" i="11"/>
  <c r="AF124" i="11"/>
  <c r="R124" i="11"/>
  <c r="AA123" i="11"/>
  <c r="L123" i="11"/>
  <c r="AC122" i="11"/>
  <c r="F122" i="11"/>
  <c r="W121" i="11"/>
  <c r="H121" i="11"/>
  <c r="Q120" i="11"/>
  <c r="A120" i="11"/>
  <c r="K119" i="11"/>
  <c r="AB118" i="11"/>
  <c r="M118" i="11"/>
  <c r="V117" i="11"/>
  <c r="H117" i="11"/>
  <c r="Q116" i="11"/>
  <c r="A116" i="11"/>
  <c r="K115" i="11"/>
  <c r="AB114" i="11"/>
  <c r="M114" i="11"/>
  <c r="V113" i="11"/>
  <c r="G113" i="11"/>
  <c r="P112" i="11"/>
  <c r="AF111" i="11"/>
  <c r="R111" i="11"/>
  <c r="AA110" i="11"/>
  <c r="L110" i="11"/>
  <c r="U109" i="11"/>
  <c r="F109" i="11"/>
  <c r="P108" i="11"/>
  <c r="AF107" i="11"/>
  <c r="R107" i="11"/>
  <c r="AA106" i="11"/>
  <c r="K106" i="11"/>
  <c r="AA105" i="11"/>
  <c r="K105" i="11"/>
  <c r="AA104" i="11"/>
  <c r="K104" i="11"/>
  <c r="S103" i="11"/>
  <c r="C103" i="11"/>
  <c r="AB205" i="11"/>
  <c r="AD199" i="11"/>
  <c r="M195" i="11"/>
  <c r="AA191" i="11"/>
  <c r="AA189" i="11"/>
  <c r="AB187" i="11"/>
  <c r="Q186" i="11"/>
  <c r="F185" i="11"/>
  <c r="AD183" i="11"/>
  <c r="V182" i="11"/>
  <c r="V181" i="11"/>
  <c r="V180" i="11"/>
  <c r="V179" i="11"/>
  <c r="N178" i="11"/>
  <c r="N177" i="11"/>
  <c r="N176" i="11"/>
  <c r="K175" i="11"/>
  <c r="Q174" i="11"/>
  <c r="M173" i="11"/>
  <c r="R172" i="11"/>
  <c r="V171" i="11"/>
  <c r="R170" i="11"/>
  <c r="AB169" i="11"/>
  <c r="AB168" i="11"/>
  <c r="F168" i="11"/>
  <c r="I167" i="11"/>
  <c r="J166" i="11"/>
  <c r="T165" i="11"/>
  <c r="T164" i="11"/>
  <c r="AD163" i="11"/>
  <c r="A163" i="11"/>
  <c r="A162" i="11"/>
  <c r="L161" i="11"/>
  <c r="L160" i="11"/>
  <c r="V159" i="11"/>
  <c r="A159" i="11"/>
  <c r="L158" i="11"/>
  <c r="R157" i="11"/>
  <c r="AC156" i="11"/>
  <c r="H156" i="11"/>
  <c r="S155" i="11"/>
  <c r="A155" i="11"/>
  <c r="L154" i="11"/>
  <c r="W153" i="11"/>
  <c r="AF152" i="11"/>
  <c r="S152" i="11"/>
  <c r="AD151" i="11"/>
  <c r="I151" i="11"/>
  <c r="R150" i="11"/>
  <c r="C150" i="11"/>
  <c r="T149" i="11"/>
  <c r="AC148" i="11"/>
  <c r="N148" i="11"/>
  <c r="W147" i="11"/>
  <c r="H147" i="11"/>
  <c r="Y146" i="11"/>
  <c r="A146" i="11"/>
  <c r="S145" i="11"/>
  <c r="AB144" i="11"/>
  <c r="M144" i="11"/>
  <c r="AD143" i="11"/>
  <c r="H143" i="11"/>
  <c r="Y142" i="11"/>
  <c r="A142" i="11"/>
  <c r="S141" i="11"/>
  <c r="AB140" i="11"/>
  <c r="M140" i="11"/>
  <c r="AD139" i="11"/>
  <c r="G139" i="11"/>
  <c r="X138" i="11"/>
  <c r="I138" i="11"/>
  <c r="R137" i="11"/>
  <c r="C137" i="11"/>
  <c r="L136" i="11"/>
  <c r="AC135" i="11"/>
  <c r="N135" i="11"/>
  <c r="X134" i="11"/>
  <c r="I134" i="11"/>
  <c r="R133" i="11"/>
  <c r="C133" i="11"/>
  <c r="L132" i="11"/>
  <c r="AC131" i="11"/>
  <c r="N131" i="11"/>
  <c r="W130" i="11"/>
  <c r="H130" i="11"/>
  <c r="Q129" i="11"/>
  <c r="A129" i="11"/>
  <c r="S128" i="11"/>
  <c r="AB127" i="11"/>
  <c r="M127" i="11"/>
  <c r="V126" i="11"/>
  <c r="H126" i="11"/>
  <c r="Q125" i="11"/>
  <c r="A125" i="11"/>
  <c r="S124" i="11"/>
  <c r="AB123" i="11"/>
  <c r="M123" i="11"/>
  <c r="V122" i="11"/>
  <c r="G122" i="11"/>
  <c r="X121" i="11"/>
  <c r="AF120" i="11"/>
  <c r="R120" i="11"/>
  <c r="AA119" i="11"/>
  <c r="L119" i="11"/>
  <c r="AC118" i="11"/>
  <c r="F118" i="11"/>
  <c r="X117" i="11"/>
  <c r="AF116" i="11"/>
  <c r="R116" i="11"/>
  <c r="AA115" i="11"/>
  <c r="L115" i="11"/>
  <c r="AC114" i="11"/>
  <c r="F114" i="11"/>
  <c r="W113" i="11"/>
  <c r="H113" i="11"/>
  <c r="Q112" i="11"/>
  <c r="H205" i="11"/>
  <c r="I199" i="11"/>
  <c r="AB194" i="11"/>
  <c r="T191" i="11"/>
  <c r="T189" i="11"/>
  <c r="AC187" i="11"/>
  <c r="J186" i="11"/>
  <c r="C185" i="11"/>
  <c r="Y183" i="11"/>
  <c r="Y182" i="11"/>
  <c r="Q181" i="11"/>
  <c r="Q180" i="11"/>
  <c r="Q179" i="11"/>
  <c r="Q178" i="11"/>
  <c r="I177" i="11"/>
  <c r="I176" i="11"/>
  <c r="N175" i="11"/>
  <c r="J174" i="11"/>
  <c r="N173" i="11"/>
  <c r="L172" i="11"/>
  <c r="Q171" i="11"/>
  <c r="S170" i="11"/>
  <c r="U169" i="11"/>
  <c r="AD168" i="11"/>
  <c r="AF167" i="11"/>
  <c r="J167" i="11"/>
  <c r="K166" i="11"/>
  <c r="M165" i="11"/>
  <c r="V164" i="11"/>
  <c r="Y163" i="11"/>
  <c r="Z162" i="11"/>
  <c r="C162" i="11"/>
  <c r="E161" i="11"/>
  <c r="N160" i="11"/>
  <c r="O159" i="11"/>
  <c r="Z158" i="11"/>
  <c r="F158" i="11"/>
  <c r="S157" i="11"/>
  <c r="AD156" i="11"/>
  <c r="I156" i="11"/>
  <c r="T155" i="11"/>
  <c r="Z154" i="11"/>
  <c r="M154" i="11"/>
  <c r="X153" i="11"/>
  <c r="A153" i="11"/>
  <c r="L152" i="11"/>
  <c r="X151" i="11"/>
  <c r="J151" i="11"/>
  <c r="S150" i="11"/>
  <c r="E150" i="11"/>
  <c r="M149" i="11"/>
  <c r="AD148" i="11"/>
  <c r="O148" i="11"/>
  <c r="X147" i="11"/>
  <c r="I147" i="11"/>
  <c r="R146" i="11"/>
  <c r="C146" i="11"/>
  <c r="T145" i="11"/>
  <c r="AC144" i="11"/>
  <c r="N144" i="11"/>
  <c r="X143" i="11"/>
  <c r="I143" i="11"/>
  <c r="R142" i="11"/>
  <c r="C142" i="11"/>
  <c r="T141" i="11"/>
  <c r="AC140" i="11"/>
  <c r="N140" i="11"/>
  <c r="W139" i="11"/>
  <c r="H139" i="11"/>
  <c r="Y138" i="11"/>
  <c r="A138" i="11"/>
  <c r="S137" i="11"/>
  <c r="AB136" i="11"/>
  <c r="M136" i="11"/>
  <c r="AD135" i="11"/>
  <c r="H135" i="11"/>
  <c r="Y134" i="11"/>
  <c r="S204" i="11"/>
  <c r="J199" i="11"/>
  <c r="AC194" i="11"/>
  <c r="U191" i="11"/>
  <c r="M189" i="11"/>
  <c r="AD187" i="11"/>
  <c r="L186" i="11"/>
  <c r="Y184" i="11"/>
  <c r="Z183" i="11"/>
  <c r="R182" i="11"/>
  <c r="R181" i="11"/>
  <c r="R180" i="11"/>
  <c r="R179" i="11"/>
  <c r="J178" i="11"/>
  <c r="J177" i="11"/>
  <c r="J176" i="11"/>
  <c r="I175" i="11"/>
  <c r="K174" i="11"/>
  <c r="I173" i="11"/>
  <c r="M172" i="11"/>
  <c r="R171" i="11"/>
  <c r="T170" i="11"/>
  <c r="V169" i="11"/>
  <c r="Y168" i="11"/>
  <c r="A168" i="11"/>
  <c r="E167" i="11"/>
  <c r="L166" i="11"/>
  <c r="N165" i="11"/>
  <c r="Q164" i="11"/>
  <c r="Z163" i="11"/>
  <c r="AB162" i="11"/>
  <c r="E162" i="11"/>
  <c r="F161" i="11"/>
  <c r="I160" i="11"/>
  <c r="P159" i="11"/>
  <c r="AA158" i="11"/>
  <c r="I158" i="11"/>
  <c r="T157" i="11"/>
  <c r="AE156" i="11"/>
  <c r="J156" i="11"/>
  <c r="V155" i="11"/>
  <c r="AA154" i="11"/>
  <c r="F154" i="11"/>
  <c r="Q153" i="11"/>
  <c r="C153" i="11"/>
  <c r="N152" i="11"/>
  <c r="Y151" i="11"/>
  <c r="C151" i="11"/>
  <c r="T150" i="11"/>
  <c r="AC149" i="11"/>
  <c r="N149" i="11"/>
  <c r="AE148" i="11"/>
  <c r="H148" i="11"/>
  <c r="Y147" i="11"/>
  <c r="J147" i="11"/>
  <c r="S146" i="11"/>
  <c r="E146" i="11"/>
  <c r="M145" i="11"/>
  <c r="AD144" i="11"/>
  <c r="H144" i="11"/>
  <c r="Y143" i="11"/>
  <c r="J143" i="11"/>
  <c r="S142" i="11"/>
  <c r="E142" i="11"/>
  <c r="M141" i="11"/>
  <c r="AD140" i="11"/>
  <c r="O140" i="11"/>
  <c r="X139" i="11"/>
  <c r="I139" i="11"/>
  <c r="R138" i="11"/>
  <c r="C138" i="11"/>
  <c r="T137" i="11"/>
  <c r="AC136" i="11"/>
  <c r="N136" i="11"/>
  <c r="X135" i="11"/>
  <c r="I135" i="11"/>
  <c r="R134" i="11"/>
  <c r="C134" i="11"/>
  <c r="T133" i="11"/>
  <c r="AC132" i="11"/>
  <c r="N132" i="11"/>
  <c r="W131" i="11"/>
  <c r="H131" i="11"/>
  <c r="Y130" i="11"/>
  <c r="A130" i="11"/>
  <c r="S129" i="11"/>
  <c r="AB128" i="11"/>
  <c r="M128" i="11"/>
  <c r="AD127" i="11"/>
  <c r="H127" i="11"/>
  <c r="Y126" i="11"/>
  <c r="A126" i="11"/>
  <c r="S125" i="11"/>
  <c r="AB124" i="11"/>
  <c r="M124" i="11"/>
  <c r="AD123" i="11"/>
  <c r="G123" i="11"/>
  <c r="X122" i="11"/>
  <c r="I122" i="11"/>
  <c r="R121" i="11"/>
  <c r="C121" i="11"/>
  <c r="L120" i="11"/>
  <c r="AC119" i="11"/>
  <c r="N119" i="11"/>
  <c r="X118" i="11"/>
  <c r="I118" i="11"/>
  <c r="R117" i="11"/>
  <c r="C117" i="11"/>
  <c r="L116" i="11"/>
  <c r="AC115" i="11"/>
  <c r="N115" i="11"/>
  <c r="W114" i="11"/>
  <c r="H114" i="11"/>
  <c r="Q113" i="11"/>
  <c r="A113" i="11"/>
  <c r="S112" i="11"/>
  <c r="AB111" i="11"/>
  <c r="M111" i="11"/>
  <c r="V110" i="11"/>
  <c r="H110" i="11"/>
  <c r="Q109" i="11"/>
  <c r="A109" i="11"/>
  <c r="S108" i="11"/>
  <c r="AB107" i="11"/>
  <c r="M107" i="11"/>
  <c r="V106" i="11"/>
  <c r="F106" i="11"/>
  <c r="V105" i="11"/>
  <c r="F105" i="11"/>
  <c r="V104" i="11"/>
  <c r="F104" i="11"/>
  <c r="V103" i="11"/>
  <c r="AD102" i="11"/>
  <c r="N102" i="11"/>
  <c r="AD101" i="11"/>
  <c r="N101" i="11"/>
  <c r="AD100" i="11"/>
  <c r="N100" i="11"/>
  <c r="AD99" i="11"/>
  <c r="N99" i="11"/>
  <c r="V98" i="11"/>
  <c r="F98" i="11"/>
  <c r="V97" i="11"/>
  <c r="F97" i="11"/>
  <c r="V96" i="11"/>
  <c r="F96" i="11"/>
  <c r="V95" i="11"/>
  <c r="AD94" i="11"/>
  <c r="N94" i="11"/>
  <c r="AD93" i="11"/>
  <c r="N93" i="11"/>
  <c r="AD92" i="11"/>
  <c r="N92" i="11"/>
  <c r="AD91" i="11"/>
  <c r="N91" i="11"/>
  <c r="V90" i="11"/>
  <c r="F90" i="11"/>
  <c r="V89" i="11"/>
  <c r="AD203" i="11"/>
  <c r="R198" i="11"/>
  <c r="L194" i="11"/>
  <c r="V191" i="11"/>
  <c r="N189" i="11"/>
  <c r="S187" i="11"/>
  <c r="M186" i="11"/>
  <c r="Z184" i="11"/>
  <c r="T183" i="11"/>
  <c r="T182" i="11"/>
  <c r="T181" i="11"/>
  <c r="L180" i="11"/>
  <c r="L179" i="11"/>
  <c r="L178" i="11"/>
  <c r="L177" i="11"/>
  <c r="C176" i="11"/>
  <c r="J175" i="11"/>
  <c r="F174" i="11"/>
  <c r="J173" i="11"/>
  <c r="N172" i="11"/>
  <c r="L171" i="11"/>
  <c r="N170" i="11"/>
  <c r="Q169" i="11"/>
  <c r="Z168" i="11"/>
  <c r="AA167" i="11"/>
  <c r="F167" i="11"/>
  <c r="F166" i="11"/>
  <c r="I165" i="11"/>
  <c r="R164" i="11"/>
  <c r="S163" i="11"/>
  <c r="AC162" i="11"/>
  <c r="AD161" i="11"/>
  <c r="AF160" i="11"/>
  <c r="J160" i="11"/>
  <c r="Q159" i="11"/>
  <c r="AB158" i="11"/>
  <c r="A158" i="11"/>
  <c r="M157" i="11"/>
  <c r="X156" i="11"/>
  <c r="K156" i="11"/>
  <c r="Q155" i="11"/>
  <c r="AB154" i="11"/>
  <c r="G154" i="11"/>
  <c r="R153" i="11"/>
  <c r="AB152" i="11"/>
  <c r="H152" i="11"/>
  <c r="Z151" i="11"/>
  <c r="E151" i="11"/>
  <c r="U150" i="11"/>
  <c r="AD149" i="11"/>
  <c r="O149" i="11"/>
  <c r="X148" i="11"/>
  <c r="I148" i="11"/>
  <c r="Z147" i="11"/>
  <c r="C147" i="11"/>
  <c r="T146" i="11"/>
  <c r="AC145" i="11"/>
  <c r="N145" i="11"/>
  <c r="X144" i="11"/>
  <c r="I144" i="11"/>
  <c r="Z143" i="11"/>
  <c r="C143" i="11"/>
  <c r="T142" i="11"/>
  <c r="AC141" i="11"/>
  <c r="N141" i="11"/>
  <c r="AE140" i="11"/>
  <c r="H140" i="11"/>
  <c r="Y139" i="11"/>
  <c r="J139" i="11"/>
  <c r="S138" i="11"/>
  <c r="E138" i="11"/>
  <c r="M137" i="11"/>
  <c r="AD136" i="11"/>
  <c r="H136" i="11"/>
  <c r="Y135" i="11"/>
  <c r="J135" i="11"/>
  <c r="S134" i="11"/>
  <c r="E134" i="11"/>
  <c r="M133" i="11"/>
  <c r="AD132" i="11"/>
  <c r="O132" i="11"/>
  <c r="X131" i="11"/>
  <c r="I131" i="11"/>
  <c r="R130" i="11"/>
  <c r="C130" i="11"/>
  <c r="T129" i="11"/>
  <c r="AC128" i="11"/>
  <c r="N128" i="11"/>
  <c r="X127" i="11"/>
  <c r="I127" i="11"/>
  <c r="R126" i="11"/>
  <c r="C126" i="11"/>
  <c r="T125" i="11"/>
  <c r="AC124" i="11"/>
  <c r="N124" i="11"/>
  <c r="W123" i="11"/>
  <c r="H123" i="11"/>
  <c r="Y122" i="11"/>
  <c r="A122" i="11"/>
  <c r="S121" i="11"/>
  <c r="AB120" i="11"/>
  <c r="M120" i="11"/>
  <c r="AD119" i="11"/>
  <c r="H119" i="11"/>
  <c r="Y118" i="11"/>
  <c r="A118" i="11"/>
  <c r="S117" i="11"/>
  <c r="AB116" i="11"/>
  <c r="M116" i="11"/>
  <c r="AD115" i="11"/>
  <c r="G115" i="11"/>
  <c r="X114" i="11"/>
  <c r="I114" i="11"/>
  <c r="R113" i="11"/>
  <c r="C113" i="11"/>
  <c r="L112" i="11"/>
  <c r="AC111" i="11"/>
  <c r="N111" i="11"/>
  <c r="X110" i="11"/>
  <c r="I110" i="11"/>
  <c r="R109" i="11"/>
  <c r="C109" i="11"/>
  <c r="L108" i="11"/>
  <c r="AC107" i="11"/>
  <c r="N107" i="11"/>
  <c r="W106" i="11"/>
  <c r="G106" i="11"/>
  <c r="W105" i="11"/>
  <c r="G105" i="11"/>
  <c r="W104" i="11"/>
  <c r="G104" i="11"/>
  <c r="O103" i="11"/>
  <c r="AE102" i="11"/>
  <c r="O102" i="11"/>
  <c r="AE101" i="11"/>
  <c r="O101" i="11"/>
  <c r="AE100" i="11"/>
  <c r="O100" i="11"/>
  <c r="W99" i="11"/>
  <c r="G99" i="11"/>
  <c r="W203" i="11"/>
  <c r="S198" i="11"/>
  <c r="M194" i="11"/>
  <c r="K191" i="11"/>
  <c r="K189" i="11"/>
  <c r="Q187" i="11"/>
  <c r="F186" i="11"/>
  <c r="T184" i="11"/>
  <c r="U183" i="11"/>
  <c r="U182" i="11"/>
  <c r="M181" i="11"/>
  <c r="M180" i="11"/>
  <c r="M179" i="11"/>
  <c r="M178" i="11"/>
  <c r="E177" i="11"/>
  <c r="E176" i="11"/>
  <c r="E175" i="11"/>
  <c r="I174" i="11"/>
  <c r="K173" i="11"/>
  <c r="I172" i="11"/>
  <c r="M171" i="11"/>
  <c r="Q170" i="11"/>
  <c r="R169" i="11"/>
  <c r="T168" i="11"/>
  <c r="AB167" i="11"/>
  <c r="AD166" i="11"/>
  <c r="I166" i="11"/>
  <c r="J165" i="11"/>
  <c r="L164" i="11"/>
  <c r="T163" i="11"/>
  <c r="V162" i="11"/>
  <c r="Y161" i="11"/>
  <c r="A161" i="11"/>
  <c r="C160" i="11"/>
  <c r="R159" i="11"/>
  <c r="V158" i="11"/>
  <c r="C158" i="11"/>
  <c r="N157" i="11"/>
  <c r="Y156" i="11"/>
  <c r="C156" i="11"/>
  <c r="R155" i="11"/>
  <c r="AC154" i="11"/>
  <c r="H154" i="11"/>
  <c r="S153" i="11"/>
  <c r="AD152" i="11"/>
  <c r="I152" i="11"/>
  <c r="S151" i="11"/>
  <c r="F151" i="11"/>
  <c r="N150" i="11"/>
  <c r="AE149" i="11"/>
  <c r="P149" i="11"/>
  <c r="Y148" i="11"/>
  <c r="J148" i="11"/>
  <c r="S147" i="11"/>
  <c r="E147" i="11"/>
  <c r="U146" i="11"/>
  <c r="AD145" i="11"/>
  <c r="P145" i="11"/>
  <c r="Y144" i="11"/>
  <c r="J144" i="11"/>
  <c r="S143" i="11"/>
  <c r="E143" i="11"/>
  <c r="U142" i="11"/>
  <c r="AD141" i="11"/>
  <c r="O141" i="11"/>
  <c r="X140" i="11"/>
  <c r="I140" i="11"/>
  <c r="Z139" i="11"/>
  <c r="C139" i="11"/>
  <c r="T138" i="11"/>
  <c r="AC137" i="11"/>
  <c r="N137" i="11"/>
  <c r="X136" i="11"/>
  <c r="I136" i="11"/>
  <c r="Z135" i="11"/>
  <c r="C135" i="11"/>
  <c r="T134" i="11"/>
  <c r="AC133" i="11"/>
  <c r="N133" i="11"/>
  <c r="AE132" i="11"/>
  <c r="H132" i="11"/>
  <c r="Y131" i="11"/>
  <c r="J131" i="11"/>
  <c r="S130" i="11"/>
  <c r="E130" i="11"/>
  <c r="M129" i="11"/>
  <c r="AD128" i="11"/>
  <c r="H128" i="11"/>
  <c r="C203" i="11"/>
  <c r="C198" i="11"/>
  <c r="AB193" i="11"/>
  <c r="E191" i="11"/>
  <c r="AF188" i="11"/>
  <c r="R187" i="11"/>
  <c r="C186" i="11"/>
  <c r="U184" i="11"/>
  <c r="V183" i="11"/>
  <c r="N182" i="11"/>
  <c r="N181" i="11"/>
  <c r="N180" i="11"/>
  <c r="N179" i="11"/>
  <c r="F178" i="11"/>
  <c r="F177" i="11"/>
  <c r="F176" i="11"/>
  <c r="F175" i="11"/>
  <c r="A174" i="11"/>
  <c r="F173" i="11"/>
  <c r="J172" i="11"/>
  <c r="N171" i="11"/>
  <c r="J170" i="11"/>
  <c r="S169" i="11"/>
  <c r="U168" i="11"/>
  <c r="AD167" i="11"/>
  <c r="A167" i="11"/>
  <c r="A166" i="11"/>
  <c r="K165" i="11"/>
  <c r="M164" i="11"/>
  <c r="V163" i="11"/>
  <c r="Y162" i="11"/>
  <c r="Z161" i="11"/>
  <c r="C161" i="11"/>
  <c r="E160" i="11"/>
  <c r="K159" i="11"/>
  <c r="Y158" i="11"/>
  <c r="E158" i="11"/>
  <c r="O157" i="11"/>
  <c r="Z156" i="11"/>
  <c r="F156" i="11"/>
  <c r="K155" i="11"/>
  <c r="V154" i="11"/>
  <c r="I154" i="11"/>
  <c r="T153" i="11"/>
  <c r="X152" i="11"/>
  <c r="J152" i="11"/>
  <c r="T151" i="11"/>
  <c r="AD150" i="11"/>
  <c r="O150" i="11"/>
  <c r="AF149" i="11"/>
  <c r="I149" i="11"/>
  <c r="Z148" i="11"/>
  <c r="K148" i="11"/>
  <c r="T147" i="11"/>
  <c r="F147" i="11"/>
  <c r="N146" i="11"/>
  <c r="AF145" i="11"/>
  <c r="I145" i="11"/>
  <c r="Z144" i="11"/>
  <c r="K144" i="11"/>
  <c r="T143" i="11"/>
  <c r="F143" i="11"/>
  <c r="N142" i="11"/>
  <c r="AE141" i="11"/>
  <c r="P141" i="11"/>
  <c r="Y140" i="11"/>
  <c r="J140" i="11"/>
  <c r="S139" i="11"/>
  <c r="E139" i="11"/>
  <c r="U138" i="11"/>
  <c r="AD137" i="11"/>
  <c r="P137" i="11"/>
  <c r="Y136" i="11"/>
  <c r="J136" i="11"/>
  <c r="S135" i="11"/>
  <c r="E135" i="11"/>
  <c r="U134" i="11"/>
  <c r="AD133" i="11"/>
  <c r="O133" i="11"/>
  <c r="X132" i="11"/>
  <c r="I132" i="11"/>
  <c r="Z131" i="11"/>
  <c r="C131" i="11"/>
  <c r="T130" i="11"/>
  <c r="AC129" i="11"/>
  <c r="N129" i="11"/>
  <c r="X128" i="11"/>
  <c r="I128" i="11"/>
  <c r="Z127" i="11"/>
  <c r="C127" i="11"/>
  <c r="T126" i="11"/>
  <c r="AC125" i="11"/>
  <c r="N125" i="11"/>
  <c r="AE124" i="11"/>
  <c r="H124" i="11"/>
  <c r="Y123" i="11"/>
  <c r="J123" i="11"/>
  <c r="S122" i="11"/>
  <c r="E122" i="11"/>
  <c r="M121" i="11"/>
  <c r="AD120" i="11"/>
  <c r="E203" i="11"/>
  <c r="E198" i="11"/>
  <c r="U193" i="11"/>
  <c r="F191" i="11"/>
  <c r="AB188" i="11"/>
  <c r="L187" i="11"/>
  <c r="Y185" i="11"/>
  <c r="V184" i="11"/>
  <c r="Q183" i="11"/>
  <c r="Q182" i="11"/>
  <c r="I181" i="11"/>
  <c r="I180" i="11"/>
  <c r="I179" i="11"/>
  <c r="I178" i="11"/>
  <c r="AF176" i="11"/>
  <c r="AF175" i="11"/>
  <c r="AD174" i="11"/>
  <c r="E174" i="11"/>
  <c r="AF172" i="11"/>
  <c r="K172" i="11"/>
  <c r="I171" i="11"/>
  <c r="L170" i="11"/>
  <c r="T169" i="11"/>
  <c r="V168" i="11"/>
  <c r="Y167" i="11"/>
  <c r="Z166" i="11"/>
  <c r="E166" i="11"/>
  <c r="L165" i="11"/>
  <c r="N164" i="11"/>
  <c r="Q163" i="11"/>
  <c r="R162" i="11"/>
  <c r="AB161" i="11"/>
  <c r="AB160" i="11"/>
  <c r="F160" i="11"/>
  <c r="L159" i="11"/>
  <c r="R158" i="11"/>
  <c r="AC157" i="11"/>
  <c r="P157" i="11"/>
  <c r="AA156" i="11"/>
  <c r="AF155" i="11"/>
  <c r="L155" i="11"/>
  <c r="W154" i="11"/>
  <c r="A154" i="11"/>
  <c r="N153" i="11"/>
  <c r="Y152" i="11"/>
  <c r="K152" i="11"/>
  <c r="U151" i="11"/>
  <c r="AE150" i="11"/>
  <c r="P150" i="11"/>
  <c r="Y149" i="11"/>
  <c r="J149" i="11"/>
  <c r="AA148" i="11"/>
  <c r="C148" i="11"/>
  <c r="U147" i="11"/>
  <c r="AD146" i="11"/>
  <c r="P146" i="11"/>
  <c r="Y145" i="11"/>
  <c r="J145" i="11"/>
  <c r="AA144" i="11"/>
  <c r="C144" i="11"/>
  <c r="U143" i="11"/>
  <c r="AD142" i="11"/>
  <c r="O142" i="11"/>
  <c r="AF141" i="11"/>
  <c r="I141" i="11"/>
  <c r="Z140" i="11"/>
  <c r="K140" i="11"/>
  <c r="T139" i="11"/>
  <c r="F139" i="11"/>
  <c r="N138" i="11"/>
  <c r="AF137" i="11"/>
  <c r="I137" i="11"/>
  <c r="Z136" i="11"/>
  <c r="K136" i="11"/>
  <c r="T135" i="11"/>
  <c r="F135" i="11"/>
  <c r="N134" i="11"/>
  <c r="AE133" i="11"/>
  <c r="P133" i="11"/>
  <c r="Y132" i="11"/>
  <c r="J132" i="11"/>
  <c r="S131" i="11"/>
  <c r="E131" i="11"/>
  <c r="U130" i="11"/>
  <c r="AD129" i="11"/>
  <c r="P129" i="11"/>
  <c r="Y128" i="11"/>
  <c r="J128" i="11"/>
  <c r="S127" i="11"/>
  <c r="E127" i="11"/>
  <c r="U126" i="11"/>
  <c r="AD125" i="11"/>
  <c r="O125" i="11"/>
  <c r="X124" i="11"/>
  <c r="I124" i="11"/>
  <c r="Z123" i="11"/>
  <c r="C123" i="11"/>
  <c r="T122" i="11"/>
  <c r="AC121" i="11"/>
  <c r="N121" i="11"/>
  <c r="X120" i="11"/>
  <c r="I120" i="11"/>
  <c r="Z119" i="11"/>
  <c r="C119" i="11"/>
  <c r="T118" i="11"/>
  <c r="AC117" i="11"/>
  <c r="N117" i="11"/>
  <c r="AE116" i="11"/>
  <c r="H116" i="11"/>
  <c r="Y115" i="11"/>
  <c r="J115" i="11"/>
  <c r="S114" i="11"/>
  <c r="E114" i="11"/>
  <c r="M113" i="11"/>
  <c r="AD112" i="11"/>
  <c r="H112" i="11"/>
  <c r="Y111" i="11"/>
  <c r="J111" i="11"/>
  <c r="S110" i="11"/>
  <c r="E110" i="11"/>
  <c r="M109" i="11"/>
  <c r="AD108" i="11"/>
  <c r="O108" i="11"/>
  <c r="X107" i="11"/>
  <c r="I107" i="11"/>
  <c r="R106" i="11"/>
  <c r="A106" i="11"/>
  <c r="R105" i="11"/>
  <c r="A105" i="11"/>
  <c r="R104" i="11"/>
  <c r="A104" i="11"/>
  <c r="R103" i="11"/>
  <c r="Z102" i="11"/>
  <c r="J102" i="11"/>
  <c r="Z101" i="11"/>
  <c r="J101" i="11"/>
  <c r="Z100" i="11"/>
  <c r="J100" i="11"/>
  <c r="Z99" i="11"/>
  <c r="J99" i="11"/>
  <c r="R98" i="11"/>
  <c r="A98" i="11"/>
  <c r="R97" i="11"/>
  <c r="A97" i="11"/>
  <c r="R96" i="11"/>
  <c r="A96" i="11"/>
  <c r="R95" i="11"/>
  <c r="Z94" i="11"/>
  <c r="J94" i="11"/>
  <c r="Z93" i="11"/>
  <c r="J93" i="11"/>
  <c r="Z92" i="11"/>
  <c r="J92" i="11"/>
  <c r="Z91" i="11"/>
  <c r="J91" i="11"/>
  <c r="R90" i="11"/>
  <c r="A90" i="11"/>
  <c r="R89" i="11"/>
  <c r="A89" i="11"/>
  <c r="R88" i="11"/>
  <c r="A88" i="11"/>
  <c r="R87" i="11"/>
  <c r="Z86" i="11"/>
  <c r="J86" i="11"/>
  <c r="Z85" i="11"/>
  <c r="J85" i="11"/>
  <c r="Z84" i="11"/>
  <c r="J84" i="11"/>
  <c r="Z83" i="11"/>
  <c r="J83" i="11"/>
  <c r="R82" i="11"/>
  <c r="A82" i="11"/>
  <c r="R81" i="11"/>
  <c r="A81" i="11"/>
  <c r="R80" i="11"/>
  <c r="A80" i="11"/>
  <c r="R79" i="11"/>
  <c r="Z78" i="11"/>
  <c r="J78" i="11"/>
  <c r="Z77" i="11"/>
  <c r="J77" i="11"/>
  <c r="Z76" i="11"/>
  <c r="J76" i="11"/>
  <c r="Z75" i="11"/>
  <c r="J75" i="11"/>
  <c r="R74" i="11"/>
  <c r="A74" i="11"/>
  <c r="R73" i="11"/>
  <c r="A73" i="11"/>
  <c r="R72" i="11"/>
  <c r="N202" i="11"/>
  <c r="T197" i="11"/>
  <c r="L193" i="11"/>
  <c r="AD190" i="11"/>
  <c r="AC188" i="11"/>
  <c r="M187" i="11"/>
  <c r="Z185" i="11"/>
  <c r="Q184" i="11"/>
  <c r="K183" i="11"/>
  <c r="K182" i="11"/>
  <c r="K181" i="11"/>
  <c r="K180" i="11"/>
  <c r="C179" i="11"/>
  <c r="C178" i="11"/>
  <c r="C177" i="11"/>
  <c r="AA175" i="11"/>
  <c r="A175" i="11"/>
  <c r="AC173" i="11"/>
  <c r="A173" i="11"/>
  <c r="F172" i="11"/>
  <c r="J171" i="11"/>
  <c r="M170" i="11"/>
  <c r="N169" i="11"/>
  <c r="Q168" i="11"/>
  <c r="Z167" i="11"/>
  <c r="AA166" i="11"/>
  <c r="AC165" i="11"/>
  <c r="F165" i="11"/>
  <c r="I164" i="11"/>
  <c r="R163" i="11"/>
  <c r="S162" i="11"/>
  <c r="U161" i="11"/>
  <c r="AD160" i="11"/>
  <c r="AF159" i="11"/>
  <c r="N159" i="11"/>
  <c r="S158" i="11"/>
  <c r="AD157" i="11"/>
  <c r="I157" i="11"/>
  <c r="T156" i="11"/>
  <c r="A156" i="11"/>
  <c r="M155" i="11"/>
  <c r="X154" i="11"/>
  <c r="C154" i="11"/>
  <c r="P153" i="11"/>
  <c r="Z152" i="11"/>
  <c r="C152" i="11"/>
  <c r="V151" i="11"/>
  <c r="AF150" i="11"/>
  <c r="Q150" i="11"/>
  <c r="Z149" i="11"/>
  <c r="K149" i="11"/>
  <c r="T148" i="11"/>
  <c r="E148" i="11"/>
  <c r="V147" i="11"/>
  <c r="AF146" i="11"/>
  <c r="Q146" i="11"/>
  <c r="Z145" i="11"/>
  <c r="K145" i="11"/>
  <c r="T144" i="11"/>
  <c r="E144" i="11"/>
  <c r="V143" i="11"/>
  <c r="AE142" i="11"/>
  <c r="P142" i="11"/>
  <c r="Y141" i="11"/>
  <c r="J141" i="11"/>
  <c r="AA140" i="11"/>
  <c r="C140" i="11"/>
  <c r="U139" i="11"/>
  <c r="AD138" i="11"/>
  <c r="P138" i="11"/>
  <c r="Y137" i="11"/>
  <c r="J137" i="11"/>
  <c r="AA136" i="11"/>
  <c r="C136" i="11"/>
  <c r="U135" i="11"/>
  <c r="AD134" i="11"/>
  <c r="O134" i="11"/>
  <c r="AF133" i="11"/>
  <c r="I133" i="11"/>
  <c r="Z132" i="11"/>
  <c r="K132" i="11"/>
  <c r="T131" i="11"/>
  <c r="F131" i="11"/>
  <c r="N130" i="11"/>
  <c r="AF129" i="11"/>
  <c r="I129" i="11"/>
  <c r="Z128" i="11"/>
  <c r="K128" i="11"/>
  <c r="T127" i="11"/>
  <c r="F127" i="11"/>
  <c r="N126" i="11"/>
  <c r="AE125" i="11"/>
  <c r="P125" i="11"/>
  <c r="Y124" i="11"/>
  <c r="J124" i="11"/>
  <c r="S123" i="11"/>
  <c r="E123" i="11"/>
  <c r="U122" i="11"/>
  <c r="AD121" i="11"/>
  <c r="P121" i="11"/>
  <c r="Y120" i="11"/>
  <c r="J120" i="11"/>
  <c r="S119" i="11"/>
  <c r="E119" i="11"/>
  <c r="U118" i="11"/>
  <c r="AD117" i="11"/>
  <c r="O117" i="11"/>
  <c r="X116" i="11"/>
  <c r="I116" i="11"/>
  <c r="Z115" i="11"/>
  <c r="C115" i="11"/>
  <c r="T114" i="11"/>
  <c r="AC113" i="11"/>
  <c r="N113" i="11"/>
  <c r="P202" i="11"/>
  <c r="M197" i="11"/>
  <c r="E193" i="11"/>
  <c r="AA190" i="11"/>
  <c r="AD188" i="11"/>
  <c r="N187" i="11"/>
  <c r="AB185" i="11"/>
  <c r="S184" i="11"/>
  <c r="N183" i="11"/>
  <c r="F182" i="11"/>
  <c r="F181" i="11"/>
  <c r="F180" i="11"/>
  <c r="AD178" i="11"/>
  <c r="AD177" i="11"/>
  <c r="AD176" i="11"/>
  <c r="AD175" i="11"/>
  <c r="Z174" i="11"/>
  <c r="AD173" i="11"/>
  <c r="AB172" i="11"/>
  <c r="AF171" i="11"/>
  <c r="C171" i="11"/>
  <c r="F170" i="11"/>
  <c r="I169" i="11"/>
  <c r="R168" i="11"/>
  <c r="T167" i="11"/>
  <c r="AB166" i="11"/>
  <c r="AD165" i="11"/>
  <c r="AF164" i="11"/>
  <c r="J164" i="11"/>
  <c r="L163" i="11"/>
  <c r="T162" i="11"/>
  <c r="V161" i="11"/>
  <c r="Y160" i="11"/>
  <c r="A160" i="11"/>
  <c r="I159" i="11"/>
  <c r="T158" i="11"/>
  <c r="AE157" i="11"/>
  <c r="J157" i="11"/>
  <c r="V156" i="11"/>
  <c r="AA155" i="11"/>
  <c r="N155" i="11"/>
  <c r="Y154" i="11"/>
  <c r="E154" i="11"/>
  <c r="I153" i="11"/>
  <c r="AA152" i="11"/>
  <c r="E152" i="11"/>
  <c r="O151" i="11"/>
  <c r="A151" i="11"/>
  <c r="J150" i="11"/>
  <c r="AA149" i="11"/>
  <c r="L149" i="11"/>
  <c r="U148" i="11"/>
  <c r="F148" i="11"/>
  <c r="P147" i="11"/>
  <c r="A147" i="11"/>
  <c r="J146" i="11"/>
  <c r="AA145" i="11"/>
  <c r="L145" i="11"/>
  <c r="U144" i="11"/>
  <c r="F144" i="11"/>
  <c r="O143" i="11"/>
  <c r="AF142" i="11"/>
  <c r="Q142" i="11"/>
  <c r="Z141" i="11"/>
  <c r="K141" i="11"/>
  <c r="T140" i="11"/>
  <c r="E140" i="11"/>
  <c r="V139" i="11"/>
  <c r="AF138" i="11"/>
  <c r="Q138" i="11"/>
  <c r="Z137" i="11"/>
  <c r="K137" i="11"/>
  <c r="T136" i="11"/>
  <c r="E136" i="11"/>
  <c r="V135" i="11"/>
  <c r="AE134" i="11"/>
  <c r="P134" i="11"/>
  <c r="Y133" i="11"/>
  <c r="J133" i="11"/>
  <c r="AA132" i="11"/>
  <c r="C132" i="11"/>
  <c r="U131" i="11"/>
  <c r="AD130" i="11"/>
  <c r="P130" i="11"/>
  <c r="Y129" i="11"/>
  <c r="J129" i="11"/>
  <c r="AA128" i="11"/>
  <c r="C128" i="11"/>
  <c r="U127" i="11"/>
  <c r="AD126" i="11"/>
  <c r="O126" i="11"/>
  <c r="AF125" i="11"/>
  <c r="I125" i="11"/>
  <c r="Z124" i="11"/>
  <c r="K124" i="11"/>
  <c r="T123" i="11"/>
  <c r="F123" i="11"/>
  <c r="N122" i="11"/>
  <c r="AF121" i="11"/>
  <c r="I121" i="11"/>
  <c r="Z120" i="11"/>
  <c r="K120" i="11"/>
  <c r="T119" i="11"/>
  <c r="F119" i="11"/>
  <c r="N118" i="11"/>
  <c r="AE117" i="11"/>
  <c r="P117" i="11"/>
  <c r="Y116" i="11"/>
  <c r="J116" i="11"/>
  <c r="S115" i="11"/>
  <c r="E115" i="11"/>
  <c r="U114" i="11"/>
  <c r="Z201" i="11"/>
  <c r="AB196" i="11"/>
  <c r="T192" i="11"/>
  <c r="T190" i="11"/>
  <c r="AA188" i="11"/>
  <c r="C187" i="11"/>
  <c r="U185" i="11"/>
  <c r="I184" i="11"/>
  <c r="I183" i="11"/>
  <c r="I182" i="11"/>
  <c r="AF180" i="11"/>
  <c r="AF179" i="11"/>
  <c r="A179" i="11"/>
  <c r="Y177" i="11"/>
  <c r="Y176" i="11"/>
  <c r="Y175" i="11"/>
  <c r="AA174" i="11"/>
  <c r="Y173" i="11"/>
  <c r="AC172" i="11"/>
  <c r="A172" i="11"/>
  <c r="AD170" i="11"/>
  <c r="I170" i="11"/>
  <c r="J169" i="11"/>
  <c r="S168" i="11"/>
  <c r="U167" i="11"/>
  <c r="V166" i="11"/>
  <c r="Y165" i="11"/>
  <c r="A165" i="11"/>
  <c r="K164" i="11"/>
  <c r="M163" i="11"/>
  <c r="N162" i="11"/>
  <c r="Q161" i="11"/>
  <c r="Z160" i="11"/>
  <c r="AA159" i="11"/>
  <c r="J159" i="11"/>
  <c r="U158" i="11"/>
  <c r="AF157" i="11"/>
  <c r="K157" i="11"/>
  <c r="Q156" i="11"/>
  <c r="AB155" i="11"/>
  <c r="G155" i="11"/>
  <c r="R154" i="11"/>
  <c r="AD153" i="11"/>
  <c r="J153" i="11"/>
  <c r="T152" i="11"/>
  <c r="F152" i="11"/>
  <c r="P151" i="11"/>
  <c r="Z150" i="11"/>
  <c r="K150" i="11"/>
  <c r="AB149" i="11"/>
  <c r="E149" i="11"/>
  <c r="V148" i="11"/>
  <c r="AE147" i="11"/>
  <c r="Q147" i="11"/>
  <c r="Z146" i="11"/>
  <c r="K146" i="11"/>
  <c r="AB145" i="11"/>
  <c r="E145" i="11"/>
  <c r="V144" i="11"/>
  <c r="G144" i="11"/>
  <c r="P143" i="11"/>
  <c r="A143" i="11"/>
  <c r="J142" i="11"/>
  <c r="AA141" i="11"/>
  <c r="L141" i="11"/>
  <c r="U140" i="11"/>
  <c r="F140" i="11"/>
  <c r="P139" i="11"/>
  <c r="A139" i="11"/>
  <c r="J138" i="11"/>
  <c r="AA137" i="11"/>
  <c r="L137" i="11"/>
  <c r="U136" i="11"/>
  <c r="F136" i="11"/>
  <c r="O135" i="11"/>
  <c r="AF134" i="11"/>
  <c r="Q134" i="11"/>
  <c r="Z133" i="11"/>
  <c r="K133" i="11"/>
  <c r="T132" i="11"/>
  <c r="E132" i="11"/>
  <c r="V131" i="11"/>
  <c r="AF130" i="11"/>
  <c r="Q130" i="11"/>
  <c r="Z129" i="11"/>
  <c r="K129" i="11"/>
  <c r="T128" i="11"/>
  <c r="E128" i="11"/>
  <c r="V127" i="11"/>
  <c r="AE126" i="11"/>
  <c r="P126" i="11"/>
  <c r="Y125" i="11"/>
  <c r="J125" i="11"/>
  <c r="AA124" i="11"/>
  <c r="C124" i="11"/>
  <c r="U123" i="11"/>
  <c r="AD122" i="11"/>
  <c r="P122" i="11"/>
  <c r="Y121" i="11"/>
  <c r="J121" i="11"/>
  <c r="AA120" i="11"/>
  <c r="C120" i="11"/>
  <c r="U119" i="11"/>
  <c r="AD118" i="11"/>
  <c r="O118" i="11"/>
  <c r="AF117" i="11"/>
  <c r="I117" i="11"/>
  <c r="Z116" i="11"/>
  <c r="K116" i="11"/>
  <c r="T115" i="11"/>
  <c r="F115" i="11"/>
  <c r="N114" i="11"/>
  <c r="AF113" i="11"/>
  <c r="I113" i="11"/>
  <c r="Z112" i="11"/>
  <c r="K112" i="11"/>
  <c r="T111" i="11"/>
  <c r="F111" i="11"/>
  <c r="N110" i="11"/>
  <c r="AE109" i="11"/>
  <c r="P109" i="11"/>
  <c r="Y108" i="11"/>
  <c r="J108" i="11"/>
  <c r="S107" i="11"/>
  <c r="E107" i="11"/>
  <c r="U106" i="11"/>
  <c r="AC105" i="11"/>
  <c r="M105" i="11"/>
  <c r="AC104" i="11"/>
  <c r="M104" i="11"/>
  <c r="AC103" i="11"/>
  <c r="M103" i="11"/>
  <c r="AC102" i="11"/>
  <c r="M102" i="11"/>
  <c r="U101" i="11"/>
  <c r="E101" i="11"/>
  <c r="U100" i="11"/>
  <c r="E100" i="11"/>
  <c r="AA201" i="11"/>
  <c r="AC196" i="11"/>
  <c r="U192" i="11"/>
  <c r="U190" i="11"/>
  <c r="Q188" i="11"/>
  <c r="A187" i="11"/>
  <c r="V185" i="11"/>
  <c r="J184" i="11"/>
  <c r="J183" i="11"/>
  <c r="A182" i="11"/>
  <c r="A181" i="11"/>
  <c r="A180" i="11"/>
  <c r="Z178" i="11"/>
  <c r="Z177" i="11"/>
  <c r="Z176" i="11"/>
  <c r="Z175" i="11"/>
  <c r="V174" i="11"/>
  <c r="Z173" i="11"/>
  <c r="AD172" i="11"/>
  <c r="AB171" i="11"/>
  <c r="A171" i="11"/>
  <c r="A170" i="11"/>
  <c r="L169" i="11"/>
  <c r="L168" i="11"/>
  <c r="V167" i="11"/>
  <c r="Y166" i="11"/>
  <c r="Z165" i="11"/>
  <c r="AB164" i="11"/>
  <c r="C164" i="11"/>
  <c r="N163" i="11"/>
  <c r="Q162" i="11"/>
  <c r="R161" i="11"/>
  <c r="T160" i="11"/>
  <c r="AB159" i="11"/>
  <c r="C159" i="11"/>
  <c r="N158" i="11"/>
  <c r="Y157" i="11"/>
  <c r="E201" i="11"/>
  <c r="L196" i="11"/>
  <c r="V192" i="11"/>
  <c r="N190" i="11"/>
  <c r="L188" i="11"/>
  <c r="Z186" i="11"/>
  <c r="S185" i="11"/>
  <c r="C184" i="11"/>
  <c r="E183" i="11"/>
  <c r="E182" i="11"/>
  <c r="AB180" i="11"/>
  <c r="AB179" i="11"/>
  <c r="AB178" i="11"/>
  <c r="AB177" i="11"/>
  <c r="T176" i="11"/>
  <c r="T175" i="11"/>
  <c r="Y174" i="11"/>
  <c r="AA173" i="11"/>
  <c r="Y172" i="11"/>
  <c r="AC171" i="11"/>
  <c r="Z170" i="11"/>
  <c r="C170" i="11"/>
  <c r="E169" i="11"/>
  <c r="N168" i="11"/>
  <c r="Q167" i="11"/>
  <c r="R166" i="11"/>
  <c r="AA165" i="11"/>
  <c r="AC164" i="11"/>
  <c r="F164" i="11"/>
  <c r="I163" i="11"/>
  <c r="J162" i="11"/>
  <c r="S161" i="11"/>
  <c r="U160" i="11"/>
  <c r="AD159" i="11"/>
  <c r="E159" i="11"/>
  <c r="O158" i="11"/>
  <c r="Z157" i="11"/>
  <c r="F157" i="11"/>
  <c r="S156" i="11"/>
  <c r="AD155" i="11"/>
  <c r="I155" i="11"/>
  <c r="T154" i="11"/>
  <c r="Z153" i="11"/>
  <c r="L153" i="11"/>
  <c r="V152" i="11"/>
  <c r="AE151" i="11"/>
  <c r="R151" i="11"/>
  <c r="AB150" i="11"/>
  <c r="M150" i="11"/>
  <c r="V149" i="11"/>
  <c r="H149" i="11"/>
  <c r="Q148" i="11"/>
  <c r="A148" i="11"/>
  <c r="K147" i="11"/>
  <c r="AB146" i="11"/>
  <c r="M146" i="11"/>
  <c r="V145" i="11"/>
  <c r="G145" i="11"/>
  <c r="P144" i="11"/>
  <c r="AF143" i="11"/>
  <c r="R143" i="11"/>
  <c r="AA142" i="11"/>
  <c r="L142" i="11"/>
  <c r="U141" i="11"/>
  <c r="F141" i="11"/>
  <c r="P140" i="11"/>
  <c r="AF139" i="11"/>
  <c r="R139" i="11"/>
  <c r="AA138" i="11"/>
  <c r="L138" i="11"/>
  <c r="U137" i="11"/>
  <c r="F137" i="11"/>
  <c r="W136" i="11"/>
  <c r="AE135" i="11"/>
  <c r="Q135" i="11"/>
  <c r="Z134" i="11"/>
  <c r="K134" i="11"/>
  <c r="AB133" i="11"/>
  <c r="E133" i="11"/>
  <c r="V132" i="11"/>
  <c r="AE131" i="11"/>
  <c r="Q131" i="11"/>
  <c r="Z130" i="11"/>
  <c r="K130" i="11"/>
  <c r="AB129" i="11"/>
  <c r="E129" i="11"/>
  <c r="V128" i="11"/>
  <c r="G128" i="11"/>
  <c r="P127" i="11"/>
  <c r="A127" i="11"/>
  <c r="J126" i="11"/>
  <c r="AA125" i="11"/>
  <c r="L125" i="11"/>
  <c r="U124" i="11"/>
  <c r="F124" i="11"/>
  <c r="P123" i="11"/>
  <c r="A123" i="11"/>
  <c r="J122" i="11"/>
  <c r="AA121" i="11"/>
  <c r="L121" i="11"/>
  <c r="U120" i="11"/>
  <c r="F201" i="11"/>
  <c r="M196" i="11"/>
  <c r="S192" i="11"/>
  <c r="K190" i="11"/>
  <c r="M188" i="11"/>
  <c r="AB186" i="11"/>
  <c r="I185" i="11"/>
  <c r="E184" i="11"/>
  <c r="F183" i="11"/>
  <c r="AC181" i="11"/>
  <c r="AC180" i="11"/>
  <c r="AC179" i="11"/>
  <c r="AC178" i="11"/>
  <c r="U177" i="11"/>
  <c r="U176" i="11"/>
  <c r="U175" i="11"/>
  <c r="R174" i="11"/>
  <c r="V173" i="11"/>
  <c r="Z172" i="11"/>
  <c r="AD171" i="11"/>
  <c r="AB170" i="11"/>
  <c r="E170" i="11"/>
  <c r="F169" i="11"/>
  <c r="I168" i="11"/>
  <c r="R167" i="11"/>
  <c r="T166" i="11"/>
  <c r="AB165" i="11"/>
  <c r="AD164" i="11"/>
  <c r="AF163" i="11"/>
  <c r="J163" i="11"/>
  <c r="L162" i="11"/>
  <c r="T161" i="11"/>
  <c r="V160" i="11"/>
  <c r="Y159" i="11"/>
  <c r="F159" i="11"/>
  <c r="P158" i="11"/>
  <c r="AA157" i="11"/>
  <c r="AF156" i="11"/>
  <c r="L156" i="11"/>
  <c r="W155" i="11"/>
  <c r="J155" i="11"/>
  <c r="N154" i="11"/>
  <c r="AA153" i="11"/>
  <c r="E153" i="11"/>
  <c r="W152" i="11"/>
  <c r="AF151" i="11"/>
  <c r="K151" i="11"/>
  <c r="AC150" i="11"/>
  <c r="F150" i="11"/>
  <c r="X149" i="11"/>
  <c r="AF148" i="11"/>
  <c r="R148" i="11"/>
  <c r="AA147" i="11"/>
  <c r="L147" i="11"/>
  <c r="AC146" i="11"/>
  <c r="F146" i="11"/>
  <c r="W145" i="11"/>
  <c r="H145" i="11"/>
  <c r="Q144" i="11"/>
  <c r="A144" i="11"/>
  <c r="K143" i="11"/>
  <c r="AB142" i="11"/>
  <c r="M142" i="11"/>
  <c r="V141" i="11"/>
  <c r="H141" i="11"/>
  <c r="Q140" i="11"/>
  <c r="A140" i="11"/>
  <c r="K139" i="11"/>
  <c r="AB138" i="11"/>
  <c r="M138" i="11"/>
  <c r="V137" i="11"/>
  <c r="G137" i="11"/>
  <c r="P136" i="11"/>
  <c r="AF135" i="11"/>
  <c r="R135" i="11"/>
  <c r="AA134" i="11"/>
  <c r="L134" i="11"/>
  <c r="U133" i="11"/>
  <c r="F133" i="11"/>
  <c r="P132" i="11"/>
  <c r="AF131" i="11"/>
  <c r="R131" i="11"/>
  <c r="AA130" i="11"/>
  <c r="L130" i="11"/>
  <c r="U129" i="11"/>
  <c r="F129" i="11"/>
  <c r="W128" i="11"/>
  <c r="AE127" i="11"/>
  <c r="Q127" i="11"/>
  <c r="Z126" i="11"/>
  <c r="K126" i="11"/>
  <c r="AB125" i="11"/>
  <c r="E125" i="11"/>
  <c r="V124" i="11"/>
  <c r="AE123" i="11"/>
  <c r="Q123" i="11"/>
  <c r="Z122" i="11"/>
  <c r="K122" i="11"/>
  <c r="AB121" i="11"/>
  <c r="E121" i="11"/>
  <c r="V120" i="11"/>
  <c r="G120" i="11"/>
  <c r="P119" i="11"/>
  <c r="A119" i="11"/>
  <c r="J118" i="11"/>
  <c r="AA117" i="11"/>
  <c r="L117" i="11"/>
  <c r="U116" i="11"/>
  <c r="F116" i="11"/>
  <c r="P115" i="11"/>
  <c r="A115" i="11"/>
  <c r="J114" i="11"/>
  <c r="AA113" i="11"/>
  <c r="L113" i="11"/>
  <c r="U112" i="11"/>
  <c r="F112" i="11"/>
  <c r="O111" i="11"/>
  <c r="AF110" i="11"/>
  <c r="Q110" i="11"/>
  <c r="Z109" i="11"/>
  <c r="K109" i="11"/>
  <c r="T108" i="11"/>
  <c r="E108" i="11"/>
  <c r="V107" i="11"/>
  <c r="AF106" i="11"/>
  <c r="P106" i="11"/>
  <c r="AF105" i="11"/>
  <c r="L157" i="11"/>
  <c r="R147" i="11"/>
  <c r="K138" i="11"/>
  <c r="AA133" i="11"/>
  <c r="AB130" i="11"/>
  <c r="AC127" i="11"/>
  <c r="R125" i="11"/>
  <c r="N123" i="11"/>
  <c r="A121" i="11"/>
  <c r="M119" i="11"/>
  <c r="Z117" i="11"/>
  <c r="O116" i="11"/>
  <c r="V114" i="11"/>
  <c r="P113" i="11"/>
  <c r="J112" i="11"/>
  <c r="I111" i="11"/>
  <c r="F110" i="11"/>
  <c r="L109" i="11"/>
  <c r="K108" i="11"/>
  <c r="J107" i="11"/>
  <c r="H106" i="11"/>
  <c r="I105" i="11"/>
  <c r="L104" i="11"/>
  <c r="U103" i="11"/>
  <c r="W102" i="11"/>
  <c r="AC101" i="11"/>
  <c r="L101" i="11"/>
  <c r="Q100" i="11"/>
  <c r="AC99" i="11"/>
  <c r="C99" i="11"/>
  <c r="U98" i="11"/>
  <c r="AE97" i="11"/>
  <c r="I97" i="11"/>
  <c r="AA96" i="11"/>
  <c r="E96" i="11"/>
  <c r="P95" i="11"/>
  <c r="AA94" i="11"/>
  <c r="M94" i="11"/>
  <c r="W93" i="11"/>
  <c r="AF92" i="11"/>
  <c r="S92" i="11"/>
  <c r="AC91" i="11"/>
  <c r="H91" i="11"/>
  <c r="S90" i="11"/>
  <c r="AC89" i="11"/>
  <c r="O89" i="11"/>
  <c r="X88" i="11"/>
  <c r="I88" i="11"/>
  <c r="Z87" i="11"/>
  <c r="C87" i="11"/>
  <c r="T86" i="11"/>
  <c r="AC85" i="11"/>
  <c r="N85" i="11"/>
  <c r="AE84" i="11"/>
  <c r="H84" i="11"/>
  <c r="Y83" i="11"/>
  <c r="C83" i="11"/>
  <c r="T82" i="11"/>
  <c r="AC81" i="11"/>
  <c r="N81" i="11"/>
  <c r="AE80" i="11"/>
  <c r="H80" i="11"/>
  <c r="Y79" i="11"/>
  <c r="J79" i="11"/>
  <c r="S78" i="11"/>
  <c r="E78" i="11"/>
  <c r="M77" i="11"/>
  <c r="AD76" i="11"/>
  <c r="O76" i="11"/>
  <c r="X75" i="11"/>
  <c r="I75" i="11"/>
  <c r="S74" i="11"/>
  <c r="E74" i="11"/>
  <c r="M73" i="11"/>
  <c r="AD72" i="11"/>
  <c r="O72" i="11"/>
  <c r="W71" i="11"/>
  <c r="G71" i="11"/>
  <c r="W70" i="11"/>
  <c r="G70" i="11"/>
  <c r="W69" i="11"/>
  <c r="G69" i="11"/>
  <c r="W68" i="11"/>
  <c r="G68" i="11"/>
  <c r="O67" i="11"/>
  <c r="AE66" i="11"/>
  <c r="O66" i="11"/>
  <c r="AE65" i="11"/>
  <c r="O65" i="11"/>
  <c r="AE64" i="11"/>
  <c r="O64" i="11"/>
  <c r="W63" i="11"/>
  <c r="G63" i="11"/>
  <c r="W62" i="11"/>
  <c r="G62" i="11"/>
  <c r="W61" i="11"/>
  <c r="G61" i="11"/>
  <c r="U60" i="11"/>
  <c r="E60" i="11"/>
  <c r="S59" i="11"/>
  <c r="A59" i="11"/>
  <c r="Q58" i="11"/>
  <c r="AE57" i="11"/>
  <c r="O57" i="11"/>
  <c r="AC56" i="11"/>
  <c r="M56" i="11"/>
  <c r="AA55" i="11"/>
  <c r="K55" i="11"/>
  <c r="Y54" i="11"/>
  <c r="I54" i="11"/>
  <c r="W53" i="11"/>
  <c r="G53" i="11"/>
  <c r="U52" i="11"/>
  <c r="E52" i="11"/>
  <c r="S51" i="11"/>
  <c r="A51" i="11"/>
  <c r="Q50" i="11"/>
  <c r="AE49" i="11"/>
  <c r="O49" i="11"/>
  <c r="AC48" i="11"/>
  <c r="M48" i="11"/>
  <c r="AA47" i="11"/>
  <c r="K47" i="11"/>
  <c r="Y46" i="11"/>
  <c r="I46" i="11"/>
  <c r="W45" i="11"/>
  <c r="G45" i="11"/>
  <c r="R156" i="11"/>
  <c r="AA146" i="11"/>
  <c r="AB137" i="11"/>
  <c r="V133" i="11"/>
  <c r="X130" i="11"/>
  <c r="Y127" i="11"/>
  <c r="M125" i="11"/>
  <c r="I123" i="11"/>
  <c r="AC120" i="11"/>
  <c r="I119" i="11"/>
  <c r="AB117" i="11"/>
  <c r="C116" i="11"/>
  <c r="Y114" i="11"/>
  <c r="J113" i="11"/>
  <c r="C112" i="11"/>
  <c r="C111" i="11"/>
  <c r="A110" i="11"/>
  <c r="H109" i="11"/>
  <c r="C108" i="11"/>
  <c r="C107" i="11"/>
  <c r="I106" i="11"/>
  <c r="L105" i="11"/>
  <c r="N104" i="11"/>
  <c r="P103" i="11"/>
  <c r="X102" i="11"/>
  <c r="AF101" i="11"/>
  <c r="F101" i="11"/>
  <c r="R100" i="11"/>
  <c r="X99" i="11"/>
  <c r="E99" i="11"/>
  <c r="N98" i="11"/>
  <c r="AF97" i="11"/>
  <c r="J97" i="11"/>
  <c r="T96" i="11"/>
  <c r="G96" i="11"/>
  <c r="Q95" i="11"/>
  <c r="AB94" i="11"/>
  <c r="F94" i="11"/>
  <c r="X93" i="11"/>
  <c r="A93" i="11"/>
  <c r="L92" i="11"/>
  <c r="W91" i="11"/>
  <c r="I91" i="11"/>
  <c r="T90" i="11"/>
  <c r="AD89" i="11"/>
  <c r="P89" i="11"/>
  <c r="Y88" i="11"/>
  <c r="J88" i="11"/>
  <c r="S87" i="11"/>
  <c r="E87" i="11"/>
  <c r="U86" i="11"/>
  <c r="AD85" i="11"/>
  <c r="O85" i="11"/>
  <c r="X84" i="11"/>
  <c r="I84" i="11"/>
  <c r="S83" i="11"/>
  <c r="E83" i="11"/>
  <c r="U82" i="11"/>
  <c r="AD81" i="11"/>
  <c r="O81" i="11"/>
  <c r="X80" i="11"/>
  <c r="I80" i="11"/>
  <c r="Z79" i="11"/>
  <c r="C79" i="11"/>
  <c r="T78" i="11"/>
  <c r="AC77" i="11"/>
  <c r="N77" i="11"/>
  <c r="AE76" i="11"/>
  <c r="H76" i="11"/>
  <c r="Y75" i="11"/>
  <c r="C75" i="11"/>
  <c r="T74" i="11"/>
  <c r="AC73" i="11"/>
  <c r="N73" i="11"/>
  <c r="AE72" i="11"/>
  <c r="H72" i="11"/>
  <c r="X71" i="11"/>
  <c r="H71" i="11"/>
  <c r="X70" i="11"/>
  <c r="AC155" i="11"/>
  <c r="L146" i="11"/>
  <c r="W137" i="11"/>
  <c r="S133" i="11"/>
  <c r="J130" i="11"/>
  <c r="O127" i="11"/>
  <c r="K125" i="11"/>
  <c r="AF122" i="11"/>
  <c r="T120" i="11"/>
  <c r="J119" i="11"/>
  <c r="Q117" i="11"/>
  <c r="E116" i="11"/>
  <c r="R114" i="11"/>
  <c r="K113" i="11"/>
  <c r="E112" i="11"/>
  <c r="E111" i="11"/>
  <c r="C110" i="11"/>
  <c r="AF108" i="11"/>
  <c r="F108" i="11"/>
  <c r="F107" i="11"/>
  <c r="C106" i="11"/>
  <c r="E105" i="11"/>
  <c r="O104" i="11"/>
  <c r="Q103" i="11"/>
  <c r="Y102" i="11"/>
  <c r="Y101" i="11"/>
  <c r="G101" i="11"/>
  <c r="S100" i="11"/>
  <c r="Y99" i="11"/>
  <c r="F99" i="11"/>
  <c r="O98" i="11"/>
  <c r="Y97" i="11"/>
  <c r="K97" i="11"/>
  <c r="U96" i="11"/>
  <c r="AE95" i="11"/>
  <c r="K95" i="11"/>
  <c r="AC94" i="11"/>
  <c r="G94" i="11"/>
  <c r="Q93" i="11"/>
  <c r="C93" i="11"/>
  <c r="M92" i="11"/>
  <c r="X91" i="11"/>
  <c r="C91" i="11"/>
  <c r="U90" i="11"/>
  <c r="AE89" i="11"/>
  <c r="I89" i="11"/>
  <c r="Z88" i="11"/>
  <c r="K88" i="11"/>
  <c r="T87" i="11"/>
  <c r="F87" i="11"/>
  <c r="N86" i="11"/>
  <c r="AE85" i="11"/>
  <c r="P85" i="11"/>
  <c r="Y84" i="11"/>
  <c r="K84" i="11"/>
  <c r="T83" i="11"/>
  <c r="F83" i="11"/>
  <c r="N82" i="11"/>
  <c r="AE81" i="11"/>
  <c r="P81" i="11"/>
  <c r="Y80" i="11"/>
  <c r="J80" i="11"/>
  <c r="S79" i="11"/>
  <c r="E79" i="11"/>
  <c r="U78" i="11"/>
  <c r="AD77" i="11"/>
  <c r="O77" i="11"/>
  <c r="X76" i="11"/>
  <c r="I76" i="11"/>
  <c r="S75" i="11"/>
  <c r="E75" i="11"/>
  <c r="U74" i="11"/>
  <c r="AD73" i="11"/>
  <c r="O73" i="11"/>
  <c r="X72" i="11"/>
  <c r="I72" i="11"/>
  <c r="Y71" i="11"/>
  <c r="I71" i="11"/>
  <c r="Y70" i="11"/>
  <c r="I70" i="11"/>
  <c r="Q69" i="11"/>
  <c r="AF68" i="11"/>
  <c r="Q68" i="11"/>
  <c r="AF67" i="11"/>
  <c r="Q67" i="11"/>
  <c r="A67" i="11"/>
  <c r="Q66" i="11"/>
  <c r="Y65" i="11"/>
  <c r="I65" i="11"/>
  <c r="Y64" i="11"/>
  <c r="I64" i="11"/>
  <c r="Y63" i="11"/>
  <c r="I63" i="11"/>
  <c r="Y62" i="11"/>
  <c r="I62" i="11"/>
  <c r="Q61" i="11"/>
  <c r="AE60" i="11"/>
  <c r="O60" i="11"/>
  <c r="AC59" i="11"/>
  <c r="M59" i="11"/>
  <c r="AA58" i="11"/>
  <c r="K58" i="11"/>
  <c r="Y57" i="11"/>
  <c r="H155" i="11"/>
  <c r="U145" i="11"/>
  <c r="E137" i="11"/>
  <c r="L133" i="11"/>
  <c r="M130" i="11"/>
  <c r="R127" i="11"/>
  <c r="F125" i="11"/>
  <c r="AA122" i="11"/>
  <c r="W120" i="11"/>
  <c r="AE118" i="11"/>
  <c r="T117" i="11"/>
  <c r="AE115" i="11"/>
  <c r="P114" i="11"/>
  <c r="E113" i="11"/>
  <c r="G112" i="11"/>
  <c r="AD110" i="11"/>
  <c r="AC109" i="11"/>
  <c r="AB108" i="11"/>
  <c r="A108" i="11"/>
  <c r="AD106" i="11"/>
  <c r="E106" i="11"/>
  <c r="H105" i="11"/>
  <c r="H104" i="11"/>
  <c r="K103" i="11"/>
  <c r="S102" i="11"/>
  <c r="AA101" i="11"/>
  <c r="H101" i="11"/>
  <c r="L100" i="11"/>
  <c r="S99" i="11"/>
  <c r="AD98" i="11"/>
  <c r="P98" i="11"/>
  <c r="Z97" i="11"/>
  <c r="L97" i="11"/>
  <c r="W96" i="11"/>
  <c r="AF95" i="11"/>
  <c r="L95" i="11"/>
  <c r="V94" i="11"/>
  <c r="S154" i="11"/>
  <c r="F145" i="11"/>
  <c r="H137" i="11"/>
  <c r="H133" i="11"/>
  <c r="I130" i="11"/>
  <c r="N127" i="11"/>
  <c r="C125" i="11"/>
  <c r="W122" i="11"/>
  <c r="S120" i="11"/>
  <c r="AF118" i="11"/>
  <c r="M117" i="11"/>
  <c r="AB115" i="11"/>
  <c r="Q114" i="11"/>
  <c r="AF112" i="11"/>
  <c r="A112" i="11"/>
  <c r="AE110" i="11"/>
  <c r="AD109" i="11"/>
  <c r="AC108" i="11"/>
  <c r="AA107" i="11"/>
  <c r="A107" i="11"/>
  <c r="AD105" i="11"/>
  <c r="AF104" i="11"/>
  <c r="I104" i="11"/>
  <c r="L103" i="11"/>
  <c r="T102" i="11"/>
  <c r="AB101" i="11"/>
  <c r="AF100" i="11"/>
  <c r="M100" i="11"/>
  <c r="T99" i="11"/>
  <c r="AE98" i="11"/>
  <c r="Q98" i="11"/>
  <c r="AA97" i="11"/>
  <c r="E97" i="11"/>
  <c r="P96" i="11"/>
  <c r="AA95" i="11"/>
  <c r="M95" i="11"/>
  <c r="W94" i="11"/>
  <c r="I94" i="11"/>
  <c r="S93" i="11"/>
  <c r="AC92" i="11"/>
  <c r="H92" i="11"/>
  <c r="S91" i="11"/>
  <c r="F91" i="11"/>
  <c r="O90" i="11"/>
  <c r="Y89" i="11"/>
  <c r="K89" i="11"/>
  <c r="T88" i="11"/>
  <c r="E88" i="11"/>
  <c r="V87" i="11"/>
  <c r="AE86" i="11"/>
  <c r="P86" i="11"/>
  <c r="Y85" i="11"/>
  <c r="K85" i="11"/>
  <c r="T84" i="11"/>
  <c r="E84" i="11"/>
  <c r="V83" i="11"/>
  <c r="AE82" i="11"/>
  <c r="P82" i="11"/>
  <c r="Y81" i="11"/>
  <c r="J81" i="11"/>
  <c r="AA80" i="11"/>
  <c r="C80" i="11"/>
  <c r="U79" i="11"/>
  <c r="Y153" i="11"/>
  <c r="W144" i="11"/>
  <c r="V136" i="11"/>
  <c r="AB132" i="11"/>
  <c r="AA129" i="11"/>
  <c r="J127" i="11"/>
  <c r="AD124" i="11"/>
  <c r="R122" i="11"/>
  <c r="N120" i="11"/>
  <c r="Z118" i="11"/>
  <c r="J117" i="11"/>
  <c r="W115" i="11"/>
  <c r="K114" i="11"/>
  <c r="AB112" i="11"/>
  <c r="AA111" i="11"/>
  <c r="A111" i="11"/>
  <c r="AF109" i="11"/>
  <c r="AE108" i="11"/>
  <c r="AD107" i="11"/>
  <c r="AB106" i="11"/>
  <c r="AE105" i="11"/>
  <c r="C105" i="11"/>
  <c r="C104" i="11"/>
  <c r="N103" i="11"/>
  <c r="U102" i="11"/>
  <c r="V101" i="11"/>
  <c r="A101" i="11"/>
  <c r="H100" i="11"/>
  <c r="U99" i="11"/>
  <c r="AF98" i="11"/>
  <c r="J98" i="11"/>
  <c r="AB97" i="11"/>
  <c r="G97" i="11"/>
  <c r="Q96" i="11"/>
  <c r="AB95" i="11"/>
  <c r="N95" i="11"/>
  <c r="X94" i="11"/>
  <c r="A94" i="11"/>
  <c r="T93" i="11"/>
  <c r="AE92" i="11"/>
  <c r="I92" i="11"/>
  <c r="T91" i="11"/>
  <c r="AD90" i="11"/>
  <c r="P90" i="11"/>
  <c r="Z89" i="11"/>
  <c r="L89" i="11"/>
  <c r="U88" i="11"/>
  <c r="F88" i="11"/>
  <c r="O87" i="11"/>
  <c r="AF86" i="11"/>
  <c r="Q86" i="11"/>
  <c r="AA85" i="11"/>
  <c r="L85" i="11"/>
  <c r="U84" i="11"/>
  <c r="F84" i="11"/>
  <c r="O83" i="11"/>
  <c r="AF82" i="11"/>
  <c r="Q82" i="11"/>
  <c r="Z81" i="11"/>
  <c r="K81" i="11"/>
  <c r="T80" i="11"/>
  <c r="E80" i="11"/>
  <c r="V79" i="11"/>
  <c r="AE78" i="11"/>
  <c r="P78" i="11"/>
  <c r="Y77" i="11"/>
  <c r="K77" i="11"/>
  <c r="T76" i="11"/>
  <c r="E76" i="11"/>
  <c r="V75" i="11"/>
  <c r="AE74" i="11"/>
  <c r="K153" i="11"/>
  <c r="AE143" i="11"/>
  <c r="Q136" i="11"/>
  <c r="U132" i="11"/>
  <c r="V129" i="11"/>
  <c r="AF126" i="11"/>
  <c r="T124" i="11"/>
  <c r="Q122" i="11"/>
  <c r="H120" i="11"/>
  <c r="V118" i="11"/>
  <c r="K117" i="11"/>
  <c r="X115" i="11"/>
  <c r="G114" i="11"/>
  <c r="AC112" i="11"/>
  <c r="AD111" i="11"/>
  <c r="AB110" i="11"/>
  <c r="Y109" i="11"/>
  <c r="X108" i="11"/>
  <c r="W107" i="11"/>
  <c r="AC106" i="11"/>
  <c r="Y105" i="11"/>
  <c r="AB104" i="11"/>
  <c r="E104" i="11"/>
  <c r="G103" i="11"/>
  <c r="P102" i="11"/>
  <c r="W101" i="11"/>
  <c r="C101" i="11"/>
  <c r="I100" i="11"/>
  <c r="V99" i="11"/>
  <c r="A99" i="11"/>
  <c r="K98" i="11"/>
  <c r="U97" i="11"/>
  <c r="H97" i="11"/>
  <c r="S96" i="11"/>
  <c r="AC95" i="11"/>
  <c r="G95" i="11"/>
  <c r="Y94" i="11"/>
  <c r="C94" i="11"/>
  <c r="M93" i="11"/>
  <c r="X92" i="11"/>
  <c r="K92" i="11"/>
  <c r="U91" i="11"/>
  <c r="AE90" i="11"/>
  <c r="Q90" i="11"/>
  <c r="AA89" i="11"/>
  <c r="E89" i="11"/>
  <c r="V88" i="11"/>
  <c r="G88" i="11"/>
  <c r="P87" i="11"/>
  <c r="A87" i="11"/>
  <c r="K86" i="11"/>
  <c r="AB85" i="11"/>
  <c r="E85" i="11"/>
  <c r="V84" i="11"/>
  <c r="G84" i="11"/>
  <c r="P83" i="11"/>
  <c r="A83" i="11"/>
  <c r="J82" i="11"/>
  <c r="AA81" i="11"/>
  <c r="L81" i="11"/>
  <c r="U80" i="11"/>
  <c r="F80" i="11"/>
  <c r="O79" i="11"/>
  <c r="AF78" i="11"/>
  <c r="Q78" i="11"/>
  <c r="AA77" i="11"/>
  <c r="L77" i="11"/>
  <c r="U76" i="11"/>
  <c r="F76" i="11"/>
  <c r="O75" i="11"/>
  <c r="AF74" i="11"/>
  <c r="Q74" i="11"/>
  <c r="Z73" i="11"/>
  <c r="K73" i="11"/>
  <c r="U152" i="11"/>
  <c r="Q143" i="11"/>
  <c r="G136" i="11"/>
  <c r="Q132" i="11"/>
  <c r="R129" i="11"/>
  <c r="AA126" i="11"/>
  <c r="P124" i="11"/>
  <c r="L122" i="11"/>
  <c r="E120" i="11"/>
  <c r="R118" i="11"/>
  <c r="E117" i="11"/>
  <c r="U115" i="11"/>
  <c r="A114" i="11"/>
  <c r="X112" i="11"/>
  <c r="X111" i="11"/>
  <c r="AC110" i="11"/>
  <c r="AA109" i="11"/>
  <c r="Z108" i="11"/>
  <c r="Y107" i="11"/>
  <c r="X106" i="11"/>
  <c r="AB105" i="11"/>
  <c r="AD104" i="11"/>
  <c r="AE103" i="11"/>
  <c r="G152" i="11"/>
  <c r="Z142" i="11"/>
  <c r="A136" i="11"/>
  <c r="M132" i="11"/>
  <c r="L129" i="11"/>
  <c r="X126" i="11"/>
  <c r="L124" i="11"/>
  <c r="H122" i="11"/>
  <c r="F120" i="11"/>
  <c r="S118" i="11"/>
  <c r="A117" i="11"/>
  <c r="V115" i="11"/>
  <c r="C114" i="11"/>
  <c r="Y112" i="11"/>
  <c r="Z111" i="11"/>
  <c r="Y110" i="11"/>
  <c r="V109" i="11"/>
  <c r="AA108" i="11"/>
  <c r="Z107" i="11"/>
  <c r="Y106" i="11"/>
  <c r="U105" i="11"/>
  <c r="AE104" i="11"/>
  <c r="AF103" i="11"/>
  <c r="I103" i="11"/>
  <c r="K102" i="11"/>
  <c r="Q101" i="11"/>
  <c r="AC100" i="11"/>
  <c r="C100" i="11"/>
  <c r="P99" i="11"/>
  <c r="AA98" i="11"/>
  <c r="M98" i="11"/>
  <c r="X97" i="11"/>
  <c r="C97" i="11"/>
  <c r="Q151" i="11"/>
  <c r="K142" i="11"/>
  <c r="P135" i="11"/>
  <c r="F132" i="11"/>
  <c r="G129" i="11"/>
  <c r="S126" i="11"/>
  <c r="O124" i="11"/>
  <c r="C122" i="11"/>
  <c r="AE119" i="11"/>
  <c r="P118" i="11"/>
  <c r="AC116" i="11"/>
  <c r="Q115" i="11"/>
  <c r="AD113" i="11"/>
  <c r="AA112" i="11"/>
  <c r="S111" i="11"/>
  <c r="R110" i="11"/>
  <c r="X109" i="11"/>
  <c r="U108" i="11"/>
  <c r="AA150" i="11"/>
  <c r="AB141" i="11"/>
  <c r="K135" i="11"/>
  <c r="A132" i="11"/>
  <c r="C129" i="11"/>
  <c r="Q126" i="11"/>
  <c r="E124" i="11"/>
  <c r="Z121" i="11"/>
  <c r="AB119" i="11"/>
  <c r="Q118" i="11"/>
  <c r="AD116" i="11"/>
  <c r="M115" i="11"/>
  <c r="Y113" i="11"/>
  <c r="T112" i="11"/>
  <c r="U111" i="11"/>
  <c r="T110" i="11"/>
  <c r="S109" i="11"/>
  <c r="Q108" i="11"/>
  <c r="U107" i="11"/>
  <c r="T106" i="11"/>
  <c r="Q105" i="11"/>
  <c r="Y104" i="11"/>
  <c r="L150" i="11"/>
  <c r="E141" i="11"/>
  <c r="A135" i="11"/>
  <c r="AD131" i="11"/>
  <c r="U149" i="11"/>
  <c r="V140" i="11"/>
  <c r="AB134" i="11"/>
  <c r="P131" i="11"/>
  <c r="P128" i="11"/>
  <c r="I126" i="11"/>
  <c r="AC123" i="11"/>
  <c r="Q121" i="11"/>
  <c r="Y119" i="11"/>
  <c r="H118" i="11"/>
  <c r="T116" i="11"/>
  <c r="I115" i="11"/>
  <c r="AB113" i="11"/>
  <c r="R112" i="11"/>
  <c r="P111" i="11"/>
  <c r="O110" i="11"/>
  <c r="N109" i="11"/>
  <c r="M108" i="11"/>
  <c r="K107" i="11"/>
  <c r="O106" i="11"/>
  <c r="T105" i="11"/>
  <c r="U104" i="11"/>
  <c r="W103" i="11"/>
  <c r="A103" i="11"/>
  <c r="H102" i="11"/>
  <c r="M101" i="11"/>
  <c r="P148" i="11"/>
  <c r="Q139" i="11"/>
  <c r="M134" i="11"/>
  <c r="G131" i="11"/>
  <c r="F128" i="11"/>
  <c r="Z125" i="11"/>
  <c r="V123" i="11"/>
  <c r="K121" i="11"/>
  <c r="O119" i="11"/>
  <c r="E118" i="11"/>
  <c r="S116" i="11"/>
  <c r="AF114" i="11"/>
  <c r="S113" i="11"/>
  <c r="N112" i="11"/>
  <c r="L111" i="11"/>
  <c r="J110" i="11"/>
  <c r="I109" i="11"/>
  <c r="H108" i="11"/>
  <c r="G107" i="11"/>
  <c r="L106" i="11"/>
  <c r="O105" i="11"/>
  <c r="Q104" i="11"/>
  <c r="Y103" i="11"/>
  <c r="AB102" i="11"/>
  <c r="C102" i="11"/>
  <c r="I101" i="11"/>
  <c r="W100" i="11"/>
  <c r="AA99" i="11"/>
  <c r="H99" i="11"/>
  <c r="S98" i="11"/>
  <c r="AC97" i="11"/>
  <c r="O97" i="11"/>
  <c r="Y96" i="11"/>
  <c r="K96" i="11"/>
  <c r="U95" i="11"/>
  <c r="AF94" i="11"/>
  <c r="K94" i="11"/>
  <c r="U93" i="11"/>
  <c r="G93" i="11"/>
  <c r="Q92" i="11"/>
  <c r="AA91" i="11"/>
  <c r="M91" i="11"/>
  <c r="X90" i="11"/>
  <c r="C90" i="11"/>
  <c r="M89" i="11"/>
  <c r="AD88" i="11"/>
  <c r="O88" i="11"/>
  <c r="X87" i="11"/>
  <c r="I87" i="11"/>
  <c r="R86" i="11"/>
  <c r="C86" i="11"/>
  <c r="T85" i="11"/>
  <c r="AC84" i="11"/>
  <c r="N84" i="11"/>
  <c r="W83" i="11"/>
  <c r="H83" i="11"/>
  <c r="Y82" i="11"/>
  <c r="C82" i="11"/>
  <c r="T81" i="11"/>
  <c r="AC80" i="11"/>
  <c r="N80" i="11"/>
  <c r="W79" i="11"/>
  <c r="H79" i="11"/>
  <c r="Y78" i="11"/>
  <c r="A78" i="11"/>
  <c r="S77" i="11"/>
  <c r="AB76" i="11"/>
  <c r="M76" i="11"/>
  <c r="AD75" i="11"/>
  <c r="G75" i="11"/>
  <c r="X74" i="11"/>
  <c r="I74" i="11"/>
  <c r="S73" i="11"/>
  <c r="AB72" i="11"/>
  <c r="M72" i="11"/>
  <c r="AC71" i="11"/>
  <c r="M71" i="11"/>
  <c r="AC70" i="11"/>
  <c r="M70" i="11"/>
  <c r="U69" i="11"/>
  <c r="E69" i="11"/>
  <c r="U68" i="11"/>
  <c r="E68" i="11"/>
  <c r="U67" i="11"/>
  <c r="F67" i="11"/>
  <c r="U66" i="11"/>
  <c r="AC65" i="11"/>
  <c r="M65" i="11"/>
  <c r="AC64" i="11"/>
  <c r="M64" i="11"/>
  <c r="AC63" i="11"/>
  <c r="M63" i="11"/>
  <c r="AC62" i="11"/>
  <c r="M62" i="11"/>
  <c r="U61" i="11"/>
  <c r="E61" i="11"/>
  <c r="S60" i="11"/>
  <c r="A60" i="11"/>
  <c r="Q59" i="11"/>
  <c r="AE58" i="11"/>
  <c r="O58" i="11"/>
  <c r="AC57" i="11"/>
  <c r="M57" i="11"/>
  <c r="AA56" i="11"/>
  <c r="K56" i="11"/>
  <c r="Y55" i="11"/>
  <c r="I55" i="11"/>
  <c r="W54" i="11"/>
  <c r="G54" i="11"/>
  <c r="U53" i="11"/>
  <c r="E53" i="11"/>
  <c r="S52" i="11"/>
  <c r="A52" i="11"/>
  <c r="Q51" i="11"/>
  <c r="AE50" i="11"/>
  <c r="O50" i="11"/>
  <c r="AC49" i="11"/>
  <c r="M49" i="11"/>
  <c r="AA48" i="11"/>
  <c r="K48" i="11"/>
  <c r="Y47" i="11"/>
  <c r="I47" i="11"/>
  <c r="W46" i="11"/>
  <c r="AF147" i="11"/>
  <c r="Z138" i="11"/>
  <c r="A134" i="11"/>
  <c r="A131" i="11"/>
  <c r="AF127" i="11"/>
  <c r="U125" i="11"/>
  <c r="R123" i="11"/>
  <c r="F121" i="11"/>
  <c r="Q119" i="11"/>
  <c r="Y117" i="11"/>
  <c r="N116" i="11"/>
  <c r="Z114" i="11"/>
  <c r="T113" i="11"/>
  <c r="I112" i="11"/>
  <c r="H111" i="11"/>
  <c r="M110" i="11"/>
  <c r="J109" i="11"/>
  <c r="I108" i="11"/>
  <c r="H107" i="11"/>
  <c r="M106" i="11"/>
  <c r="P105" i="11"/>
  <c r="S104" i="11"/>
  <c r="T103" i="11"/>
  <c r="V102" i="11"/>
  <c r="E102" i="11"/>
  <c r="K101" i="11"/>
  <c r="P100" i="11"/>
  <c r="AB99" i="11"/>
  <c r="F149" i="11"/>
  <c r="AA116" i="11"/>
  <c r="T107" i="11"/>
  <c r="H103" i="11"/>
  <c r="X100" i="11"/>
  <c r="M99" i="11"/>
  <c r="W97" i="11"/>
  <c r="N96" i="11"/>
  <c r="J95" i="11"/>
  <c r="AC93" i="11"/>
  <c r="AB92" i="11"/>
  <c r="A92" i="11"/>
  <c r="AB90" i="11"/>
  <c r="W89" i="11"/>
  <c r="W88" i="11"/>
  <c r="Y87" i="11"/>
  <c r="X86" i="11"/>
  <c r="X85" i="11"/>
  <c r="P84" i="11"/>
  <c r="U83" i="11"/>
  <c r="X82" i="11"/>
  <c r="X81" i="11"/>
  <c r="P80" i="11"/>
  <c r="P79" i="11"/>
  <c r="X78" i="11"/>
  <c r="V77" i="11"/>
  <c r="Y76" i="11"/>
  <c r="AA75" i="11"/>
  <c r="A75" i="11"/>
  <c r="G74" i="11"/>
  <c r="J73" i="11"/>
  <c r="P72" i="11"/>
  <c r="AD71" i="11"/>
  <c r="F71" i="11"/>
  <c r="Q70" i="11"/>
  <c r="AB69" i="11"/>
  <c r="A69" i="11"/>
  <c r="M68" i="11"/>
  <c r="X67" i="11"/>
  <c r="C67" i="11"/>
  <c r="P66" i="11"/>
  <c r="AB65" i="11"/>
  <c r="G65" i="11"/>
  <c r="R64" i="11"/>
  <c r="AD63" i="11"/>
  <c r="C63" i="11"/>
  <c r="N62" i="11"/>
  <c r="Y61" i="11"/>
  <c r="L61" i="11"/>
  <c r="P60" i="11"/>
  <c r="Y59" i="11"/>
  <c r="L59" i="11"/>
  <c r="U58" i="11"/>
  <c r="AF57" i="11"/>
  <c r="K57" i="11"/>
  <c r="S56" i="11"/>
  <c r="E56" i="11"/>
  <c r="M55" i="11"/>
  <c r="AC54" i="11"/>
  <c r="H54" i="11"/>
  <c r="Q53" i="11"/>
  <c r="A53" i="11"/>
  <c r="K52" i="11"/>
  <c r="AA51" i="11"/>
  <c r="E51" i="11"/>
  <c r="U50" i="11"/>
  <c r="AD49" i="11"/>
  <c r="I49" i="11"/>
  <c r="Y48" i="11"/>
  <c r="A48" i="11"/>
  <c r="S47" i="11"/>
  <c r="AA46" i="11"/>
  <c r="M46" i="11"/>
  <c r="AB45" i="11"/>
  <c r="E45" i="11"/>
  <c r="T44" i="11"/>
  <c r="C44" i="11"/>
  <c r="R43" i="11"/>
  <c r="AF42" i="11"/>
  <c r="P42" i="11"/>
  <c r="AD41" i="11"/>
  <c r="N41" i="11"/>
  <c r="AB40" i="11"/>
  <c r="L40" i="11"/>
  <c r="Z39" i="11"/>
  <c r="J39" i="11"/>
  <c r="X38" i="11"/>
  <c r="H38" i="11"/>
  <c r="V37" i="11"/>
  <c r="F37" i="11"/>
  <c r="T36" i="11"/>
  <c r="C36" i="11"/>
  <c r="R35" i="11"/>
  <c r="AF34" i="11"/>
  <c r="P34" i="11"/>
  <c r="AD33" i="11"/>
  <c r="N33" i="11"/>
  <c r="AB32" i="11"/>
  <c r="L32" i="11"/>
  <c r="Z31" i="11"/>
  <c r="J31" i="11"/>
  <c r="X30" i="11"/>
  <c r="H30" i="11"/>
  <c r="V29" i="11"/>
  <c r="F29" i="11"/>
  <c r="T28" i="11"/>
  <c r="C28" i="11"/>
  <c r="R27" i="11"/>
  <c r="AF26" i="11"/>
  <c r="P26" i="11"/>
  <c r="AD25" i="11"/>
  <c r="N25" i="11"/>
  <c r="AB24" i="11"/>
  <c r="L24" i="11"/>
  <c r="Z23" i="11"/>
  <c r="J23" i="11"/>
  <c r="X22" i="11"/>
  <c r="H22" i="11"/>
  <c r="V21" i="11"/>
  <c r="F21" i="11"/>
  <c r="T20" i="11"/>
  <c r="C20" i="11"/>
  <c r="R19" i="11"/>
  <c r="AF18" i="11"/>
  <c r="P18" i="11"/>
  <c r="AD17" i="11"/>
  <c r="N17" i="11"/>
  <c r="AB16" i="11"/>
  <c r="L16" i="11"/>
  <c r="Z15" i="11"/>
  <c r="J15" i="11"/>
  <c r="X14" i="11"/>
  <c r="H14" i="11"/>
  <c r="V13" i="11"/>
  <c r="F13" i="11"/>
  <c r="T12" i="11"/>
  <c r="C12" i="11"/>
  <c r="R11" i="11"/>
  <c r="AF10" i="11"/>
  <c r="P10" i="11"/>
  <c r="AD9" i="11"/>
  <c r="N9" i="11"/>
  <c r="AB8" i="11"/>
  <c r="L8" i="11"/>
  <c r="Z7" i="11"/>
  <c r="J7" i="11"/>
  <c r="X6" i="11"/>
  <c r="H6" i="11"/>
  <c r="V5" i="11"/>
  <c r="F5" i="11"/>
  <c r="T4" i="11"/>
  <c r="C4" i="11"/>
  <c r="R3" i="11"/>
  <c r="AF2" i="11"/>
  <c r="P2" i="11"/>
  <c r="AD601" i="1"/>
  <c r="P601" i="1"/>
  <c r="A601" i="1"/>
  <c r="K600" i="1"/>
  <c r="AD599" i="1"/>
  <c r="P599" i="1"/>
  <c r="Y598" i="1"/>
  <c r="K598" i="1"/>
  <c r="AD597" i="1"/>
  <c r="P597" i="1"/>
  <c r="Y596" i="1"/>
  <c r="K596" i="1"/>
  <c r="AD595" i="1"/>
  <c r="F595" i="1"/>
  <c r="Y594" i="1"/>
  <c r="K594" i="1"/>
  <c r="T593" i="1"/>
  <c r="F593" i="1"/>
  <c r="Y592" i="1"/>
  <c r="K592" i="1"/>
  <c r="T591" i="1"/>
  <c r="F591" i="1"/>
  <c r="Y590" i="1"/>
  <c r="AG589" i="1"/>
  <c r="T589" i="1"/>
  <c r="G589" i="1"/>
  <c r="O588" i="1"/>
  <c r="AG587" i="1"/>
  <c r="T587" i="1"/>
  <c r="AC586" i="1"/>
  <c r="O586" i="1"/>
  <c r="AG585" i="1"/>
  <c r="T585" i="1"/>
  <c r="AC584" i="1"/>
  <c r="O584" i="1"/>
  <c r="A584" i="1"/>
  <c r="J583" i="1"/>
  <c r="AC582" i="1"/>
  <c r="O582" i="1"/>
  <c r="X581" i="1"/>
  <c r="J581" i="1"/>
  <c r="AC580" i="1"/>
  <c r="O580" i="1"/>
  <c r="X579" i="1"/>
  <c r="J579" i="1"/>
  <c r="AC578" i="1"/>
  <c r="E578" i="1"/>
  <c r="X577" i="1"/>
  <c r="J577" i="1"/>
  <c r="S576" i="1"/>
  <c r="E576" i="1"/>
  <c r="X575" i="1"/>
  <c r="J575" i="1"/>
  <c r="S574" i="1"/>
  <c r="F574" i="1"/>
  <c r="X573" i="1"/>
  <c r="AF572" i="1"/>
  <c r="S572" i="1"/>
  <c r="F572" i="1"/>
  <c r="N571" i="1"/>
  <c r="AF570" i="1"/>
  <c r="S570" i="1"/>
  <c r="AB569" i="1"/>
  <c r="N569" i="1"/>
  <c r="AG568" i="1"/>
  <c r="S568" i="1"/>
  <c r="AB567" i="1"/>
  <c r="N567" i="1"/>
  <c r="AG566" i="1"/>
  <c r="I566" i="1"/>
  <c r="AB565" i="1"/>
  <c r="N565" i="1"/>
  <c r="AE139" i="11"/>
  <c r="V116" i="11"/>
  <c r="P107" i="11"/>
  <c r="E103" i="11"/>
  <c r="Y100" i="11"/>
  <c r="I99" i="11"/>
  <c r="Q97" i="11"/>
  <c r="O96" i="11"/>
  <c r="C95" i="11"/>
  <c r="AE93" i="11"/>
  <c r="Y92" i="11"/>
  <c r="AB91" i="11"/>
  <c r="AC90" i="11"/>
  <c r="X89" i="11"/>
  <c r="P88" i="11"/>
  <c r="U87" i="11"/>
  <c r="Y86" i="11"/>
  <c r="Q85" i="11"/>
  <c r="Q84" i="11"/>
  <c r="Q83" i="11"/>
  <c r="S82" i="11"/>
  <c r="Q81" i="11"/>
  <c r="Q80" i="11"/>
  <c r="Q79" i="11"/>
  <c r="R78" i="11"/>
  <c r="W77" i="11"/>
  <c r="AA76" i="11"/>
  <c r="AB75" i="11"/>
  <c r="Z74" i="11"/>
  <c r="H74" i="11"/>
  <c r="L73" i="11"/>
  <c r="Q72" i="11"/>
  <c r="Z71" i="11"/>
  <c r="AD70" i="11"/>
  <c r="J70" i="11"/>
  <c r="V69" i="11"/>
  <c r="C69" i="11"/>
  <c r="N68" i="11"/>
  <c r="Y67" i="11"/>
  <c r="E67" i="11"/>
  <c r="J66" i="11"/>
  <c r="U65" i="11"/>
  <c r="H65" i="11"/>
  <c r="S64" i="11"/>
  <c r="X63" i="11"/>
  <c r="E63" i="11"/>
  <c r="O62" i="11"/>
  <c r="Z61" i="11"/>
  <c r="F61" i="11"/>
  <c r="Q60" i="11"/>
  <c r="Z59" i="11"/>
  <c r="E59" i="11"/>
  <c r="V58" i="11"/>
  <c r="Z57" i="11"/>
  <c r="L57" i="11"/>
  <c r="T56" i="11"/>
  <c r="F56" i="11"/>
  <c r="N55" i="11"/>
  <c r="AD54" i="11"/>
  <c r="J54" i="11"/>
  <c r="R53" i="11"/>
  <c r="C53" i="11"/>
  <c r="L52" i="11"/>
  <c r="AB51" i="11"/>
  <c r="F51" i="11"/>
  <c r="V50" i="11"/>
  <c r="AF49" i="11"/>
  <c r="J49" i="11"/>
  <c r="Z48" i="11"/>
  <c r="C48" i="11"/>
  <c r="T47" i="11"/>
  <c r="AB46" i="11"/>
  <c r="N46" i="11"/>
  <c r="U45" i="11"/>
  <c r="F45" i="11"/>
  <c r="U44" i="11"/>
  <c r="E44" i="11"/>
  <c r="S43" i="11"/>
  <c r="A43" i="11"/>
  <c r="Q42" i="11"/>
  <c r="AE41" i="11"/>
  <c r="O41" i="11"/>
  <c r="AC40" i="11"/>
  <c r="M40" i="11"/>
  <c r="AA39" i="11"/>
  <c r="K39" i="11"/>
  <c r="Y38" i="11"/>
  <c r="I38" i="11"/>
  <c r="W37" i="11"/>
  <c r="G37" i="11"/>
  <c r="U36" i="11"/>
  <c r="E36" i="11"/>
  <c r="S35" i="11"/>
  <c r="A35" i="11"/>
  <c r="Q34" i="11"/>
  <c r="AE33" i="11"/>
  <c r="O33" i="11"/>
  <c r="AC32" i="11"/>
  <c r="M32" i="11"/>
  <c r="AA31" i="11"/>
  <c r="K31" i="11"/>
  <c r="Y30" i="11"/>
  <c r="I30" i="11"/>
  <c r="W29" i="11"/>
  <c r="G29" i="11"/>
  <c r="U28" i="11"/>
  <c r="E28" i="11"/>
  <c r="S27" i="11"/>
  <c r="A27" i="11"/>
  <c r="Q26" i="11"/>
  <c r="AE25" i="11"/>
  <c r="O25" i="11"/>
  <c r="AC24" i="11"/>
  <c r="M24" i="11"/>
  <c r="AA23" i="11"/>
  <c r="K23" i="11"/>
  <c r="Y22" i="11"/>
  <c r="I22" i="11"/>
  <c r="W21" i="11"/>
  <c r="G21" i="11"/>
  <c r="U20" i="11"/>
  <c r="E20" i="11"/>
  <c r="S19" i="11"/>
  <c r="A19" i="11"/>
  <c r="Q18" i="11"/>
  <c r="AE17" i="11"/>
  <c r="O17" i="11"/>
  <c r="AC16" i="11"/>
  <c r="M16" i="11"/>
  <c r="AA15" i="11"/>
  <c r="K15" i="11"/>
  <c r="Y14" i="11"/>
  <c r="I14" i="11"/>
  <c r="W13" i="11"/>
  <c r="G13" i="11"/>
  <c r="U12" i="11"/>
  <c r="E12" i="11"/>
  <c r="S11" i="11"/>
  <c r="A11" i="11"/>
  <c r="Q10" i="11"/>
  <c r="AE9" i="11"/>
  <c r="O9" i="11"/>
  <c r="AC8" i="11"/>
  <c r="M8" i="11"/>
  <c r="AA7" i="11"/>
  <c r="K7" i="11"/>
  <c r="Y6" i="11"/>
  <c r="I6" i="11"/>
  <c r="W5" i="11"/>
  <c r="G5" i="11"/>
  <c r="U4" i="11"/>
  <c r="E4" i="11"/>
  <c r="S3" i="11"/>
  <c r="A3" i="11"/>
  <c r="Q2" i="11"/>
  <c r="AE601" i="1"/>
  <c r="Q601" i="1"/>
  <c r="Z600" i="1"/>
  <c r="L600" i="1"/>
  <c r="AE599" i="1"/>
  <c r="Q599" i="1"/>
  <c r="Z598" i="1"/>
  <c r="L598" i="1"/>
  <c r="AE597" i="1"/>
  <c r="G597" i="1"/>
  <c r="Z596" i="1"/>
  <c r="L596" i="1"/>
  <c r="U595" i="1"/>
  <c r="G595" i="1"/>
  <c r="Z594" i="1"/>
  <c r="L594" i="1"/>
  <c r="U593" i="1"/>
  <c r="G593" i="1"/>
  <c r="Z592" i="1"/>
  <c r="A592" i="1"/>
  <c r="U591" i="1"/>
  <c r="G591" i="1"/>
  <c r="P590" i="1"/>
  <c r="A590" i="1"/>
  <c r="U589" i="1"/>
  <c r="AD588" i="1"/>
  <c r="P588" i="1"/>
  <c r="A588" i="1"/>
  <c r="U587" i="1"/>
  <c r="AD586" i="1"/>
  <c r="P586" i="1"/>
  <c r="A586" i="1"/>
  <c r="K585" i="1"/>
  <c r="AD584" i="1"/>
  <c r="P584" i="1"/>
  <c r="Y583" i="1"/>
  <c r="K583" i="1"/>
  <c r="AD582" i="1"/>
  <c r="P582" i="1"/>
  <c r="Y581" i="1"/>
  <c r="K581" i="1"/>
  <c r="AD580" i="1"/>
  <c r="F580" i="1"/>
  <c r="Y579" i="1"/>
  <c r="K579" i="1"/>
  <c r="T578" i="1"/>
  <c r="F578" i="1"/>
  <c r="Y577" i="1"/>
  <c r="K577" i="1"/>
  <c r="T576" i="1"/>
  <c r="F576" i="1"/>
  <c r="Y575" i="1"/>
  <c r="AG574" i="1"/>
  <c r="J134" i="11"/>
  <c r="H115" i="11"/>
  <c r="L107" i="11"/>
  <c r="F103" i="11"/>
  <c r="AA100" i="11"/>
  <c r="Z98" i="11"/>
  <c r="S97" i="11"/>
  <c r="H96" i="11"/>
  <c r="E95" i="11"/>
  <c r="AF93" i="11"/>
  <c r="AA92" i="11"/>
  <c r="Y91" i="11"/>
  <c r="W90" i="11"/>
  <c r="Q89" i="11"/>
  <c r="Q88" i="11"/>
  <c r="Q87" i="11"/>
  <c r="S86" i="11"/>
  <c r="R85" i="11"/>
  <c r="R84" i="11"/>
  <c r="R83" i="11"/>
  <c r="O82" i="11"/>
  <c r="S81" i="11"/>
  <c r="S80" i="11"/>
  <c r="K79" i="11"/>
  <c r="N78" i="11"/>
  <c r="X77" i="11"/>
  <c r="V76" i="11"/>
  <c r="AC75" i="11"/>
  <c r="AA74" i="11"/>
  <c r="C74" i="11"/>
  <c r="E73" i="11"/>
  <c r="S72" i="11"/>
  <c r="S71" i="11"/>
  <c r="AE70" i="11"/>
  <c r="K70" i="11"/>
  <c r="X69" i="11"/>
  <c r="AB68" i="11"/>
  <c r="O68" i="11"/>
  <c r="Z67" i="11"/>
  <c r="AD66" i="11"/>
  <c r="K66" i="11"/>
  <c r="V65" i="11"/>
  <c r="AF64" i="11"/>
  <c r="L64" i="11"/>
  <c r="Z63" i="11"/>
  <c r="F63" i="11"/>
  <c r="P62" i="11"/>
  <c r="AA61" i="11"/>
  <c r="H61" i="11"/>
  <c r="R60" i="11"/>
  <c r="AA59" i="11"/>
  <c r="F59" i="11"/>
  <c r="P58" i="11"/>
  <c r="AA57" i="11"/>
  <c r="E57" i="11"/>
  <c r="U56" i="11"/>
  <c r="AC55" i="11"/>
  <c r="O55" i="11"/>
  <c r="X54" i="11"/>
  <c r="A54" i="11"/>
  <c r="S53" i="11"/>
  <c r="AA52" i="11"/>
  <c r="M52" i="11"/>
  <c r="U51" i="11"/>
  <c r="G51" i="11"/>
  <c r="P50" i="11"/>
  <c r="Y49" i="11"/>
  <c r="K49" i="11"/>
  <c r="S48" i="11"/>
  <c r="E48" i="11"/>
  <c r="M47" i="11"/>
  <c r="AC46" i="11"/>
  <c r="G46" i="11"/>
  <c r="V45" i="11"/>
  <c r="H45" i="11"/>
  <c r="V44" i="11"/>
  <c r="F44" i="11"/>
  <c r="T43" i="11"/>
  <c r="C43" i="11"/>
  <c r="R42" i="11"/>
  <c r="AF41" i="11"/>
  <c r="P41" i="11"/>
  <c r="AD40" i="11"/>
  <c r="N40" i="11"/>
  <c r="AB39" i="11"/>
  <c r="L39" i="11"/>
  <c r="Z38" i="11"/>
  <c r="J38" i="11"/>
  <c r="X37" i="11"/>
  <c r="H37" i="11"/>
  <c r="V36" i="11"/>
  <c r="F36" i="11"/>
  <c r="T35" i="11"/>
  <c r="C35" i="11"/>
  <c r="R34" i="11"/>
  <c r="AF33" i="11"/>
  <c r="P33" i="11"/>
  <c r="AD32" i="11"/>
  <c r="N32" i="11"/>
  <c r="AB31" i="11"/>
  <c r="L31" i="11"/>
  <c r="Z30" i="11"/>
  <c r="J30" i="11"/>
  <c r="X29" i="11"/>
  <c r="H29" i="11"/>
  <c r="V28" i="11"/>
  <c r="F28" i="11"/>
  <c r="T27" i="11"/>
  <c r="C27" i="11"/>
  <c r="R26" i="11"/>
  <c r="AF25" i="11"/>
  <c r="P25" i="11"/>
  <c r="AD24" i="11"/>
  <c r="N24" i="11"/>
  <c r="AB23" i="11"/>
  <c r="L23" i="11"/>
  <c r="Z22" i="11"/>
  <c r="J22" i="11"/>
  <c r="X21" i="11"/>
  <c r="H21" i="11"/>
  <c r="V20" i="11"/>
  <c r="F20" i="11"/>
  <c r="T19" i="11"/>
  <c r="C19" i="11"/>
  <c r="R18" i="11"/>
  <c r="AF17" i="11"/>
  <c r="P17" i="11"/>
  <c r="AD16" i="11"/>
  <c r="N16" i="11"/>
  <c r="AB15" i="11"/>
  <c r="L15" i="11"/>
  <c r="Z14" i="11"/>
  <c r="J14" i="11"/>
  <c r="X13" i="11"/>
  <c r="H13" i="11"/>
  <c r="V12" i="11"/>
  <c r="F12" i="11"/>
  <c r="T11" i="11"/>
  <c r="C11" i="11"/>
  <c r="R10" i="11"/>
  <c r="AF9" i="11"/>
  <c r="P9" i="11"/>
  <c r="AD8" i="11"/>
  <c r="N8" i="11"/>
  <c r="AB7" i="11"/>
  <c r="L7" i="11"/>
  <c r="Z6" i="11"/>
  <c r="J6" i="11"/>
  <c r="X5" i="11"/>
  <c r="H5" i="11"/>
  <c r="V4" i="11"/>
  <c r="F4" i="11"/>
  <c r="T3" i="11"/>
  <c r="C3" i="11"/>
  <c r="R2" i="11"/>
  <c r="AF601" i="1"/>
  <c r="R601" i="1"/>
  <c r="AA600" i="1"/>
  <c r="M600" i="1"/>
  <c r="AF599" i="1"/>
  <c r="H599" i="1"/>
  <c r="AA598" i="1"/>
  <c r="M598" i="1"/>
  <c r="V597" i="1"/>
  <c r="H597" i="1"/>
  <c r="AA596" i="1"/>
  <c r="M596" i="1"/>
  <c r="V595" i="1"/>
  <c r="H595" i="1"/>
  <c r="AA594" i="1"/>
  <c r="C594" i="1"/>
  <c r="V593" i="1"/>
  <c r="H593" i="1"/>
  <c r="Q592" i="1"/>
  <c r="C592" i="1"/>
  <c r="V591" i="1"/>
  <c r="H591" i="1"/>
  <c r="Q590" i="1"/>
  <c r="C590" i="1"/>
  <c r="K131" i="11"/>
  <c r="AD114" i="11"/>
  <c r="S106" i="11"/>
  <c r="AF102" i="11"/>
  <c r="T100" i="11"/>
  <c r="AB98" i="11"/>
  <c r="T97" i="11"/>
  <c r="I96" i="11"/>
  <c r="F95" i="11"/>
  <c r="Y93" i="11"/>
  <c r="T92" i="11"/>
  <c r="V91" i="11"/>
  <c r="Y90" i="11"/>
  <c r="S89" i="11"/>
  <c r="S88" i="11"/>
  <c r="K87" i="11"/>
  <c r="O86" i="11"/>
  <c r="S85" i="11"/>
  <c r="S84" i="11"/>
  <c r="K83" i="11"/>
  <c r="K82" i="11"/>
  <c r="M81" i="11"/>
  <c r="L80" i="11"/>
  <c r="L79" i="11"/>
  <c r="O78" i="11"/>
  <c r="Q77" i="11"/>
  <c r="W76" i="11"/>
  <c r="W75" i="11"/>
  <c r="AB74" i="11"/>
  <c r="AE73" i="11"/>
  <c r="F73" i="11"/>
  <c r="L72" i="11"/>
  <c r="T71" i="11"/>
  <c r="AF70" i="11"/>
  <c r="L70" i="11"/>
  <c r="R69" i="11"/>
  <c r="AC68" i="11"/>
  <c r="H68" i="11"/>
  <c r="S67" i="11"/>
  <c r="AF66" i="11"/>
  <c r="L66" i="11"/>
  <c r="W65" i="11"/>
  <c r="A65" i="11"/>
  <c r="N64" i="11"/>
  <c r="S63" i="11"/>
  <c r="AD62" i="11"/>
  <c r="Q62" i="11"/>
  <c r="AB61" i="11"/>
  <c r="AF60" i="11"/>
  <c r="K60" i="11"/>
  <c r="AB59" i="11"/>
  <c r="G59" i="11"/>
  <c r="R58" i="11"/>
  <c r="AB57" i="11"/>
  <c r="F57" i="11"/>
  <c r="V56" i="11"/>
  <c r="AD55" i="11"/>
  <c r="P55" i="11"/>
  <c r="Z54" i="11"/>
  <c r="C54" i="11"/>
  <c r="T53" i="11"/>
  <c r="AB52" i="11"/>
  <c r="N52" i="11"/>
  <c r="V51" i="11"/>
  <c r="H51" i="11"/>
  <c r="R50" i="11"/>
  <c r="Z49" i="11"/>
  <c r="L49" i="11"/>
  <c r="T48" i="11"/>
  <c r="F48" i="11"/>
  <c r="N47" i="11"/>
  <c r="AD46" i="11"/>
  <c r="H46" i="11"/>
  <c r="X45" i="11"/>
  <c r="AE44" i="11"/>
  <c r="O44" i="11"/>
  <c r="AC43" i="11"/>
  <c r="M43" i="11"/>
  <c r="AA42" i="11"/>
  <c r="K42" i="11"/>
  <c r="Y41" i="11"/>
  <c r="I41" i="11"/>
  <c r="W40" i="11"/>
  <c r="G40" i="11"/>
  <c r="U39" i="11"/>
  <c r="E39" i="11"/>
  <c r="S38" i="11"/>
  <c r="A38" i="11"/>
  <c r="Q37" i="11"/>
  <c r="AE36" i="11"/>
  <c r="O36" i="11"/>
  <c r="AC35" i="11"/>
  <c r="M35" i="11"/>
  <c r="AA34" i="11"/>
  <c r="K34" i="11"/>
  <c r="Y33" i="11"/>
  <c r="I33" i="11"/>
  <c r="W32" i="11"/>
  <c r="G32" i="11"/>
  <c r="U31" i="11"/>
  <c r="E31" i="11"/>
  <c r="S30" i="11"/>
  <c r="A30" i="11"/>
  <c r="Q29" i="11"/>
  <c r="AE28" i="11"/>
  <c r="O28" i="11"/>
  <c r="AC27" i="11"/>
  <c r="M27" i="11"/>
  <c r="AA26" i="11"/>
  <c r="K26" i="11"/>
  <c r="Y25" i="11"/>
  <c r="I25" i="11"/>
  <c r="W24" i="11"/>
  <c r="G24" i="11"/>
  <c r="U23" i="11"/>
  <c r="E23" i="11"/>
  <c r="S22" i="11"/>
  <c r="A22" i="11"/>
  <c r="Q21" i="11"/>
  <c r="AE20" i="11"/>
  <c r="O20" i="11"/>
  <c r="AC19" i="11"/>
  <c r="M19" i="11"/>
  <c r="AA18" i="11"/>
  <c r="K18" i="11"/>
  <c r="Y17" i="11"/>
  <c r="I17" i="11"/>
  <c r="W16" i="11"/>
  <c r="G16" i="11"/>
  <c r="U15" i="11"/>
  <c r="E15" i="11"/>
  <c r="S14" i="11"/>
  <c r="A14" i="11"/>
  <c r="Q13" i="11"/>
  <c r="AE12" i="11"/>
  <c r="O12" i="11"/>
  <c r="AC11" i="11"/>
  <c r="M11" i="11"/>
  <c r="AA10" i="11"/>
  <c r="K10" i="11"/>
  <c r="Y9" i="11"/>
  <c r="I9" i="11"/>
  <c r="W8" i="11"/>
  <c r="G8" i="11"/>
  <c r="U7" i="11"/>
  <c r="E7" i="11"/>
  <c r="S6" i="11"/>
  <c r="A6" i="11"/>
  <c r="Q5" i="11"/>
  <c r="AE4" i="11"/>
  <c r="O4" i="11"/>
  <c r="AC3" i="11"/>
  <c r="M3" i="11"/>
  <c r="AA2" i="11"/>
  <c r="K2" i="11"/>
  <c r="AG601" i="1"/>
  <c r="I601" i="1"/>
  <c r="AB600" i="1"/>
  <c r="N600" i="1"/>
  <c r="W599" i="1"/>
  <c r="I599" i="1"/>
  <c r="AB598" i="1"/>
  <c r="N598" i="1"/>
  <c r="W597" i="1"/>
  <c r="I597" i="1"/>
  <c r="AB596" i="1"/>
  <c r="C596" i="1"/>
  <c r="W595" i="1"/>
  <c r="I595" i="1"/>
  <c r="R594" i="1"/>
  <c r="E594" i="1"/>
  <c r="W593" i="1"/>
  <c r="I593" i="1"/>
  <c r="R592" i="1"/>
  <c r="E592" i="1"/>
  <c r="W591" i="1"/>
  <c r="AE590" i="1"/>
  <c r="R590" i="1"/>
  <c r="E590" i="1"/>
  <c r="M589" i="1"/>
  <c r="AF588" i="1"/>
  <c r="R588" i="1"/>
  <c r="AA587" i="1"/>
  <c r="M587" i="1"/>
  <c r="AF586" i="1"/>
  <c r="R586" i="1"/>
  <c r="AA585" i="1"/>
  <c r="M585" i="1"/>
  <c r="AF584" i="1"/>
  <c r="H584" i="1"/>
  <c r="AA583" i="1"/>
  <c r="M583" i="1"/>
  <c r="V582" i="1"/>
  <c r="H582" i="1"/>
  <c r="AA581" i="1"/>
  <c r="M581" i="1"/>
  <c r="V580" i="1"/>
  <c r="H580" i="1"/>
  <c r="AA579" i="1"/>
  <c r="C579" i="1"/>
  <c r="V578" i="1"/>
  <c r="H578" i="1"/>
  <c r="Q577" i="1"/>
  <c r="C577" i="1"/>
  <c r="V576" i="1"/>
  <c r="H576" i="1"/>
  <c r="Q575" i="1"/>
  <c r="C575" i="1"/>
  <c r="V574" i="1"/>
  <c r="U128" i="11"/>
  <c r="Z113" i="11"/>
  <c r="N106" i="11"/>
  <c r="AA102" i="11"/>
  <c r="V100" i="11"/>
  <c r="AC98" i="11"/>
  <c r="M97" i="11"/>
  <c r="J96" i="11"/>
  <c r="AE94" i="11"/>
  <c r="AA93" i="11"/>
  <c r="U92" i="11"/>
  <c r="O91" i="11"/>
  <c r="N90" i="11"/>
  <c r="T89" i="11"/>
  <c r="L88" i="11"/>
  <c r="L87" i="11"/>
  <c r="L86" i="11"/>
  <c r="M85" i="11"/>
  <c r="L84" i="11"/>
  <c r="L83" i="11"/>
  <c r="L82" i="11"/>
  <c r="I81" i="11"/>
  <c r="M80" i="11"/>
  <c r="M79" i="11"/>
  <c r="K78" i="11"/>
  <c r="R77" i="11"/>
  <c r="P76" i="11"/>
  <c r="T75" i="11"/>
  <c r="AC74" i="11"/>
  <c r="AF73" i="11"/>
  <c r="G73" i="11"/>
  <c r="N72" i="11"/>
  <c r="U71" i="11"/>
  <c r="A71" i="11"/>
  <c r="F70" i="11"/>
  <c r="S69" i="11"/>
  <c r="AD68" i="11"/>
  <c r="I68" i="11"/>
  <c r="T67" i="11"/>
  <c r="Z66" i="11"/>
  <c r="M66" i="11"/>
  <c r="X65" i="11"/>
  <c r="C65" i="11"/>
  <c r="H64" i="11"/>
  <c r="T63" i="11"/>
  <c r="AE62" i="11"/>
  <c r="J62" i="11"/>
  <c r="V61" i="11"/>
  <c r="A61" i="11"/>
  <c r="L60" i="11"/>
  <c r="U59" i="11"/>
  <c r="H59" i="11"/>
  <c r="L58" i="11"/>
  <c r="U57" i="11"/>
  <c r="G57" i="11"/>
  <c r="O56" i="11"/>
  <c r="AE55" i="11"/>
  <c r="J55" i="11"/>
  <c r="S54" i="11"/>
  <c r="E54" i="11"/>
  <c r="M53" i="11"/>
  <c r="AC52" i="11"/>
  <c r="G52" i="11"/>
  <c r="W51" i="11"/>
  <c r="AF50" i="11"/>
  <c r="K50" i="11"/>
  <c r="AA49" i="11"/>
  <c r="E49" i="11"/>
  <c r="U48" i="11"/>
  <c r="AC47" i="11"/>
  <c r="O47" i="11"/>
  <c r="X46" i="11"/>
  <c r="J46" i="11"/>
  <c r="Q45" i="11"/>
  <c r="AF44" i="11"/>
  <c r="P44" i="11"/>
  <c r="AD43" i="11"/>
  <c r="N43" i="11"/>
  <c r="AB42" i="11"/>
  <c r="L42" i="11"/>
  <c r="Z41" i="11"/>
  <c r="J41" i="11"/>
  <c r="X40" i="11"/>
  <c r="H40" i="11"/>
  <c r="V39" i="11"/>
  <c r="F39" i="11"/>
  <c r="T38" i="11"/>
  <c r="C38" i="11"/>
  <c r="R37" i="11"/>
  <c r="AF36" i="11"/>
  <c r="P36" i="11"/>
  <c r="AD35" i="11"/>
  <c r="N35" i="11"/>
  <c r="AB34" i="11"/>
  <c r="L34" i="11"/>
  <c r="Z33" i="11"/>
  <c r="J33" i="11"/>
  <c r="X32" i="11"/>
  <c r="H32" i="11"/>
  <c r="V31" i="11"/>
  <c r="F31" i="11"/>
  <c r="T30" i="11"/>
  <c r="C30" i="11"/>
  <c r="R29" i="11"/>
  <c r="AF28" i="11"/>
  <c r="P28" i="11"/>
  <c r="AD27" i="11"/>
  <c r="N27" i="11"/>
  <c r="AB26" i="11"/>
  <c r="L26" i="11"/>
  <c r="Z25" i="11"/>
  <c r="J25" i="11"/>
  <c r="X24" i="11"/>
  <c r="H24" i="11"/>
  <c r="V23" i="11"/>
  <c r="F23" i="11"/>
  <c r="T22" i="11"/>
  <c r="C22" i="11"/>
  <c r="R21" i="11"/>
  <c r="AF20" i="11"/>
  <c r="P20" i="11"/>
  <c r="AD19" i="11"/>
  <c r="N19" i="11"/>
  <c r="AB18" i="11"/>
  <c r="L18" i="11"/>
  <c r="Z17" i="11"/>
  <c r="J17" i="11"/>
  <c r="X16" i="11"/>
  <c r="H16" i="11"/>
  <c r="V15" i="11"/>
  <c r="F15" i="11"/>
  <c r="T14" i="11"/>
  <c r="C14" i="11"/>
  <c r="R13" i="11"/>
  <c r="AF12" i="11"/>
  <c r="P12" i="11"/>
  <c r="AD11" i="11"/>
  <c r="N11" i="11"/>
  <c r="AB10" i="11"/>
  <c r="L10" i="11"/>
  <c r="Z9" i="11"/>
  <c r="J9" i="11"/>
  <c r="X8" i="11"/>
  <c r="H8" i="11"/>
  <c r="V7" i="11"/>
  <c r="F7" i="11"/>
  <c r="T6" i="11"/>
  <c r="C6" i="11"/>
  <c r="R5" i="11"/>
  <c r="AF4" i="11"/>
  <c r="P4" i="11"/>
  <c r="AD3" i="11"/>
  <c r="N3" i="11"/>
  <c r="AB2" i="11"/>
  <c r="L2" i="11"/>
  <c r="X601" i="1"/>
  <c r="J601" i="1"/>
  <c r="AC600" i="1"/>
  <c r="O600" i="1"/>
  <c r="X599" i="1"/>
  <c r="J599" i="1"/>
  <c r="AC598" i="1"/>
  <c r="E598" i="1"/>
  <c r="X597" i="1"/>
  <c r="J597" i="1"/>
  <c r="S596" i="1"/>
  <c r="E596" i="1"/>
  <c r="X595" i="1"/>
  <c r="J595" i="1"/>
  <c r="S594" i="1"/>
  <c r="F594" i="1"/>
  <c r="X593" i="1"/>
  <c r="AF592" i="1"/>
  <c r="S592" i="1"/>
  <c r="F592" i="1"/>
  <c r="N591" i="1"/>
  <c r="AF590" i="1"/>
  <c r="S590" i="1"/>
  <c r="AB589" i="1"/>
  <c r="N589" i="1"/>
  <c r="AG588" i="1"/>
  <c r="S588" i="1"/>
  <c r="AB587" i="1"/>
  <c r="N587" i="1"/>
  <c r="AG586" i="1"/>
  <c r="I586" i="1"/>
  <c r="AB585" i="1"/>
  <c r="N585" i="1"/>
  <c r="W584" i="1"/>
  <c r="I584" i="1"/>
  <c r="AB583" i="1"/>
  <c r="N583" i="1"/>
  <c r="W582" i="1"/>
  <c r="I582" i="1"/>
  <c r="AB581" i="1"/>
  <c r="C581" i="1"/>
  <c r="W580" i="1"/>
  <c r="I580" i="1"/>
  <c r="R579" i="1"/>
  <c r="E579" i="1"/>
  <c r="W578" i="1"/>
  <c r="I578" i="1"/>
  <c r="R577" i="1"/>
  <c r="E577" i="1"/>
  <c r="W576" i="1"/>
  <c r="AE575" i="1"/>
  <c r="R575" i="1"/>
  <c r="E575" i="1"/>
  <c r="M574" i="1"/>
  <c r="AF573" i="1"/>
  <c r="L128" i="11"/>
  <c r="X113" i="11"/>
  <c r="Q106" i="11"/>
  <c r="Q102" i="11"/>
  <c r="K100" i="11"/>
  <c r="W98" i="11"/>
  <c r="N97" i="11"/>
  <c r="C96" i="11"/>
  <c r="A95" i="11"/>
  <c r="AB93" i="11"/>
  <c r="V92" i="11"/>
  <c r="P91" i="11"/>
  <c r="J90" i="11"/>
  <c r="N89" i="11"/>
  <c r="M88" i="11"/>
  <c r="M87" i="11"/>
  <c r="M86" i="11"/>
  <c r="I85" i="11"/>
  <c r="M84" i="11"/>
  <c r="M83" i="11"/>
  <c r="M82" i="11"/>
  <c r="E81" i="11"/>
  <c r="O80" i="11"/>
  <c r="N79" i="11"/>
  <c r="L78" i="11"/>
  <c r="T77" i="11"/>
  <c r="Q76" i="11"/>
  <c r="U75" i="11"/>
  <c r="V74" i="11"/>
  <c r="Y73" i="11"/>
  <c r="H73" i="11"/>
  <c r="J72" i="11"/>
  <c r="V71" i="11"/>
  <c r="Z70" i="11"/>
  <c r="H70" i="11"/>
  <c r="T69" i="11"/>
  <c r="AE68" i="11"/>
  <c r="J68" i="11"/>
  <c r="V67" i="11"/>
  <c r="AA66" i="11"/>
  <c r="F66" i="11"/>
  <c r="Q65" i="11"/>
  <c r="AB64" i="11"/>
  <c r="J64" i="11"/>
  <c r="U63" i="11"/>
  <c r="AF62" i="11"/>
  <c r="K62" i="11"/>
  <c r="X61" i="11"/>
  <c r="C61" i="11"/>
  <c r="M60" i="11"/>
  <c r="V59" i="11"/>
  <c r="AF58" i="11"/>
  <c r="M58" i="11"/>
  <c r="V57" i="11"/>
  <c r="H57" i="11"/>
  <c r="P56" i="11"/>
  <c r="AF55" i="11"/>
  <c r="L55" i="11"/>
  <c r="T54" i="11"/>
  <c r="F54" i="11"/>
  <c r="N53" i="11"/>
  <c r="AD52" i="11"/>
  <c r="H52" i="11"/>
  <c r="X51" i="11"/>
  <c r="C51" i="11"/>
  <c r="L50" i="11"/>
  <c r="AB49" i="11"/>
  <c r="F49" i="11"/>
  <c r="V48" i="11"/>
  <c r="AD47" i="11"/>
  <c r="P47" i="11"/>
  <c r="Z46" i="11"/>
  <c r="A46" i="11"/>
  <c r="R45" i="11"/>
  <c r="A45" i="11"/>
  <c r="Q44" i="11"/>
  <c r="AE43" i="11"/>
  <c r="O43" i="11"/>
  <c r="AC42" i="11"/>
  <c r="M42" i="11"/>
  <c r="AA41" i="11"/>
  <c r="K41" i="11"/>
  <c r="Y40" i="11"/>
  <c r="I40" i="11"/>
  <c r="W39" i="11"/>
  <c r="G39" i="11"/>
  <c r="U38" i="11"/>
  <c r="E38" i="11"/>
  <c r="S37" i="11"/>
  <c r="A37" i="11"/>
  <c r="Q36" i="11"/>
  <c r="AE35" i="11"/>
  <c r="O35" i="11"/>
  <c r="AC34" i="11"/>
  <c r="M34" i="11"/>
  <c r="AA33" i="11"/>
  <c r="K33" i="11"/>
  <c r="Y32" i="11"/>
  <c r="I32" i="11"/>
  <c r="W31" i="11"/>
  <c r="G31" i="11"/>
  <c r="U30" i="11"/>
  <c r="E30" i="11"/>
  <c r="S29" i="11"/>
  <c r="A29" i="11"/>
  <c r="Q28" i="11"/>
  <c r="AE27" i="11"/>
  <c r="O27" i="11"/>
  <c r="AC26" i="11"/>
  <c r="M26" i="11"/>
  <c r="AA25" i="11"/>
  <c r="K25" i="11"/>
  <c r="Y24" i="11"/>
  <c r="I24" i="11"/>
  <c r="W23" i="11"/>
  <c r="G23" i="11"/>
  <c r="U22" i="11"/>
  <c r="E22" i="11"/>
  <c r="S21" i="11"/>
  <c r="A21" i="11"/>
  <c r="Q20" i="11"/>
  <c r="AE19" i="11"/>
  <c r="O19" i="11"/>
  <c r="AC18" i="11"/>
  <c r="M18" i="11"/>
  <c r="AA17" i="11"/>
  <c r="K17" i="11"/>
  <c r="Y16" i="11"/>
  <c r="I16" i="11"/>
  <c r="W15" i="11"/>
  <c r="G15" i="11"/>
  <c r="U14" i="11"/>
  <c r="E14" i="11"/>
  <c r="S13" i="11"/>
  <c r="A13" i="11"/>
  <c r="Q12" i="11"/>
  <c r="AE11" i="11"/>
  <c r="O11" i="11"/>
  <c r="AC10" i="11"/>
  <c r="M10" i="11"/>
  <c r="AA9" i="11"/>
  <c r="K9" i="11"/>
  <c r="Y8" i="11"/>
  <c r="I8" i="11"/>
  <c r="W7" i="11"/>
  <c r="G7" i="11"/>
  <c r="U6" i="11"/>
  <c r="E6" i="11"/>
  <c r="S5" i="11"/>
  <c r="A5" i="11"/>
  <c r="Q4" i="11"/>
  <c r="AE3" i="11"/>
  <c r="O3" i="11"/>
  <c r="AC2" i="11"/>
  <c r="M2" i="11"/>
  <c r="Y601" i="1"/>
  <c r="K601" i="1"/>
  <c r="AD600" i="1"/>
  <c r="F600" i="1"/>
  <c r="Y599" i="1"/>
  <c r="K599" i="1"/>
  <c r="T598" i="1"/>
  <c r="F598" i="1"/>
  <c r="Y597" i="1"/>
  <c r="K597" i="1"/>
  <c r="T596" i="1"/>
  <c r="F596" i="1"/>
  <c r="Y595" i="1"/>
  <c r="AG594" i="1"/>
  <c r="T594" i="1"/>
  <c r="G594" i="1"/>
  <c r="O593" i="1"/>
  <c r="AG592" i="1"/>
  <c r="T592" i="1"/>
  <c r="AC591" i="1"/>
  <c r="O591" i="1"/>
  <c r="AG590" i="1"/>
  <c r="T590" i="1"/>
  <c r="AC589" i="1"/>
  <c r="O589" i="1"/>
  <c r="A589" i="1"/>
  <c r="J588" i="1"/>
  <c r="AC587" i="1"/>
  <c r="O587" i="1"/>
  <c r="X586" i="1"/>
  <c r="J586" i="1"/>
  <c r="AC585" i="1"/>
  <c r="O585" i="1"/>
  <c r="X584" i="1"/>
  <c r="J584" i="1"/>
  <c r="AC583" i="1"/>
  <c r="E583" i="1"/>
  <c r="X582" i="1"/>
  <c r="J582" i="1"/>
  <c r="S581" i="1"/>
  <c r="E581" i="1"/>
  <c r="X580" i="1"/>
  <c r="J580" i="1"/>
  <c r="S579" i="1"/>
  <c r="L126" i="11"/>
  <c r="V112" i="11"/>
  <c r="X105" i="11"/>
  <c r="L102" i="11"/>
  <c r="F100" i="11"/>
  <c r="X98" i="11"/>
  <c r="P97" i="11"/>
  <c r="AD95" i="11"/>
  <c r="R94" i="11"/>
  <c r="V93" i="11"/>
  <c r="W92" i="11"/>
  <c r="Q91" i="11"/>
  <c r="K90" i="11"/>
  <c r="J89" i="11"/>
  <c r="N88" i="11"/>
  <c r="N87" i="11"/>
  <c r="F86" i="11"/>
  <c r="F85" i="11"/>
  <c r="O84" i="11"/>
  <c r="N83" i="11"/>
  <c r="F82" i="11"/>
  <c r="F81" i="11"/>
  <c r="K80" i="11"/>
  <c r="G79" i="11"/>
  <c r="M78" i="11"/>
  <c r="P77" i="11"/>
  <c r="R76" i="11"/>
  <c r="P75" i="11"/>
  <c r="W74" i="11"/>
  <c r="AA73" i="11"/>
  <c r="AF72" i="11"/>
  <c r="K72" i="11"/>
  <c r="O71" i="11"/>
  <c r="AA70" i="11"/>
  <c r="A70" i="11"/>
  <c r="M69" i="11"/>
  <c r="X68" i="11"/>
  <c r="K68" i="11"/>
  <c r="P67" i="11"/>
  <c r="AB66" i="11"/>
  <c r="G66" i="11"/>
  <c r="R65" i="11"/>
  <c r="AD64" i="11"/>
  <c r="K64" i="11"/>
  <c r="V63" i="11"/>
  <c r="A63" i="11"/>
  <c r="L62" i="11"/>
  <c r="R61" i="11"/>
  <c r="AA60" i="11"/>
  <c r="N60" i="11"/>
  <c r="W59" i="11"/>
  <c r="C59" i="11"/>
  <c r="N58" i="11"/>
  <c r="W57" i="11"/>
  <c r="AE56" i="11"/>
  <c r="Q56" i="11"/>
  <c r="Z55" i="11"/>
  <c r="E55" i="11"/>
  <c r="U54" i="11"/>
  <c r="AC53" i="11"/>
  <c r="O53" i="11"/>
  <c r="W52" i="11"/>
  <c r="I52" i="11"/>
  <c r="R51" i="11"/>
  <c r="AA50" i="11"/>
  <c r="M50" i="11"/>
  <c r="U49" i="11"/>
  <c r="G49" i="11"/>
  <c r="O48" i="11"/>
  <c r="AE47" i="11"/>
  <c r="J47" i="11"/>
  <c r="S46" i="11"/>
  <c r="C46" i="11"/>
  <c r="S45" i="11"/>
  <c r="C45" i="11"/>
  <c r="R44" i="11"/>
  <c r="AF43" i="11"/>
  <c r="P43" i="11"/>
  <c r="AD42" i="11"/>
  <c r="N42" i="11"/>
  <c r="AB41" i="11"/>
  <c r="L41" i="11"/>
  <c r="Z40" i="11"/>
  <c r="J40" i="11"/>
  <c r="X39" i="11"/>
  <c r="H39" i="11"/>
  <c r="V38" i="11"/>
  <c r="F38" i="11"/>
  <c r="T37" i="11"/>
  <c r="C37" i="11"/>
  <c r="R36" i="11"/>
  <c r="AF35" i="11"/>
  <c r="P35" i="11"/>
  <c r="AD34" i="11"/>
  <c r="N34" i="11"/>
  <c r="AB33" i="11"/>
  <c r="L33" i="11"/>
  <c r="Z32" i="11"/>
  <c r="J32" i="11"/>
  <c r="X31" i="11"/>
  <c r="H31" i="11"/>
  <c r="E126" i="11"/>
  <c r="M112" i="11"/>
  <c r="S105" i="11"/>
  <c r="F102" i="11"/>
  <c r="G100" i="11"/>
  <c r="Y98" i="11"/>
  <c r="AF96" i="11"/>
  <c r="W95" i="11"/>
  <c r="S94" i="11"/>
  <c r="R93" i="11"/>
  <c r="P92" i="11"/>
  <c r="R91" i="11"/>
  <c r="L90" i="11"/>
  <c r="F89" i="11"/>
  <c r="H88" i="11"/>
  <c r="G87" i="11"/>
  <c r="G86" i="11"/>
  <c r="G85" i="11"/>
  <c r="C84" i="11"/>
  <c r="G83" i="11"/>
  <c r="G82" i="11"/>
  <c r="G81" i="11"/>
  <c r="G80" i="11"/>
  <c r="I79" i="11"/>
  <c r="F78" i="11"/>
  <c r="I77" i="11"/>
  <c r="S76" i="11"/>
  <c r="Q75" i="11"/>
  <c r="Y74" i="11"/>
  <c r="AB73" i="11"/>
  <c r="C73" i="11"/>
  <c r="C72" i="11"/>
  <c r="P71" i="11"/>
  <c r="AB70" i="11"/>
  <c r="C70" i="11"/>
  <c r="N69" i="11"/>
  <c r="Y68" i="11"/>
  <c r="C68" i="11"/>
  <c r="R67" i="11"/>
  <c r="AC66" i="11"/>
  <c r="H66" i="11"/>
  <c r="S65" i="11"/>
  <c r="X64" i="11"/>
  <c r="C64" i="11"/>
  <c r="O63" i="11"/>
  <c r="Z62" i="11"/>
  <c r="F62" i="11"/>
  <c r="S61" i="11"/>
  <c r="AB60" i="11"/>
  <c r="G60" i="11"/>
  <c r="X59" i="11"/>
  <c r="AB58" i="11"/>
  <c r="G58" i="11"/>
  <c r="X57" i="11"/>
  <c r="AF56" i="11"/>
  <c r="R56" i="11"/>
  <c r="AB55" i="11"/>
  <c r="F55" i="11"/>
  <c r="V54" i="11"/>
  <c r="AD53" i="11"/>
  <c r="P53" i="11"/>
  <c r="X52" i="11"/>
  <c r="J52" i="11"/>
  <c r="T51" i="11"/>
  <c r="AB50" i="11"/>
  <c r="N50" i="11"/>
  <c r="V49" i="11"/>
  <c r="H49" i="11"/>
  <c r="P48" i="11"/>
  <c r="AF47" i="11"/>
  <c r="L47" i="11"/>
  <c r="T46" i="11"/>
  <c r="E46" i="11"/>
  <c r="T45" i="11"/>
  <c r="AA44" i="11"/>
  <c r="K44" i="11"/>
  <c r="Y43" i="11"/>
  <c r="I43" i="11"/>
  <c r="W42" i="11"/>
  <c r="G42" i="11"/>
  <c r="U41" i="11"/>
  <c r="E41" i="11"/>
  <c r="S40" i="11"/>
  <c r="A40" i="11"/>
  <c r="Q39" i="11"/>
  <c r="AE38" i="11"/>
  <c r="O38" i="11"/>
  <c r="AC37" i="11"/>
  <c r="M37" i="11"/>
  <c r="AA36" i="11"/>
  <c r="K36" i="11"/>
  <c r="Y35" i="11"/>
  <c r="I35" i="11"/>
  <c r="W34" i="11"/>
  <c r="G34" i="11"/>
  <c r="U33" i="11"/>
  <c r="E33" i="11"/>
  <c r="S32" i="11"/>
  <c r="A32" i="11"/>
  <c r="Q31" i="11"/>
  <c r="AE30" i="11"/>
  <c r="O30" i="11"/>
  <c r="AC29" i="11"/>
  <c r="M29" i="11"/>
  <c r="AA28" i="11"/>
  <c r="K28" i="11"/>
  <c r="Y27" i="11"/>
  <c r="I27" i="11"/>
  <c r="W26" i="11"/>
  <c r="G26" i="11"/>
  <c r="U25" i="11"/>
  <c r="E25" i="11"/>
  <c r="S24" i="11"/>
  <c r="A24" i="11"/>
  <c r="Q23" i="11"/>
  <c r="AE22" i="11"/>
  <c r="O22" i="11"/>
  <c r="AC21" i="11"/>
  <c r="M21" i="11"/>
  <c r="AA20" i="11"/>
  <c r="K20" i="11"/>
  <c r="Y19" i="11"/>
  <c r="I19" i="11"/>
  <c r="W18" i="11"/>
  <c r="G18" i="11"/>
  <c r="U17" i="11"/>
  <c r="E17" i="11"/>
  <c r="S16" i="11"/>
  <c r="A16" i="11"/>
  <c r="Q15" i="11"/>
  <c r="AE14" i="11"/>
  <c r="O14" i="11"/>
  <c r="AC13" i="11"/>
  <c r="M13" i="11"/>
  <c r="AA12" i="11"/>
  <c r="K12" i="11"/>
  <c r="Y11" i="11"/>
  <c r="I11" i="11"/>
  <c r="W10" i="11"/>
  <c r="G10" i="11"/>
  <c r="U9" i="11"/>
  <c r="E9" i="11"/>
  <c r="S8" i="11"/>
  <c r="A8" i="11"/>
  <c r="Q7" i="11"/>
  <c r="AE6" i="11"/>
  <c r="O6" i="11"/>
  <c r="AC5" i="11"/>
  <c r="M5" i="11"/>
  <c r="AA4" i="11"/>
  <c r="K4" i="11"/>
  <c r="Y3" i="11"/>
  <c r="I3" i="11"/>
  <c r="W2" i="11"/>
  <c r="AF123" i="11"/>
  <c r="V111" i="11"/>
  <c r="N105" i="11"/>
  <c r="G102" i="11"/>
  <c r="AE99" i="11"/>
  <c r="T98" i="11"/>
  <c r="AB96" i="11"/>
  <c r="X95" i="11"/>
  <c r="T94" i="11"/>
  <c r="O93" i="11"/>
  <c r="R92" i="11"/>
  <c r="K91" i="11"/>
  <c r="M90" i="11"/>
  <c r="G89" i="11"/>
  <c r="C88" i="11"/>
  <c r="H87" i="11"/>
  <c r="H86" i="11"/>
  <c r="H85" i="11"/>
  <c r="AE83" i="11"/>
  <c r="I83" i="11"/>
  <c r="H82" i="11"/>
  <c r="H81" i="11"/>
  <c r="AE79" i="11"/>
  <c r="F79" i="11"/>
  <c r="G78" i="11"/>
  <c r="E77" i="11"/>
  <c r="L76" i="11"/>
  <c r="R75" i="11"/>
  <c r="N74" i="11"/>
  <c r="U73" i="11"/>
  <c r="AC72" i="11"/>
  <c r="E72" i="11"/>
  <c r="Q71" i="11"/>
  <c r="V70" i="11"/>
  <c r="E70" i="11"/>
  <c r="O69" i="11"/>
  <c r="Z68" i="11"/>
  <c r="F68" i="11"/>
  <c r="K67" i="11"/>
  <c r="V66" i="11"/>
  <c r="I66" i="11"/>
  <c r="T65" i="11"/>
  <c r="Z64" i="11"/>
  <c r="E64" i="11"/>
  <c r="P63" i="11"/>
  <c r="AA62" i="11"/>
  <c r="H62" i="11"/>
  <c r="T61" i="11"/>
  <c r="AC60" i="11"/>
  <c r="H60" i="11"/>
  <c r="R59" i="11"/>
  <c r="AC58" i="11"/>
  <c r="H58" i="11"/>
  <c r="Q57" i="11"/>
  <c r="A57" i="11"/>
  <c r="L56" i="11"/>
  <c r="U55" i="11"/>
  <c r="G55" i="11"/>
  <c r="O54" i="11"/>
  <c r="AE53" i="11"/>
  <c r="I53" i="11"/>
  <c r="Y52" i="11"/>
  <c r="C52" i="11"/>
  <c r="M51" i="11"/>
  <c r="AC50" i="11"/>
  <c r="G50" i="11"/>
  <c r="W49" i="11"/>
  <c r="AE48" i="11"/>
  <c r="Q48" i="11"/>
  <c r="Z47" i="11"/>
  <c r="E47" i="11"/>
  <c r="U46" i="11"/>
  <c r="F46" i="11"/>
  <c r="M45" i="11"/>
  <c r="AB44" i="11"/>
  <c r="L44" i="11"/>
  <c r="Z43" i="11"/>
  <c r="J43" i="11"/>
  <c r="X42" i="11"/>
  <c r="H42" i="11"/>
  <c r="V41" i="11"/>
  <c r="F41" i="11"/>
  <c r="T40" i="11"/>
  <c r="C40" i="11"/>
  <c r="R39" i="11"/>
  <c r="AF38" i="11"/>
  <c r="P38" i="11"/>
  <c r="AD37" i="11"/>
  <c r="N37" i="11"/>
  <c r="AB36" i="11"/>
  <c r="L36" i="11"/>
  <c r="Z35" i="11"/>
  <c r="J35" i="11"/>
  <c r="X34" i="11"/>
  <c r="H34" i="11"/>
  <c r="V33" i="11"/>
  <c r="F33" i="11"/>
  <c r="T32" i="11"/>
  <c r="C32" i="11"/>
  <c r="R31" i="11"/>
  <c r="AF30" i="11"/>
  <c r="P30" i="11"/>
  <c r="AD29" i="11"/>
  <c r="N29" i="11"/>
  <c r="AB28" i="11"/>
  <c r="L28" i="11"/>
  <c r="Z27" i="11"/>
  <c r="J27" i="11"/>
  <c r="X26" i="11"/>
  <c r="H26" i="11"/>
  <c r="V25" i="11"/>
  <c r="F25" i="11"/>
  <c r="T24" i="11"/>
  <c r="C24" i="11"/>
  <c r="R23" i="11"/>
  <c r="AF22" i="11"/>
  <c r="P22" i="11"/>
  <c r="AD21" i="11"/>
  <c r="N21" i="11"/>
  <c r="AB20" i="11"/>
  <c r="L20" i="11"/>
  <c r="Z19" i="11"/>
  <c r="J19" i="11"/>
  <c r="X18" i="11"/>
  <c r="H18" i="11"/>
  <c r="V17" i="11"/>
  <c r="F17" i="11"/>
  <c r="T16" i="11"/>
  <c r="C16" i="11"/>
  <c r="R15" i="11"/>
  <c r="AF14" i="11"/>
  <c r="P14" i="11"/>
  <c r="AD13" i="11"/>
  <c r="N13" i="11"/>
  <c r="AB12" i="11"/>
  <c r="L12" i="11"/>
  <c r="Z11" i="11"/>
  <c r="J11" i="11"/>
  <c r="X10" i="11"/>
  <c r="H10" i="11"/>
  <c r="V9" i="11"/>
  <c r="F9" i="11"/>
  <c r="T8" i="11"/>
  <c r="C8" i="11"/>
  <c r="R7" i="11"/>
  <c r="AF6" i="11"/>
  <c r="P6" i="11"/>
  <c r="X123" i="11"/>
  <c r="K111" i="11"/>
  <c r="X104" i="11"/>
  <c r="I102" i="11"/>
  <c r="AF99" i="11"/>
  <c r="L98" i="11"/>
  <c r="AC96" i="11"/>
  <c r="Y95" i="11"/>
  <c r="U94" i="11"/>
  <c r="P93" i="11"/>
  <c r="O92" i="11"/>
  <c r="L91" i="11"/>
  <c r="G90" i="11"/>
  <c r="H89" i="11"/>
  <c r="AE87" i="11"/>
  <c r="J87" i="11"/>
  <c r="I86" i="11"/>
  <c r="AF84" i="11"/>
  <c r="AF83" i="11"/>
  <c r="AD82" i="11"/>
  <c r="I82" i="11"/>
  <c r="AF80" i="11"/>
  <c r="AF79" i="11"/>
  <c r="AD78" i="11"/>
  <c r="H78" i="11"/>
  <c r="F77" i="11"/>
  <c r="N76" i="11"/>
  <c r="K75" i="11"/>
  <c r="O74" i="11"/>
  <c r="V73" i="11"/>
  <c r="Y72" i="11"/>
  <c r="F72" i="11"/>
  <c r="R71" i="11"/>
  <c r="R70" i="11"/>
  <c r="AC69" i="11"/>
  <c r="P69" i="11"/>
  <c r="AA68" i="11"/>
  <c r="AE67" i="11"/>
  <c r="L67" i="11"/>
  <c r="W66" i="11"/>
  <c r="A66" i="11"/>
  <c r="N65" i="11"/>
  <c r="AA64" i="11"/>
  <c r="F64" i="11"/>
  <c r="Q63" i="11"/>
  <c r="AB62" i="11"/>
  <c r="A62" i="11"/>
  <c r="M61" i="11"/>
  <c r="AD60" i="11"/>
  <c r="I60" i="11"/>
  <c r="T59" i="11"/>
  <c r="AD58" i="11"/>
  <c r="I58" i="11"/>
  <c r="R57" i="11"/>
  <c r="C57" i="11"/>
  <c r="N56" i="11"/>
  <c r="V55" i="11"/>
  <c r="H55" i="11"/>
  <c r="P54" i="11"/>
  <c r="AF53" i="11"/>
  <c r="J53" i="11"/>
  <c r="Z52" i="11"/>
  <c r="F52" i="11"/>
  <c r="N51" i="11"/>
  <c r="AD50" i="11"/>
  <c r="H50" i="11"/>
  <c r="X49" i="11"/>
  <c r="AF48" i="11"/>
  <c r="R48" i="11"/>
  <c r="AB47" i="11"/>
  <c r="F47" i="11"/>
  <c r="V46" i="11"/>
  <c r="AC45" i="11"/>
  <c r="N45" i="11"/>
  <c r="AC44" i="11"/>
  <c r="M44" i="11"/>
  <c r="AA43" i="11"/>
  <c r="K43" i="11"/>
  <c r="Y42" i="11"/>
  <c r="I42" i="11"/>
  <c r="W41" i="11"/>
  <c r="G41" i="11"/>
  <c r="U40" i="11"/>
  <c r="E40" i="11"/>
  <c r="S39" i="11"/>
  <c r="A39" i="11"/>
  <c r="Q38" i="11"/>
  <c r="AE37" i="11"/>
  <c r="O37" i="11"/>
  <c r="AC36" i="11"/>
  <c r="M36" i="11"/>
  <c r="AA35" i="11"/>
  <c r="K35" i="11"/>
  <c r="Y34" i="11"/>
  <c r="I34" i="11"/>
  <c r="W33" i="11"/>
  <c r="G33" i="11"/>
  <c r="U32" i="11"/>
  <c r="E32" i="11"/>
  <c r="S31" i="11"/>
  <c r="A31" i="11"/>
  <c r="Q30" i="11"/>
  <c r="AE29" i="11"/>
  <c r="O29" i="11"/>
  <c r="AC28" i="11"/>
  <c r="M28" i="11"/>
  <c r="AA27" i="11"/>
  <c r="K27" i="11"/>
  <c r="Y26" i="11"/>
  <c r="I26" i="11"/>
  <c r="W25" i="11"/>
  <c r="G25" i="11"/>
  <c r="U24" i="11"/>
  <c r="E24" i="11"/>
  <c r="S23" i="11"/>
  <c r="A23" i="11"/>
  <c r="Q22" i="11"/>
  <c r="AE21" i="11"/>
  <c r="O21" i="11"/>
  <c r="AC20" i="11"/>
  <c r="M20" i="11"/>
  <c r="AA19" i="11"/>
  <c r="K19" i="11"/>
  <c r="Y18" i="11"/>
  <c r="I18" i="11"/>
  <c r="W17" i="11"/>
  <c r="G17" i="11"/>
  <c r="U16" i="11"/>
  <c r="E16" i="11"/>
  <c r="S15" i="11"/>
  <c r="A15" i="11"/>
  <c r="Q14" i="11"/>
  <c r="AE13" i="11"/>
  <c r="O13" i="11"/>
  <c r="AC12" i="11"/>
  <c r="M12" i="11"/>
  <c r="AA11" i="11"/>
  <c r="K11" i="11"/>
  <c r="Y10" i="11"/>
  <c r="I10" i="11"/>
  <c r="W9" i="11"/>
  <c r="G9" i="11"/>
  <c r="U8" i="11"/>
  <c r="E8" i="11"/>
  <c r="S7" i="11"/>
  <c r="A7" i="11"/>
  <c r="Q6" i="11"/>
  <c r="AE5" i="11"/>
  <c r="O5" i="11"/>
  <c r="AC4" i="11"/>
  <c r="M4" i="11"/>
  <c r="AA3" i="11"/>
  <c r="U121" i="11"/>
  <c r="U110" i="11"/>
  <c r="T104" i="11"/>
  <c r="X101" i="11"/>
  <c r="A100" i="11"/>
  <c r="G98" i="11"/>
  <c r="AD96" i="11"/>
  <c r="Z95" i="11"/>
  <c r="O94" i="11"/>
  <c r="I93" i="11"/>
  <c r="C92" i="11"/>
  <c r="G91" i="11"/>
  <c r="H90" i="11"/>
  <c r="AF88" i="11"/>
  <c r="AF87" i="11"/>
  <c r="AD86" i="11"/>
  <c r="A86" i="11"/>
  <c r="A85" i="11"/>
  <c r="A84" i="11"/>
  <c r="Z82" i="11"/>
  <c r="E82" i="11"/>
  <c r="C81" i="11"/>
  <c r="AA79" i="11"/>
  <c r="A79" i="11"/>
  <c r="I78" i="11"/>
  <c r="G77" i="11"/>
  <c r="K76" i="11"/>
  <c r="L75" i="11"/>
  <c r="P74" i="11"/>
  <c r="W73" i="11"/>
  <c r="Z72" i="11"/>
  <c r="G72" i="11"/>
  <c r="K71" i="11"/>
  <c r="S70" i="11"/>
  <c r="AD69" i="11"/>
  <c r="I69" i="11"/>
  <c r="T68" i="11"/>
  <c r="A68" i="11"/>
  <c r="M67" i="11"/>
  <c r="X66" i="11"/>
  <c r="C66" i="11"/>
  <c r="P65" i="11"/>
  <c r="T64" i="11"/>
  <c r="G64" i="11"/>
  <c r="R63" i="11"/>
  <c r="V62" i="11"/>
  <c r="C62" i="11"/>
  <c r="N61" i="11"/>
  <c r="W60" i="11"/>
  <c r="J60" i="11"/>
  <c r="N59" i="11"/>
  <c r="W58" i="11"/>
  <c r="T121" i="11"/>
  <c r="P110" i="11"/>
  <c r="P104" i="11"/>
  <c r="R101" i="11"/>
  <c r="O99" i="11"/>
  <c r="H98" i="11"/>
  <c r="AE96" i="11"/>
  <c r="S95" i="11"/>
  <c r="P94" i="11"/>
  <c r="K93" i="11"/>
  <c r="E92" i="11"/>
  <c r="E91" i="11"/>
  <c r="I90" i="11"/>
  <c r="C89" i="11"/>
  <c r="AA87" i="11"/>
  <c r="AA86" i="11"/>
  <c r="E86" i="11"/>
  <c r="C85" i="11"/>
  <c r="AA83" i="11"/>
  <c r="AA82" i="11"/>
  <c r="AF81" i="11"/>
  <c r="AB80" i="11"/>
  <c r="AB79" i="11"/>
  <c r="AA78" i="11"/>
  <c r="C78" i="11"/>
  <c r="H77" i="11"/>
  <c r="C76" i="11"/>
  <c r="M75" i="11"/>
  <c r="J74" i="11"/>
  <c r="X73" i="11"/>
  <c r="AA72" i="11"/>
  <c r="AE71" i="11"/>
  <c r="L71" i="11"/>
  <c r="T70" i="11"/>
  <c r="AE69" i="11"/>
  <c r="J69" i="11"/>
  <c r="V68" i="11"/>
  <c r="AA67" i="11"/>
  <c r="N67" i="11"/>
  <c r="Y66" i="11"/>
  <c r="E66" i="11"/>
  <c r="J65" i="11"/>
  <c r="U64" i="11"/>
  <c r="AE63" i="11"/>
  <c r="K63" i="11"/>
  <c r="X62" i="11"/>
  <c r="E62" i="11"/>
  <c r="O61" i="11"/>
  <c r="X60" i="11"/>
  <c r="C60" i="11"/>
  <c r="O59" i="11"/>
  <c r="X58" i="11"/>
  <c r="A58" i="11"/>
  <c r="T57" i="11"/>
  <c r="AD56" i="11"/>
  <c r="H56" i="11"/>
  <c r="X55" i="11"/>
  <c r="AF54" i="11"/>
  <c r="R54" i="11"/>
  <c r="Z53" i="11"/>
  <c r="L53" i="11"/>
  <c r="V52" i="11"/>
  <c r="AD51" i="11"/>
  <c r="P51" i="11"/>
  <c r="X50" i="11"/>
  <c r="J50" i="11"/>
  <c r="R49" i="11"/>
  <c r="C49" i="11"/>
  <c r="N48" i="11"/>
  <c r="V47" i="11"/>
  <c r="H47" i="11"/>
  <c r="P46" i="11"/>
  <c r="AE45" i="11"/>
  <c r="P45" i="11"/>
  <c r="W44" i="11"/>
  <c r="G44" i="11"/>
  <c r="U43" i="11"/>
  <c r="E43" i="11"/>
  <c r="S42" i="11"/>
  <c r="A42" i="11"/>
  <c r="Q41" i="11"/>
  <c r="AE40" i="11"/>
  <c r="O40" i="11"/>
  <c r="AC39" i="11"/>
  <c r="M39" i="11"/>
  <c r="AA38" i="11"/>
  <c r="K38" i="11"/>
  <c r="Y37" i="11"/>
  <c r="I37" i="11"/>
  <c r="W36" i="11"/>
  <c r="G36" i="11"/>
  <c r="U35" i="11"/>
  <c r="E35" i="11"/>
  <c r="S34" i="11"/>
  <c r="A34" i="11"/>
  <c r="Q33" i="11"/>
  <c r="AE32" i="11"/>
  <c r="O32" i="11"/>
  <c r="AC31" i="11"/>
  <c r="M31" i="11"/>
  <c r="AA30" i="11"/>
  <c r="K30" i="11"/>
  <c r="Y29" i="11"/>
  <c r="I29" i="11"/>
  <c r="W28" i="11"/>
  <c r="G28" i="11"/>
  <c r="U27" i="11"/>
  <c r="E27" i="11"/>
  <c r="S26" i="11"/>
  <c r="A26" i="11"/>
  <c r="Q25" i="11"/>
  <c r="AE24" i="11"/>
  <c r="O24" i="11"/>
  <c r="AC23" i="11"/>
  <c r="M23" i="11"/>
  <c r="AA22" i="11"/>
  <c r="K22" i="11"/>
  <c r="Y21" i="11"/>
  <c r="I21" i="11"/>
  <c r="W20" i="11"/>
  <c r="X119" i="11"/>
  <c r="T109" i="11"/>
  <c r="AA103" i="11"/>
  <c r="S101" i="11"/>
  <c r="Q99" i="11"/>
  <c r="I98" i="11"/>
  <c r="X96" i="11"/>
  <c r="T95" i="11"/>
  <c r="Q94" i="11"/>
  <c r="L93" i="11"/>
  <c r="F92" i="11"/>
  <c r="AF90" i="11"/>
  <c r="E90" i="11"/>
  <c r="AB88" i="11"/>
  <c r="AB87" i="11"/>
  <c r="AB86" i="11"/>
  <c r="AF85" i="11"/>
  <c r="AB84" i="11"/>
  <c r="AB83" i="11"/>
  <c r="AB82" i="11"/>
  <c r="AB81" i="11"/>
  <c r="AD80" i="11"/>
  <c r="AC79" i="11"/>
  <c r="AB78" i="11"/>
  <c r="AE77" i="11"/>
  <c r="AF76" i="11"/>
  <c r="G76" i="11"/>
  <c r="N75" i="11"/>
  <c r="K74" i="11"/>
  <c r="Q73" i="11"/>
  <c r="T72" i="11"/>
  <c r="AF71" i="11"/>
  <c r="N71" i="11"/>
  <c r="U70" i="11"/>
  <c r="AF69" i="11"/>
  <c r="K69" i="11"/>
  <c r="P68" i="11"/>
  <c r="AB67" i="11"/>
  <c r="G67" i="11"/>
  <c r="R66" i="11"/>
  <c r="AD65" i="11"/>
  <c r="K65" i="11"/>
  <c r="V64" i="11"/>
  <c r="AF63" i="11"/>
  <c r="L63" i="11"/>
  <c r="R62" i="11"/>
  <c r="AC61" i="11"/>
  <c r="P61" i="11"/>
  <c r="Y60" i="11"/>
  <c r="F60" i="11"/>
  <c r="P59" i="11"/>
  <c r="Y58" i="11"/>
  <c r="C58" i="11"/>
  <c r="N57" i="11"/>
  <c r="W56" i="11"/>
  <c r="I56" i="11"/>
  <c r="Q55" i="11"/>
  <c r="A55" i="11"/>
  <c r="K54" i="11"/>
  <c r="AA53" i="11"/>
  <c r="F53" i="11"/>
  <c r="O52" i="11"/>
  <c r="AE51" i="11"/>
  <c r="I51" i="11"/>
  <c r="Y50" i="11"/>
  <c r="A50" i="11"/>
  <c r="S49" i="11"/>
  <c r="AB48" i="11"/>
  <c r="G48" i="11"/>
  <c r="W47" i="11"/>
  <c r="AE46" i="11"/>
  <c r="Q46" i="11"/>
  <c r="AF45" i="11"/>
  <c r="I45" i="11"/>
  <c r="X44" i="11"/>
  <c r="H44" i="11"/>
  <c r="V43" i="11"/>
  <c r="F43" i="11"/>
  <c r="T42" i="11"/>
  <c r="C42" i="11"/>
  <c r="R41" i="11"/>
  <c r="AF40" i="11"/>
  <c r="P40" i="11"/>
  <c r="AD39" i="11"/>
  <c r="N39" i="11"/>
  <c r="AB38" i="11"/>
  <c r="L38" i="11"/>
  <c r="Z37" i="11"/>
  <c r="J37" i="11"/>
  <c r="X36" i="11"/>
  <c r="H36" i="11"/>
  <c r="V35" i="11"/>
  <c r="F35" i="11"/>
  <c r="T34" i="11"/>
  <c r="C34" i="11"/>
  <c r="R33" i="11"/>
  <c r="AF32" i="11"/>
  <c r="V119" i="11"/>
  <c r="O109" i="11"/>
  <c r="AB103" i="11"/>
  <c r="T101" i="11"/>
  <c r="R99" i="11"/>
  <c r="C98" i="11"/>
  <c r="Z96" i="11"/>
  <c r="O95" i="11"/>
  <c r="L94" i="11"/>
  <c r="E93" i="11"/>
  <c r="G92" i="11"/>
  <c r="A91" i="11"/>
  <c r="AF89" i="11"/>
  <c r="AC88" i="11"/>
  <c r="AC87" i="11"/>
  <c r="AC86" i="11"/>
  <c r="U85" i="11"/>
  <c r="AD84" i="11"/>
  <c r="AC83" i="11"/>
  <c r="AC82" i="11"/>
  <c r="U81" i="11"/>
  <c r="Z80" i="11"/>
  <c r="AD79" i="11"/>
  <c r="AC78" i="11"/>
  <c r="AF77" i="11"/>
  <c r="A77" i="11"/>
  <c r="AE75" i="11"/>
  <c r="H75" i="11"/>
  <c r="L74" i="11"/>
  <c r="T73" i="11"/>
  <c r="U72" i="11"/>
  <c r="A72" i="11"/>
  <c r="J71" i="11"/>
  <c r="N70" i="11"/>
  <c r="Y69" i="11"/>
  <c r="L69" i="11"/>
  <c r="R68" i="11"/>
  <c r="AC67" i="11"/>
  <c r="H67" i="11"/>
  <c r="S66" i="11"/>
  <c r="AF65" i="11"/>
  <c r="L65" i="11"/>
  <c r="W64" i="11"/>
  <c r="A64" i="11"/>
  <c r="N63" i="11"/>
  <c r="S62" i="11"/>
  <c r="AD61" i="11"/>
  <c r="I61" i="11"/>
  <c r="Z60" i="11"/>
  <c r="AD59" i="11"/>
  <c r="I59" i="11"/>
  <c r="Z58" i="11"/>
  <c r="E58" i="11"/>
  <c r="P57" i="11"/>
  <c r="X56" i="11"/>
  <c r="J56" i="11"/>
  <c r="R55" i="11"/>
  <c r="C55" i="11"/>
  <c r="L54" i="11"/>
  <c r="AB53" i="11"/>
  <c r="H53" i="11"/>
  <c r="P52" i="11"/>
  <c r="AF51" i="11"/>
  <c r="J51" i="11"/>
  <c r="Z50" i="11"/>
  <c r="C50" i="11"/>
  <c r="T49" i="11"/>
  <c r="AD48" i="11"/>
  <c r="H48" i="11"/>
  <c r="X47" i="11"/>
  <c r="AF46" i="11"/>
  <c r="R46" i="11"/>
  <c r="Y45" i="11"/>
  <c r="J45" i="11"/>
  <c r="Y44" i="11"/>
  <c r="I44" i="11"/>
  <c r="W43" i="11"/>
  <c r="G43" i="11"/>
  <c r="U42" i="11"/>
  <c r="E42" i="11"/>
  <c r="S41" i="11"/>
  <c r="A41" i="11"/>
  <c r="Q40" i="11"/>
  <c r="AE39" i="11"/>
  <c r="O39" i="11"/>
  <c r="AC38" i="11"/>
  <c r="M38" i="11"/>
  <c r="AA37" i="11"/>
  <c r="K37" i="11"/>
  <c r="Y36" i="11"/>
  <c r="I36" i="11"/>
  <c r="W35" i="11"/>
  <c r="G35" i="11"/>
  <c r="U34" i="11"/>
  <c r="E34" i="11"/>
  <c r="S33" i="11"/>
  <c r="A33" i="11"/>
  <c r="Q32" i="11"/>
  <c r="AE31" i="11"/>
  <c r="O31" i="11"/>
  <c r="AC30" i="11"/>
  <c r="M30" i="11"/>
  <c r="AA29" i="11"/>
  <c r="K29" i="11"/>
  <c r="Y28" i="11"/>
  <c r="I28" i="11"/>
  <c r="W27" i="11"/>
  <c r="G27" i="11"/>
  <c r="U26" i="11"/>
  <c r="E26" i="11"/>
  <c r="S25" i="11"/>
  <c r="A25" i="11"/>
  <c r="Q24" i="11"/>
  <c r="AE23" i="11"/>
  <c r="O23" i="11"/>
  <c r="AC22" i="11"/>
  <c r="M22" i="11"/>
  <c r="AA21" i="11"/>
  <c r="K21" i="11"/>
  <c r="Y20" i="11"/>
  <c r="I20" i="11"/>
  <c r="W19" i="11"/>
  <c r="G19" i="11"/>
  <c r="U18" i="11"/>
  <c r="E18" i="11"/>
  <c r="S17" i="11"/>
  <c r="A17" i="11"/>
  <c r="K118" i="11"/>
  <c r="R108" i="11"/>
  <c r="AD103" i="11"/>
  <c r="P101" i="11"/>
  <c r="K99" i="11"/>
  <c r="E98" i="11"/>
  <c r="L96" i="11"/>
  <c r="H95" i="11"/>
  <c r="H94" i="11"/>
  <c r="F93" i="11"/>
  <c r="AE91" i="11"/>
  <c r="Z90" i="11"/>
  <c r="AB89" i="11"/>
  <c r="AE88" i="11"/>
  <c r="AD87" i="11"/>
  <c r="V86" i="11"/>
  <c r="V85" i="11"/>
  <c r="AA84" i="11"/>
  <c r="AD83" i="11"/>
  <c r="V82" i="11"/>
  <c r="V81" i="11"/>
  <c r="V80" i="11"/>
  <c r="X79" i="11"/>
  <c r="V78" i="11"/>
  <c r="AB77" i="11"/>
  <c r="C77" i="11"/>
  <c r="AF75" i="11"/>
  <c r="F75" i="11"/>
  <c r="M74" i="11"/>
  <c r="P73" i="11"/>
  <c r="V72" i="11"/>
  <c r="AA71" i="11"/>
  <c r="C71" i="11"/>
  <c r="O70" i="11"/>
  <c r="Z69" i="11"/>
  <c r="F69" i="11"/>
  <c r="S68" i="11"/>
  <c r="AD67" i="11"/>
  <c r="I67" i="11"/>
  <c r="T66" i="11"/>
  <c r="Z65" i="11"/>
  <c r="E65" i="11"/>
  <c r="P64" i="11"/>
  <c r="AA63" i="11"/>
  <c r="H63" i="11"/>
  <c r="T62" i="11"/>
  <c r="AE61" i="11"/>
  <c r="J61" i="11"/>
  <c r="T60" i="11"/>
  <c r="AE59" i="11"/>
  <c r="J59" i="11"/>
  <c r="S58" i="11"/>
  <c r="F58" i="11"/>
  <c r="I57" i="11"/>
  <c r="Y56" i="11"/>
  <c r="A56" i="11"/>
  <c r="S55" i="11"/>
  <c r="AA54" i="11"/>
  <c r="M54" i="11"/>
  <c r="V53" i="11"/>
  <c r="AE52" i="11"/>
  <c r="Q52" i="11"/>
  <c r="Y51" i="11"/>
  <c r="K51" i="11"/>
  <c r="S50" i="11"/>
  <c r="E50" i="11"/>
  <c r="N49" i="11"/>
  <c r="W48" i="11"/>
  <c r="I48" i="11"/>
  <c r="Q47" i="11"/>
  <c r="A47" i="11"/>
  <c r="K46" i="11"/>
  <c r="Z45" i="11"/>
  <c r="K45" i="11"/>
  <c r="Z44" i="11"/>
  <c r="J44" i="11"/>
  <c r="X43" i="11"/>
  <c r="H43" i="11"/>
  <c r="V42" i="11"/>
  <c r="F42" i="11"/>
  <c r="T41" i="11"/>
  <c r="C41" i="11"/>
  <c r="R40" i="11"/>
  <c r="AF39" i="11"/>
  <c r="P39" i="11"/>
  <c r="AD38" i="11"/>
  <c r="N38" i="11"/>
  <c r="AB37" i="11"/>
  <c r="L37" i="11"/>
  <c r="Z36" i="11"/>
  <c r="J36" i="11"/>
  <c r="X35" i="11"/>
  <c r="H35" i="11"/>
  <c r="V34" i="11"/>
  <c r="F34" i="11"/>
  <c r="T33" i="11"/>
  <c r="C33" i="11"/>
  <c r="R32" i="11"/>
  <c r="AF31" i="11"/>
  <c r="P31" i="11"/>
  <c r="AD30" i="11"/>
  <c r="N30" i="11"/>
  <c r="AB29" i="11"/>
  <c r="L29" i="11"/>
  <c r="Z28" i="11"/>
  <c r="J28" i="11"/>
  <c r="X27" i="11"/>
  <c r="H27" i="11"/>
  <c r="V26" i="11"/>
  <c r="F26" i="11"/>
  <c r="T25" i="11"/>
  <c r="C25" i="11"/>
  <c r="R24" i="11"/>
  <c r="AF23" i="11"/>
  <c r="P23" i="11"/>
  <c r="AD22" i="11"/>
  <c r="N22" i="11"/>
  <c r="AB21" i="11"/>
  <c r="L21" i="11"/>
  <c r="Z20" i="11"/>
  <c r="J20" i="11"/>
  <c r="X19" i="11"/>
  <c r="H19" i="11"/>
  <c r="V18" i="11"/>
  <c r="F18" i="11"/>
  <c r="T17" i="11"/>
  <c r="C17" i="11"/>
  <c r="R16" i="11"/>
  <c r="AF15" i="11"/>
  <c r="P15" i="11"/>
  <c r="AD14" i="11"/>
  <c r="N14" i="11"/>
  <c r="AB13" i="11"/>
  <c r="L13" i="11"/>
  <c r="Z12" i="11"/>
  <c r="J12" i="11"/>
  <c r="X11" i="11"/>
  <c r="H11" i="11"/>
  <c r="V10" i="11"/>
  <c r="F10" i="11"/>
  <c r="T9" i="11"/>
  <c r="C9" i="11"/>
  <c r="R8" i="11"/>
  <c r="AF7" i="11"/>
  <c r="P7" i="11"/>
  <c r="AD6" i="11"/>
  <c r="N6" i="11"/>
  <c r="AB5" i="11"/>
  <c r="L5" i="11"/>
  <c r="Z4" i="11"/>
  <c r="J4" i="11"/>
  <c r="X3" i="11"/>
  <c r="H3" i="11"/>
  <c r="V2" i="11"/>
  <c r="F2" i="11"/>
  <c r="N601" i="1"/>
  <c r="AF600" i="1"/>
  <c r="S600" i="1"/>
  <c r="AB599" i="1"/>
  <c r="N599" i="1"/>
  <c r="AG598" i="1"/>
  <c r="S598" i="1"/>
  <c r="AB597" i="1"/>
  <c r="N597" i="1"/>
  <c r="AG596" i="1"/>
  <c r="I596" i="1"/>
  <c r="AB595" i="1"/>
  <c r="N595" i="1"/>
  <c r="W594" i="1"/>
  <c r="I594" i="1"/>
  <c r="AB593" i="1"/>
  <c r="N593" i="1"/>
  <c r="W592" i="1"/>
  <c r="I592" i="1"/>
  <c r="AB591" i="1"/>
  <c r="C591" i="1"/>
  <c r="W590" i="1"/>
  <c r="I590" i="1"/>
  <c r="R589" i="1"/>
  <c r="E589" i="1"/>
  <c r="W588" i="1"/>
  <c r="I588" i="1"/>
  <c r="R587" i="1"/>
  <c r="E587" i="1"/>
  <c r="W586" i="1"/>
  <c r="AE585" i="1"/>
  <c r="R585" i="1"/>
  <c r="E585" i="1"/>
  <c r="M584" i="1"/>
  <c r="AF583" i="1"/>
  <c r="R583" i="1"/>
  <c r="AA582" i="1"/>
  <c r="M582" i="1"/>
  <c r="AF581" i="1"/>
  <c r="R581" i="1"/>
  <c r="AA580" i="1"/>
  <c r="M580" i="1"/>
  <c r="C118" i="11"/>
  <c r="N108" i="11"/>
  <c r="X103" i="11"/>
  <c r="AB100" i="11"/>
  <c r="L99" i="11"/>
  <c r="AD97" i="11"/>
  <c r="M96" i="11"/>
  <c r="I95" i="11"/>
  <c r="E94" i="11"/>
  <c r="H93" i="11"/>
  <c r="AF91" i="11"/>
  <c r="AA90" i="11"/>
  <c r="U89" i="11"/>
  <c r="AA88" i="11"/>
  <c r="W87" i="11"/>
  <c r="W86" i="11"/>
  <c r="W85" i="11"/>
  <c r="W84" i="11"/>
  <c r="X83" i="11"/>
  <c r="W82" i="11"/>
  <c r="W81" i="11"/>
  <c r="W80" i="11"/>
  <c r="T79" i="11"/>
  <c r="W78" i="11"/>
  <c r="U77" i="11"/>
  <c r="AC76" i="11"/>
  <c r="A76" i="11"/>
  <c r="AD74" i="11"/>
  <c r="F74" i="11"/>
  <c r="I73" i="11"/>
  <c r="W72" i="11"/>
  <c r="AB71" i="11"/>
  <c r="E71" i="11"/>
  <c r="P70" i="11"/>
  <c r="AA69" i="11"/>
  <c r="H69" i="11"/>
  <c r="L68" i="11"/>
  <c r="W67" i="11"/>
  <c r="J67" i="11"/>
  <c r="N66" i="11"/>
  <c r="AA65" i="11"/>
  <c r="F65" i="11"/>
  <c r="Q64" i="11"/>
  <c r="AB63" i="11"/>
  <c r="J63" i="11"/>
  <c r="U62" i="11"/>
  <c r="AF61" i="11"/>
  <c r="K61" i="11"/>
  <c r="V60" i="11"/>
  <c r="AF59" i="11"/>
  <c r="K59" i="11"/>
  <c r="T58" i="11"/>
  <c r="AD57" i="11"/>
  <c r="J57" i="11"/>
  <c r="Z56" i="11"/>
  <c r="C56" i="11"/>
  <c r="T55" i="11"/>
  <c r="AB54" i="11"/>
  <c r="N54" i="11"/>
  <c r="X53" i="11"/>
  <c r="AF52" i="11"/>
  <c r="R52" i="11"/>
  <c r="Z51" i="11"/>
  <c r="L51" i="11"/>
  <c r="T50" i="11"/>
  <c r="F50" i="11"/>
  <c r="P49" i="11"/>
  <c r="X48" i="11"/>
  <c r="J48" i="11"/>
  <c r="R47" i="11"/>
  <c r="C47" i="11"/>
  <c r="L46" i="11"/>
  <c r="AA45" i="11"/>
  <c r="L45" i="11"/>
  <c r="S44" i="11"/>
  <c r="A44" i="11"/>
  <c r="Q43" i="11"/>
  <c r="AE42" i="11"/>
  <c r="O42" i="11"/>
  <c r="AC41" i="11"/>
  <c r="M41" i="11"/>
  <c r="AA40" i="11"/>
  <c r="K40" i="11"/>
  <c r="Y39" i="11"/>
  <c r="I39" i="11"/>
  <c r="W38" i="11"/>
  <c r="G38" i="11"/>
  <c r="U37" i="11"/>
  <c r="E37" i="11"/>
  <c r="S36" i="11"/>
  <c r="A36" i="11"/>
  <c r="Q35" i="11"/>
  <c r="AE34" i="11"/>
  <c r="O34" i="11"/>
  <c r="AC33" i="11"/>
  <c r="M33" i="11"/>
  <c r="AA32" i="11"/>
  <c r="K32" i="11"/>
  <c r="Y31" i="11"/>
  <c r="I31" i="11"/>
  <c r="W30" i="11"/>
  <c r="G30" i="11"/>
  <c r="U29" i="11"/>
  <c r="E29" i="11"/>
  <c r="S28" i="11"/>
  <c r="A28" i="11"/>
  <c r="Q27" i="11"/>
  <c r="AE26" i="11"/>
  <c r="O26" i="11"/>
  <c r="AC25" i="11"/>
  <c r="M25" i="11"/>
  <c r="AA24" i="11"/>
  <c r="K24" i="11"/>
  <c r="Y23" i="11"/>
  <c r="I23" i="11"/>
  <c r="W22" i="11"/>
  <c r="G22" i="11"/>
  <c r="U21" i="11"/>
  <c r="E21" i="11"/>
  <c r="S20" i="11"/>
  <c r="A20" i="11"/>
  <c r="Q19" i="11"/>
  <c r="AE18" i="11"/>
  <c r="O18" i="11"/>
  <c r="AC17" i="11"/>
  <c r="M17" i="11"/>
  <c r="AA16" i="11"/>
  <c r="K16" i="11"/>
  <c r="Y15" i="11"/>
  <c r="I15" i="11"/>
  <c r="W14" i="11"/>
  <c r="G14" i="11"/>
  <c r="U13" i="11"/>
  <c r="E13" i="11"/>
  <c r="S12" i="11"/>
  <c r="A12" i="11"/>
  <c r="Q11" i="11"/>
  <c r="AE10" i="11"/>
  <c r="O10" i="11"/>
  <c r="AC9" i="11"/>
  <c r="M9" i="11"/>
  <c r="AA8" i="11"/>
  <c r="K8" i="11"/>
  <c r="Y7" i="11"/>
  <c r="I7" i="11"/>
  <c r="W6" i="11"/>
  <c r="G6" i="11"/>
  <c r="U5" i="11"/>
  <c r="E5" i="11"/>
  <c r="S4" i="11"/>
  <c r="A4" i="11"/>
  <c r="Q3" i="11"/>
  <c r="AE2" i="11"/>
  <c r="O2" i="11"/>
  <c r="AC601" i="1"/>
  <c r="O601" i="1"/>
  <c r="AG600" i="1"/>
  <c r="T600" i="1"/>
  <c r="AC599" i="1"/>
  <c r="O599" i="1"/>
  <c r="A599" i="1"/>
  <c r="J598" i="1"/>
  <c r="AC597" i="1"/>
  <c r="O597" i="1"/>
  <c r="X596" i="1"/>
  <c r="J596" i="1"/>
  <c r="AC595" i="1"/>
  <c r="O595" i="1"/>
  <c r="X594" i="1"/>
  <c r="J594" i="1"/>
  <c r="AC593" i="1"/>
  <c r="E593" i="1"/>
  <c r="X592" i="1"/>
  <c r="J592" i="1"/>
  <c r="S591" i="1"/>
  <c r="E591" i="1"/>
  <c r="X590" i="1"/>
  <c r="J590" i="1"/>
  <c r="S589" i="1"/>
  <c r="F589" i="1"/>
  <c r="X588" i="1"/>
  <c r="AF587" i="1"/>
  <c r="S587" i="1"/>
  <c r="F587" i="1"/>
  <c r="N586" i="1"/>
  <c r="AF585" i="1"/>
  <c r="S585" i="1"/>
  <c r="AB584" i="1"/>
  <c r="N584" i="1"/>
  <c r="AG583" i="1"/>
  <c r="S583" i="1"/>
  <c r="AB582" i="1"/>
  <c r="N582" i="1"/>
  <c r="AG581" i="1"/>
  <c r="I581" i="1"/>
  <c r="AB580" i="1"/>
  <c r="N580" i="1"/>
  <c r="W579" i="1"/>
  <c r="I579" i="1"/>
  <c r="AB578" i="1"/>
  <c r="N578" i="1"/>
  <c r="W577" i="1"/>
  <c r="I577" i="1"/>
  <c r="AB576" i="1"/>
  <c r="C576" i="1"/>
  <c r="W575" i="1"/>
  <c r="I575" i="1"/>
  <c r="R574" i="1"/>
  <c r="E574" i="1"/>
  <c r="W573" i="1"/>
  <c r="I573" i="1"/>
  <c r="R572" i="1"/>
  <c r="E572" i="1"/>
  <c r="W571" i="1"/>
  <c r="AE570" i="1"/>
  <c r="R570" i="1"/>
  <c r="E570" i="1"/>
  <c r="M569" i="1"/>
  <c r="AF568" i="1"/>
  <c r="R568" i="1"/>
  <c r="AA567" i="1"/>
  <c r="M567" i="1"/>
  <c r="AF566" i="1"/>
  <c r="R566" i="1"/>
  <c r="AA565" i="1"/>
  <c r="M565" i="1"/>
  <c r="AF564" i="1"/>
  <c r="J58" i="11"/>
  <c r="L48" i="11"/>
  <c r="T39" i="11"/>
  <c r="AD31" i="11"/>
  <c r="X28" i="11"/>
  <c r="AB25" i="11"/>
  <c r="C23" i="11"/>
  <c r="G20" i="11"/>
  <c r="A18" i="11"/>
  <c r="F16" i="11"/>
  <c r="K14" i="11"/>
  <c r="X12" i="11"/>
  <c r="G11" i="11"/>
  <c r="L9" i="11"/>
  <c r="T7" i="11"/>
  <c r="AF5" i="11"/>
  <c r="R4" i="11"/>
  <c r="E3" i="11"/>
  <c r="C2" i="11"/>
  <c r="H601" i="1"/>
  <c r="C600" i="1"/>
  <c r="AE598" i="1"/>
  <c r="C598" i="1"/>
  <c r="AE596" i="1"/>
  <c r="Z595" i="1"/>
  <c r="AE594" i="1"/>
  <c r="Z593" i="1"/>
  <c r="AE592" i="1"/>
  <c r="Z591" i="1"/>
  <c r="U590" i="1"/>
  <c r="Z589" i="1"/>
  <c r="AC588" i="1"/>
  <c r="V587" i="1"/>
  <c r="Y586" i="1"/>
  <c r="H586" i="1"/>
  <c r="AG584" i="1"/>
  <c r="E584" i="1"/>
  <c r="G583" i="1"/>
  <c r="G582" i="1"/>
  <c r="P581" i="1"/>
  <c r="S580" i="1"/>
  <c r="U579" i="1"/>
  <c r="Y578" i="1"/>
  <c r="AG577" i="1"/>
  <c r="O577" i="1"/>
  <c r="N576" i="1"/>
  <c r="AB575" i="1"/>
  <c r="A575" i="1"/>
  <c r="Q574" i="1"/>
  <c r="AC573" i="1"/>
  <c r="G573" i="1"/>
  <c r="T572" i="1"/>
  <c r="AE571" i="1"/>
  <c r="I571" i="1"/>
  <c r="AD570" i="1"/>
  <c r="H570" i="1"/>
  <c r="S569" i="1"/>
  <c r="AD568" i="1"/>
  <c r="J568" i="1"/>
  <c r="AE567" i="1"/>
  <c r="I567" i="1"/>
  <c r="T566" i="1"/>
  <c r="H566" i="1"/>
  <c r="S565" i="1"/>
  <c r="AD564" i="1"/>
  <c r="Q564" i="1"/>
  <c r="Z563" i="1"/>
  <c r="L563" i="1"/>
  <c r="AE562" i="1"/>
  <c r="G562" i="1"/>
  <c r="Z561" i="1"/>
  <c r="L561" i="1"/>
  <c r="U560" i="1"/>
  <c r="G560" i="1"/>
  <c r="Z559" i="1"/>
  <c r="L559" i="1"/>
  <c r="U558" i="1"/>
  <c r="G558" i="1"/>
  <c r="Z557" i="1"/>
  <c r="A557" i="1"/>
  <c r="U556" i="1"/>
  <c r="G556" i="1"/>
  <c r="P555" i="1"/>
  <c r="A555" i="1"/>
  <c r="U554" i="1"/>
  <c r="AD553" i="1"/>
  <c r="P553" i="1"/>
  <c r="A553" i="1"/>
  <c r="U552" i="1"/>
  <c r="AD551" i="1"/>
  <c r="P551" i="1"/>
  <c r="A551" i="1"/>
  <c r="K550" i="1"/>
  <c r="AD549" i="1"/>
  <c r="P549" i="1"/>
  <c r="Y548" i="1"/>
  <c r="K548" i="1"/>
  <c r="AD547" i="1"/>
  <c r="P547" i="1"/>
  <c r="Y546" i="1"/>
  <c r="K546" i="1"/>
  <c r="AD545" i="1"/>
  <c r="F545" i="1"/>
  <c r="Y544" i="1"/>
  <c r="K544" i="1"/>
  <c r="T543" i="1"/>
  <c r="F543" i="1"/>
  <c r="Y542" i="1"/>
  <c r="K542" i="1"/>
  <c r="T541" i="1"/>
  <c r="S57" i="11"/>
  <c r="U47" i="11"/>
  <c r="C39" i="11"/>
  <c r="T31" i="11"/>
  <c r="R28" i="11"/>
  <c r="X25" i="11"/>
  <c r="AB22" i="11"/>
  <c r="H20" i="11"/>
  <c r="C18" i="11"/>
  <c r="AC15" i="11"/>
  <c r="L14" i="11"/>
  <c r="Y12" i="11"/>
  <c r="AD10" i="11"/>
  <c r="H9" i="11"/>
  <c r="M7" i="11"/>
  <c r="Y5" i="11"/>
  <c r="L4" i="11"/>
  <c r="F3" i="11"/>
  <c r="E2" i="11"/>
  <c r="AE600" i="1"/>
  <c r="E600" i="1"/>
  <c r="AF598" i="1"/>
  <c r="AA597" i="1"/>
  <c r="AF596" i="1"/>
  <c r="AA595" i="1"/>
  <c r="AF594" i="1"/>
  <c r="AA593" i="1"/>
  <c r="V592" i="1"/>
  <c r="AA591" i="1"/>
  <c r="V590" i="1"/>
  <c r="AA589" i="1"/>
  <c r="T588" i="1"/>
  <c r="W587" i="1"/>
  <c r="Z586" i="1"/>
  <c r="Z585" i="1"/>
  <c r="A585" i="1"/>
  <c r="F584" i="1"/>
  <c r="H583" i="1"/>
  <c r="K582" i="1"/>
  <c r="Q581" i="1"/>
  <c r="T580" i="1"/>
  <c r="V579" i="1"/>
  <c r="Z578" i="1"/>
  <c r="A578" i="1"/>
  <c r="P577" i="1"/>
  <c r="O576" i="1"/>
  <c r="AC575" i="1"/>
  <c r="AB574" i="1"/>
  <c r="H574" i="1"/>
  <c r="T573" i="1"/>
  <c r="H573" i="1"/>
  <c r="U572" i="1"/>
  <c r="AF571" i="1"/>
  <c r="J571" i="1"/>
  <c r="U570" i="1"/>
  <c r="I570" i="1"/>
  <c r="T569" i="1"/>
  <c r="AE568" i="1"/>
  <c r="K568" i="1"/>
  <c r="V567" i="1"/>
  <c r="J567" i="1"/>
  <c r="U566" i="1"/>
  <c r="AE565" i="1"/>
  <c r="T565" i="1"/>
  <c r="AE564" i="1"/>
  <c r="H564" i="1"/>
  <c r="AA563" i="1"/>
  <c r="M563" i="1"/>
  <c r="V562" i="1"/>
  <c r="H562" i="1"/>
  <c r="AA561" i="1"/>
  <c r="M561" i="1"/>
  <c r="V560" i="1"/>
  <c r="H560" i="1"/>
  <c r="AA559" i="1"/>
  <c r="C559" i="1"/>
  <c r="V558" i="1"/>
  <c r="H558" i="1"/>
  <c r="Q557" i="1"/>
  <c r="C557" i="1"/>
  <c r="V556" i="1"/>
  <c r="H556" i="1"/>
  <c r="Q555" i="1"/>
  <c r="C555" i="1"/>
  <c r="V554" i="1"/>
  <c r="AE553" i="1"/>
  <c r="Q553" i="1"/>
  <c r="C553" i="1"/>
  <c r="L552" i="1"/>
  <c r="AE551" i="1"/>
  <c r="Q551" i="1"/>
  <c r="Z550" i="1"/>
  <c r="L550" i="1"/>
  <c r="AE549" i="1"/>
  <c r="Q549" i="1"/>
  <c r="Z548" i="1"/>
  <c r="L548" i="1"/>
  <c r="AE547" i="1"/>
  <c r="G547" i="1"/>
  <c r="Z546" i="1"/>
  <c r="L546" i="1"/>
  <c r="U545" i="1"/>
  <c r="G545" i="1"/>
  <c r="Z544" i="1"/>
  <c r="L544" i="1"/>
  <c r="U543" i="1"/>
  <c r="G543" i="1"/>
  <c r="Z542" i="1"/>
  <c r="A542" i="1"/>
  <c r="U541" i="1"/>
  <c r="G541" i="1"/>
  <c r="P540" i="1"/>
  <c r="A540" i="1"/>
  <c r="U539" i="1"/>
  <c r="AD538" i="1"/>
  <c r="P538" i="1"/>
  <c r="A538" i="1"/>
  <c r="U537" i="1"/>
  <c r="AD536" i="1"/>
  <c r="P536" i="1"/>
  <c r="A536" i="1"/>
  <c r="K535" i="1"/>
  <c r="AD534" i="1"/>
  <c r="P534" i="1"/>
  <c r="Y533" i="1"/>
  <c r="K533" i="1"/>
  <c r="AD532" i="1"/>
  <c r="P532" i="1"/>
  <c r="Y531" i="1"/>
  <c r="K531" i="1"/>
  <c r="AD530" i="1"/>
  <c r="F530" i="1"/>
  <c r="Y529" i="1"/>
  <c r="K529" i="1"/>
  <c r="T528" i="1"/>
  <c r="F528" i="1"/>
  <c r="Y527" i="1"/>
  <c r="K527" i="1"/>
  <c r="T526" i="1"/>
  <c r="F526" i="1"/>
  <c r="Y525" i="1"/>
  <c r="AG524" i="1"/>
  <c r="T524" i="1"/>
  <c r="G524" i="1"/>
  <c r="O523" i="1"/>
  <c r="AG522" i="1"/>
  <c r="T522" i="1"/>
  <c r="AC521" i="1"/>
  <c r="AB56" i="11"/>
  <c r="G47" i="11"/>
  <c r="R38" i="11"/>
  <c r="N31" i="11"/>
  <c r="N28" i="11"/>
  <c r="R25" i="11"/>
  <c r="V22" i="11"/>
  <c r="AF19" i="11"/>
  <c r="AB17" i="11"/>
  <c r="AD15" i="11"/>
  <c r="M14" i="11"/>
  <c r="R12" i="11"/>
  <c r="Z10" i="11"/>
  <c r="AE8" i="11"/>
  <c r="N7" i="11"/>
  <c r="Z5" i="11"/>
  <c r="N4" i="11"/>
  <c r="G3" i="11"/>
  <c r="Z601" i="1"/>
  <c r="U600" i="1"/>
  <c r="Z599" i="1"/>
  <c r="U598" i="1"/>
  <c r="Z597" i="1"/>
  <c r="U596" i="1"/>
  <c r="P595" i="1"/>
  <c r="U594" i="1"/>
  <c r="P593" i="1"/>
  <c r="U592" i="1"/>
  <c r="P591" i="1"/>
  <c r="K590" i="1"/>
  <c r="V589" i="1"/>
  <c r="U588" i="1"/>
  <c r="X587" i="1"/>
  <c r="AA586" i="1"/>
  <c r="AD585" i="1"/>
  <c r="C585" i="1"/>
  <c r="G584" i="1"/>
  <c r="I583" i="1"/>
  <c r="A582" i="1"/>
  <c r="L581" i="1"/>
  <c r="K580" i="1"/>
  <c r="M579" i="1"/>
  <c r="AA578" i="1"/>
  <c r="C578" i="1"/>
  <c r="G577" i="1"/>
  <c r="P576" i="1"/>
  <c r="AD575" i="1"/>
  <c r="AC574" i="1"/>
  <c r="I574" i="1"/>
  <c r="U573" i="1"/>
  <c r="AG572" i="1"/>
  <c r="L572" i="1"/>
  <c r="AG571" i="1"/>
  <c r="K571" i="1"/>
  <c r="V570" i="1"/>
  <c r="J570" i="1"/>
  <c r="U569" i="1"/>
  <c r="A569" i="1"/>
  <c r="L568" i="1"/>
  <c r="W567" i="1"/>
  <c r="K567" i="1"/>
  <c r="V566" i="1"/>
  <c r="AF565" i="1"/>
  <c r="K565" i="1"/>
  <c r="W564" i="1"/>
  <c r="I564" i="1"/>
  <c r="AB563" i="1"/>
  <c r="N563" i="1"/>
  <c r="W562" i="1"/>
  <c r="I562" i="1"/>
  <c r="AB561" i="1"/>
  <c r="C561" i="1"/>
  <c r="W560" i="1"/>
  <c r="I560" i="1"/>
  <c r="R559" i="1"/>
  <c r="E559" i="1"/>
  <c r="W558" i="1"/>
  <c r="I558" i="1"/>
  <c r="R557" i="1"/>
  <c r="E557" i="1"/>
  <c r="W556" i="1"/>
  <c r="AE555" i="1"/>
  <c r="R555" i="1"/>
  <c r="E555" i="1"/>
  <c r="M554" i="1"/>
  <c r="AF553" i="1"/>
  <c r="R553" i="1"/>
  <c r="AA552" i="1"/>
  <c r="M552" i="1"/>
  <c r="AF551" i="1"/>
  <c r="R551" i="1"/>
  <c r="AA550" i="1"/>
  <c r="M550" i="1"/>
  <c r="AF549" i="1"/>
  <c r="H549" i="1"/>
  <c r="AA548" i="1"/>
  <c r="M548" i="1"/>
  <c r="V547" i="1"/>
  <c r="H547" i="1"/>
  <c r="AA546" i="1"/>
  <c r="M546" i="1"/>
  <c r="V545" i="1"/>
  <c r="H545" i="1"/>
  <c r="AA544" i="1"/>
  <c r="C544" i="1"/>
  <c r="V543" i="1"/>
  <c r="H543" i="1"/>
  <c r="Q542" i="1"/>
  <c r="C542" i="1"/>
  <c r="V541" i="1"/>
  <c r="H541" i="1"/>
  <c r="Q540" i="1"/>
  <c r="C540" i="1"/>
  <c r="V539" i="1"/>
  <c r="AE538" i="1"/>
  <c r="Q538" i="1"/>
  <c r="C538" i="1"/>
  <c r="L537" i="1"/>
  <c r="AE536" i="1"/>
  <c r="Q536" i="1"/>
  <c r="Z535" i="1"/>
  <c r="L535" i="1"/>
  <c r="AE534" i="1"/>
  <c r="Q534" i="1"/>
  <c r="Z533" i="1"/>
  <c r="L533" i="1"/>
  <c r="AE532" i="1"/>
  <c r="G532" i="1"/>
  <c r="Z531" i="1"/>
  <c r="L531" i="1"/>
  <c r="U530" i="1"/>
  <c r="G530" i="1"/>
  <c r="Z529" i="1"/>
  <c r="L529" i="1"/>
  <c r="U528" i="1"/>
  <c r="G528" i="1"/>
  <c r="Z527" i="1"/>
  <c r="A527" i="1"/>
  <c r="U526" i="1"/>
  <c r="G526" i="1"/>
  <c r="P525" i="1"/>
  <c r="A525" i="1"/>
  <c r="U524" i="1"/>
  <c r="AD523" i="1"/>
  <c r="P523" i="1"/>
  <c r="A523" i="1"/>
  <c r="U522" i="1"/>
  <c r="AD521" i="1"/>
  <c r="P521" i="1"/>
  <c r="A521" i="1"/>
  <c r="K520" i="1"/>
  <c r="AD519" i="1"/>
  <c r="P519" i="1"/>
  <c r="Y518" i="1"/>
  <c r="K518" i="1"/>
  <c r="AD517" i="1"/>
  <c r="P517" i="1"/>
  <c r="Y516" i="1"/>
  <c r="K516" i="1"/>
  <c r="AD515" i="1"/>
  <c r="F515" i="1"/>
  <c r="Y514" i="1"/>
  <c r="K514" i="1"/>
  <c r="T513" i="1"/>
  <c r="F513" i="1"/>
  <c r="Y512" i="1"/>
  <c r="K512" i="1"/>
  <c r="T511" i="1"/>
  <c r="F511" i="1"/>
  <c r="Y510" i="1"/>
  <c r="AG509" i="1"/>
  <c r="T509" i="1"/>
  <c r="G509" i="1"/>
  <c r="O508" i="1"/>
  <c r="AG507" i="1"/>
  <c r="T507" i="1"/>
  <c r="AC506" i="1"/>
  <c r="O506" i="1"/>
  <c r="AG505" i="1"/>
  <c r="T505" i="1"/>
  <c r="AC504" i="1"/>
  <c r="O504" i="1"/>
  <c r="A504" i="1"/>
  <c r="J503" i="1"/>
  <c r="AC502" i="1"/>
  <c r="O502" i="1"/>
  <c r="X501" i="1"/>
  <c r="J501" i="1"/>
  <c r="AC500" i="1"/>
  <c r="O500" i="1"/>
  <c r="X499" i="1"/>
  <c r="J499" i="1"/>
  <c r="AC498" i="1"/>
  <c r="E498" i="1"/>
  <c r="X497" i="1"/>
  <c r="J497" i="1"/>
  <c r="S496" i="1"/>
  <c r="E496" i="1"/>
  <c r="X495" i="1"/>
  <c r="J495" i="1"/>
  <c r="S494" i="1"/>
  <c r="F494" i="1"/>
  <c r="X493" i="1"/>
  <c r="AF492" i="1"/>
  <c r="S492" i="1"/>
  <c r="F492" i="1"/>
  <c r="N491" i="1"/>
  <c r="AF490" i="1"/>
  <c r="S490" i="1"/>
  <c r="AB489" i="1"/>
  <c r="N489" i="1"/>
  <c r="AG488" i="1"/>
  <c r="S488" i="1"/>
  <c r="G56" i="11"/>
  <c r="O46" i="11"/>
  <c r="AF37" i="11"/>
  <c r="C31" i="11"/>
  <c r="H28" i="11"/>
  <c r="L25" i="11"/>
  <c r="R22" i="11"/>
  <c r="AB19" i="11"/>
  <c r="X17" i="11"/>
  <c r="AE15" i="11"/>
  <c r="F14" i="11"/>
  <c r="N12" i="11"/>
  <c r="S10" i="11"/>
  <c r="AF8" i="11"/>
  <c r="O7" i="11"/>
  <c r="AA5" i="11"/>
  <c r="G4" i="11"/>
  <c r="AD2" i="11"/>
  <c r="AA601" i="1"/>
  <c r="V600" i="1"/>
  <c r="AA599" i="1"/>
  <c r="V598" i="1"/>
  <c r="Q597" i="1"/>
  <c r="V596" i="1"/>
  <c r="Q595" i="1"/>
  <c r="V594" i="1"/>
  <c r="Q593" i="1"/>
  <c r="L592" i="1"/>
  <c r="Q591" i="1"/>
  <c r="L590" i="1"/>
  <c r="P589" i="1"/>
  <c r="V588" i="1"/>
  <c r="Y587" i="1"/>
  <c r="AB586" i="1"/>
  <c r="U585" i="1"/>
  <c r="AE584" i="1"/>
  <c r="AD583" i="1"/>
  <c r="AF582" i="1"/>
  <c r="C582" i="1"/>
  <c r="F581" i="1"/>
  <c r="L580" i="1"/>
  <c r="N579" i="1"/>
  <c r="U578" i="1"/>
  <c r="AA577" i="1"/>
  <c r="H577" i="1"/>
  <c r="Q576" i="1"/>
  <c r="U575" i="1"/>
  <c r="AD574" i="1"/>
  <c r="J574" i="1"/>
  <c r="V573" i="1"/>
  <c r="A573" i="1"/>
  <c r="M572" i="1"/>
  <c r="X571" i="1"/>
  <c r="L571" i="1"/>
  <c r="W570" i="1"/>
  <c r="AG569" i="1"/>
  <c r="V569" i="1"/>
  <c r="Y568" i="1"/>
  <c r="M568" i="1"/>
  <c r="X567" i="1"/>
  <c r="A567" i="1"/>
  <c r="W566" i="1"/>
  <c r="AG565" i="1"/>
  <c r="L565" i="1"/>
  <c r="X564" i="1"/>
  <c r="J564" i="1"/>
  <c r="AC563" i="1"/>
  <c r="E563" i="1"/>
  <c r="X562" i="1"/>
  <c r="J562" i="1"/>
  <c r="S561" i="1"/>
  <c r="E561" i="1"/>
  <c r="X560" i="1"/>
  <c r="J560" i="1"/>
  <c r="S559" i="1"/>
  <c r="F559" i="1"/>
  <c r="X558" i="1"/>
  <c r="AF557" i="1"/>
  <c r="S557" i="1"/>
  <c r="F557" i="1"/>
  <c r="N556" i="1"/>
  <c r="AF555" i="1"/>
  <c r="S555" i="1"/>
  <c r="AB554" i="1"/>
  <c r="N554" i="1"/>
  <c r="AG553" i="1"/>
  <c r="S553" i="1"/>
  <c r="AB552" i="1"/>
  <c r="N552" i="1"/>
  <c r="AG551" i="1"/>
  <c r="I551" i="1"/>
  <c r="AB550" i="1"/>
  <c r="N550" i="1"/>
  <c r="W549" i="1"/>
  <c r="I549" i="1"/>
  <c r="AB548" i="1"/>
  <c r="N548" i="1"/>
  <c r="W547" i="1"/>
  <c r="I547" i="1"/>
  <c r="AB546" i="1"/>
  <c r="C546" i="1"/>
  <c r="W545" i="1"/>
  <c r="I545" i="1"/>
  <c r="R544" i="1"/>
  <c r="E544" i="1"/>
  <c r="W543" i="1"/>
  <c r="I543" i="1"/>
  <c r="R542" i="1"/>
  <c r="E542" i="1"/>
  <c r="W541" i="1"/>
  <c r="AE540" i="1"/>
  <c r="R540" i="1"/>
  <c r="E540" i="1"/>
  <c r="M539" i="1"/>
  <c r="AF538" i="1"/>
  <c r="R538" i="1"/>
  <c r="AA537" i="1"/>
  <c r="M537" i="1"/>
  <c r="AF536" i="1"/>
  <c r="R536" i="1"/>
  <c r="AA535" i="1"/>
  <c r="M535" i="1"/>
  <c r="AF534" i="1"/>
  <c r="H534" i="1"/>
  <c r="AA533" i="1"/>
  <c r="M533" i="1"/>
  <c r="V532" i="1"/>
  <c r="H532" i="1"/>
  <c r="AA531" i="1"/>
  <c r="M531" i="1"/>
  <c r="V530" i="1"/>
  <c r="H530" i="1"/>
  <c r="AA529" i="1"/>
  <c r="C529" i="1"/>
  <c r="V528" i="1"/>
  <c r="H528" i="1"/>
  <c r="Q527" i="1"/>
  <c r="C527" i="1"/>
  <c r="V526" i="1"/>
  <c r="H526" i="1"/>
  <c r="Q525" i="1"/>
  <c r="C525" i="1"/>
  <c r="V524" i="1"/>
  <c r="AE523" i="1"/>
  <c r="Q523" i="1"/>
  <c r="C523" i="1"/>
  <c r="L522" i="1"/>
  <c r="AE521" i="1"/>
  <c r="Q521" i="1"/>
  <c r="Z520" i="1"/>
  <c r="L520" i="1"/>
  <c r="AE519" i="1"/>
  <c r="Q519" i="1"/>
  <c r="Z518" i="1"/>
  <c r="L518" i="1"/>
  <c r="AE517" i="1"/>
  <c r="G517" i="1"/>
  <c r="Z516" i="1"/>
  <c r="L516" i="1"/>
  <c r="U515" i="1"/>
  <c r="G515" i="1"/>
  <c r="Z514" i="1"/>
  <c r="L514" i="1"/>
  <c r="U513" i="1"/>
  <c r="G513" i="1"/>
  <c r="Z512" i="1"/>
  <c r="A512" i="1"/>
  <c r="U511" i="1"/>
  <c r="G511" i="1"/>
  <c r="P510" i="1"/>
  <c r="A510" i="1"/>
  <c r="U509" i="1"/>
  <c r="AD508" i="1"/>
  <c r="P508" i="1"/>
  <c r="A508" i="1"/>
  <c r="U507" i="1"/>
  <c r="AD506" i="1"/>
  <c r="P506" i="1"/>
  <c r="A506" i="1"/>
  <c r="K505" i="1"/>
  <c r="AD504" i="1"/>
  <c r="P504" i="1"/>
  <c r="Y503" i="1"/>
  <c r="K503" i="1"/>
  <c r="AD502" i="1"/>
  <c r="P502" i="1"/>
  <c r="Y501" i="1"/>
  <c r="K501" i="1"/>
  <c r="AD500" i="1"/>
  <c r="F500" i="1"/>
  <c r="Y499" i="1"/>
  <c r="K499" i="1"/>
  <c r="T498" i="1"/>
  <c r="F498" i="1"/>
  <c r="Y497" i="1"/>
  <c r="W55" i="11"/>
  <c r="AD45" i="11"/>
  <c r="P37" i="11"/>
  <c r="AB30" i="11"/>
  <c r="AF27" i="11"/>
  <c r="H25" i="11"/>
  <c r="L22" i="11"/>
  <c r="U19" i="11"/>
  <c r="Q17" i="11"/>
  <c r="X15" i="11"/>
  <c r="AF13" i="11"/>
  <c r="G12" i="11"/>
  <c r="T10" i="11"/>
  <c r="A9" i="11"/>
  <c r="H7" i="11"/>
  <c r="T5" i="11"/>
  <c r="H4" i="11"/>
  <c r="X2" i="11"/>
  <c r="AB601" i="1"/>
  <c r="W600" i="1"/>
  <c r="R599" i="1"/>
  <c r="W598" i="1"/>
  <c r="R597" i="1"/>
  <c r="W596" i="1"/>
  <c r="R595" i="1"/>
  <c r="M594" i="1"/>
  <c r="R593" i="1"/>
  <c r="M592" i="1"/>
  <c r="R591" i="1"/>
  <c r="M590" i="1"/>
  <c r="Q589" i="1"/>
  <c r="Q588" i="1"/>
  <c r="Z587" i="1"/>
  <c r="S586" i="1"/>
  <c r="V585" i="1"/>
  <c r="Y584" i="1"/>
  <c r="AE583" i="1"/>
  <c r="AG582" i="1"/>
  <c r="E582" i="1"/>
  <c r="G581" i="1"/>
  <c r="G580" i="1"/>
  <c r="O579" i="1"/>
  <c r="X578" i="1"/>
  <c r="AB577" i="1"/>
  <c r="A577" i="1"/>
  <c r="R576" i="1"/>
  <c r="V575" i="1"/>
  <c r="AE574" i="1"/>
  <c r="K574" i="1"/>
  <c r="O573" i="1"/>
  <c r="C573" i="1"/>
  <c r="N572" i="1"/>
  <c r="Y571" i="1"/>
  <c r="M571" i="1"/>
  <c r="X570" i="1"/>
  <c r="A570" i="1"/>
  <c r="O569" i="1"/>
  <c r="Z568" i="1"/>
  <c r="N568" i="1"/>
  <c r="Y567" i="1"/>
  <c r="C567" i="1"/>
  <c r="N566" i="1"/>
  <c r="A566" i="1"/>
  <c r="O565" i="1"/>
  <c r="Y564" i="1"/>
  <c r="K564" i="1"/>
  <c r="T563" i="1"/>
  <c r="F563" i="1"/>
  <c r="Y562" i="1"/>
  <c r="K562" i="1"/>
  <c r="T561" i="1"/>
  <c r="F561" i="1"/>
  <c r="Y560" i="1"/>
  <c r="AG559" i="1"/>
  <c r="T559" i="1"/>
  <c r="G559" i="1"/>
  <c r="O558" i="1"/>
  <c r="AG557" i="1"/>
  <c r="T557" i="1"/>
  <c r="AC556" i="1"/>
  <c r="O556" i="1"/>
  <c r="AG555" i="1"/>
  <c r="T555" i="1"/>
  <c r="AC554" i="1"/>
  <c r="O554" i="1"/>
  <c r="A554" i="1"/>
  <c r="J553" i="1"/>
  <c r="AC552" i="1"/>
  <c r="O552" i="1"/>
  <c r="X551" i="1"/>
  <c r="J551" i="1"/>
  <c r="AC550" i="1"/>
  <c r="O550" i="1"/>
  <c r="X549" i="1"/>
  <c r="J549" i="1"/>
  <c r="AC548" i="1"/>
  <c r="E548" i="1"/>
  <c r="X547" i="1"/>
  <c r="J547" i="1"/>
  <c r="S546" i="1"/>
  <c r="E546" i="1"/>
  <c r="X545" i="1"/>
  <c r="J545" i="1"/>
  <c r="S544" i="1"/>
  <c r="F544" i="1"/>
  <c r="X543" i="1"/>
  <c r="AF542" i="1"/>
  <c r="S542" i="1"/>
  <c r="F542" i="1"/>
  <c r="N541" i="1"/>
  <c r="AF540" i="1"/>
  <c r="S540" i="1"/>
  <c r="AB539" i="1"/>
  <c r="N539" i="1"/>
  <c r="AG538" i="1"/>
  <c r="S538" i="1"/>
  <c r="AB537" i="1"/>
  <c r="N537" i="1"/>
  <c r="AG536" i="1"/>
  <c r="I536" i="1"/>
  <c r="AB535" i="1"/>
  <c r="N535" i="1"/>
  <c r="W534" i="1"/>
  <c r="I534" i="1"/>
  <c r="AB533" i="1"/>
  <c r="N533" i="1"/>
  <c r="W532" i="1"/>
  <c r="I532" i="1"/>
  <c r="AB531" i="1"/>
  <c r="C531" i="1"/>
  <c r="W530" i="1"/>
  <c r="I530" i="1"/>
  <c r="R529" i="1"/>
  <c r="E529" i="1"/>
  <c r="W528" i="1"/>
  <c r="I528" i="1"/>
  <c r="R527" i="1"/>
  <c r="E527" i="1"/>
  <c r="W526" i="1"/>
  <c r="AE525" i="1"/>
  <c r="R525" i="1"/>
  <c r="E525" i="1"/>
  <c r="M524" i="1"/>
  <c r="AF523" i="1"/>
  <c r="R523" i="1"/>
  <c r="AA522" i="1"/>
  <c r="M522" i="1"/>
  <c r="AF521" i="1"/>
  <c r="R521" i="1"/>
  <c r="AA520" i="1"/>
  <c r="M520" i="1"/>
  <c r="AF519" i="1"/>
  <c r="H519" i="1"/>
  <c r="AA518" i="1"/>
  <c r="M518" i="1"/>
  <c r="V517" i="1"/>
  <c r="H517" i="1"/>
  <c r="AA516" i="1"/>
  <c r="M516" i="1"/>
  <c r="V515" i="1"/>
  <c r="H515" i="1"/>
  <c r="AA514" i="1"/>
  <c r="C514" i="1"/>
  <c r="V513" i="1"/>
  <c r="H513" i="1"/>
  <c r="Q512" i="1"/>
  <c r="C512" i="1"/>
  <c r="V511" i="1"/>
  <c r="H511" i="1"/>
  <c r="Q510" i="1"/>
  <c r="C510" i="1"/>
  <c r="V509" i="1"/>
  <c r="AE508" i="1"/>
  <c r="Q508" i="1"/>
  <c r="C508" i="1"/>
  <c r="L507" i="1"/>
  <c r="AE506" i="1"/>
  <c r="Q506" i="1"/>
  <c r="Z505" i="1"/>
  <c r="L505" i="1"/>
  <c r="AE504" i="1"/>
  <c r="AE54" i="11"/>
  <c r="O45" i="11"/>
  <c r="AD36" i="11"/>
  <c r="V30" i="11"/>
  <c r="AB27" i="11"/>
  <c r="AF24" i="11"/>
  <c r="F22" i="11"/>
  <c r="V19" i="11"/>
  <c r="R17" i="11"/>
  <c r="T15" i="11"/>
  <c r="Y13" i="11"/>
  <c r="H12" i="11"/>
  <c r="U10" i="11"/>
  <c r="Z8" i="11"/>
  <c r="C7" i="11"/>
  <c r="N5" i="11"/>
  <c r="I4" i="11"/>
  <c r="Y2" i="11"/>
  <c r="S601" i="1"/>
  <c r="X600" i="1"/>
  <c r="S599" i="1"/>
  <c r="X598" i="1"/>
  <c r="S597" i="1"/>
  <c r="N596" i="1"/>
  <c r="S595" i="1"/>
  <c r="N594" i="1"/>
  <c r="S593" i="1"/>
  <c r="N592" i="1"/>
  <c r="I591" i="1"/>
  <c r="N590" i="1"/>
  <c r="H589" i="1"/>
  <c r="K588" i="1"/>
  <c r="Q587" i="1"/>
  <c r="T586" i="1"/>
  <c r="W585" i="1"/>
  <c r="Z584" i="1"/>
  <c r="Z583" i="1"/>
  <c r="A583" i="1"/>
  <c r="F582" i="1"/>
  <c r="H581" i="1"/>
  <c r="AG579" i="1"/>
  <c r="P579" i="1"/>
  <c r="O578" i="1"/>
  <c r="AC577" i="1"/>
  <c r="F577" i="1"/>
  <c r="I576" i="1"/>
  <c r="P575" i="1"/>
  <c r="AF574" i="1"/>
  <c r="L574" i="1"/>
  <c r="P573" i="1"/>
  <c r="AA572" i="1"/>
  <c r="O572" i="1"/>
  <c r="Z571" i="1"/>
  <c r="C571" i="1"/>
  <c r="Y570" i="1"/>
  <c r="C570" i="1"/>
  <c r="P569" i="1"/>
  <c r="AA568" i="1"/>
  <c r="E568" i="1"/>
  <c r="Z567" i="1"/>
  <c r="E567" i="1"/>
  <c r="O566" i="1"/>
  <c r="Z565" i="1"/>
  <c r="F565" i="1"/>
  <c r="Z564" i="1"/>
  <c r="L564" i="1"/>
  <c r="U563" i="1"/>
  <c r="G563" i="1"/>
  <c r="Z562" i="1"/>
  <c r="A562" i="1"/>
  <c r="U561" i="1"/>
  <c r="G561" i="1"/>
  <c r="P560" i="1"/>
  <c r="A560" i="1"/>
  <c r="U559" i="1"/>
  <c r="AD558" i="1"/>
  <c r="P558" i="1"/>
  <c r="A558" i="1"/>
  <c r="U557" i="1"/>
  <c r="AD556" i="1"/>
  <c r="P556" i="1"/>
  <c r="A556" i="1"/>
  <c r="K555" i="1"/>
  <c r="AD554" i="1"/>
  <c r="P554" i="1"/>
  <c r="Y553" i="1"/>
  <c r="K553" i="1"/>
  <c r="AD552" i="1"/>
  <c r="Q54" i="11"/>
  <c r="AD44" i="11"/>
  <c r="N36" i="11"/>
  <c r="R30" i="11"/>
  <c r="V27" i="11"/>
  <c r="Z24" i="11"/>
  <c r="AF21" i="11"/>
  <c r="P19" i="11"/>
  <c r="L17" i="11"/>
  <c r="M15" i="11"/>
  <c r="Z13" i="11"/>
  <c r="I12" i="11"/>
  <c r="N10" i="11"/>
  <c r="V8" i="11"/>
  <c r="AA6" i="11"/>
  <c r="P5" i="11"/>
  <c r="AF3" i="11"/>
  <c r="Z2" i="11"/>
  <c r="T601" i="1"/>
  <c r="Y600" i="1"/>
  <c r="T599" i="1"/>
  <c r="O598" i="1"/>
  <c r="T597" i="1"/>
  <c r="O596" i="1"/>
  <c r="T595" i="1"/>
  <c r="O594" i="1"/>
  <c r="J593" i="1"/>
  <c r="O592" i="1"/>
  <c r="J591" i="1"/>
  <c r="O590" i="1"/>
  <c r="I589" i="1"/>
  <c r="L588" i="1"/>
  <c r="L587" i="1"/>
  <c r="U586" i="1"/>
  <c r="X585" i="1"/>
  <c r="AA584" i="1"/>
  <c r="T583" i="1"/>
  <c r="C583" i="1"/>
  <c r="AC581" i="1"/>
  <c r="AE580" i="1"/>
  <c r="A580" i="1"/>
  <c r="Q579" i="1"/>
  <c r="P578" i="1"/>
  <c r="AD577" i="1"/>
  <c r="AC576" i="1"/>
  <c r="J576" i="1"/>
  <c r="S575" i="1"/>
  <c r="W574" i="1"/>
  <c r="C574" i="1"/>
  <c r="Q573" i="1"/>
  <c r="AB572" i="1"/>
  <c r="P572" i="1"/>
  <c r="AA571" i="1"/>
  <c r="E571" i="1"/>
  <c r="P570" i="1"/>
  <c r="AC569" i="1"/>
  <c r="Q569" i="1"/>
  <c r="AB568" i="1"/>
  <c r="F568" i="1"/>
  <c r="Q567" i="1"/>
  <c r="F567" i="1"/>
  <c r="P566" i="1"/>
  <c r="AC565" i="1"/>
  <c r="G565" i="1"/>
  <c r="AA564" i="1"/>
  <c r="C564" i="1"/>
  <c r="V563" i="1"/>
  <c r="H563" i="1"/>
  <c r="Q562" i="1"/>
  <c r="C562" i="1"/>
  <c r="V561" i="1"/>
  <c r="H561" i="1"/>
  <c r="Q560" i="1"/>
  <c r="C560" i="1"/>
  <c r="V559" i="1"/>
  <c r="AE558" i="1"/>
  <c r="Q558" i="1"/>
  <c r="C558" i="1"/>
  <c r="L557" i="1"/>
  <c r="AE556" i="1"/>
  <c r="Y53" i="11"/>
  <c r="N44" i="11"/>
  <c r="AB35" i="11"/>
  <c r="L30" i="11"/>
  <c r="P27" i="11"/>
  <c r="V24" i="11"/>
  <c r="Z21" i="11"/>
  <c r="L19" i="11"/>
  <c r="H17" i="11"/>
  <c r="N15" i="11"/>
  <c r="AA13" i="11"/>
  <c r="AF11" i="11"/>
  <c r="J10" i="11"/>
  <c r="O8" i="11"/>
  <c r="AB6" i="11"/>
  <c r="I5" i="11"/>
  <c r="Z3" i="11"/>
  <c r="S2" i="11"/>
  <c r="U601" i="1"/>
  <c r="P600" i="1"/>
  <c r="U599" i="1"/>
  <c r="P598" i="1"/>
  <c r="U597" i="1"/>
  <c r="P596" i="1"/>
  <c r="K595" i="1"/>
  <c r="P594" i="1"/>
  <c r="K593" i="1"/>
  <c r="P592" i="1"/>
  <c r="K591" i="1"/>
  <c r="F590" i="1"/>
  <c r="J589" i="1"/>
  <c r="M588" i="1"/>
  <c r="P587" i="1"/>
  <c r="V586" i="1"/>
  <c r="Y585" i="1"/>
  <c r="R584" i="1"/>
  <c r="U583" i="1"/>
  <c r="AE582" i="1"/>
  <c r="AD581" i="1"/>
  <c r="AF580" i="1"/>
  <c r="C580" i="1"/>
  <c r="H579" i="1"/>
  <c r="Q578" i="1"/>
  <c r="AE577" i="1"/>
  <c r="AD576" i="1"/>
  <c r="K576" i="1"/>
  <c r="T575" i="1"/>
  <c r="X574" i="1"/>
  <c r="G574" i="1"/>
  <c r="R573" i="1"/>
  <c r="AC572" i="1"/>
  <c r="G572" i="1"/>
  <c r="AB571" i="1"/>
  <c r="F571" i="1"/>
  <c r="Q570" i="1"/>
  <c r="AD569" i="1"/>
  <c r="H569" i="1"/>
  <c r="AC568" i="1"/>
  <c r="G568" i="1"/>
  <c r="R567" i="1"/>
  <c r="AC566" i="1"/>
  <c r="Q566" i="1"/>
  <c r="AD565" i="1"/>
  <c r="H565" i="1"/>
  <c r="R564" i="1"/>
  <c r="E564" i="1"/>
  <c r="W563" i="1"/>
  <c r="I563" i="1"/>
  <c r="R562" i="1"/>
  <c r="E562" i="1"/>
  <c r="W561" i="1"/>
  <c r="AE560" i="1"/>
  <c r="R560" i="1"/>
  <c r="E560" i="1"/>
  <c r="M559" i="1"/>
  <c r="AF558" i="1"/>
  <c r="R558" i="1"/>
  <c r="AA557" i="1"/>
  <c r="M557" i="1"/>
  <c r="AF556" i="1"/>
  <c r="R556" i="1"/>
  <c r="AA555" i="1"/>
  <c r="M555" i="1"/>
  <c r="AF554" i="1"/>
  <c r="H554" i="1"/>
  <c r="AA553" i="1"/>
  <c r="M553" i="1"/>
  <c r="V552" i="1"/>
  <c r="H552" i="1"/>
  <c r="AA551" i="1"/>
  <c r="M551" i="1"/>
  <c r="V550" i="1"/>
  <c r="H550" i="1"/>
  <c r="AA549" i="1"/>
  <c r="C549" i="1"/>
  <c r="V548" i="1"/>
  <c r="H548" i="1"/>
  <c r="Q547" i="1"/>
  <c r="C547" i="1"/>
  <c r="V546" i="1"/>
  <c r="H546" i="1"/>
  <c r="Q545" i="1"/>
  <c r="C545" i="1"/>
  <c r="V544" i="1"/>
  <c r="AE543" i="1"/>
  <c r="Q543" i="1"/>
  <c r="C543" i="1"/>
  <c r="L542" i="1"/>
  <c r="AE541" i="1"/>
  <c r="Q541" i="1"/>
  <c r="Z540" i="1"/>
  <c r="L540" i="1"/>
  <c r="AE539" i="1"/>
  <c r="Q539" i="1"/>
  <c r="Z538" i="1"/>
  <c r="L538" i="1"/>
  <c r="AE537" i="1"/>
  <c r="G537" i="1"/>
  <c r="Z536" i="1"/>
  <c r="L536" i="1"/>
  <c r="U535" i="1"/>
  <c r="G535" i="1"/>
  <c r="Z534" i="1"/>
  <c r="L534" i="1"/>
  <c r="U533" i="1"/>
  <c r="G533" i="1"/>
  <c r="Z532" i="1"/>
  <c r="A532" i="1"/>
  <c r="U531" i="1"/>
  <c r="G531" i="1"/>
  <c r="P530" i="1"/>
  <c r="A530" i="1"/>
  <c r="U529" i="1"/>
  <c r="AD528" i="1"/>
  <c r="P528" i="1"/>
  <c r="A528" i="1"/>
  <c r="U527" i="1"/>
  <c r="AD526" i="1"/>
  <c r="P526" i="1"/>
  <c r="A526" i="1"/>
  <c r="K525" i="1"/>
  <c r="AD524" i="1"/>
  <c r="P524" i="1"/>
  <c r="Y523" i="1"/>
  <c r="K523" i="1"/>
  <c r="AD522" i="1"/>
  <c r="P522" i="1"/>
  <c r="Y521" i="1"/>
  <c r="K521" i="1"/>
  <c r="AD520" i="1"/>
  <c r="F520" i="1"/>
  <c r="Y519" i="1"/>
  <c r="K519" i="1"/>
  <c r="T518" i="1"/>
  <c r="F518" i="1"/>
  <c r="Y517" i="1"/>
  <c r="K517" i="1"/>
  <c r="T516" i="1"/>
  <c r="F516" i="1"/>
  <c r="Y515" i="1"/>
  <c r="AG514" i="1"/>
  <c r="T514" i="1"/>
  <c r="G514" i="1"/>
  <c r="O513" i="1"/>
  <c r="AG512" i="1"/>
  <c r="T512" i="1"/>
  <c r="AC511" i="1"/>
  <c r="O511" i="1"/>
  <c r="AG510" i="1"/>
  <c r="T510" i="1"/>
  <c r="AC509" i="1"/>
  <c r="O509" i="1"/>
  <c r="A509" i="1"/>
  <c r="K53" i="11"/>
  <c r="AB43" i="11"/>
  <c r="L35" i="11"/>
  <c r="F30" i="11"/>
  <c r="L27" i="11"/>
  <c r="P24" i="11"/>
  <c r="T21" i="11"/>
  <c r="E19" i="11"/>
  <c r="AE16" i="11"/>
  <c r="O15" i="11"/>
  <c r="T13" i="11"/>
  <c r="AB11" i="11"/>
  <c r="A10" i="11"/>
  <c r="P8" i="11"/>
  <c r="AC6" i="11"/>
  <c r="J5" i="11"/>
  <c r="AB3" i="11"/>
  <c r="T2" i="11"/>
  <c r="V601" i="1"/>
  <c r="Q600" i="1"/>
  <c r="V599" i="1"/>
  <c r="Q598" i="1"/>
  <c r="L597" i="1"/>
  <c r="Q596" i="1"/>
  <c r="L595" i="1"/>
  <c r="Q594" i="1"/>
  <c r="L593" i="1"/>
  <c r="G592" i="1"/>
  <c r="L591" i="1"/>
  <c r="G590" i="1"/>
  <c r="K589" i="1"/>
  <c r="N588" i="1"/>
  <c r="G587" i="1"/>
  <c r="Q586" i="1"/>
  <c r="P585" i="1"/>
  <c r="S584" i="1"/>
  <c r="V583" i="1"/>
  <c r="Y582" i="1"/>
  <c r="AE581" i="1"/>
  <c r="AG580" i="1"/>
  <c r="E580" i="1"/>
  <c r="L579" i="1"/>
  <c r="R578" i="1"/>
  <c r="V577" i="1"/>
  <c r="AE576" i="1"/>
  <c r="L576" i="1"/>
  <c r="K575" i="1"/>
  <c r="Y574" i="1"/>
  <c r="AD573" i="1"/>
  <c r="S573" i="1"/>
  <c r="AD572" i="1"/>
  <c r="H572" i="1"/>
  <c r="S571" i="1"/>
  <c r="G571" i="1"/>
  <c r="T570" i="1"/>
  <c r="AE569" i="1"/>
  <c r="I569" i="1"/>
  <c r="T568" i="1"/>
  <c r="H568" i="1"/>
  <c r="S567" i="1"/>
  <c r="AD566" i="1"/>
  <c r="J566" i="1"/>
  <c r="U565" i="1"/>
  <c r="I565" i="1"/>
  <c r="S564" i="1"/>
  <c r="F564" i="1"/>
  <c r="X563" i="1"/>
  <c r="AF562" i="1"/>
  <c r="S562" i="1"/>
  <c r="F562" i="1"/>
  <c r="N561" i="1"/>
  <c r="AF560" i="1"/>
  <c r="S560" i="1"/>
  <c r="AB559" i="1"/>
  <c r="N559" i="1"/>
  <c r="AG558" i="1"/>
  <c r="S558" i="1"/>
  <c r="AB557" i="1"/>
  <c r="N557" i="1"/>
  <c r="AG556" i="1"/>
  <c r="I556" i="1"/>
  <c r="AB555" i="1"/>
  <c r="N555" i="1"/>
  <c r="W554" i="1"/>
  <c r="I554" i="1"/>
  <c r="AB553" i="1"/>
  <c r="N553" i="1"/>
  <c r="W552" i="1"/>
  <c r="I552" i="1"/>
  <c r="AB551" i="1"/>
  <c r="C551" i="1"/>
  <c r="W550" i="1"/>
  <c r="I550" i="1"/>
  <c r="R549" i="1"/>
  <c r="E549" i="1"/>
  <c r="W548" i="1"/>
  <c r="I548" i="1"/>
  <c r="R547" i="1"/>
  <c r="E547" i="1"/>
  <c r="W546" i="1"/>
  <c r="AE545" i="1"/>
  <c r="R545" i="1"/>
  <c r="E545" i="1"/>
  <c r="M544" i="1"/>
  <c r="AF543" i="1"/>
  <c r="R543" i="1"/>
  <c r="AA542" i="1"/>
  <c r="M542" i="1"/>
  <c r="AF541" i="1"/>
  <c r="R541" i="1"/>
  <c r="AA540" i="1"/>
  <c r="M540" i="1"/>
  <c r="AF539" i="1"/>
  <c r="H539" i="1"/>
  <c r="AA538" i="1"/>
  <c r="M538" i="1"/>
  <c r="V537" i="1"/>
  <c r="H537" i="1"/>
  <c r="T52" i="11"/>
  <c r="L43" i="11"/>
  <c r="Z34" i="11"/>
  <c r="AF29" i="11"/>
  <c r="F27" i="11"/>
  <c r="J24" i="11"/>
  <c r="P21" i="11"/>
  <c r="F19" i="11"/>
  <c r="AF16" i="11"/>
  <c r="H15" i="11"/>
  <c r="P13" i="11"/>
  <c r="U11" i="11"/>
  <c r="C10" i="11"/>
  <c r="Q8" i="11"/>
  <c r="V6" i="11"/>
  <c r="K5" i="11"/>
  <c r="U3" i="11"/>
  <c r="U2" i="11"/>
  <c r="W601" i="1"/>
  <c r="R600" i="1"/>
  <c r="M599" i="1"/>
  <c r="R598" i="1"/>
  <c r="M597" i="1"/>
  <c r="R596" i="1"/>
  <c r="M595" i="1"/>
  <c r="H594" i="1"/>
  <c r="M593" i="1"/>
  <c r="H592" i="1"/>
  <c r="M591" i="1"/>
  <c r="H590" i="1"/>
  <c r="L589" i="1"/>
  <c r="E588" i="1"/>
  <c r="H587" i="1"/>
  <c r="K586" i="1"/>
  <c r="Q585" i="1"/>
  <c r="T584" i="1"/>
  <c r="W583" i="1"/>
  <c r="Z582" i="1"/>
  <c r="Z581" i="1"/>
  <c r="A581" i="1"/>
  <c r="AB579" i="1"/>
  <c r="F579" i="1"/>
  <c r="S578" i="1"/>
  <c r="Z577" i="1"/>
  <c r="AF576" i="1"/>
  <c r="M576" i="1"/>
  <c r="L575" i="1"/>
  <c r="Z574" i="1"/>
  <c r="AE573" i="1"/>
  <c r="J573" i="1"/>
  <c r="AE572" i="1"/>
  <c r="I572" i="1"/>
  <c r="T571" i="1"/>
  <c r="H571" i="1"/>
  <c r="K570" i="1"/>
  <c r="AF569" i="1"/>
  <c r="J569" i="1"/>
  <c r="U568" i="1"/>
  <c r="I568" i="1"/>
  <c r="T567" i="1"/>
  <c r="AE566" i="1"/>
  <c r="K566" i="1"/>
  <c r="V565" i="1"/>
  <c r="J565" i="1"/>
  <c r="T564" i="1"/>
  <c r="G564" i="1"/>
  <c r="O563" i="1"/>
  <c r="AG562" i="1"/>
  <c r="T562" i="1"/>
  <c r="AC561" i="1"/>
  <c r="O561" i="1"/>
  <c r="AG560" i="1"/>
  <c r="T560" i="1"/>
  <c r="AC559" i="1"/>
  <c r="O559" i="1"/>
  <c r="A559" i="1"/>
  <c r="J558" i="1"/>
  <c r="AC557" i="1"/>
  <c r="O557" i="1"/>
  <c r="X556" i="1"/>
  <c r="J556" i="1"/>
  <c r="AC555" i="1"/>
  <c r="O555" i="1"/>
  <c r="X554" i="1"/>
  <c r="J554" i="1"/>
  <c r="AC553" i="1"/>
  <c r="E553" i="1"/>
  <c r="AC51" i="11"/>
  <c r="Z42" i="11"/>
  <c r="J34" i="11"/>
  <c r="Z29" i="11"/>
  <c r="AD26" i="11"/>
  <c r="F24" i="11"/>
  <c r="J21" i="11"/>
  <c r="AD18" i="11"/>
  <c r="Z16" i="11"/>
  <c r="C15" i="11"/>
  <c r="I13" i="11"/>
  <c r="V11" i="11"/>
  <c r="E10" i="11"/>
  <c r="J8" i="11"/>
  <c r="R6" i="11"/>
  <c r="C5" i="11"/>
  <c r="V3" i="11"/>
  <c r="N2" i="11"/>
  <c r="L601" i="1"/>
  <c r="G600" i="1"/>
  <c r="L599" i="1"/>
  <c r="G598" i="1"/>
  <c r="A597" i="1"/>
  <c r="G596" i="1"/>
  <c r="A595" i="1"/>
  <c r="AD593" i="1"/>
  <c r="A593" i="1"/>
  <c r="AD591" i="1"/>
  <c r="A591" i="1"/>
  <c r="AD589" i="1"/>
  <c r="C589" i="1"/>
  <c r="F588" i="1"/>
  <c r="I587" i="1"/>
  <c r="L586" i="1"/>
  <c r="L585" i="1"/>
  <c r="U584" i="1"/>
  <c r="X583" i="1"/>
  <c r="Q582" i="1"/>
  <c r="T581" i="1"/>
  <c r="Z580" i="1"/>
  <c r="AC579" i="1"/>
  <c r="G579" i="1"/>
  <c r="J578" i="1"/>
  <c r="S577" i="1"/>
  <c r="AG576" i="1"/>
  <c r="G576" i="1"/>
  <c r="M575" i="1"/>
  <c r="AA574" i="1"/>
  <c r="AG573" i="1"/>
  <c r="K573" i="1"/>
  <c r="V572" i="1"/>
  <c r="J572" i="1"/>
  <c r="U571" i="1"/>
  <c r="AG570" i="1"/>
  <c r="L570" i="1"/>
  <c r="W569" i="1"/>
  <c r="K569" i="1"/>
  <c r="V568" i="1"/>
  <c r="AF567" i="1"/>
  <c r="U567" i="1"/>
  <c r="X566" i="1"/>
  <c r="L566" i="1"/>
  <c r="W565" i="1"/>
  <c r="AG564" i="1"/>
  <c r="U564" i="1"/>
  <c r="AD563" i="1"/>
  <c r="P563" i="1"/>
  <c r="A563" i="1"/>
  <c r="U562" i="1"/>
  <c r="AD561" i="1"/>
  <c r="P561" i="1"/>
  <c r="A561" i="1"/>
  <c r="K560" i="1"/>
  <c r="AD559" i="1"/>
  <c r="P559" i="1"/>
  <c r="Y558" i="1"/>
  <c r="K558" i="1"/>
  <c r="AD557" i="1"/>
  <c r="P557" i="1"/>
  <c r="Y556" i="1"/>
  <c r="K556" i="1"/>
  <c r="AD555" i="1"/>
  <c r="F555" i="1"/>
  <c r="Y554" i="1"/>
  <c r="K554" i="1"/>
  <c r="T553" i="1"/>
  <c r="F553" i="1"/>
  <c r="Y552" i="1"/>
  <c r="K552" i="1"/>
  <c r="T551" i="1"/>
  <c r="F551" i="1"/>
  <c r="Y550" i="1"/>
  <c r="AG549" i="1"/>
  <c r="T549" i="1"/>
  <c r="G549" i="1"/>
  <c r="O548" i="1"/>
  <c r="AG547" i="1"/>
  <c r="T547" i="1"/>
  <c r="AC546" i="1"/>
  <c r="O546" i="1"/>
  <c r="AG545" i="1"/>
  <c r="T545" i="1"/>
  <c r="AC544" i="1"/>
  <c r="O544" i="1"/>
  <c r="A544" i="1"/>
  <c r="J543" i="1"/>
  <c r="AC542" i="1"/>
  <c r="O542" i="1"/>
  <c r="X541" i="1"/>
  <c r="J541" i="1"/>
  <c r="AC540" i="1"/>
  <c r="O540" i="1"/>
  <c r="X539" i="1"/>
  <c r="J539" i="1"/>
  <c r="AC538" i="1"/>
  <c r="E538" i="1"/>
  <c r="X537" i="1"/>
  <c r="J537" i="1"/>
  <c r="S536" i="1"/>
  <c r="E536" i="1"/>
  <c r="X535" i="1"/>
  <c r="J535" i="1"/>
  <c r="S534" i="1"/>
  <c r="F534" i="1"/>
  <c r="X533" i="1"/>
  <c r="AF532" i="1"/>
  <c r="S532" i="1"/>
  <c r="F532" i="1"/>
  <c r="N531" i="1"/>
  <c r="AF530" i="1"/>
  <c r="S530" i="1"/>
  <c r="AB529" i="1"/>
  <c r="N529" i="1"/>
  <c r="AG528" i="1"/>
  <c r="S528" i="1"/>
  <c r="AB527" i="1"/>
  <c r="N527" i="1"/>
  <c r="AG526" i="1"/>
  <c r="I526" i="1"/>
  <c r="AB525" i="1"/>
  <c r="N525" i="1"/>
  <c r="W524" i="1"/>
  <c r="I524" i="1"/>
  <c r="AB523" i="1"/>
  <c r="N523" i="1"/>
  <c r="W522" i="1"/>
  <c r="I522" i="1"/>
  <c r="AB521" i="1"/>
  <c r="C521" i="1"/>
  <c r="W520" i="1"/>
  <c r="I520" i="1"/>
  <c r="R519" i="1"/>
  <c r="E519" i="1"/>
  <c r="W518" i="1"/>
  <c r="I518" i="1"/>
  <c r="R517" i="1"/>
  <c r="E517" i="1"/>
  <c r="W516" i="1"/>
  <c r="AE515" i="1"/>
  <c r="R515" i="1"/>
  <c r="E515" i="1"/>
  <c r="M514" i="1"/>
  <c r="AF513" i="1"/>
  <c r="R513" i="1"/>
  <c r="AA512" i="1"/>
  <c r="M512" i="1"/>
  <c r="AF511" i="1"/>
  <c r="R511" i="1"/>
  <c r="AA510" i="1"/>
  <c r="M510" i="1"/>
  <c r="AF509" i="1"/>
  <c r="H509" i="1"/>
  <c r="AA508" i="1"/>
  <c r="M508" i="1"/>
  <c r="V507" i="1"/>
  <c r="H507" i="1"/>
  <c r="AA506" i="1"/>
  <c r="M506" i="1"/>
  <c r="V505" i="1"/>
  <c r="H505" i="1"/>
  <c r="AA504" i="1"/>
  <c r="C504" i="1"/>
  <c r="V503" i="1"/>
  <c r="H503" i="1"/>
  <c r="Q502" i="1"/>
  <c r="C502" i="1"/>
  <c r="V501" i="1"/>
  <c r="H501" i="1"/>
  <c r="Q500" i="1"/>
  <c r="C500" i="1"/>
  <c r="V499" i="1"/>
  <c r="AE498" i="1"/>
  <c r="Q498" i="1"/>
  <c r="C498" i="1"/>
  <c r="L497" i="1"/>
  <c r="AE496" i="1"/>
  <c r="Q496" i="1"/>
  <c r="Z495" i="1"/>
  <c r="L495" i="1"/>
  <c r="AE494" i="1"/>
  <c r="Q494" i="1"/>
  <c r="Z493" i="1"/>
  <c r="L493" i="1"/>
  <c r="AE492" i="1"/>
  <c r="G492" i="1"/>
  <c r="Z491" i="1"/>
  <c r="L491" i="1"/>
  <c r="U490" i="1"/>
  <c r="G490" i="1"/>
  <c r="Z489" i="1"/>
  <c r="L489" i="1"/>
  <c r="U488" i="1"/>
  <c r="G488" i="1"/>
  <c r="Z487" i="1"/>
  <c r="A487" i="1"/>
  <c r="U486" i="1"/>
  <c r="G486" i="1"/>
  <c r="P485" i="1"/>
  <c r="A485" i="1"/>
  <c r="U484" i="1"/>
  <c r="AD483" i="1"/>
  <c r="P483" i="1"/>
  <c r="A483" i="1"/>
  <c r="U482" i="1"/>
  <c r="AD481" i="1"/>
  <c r="P481" i="1"/>
  <c r="A481" i="1"/>
  <c r="K480" i="1"/>
  <c r="AD479" i="1"/>
  <c r="P479" i="1"/>
  <c r="Y478" i="1"/>
  <c r="K478" i="1"/>
  <c r="AD477" i="1"/>
  <c r="P477" i="1"/>
  <c r="Y476" i="1"/>
  <c r="K476" i="1"/>
  <c r="AD475" i="1"/>
  <c r="F475" i="1"/>
  <c r="Y474" i="1"/>
  <c r="K474" i="1"/>
  <c r="T473" i="1"/>
  <c r="F473" i="1"/>
  <c r="Y472" i="1"/>
  <c r="K472" i="1"/>
  <c r="T471" i="1"/>
  <c r="F471" i="1"/>
  <c r="Y470" i="1"/>
  <c r="AG469" i="1"/>
  <c r="T469" i="1"/>
  <c r="G469" i="1"/>
  <c r="O468" i="1"/>
  <c r="AG467" i="1"/>
  <c r="T467" i="1"/>
  <c r="AC466" i="1"/>
  <c r="O466" i="1"/>
  <c r="O51" i="11"/>
  <c r="J42" i="11"/>
  <c r="X33" i="11"/>
  <c r="T29" i="11"/>
  <c r="Z26" i="11"/>
  <c r="AD23" i="11"/>
  <c r="C21" i="11"/>
  <c r="Z18" i="11"/>
  <c r="V16" i="11"/>
  <c r="AA14" i="11"/>
  <c r="J13" i="11"/>
  <c r="W11" i="11"/>
  <c r="AB9" i="11"/>
  <c r="F8" i="11"/>
  <c r="K6" i="11"/>
  <c r="AB4" i="11"/>
  <c r="W3" i="11"/>
  <c r="G2" i="11"/>
  <c r="M601" i="1"/>
  <c r="H600" i="1"/>
  <c r="C599" i="1"/>
  <c r="H598" i="1"/>
  <c r="C597" i="1"/>
  <c r="H596" i="1"/>
  <c r="C595" i="1"/>
  <c r="AE593" i="1"/>
  <c r="C593" i="1"/>
  <c r="AE591" i="1"/>
  <c r="Z590" i="1"/>
  <c r="AE589" i="1"/>
  <c r="AE588" i="1"/>
  <c r="G588" i="1"/>
  <c r="J587" i="1"/>
  <c r="M586" i="1"/>
  <c r="F585" i="1"/>
  <c r="V584" i="1"/>
  <c r="O583" i="1"/>
  <c r="R582" i="1"/>
  <c r="U581" i="1"/>
  <c r="U580" i="1"/>
  <c r="AD579" i="1"/>
  <c r="AD578" i="1"/>
  <c r="K578" i="1"/>
  <c r="T577" i="1"/>
  <c r="X576" i="1"/>
  <c r="AF575" i="1"/>
  <c r="N575" i="1"/>
  <c r="T574" i="1"/>
  <c r="A574" i="1"/>
  <c r="L573" i="1"/>
  <c r="W572" i="1"/>
  <c r="K572" i="1"/>
  <c r="V571" i="1"/>
  <c r="A571" i="1"/>
  <c r="M570" i="1"/>
  <c r="X569" i="1"/>
  <c r="L569" i="1"/>
  <c r="W568" i="1"/>
  <c r="AG567" i="1"/>
  <c r="L567" i="1"/>
  <c r="Y566" i="1"/>
  <c r="M566" i="1"/>
  <c r="X565" i="1"/>
  <c r="A565" i="1"/>
  <c r="V564" i="1"/>
  <c r="AE563" i="1"/>
  <c r="Q563" i="1"/>
  <c r="C563" i="1"/>
  <c r="L562" i="1"/>
  <c r="AE561" i="1"/>
  <c r="Q561" i="1"/>
  <c r="Z560" i="1"/>
  <c r="L560" i="1"/>
  <c r="AE559" i="1"/>
  <c r="Q559" i="1"/>
  <c r="Z558" i="1"/>
  <c r="L558" i="1"/>
  <c r="AE557" i="1"/>
  <c r="G557" i="1"/>
  <c r="Z556" i="1"/>
  <c r="L556" i="1"/>
  <c r="U555" i="1"/>
  <c r="G555" i="1"/>
  <c r="Z554" i="1"/>
  <c r="L554" i="1"/>
  <c r="U553" i="1"/>
  <c r="G553" i="1"/>
  <c r="Z552" i="1"/>
  <c r="A552" i="1"/>
  <c r="U551" i="1"/>
  <c r="G551" i="1"/>
  <c r="P550" i="1"/>
  <c r="A550" i="1"/>
  <c r="U549" i="1"/>
  <c r="AD548" i="1"/>
  <c r="P548" i="1"/>
  <c r="A548" i="1"/>
  <c r="U547" i="1"/>
  <c r="AD546" i="1"/>
  <c r="P546" i="1"/>
  <c r="A546" i="1"/>
  <c r="K545" i="1"/>
  <c r="AD544" i="1"/>
  <c r="W50" i="11"/>
  <c r="X41" i="11"/>
  <c r="H33" i="11"/>
  <c r="P29" i="11"/>
  <c r="T26" i="11"/>
  <c r="X23" i="11"/>
  <c r="AD20" i="11"/>
  <c r="S18" i="11"/>
  <c r="O16" i="11"/>
  <c r="AB14" i="11"/>
  <c r="K13" i="11"/>
  <c r="P11" i="11"/>
  <c r="X9" i="11"/>
  <c r="AC7" i="11"/>
  <c r="L6" i="11"/>
  <c r="AD4" i="11"/>
  <c r="P3" i="11"/>
  <c r="H2" i="11"/>
  <c r="C601" i="1"/>
  <c r="I600" i="1"/>
  <c r="E599" i="1"/>
  <c r="I598" i="1"/>
  <c r="E597" i="1"/>
  <c r="AE595" i="1"/>
  <c r="E595" i="1"/>
  <c r="AF593" i="1"/>
  <c r="AA592" i="1"/>
  <c r="AF591" i="1"/>
  <c r="AA590" i="1"/>
  <c r="AF589" i="1"/>
  <c r="Y588" i="1"/>
  <c r="H588" i="1"/>
  <c r="K587" i="1"/>
  <c r="C586" i="1"/>
  <c r="G585" i="1"/>
  <c r="Q584" i="1"/>
  <c r="P583" i="1"/>
  <c r="S582" i="1"/>
  <c r="V581" i="1"/>
  <c r="Y580" i="1"/>
  <c r="AE579" i="1"/>
  <c r="AE578" i="1"/>
  <c r="L578" i="1"/>
  <c r="U577" i="1"/>
  <c r="Y576" i="1"/>
  <c r="AG575" i="1"/>
  <c r="O575" i="1"/>
  <c r="U574" i="1"/>
  <c r="Y573" i="1"/>
  <c r="M573" i="1"/>
  <c r="X572" i="1"/>
  <c r="A572" i="1"/>
  <c r="O571" i="1"/>
  <c r="Z570" i="1"/>
  <c r="N570" i="1"/>
  <c r="Y569" i="1"/>
  <c r="C569" i="1"/>
  <c r="X568" i="1"/>
  <c r="A568" i="1"/>
  <c r="O567" i="1"/>
  <c r="Z566" i="1"/>
  <c r="C566" i="1"/>
  <c r="Y565" i="1"/>
  <c r="C565" i="1"/>
  <c r="M564" i="1"/>
  <c r="AF563" i="1"/>
  <c r="R563" i="1"/>
  <c r="AA562" i="1"/>
  <c r="M562" i="1"/>
  <c r="AF561" i="1"/>
  <c r="R561" i="1"/>
  <c r="AA560" i="1"/>
  <c r="M560" i="1"/>
  <c r="AF559" i="1"/>
  <c r="H559" i="1"/>
  <c r="AA558" i="1"/>
  <c r="M558" i="1"/>
  <c r="V557" i="1"/>
  <c r="H557" i="1"/>
  <c r="AA556" i="1"/>
  <c r="M556" i="1"/>
  <c r="V555" i="1"/>
  <c r="H555" i="1"/>
  <c r="AA554" i="1"/>
  <c r="C554" i="1"/>
  <c r="V553" i="1"/>
  <c r="H553" i="1"/>
  <c r="Q552" i="1"/>
  <c r="C552" i="1"/>
  <c r="V551" i="1"/>
  <c r="H551" i="1"/>
  <c r="Q550" i="1"/>
  <c r="C550" i="1"/>
  <c r="V549" i="1"/>
  <c r="AE548" i="1"/>
  <c r="Q548" i="1"/>
  <c r="C548" i="1"/>
  <c r="L547" i="1"/>
  <c r="AE546" i="1"/>
  <c r="Q546" i="1"/>
  <c r="Z545" i="1"/>
  <c r="L545" i="1"/>
  <c r="AE544" i="1"/>
  <c r="Q544" i="1"/>
  <c r="Z543" i="1"/>
  <c r="L543" i="1"/>
  <c r="AE542" i="1"/>
  <c r="G542" i="1"/>
  <c r="Z541" i="1"/>
  <c r="L541" i="1"/>
  <c r="U540" i="1"/>
  <c r="G540" i="1"/>
  <c r="Z539" i="1"/>
  <c r="L539" i="1"/>
  <c r="U538" i="1"/>
  <c r="G538" i="1"/>
  <c r="Z537" i="1"/>
  <c r="A537" i="1"/>
  <c r="I50" i="11"/>
  <c r="H41" i="11"/>
  <c r="V32" i="11"/>
  <c r="J29" i="11"/>
  <c r="N26" i="11"/>
  <c r="T23" i="11"/>
  <c r="X20" i="11"/>
  <c r="T18" i="11"/>
  <c r="P16" i="11"/>
  <c r="AC14" i="11"/>
  <c r="C13" i="11"/>
  <c r="L11" i="11"/>
  <c r="Q9" i="11"/>
  <c r="AD7" i="11"/>
  <c r="M6" i="11"/>
  <c r="W4" i="11"/>
  <c r="J3" i="11"/>
  <c r="I2" i="11"/>
  <c r="E601" i="1"/>
  <c r="J600" i="1"/>
  <c r="F599" i="1"/>
  <c r="AF597" i="1"/>
  <c r="F597" i="1"/>
  <c r="AF595" i="1"/>
  <c r="AB594" i="1"/>
  <c r="AG593" i="1"/>
  <c r="AB592" i="1"/>
  <c r="AG591" i="1"/>
  <c r="AB590" i="1"/>
  <c r="W589" i="1"/>
  <c r="Z588" i="1"/>
  <c r="C588" i="1"/>
  <c r="A587" i="1"/>
  <c r="E586" i="1"/>
  <c r="H585" i="1"/>
  <c r="K584" i="1"/>
  <c r="Q583" i="1"/>
  <c r="T582" i="1"/>
  <c r="W581" i="1"/>
  <c r="P580" i="1"/>
  <c r="AF579" i="1"/>
  <c r="AF578" i="1"/>
  <c r="M578" i="1"/>
  <c r="L577" i="1"/>
  <c r="Z576" i="1"/>
  <c r="A576" i="1"/>
  <c r="F575" i="1"/>
  <c r="N574" i="1"/>
  <c r="Z573" i="1"/>
  <c r="N573" i="1"/>
  <c r="Y572" i="1"/>
  <c r="C572" i="1"/>
  <c r="P571" i="1"/>
  <c r="AA570" i="1"/>
  <c r="O570" i="1"/>
  <c r="Z569" i="1"/>
  <c r="E569" i="1"/>
  <c r="O568" i="1"/>
  <c r="C568" i="1"/>
  <c r="P567" i="1"/>
  <c r="AA566" i="1"/>
  <c r="E566" i="1"/>
  <c r="P565" i="1"/>
  <c r="E565" i="1"/>
  <c r="N564" i="1"/>
  <c r="AG563" i="1"/>
  <c r="S563" i="1"/>
  <c r="AB562" i="1"/>
  <c r="N562" i="1"/>
  <c r="AG561" i="1"/>
  <c r="I561" i="1"/>
  <c r="AB560" i="1"/>
  <c r="N560" i="1"/>
  <c r="W559" i="1"/>
  <c r="I559" i="1"/>
  <c r="AB558" i="1"/>
  <c r="N558" i="1"/>
  <c r="W557" i="1"/>
  <c r="I557" i="1"/>
  <c r="AB556" i="1"/>
  <c r="C556" i="1"/>
  <c r="W555" i="1"/>
  <c r="I555" i="1"/>
  <c r="R554" i="1"/>
  <c r="E554" i="1"/>
  <c r="W553" i="1"/>
  <c r="I553" i="1"/>
  <c r="R552" i="1"/>
  <c r="E552" i="1"/>
  <c r="W551" i="1"/>
  <c r="AE550" i="1"/>
  <c r="R550" i="1"/>
  <c r="E550" i="1"/>
  <c r="M549" i="1"/>
  <c r="AF548" i="1"/>
  <c r="R548" i="1"/>
  <c r="AA547" i="1"/>
  <c r="M547" i="1"/>
  <c r="AF546" i="1"/>
  <c r="R546" i="1"/>
  <c r="AA545" i="1"/>
  <c r="M545" i="1"/>
  <c r="AF544" i="1"/>
  <c r="H544" i="1"/>
  <c r="AA543" i="1"/>
  <c r="M543" i="1"/>
  <c r="V542" i="1"/>
  <c r="H542" i="1"/>
  <c r="AA541" i="1"/>
  <c r="M541" i="1"/>
  <c r="V540" i="1"/>
  <c r="H540" i="1"/>
  <c r="AA539" i="1"/>
  <c r="C539" i="1"/>
  <c r="V538" i="1"/>
  <c r="H538" i="1"/>
  <c r="Q537" i="1"/>
  <c r="C537" i="1"/>
  <c r="V536" i="1"/>
  <c r="H536" i="1"/>
  <c r="Q535" i="1"/>
  <c r="C535" i="1"/>
  <c r="V534" i="1"/>
  <c r="AE533" i="1"/>
  <c r="Q533" i="1"/>
  <c r="C533" i="1"/>
  <c r="L532" i="1"/>
  <c r="AE531" i="1"/>
  <c r="Q531" i="1"/>
  <c r="Z530" i="1"/>
  <c r="L530" i="1"/>
  <c r="AE529" i="1"/>
  <c r="Q529" i="1"/>
  <c r="Z528" i="1"/>
  <c r="L528" i="1"/>
  <c r="AE527" i="1"/>
  <c r="G527" i="1"/>
  <c r="Z526" i="1"/>
  <c r="L526" i="1"/>
  <c r="U525" i="1"/>
  <c r="G525" i="1"/>
  <c r="Z524" i="1"/>
  <c r="L524" i="1"/>
  <c r="U523" i="1"/>
  <c r="G523" i="1"/>
  <c r="Z522" i="1"/>
  <c r="A522" i="1"/>
  <c r="U521" i="1"/>
  <c r="G521" i="1"/>
  <c r="P520" i="1"/>
  <c r="A520" i="1"/>
  <c r="U519" i="1"/>
  <c r="AD518" i="1"/>
  <c r="P518" i="1"/>
  <c r="A518" i="1"/>
  <c r="U517" i="1"/>
  <c r="AD516" i="1"/>
  <c r="P516" i="1"/>
  <c r="A516" i="1"/>
  <c r="K515" i="1"/>
  <c r="AD514" i="1"/>
  <c r="P514" i="1"/>
  <c r="Y513" i="1"/>
  <c r="K513" i="1"/>
  <c r="AD512" i="1"/>
  <c r="P512" i="1"/>
  <c r="Y511" i="1"/>
  <c r="K511" i="1"/>
  <c r="AD510" i="1"/>
  <c r="F510" i="1"/>
  <c r="Y509" i="1"/>
  <c r="K509" i="1"/>
  <c r="T508" i="1"/>
  <c r="F508" i="1"/>
  <c r="Y507" i="1"/>
  <c r="K507" i="1"/>
  <c r="T506" i="1"/>
  <c r="F506" i="1"/>
  <c r="Y505" i="1"/>
  <c r="AG504" i="1"/>
  <c r="T504" i="1"/>
  <c r="G504" i="1"/>
  <c r="O503" i="1"/>
  <c r="AG502" i="1"/>
  <c r="T502" i="1"/>
  <c r="AC501" i="1"/>
  <c r="O501" i="1"/>
  <c r="AG500" i="1"/>
  <c r="T500" i="1"/>
  <c r="AC499" i="1"/>
  <c r="O499" i="1"/>
  <c r="A499" i="1"/>
  <c r="J498" i="1"/>
  <c r="AC497" i="1"/>
  <c r="O497" i="1"/>
  <c r="X496" i="1"/>
  <c r="J496" i="1"/>
  <c r="AC495" i="1"/>
  <c r="O495" i="1"/>
  <c r="X494" i="1"/>
  <c r="J494" i="1"/>
  <c r="AC493" i="1"/>
  <c r="E493" i="1"/>
  <c r="X492" i="1"/>
  <c r="J492" i="1"/>
  <c r="S491" i="1"/>
  <c r="E491" i="1"/>
  <c r="X490" i="1"/>
  <c r="J490" i="1"/>
  <c r="S489" i="1"/>
  <c r="F489" i="1"/>
  <c r="X488" i="1"/>
  <c r="Q49" i="11"/>
  <c r="V40" i="11"/>
  <c r="P32" i="11"/>
  <c r="C29" i="11"/>
  <c r="J26" i="11"/>
  <c r="N23" i="11"/>
  <c r="R20" i="11"/>
  <c r="N18" i="11"/>
  <c r="Q16" i="11"/>
  <c r="V14" i="11"/>
  <c r="AD12" i="11"/>
  <c r="E11" i="11"/>
  <c r="R9" i="11"/>
  <c r="AE7" i="11"/>
  <c r="F6" i="11"/>
  <c r="X4" i="11"/>
  <c r="K3" i="11"/>
  <c r="J2" i="11"/>
  <c r="F601" i="1"/>
  <c r="AG599" i="1"/>
  <c r="G599" i="1"/>
  <c r="AG597" i="1"/>
  <c r="AC596" i="1"/>
  <c r="AG595" i="1"/>
  <c r="AC594" i="1"/>
  <c r="A594" i="1"/>
  <c r="AC592" i="1"/>
  <c r="X591" i="1"/>
  <c r="AC590" i="1"/>
  <c r="X589" i="1"/>
  <c r="AA588" i="1"/>
  <c r="AD587" i="1"/>
  <c r="C587" i="1"/>
  <c r="F586" i="1"/>
  <c r="I585" i="1"/>
  <c r="L584" i="1"/>
  <c r="L583" i="1"/>
  <c r="U582" i="1"/>
  <c r="N581" i="1"/>
  <c r="Q580" i="1"/>
  <c r="Z579" i="1"/>
  <c r="AG578" i="1"/>
  <c r="G578" i="1"/>
  <c r="M577" i="1"/>
  <c r="AA576" i="1"/>
  <c r="Z575" i="1"/>
  <c r="G575" i="1"/>
  <c r="O574" i="1"/>
  <c r="AA573" i="1"/>
  <c r="E573" i="1"/>
  <c r="Z572" i="1"/>
  <c r="AC571" i="1"/>
  <c r="Q571" i="1"/>
  <c r="AB570" i="1"/>
  <c r="F570" i="1"/>
  <c r="AA569" i="1"/>
  <c r="F569" i="1"/>
  <c r="P568" i="1"/>
  <c r="AC567" i="1"/>
  <c r="G567" i="1"/>
  <c r="AB566" i="1"/>
  <c r="F566" i="1"/>
  <c r="Q565" i="1"/>
  <c r="AB564" i="1"/>
  <c r="O564" i="1"/>
  <c r="A564" i="1"/>
  <c r="J563" i="1"/>
  <c r="AC562" i="1"/>
  <c r="O562" i="1"/>
  <c r="X561" i="1"/>
  <c r="J561" i="1"/>
  <c r="AC560" i="1"/>
  <c r="O560" i="1"/>
  <c r="X559" i="1"/>
  <c r="J559" i="1"/>
  <c r="AC558" i="1"/>
  <c r="E558" i="1"/>
  <c r="X557" i="1"/>
  <c r="J557" i="1"/>
  <c r="S556" i="1"/>
  <c r="E556" i="1"/>
  <c r="X555" i="1"/>
  <c r="J555" i="1"/>
  <c r="S554" i="1"/>
  <c r="F554" i="1"/>
  <c r="X553" i="1"/>
  <c r="AF552" i="1"/>
  <c r="S552" i="1"/>
  <c r="F552" i="1"/>
  <c r="N551" i="1"/>
  <c r="AF550" i="1"/>
  <c r="S550" i="1"/>
  <c r="AB549" i="1"/>
  <c r="N549" i="1"/>
  <c r="AG548" i="1"/>
  <c r="S548" i="1"/>
  <c r="AB547" i="1"/>
  <c r="N547" i="1"/>
  <c r="AG546" i="1"/>
  <c r="I546" i="1"/>
  <c r="AB545" i="1"/>
  <c r="N545" i="1"/>
  <c r="W544" i="1"/>
  <c r="I544" i="1"/>
  <c r="AB543" i="1"/>
  <c r="N543" i="1"/>
  <c r="W542" i="1"/>
  <c r="I542" i="1"/>
  <c r="AB541" i="1"/>
  <c r="C541" i="1"/>
  <c r="W540" i="1"/>
  <c r="I540" i="1"/>
  <c r="R539" i="1"/>
  <c r="E539" i="1"/>
  <c r="W538" i="1"/>
  <c r="I538" i="1"/>
  <c r="R537" i="1"/>
  <c r="E537" i="1"/>
  <c r="W536" i="1"/>
  <c r="AE535" i="1"/>
  <c r="R535" i="1"/>
  <c r="E535" i="1"/>
  <c r="M534" i="1"/>
  <c r="AF533" i="1"/>
  <c r="R533" i="1"/>
  <c r="AA532" i="1"/>
  <c r="M532" i="1"/>
  <c r="AF531" i="1"/>
  <c r="R531" i="1"/>
  <c r="AA530" i="1"/>
  <c r="M530" i="1"/>
  <c r="AF529" i="1"/>
  <c r="H529" i="1"/>
  <c r="AA528" i="1"/>
  <c r="M528" i="1"/>
  <c r="V527" i="1"/>
  <c r="H527" i="1"/>
  <c r="AA526" i="1"/>
  <c r="M526" i="1"/>
  <c r="V525" i="1"/>
  <c r="H525" i="1"/>
  <c r="AA524" i="1"/>
  <c r="C524" i="1"/>
  <c r="V523" i="1"/>
  <c r="H523" i="1"/>
  <c r="Q522" i="1"/>
  <c r="C522" i="1"/>
  <c r="V521" i="1"/>
  <c r="H521" i="1"/>
  <c r="Q520" i="1"/>
  <c r="C520" i="1"/>
  <c r="V519" i="1"/>
  <c r="AE518" i="1"/>
  <c r="Q518" i="1"/>
  <c r="C518" i="1"/>
  <c r="L517" i="1"/>
  <c r="AE516" i="1"/>
  <c r="Q516" i="1"/>
  <c r="Z515" i="1"/>
  <c r="L515" i="1"/>
  <c r="A49" i="11"/>
  <c r="F40" i="11"/>
  <c r="F32" i="11"/>
  <c r="AD28" i="11"/>
  <c r="C26" i="11"/>
  <c r="H23" i="11"/>
  <c r="N20" i="11"/>
  <c r="J18" i="11"/>
  <c r="J16" i="11"/>
  <c r="R14" i="11"/>
  <c r="W12" i="11"/>
  <c r="F11" i="11"/>
  <c r="S9" i="11"/>
  <c r="X7" i="11"/>
  <c r="AD5" i="11"/>
  <c r="Y4" i="11"/>
  <c r="L3" i="11"/>
  <c r="A2" i="11"/>
  <c r="G601" i="1"/>
  <c r="A600" i="1"/>
  <c r="AD598" i="1"/>
  <c r="A598" i="1"/>
  <c r="AD596" i="1"/>
  <c r="A596" i="1"/>
  <c r="AD594" i="1"/>
  <c r="Y593" i="1"/>
  <c r="AD592" i="1"/>
  <c r="Y591" i="1"/>
  <c r="AD590" i="1"/>
  <c r="Y589" i="1"/>
  <c r="AB588" i="1"/>
  <c r="AE587" i="1"/>
  <c r="AE586" i="1"/>
  <c r="G586" i="1"/>
  <c r="J585" i="1"/>
  <c r="C584" i="1"/>
  <c r="F583" i="1"/>
  <c r="L582" i="1"/>
  <c r="O581" i="1"/>
  <c r="R580" i="1"/>
  <c r="T579" i="1"/>
  <c r="A579" i="1"/>
  <c r="AF577" i="1"/>
  <c r="N577" i="1"/>
  <c r="U576" i="1"/>
  <c r="AA575" i="1"/>
  <c r="H575" i="1"/>
  <c r="P574" i="1"/>
  <c r="AB573" i="1"/>
  <c r="F573" i="1"/>
  <c r="Q572" i="1"/>
  <c r="AD571" i="1"/>
  <c r="R571" i="1"/>
  <c r="AC570" i="1"/>
  <c r="G570" i="1"/>
  <c r="R569" i="1"/>
  <c r="G569" i="1"/>
  <c r="Q568" i="1"/>
  <c r="AD567" i="1"/>
  <c r="H567" i="1"/>
  <c r="S566" i="1"/>
  <c r="G566" i="1"/>
  <c r="R565" i="1"/>
  <c r="AC564" i="1"/>
  <c r="P564" i="1"/>
  <c r="Y563" i="1"/>
  <c r="K563" i="1"/>
  <c r="AD562" i="1"/>
  <c r="P562" i="1"/>
  <c r="Y561" i="1"/>
  <c r="K561" i="1"/>
  <c r="AD560" i="1"/>
  <c r="F560" i="1"/>
  <c r="Y559" i="1"/>
  <c r="K559" i="1"/>
  <c r="T558" i="1"/>
  <c r="F558" i="1"/>
  <c r="Y557" i="1"/>
  <c r="K557" i="1"/>
  <c r="T556" i="1"/>
  <c r="F556" i="1"/>
  <c r="Y555" i="1"/>
  <c r="AG554" i="1"/>
  <c r="T554" i="1"/>
  <c r="G554" i="1"/>
  <c r="O553" i="1"/>
  <c r="AG552" i="1"/>
  <c r="T552" i="1"/>
  <c r="AC551" i="1"/>
  <c r="O551" i="1"/>
  <c r="AG550" i="1"/>
  <c r="T550" i="1"/>
  <c r="AC549" i="1"/>
  <c r="O549" i="1"/>
  <c r="A549" i="1"/>
  <c r="J548" i="1"/>
  <c r="AC547" i="1"/>
  <c r="O547" i="1"/>
  <c r="X546" i="1"/>
  <c r="J546" i="1"/>
  <c r="AC545" i="1"/>
  <c r="O545" i="1"/>
  <c r="Q556" i="1"/>
  <c r="L551" i="1"/>
  <c r="X548" i="1"/>
  <c r="Y545" i="1"/>
  <c r="AC543" i="1"/>
  <c r="AC541" i="1"/>
  <c r="Y540" i="1"/>
  <c r="K539" i="1"/>
  <c r="AD537" i="1"/>
  <c r="U536" i="1"/>
  <c r="P535" i="1"/>
  <c r="U534" i="1"/>
  <c r="P533" i="1"/>
  <c r="U532" i="1"/>
  <c r="P531" i="1"/>
  <c r="K530" i="1"/>
  <c r="P529" i="1"/>
  <c r="K528" i="1"/>
  <c r="P527" i="1"/>
  <c r="K526" i="1"/>
  <c r="F525" i="1"/>
  <c r="K524" i="1"/>
  <c r="F523" i="1"/>
  <c r="K522" i="1"/>
  <c r="E521" i="1"/>
  <c r="G520" i="1"/>
  <c r="I519" i="1"/>
  <c r="S518" i="1"/>
  <c r="T517" i="1"/>
  <c r="V516" i="1"/>
  <c r="X515" i="1"/>
  <c r="W514" i="1"/>
  <c r="AG513" i="1"/>
  <c r="I513" i="1"/>
  <c r="G512" i="1"/>
  <c r="P511" i="1"/>
  <c r="W510" i="1"/>
  <c r="W509" i="1"/>
  <c r="AF508" i="1"/>
  <c r="E508" i="1"/>
  <c r="M507" i="1"/>
  <c r="AB506" i="1"/>
  <c r="AF505" i="1"/>
  <c r="G505" i="1"/>
  <c r="M504" i="1"/>
  <c r="AB503" i="1"/>
  <c r="I503" i="1"/>
  <c r="M502" i="1"/>
  <c r="AB501" i="1"/>
  <c r="AE500" i="1"/>
  <c r="M500" i="1"/>
  <c r="R499" i="1"/>
  <c r="AF498" i="1"/>
  <c r="M498" i="1"/>
  <c r="R497" i="1"/>
  <c r="AD496" i="1"/>
  <c r="K496" i="1"/>
  <c r="W495" i="1"/>
  <c r="C495" i="1"/>
  <c r="O494" i="1"/>
  <c r="AB493" i="1"/>
  <c r="H493" i="1"/>
  <c r="U492" i="1"/>
  <c r="AG491" i="1"/>
  <c r="M491" i="1"/>
  <c r="P490" i="1"/>
  <c r="AC489" i="1"/>
  <c r="H489" i="1"/>
  <c r="T488" i="1"/>
  <c r="AF487" i="1"/>
  <c r="T487" i="1"/>
  <c r="AD486" i="1"/>
  <c r="Q486" i="1"/>
  <c r="AA485" i="1"/>
  <c r="N485" i="1"/>
  <c r="X484" i="1"/>
  <c r="K484" i="1"/>
  <c r="U483" i="1"/>
  <c r="H483" i="1"/>
  <c r="R482" i="1"/>
  <c r="F482" i="1"/>
  <c r="O481" i="1"/>
  <c r="Z480" i="1"/>
  <c r="M480" i="1"/>
  <c r="W479" i="1"/>
  <c r="J479" i="1"/>
  <c r="T478" i="1"/>
  <c r="G478" i="1"/>
  <c r="Q477" i="1"/>
  <c r="E477" i="1"/>
  <c r="N476" i="1"/>
  <c r="AG475" i="1"/>
  <c r="Z555" i="1"/>
  <c r="E551" i="1"/>
  <c r="F548" i="1"/>
  <c r="P545" i="1"/>
  <c r="O543" i="1"/>
  <c r="AD541" i="1"/>
  <c r="T540" i="1"/>
  <c r="F539" i="1"/>
  <c r="W537" i="1"/>
  <c r="N536" i="1"/>
  <c r="S535" i="1"/>
  <c r="N534" i="1"/>
  <c r="S533" i="1"/>
  <c r="N532" i="1"/>
  <c r="I531" i="1"/>
  <c r="N530" i="1"/>
  <c r="I529" i="1"/>
  <c r="N528" i="1"/>
  <c r="I527" i="1"/>
  <c r="C526" i="1"/>
  <c r="I525" i="1"/>
  <c r="E524" i="1"/>
  <c r="I523" i="1"/>
  <c r="E522" i="1"/>
  <c r="F521" i="1"/>
  <c r="H520" i="1"/>
  <c r="J519" i="1"/>
  <c r="J518" i="1"/>
  <c r="M517" i="1"/>
  <c r="N516" i="1"/>
  <c r="P515" i="1"/>
  <c r="X514" i="1"/>
  <c r="A514" i="1"/>
  <c r="AF512" i="1"/>
  <c r="H512" i="1"/>
  <c r="Q511" i="1"/>
  <c r="X510" i="1"/>
  <c r="X509" i="1"/>
  <c r="AG508" i="1"/>
  <c r="G508" i="1"/>
  <c r="N507" i="1"/>
  <c r="S506" i="1"/>
  <c r="AA505" i="1"/>
  <c r="I505" i="1"/>
  <c r="N504" i="1"/>
  <c r="AC503" i="1"/>
  <c r="AF502" i="1"/>
  <c r="N502" i="1"/>
  <c r="S501" i="1"/>
  <c r="AF500" i="1"/>
  <c r="N500" i="1"/>
  <c r="S499" i="1"/>
  <c r="AG498" i="1"/>
  <c r="N498" i="1"/>
  <c r="S497" i="1"/>
  <c r="AF496" i="1"/>
  <c r="L496" i="1"/>
  <c r="Y495" i="1"/>
  <c r="E495" i="1"/>
  <c r="P494" i="1"/>
  <c r="T493" i="1"/>
  <c r="I493" i="1"/>
  <c r="L492" i="1"/>
  <c r="X491" i="1"/>
  <c r="C491" i="1"/>
  <c r="Q490" i="1"/>
  <c r="AD489" i="1"/>
  <c r="I489" i="1"/>
  <c r="V488" i="1"/>
  <c r="AG487" i="1"/>
  <c r="U487" i="1"/>
  <c r="AE486" i="1"/>
  <c r="R486" i="1"/>
  <c r="AB485" i="1"/>
  <c r="O485" i="1"/>
  <c r="Y484" i="1"/>
  <c r="L484" i="1"/>
  <c r="V483" i="1"/>
  <c r="I483" i="1"/>
  <c r="S482" i="1"/>
  <c r="AC481" i="1"/>
  <c r="Q481" i="1"/>
  <c r="AA480" i="1"/>
  <c r="N480" i="1"/>
  <c r="X479" i="1"/>
  <c r="K479" i="1"/>
  <c r="U478" i="1"/>
  <c r="H478" i="1"/>
  <c r="R477" i="1"/>
  <c r="F477" i="1"/>
  <c r="O476" i="1"/>
  <c r="A476" i="1"/>
  <c r="L475" i="1"/>
  <c r="AF474" i="1"/>
  <c r="I474" i="1"/>
  <c r="AC473" i="1"/>
  <c r="G473" i="1"/>
  <c r="Q472" i="1"/>
  <c r="E472" i="1"/>
  <c r="N471" i="1"/>
  <c r="AG470" i="1"/>
  <c r="K470" i="1"/>
  <c r="AE469" i="1"/>
  <c r="H469" i="1"/>
  <c r="AB468" i="1"/>
  <c r="E468" i="1"/>
  <c r="Y467" i="1"/>
  <c r="A467" i="1"/>
  <c r="V466" i="1"/>
  <c r="AE465" i="1"/>
  <c r="R465" i="1"/>
  <c r="E465" i="1"/>
  <c r="M464" i="1"/>
  <c r="AF463" i="1"/>
  <c r="R463" i="1"/>
  <c r="AA462" i="1"/>
  <c r="M462" i="1"/>
  <c r="AF461" i="1"/>
  <c r="R461" i="1"/>
  <c r="AA460" i="1"/>
  <c r="M460" i="1"/>
  <c r="AF459" i="1"/>
  <c r="H459" i="1"/>
  <c r="AA458" i="1"/>
  <c r="M458" i="1"/>
  <c r="V457" i="1"/>
  <c r="H457" i="1"/>
  <c r="AA456" i="1"/>
  <c r="M456" i="1"/>
  <c r="V455" i="1"/>
  <c r="H455" i="1"/>
  <c r="AA454" i="1"/>
  <c r="C454" i="1"/>
  <c r="V453" i="1"/>
  <c r="H453" i="1"/>
  <c r="Q452" i="1"/>
  <c r="C452" i="1"/>
  <c r="V451" i="1"/>
  <c r="H451" i="1"/>
  <c r="Q450" i="1"/>
  <c r="C450" i="1"/>
  <c r="V449" i="1"/>
  <c r="AE448" i="1"/>
  <c r="Q448" i="1"/>
  <c r="C448" i="1"/>
  <c r="L447" i="1"/>
  <c r="AE446" i="1"/>
  <c r="Q446" i="1"/>
  <c r="Z445" i="1"/>
  <c r="L445" i="1"/>
  <c r="AE444" i="1"/>
  <c r="Q444" i="1"/>
  <c r="Z443" i="1"/>
  <c r="L443" i="1"/>
  <c r="AE442" i="1"/>
  <c r="G442" i="1"/>
  <c r="Z441" i="1"/>
  <c r="L441" i="1"/>
  <c r="U440" i="1"/>
  <c r="G440" i="1"/>
  <c r="Z439" i="1"/>
  <c r="L439" i="1"/>
  <c r="U438" i="1"/>
  <c r="G438" i="1"/>
  <c r="Z437" i="1"/>
  <c r="A437" i="1"/>
  <c r="U436" i="1"/>
  <c r="G436" i="1"/>
  <c r="P435" i="1"/>
  <c r="A435" i="1"/>
  <c r="U434" i="1"/>
  <c r="AD433" i="1"/>
  <c r="P433" i="1"/>
  <c r="A433" i="1"/>
  <c r="U432" i="1"/>
  <c r="AD431" i="1"/>
  <c r="P431" i="1"/>
  <c r="A431" i="1"/>
  <c r="K430" i="1"/>
  <c r="AD429" i="1"/>
  <c r="P429" i="1"/>
  <c r="Y428" i="1"/>
  <c r="K428" i="1"/>
  <c r="AD427" i="1"/>
  <c r="P427" i="1"/>
  <c r="Y426" i="1"/>
  <c r="K426" i="1"/>
  <c r="AD425" i="1"/>
  <c r="F425" i="1"/>
  <c r="Y424" i="1"/>
  <c r="K424" i="1"/>
  <c r="T423" i="1"/>
  <c r="F423" i="1"/>
  <c r="Y422" i="1"/>
  <c r="K422" i="1"/>
  <c r="T421" i="1"/>
  <c r="F421" i="1"/>
  <c r="Y420" i="1"/>
  <c r="AG419" i="1"/>
  <c r="T419" i="1"/>
  <c r="G419" i="1"/>
  <c r="O418" i="1"/>
  <c r="AG417" i="1"/>
  <c r="T417" i="1"/>
  <c r="AC416" i="1"/>
  <c r="O416" i="1"/>
  <c r="AG415" i="1"/>
  <c r="T415" i="1"/>
  <c r="AC414" i="1"/>
  <c r="O414" i="1"/>
  <c r="A414" i="1"/>
  <c r="J413" i="1"/>
  <c r="AC412" i="1"/>
  <c r="O412" i="1"/>
  <c r="X411" i="1"/>
  <c r="J411" i="1"/>
  <c r="AC410" i="1"/>
  <c r="O410" i="1"/>
  <c r="X409" i="1"/>
  <c r="J409" i="1"/>
  <c r="AC408" i="1"/>
  <c r="E408" i="1"/>
  <c r="X407" i="1"/>
  <c r="J407" i="1"/>
  <c r="S406" i="1"/>
  <c r="E406" i="1"/>
  <c r="L555" i="1"/>
  <c r="AD550" i="1"/>
  <c r="G548" i="1"/>
  <c r="S545" i="1"/>
  <c r="P543" i="1"/>
  <c r="AG541" i="1"/>
  <c r="K540" i="1"/>
  <c r="G539" i="1"/>
  <c r="Y537" i="1"/>
  <c r="O536" i="1"/>
  <c r="T535" i="1"/>
  <c r="O534" i="1"/>
  <c r="J533" i="1"/>
  <c r="O532" i="1"/>
  <c r="J531" i="1"/>
  <c r="O530" i="1"/>
  <c r="J529" i="1"/>
  <c r="E528" i="1"/>
  <c r="J527" i="1"/>
  <c r="E526" i="1"/>
  <c r="J525" i="1"/>
  <c r="F524" i="1"/>
  <c r="AF522" i="1"/>
  <c r="F522" i="1"/>
  <c r="AE520" i="1"/>
  <c r="J520" i="1"/>
  <c r="L519" i="1"/>
  <c r="N518" i="1"/>
  <c r="N517" i="1"/>
  <c r="O516" i="1"/>
  <c r="Q515" i="1"/>
  <c r="R514" i="1"/>
  <c r="Z513" i="1"/>
  <c r="A513" i="1"/>
  <c r="I512" i="1"/>
  <c r="I511" i="1"/>
  <c r="R510" i="1"/>
  <c r="Z509" i="1"/>
  <c r="Y508" i="1"/>
  <c r="H508" i="1"/>
  <c r="O507" i="1"/>
  <c r="U506" i="1"/>
  <c r="AB505" i="1"/>
  <c r="J505" i="1"/>
  <c r="Q504" i="1"/>
  <c r="T503" i="1"/>
  <c r="A503" i="1"/>
  <c r="G502" i="1"/>
  <c r="T501" i="1"/>
  <c r="A501" i="1"/>
  <c r="G500" i="1"/>
  <c r="T499" i="1"/>
  <c r="Y498" i="1"/>
  <c r="G498" i="1"/>
  <c r="T497" i="1"/>
  <c r="AG496" i="1"/>
  <c r="M496" i="1"/>
  <c r="P495" i="1"/>
  <c r="AB494" i="1"/>
  <c r="H494" i="1"/>
  <c r="U493" i="1"/>
  <c r="AG492" i="1"/>
  <c r="M492" i="1"/>
  <c r="Y491" i="1"/>
  <c r="F491" i="1"/>
  <c r="R490" i="1"/>
  <c r="AE489" i="1"/>
  <c r="J489" i="1"/>
  <c r="W488" i="1"/>
  <c r="A488" i="1"/>
  <c r="L487" i="1"/>
  <c r="AF486" i="1"/>
  <c r="I486" i="1"/>
  <c r="AC485" i="1"/>
  <c r="F485" i="1"/>
  <c r="Z484" i="1"/>
  <c r="C484" i="1"/>
  <c r="W483" i="1"/>
  <c r="AF482" i="1"/>
  <c r="T482" i="1"/>
  <c r="AE481" i="1"/>
  <c r="R481" i="1"/>
  <c r="AB480" i="1"/>
  <c r="O480" i="1"/>
  <c r="Y479" i="1"/>
  <c r="L479" i="1"/>
  <c r="V478" i="1"/>
  <c r="I478" i="1"/>
  <c r="S477" i="1"/>
  <c r="AC476" i="1"/>
  <c r="P476" i="1"/>
  <c r="Z475" i="1"/>
  <c r="M475" i="1"/>
  <c r="W474" i="1"/>
  <c r="J474" i="1"/>
  <c r="U473" i="1"/>
  <c r="H473" i="1"/>
  <c r="R472" i="1"/>
  <c r="F472" i="1"/>
  <c r="O471" i="1"/>
  <c r="A471" i="1"/>
  <c r="L470" i="1"/>
  <c r="AF469" i="1"/>
  <c r="I469" i="1"/>
  <c r="AC468" i="1"/>
  <c r="F468" i="1"/>
  <c r="Z467" i="1"/>
  <c r="C467" i="1"/>
  <c r="W466" i="1"/>
  <c r="AF465" i="1"/>
  <c r="S465" i="1"/>
  <c r="AB464" i="1"/>
  <c r="N464" i="1"/>
  <c r="AG463" i="1"/>
  <c r="S463" i="1"/>
  <c r="AB462" i="1"/>
  <c r="N462" i="1"/>
  <c r="AG461" i="1"/>
  <c r="I461" i="1"/>
  <c r="AB460" i="1"/>
  <c r="N460" i="1"/>
  <c r="W459" i="1"/>
  <c r="I459" i="1"/>
  <c r="AB458" i="1"/>
  <c r="N458" i="1"/>
  <c r="W457" i="1"/>
  <c r="I457" i="1"/>
  <c r="AB456" i="1"/>
  <c r="C456" i="1"/>
  <c r="W455" i="1"/>
  <c r="I455" i="1"/>
  <c r="R454" i="1"/>
  <c r="E454" i="1"/>
  <c r="W453" i="1"/>
  <c r="I453" i="1"/>
  <c r="R452" i="1"/>
  <c r="E452" i="1"/>
  <c r="W451" i="1"/>
  <c r="AE450" i="1"/>
  <c r="R450" i="1"/>
  <c r="E450" i="1"/>
  <c r="M449" i="1"/>
  <c r="AF448" i="1"/>
  <c r="R448" i="1"/>
  <c r="AA447" i="1"/>
  <c r="M447" i="1"/>
  <c r="AF446" i="1"/>
  <c r="R446" i="1"/>
  <c r="AA445" i="1"/>
  <c r="M445" i="1"/>
  <c r="AF444" i="1"/>
  <c r="H444" i="1"/>
  <c r="AA443" i="1"/>
  <c r="M443" i="1"/>
  <c r="V442" i="1"/>
  <c r="H442" i="1"/>
  <c r="AA441" i="1"/>
  <c r="M441" i="1"/>
  <c r="V440" i="1"/>
  <c r="H440" i="1"/>
  <c r="AA439" i="1"/>
  <c r="C439" i="1"/>
  <c r="V438" i="1"/>
  <c r="H438" i="1"/>
  <c r="Q437" i="1"/>
  <c r="C437" i="1"/>
  <c r="V436" i="1"/>
  <c r="H436" i="1"/>
  <c r="Q435" i="1"/>
  <c r="C435" i="1"/>
  <c r="V434" i="1"/>
  <c r="AE433" i="1"/>
  <c r="Q433" i="1"/>
  <c r="C433" i="1"/>
  <c r="L432" i="1"/>
  <c r="AE431" i="1"/>
  <c r="Q431" i="1"/>
  <c r="Z430" i="1"/>
  <c r="AE554" i="1"/>
  <c r="U550" i="1"/>
  <c r="AF547" i="1"/>
  <c r="AG544" i="1"/>
  <c r="S543" i="1"/>
  <c r="Y541" i="1"/>
  <c r="N540" i="1"/>
  <c r="A539" i="1"/>
  <c r="S537" i="1"/>
  <c r="J536" i="1"/>
  <c r="O535" i="1"/>
  <c r="J534" i="1"/>
  <c r="E533" i="1"/>
  <c r="J532" i="1"/>
  <c r="E531" i="1"/>
  <c r="J530" i="1"/>
  <c r="F529" i="1"/>
  <c r="AF527" i="1"/>
  <c r="F527" i="1"/>
  <c r="AF525" i="1"/>
  <c r="AB524" i="1"/>
  <c r="AG523" i="1"/>
  <c r="AB522" i="1"/>
  <c r="AG521" i="1"/>
  <c r="AF520" i="1"/>
  <c r="AG519" i="1"/>
  <c r="C519" i="1"/>
  <c r="E518" i="1"/>
  <c r="O517" i="1"/>
  <c r="R516" i="1"/>
  <c r="S515" i="1"/>
  <c r="S514" i="1"/>
  <c r="AA513" i="1"/>
  <c r="C513" i="1"/>
  <c r="J512" i="1"/>
  <c r="J511" i="1"/>
  <c r="S510" i="1"/>
  <c r="AA509" i="1"/>
  <c r="Z508" i="1"/>
  <c r="I508" i="1"/>
  <c r="P507" i="1"/>
  <c r="V506" i="1"/>
  <c r="AC505" i="1"/>
  <c r="A505" i="1"/>
  <c r="H504" i="1"/>
  <c r="U503" i="1"/>
  <c r="C503" i="1"/>
  <c r="H502" i="1"/>
  <c r="U501" i="1"/>
  <c r="Z500" i="1"/>
  <c r="H500" i="1"/>
  <c r="U499" i="1"/>
  <c r="Z498" i="1"/>
  <c r="H498" i="1"/>
  <c r="U497" i="1"/>
  <c r="Y496" i="1"/>
  <c r="C496" i="1"/>
  <c r="Q495" i="1"/>
  <c r="AC494" i="1"/>
  <c r="I494" i="1"/>
  <c r="V493" i="1"/>
  <c r="A493" i="1"/>
  <c r="N492" i="1"/>
  <c r="AA491" i="1"/>
  <c r="G491" i="1"/>
  <c r="T490" i="1"/>
  <c r="AF489" i="1"/>
  <c r="K489" i="1"/>
  <c r="O488" i="1"/>
  <c r="C488" i="1"/>
  <c r="M487" i="1"/>
  <c r="AG486" i="1"/>
  <c r="J486" i="1"/>
  <c r="AD485" i="1"/>
  <c r="G485" i="1"/>
  <c r="AA484" i="1"/>
  <c r="E484" i="1"/>
  <c r="X483" i="1"/>
  <c r="AG482" i="1"/>
  <c r="L482" i="1"/>
  <c r="AF481" i="1"/>
  <c r="I481" i="1"/>
  <c r="AC480" i="1"/>
  <c r="F480" i="1"/>
  <c r="Z479" i="1"/>
  <c r="C479" i="1"/>
  <c r="W478" i="1"/>
  <c r="AF477" i="1"/>
  <c r="T477" i="1"/>
  <c r="AD476" i="1"/>
  <c r="Q476" i="1"/>
  <c r="AA475" i="1"/>
  <c r="N475" i="1"/>
  <c r="X474" i="1"/>
  <c r="L474" i="1"/>
  <c r="V473" i="1"/>
  <c r="I473" i="1"/>
  <c r="S472" i="1"/>
  <c r="AC471" i="1"/>
  <c r="P471" i="1"/>
  <c r="Z470" i="1"/>
  <c r="M470" i="1"/>
  <c r="W469" i="1"/>
  <c r="J469" i="1"/>
  <c r="T468" i="1"/>
  <c r="G468" i="1"/>
  <c r="Q467" i="1"/>
  <c r="E467" i="1"/>
  <c r="N466" i="1"/>
  <c r="AG465" i="1"/>
  <c r="T465" i="1"/>
  <c r="AC464" i="1"/>
  <c r="O464" i="1"/>
  <c r="A464" i="1"/>
  <c r="J463" i="1"/>
  <c r="AC462" i="1"/>
  <c r="O462" i="1"/>
  <c r="X461" i="1"/>
  <c r="J461" i="1"/>
  <c r="AC460" i="1"/>
  <c r="O460" i="1"/>
  <c r="X459" i="1"/>
  <c r="J459" i="1"/>
  <c r="AC458" i="1"/>
  <c r="E458" i="1"/>
  <c r="X457" i="1"/>
  <c r="J457" i="1"/>
  <c r="S456" i="1"/>
  <c r="E456" i="1"/>
  <c r="X455" i="1"/>
  <c r="J455" i="1"/>
  <c r="S454" i="1"/>
  <c r="F454" i="1"/>
  <c r="X453" i="1"/>
  <c r="AF452" i="1"/>
  <c r="S452" i="1"/>
  <c r="F452" i="1"/>
  <c r="N451" i="1"/>
  <c r="AF450" i="1"/>
  <c r="S450" i="1"/>
  <c r="AB449" i="1"/>
  <c r="N449" i="1"/>
  <c r="AG448" i="1"/>
  <c r="S448" i="1"/>
  <c r="AB447" i="1"/>
  <c r="N447" i="1"/>
  <c r="AG446" i="1"/>
  <c r="I446" i="1"/>
  <c r="AB445" i="1"/>
  <c r="N445" i="1"/>
  <c r="W444" i="1"/>
  <c r="I444" i="1"/>
  <c r="AB443" i="1"/>
  <c r="N443" i="1"/>
  <c r="W442" i="1"/>
  <c r="I442" i="1"/>
  <c r="AB441" i="1"/>
  <c r="C441" i="1"/>
  <c r="W440" i="1"/>
  <c r="I440" i="1"/>
  <c r="R439" i="1"/>
  <c r="E439" i="1"/>
  <c r="W438" i="1"/>
  <c r="I438" i="1"/>
  <c r="R437" i="1"/>
  <c r="E437" i="1"/>
  <c r="W436" i="1"/>
  <c r="AE435" i="1"/>
  <c r="R435" i="1"/>
  <c r="E435" i="1"/>
  <c r="M434" i="1"/>
  <c r="AF433" i="1"/>
  <c r="R433" i="1"/>
  <c r="AA432" i="1"/>
  <c r="M432" i="1"/>
  <c r="Q554" i="1"/>
  <c r="X550" i="1"/>
  <c r="Y547" i="1"/>
  <c r="A545" i="1"/>
  <c r="K543" i="1"/>
  <c r="S541" i="1"/>
  <c r="F540" i="1"/>
  <c r="Y538" i="1"/>
  <c r="T537" i="1"/>
  <c r="K536" i="1"/>
  <c r="F535" i="1"/>
  <c r="K534" i="1"/>
  <c r="F533" i="1"/>
  <c r="K532" i="1"/>
  <c r="F531" i="1"/>
  <c r="AG529" i="1"/>
  <c r="G529" i="1"/>
  <c r="AG527" i="1"/>
  <c r="AC526" i="1"/>
  <c r="AG525" i="1"/>
  <c r="AC524" i="1"/>
  <c r="A524" i="1"/>
  <c r="AC522" i="1"/>
  <c r="X521" i="1"/>
  <c r="AG520" i="1"/>
  <c r="E520" i="1"/>
  <c r="F519" i="1"/>
  <c r="G518" i="1"/>
  <c r="I517" i="1"/>
  <c r="I516" i="1"/>
  <c r="T515" i="1"/>
  <c r="U514" i="1"/>
  <c r="AB513" i="1"/>
  <c r="AB512" i="1"/>
  <c r="E512" i="1"/>
  <c r="L511" i="1"/>
  <c r="K510" i="1"/>
  <c r="R509" i="1"/>
  <c r="AB508" i="1"/>
  <c r="AF507" i="1"/>
  <c r="G507" i="1"/>
  <c r="W506" i="1"/>
  <c r="AD505" i="1"/>
  <c r="C505" i="1"/>
  <c r="I504" i="1"/>
  <c r="W503" i="1"/>
  <c r="AA502" i="1"/>
  <c r="I502" i="1"/>
  <c r="W501" i="1"/>
  <c r="AA500" i="1"/>
  <c r="I500" i="1"/>
  <c r="M499" i="1"/>
  <c r="AA498" i="1"/>
  <c r="I498" i="1"/>
  <c r="M497" i="1"/>
  <c r="Z496" i="1"/>
  <c r="F496" i="1"/>
  <c r="R495" i="1"/>
  <c r="AD494" i="1"/>
  <c r="K494" i="1"/>
  <c r="W493" i="1"/>
  <c r="C493" i="1"/>
  <c r="O492" i="1"/>
  <c r="AB491" i="1"/>
  <c r="H491" i="1"/>
  <c r="K490" i="1"/>
  <c r="W489" i="1"/>
  <c r="C489" i="1"/>
  <c r="P488" i="1"/>
  <c r="AA487" i="1"/>
  <c r="N487" i="1"/>
  <c r="X486" i="1"/>
  <c r="K486" i="1"/>
  <c r="U485" i="1"/>
  <c r="H485" i="1"/>
  <c r="R484" i="1"/>
  <c r="F484" i="1"/>
  <c r="O483" i="1"/>
  <c r="C483" i="1"/>
  <c r="M482" i="1"/>
  <c r="AG481" i="1"/>
  <c r="J481" i="1"/>
  <c r="AD480" i="1"/>
  <c r="G480" i="1"/>
  <c r="AA479" i="1"/>
  <c r="E479" i="1"/>
  <c r="X478" i="1"/>
  <c r="AG477" i="1"/>
  <c r="U477" i="1"/>
  <c r="AE476" i="1"/>
  <c r="R476" i="1"/>
  <c r="AB475" i="1"/>
  <c r="O475" i="1"/>
  <c r="Z474" i="1"/>
  <c r="C474" i="1"/>
  <c r="W473" i="1"/>
  <c r="AF472" i="1"/>
  <c r="T472" i="1"/>
  <c r="AD471" i="1"/>
  <c r="Q471" i="1"/>
  <c r="AA470" i="1"/>
  <c r="N470" i="1"/>
  <c r="X469" i="1"/>
  <c r="K469" i="1"/>
  <c r="U468" i="1"/>
  <c r="H468" i="1"/>
  <c r="R467" i="1"/>
  <c r="F467" i="1"/>
  <c r="P466" i="1"/>
  <c r="A466" i="1"/>
  <c r="K465" i="1"/>
  <c r="AD464" i="1"/>
  <c r="P464" i="1"/>
  <c r="Y463" i="1"/>
  <c r="K463" i="1"/>
  <c r="AD462" i="1"/>
  <c r="P462" i="1"/>
  <c r="Y461" i="1"/>
  <c r="K461" i="1"/>
  <c r="AD460" i="1"/>
  <c r="F460" i="1"/>
  <c r="Y459" i="1"/>
  <c r="K459" i="1"/>
  <c r="T458" i="1"/>
  <c r="F458" i="1"/>
  <c r="Y457" i="1"/>
  <c r="K457" i="1"/>
  <c r="T456" i="1"/>
  <c r="F456" i="1"/>
  <c r="Y455" i="1"/>
  <c r="AG454" i="1"/>
  <c r="T454" i="1"/>
  <c r="G454" i="1"/>
  <c r="O453" i="1"/>
  <c r="AG452" i="1"/>
  <c r="T452" i="1"/>
  <c r="AC451" i="1"/>
  <c r="O451" i="1"/>
  <c r="AG450" i="1"/>
  <c r="T450" i="1"/>
  <c r="AC449" i="1"/>
  <c r="O449" i="1"/>
  <c r="A449" i="1"/>
  <c r="J448" i="1"/>
  <c r="AC447" i="1"/>
  <c r="O447" i="1"/>
  <c r="X446" i="1"/>
  <c r="J446" i="1"/>
  <c r="AC445" i="1"/>
  <c r="O445" i="1"/>
  <c r="X444" i="1"/>
  <c r="J444" i="1"/>
  <c r="AC443" i="1"/>
  <c r="E443" i="1"/>
  <c r="X442" i="1"/>
  <c r="J442" i="1"/>
  <c r="S441" i="1"/>
  <c r="E441" i="1"/>
  <c r="X440" i="1"/>
  <c r="J440" i="1"/>
  <c r="S439" i="1"/>
  <c r="F439" i="1"/>
  <c r="X438" i="1"/>
  <c r="AF437" i="1"/>
  <c r="S437" i="1"/>
  <c r="F437" i="1"/>
  <c r="N436" i="1"/>
  <c r="AF435" i="1"/>
  <c r="S435" i="1"/>
  <c r="AB434" i="1"/>
  <c r="N434" i="1"/>
  <c r="AG433" i="1"/>
  <c r="S433" i="1"/>
  <c r="AB432" i="1"/>
  <c r="N432" i="1"/>
  <c r="AG431" i="1"/>
  <c r="I431" i="1"/>
  <c r="AB430" i="1"/>
  <c r="N430" i="1"/>
  <c r="W429" i="1"/>
  <c r="I429" i="1"/>
  <c r="AB428" i="1"/>
  <c r="N428" i="1"/>
  <c r="W427" i="1"/>
  <c r="I427" i="1"/>
  <c r="AB426" i="1"/>
  <c r="C426" i="1"/>
  <c r="W425" i="1"/>
  <c r="I425" i="1"/>
  <c r="R424" i="1"/>
  <c r="E424" i="1"/>
  <c r="W423" i="1"/>
  <c r="I423" i="1"/>
  <c r="R422" i="1"/>
  <c r="E422" i="1"/>
  <c r="W421" i="1"/>
  <c r="AE420" i="1"/>
  <c r="R420" i="1"/>
  <c r="E420" i="1"/>
  <c r="M419" i="1"/>
  <c r="AF418" i="1"/>
  <c r="R418" i="1"/>
  <c r="Z553" i="1"/>
  <c r="F550" i="1"/>
  <c r="Z547" i="1"/>
  <c r="AB544" i="1"/>
  <c r="E543" i="1"/>
  <c r="O541" i="1"/>
  <c r="J540" i="1"/>
  <c r="AB538" i="1"/>
  <c r="O537" i="1"/>
  <c r="M536" i="1"/>
  <c r="H535" i="1"/>
  <c r="C534" i="1"/>
  <c r="H533" i="1"/>
  <c r="C532" i="1"/>
  <c r="H531" i="1"/>
  <c r="C530" i="1"/>
  <c r="AE528" i="1"/>
  <c r="C528" i="1"/>
  <c r="AE526" i="1"/>
  <c r="Z525" i="1"/>
  <c r="AE524" i="1"/>
  <c r="Z523" i="1"/>
  <c r="AE522" i="1"/>
  <c r="Z521" i="1"/>
  <c r="AB520" i="1"/>
  <c r="AB519" i="1"/>
  <c r="G519" i="1"/>
  <c r="H518" i="1"/>
  <c r="J517" i="1"/>
  <c r="J516" i="1"/>
  <c r="M515" i="1"/>
  <c r="V514" i="1"/>
  <c r="AC513" i="1"/>
  <c r="AC512" i="1"/>
  <c r="F512" i="1"/>
  <c r="M511" i="1"/>
  <c r="L510" i="1"/>
  <c r="S509" i="1"/>
  <c r="AC508" i="1"/>
  <c r="AA507" i="1"/>
  <c r="I507" i="1"/>
  <c r="N506" i="1"/>
  <c r="U505" i="1"/>
  <c r="E505" i="1"/>
  <c r="J504" i="1"/>
  <c r="X503" i="1"/>
  <c r="AB502" i="1"/>
  <c r="J502" i="1"/>
  <c r="N501" i="1"/>
  <c r="AB500" i="1"/>
  <c r="J500" i="1"/>
  <c r="N499" i="1"/>
  <c r="AB498" i="1"/>
  <c r="AF497" i="1"/>
  <c r="N497" i="1"/>
  <c r="AA496" i="1"/>
  <c r="G496" i="1"/>
  <c r="S495" i="1"/>
  <c r="AF494" i="1"/>
  <c r="L494" i="1"/>
  <c r="O493" i="1"/>
  <c r="AA492" i="1"/>
  <c r="P492" i="1"/>
  <c r="T491" i="1"/>
  <c r="AE490" i="1"/>
  <c r="L490" i="1"/>
  <c r="X489" i="1"/>
  <c r="E489" i="1"/>
  <c r="Q488" i="1"/>
  <c r="AB487" i="1"/>
  <c r="O487" i="1"/>
  <c r="Y486" i="1"/>
  <c r="L486" i="1"/>
  <c r="V485" i="1"/>
  <c r="I485" i="1"/>
  <c r="S484" i="1"/>
  <c r="G484" i="1"/>
  <c r="Q483" i="1"/>
  <c r="AA482" i="1"/>
  <c r="N482" i="1"/>
  <c r="X481" i="1"/>
  <c r="K481" i="1"/>
  <c r="U480" i="1"/>
  <c r="H480" i="1"/>
  <c r="R479" i="1"/>
  <c r="F479" i="1"/>
  <c r="O478" i="1"/>
  <c r="A478" i="1"/>
  <c r="L477" i="1"/>
  <c r="AF476" i="1"/>
  <c r="I476" i="1"/>
  <c r="AC475" i="1"/>
  <c r="G475" i="1"/>
  <c r="AA474" i="1"/>
  <c r="E474" i="1"/>
  <c r="X473" i="1"/>
  <c r="AG472" i="1"/>
  <c r="U472" i="1"/>
  <c r="AE471" i="1"/>
  <c r="R471" i="1"/>
  <c r="AB470" i="1"/>
  <c r="O470" i="1"/>
  <c r="Y469" i="1"/>
  <c r="L469" i="1"/>
  <c r="V468" i="1"/>
  <c r="I468" i="1"/>
  <c r="S467" i="1"/>
  <c r="AD466" i="1"/>
  <c r="Q466" i="1"/>
  <c r="Z465" i="1"/>
  <c r="L465" i="1"/>
  <c r="AE464" i="1"/>
  <c r="Q464" i="1"/>
  <c r="Z463" i="1"/>
  <c r="L463" i="1"/>
  <c r="AE462" i="1"/>
  <c r="G462" i="1"/>
  <c r="Z461" i="1"/>
  <c r="L461" i="1"/>
  <c r="U460" i="1"/>
  <c r="G460" i="1"/>
  <c r="Z459" i="1"/>
  <c r="L459" i="1"/>
  <c r="U458" i="1"/>
  <c r="G458" i="1"/>
  <c r="Z457" i="1"/>
  <c r="A457" i="1"/>
  <c r="U456" i="1"/>
  <c r="G456" i="1"/>
  <c r="P455" i="1"/>
  <c r="A455" i="1"/>
  <c r="U454" i="1"/>
  <c r="AD453" i="1"/>
  <c r="P453" i="1"/>
  <c r="A453" i="1"/>
  <c r="U452" i="1"/>
  <c r="AD451" i="1"/>
  <c r="P451" i="1"/>
  <c r="A451" i="1"/>
  <c r="K450" i="1"/>
  <c r="AD449" i="1"/>
  <c r="P449" i="1"/>
  <c r="Y448" i="1"/>
  <c r="K448" i="1"/>
  <c r="AD447" i="1"/>
  <c r="P447" i="1"/>
  <c r="Y446" i="1"/>
  <c r="K446" i="1"/>
  <c r="AD445" i="1"/>
  <c r="F445" i="1"/>
  <c r="Y444" i="1"/>
  <c r="K444" i="1"/>
  <c r="T443" i="1"/>
  <c r="F443" i="1"/>
  <c r="Y442" i="1"/>
  <c r="K442" i="1"/>
  <c r="T441" i="1"/>
  <c r="F441" i="1"/>
  <c r="Y440" i="1"/>
  <c r="AG439" i="1"/>
  <c r="T439" i="1"/>
  <c r="G439" i="1"/>
  <c r="O438" i="1"/>
  <c r="AG437" i="1"/>
  <c r="T437" i="1"/>
  <c r="AC436" i="1"/>
  <c r="O436" i="1"/>
  <c r="AG435" i="1"/>
  <c r="T435" i="1"/>
  <c r="AC434" i="1"/>
  <c r="O434" i="1"/>
  <c r="A434" i="1"/>
  <c r="J433" i="1"/>
  <c r="AC432" i="1"/>
  <c r="O432" i="1"/>
  <c r="X431" i="1"/>
  <c r="J431" i="1"/>
  <c r="AC430" i="1"/>
  <c r="O430" i="1"/>
  <c r="X429" i="1"/>
  <c r="L553" i="1"/>
  <c r="G550" i="1"/>
  <c r="S547" i="1"/>
  <c r="X544" i="1"/>
  <c r="AG542" i="1"/>
  <c r="P541" i="1"/>
  <c r="AG539" i="1"/>
  <c r="T538" i="1"/>
  <c r="P537" i="1"/>
  <c r="C536" i="1"/>
  <c r="I535" i="1"/>
  <c r="E534" i="1"/>
  <c r="I533" i="1"/>
  <c r="E532" i="1"/>
  <c r="AE530" i="1"/>
  <c r="E530" i="1"/>
  <c r="AF528" i="1"/>
  <c r="AA527" i="1"/>
  <c r="AF526" i="1"/>
  <c r="AA525" i="1"/>
  <c r="AF524" i="1"/>
  <c r="AA523" i="1"/>
  <c r="V522" i="1"/>
  <c r="AA521" i="1"/>
  <c r="AC520" i="1"/>
  <c r="AC519" i="1"/>
  <c r="AF518" i="1"/>
  <c r="AF517" i="1"/>
  <c r="A517" i="1"/>
  <c r="C516" i="1"/>
  <c r="N515" i="1"/>
  <c r="N514" i="1"/>
  <c r="W513" i="1"/>
  <c r="AE512" i="1"/>
  <c r="AD511" i="1"/>
  <c r="C511" i="1"/>
  <c r="N510" i="1"/>
  <c r="M509" i="1"/>
  <c r="U508" i="1"/>
  <c r="AB507" i="1"/>
  <c r="J507" i="1"/>
  <c r="R506" i="1"/>
  <c r="W505" i="1"/>
  <c r="AB504" i="1"/>
  <c r="K504" i="1"/>
  <c r="P503" i="1"/>
  <c r="AE502" i="1"/>
  <c r="K502" i="1"/>
  <c r="P501" i="1"/>
  <c r="U500" i="1"/>
  <c r="AG499" i="1"/>
  <c r="P499" i="1"/>
  <c r="U498" i="1"/>
  <c r="AG497" i="1"/>
  <c r="P497" i="1"/>
  <c r="AB496" i="1"/>
  <c r="H496" i="1"/>
  <c r="T495" i="1"/>
  <c r="W494" i="1"/>
  <c r="C494" i="1"/>
  <c r="P493" i="1"/>
  <c r="AB492" i="1"/>
  <c r="H492" i="1"/>
  <c r="U491" i="1"/>
  <c r="AG490" i="1"/>
  <c r="M490" i="1"/>
  <c r="Y489" i="1"/>
  <c r="G489" i="1"/>
  <c r="R488" i="1"/>
  <c r="AC487" i="1"/>
  <c r="P487" i="1"/>
  <c r="Z486" i="1"/>
  <c r="M486" i="1"/>
  <c r="W485" i="1"/>
  <c r="J485" i="1"/>
  <c r="T484" i="1"/>
  <c r="AE483" i="1"/>
  <c r="R483" i="1"/>
  <c r="AB482" i="1"/>
  <c r="O482" i="1"/>
  <c r="Y481" i="1"/>
  <c r="L481" i="1"/>
  <c r="V480" i="1"/>
  <c r="I480" i="1"/>
  <c r="S479" i="1"/>
  <c r="G479" i="1"/>
  <c r="P478" i="1"/>
  <c r="C478" i="1"/>
  <c r="M477" i="1"/>
  <c r="AG476" i="1"/>
  <c r="J476" i="1"/>
  <c r="U475" i="1"/>
  <c r="H475" i="1"/>
  <c r="R474" i="1"/>
  <c r="F474" i="1"/>
  <c r="O473" i="1"/>
  <c r="A473" i="1"/>
  <c r="L472" i="1"/>
  <c r="AF471" i="1"/>
  <c r="I471" i="1"/>
  <c r="AC470" i="1"/>
  <c r="F470" i="1"/>
  <c r="Z469" i="1"/>
  <c r="C469" i="1"/>
  <c r="W468" i="1"/>
  <c r="AF467" i="1"/>
  <c r="U467" i="1"/>
  <c r="AE466" i="1"/>
  <c r="R466" i="1"/>
  <c r="AA465" i="1"/>
  <c r="M465" i="1"/>
  <c r="AF464" i="1"/>
  <c r="H464" i="1"/>
  <c r="AA463" i="1"/>
  <c r="M463" i="1"/>
  <c r="V462" i="1"/>
  <c r="H462" i="1"/>
  <c r="AA461" i="1"/>
  <c r="M461" i="1"/>
  <c r="V460" i="1"/>
  <c r="H460" i="1"/>
  <c r="AA459" i="1"/>
  <c r="C459" i="1"/>
  <c r="V458" i="1"/>
  <c r="H458" i="1"/>
  <c r="Q457" i="1"/>
  <c r="C457" i="1"/>
  <c r="V456" i="1"/>
  <c r="H456" i="1"/>
  <c r="Q455" i="1"/>
  <c r="C455" i="1"/>
  <c r="V454" i="1"/>
  <c r="AE453" i="1"/>
  <c r="Q453" i="1"/>
  <c r="C453" i="1"/>
  <c r="L452" i="1"/>
  <c r="AE451" i="1"/>
  <c r="Q451" i="1"/>
  <c r="Z450" i="1"/>
  <c r="L450" i="1"/>
  <c r="AE449" i="1"/>
  <c r="Q449" i="1"/>
  <c r="Z448" i="1"/>
  <c r="L448" i="1"/>
  <c r="AE447" i="1"/>
  <c r="G447" i="1"/>
  <c r="Z446" i="1"/>
  <c r="L446" i="1"/>
  <c r="U445" i="1"/>
  <c r="G445" i="1"/>
  <c r="Z444" i="1"/>
  <c r="L444" i="1"/>
  <c r="U443" i="1"/>
  <c r="G443" i="1"/>
  <c r="Z442" i="1"/>
  <c r="A442" i="1"/>
  <c r="U441" i="1"/>
  <c r="G441" i="1"/>
  <c r="P440" i="1"/>
  <c r="A440" i="1"/>
  <c r="U439" i="1"/>
  <c r="AD438" i="1"/>
  <c r="P438" i="1"/>
  <c r="A438" i="1"/>
  <c r="U437" i="1"/>
  <c r="AD436" i="1"/>
  <c r="P436" i="1"/>
  <c r="A436" i="1"/>
  <c r="K435" i="1"/>
  <c r="AD434" i="1"/>
  <c r="P434" i="1"/>
  <c r="Y433" i="1"/>
  <c r="K433" i="1"/>
  <c r="AD432" i="1"/>
  <c r="P432" i="1"/>
  <c r="Y431" i="1"/>
  <c r="K431" i="1"/>
  <c r="AD430" i="1"/>
  <c r="F430" i="1"/>
  <c r="Y429" i="1"/>
  <c r="K429" i="1"/>
  <c r="T428" i="1"/>
  <c r="F428" i="1"/>
  <c r="Y427" i="1"/>
  <c r="K427" i="1"/>
  <c r="T426" i="1"/>
  <c r="F426" i="1"/>
  <c r="Y425" i="1"/>
  <c r="AG424" i="1"/>
  <c r="T424" i="1"/>
  <c r="G424" i="1"/>
  <c r="O423" i="1"/>
  <c r="AG422" i="1"/>
  <c r="T422" i="1"/>
  <c r="AC421" i="1"/>
  <c r="O421" i="1"/>
  <c r="AG420" i="1"/>
  <c r="T420" i="1"/>
  <c r="AC419" i="1"/>
  <c r="O419" i="1"/>
  <c r="A419" i="1"/>
  <c r="J418" i="1"/>
  <c r="AC417" i="1"/>
  <c r="O417" i="1"/>
  <c r="X416" i="1"/>
  <c r="J416" i="1"/>
  <c r="AC415" i="1"/>
  <c r="O415" i="1"/>
  <c r="X414" i="1"/>
  <c r="J414" i="1"/>
  <c r="AC413" i="1"/>
  <c r="E413" i="1"/>
  <c r="X412" i="1"/>
  <c r="J412" i="1"/>
  <c r="S411" i="1"/>
  <c r="E411" i="1"/>
  <c r="X410" i="1"/>
  <c r="J410" i="1"/>
  <c r="S409" i="1"/>
  <c r="F409" i="1"/>
  <c r="X408" i="1"/>
  <c r="AF407" i="1"/>
  <c r="S407" i="1"/>
  <c r="F407" i="1"/>
  <c r="N406" i="1"/>
  <c r="AF405" i="1"/>
  <c r="S405" i="1"/>
  <c r="AB404" i="1"/>
  <c r="N404" i="1"/>
  <c r="AG403" i="1"/>
  <c r="S403" i="1"/>
  <c r="AB402" i="1"/>
  <c r="N402" i="1"/>
  <c r="AG401" i="1"/>
  <c r="I401" i="1"/>
  <c r="AB400" i="1"/>
  <c r="N400" i="1"/>
  <c r="W399" i="1"/>
  <c r="I399" i="1"/>
  <c r="AB398" i="1"/>
  <c r="N398" i="1"/>
  <c r="W397" i="1"/>
  <c r="I397" i="1"/>
  <c r="AB396" i="1"/>
  <c r="C396" i="1"/>
  <c r="W395" i="1"/>
  <c r="I395" i="1"/>
  <c r="R394" i="1"/>
  <c r="E394" i="1"/>
  <c r="W393" i="1"/>
  <c r="I393" i="1"/>
  <c r="R392" i="1"/>
  <c r="E392" i="1"/>
  <c r="W391" i="1"/>
  <c r="AE390" i="1"/>
  <c r="AE552" i="1"/>
  <c r="J550" i="1"/>
  <c r="K547" i="1"/>
  <c r="T544" i="1"/>
  <c r="A543" i="1"/>
  <c r="I541" i="1"/>
  <c r="AC539" i="1"/>
  <c r="X538" i="1"/>
  <c r="I537" i="1"/>
  <c r="F536" i="1"/>
  <c r="AG534" i="1"/>
  <c r="G534" i="1"/>
  <c r="AG532" i="1"/>
  <c r="AC531" i="1"/>
  <c r="AG530" i="1"/>
  <c r="AC529" i="1"/>
  <c r="A529" i="1"/>
  <c r="AC527" i="1"/>
  <c r="X526" i="1"/>
  <c r="AC525" i="1"/>
  <c r="X524" i="1"/>
  <c r="AC523" i="1"/>
  <c r="X522" i="1"/>
  <c r="S521" i="1"/>
  <c r="U520" i="1"/>
  <c r="W519" i="1"/>
  <c r="AG518" i="1"/>
  <c r="AG517" i="1"/>
  <c r="C517" i="1"/>
  <c r="E516" i="1"/>
  <c r="O515" i="1"/>
  <c r="O514" i="1"/>
  <c r="X513" i="1"/>
  <c r="V512" i="1"/>
  <c r="AE511" i="1"/>
  <c r="E511" i="1"/>
  <c r="O510" i="1"/>
  <c r="N509" i="1"/>
  <c r="V508" i="1"/>
  <c r="AC507" i="1"/>
  <c r="A507" i="1"/>
  <c r="I506" i="1"/>
  <c r="X505" i="1"/>
  <c r="AF504" i="1"/>
  <c r="X552" i="1"/>
  <c r="Y549" i="1"/>
  <c r="A547" i="1"/>
  <c r="U544" i="1"/>
  <c r="AB542" i="1"/>
  <c r="K541" i="1"/>
  <c r="AD539" i="1"/>
  <c r="O538" i="1"/>
  <c r="K537" i="1"/>
  <c r="G536" i="1"/>
  <c r="A535" i="1"/>
  <c r="AD533" i="1"/>
  <c r="A533" i="1"/>
  <c r="AD531" i="1"/>
  <c r="A531" i="1"/>
  <c r="AD529" i="1"/>
  <c r="Y528" i="1"/>
  <c r="AD527" i="1"/>
  <c r="Y526" i="1"/>
  <c r="AD525" i="1"/>
  <c r="Y524" i="1"/>
  <c r="T523" i="1"/>
  <c r="Y522" i="1"/>
  <c r="T521" i="1"/>
  <c r="V520" i="1"/>
  <c r="X519" i="1"/>
  <c r="A519" i="1"/>
  <c r="AA517" i="1"/>
  <c r="F517" i="1"/>
  <c r="G516" i="1"/>
  <c r="I515" i="1"/>
  <c r="Q514" i="1"/>
  <c r="P513" i="1"/>
  <c r="W512" i="1"/>
  <c r="AG511" i="1"/>
  <c r="AE510" i="1"/>
  <c r="G510" i="1"/>
  <c r="P509" i="1"/>
  <c r="W508" i="1"/>
  <c r="AD507" i="1"/>
  <c r="C507" i="1"/>
  <c r="J506" i="1"/>
  <c r="P505" i="1"/>
  <c r="W504" i="1"/>
  <c r="E504" i="1"/>
  <c r="R503" i="1"/>
  <c r="W502" i="1"/>
  <c r="E502" i="1"/>
  <c r="R501" i="1"/>
  <c r="W500" i="1"/>
  <c r="E500" i="1"/>
  <c r="H499" i="1"/>
  <c r="W498" i="1"/>
  <c r="AA497" i="1"/>
  <c r="H497" i="1"/>
  <c r="U496" i="1"/>
  <c r="AF495" i="1"/>
  <c r="M495" i="1"/>
  <c r="Z494" i="1"/>
  <c r="G494" i="1"/>
  <c r="R493" i="1"/>
  <c r="AD492" i="1"/>
  <c r="K492" i="1"/>
  <c r="W491" i="1"/>
  <c r="Z490" i="1"/>
  <c r="O490" i="1"/>
  <c r="R489" i="1"/>
  <c r="AE488" i="1"/>
  <c r="K488" i="1"/>
  <c r="AE487" i="1"/>
  <c r="H487" i="1"/>
  <c r="AB486" i="1"/>
  <c r="E486" i="1"/>
  <c r="Y485" i="1"/>
  <c r="C485" i="1"/>
  <c r="M484" i="1"/>
  <c r="AG483" i="1"/>
  <c r="J483" i="1"/>
  <c r="AD482" i="1"/>
  <c r="G482" i="1"/>
  <c r="AA481" i="1"/>
  <c r="C481" i="1"/>
  <c r="X480" i="1"/>
  <c r="AG479" i="1"/>
  <c r="U479" i="1"/>
  <c r="AE478" i="1"/>
  <c r="R478" i="1"/>
  <c r="AB477" i="1"/>
  <c r="O477" i="1"/>
  <c r="Z476" i="1"/>
  <c r="M476" i="1"/>
  <c r="W475" i="1"/>
  <c r="J475" i="1"/>
  <c r="T474" i="1"/>
  <c r="AD473" i="1"/>
  <c r="Q473" i="1"/>
  <c r="AA472" i="1"/>
  <c r="N472" i="1"/>
  <c r="X471" i="1"/>
  <c r="K471" i="1"/>
  <c r="U470" i="1"/>
  <c r="H470" i="1"/>
  <c r="R469" i="1"/>
  <c r="F469" i="1"/>
  <c r="P468" i="1"/>
  <c r="C468" i="1"/>
  <c r="M467" i="1"/>
  <c r="AG466" i="1"/>
  <c r="J466" i="1"/>
  <c r="AC465" i="1"/>
  <c r="O465" i="1"/>
  <c r="X464" i="1"/>
  <c r="J464" i="1"/>
  <c r="AC463" i="1"/>
  <c r="E463" i="1"/>
  <c r="X462" i="1"/>
  <c r="J462" i="1"/>
  <c r="S461" i="1"/>
  <c r="E461" i="1"/>
  <c r="X460" i="1"/>
  <c r="J460" i="1"/>
  <c r="S459" i="1"/>
  <c r="F459" i="1"/>
  <c r="X458" i="1"/>
  <c r="AF457" i="1"/>
  <c r="S457" i="1"/>
  <c r="F457" i="1"/>
  <c r="N456" i="1"/>
  <c r="AF455" i="1"/>
  <c r="S455" i="1"/>
  <c r="AB454" i="1"/>
  <c r="N454" i="1"/>
  <c r="AG453" i="1"/>
  <c r="S453" i="1"/>
  <c r="AB452" i="1"/>
  <c r="N452" i="1"/>
  <c r="AG451" i="1"/>
  <c r="I451" i="1"/>
  <c r="AB450" i="1"/>
  <c r="N450" i="1"/>
  <c r="P552" i="1"/>
  <c r="Z549" i="1"/>
  <c r="F547" i="1"/>
  <c r="N544" i="1"/>
  <c r="AD542" i="1"/>
  <c r="E541" i="1"/>
  <c r="W539" i="1"/>
  <c r="J538" i="1"/>
  <c r="F537" i="1"/>
  <c r="AF535" i="1"/>
  <c r="AB534" i="1"/>
  <c r="AG533" i="1"/>
  <c r="AB532" i="1"/>
  <c r="AG531" i="1"/>
  <c r="AB530" i="1"/>
  <c r="W529" i="1"/>
  <c r="AB528" i="1"/>
  <c r="W527" i="1"/>
  <c r="AB526" i="1"/>
  <c r="W525" i="1"/>
  <c r="R524" i="1"/>
  <c r="W523" i="1"/>
  <c r="R522" i="1"/>
  <c r="W521" i="1"/>
  <c r="X520" i="1"/>
  <c r="Z519" i="1"/>
  <c r="AB518" i="1"/>
  <c r="AB517" i="1"/>
  <c r="AC516" i="1"/>
  <c r="H516" i="1"/>
  <c r="J515" i="1"/>
  <c r="H514" i="1"/>
  <c r="Q513" i="1"/>
  <c r="X512" i="1"/>
  <c r="X511" i="1"/>
  <c r="AF510" i="1"/>
  <c r="H510" i="1"/>
  <c r="Q509" i="1"/>
  <c r="X508" i="1"/>
  <c r="AE507" i="1"/>
  <c r="E507" i="1"/>
  <c r="K506" i="1"/>
  <c r="Q505" i="1"/>
  <c r="X504" i="1"/>
  <c r="F504" i="1"/>
  <c r="S503" i="1"/>
  <c r="X502" i="1"/>
  <c r="F502" i="1"/>
  <c r="I501" i="1"/>
  <c r="X500" i="1"/>
  <c r="AB499" i="1"/>
  <c r="I499" i="1"/>
  <c r="X498" i="1"/>
  <c r="AB497" i="1"/>
  <c r="I497" i="1"/>
  <c r="V496" i="1"/>
  <c r="AG495" i="1"/>
  <c r="N495" i="1"/>
  <c r="AA494" i="1"/>
  <c r="AD493" i="1"/>
  <c r="S493" i="1"/>
  <c r="V492" i="1"/>
  <c r="A492" i="1"/>
  <c r="O491" i="1"/>
  <c r="AA490" i="1"/>
  <c r="F490" i="1"/>
  <c r="T489" i="1"/>
  <c r="AF488" i="1"/>
  <c r="L488" i="1"/>
  <c r="V487" i="1"/>
  <c r="I487" i="1"/>
  <c r="S486" i="1"/>
  <c r="F486" i="1"/>
  <c r="Q485" i="1"/>
  <c r="E485" i="1"/>
  <c r="N484" i="1"/>
  <c r="A484" i="1"/>
  <c r="K483" i="1"/>
  <c r="AE482" i="1"/>
  <c r="H482" i="1"/>
  <c r="AB481" i="1"/>
  <c r="E481" i="1"/>
  <c r="Y480" i="1"/>
  <c r="A480" i="1"/>
  <c r="V479" i="1"/>
  <c r="AF478" i="1"/>
  <c r="S478" i="1"/>
  <c r="AC477" i="1"/>
  <c r="G477" i="1"/>
  <c r="AA476" i="1"/>
  <c r="C476" i="1"/>
  <c r="X475" i="1"/>
  <c r="AG474" i="1"/>
  <c r="U474" i="1"/>
  <c r="AE473" i="1"/>
  <c r="R473" i="1"/>
  <c r="AB472" i="1"/>
  <c r="O472" i="1"/>
  <c r="Y471" i="1"/>
  <c r="G552" i="1"/>
  <c r="S549" i="1"/>
  <c r="T546" i="1"/>
  <c r="P544" i="1"/>
  <c r="X542" i="1"/>
  <c r="F541" i="1"/>
  <c r="Y539" i="1"/>
  <c r="K538" i="1"/>
  <c r="AC536" i="1"/>
  <c r="AG535" i="1"/>
  <c r="AC534" i="1"/>
  <c r="A534" i="1"/>
  <c r="AC532" i="1"/>
  <c r="X531" i="1"/>
  <c r="AC530" i="1"/>
  <c r="X529" i="1"/>
  <c r="AC528" i="1"/>
  <c r="X527" i="1"/>
  <c r="S526" i="1"/>
  <c r="X525" i="1"/>
  <c r="S524" i="1"/>
  <c r="X523" i="1"/>
  <c r="S522" i="1"/>
  <c r="N521" i="1"/>
  <c r="Y520" i="1"/>
  <c r="AA519" i="1"/>
  <c r="AC518" i="1"/>
  <c r="AC517" i="1"/>
  <c r="AF516" i="1"/>
  <c r="AF515" i="1"/>
  <c r="A515" i="1"/>
  <c r="I514" i="1"/>
  <c r="S513" i="1"/>
  <c r="R512" i="1"/>
  <c r="Z511" i="1"/>
  <c r="A511" i="1"/>
  <c r="I510" i="1"/>
  <c r="I509" i="1"/>
  <c r="R508" i="1"/>
  <c r="W507" i="1"/>
  <c r="F507" i="1"/>
  <c r="L506" i="1"/>
  <c r="R505" i="1"/>
  <c r="Y504" i="1"/>
  <c r="AD503" i="1"/>
  <c r="L503" i="1"/>
  <c r="Y502" i="1"/>
  <c r="AD501" i="1"/>
  <c r="L501" i="1"/>
  <c r="Y500" i="1"/>
  <c r="AD499" i="1"/>
  <c r="L499" i="1"/>
  <c r="O498" i="1"/>
  <c r="AD497" i="1"/>
  <c r="K497" i="1"/>
  <c r="W496" i="1"/>
  <c r="A496" i="1"/>
  <c r="F495" i="1"/>
  <c r="R494" i="1"/>
  <c r="AE493" i="1"/>
  <c r="J493" i="1"/>
  <c r="W492" i="1"/>
  <c r="C492" i="1"/>
  <c r="P491" i="1"/>
  <c r="AB490" i="1"/>
  <c r="H490" i="1"/>
  <c r="U489" i="1"/>
  <c r="A489" i="1"/>
  <c r="M488" i="1"/>
  <c r="W487" i="1"/>
  <c r="J487" i="1"/>
  <c r="T486" i="1"/>
  <c r="H486" i="1"/>
  <c r="R485" i="1"/>
  <c r="AB484" i="1"/>
  <c r="O484" i="1"/>
  <c r="Y483" i="1"/>
  <c r="L483" i="1"/>
  <c r="V482" i="1"/>
  <c r="I482" i="1"/>
  <c r="S481" i="1"/>
  <c r="F481" i="1"/>
  <c r="P480" i="1"/>
  <c r="C480" i="1"/>
  <c r="M479" i="1"/>
  <c r="AG478" i="1"/>
  <c r="J478" i="1"/>
  <c r="AE477" i="1"/>
  <c r="H477" i="1"/>
  <c r="AB476" i="1"/>
  <c r="E476" i="1"/>
  <c r="Y475" i="1"/>
  <c r="A475" i="1"/>
  <c r="V474" i="1"/>
  <c r="AF473" i="1"/>
  <c r="S473" i="1"/>
  <c r="AC472" i="1"/>
  <c r="P472" i="1"/>
  <c r="Z471" i="1"/>
  <c r="M471" i="1"/>
  <c r="W470" i="1"/>
  <c r="J470" i="1"/>
  <c r="U469" i="1"/>
  <c r="AE468" i="1"/>
  <c r="R468" i="1"/>
  <c r="AB467" i="1"/>
  <c r="O467" i="1"/>
  <c r="Y466" i="1"/>
  <c r="L466" i="1"/>
  <c r="U465" i="1"/>
  <c r="G465" i="1"/>
  <c r="Z464" i="1"/>
  <c r="L464" i="1"/>
  <c r="U463" i="1"/>
  <c r="G463" i="1"/>
  <c r="Z462" i="1"/>
  <c r="A462" i="1"/>
  <c r="U461" i="1"/>
  <c r="G461" i="1"/>
  <c r="P460" i="1"/>
  <c r="A460" i="1"/>
  <c r="U459" i="1"/>
  <c r="AD458" i="1"/>
  <c r="P458" i="1"/>
  <c r="A458" i="1"/>
  <c r="U457" i="1"/>
  <c r="AD456" i="1"/>
  <c r="P456" i="1"/>
  <c r="J552" i="1"/>
  <c r="K549" i="1"/>
  <c r="U546" i="1"/>
  <c r="J544" i="1"/>
  <c r="T542" i="1"/>
  <c r="AG540" i="1"/>
  <c r="S539" i="1"/>
  <c r="N538" i="1"/>
  <c r="X536" i="1"/>
  <c r="AC535" i="1"/>
  <c r="X534" i="1"/>
  <c r="AC533" i="1"/>
  <c r="X532" i="1"/>
  <c r="S531" i="1"/>
  <c r="X530" i="1"/>
  <c r="S529" i="1"/>
  <c r="X528" i="1"/>
  <c r="S527" i="1"/>
  <c r="N526" i="1"/>
  <c r="S525" i="1"/>
  <c r="N524" i="1"/>
  <c r="S523" i="1"/>
  <c r="N522" i="1"/>
  <c r="O521" i="1"/>
  <c r="R520" i="1"/>
  <c r="S519" i="1"/>
  <c r="U518" i="1"/>
  <c r="W517" i="1"/>
  <c r="AG516" i="1"/>
  <c r="AG515" i="1"/>
  <c r="C515" i="1"/>
  <c r="J514" i="1"/>
  <c r="J513" i="1"/>
  <c r="S512" i="1"/>
  <c r="AA511" i="1"/>
  <c r="Z510" i="1"/>
  <c r="J510" i="1"/>
  <c r="J509" i="1"/>
  <c r="S508" i="1"/>
  <c r="X507" i="1"/>
  <c r="AF506" i="1"/>
  <c r="C506" i="1"/>
  <c r="S505" i="1"/>
  <c r="Z504" i="1"/>
  <c r="AE503" i="1"/>
  <c r="M503" i="1"/>
  <c r="Z502" i="1"/>
  <c r="AE501" i="1"/>
  <c r="M501" i="1"/>
  <c r="P500" i="1"/>
  <c r="AE499" i="1"/>
  <c r="C499" i="1"/>
  <c r="P498" i="1"/>
  <c r="AE497" i="1"/>
  <c r="A497" i="1"/>
  <c r="N496" i="1"/>
  <c r="AA495" i="1"/>
  <c r="G495" i="1"/>
  <c r="T494" i="1"/>
  <c r="AF493" i="1"/>
  <c r="K493" i="1"/>
  <c r="Y492" i="1"/>
  <c r="E492" i="1"/>
  <c r="Q491" i="1"/>
  <c r="AC490" i="1"/>
  <c r="I490" i="1"/>
  <c r="V489" i="1"/>
  <c r="Y488" i="1"/>
  <c r="N488" i="1"/>
  <c r="X487" i="1"/>
  <c r="K487" i="1"/>
  <c r="V486" i="1"/>
  <c r="AE485" i="1"/>
  <c r="S485" i="1"/>
  <c r="AC484" i="1"/>
  <c r="P484" i="1"/>
  <c r="Z483" i="1"/>
  <c r="M483" i="1"/>
  <c r="W482" i="1"/>
  <c r="J482" i="1"/>
  <c r="T481" i="1"/>
  <c r="G481" i="1"/>
  <c r="Q480" i="1"/>
  <c r="E480" i="1"/>
  <c r="N479" i="1"/>
  <c r="A479" i="1"/>
  <c r="L478" i="1"/>
  <c r="V477" i="1"/>
  <c r="I477" i="1"/>
  <c r="S476" i="1"/>
  <c r="F476" i="1"/>
  <c r="P475" i="1"/>
  <c r="C475" i="1"/>
  <c r="M474" i="1"/>
  <c r="AG473" i="1"/>
  <c r="J473" i="1"/>
  <c r="AD472" i="1"/>
  <c r="G472" i="1"/>
  <c r="AA471" i="1"/>
  <c r="C471" i="1"/>
  <c r="X470" i="1"/>
  <c r="A470" i="1"/>
  <c r="V469" i="1"/>
  <c r="AF468" i="1"/>
  <c r="S468" i="1"/>
  <c r="AC467" i="1"/>
  <c r="P467" i="1"/>
  <c r="Z466" i="1"/>
  <c r="M466" i="1"/>
  <c r="V465" i="1"/>
  <c r="H465" i="1"/>
  <c r="AA464" i="1"/>
  <c r="C464" i="1"/>
  <c r="V463" i="1"/>
  <c r="H463" i="1"/>
  <c r="Q462" i="1"/>
  <c r="C462" i="1"/>
  <c r="V461" i="1"/>
  <c r="H461" i="1"/>
  <c r="Q460" i="1"/>
  <c r="C460" i="1"/>
  <c r="V459" i="1"/>
  <c r="AE458" i="1"/>
  <c r="Q458" i="1"/>
  <c r="C458" i="1"/>
  <c r="L457" i="1"/>
  <c r="AE456" i="1"/>
  <c r="Q456" i="1"/>
  <c r="Z455" i="1"/>
  <c r="L455" i="1"/>
  <c r="AE454" i="1"/>
  <c r="Q454" i="1"/>
  <c r="Z453" i="1"/>
  <c r="L453" i="1"/>
  <c r="AE452" i="1"/>
  <c r="G452" i="1"/>
  <c r="Z451" i="1"/>
  <c r="L451" i="1"/>
  <c r="U450" i="1"/>
  <c r="G450" i="1"/>
  <c r="Z449" i="1"/>
  <c r="L449" i="1"/>
  <c r="U448" i="1"/>
  <c r="G448" i="1"/>
  <c r="Z447" i="1"/>
  <c r="A447" i="1"/>
  <c r="U446" i="1"/>
  <c r="Y551" i="1"/>
  <c r="L549" i="1"/>
  <c r="N546" i="1"/>
  <c r="G544" i="1"/>
  <c r="U542" i="1"/>
  <c r="A541" i="1"/>
  <c r="T539" i="1"/>
  <c r="F538" i="1"/>
  <c r="Y536" i="1"/>
  <c r="AD535" i="1"/>
  <c r="Y534" i="1"/>
  <c r="T533" i="1"/>
  <c r="Y532" i="1"/>
  <c r="T531" i="1"/>
  <c r="Y530" i="1"/>
  <c r="T529" i="1"/>
  <c r="O528" i="1"/>
  <c r="T527" i="1"/>
  <c r="O526" i="1"/>
  <c r="T525" i="1"/>
  <c r="O524" i="1"/>
  <c r="J523" i="1"/>
  <c r="O522" i="1"/>
  <c r="I521" i="1"/>
  <c r="S520" i="1"/>
  <c r="T519" i="1"/>
  <c r="V518" i="1"/>
  <c r="X517" i="1"/>
  <c r="X516" i="1"/>
  <c r="AA515" i="1"/>
  <c r="AB514" i="1"/>
  <c r="E514" i="1"/>
  <c r="L513" i="1"/>
  <c r="U512" i="1"/>
  <c r="AB511" i="1"/>
  <c r="AB510" i="1"/>
  <c r="E510" i="1"/>
  <c r="L509" i="1"/>
  <c r="J508" i="1"/>
  <c r="Z507" i="1"/>
  <c r="AG506" i="1"/>
  <c r="E506" i="1"/>
  <c r="M505" i="1"/>
  <c r="R504" i="1"/>
  <c r="AF503" i="1"/>
  <c r="N503" i="1"/>
  <c r="R502" i="1"/>
  <c r="AF501" i="1"/>
  <c r="C501" i="1"/>
  <c r="R500" i="1"/>
  <c r="AF499" i="1"/>
  <c r="E499" i="1"/>
  <c r="R498" i="1"/>
  <c r="V497" i="1"/>
  <c r="C497" i="1"/>
  <c r="O496" i="1"/>
  <c r="AB495" i="1"/>
  <c r="H495" i="1"/>
  <c r="U494" i="1"/>
  <c r="AG493" i="1"/>
  <c r="M493" i="1"/>
  <c r="Z492" i="1"/>
  <c r="AC491" i="1"/>
  <c r="R491" i="1"/>
  <c r="AD490" i="1"/>
  <c r="AG489" i="1"/>
  <c r="M489" i="1"/>
  <c r="Z488" i="1"/>
  <c r="E488" i="1"/>
  <c r="Y487" i="1"/>
  <c r="C487" i="1"/>
  <c r="W486" i="1"/>
  <c r="AF485" i="1"/>
  <c r="T485" i="1"/>
  <c r="AD484" i="1"/>
  <c r="Q484" i="1"/>
  <c r="AA483" i="1"/>
  <c r="N483" i="1"/>
  <c r="X482" i="1"/>
  <c r="K482" i="1"/>
  <c r="U481" i="1"/>
  <c r="H481" i="1"/>
  <c r="R480" i="1"/>
  <c r="AB479" i="1"/>
  <c r="O479" i="1"/>
  <c r="Z478" i="1"/>
  <c r="M478" i="1"/>
  <c r="W477" i="1"/>
  <c r="J477" i="1"/>
  <c r="T476" i="1"/>
  <c r="G476" i="1"/>
  <c r="Q475" i="1"/>
  <c r="E475" i="1"/>
  <c r="N474" i="1"/>
  <c r="A474" i="1"/>
  <c r="K473" i="1"/>
  <c r="AE472" i="1"/>
  <c r="H472" i="1"/>
  <c r="AB471" i="1"/>
  <c r="E471" i="1"/>
  <c r="P470" i="1"/>
  <c r="C470" i="1"/>
  <c r="M469" i="1"/>
  <c r="AG468" i="1"/>
  <c r="J468" i="1"/>
  <c r="AD467" i="1"/>
  <c r="G467" i="1"/>
  <c r="AA466" i="1"/>
  <c r="C466" i="1"/>
  <c r="W465" i="1"/>
  <c r="I465" i="1"/>
  <c r="R464" i="1"/>
  <c r="E464" i="1"/>
  <c r="W463" i="1"/>
  <c r="I463" i="1"/>
  <c r="R462" i="1"/>
  <c r="E462" i="1"/>
  <c r="W461" i="1"/>
  <c r="AE460" i="1"/>
  <c r="R460" i="1"/>
  <c r="E460" i="1"/>
  <c r="M459" i="1"/>
  <c r="AF458" i="1"/>
  <c r="R458" i="1"/>
  <c r="AA457" i="1"/>
  <c r="M457" i="1"/>
  <c r="AF456" i="1"/>
  <c r="R456" i="1"/>
  <c r="AA455" i="1"/>
  <c r="M455" i="1"/>
  <c r="AF454" i="1"/>
  <c r="H454" i="1"/>
  <c r="AA453" i="1"/>
  <c r="M453" i="1"/>
  <c r="V452" i="1"/>
  <c r="H452" i="1"/>
  <c r="AA451" i="1"/>
  <c r="M451" i="1"/>
  <c r="V450" i="1"/>
  <c r="H450" i="1"/>
  <c r="AA449" i="1"/>
  <c r="C449" i="1"/>
  <c r="V448" i="1"/>
  <c r="Z551" i="1"/>
  <c r="F549" i="1"/>
  <c r="F546" i="1"/>
  <c r="AD543" i="1"/>
  <c r="N542" i="1"/>
  <c r="AB540" i="1"/>
  <c r="O539" i="1"/>
  <c r="AF537" i="1"/>
  <c r="AA536" i="1"/>
  <c r="V535" i="1"/>
  <c r="AA534" i="1"/>
  <c r="V533" i="1"/>
  <c r="Q532" i="1"/>
  <c r="V531" i="1"/>
  <c r="Q530" i="1"/>
  <c r="V529" i="1"/>
  <c r="Q528" i="1"/>
  <c r="L527" i="1"/>
  <c r="Q526" i="1"/>
  <c r="L525" i="1"/>
  <c r="Q524" i="1"/>
  <c r="L523" i="1"/>
  <c r="G522" i="1"/>
  <c r="J521" i="1"/>
  <c r="T520" i="1"/>
  <c r="M519" i="1"/>
  <c r="X518" i="1"/>
  <c r="Z517" i="1"/>
  <c r="AB516" i="1"/>
  <c r="AB515" i="1"/>
  <c r="AC514" i="1"/>
  <c r="F514" i="1"/>
  <c r="M513" i="1"/>
  <c r="L512" i="1"/>
  <c r="S511" i="1"/>
  <c r="AC510" i="1"/>
  <c r="AB509" i="1"/>
  <c r="C509" i="1"/>
  <c r="K508" i="1"/>
  <c r="Q507" i="1"/>
  <c r="X506" i="1"/>
  <c r="G506" i="1"/>
  <c r="N505" i="1"/>
  <c r="S504" i="1"/>
  <c r="AG503" i="1"/>
  <c r="E503" i="1"/>
  <c r="S502" i="1"/>
  <c r="AG501" i="1"/>
  <c r="E501" i="1"/>
  <c r="S500" i="1"/>
  <c r="W499" i="1"/>
  <c r="F499" i="1"/>
  <c r="S498" i="1"/>
  <c r="W497" i="1"/>
  <c r="E497" i="1"/>
  <c r="P496" i="1"/>
  <c r="AD495" i="1"/>
  <c r="I495" i="1"/>
  <c r="V494" i="1"/>
  <c r="A494" i="1"/>
  <c r="N493" i="1"/>
  <c r="Q492" i="1"/>
  <c r="AD491" i="1"/>
  <c r="I491" i="1"/>
  <c r="V490" i="1"/>
  <c r="A490" i="1"/>
  <c r="O489" i="1"/>
  <c r="AA488" i="1"/>
  <c r="F488" i="1"/>
  <c r="Q487" i="1"/>
  <c r="E487" i="1"/>
  <c r="N486" i="1"/>
  <c r="AG485" i="1"/>
  <c r="K485" i="1"/>
  <c r="AE484" i="1"/>
  <c r="H484" i="1"/>
  <c r="AB483" i="1"/>
  <c r="E483" i="1"/>
  <c r="Y482" i="1"/>
  <c r="A482" i="1"/>
  <c r="V481" i="1"/>
  <c r="AE480" i="1"/>
  <c r="S551" i="1"/>
  <c r="T548" i="1"/>
  <c r="G546" i="1"/>
  <c r="AG543" i="1"/>
  <c r="P542" i="1"/>
  <c r="AD540" i="1"/>
  <c r="P539" i="1"/>
  <c r="AG537" i="1"/>
  <c r="AB536" i="1"/>
  <c r="W535" i="1"/>
  <c r="R534" i="1"/>
  <c r="W533" i="1"/>
  <c r="R532" i="1"/>
  <c r="W531" i="1"/>
  <c r="R530" i="1"/>
  <c r="M529" i="1"/>
  <c r="R528" i="1"/>
  <c r="M527" i="1"/>
  <c r="R526" i="1"/>
  <c r="M525" i="1"/>
  <c r="H524" i="1"/>
  <c r="M523" i="1"/>
  <c r="H522" i="1"/>
  <c r="L521" i="1"/>
  <c r="N520" i="1"/>
  <c r="N519" i="1"/>
  <c r="O518" i="1"/>
  <c r="Q517" i="1"/>
  <c r="S516" i="1"/>
  <c r="AC515" i="1"/>
  <c r="AE514" i="1"/>
  <c r="AD513" i="1"/>
  <c r="N513" i="1"/>
  <c r="N512" i="1"/>
  <c r="W511" i="1"/>
  <c r="U510" i="1"/>
  <c r="AD509" i="1"/>
  <c r="E509" i="1"/>
  <c r="L508" i="1"/>
  <c r="R507" i="1"/>
  <c r="Y506" i="1"/>
  <c r="H506" i="1"/>
  <c r="O505" i="1"/>
  <c r="U504" i="1"/>
  <c r="Z503" i="1"/>
  <c r="F503" i="1"/>
  <c r="U502" i="1"/>
  <c r="Z501" i="1"/>
  <c r="F501" i="1"/>
  <c r="K500" i="1"/>
  <c r="Z499" i="1"/>
  <c r="G499" i="1"/>
  <c r="K498" i="1"/>
  <c r="Z497" i="1"/>
  <c r="F497" i="1"/>
  <c r="R496" i="1"/>
  <c r="U495" i="1"/>
  <c r="AG494" i="1"/>
  <c r="M494" i="1"/>
  <c r="Y493" i="1"/>
  <c r="F493" i="1"/>
  <c r="R492" i="1"/>
  <c r="AE491" i="1"/>
  <c r="J491" i="1"/>
  <c r="W490" i="1"/>
  <c r="C490" i="1"/>
  <c r="P489" i="1"/>
  <c r="AB488" i="1"/>
  <c r="H488" i="1"/>
  <c r="R487" i="1"/>
  <c r="F487" i="1"/>
  <c r="O486" i="1"/>
  <c r="A486" i="1"/>
  <c r="L485" i="1"/>
  <c r="AF484" i="1"/>
  <c r="I484" i="1"/>
  <c r="AC483" i="1"/>
  <c r="F483" i="1"/>
  <c r="Z482" i="1"/>
  <c r="C482" i="1"/>
  <c r="W481" i="1"/>
  <c r="AF480" i="1"/>
  <c r="T480" i="1"/>
  <c r="AE479" i="1"/>
  <c r="H479" i="1"/>
  <c r="AB478" i="1"/>
  <c r="E478" i="1"/>
  <c r="Y477" i="1"/>
  <c r="A477" i="1"/>
  <c r="V476" i="1"/>
  <c r="AE475" i="1"/>
  <c r="S475" i="1"/>
  <c r="AC474" i="1"/>
  <c r="P474" i="1"/>
  <c r="Z473" i="1"/>
  <c r="M473" i="1"/>
  <c r="W472" i="1"/>
  <c r="J472" i="1"/>
  <c r="U471" i="1"/>
  <c r="H471" i="1"/>
  <c r="R470" i="1"/>
  <c r="AB469" i="1"/>
  <c r="O469" i="1"/>
  <c r="Y468" i="1"/>
  <c r="L468" i="1"/>
  <c r="V467" i="1"/>
  <c r="I467" i="1"/>
  <c r="S466" i="1"/>
  <c r="F466" i="1"/>
  <c r="Y465" i="1"/>
  <c r="AG464" i="1"/>
  <c r="T464" i="1"/>
  <c r="G464" i="1"/>
  <c r="O463" i="1"/>
  <c r="AG462" i="1"/>
  <c r="T462" i="1"/>
  <c r="AC461" i="1"/>
  <c r="O461" i="1"/>
  <c r="AG460" i="1"/>
  <c r="T460" i="1"/>
  <c r="AC459" i="1"/>
  <c r="O459" i="1"/>
  <c r="A459" i="1"/>
  <c r="J458" i="1"/>
  <c r="AC457" i="1"/>
  <c r="O457" i="1"/>
  <c r="X456" i="1"/>
  <c r="J456" i="1"/>
  <c r="AC455" i="1"/>
  <c r="O455" i="1"/>
  <c r="X454" i="1"/>
  <c r="J454" i="1"/>
  <c r="AC453" i="1"/>
  <c r="E453" i="1"/>
  <c r="X452" i="1"/>
  <c r="J452" i="1"/>
  <c r="S451" i="1"/>
  <c r="E451" i="1"/>
  <c r="X450" i="1"/>
  <c r="J450" i="1"/>
  <c r="S449" i="1"/>
  <c r="F449" i="1"/>
  <c r="X448" i="1"/>
  <c r="AF447" i="1"/>
  <c r="S447" i="1"/>
  <c r="F447" i="1"/>
  <c r="N446" i="1"/>
  <c r="AF445" i="1"/>
  <c r="S445" i="1"/>
  <c r="AB444" i="1"/>
  <c r="N444" i="1"/>
  <c r="AG443" i="1"/>
  <c r="S443" i="1"/>
  <c r="AB442" i="1"/>
  <c r="N442" i="1"/>
  <c r="AG441" i="1"/>
  <c r="I441" i="1"/>
  <c r="AB440" i="1"/>
  <c r="N440" i="1"/>
  <c r="W439" i="1"/>
  <c r="I439" i="1"/>
  <c r="AB438" i="1"/>
  <c r="N438" i="1"/>
  <c r="W437" i="1"/>
  <c r="I437" i="1"/>
  <c r="AB436" i="1"/>
  <c r="C436" i="1"/>
  <c r="W435" i="1"/>
  <c r="I435" i="1"/>
  <c r="R434" i="1"/>
  <c r="E434" i="1"/>
  <c r="W433" i="1"/>
  <c r="I433" i="1"/>
  <c r="R432" i="1"/>
  <c r="E432" i="1"/>
  <c r="W431" i="1"/>
  <c r="AE430" i="1"/>
  <c r="R430" i="1"/>
  <c r="E430" i="1"/>
  <c r="M429" i="1"/>
  <c r="AF428" i="1"/>
  <c r="R428" i="1"/>
  <c r="AA427" i="1"/>
  <c r="M427" i="1"/>
  <c r="AF426" i="1"/>
  <c r="R426" i="1"/>
  <c r="AA425" i="1"/>
  <c r="M425" i="1"/>
  <c r="AF424" i="1"/>
  <c r="H424" i="1"/>
  <c r="AA423" i="1"/>
  <c r="M423" i="1"/>
  <c r="V422" i="1"/>
  <c r="H422" i="1"/>
  <c r="K551" i="1"/>
  <c r="U548" i="1"/>
  <c r="AF545" i="1"/>
  <c r="Y543" i="1"/>
  <c r="J542" i="1"/>
  <c r="X540" i="1"/>
  <c r="I539" i="1"/>
  <c r="AC537" i="1"/>
  <c r="T536" i="1"/>
  <c r="Y535" i="1"/>
  <c r="T534" i="1"/>
  <c r="O533" i="1"/>
  <c r="T532" i="1"/>
  <c r="O531" i="1"/>
  <c r="T530" i="1"/>
  <c r="O529" i="1"/>
  <c r="J528" i="1"/>
  <c r="O527" i="1"/>
  <c r="J526" i="1"/>
  <c r="O525" i="1"/>
  <c r="J524" i="1"/>
  <c r="E523" i="1"/>
  <c r="J522" i="1"/>
  <c r="M521" i="1"/>
  <c r="O520" i="1"/>
  <c r="O519" i="1"/>
  <c r="R518" i="1"/>
  <c r="S517" i="1"/>
  <c r="U516" i="1"/>
  <c r="W515" i="1"/>
  <c r="AF514" i="1"/>
  <c r="AE513" i="1"/>
  <c r="E513" i="1"/>
  <c r="O512" i="1"/>
  <c r="N511" i="1"/>
  <c r="V510" i="1"/>
  <c r="AE509" i="1"/>
  <c r="F509" i="1"/>
  <c r="N508" i="1"/>
  <c r="S507" i="1"/>
  <c r="Z506" i="1"/>
  <c r="AE505" i="1"/>
  <c r="F505" i="1"/>
  <c r="V504" i="1"/>
  <c r="AA503" i="1"/>
  <c r="G503" i="1"/>
  <c r="L502" i="1"/>
  <c r="AA501" i="1"/>
  <c r="G501" i="1"/>
  <c r="L500" i="1"/>
  <c r="AA499" i="1"/>
  <c r="AD498" i="1"/>
  <c r="L498" i="1"/>
  <c r="Q497" i="1"/>
  <c r="AC496" i="1"/>
  <c r="I496" i="1"/>
  <c r="V495" i="1"/>
  <c r="A495" i="1"/>
  <c r="N494" i="1"/>
  <c r="AA493" i="1"/>
  <c r="G493" i="1"/>
  <c r="T492" i="1"/>
  <c r="AF491" i="1"/>
  <c r="K491" i="1"/>
  <c r="Y490" i="1"/>
  <c r="E490" i="1"/>
  <c r="Q489" i="1"/>
  <c r="AC488" i="1"/>
  <c r="I488" i="1"/>
  <c r="S487" i="1"/>
  <c r="AC486" i="1"/>
  <c r="P486" i="1"/>
  <c r="Z485" i="1"/>
  <c r="M485" i="1"/>
  <c r="W484" i="1"/>
  <c r="J484" i="1"/>
  <c r="T483" i="1"/>
  <c r="G483" i="1"/>
  <c r="Q482" i="1"/>
  <c r="E482" i="1"/>
  <c r="N481" i="1"/>
  <c r="AG480" i="1"/>
  <c r="L480" i="1"/>
  <c r="AF479" i="1"/>
  <c r="I479" i="1"/>
  <c r="AC478" i="1"/>
  <c r="F478" i="1"/>
  <c r="Z477" i="1"/>
  <c r="C477" i="1"/>
  <c r="W476" i="1"/>
  <c r="AF475" i="1"/>
  <c r="T475" i="1"/>
  <c r="AD474" i="1"/>
  <c r="Q474" i="1"/>
  <c r="AA473" i="1"/>
  <c r="N473" i="1"/>
  <c r="X472" i="1"/>
  <c r="A472" i="1"/>
  <c r="V471" i="1"/>
  <c r="AE470" i="1"/>
  <c r="S470" i="1"/>
  <c r="AC469" i="1"/>
  <c r="P469" i="1"/>
  <c r="Z468" i="1"/>
  <c r="M468" i="1"/>
  <c r="W467" i="1"/>
  <c r="J467" i="1"/>
  <c r="T466" i="1"/>
  <c r="G466" i="1"/>
  <c r="P465" i="1"/>
  <c r="A465" i="1"/>
  <c r="U464" i="1"/>
  <c r="AD463" i="1"/>
  <c r="P463" i="1"/>
  <c r="A463" i="1"/>
  <c r="U462" i="1"/>
  <c r="AD461" i="1"/>
  <c r="P461" i="1"/>
  <c r="A461" i="1"/>
  <c r="K460" i="1"/>
  <c r="AD459" i="1"/>
  <c r="P459" i="1"/>
  <c r="Y458" i="1"/>
  <c r="K458" i="1"/>
  <c r="AD457" i="1"/>
  <c r="P457" i="1"/>
  <c r="Y456" i="1"/>
  <c r="K456" i="1"/>
  <c r="AD455" i="1"/>
  <c r="F455" i="1"/>
  <c r="Y454" i="1"/>
  <c r="K454" i="1"/>
  <c r="T453" i="1"/>
  <c r="F453" i="1"/>
  <c r="Y452" i="1"/>
  <c r="K452" i="1"/>
  <c r="T451" i="1"/>
  <c r="L504" i="1"/>
  <c r="Q493" i="1"/>
  <c r="AF483" i="1"/>
  <c r="AA477" i="1"/>
  <c r="H474" i="1"/>
  <c r="J471" i="1"/>
  <c r="E469" i="1"/>
  <c r="AF466" i="1"/>
  <c r="W464" i="1"/>
  <c r="W462" i="1"/>
  <c r="W460" i="1"/>
  <c r="W458" i="1"/>
  <c r="W456" i="1"/>
  <c r="AD454" i="1"/>
  <c r="N453" i="1"/>
  <c r="U451" i="1"/>
  <c r="I450" i="1"/>
  <c r="AD448" i="1"/>
  <c r="V447" i="1"/>
  <c r="AA446" i="1"/>
  <c r="A446" i="1"/>
  <c r="E445" i="1"/>
  <c r="AD443" i="1"/>
  <c r="AF442" i="1"/>
  <c r="C442" i="1"/>
  <c r="J441" i="1"/>
  <c r="L440" i="1"/>
  <c r="O439" i="1"/>
  <c r="R438" i="1"/>
  <c r="Y437" i="1"/>
  <c r="AA436" i="1"/>
  <c r="AD435" i="1"/>
  <c r="W434" i="1"/>
  <c r="Z433" i="1"/>
  <c r="AF432" i="1"/>
  <c r="A432" i="1"/>
  <c r="M431" i="1"/>
  <c r="S430" i="1"/>
  <c r="AA429" i="1"/>
  <c r="AD428" i="1"/>
  <c r="L428" i="1"/>
  <c r="Q427" i="1"/>
  <c r="AD426" i="1"/>
  <c r="L426" i="1"/>
  <c r="Q425" i="1"/>
  <c r="AD424" i="1"/>
  <c r="L424" i="1"/>
  <c r="Q423" i="1"/>
  <c r="AD422" i="1"/>
  <c r="A422" i="1"/>
  <c r="P421" i="1"/>
  <c r="AB420" i="1"/>
  <c r="G420" i="1"/>
  <c r="S419" i="1"/>
  <c r="AG418" i="1"/>
  <c r="M418" i="1"/>
  <c r="X417" i="1"/>
  <c r="A417" i="1"/>
  <c r="W416" i="1"/>
  <c r="A416" i="1"/>
  <c r="M415" i="1"/>
  <c r="Y414" i="1"/>
  <c r="C414" i="1"/>
  <c r="X413" i="1"/>
  <c r="A413" i="1"/>
  <c r="M412" i="1"/>
  <c r="Y411" i="1"/>
  <c r="M411" i="1"/>
  <c r="Y410" i="1"/>
  <c r="C410" i="1"/>
  <c r="N409" i="1"/>
  <c r="Y408" i="1"/>
  <c r="M408" i="1"/>
  <c r="Y407" i="1"/>
  <c r="C407" i="1"/>
  <c r="O406" i="1"/>
  <c r="Z405" i="1"/>
  <c r="M405" i="1"/>
  <c r="W404" i="1"/>
  <c r="J404" i="1"/>
  <c r="T403" i="1"/>
  <c r="G403" i="1"/>
  <c r="Q402" i="1"/>
  <c r="E402" i="1"/>
  <c r="N401" i="1"/>
  <c r="AG400" i="1"/>
  <c r="K400" i="1"/>
  <c r="AE399" i="1"/>
  <c r="Q503" i="1"/>
  <c r="AC492" i="1"/>
  <c r="S483" i="1"/>
  <c r="X477" i="1"/>
  <c r="G474" i="1"/>
  <c r="L471" i="1"/>
  <c r="AD468" i="1"/>
  <c r="X466" i="1"/>
  <c r="Y464" i="1"/>
  <c r="Y462" i="1"/>
  <c r="Y460" i="1"/>
  <c r="O458" i="1"/>
  <c r="O456" i="1"/>
  <c r="W454" i="1"/>
  <c r="G453" i="1"/>
  <c r="R451" i="1"/>
  <c r="AG449" i="1"/>
  <c r="AA448" i="1"/>
  <c r="W447" i="1"/>
  <c r="AB446" i="1"/>
  <c r="V445" i="1"/>
  <c r="AC444" i="1"/>
  <c r="AE443" i="1"/>
  <c r="AG442" i="1"/>
  <c r="E442" i="1"/>
  <c r="K441" i="1"/>
  <c r="M440" i="1"/>
  <c r="P439" i="1"/>
  <c r="S438" i="1"/>
  <c r="L437" i="1"/>
  <c r="S436" i="1"/>
  <c r="U435" i="1"/>
  <c r="X434" i="1"/>
  <c r="AA433" i="1"/>
  <c r="AG432" i="1"/>
  <c r="C432" i="1"/>
  <c r="C431" i="1"/>
  <c r="T430" i="1"/>
  <c r="R429" i="1"/>
  <c r="AE428" i="1"/>
  <c r="M428" i="1"/>
  <c r="R427" i="1"/>
  <c r="AE426" i="1"/>
  <c r="M426" i="1"/>
  <c r="R425" i="1"/>
  <c r="AE424" i="1"/>
  <c r="C424" i="1"/>
  <c r="R423" i="1"/>
  <c r="AE422" i="1"/>
  <c r="C422" i="1"/>
  <c r="Q421" i="1"/>
  <c r="AC420" i="1"/>
  <c r="H420" i="1"/>
  <c r="U419" i="1"/>
  <c r="Y418" i="1"/>
  <c r="N418" i="1"/>
  <c r="Y417" i="1"/>
  <c r="C417" i="1"/>
  <c r="N416" i="1"/>
  <c r="Z415" i="1"/>
  <c r="N415" i="1"/>
  <c r="Z414" i="1"/>
  <c r="E414" i="1"/>
  <c r="O413" i="1"/>
  <c r="C413" i="1"/>
  <c r="N412" i="1"/>
  <c r="Z411" i="1"/>
  <c r="C411" i="1"/>
  <c r="P410" i="1"/>
  <c r="E410" i="1"/>
  <c r="O409" i="1"/>
  <c r="Z408" i="1"/>
  <c r="N408" i="1"/>
  <c r="Z407" i="1"/>
  <c r="E407" i="1"/>
  <c r="P406" i="1"/>
  <c r="AA405" i="1"/>
  <c r="N405" i="1"/>
  <c r="X404" i="1"/>
  <c r="K404" i="1"/>
  <c r="U403" i="1"/>
  <c r="H403" i="1"/>
  <c r="R402" i="1"/>
  <c r="F402" i="1"/>
  <c r="O401" i="1"/>
  <c r="A401" i="1"/>
  <c r="L400" i="1"/>
  <c r="AF399" i="1"/>
  <c r="J399" i="1"/>
  <c r="T398" i="1"/>
  <c r="G398" i="1"/>
  <c r="Q397" i="1"/>
  <c r="E397" i="1"/>
  <c r="N396" i="1"/>
  <c r="AG395" i="1"/>
  <c r="K395" i="1"/>
  <c r="AE394" i="1"/>
  <c r="H394" i="1"/>
  <c r="AB393" i="1"/>
  <c r="E393" i="1"/>
  <c r="Y392" i="1"/>
  <c r="A392" i="1"/>
  <c r="V391" i="1"/>
  <c r="AF390" i="1"/>
  <c r="S390" i="1"/>
  <c r="AB389" i="1"/>
  <c r="N389" i="1"/>
  <c r="AG388" i="1"/>
  <c r="S388" i="1"/>
  <c r="AB387" i="1"/>
  <c r="N387" i="1"/>
  <c r="AG386" i="1"/>
  <c r="I386" i="1"/>
  <c r="AB385" i="1"/>
  <c r="N385" i="1"/>
  <c r="W384" i="1"/>
  <c r="I384" i="1"/>
  <c r="AB383" i="1"/>
  <c r="N383" i="1"/>
  <c r="W382" i="1"/>
  <c r="I382" i="1"/>
  <c r="AB381" i="1"/>
  <c r="C381" i="1"/>
  <c r="W380" i="1"/>
  <c r="V502" i="1"/>
  <c r="I492" i="1"/>
  <c r="AC482" i="1"/>
  <c r="N477" i="1"/>
  <c r="Y473" i="1"/>
  <c r="G471" i="1"/>
  <c r="A469" i="1"/>
  <c r="AB466" i="1"/>
  <c r="S464" i="1"/>
  <c r="S462" i="1"/>
  <c r="S460" i="1"/>
  <c r="S458" i="1"/>
  <c r="I456" i="1"/>
  <c r="Z454" i="1"/>
  <c r="AA452" i="1"/>
  <c r="J451" i="1"/>
  <c r="A450" i="1"/>
  <c r="AB448" i="1"/>
  <c r="X447" i="1"/>
  <c r="S446" i="1"/>
  <c r="W445" i="1"/>
  <c r="AD444" i="1"/>
  <c r="AF443" i="1"/>
  <c r="A443" i="1"/>
  <c r="F442" i="1"/>
  <c r="H441" i="1"/>
  <c r="O440" i="1"/>
  <c r="Q439" i="1"/>
  <c r="J438" i="1"/>
  <c r="M437" i="1"/>
  <c r="T436" i="1"/>
  <c r="V435" i="1"/>
  <c r="Y434" i="1"/>
  <c r="AB433" i="1"/>
  <c r="AE432" i="1"/>
  <c r="F432" i="1"/>
  <c r="E431" i="1"/>
  <c r="L430" i="1"/>
  <c r="S429" i="1"/>
  <c r="AG428" i="1"/>
  <c r="E428" i="1"/>
  <c r="S427" i="1"/>
  <c r="AG426" i="1"/>
  <c r="E426" i="1"/>
  <c r="S425" i="1"/>
  <c r="W424" i="1"/>
  <c r="F424" i="1"/>
  <c r="S423" i="1"/>
  <c r="W422" i="1"/>
  <c r="F422" i="1"/>
  <c r="R421" i="1"/>
  <c r="AD420" i="1"/>
  <c r="I420" i="1"/>
  <c r="V419" i="1"/>
  <c r="Z418" i="1"/>
  <c r="E418" i="1"/>
  <c r="Z417" i="1"/>
  <c r="E417" i="1"/>
  <c r="P416" i="1"/>
  <c r="AA415" i="1"/>
  <c r="F415" i="1"/>
  <c r="AA414" i="1"/>
  <c r="F414" i="1"/>
  <c r="P413" i="1"/>
  <c r="AA412" i="1"/>
  <c r="P412" i="1"/>
  <c r="AA411" i="1"/>
  <c r="F411" i="1"/>
  <c r="Q410" i="1"/>
  <c r="AB409" i="1"/>
  <c r="P409" i="1"/>
  <c r="AA408" i="1"/>
  <c r="F408" i="1"/>
  <c r="Q407" i="1"/>
  <c r="AC406" i="1"/>
  <c r="Q406" i="1"/>
  <c r="AB405" i="1"/>
  <c r="O405" i="1"/>
  <c r="Y404" i="1"/>
  <c r="L404" i="1"/>
  <c r="V403" i="1"/>
  <c r="I403" i="1"/>
  <c r="S402" i="1"/>
  <c r="AC401" i="1"/>
  <c r="P401" i="1"/>
  <c r="Z400" i="1"/>
  <c r="M400" i="1"/>
  <c r="X399" i="1"/>
  <c r="K399" i="1"/>
  <c r="U398" i="1"/>
  <c r="H398" i="1"/>
  <c r="R397" i="1"/>
  <c r="F397" i="1"/>
  <c r="O396" i="1"/>
  <c r="A396" i="1"/>
  <c r="L395" i="1"/>
  <c r="AF394" i="1"/>
  <c r="I394" i="1"/>
  <c r="AC393" i="1"/>
  <c r="F393" i="1"/>
  <c r="Z392" i="1"/>
  <c r="C392" i="1"/>
  <c r="N391" i="1"/>
  <c r="AG390" i="1"/>
  <c r="T390" i="1"/>
  <c r="AC389" i="1"/>
  <c r="O389" i="1"/>
  <c r="A389" i="1"/>
  <c r="J388" i="1"/>
  <c r="AC387" i="1"/>
  <c r="O387" i="1"/>
  <c r="X386" i="1"/>
  <c r="J386" i="1"/>
  <c r="AC385" i="1"/>
  <c r="O385" i="1"/>
  <c r="X384" i="1"/>
  <c r="J384" i="1"/>
  <c r="AC383" i="1"/>
  <c r="E383" i="1"/>
  <c r="X382" i="1"/>
  <c r="J382" i="1"/>
  <c r="S381" i="1"/>
  <c r="E381" i="1"/>
  <c r="X380" i="1"/>
  <c r="J380" i="1"/>
  <c r="S379" i="1"/>
  <c r="F379" i="1"/>
  <c r="X378" i="1"/>
  <c r="A502" i="1"/>
  <c r="V491" i="1"/>
  <c r="P482" i="1"/>
  <c r="K477" i="1"/>
  <c r="AB473" i="1"/>
  <c r="AF470" i="1"/>
  <c r="AA468" i="1"/>
  <c r="U466" i="1"/>
  <c r="V464" i="1"/>
  <c r="L462" i="1"/>
  <c r="L460" i="1"/>
  <c r="L458" i="1"/>
  <c r="L456" i="1"/>
  <c r="M454" i="1"/>
  <c r="AC452" i="1"/>
  <c r="K451" i="1"/>
  <c r="AF449" i="1"/>
  <c r="AC448" i="1"/>
  <c r="Y447" i="1"/>
  <c r="T446" i="1"/>
  <c r="X445" i="1"/>
  <c r="AA444" i="1"/>
  <c r="A444" i="1"/>
  <c r="C443" i="1"/>
  <c r="AC441" i="1"/>
  <c r="AE440" i="1"/>
  <c r="F440" i="1"/>
  <c r="H439" i="1"/>
  <c r="K438" i="1"/>
  <c r="N437" i="1"/>
  <c r="Q436" i="1"/>
  <c r="X435" i="1"/>
  <c r="Z434" i="1"/>
  <c r="AC433" i="1"/>
  <c r="V432" i="1"/>
  <c r="AC431" i="1"/>
  <c r="F431" i="1"/>
  <c r="M430" i="1"/>
  <c r="T429" i="1"/>
  <c r="A429" i="1"/>
  <c r="G428" i="1"/>
  <c r="T427" i="1"/>
  <c r="X426" i="1"/>
  <c r="G426" i="1"/>
  <c r="T425" i="1"/>
  <c r="X424" i="1"/>
  <c r="AD423" i="1"/>
  <c r="J423" i="1"/>
  <c r="X422" i="1"/>
  <c r="AD421" i="1"/>
  <c r="I421" i="1"/>
  <c r="U420" i="1"/>
  <c r="J420" i="1"/>
  <c r="N419" i="1"/>
  <c r="AA418" i="1"/>
  <c r="F418" i="1"/>
  <c r="Q417" i="1"/>
  <c r="F417" i="1"/>
  <c r="Q416" i="1"/>
  <c r="AB415" i="1"/>
  <c r="G415" i="1"/>
  <c r="R414" i="1"/>
  <c r="G414" i="1"/>
  <c r="Q413" i="1"/>
  <c r="AB412" i="1"/>
  <c r="G412" i="1"/>
  <c r="AB411" i="1"/>
  <c r="G411" i="1"/>
  <c r="R410" i="1"/>
  <c r="AC409" i="1"/>
  <c r="Q409" i="1"/>
  <c r="AB408" i="1"/>
  <c r="G408" i="1"/>
  <c r="R407" i="1"/>
  <c r="AD406" i="1"/>
  <c r="R406" i="1"/>
  <c r="AC405" i="1"/>
  <c r="F405" i="1"/>
  <c r="Z404" i="1"/>
  <c r="C404" i="1"/>
  <c r="W403" i="1"/>
  <c r="AF402" i="1"/>
  <c r="T402" i="1"/>
  <c r="AD401" i="1"/>
  <c r="Q401" i="1"/>
  <c r="AA400" i="1"/>
  <c r="O400" i="1"/>
  <c r="Y399" i="1"/>
  <c r="L399" i="1"/>
  <c r="V398" i="1"/>
  <c r="I398" i="1"/>
  <c r="S397" i="1"/>
  <c r="AC396" i="1"/>
  <c r="P396" i="1"/>
  <c r="Z395" i="1"/>
  <c r="M395" i="1"/>
  <c r="W394" i="1"/>
  <c r="J394" i="1"/>
  <c r="T393" i="1"/>
  <c r="G393" i="1"/>
  <c r="Q392" i="1"/>
  <c r="F392" i="1"/>
  <c r="O391" i="1"/>
  <c r="A391" i="1"/>
  <c r="K390" i="1"/>
  <c r="AD389" i="1"/>
  <c r="P389" i="1"/>
  <c r="Y388" i="1"/>
  <c r="K388" i="1"/>
  <c r="AD387" i="1"/>
  <c r="P387" i="1"/>
  <c r="Y386" i="1"/>
  <c r="K386" i="1"/>
  <c r="AD385" i="1"/>
  <c r="F385" i="1"/>
  <c r="Y384" i="1"/>
  <c r="K384" i="1"/>
  <c r="T383" i="1"/>
  <c r="F383" i="1"/>
  <c r="Y382" i="1"/>
  <c r="K382" i="1"/>
  <c r="T381" i="1"/>
  <c r="F381" i="1"/>
  <c r="Y380" i="1"/>
  <c r="AG379" i="1"/>
  <c r="T379" i="1"/>
  <c r="G379" i="1"/>
  <c r="O378" i="1"/>
  <c r="AG377" i="1"/>
  <c r="T377" i="1"/>
  <c r="AC376" i="1"/>
  <c r="O376" i="1"/>
  <c r="AG375" i="1"/>
  <c r="T375" i="1"/>
  <c r="AC374" i="1"/>
  <c r="O374" i="1"/>
  <c r="A374" i="1"/>
  <c r="J373" i="1"/>
  <c r="AC372" i="1"/>
  <c r="O372" i="1"/>
  <c r="X371" i="1"/>
  <c r="J371" i="1"/>
  <c r="AC370" i="1"/>
  <c r="O370" i="1"/>
  <c r="X369" i="1"/>
  <c r="J369" i="1"/>
  <c r="AC368" i="1"/>
  <c r="E368" i="1"/>
  <c r="X367" i="1"/>
  <c r="J367" i="1"/>
  <c r="S366" i="1"/>
  <c r="E366" i="1"/>
  <c r="X365" i="1"/>
  <c r="J365" i="1"/>
  <c r="S364" i="1"/>
  <c r="F364" i="1"/>
  <c r="X363" i="1"/>
  <c r="AF362" i="1"/>
  <c r="S362" i="1"/>
  <c r="F362" i="1"/>
  <c r="N361" i="1"/>
  <c r="AF360" i="1"/>
  <c r="S360" i="1"/>
  <c r="AB359" i="1"/>
  <c r="N359" i="1"/>
  <c r="AG358" i="1"/>
  <c r="S358" i="1"/>
  <c r="AB357" i="1"/>
  <c r="N357" i="1"/>
  <c r="AG356" i="1"/>
  <c r="I356" i="1"/>
  <c r="AB355" i="1"/>
  <c r="N355" i="1"/>
  <c r="W354" i="1"/>
  <c r="I354" i="1"/>
  <c r="AB353" i="1"/>
  <c r="N353" i="1"/>
  <c r="W352" i="1"/>
  <c r="I352" i="1"/>
  <c r="AB351" i="1"/>
  <c r="C351" i="1"/>
  <c r="W350" i="1"/>
  <c r="I350" i="1"/>
  <c r="R349" i="1"/>
  <c r="E349" i="1"/>
  <c r="W348" i="1"/>
  <c r="I348" i="1"/>
  <c r="R347" i="1"/>
  <c r="E347" i="1"/>
  <c r="W346" i="1"/>
  <c r="AE345" i="1"/>
  <c r="R345" i="1"/>
  <c r="E345" i="1"/>
  <c r="M344" i="1"/>
  <c r="AF343" i="1"/>
  <c r="R343" i="1"/>
  <c r="AA342" i="1"/>
  <c r="M342" i="1"/>
  <c r="AF341" i="1"/>
  <c r="R341" i="1"/>
  <c r="AA340" i="1"/>
  <c r="M340" i="1"/>
  <c r="AF339" i="1"/>
  <c r="H339" i="1"/>
  <c r="AA338" i="1"/>
  <c r="M338" i="1"/>
  <c r="V337" i="1"/>
  <c r="H337" i="1"/>
  <c r="AA336" i="1"/>
  <c r="M336" i="1"/>
  <c r="V335" i="1"/>
  <c r="H335" i="1"/>
  <c r="AA334" i="1"/>
  <c r="C334" i="1"/>
  <c r="V333" i="1"/>
  <c r="H333" i="1"/>
  <c r="Q332" i="1"/>
  <c r="C332" i="1"/>
  <c r="V331" i="1"/>
  <c r="H331" i="1"/>
  <c r="Q330" i="1"/>
  <c r="C330" i="1"/>
  <c r="V329" i="1"/>
  <c r="AE328" i="1"/>
  <c r="Q328" i="1"/>
  <c r="C328" i="1"/>
  <c r="L327" i="1"/>
  <c r="AE326" i="1"/>
  <c r="Q326" i="1"/>
  <c r="Z325" i="1"/>
  <c r="L325" i="1"/>
  <c r="AE324" i="1"/>
  <c r="Q324" i="1"/>
  <c r="Z323" i="1"/>
  <c r="L323" i="1"/>
  <c r="AE322" i="1"/>
  <c r="G322" i="1"/>
  <c r="Z321" i="1"/>
  <c r="L321" i="1"/>
  <c r="U320" i="1"/>
  <c r="G320" i="1"/>
  <c r="Z319" i="1"/>
  <c r="L319" i="1"/>
  <c r="U318" i="1"/>
  <c r="G318" i="1"/>
  <c r="Z317" i="1"/>
  <c r="A317" i="1"/>
  <c r="U316" i="1"/>
  <c r="G316" i="1"/>
  <c r="P315" i="1"/>
  <c r="A315" i="1"/>
  <c r="U314" i="1"/>
  <c r="AD313" i="1"/>
  <c r="P313" i="1"/>
  <c r="A313" i="1"/>
  <c r="Q501" i="1"/>
  <c r="A491" i="1"/>
  <c r="Z481" i="1"/>
  <c r="X476" i="1"/>
  <c r="P473" i="1"/>
  <c r="AD470" i="1"/>
  <c r="X468" i="1"/>
  <c r="I466" i="1"/>
  <c r="I464" i="1"/>
  <c r="I462" i="1"/>
  <c r="I460" i="1"/>
  <c r="I458" i="1"/>
  <c r="AE455" i="1"/>
  <c r="O454" i="1"/>
  <c r="AD452" i="1"/>
  <c r="C451" i="1"/>
  <c r="W449" i="1"/>
  <c r="T448" i="1"/>
  <c r="Q447" i="1"/>
  <c r="V446" i="1"/>
  <c r="Y445" i="1"/>
  <c r="R444" i="1"/>
  <c r="Y443" i="1"/>
  <c r="AA442" i="1"/>
  <c r="AD441" i="1"/>
  <c r="AF440" i="1"/>
  <c r="C440" i="1"/>
  <c r="J439" i="1"/>
  <c r="L438" i="1"/>
  <c r="O437" i="1"/>
  <c r="R436" i="1"/>
  <c r="Y435" i="1"/>
  <c r="AA434" i="1"/>
  <c r="T433" i="1"/>
  <c r="W432" i="1"/>
  <c r="AF431" i="1"/>
  <c r="G431" i="1"/>
  <c r="G430" i="1"/>
  <c r="U429" i="1"/>
  <c r="Z428" i="1"/>
  <c r="H428" i="1"/>
  <c r="U427" i="1"/>
  <c r="Z426" i="1"/>
  <c r="H426" i="1"/>
  <c r="K425" i="1"/>
  <c r="Z424" i="1"/>
  <c r="AE423" i="1"/>
  <c r="K423" i="1"/>
  <c r="Z422" i="1"/>
  <c r="AE421" i="1"/>
  <c r="J421" i="1"/>
  <c r="V420" i="1"/>
  <c r="A420" i="1"/>
  <c r="P419" i="1"/>
  <c r="AB418" i="1"/>
  <c r="G418" i="1"/>
  <c r="R417" i="1"/>
  <c r="AD416" i="1"/>
  <c r="R416" i="1"/>
  <c r="AD415" i="1"/>
  <c r="H415" i="1"/>
  <c r="S414" i="1"/>
  <c r="AD413" i="1"/>
  <c r="R413" i="1"/>
  <c r="AD412" i="1"/>
  <c r="H412" i="1"/>
  <c r="T411" i="1"/>
  <c r="H411" i="1"/>
  <c r="S410" i="1"/>
  <c r="AD409" i="1"/>
  <c r="H409" i="1"/>
  <c r="T408" i="1"/>
  <c r="H408" i="1"/>
  <c r="T407" i="1"/>
  <c r="AE406" i="1"/>
  <c r="I406" i="1"/>
  <c r="AD405" i="1"/>
  <c r="G405" i="1"/>
  <c r="AA404" i="1"/>
  <c r="E404" i="1"/>
  <c r="X403" i="1"/>
  <c r="AG402" i="1"/>
  <c r="U402" i="1"/>
  <c r="AE401" i="1"/>
  <c r="R401" i="1"/>
  <c r="AC400" i="1"/>
  <c r="F400" i="1"/>
  <c r="Z399" i="1"/>
  <c r="C399" i="1"/>
  <c r="W398" i="1"/>
  <c r="AF397" i="1"/>
  <c r="T397" i="1"/>
  <c r="AD396" i="1"/>
  <c r="Q396" i="1"/>
  <c r="AA395" i="1"/>
  <c r="N395" i="1"/>
  <c r="X394" i="1"/>
  <c r="K394" i="1"/>
  <c r="U393" i="1"/>
  <c r="H393" i="1"/>
  <c r="S392" i="1"/>
  <c r="AC391" i="1"/>
  <c r="P391" i="1"/>
  <c r="Z390" i="1"/>
  <c r="L390" i="1"/>
  <c r="AE389" i="1"/>
  <c r="Q389" i="1"/>
  <c r="Z388" i="1"/>
  <c r="L388" i="1"/>
  <c r="AE387" i="1"/>
  <c r="G387" i="1"/>
  <c r="Z386" i="1"/>
  <c r="L386" i="1"/>
  <c r="U385" i="1"/>
  <c r="G385" i="1"/>
  <c r="Z384" i="1"/>
  <c r="L384" i="1"/>
  <c r="U383" i="1"/>
  <c r="G383" i="1"/>
  <c r="Z382" i="1"/>
  <c r="A382" i="1"/>
  <c r="U381" i="1"/>
  <c r="G381" i="1"/>
  <c r="P380" i="1"/>
  <c r="A380" i="1"/>
  <c r="U379" i="1"/>
  <c r="AD378" i="1"/>
  <c r="P378" i="1"/>
  <c r="A378" i="1"/>
  <c r="U377" i="1"/>
  <c r="AD376" i="1"/>
  <c r="V500" i="1"/>
  <c r="N490" i="1"/>
  <c r="M481" i="1"/>
  <c r="U476" i="1"/>
  <c r="L473" i="1"/>
  <c r="V470" i="1"/>
  <c r="Q468" i="1"/>
  <c r="K466" i="1"/>
  <c r="K464" i="1"/>
  <c r="K462" i="1"/>
  <c r="AG459" i="1"/>
  <c r="AG457" i="1"/>
  <c r="AG455" i="1"/>
  <c r="P454" i="1"/>
  <c r="W452" i="1"/>
  <c r="F451" i="1"/>
  <c r="X449" i="1"/>
  <c r="W448" i="1"/>
  <c r="R447" i="1"/>
  <c r="W446" i="1"/>
  <c r="P445" i="1"/>
  <c r="S444" i="1"/>
  <c r="V443" i="1"/>
  <c r="AC442" i="1"/>
  <c r="AE441" i="1"/>
  <c r="AG440" i="1"/>
  <c r="E440" i="1"/>
  <c r="K439" i="1"/>
  <c r="M438" i="1"/>
  <c r="P437" i="1"/>
  <c r="I436" i="1"/>
  <c r="L435" i="1"/>
  <c r="S434" i="1"/>
  <c r="U433" i="1"/>
  <c r="X432" i="1"/>
  <c r="Z431" i="1"/>
  <c r="H431" i="1"/>
  <c r="H430" i="1"/>
  <c r="V429" i="1"/>
  <c r="AA428" i="1"/>
  <c r="I428" i="1"/>
  <c r="L427" i="1"/>
  <c r="AA426" i="1"/>
  <c r="AE425" i="1"/>
  <c r="L425" i="1"/>
  <c r="AA424" i="1"/>
  <c r="AF423" i="1"/>
  <c r="L423" i="1"/>
  <c r="Q422" i="1"/>
  <c r="AF421" i="1"/>
  <c r="K421" i="1"/>
  <c r="W420" i="1"/>
  <c r="C420" i="1"/>
  <c r="Q419" i="1"/>
  <c r="AC418" i="1"/>
  <c r="H418" i="1"/>
  <c r="S417" i="1"/>
  <c r="AE416" i="1"/>
  <c r="I416" i="1"/>
  <c r="U415" i="1"/>
  <c r="I415" i="1"/>
  <c r="T414" i="1"/>
  <c r="AE413" i="1"/>
  <c r="S413" i="1"/>
  <c r="AE412" i="1"/>
  <c r="I412" i="1"/>
  <c r="U411" i="1"/>
  <c r="AE410" i="1"/>
  <c r="T410" i="1"/>
  <c r="AE409" i="1"/>
  <c r="I409" i="1"/>
  <c r="U408" i="1"/>
  <c r="I408" i="1"/>
  <c r="U407" i="1"/>
  <c r="AF406" i="1"/>
  <c r="J406" i="1"/>
  <c r="U405" i="1"/>
  <c r="H405" i="1"/>
  <c r="R404" i="1"/>
  <c r="F404" i="1"/>
  <c r="O403" i="1"/>
  <c r="A403" i="1"/>
  <c r="L402" i="1"/>
  <c r="AF401" i="1"/>
  <c r="J401" i="1"/>
  <c r="AD400" i="1"/>
  <c r="G400" i="1"/>
  <c r="AA399" i="1"/>
  <c r="E399" i="1"/>
  <c r="X398" i="1"/>
  <c r="AG397" i="1"/>
  <c r="U397" i="1"/>
  <c r="AE396" i="1"/>
  <c r="R396" i="1"/>
  <c r="AB395" i="1"/>
  <c r="O395" i="1"/>
  <c r="Y394" i="1"/>
  <c r="L394" i="1"/>
  <c r="V393" i="1"/>
  <c r="AF392" i="1"/>
  <c r="T392" i="1"/>
  <c r="AD391" i="1"/>
  <c r="Q391" i="1"/>
  <c r="AA390" i="1"/>
  <c r="M390" i="1"/>
  <c r="AF389" i="1"/>
  <c r="H389" i="1"/>
  <c r="AA388" i="1"/>
  <c r="M388" i="1"/>
  <c r="V387" i="1"/>
  <c r="H387" i="1"/>
  <c r="AA386" i="1"/>
  <c r="M386" i="1"/>
  <c r="V385" i="1"/>
  <c r="H385" i="1"/>
  <c r="AA384" i="1"/>
  <c r="C384" i="1"/>
  <c r="V383" i="1"/>
  <c r="H383" i="1"/>
  <c r="Q382" i="1"/>
  <c r="C382" i="1"/>
  <c r="V381" i="1"/>
  <c r="H381" i="1"/>
  <c r="Q380" i="1"/>
  <c r="C380" i="1"/>
  <c r="V379" i="1"/>
  <c r="AE378" i="1"/>
  <c r="Q378" i="1"/>
  <c r="C378" i="1"/>
  <c r="L377" i="1"/>
  <c r="AE376" i="1"/>
  <c r="Q376" i="1"/>
  <c r="Z375" i="1"/>
  <c r="L375" i="1"/>
  <c r="AE374" i="1"/>
  <c r="Q374" i="1"/>
  <c r="Z373" i="1"/>
  <c r="L373" i="1"/>
  <c r="AE372" i="1"/>
  <c r="G372" i="1"/>
  <c r="Z371" i="1"/>
  <c r="L371" i="1"/>
  <c r="U370" i="1"/>
  <c r="G370" i="1"/>
  <c r="Z369" i="1"/>
  <c r="L369" i="1"/>
  <c r="U368" i="1"/>
  <c r="G368" i="1"/>
  <c r="Z367" i="1"/>
  <c r="A367" i="1"/>
  <c r="U366" i="1"/>
  <c r="G366" i="1"/>
  <c r="P365" i="1"/>
  <c r="A365" i="1"/>
  <c r="U364" i="1"/>
  <c r="AD363" i="1"/>
  <c r="P363" i="1"/>
  <c r="A363" i="1"/>
  <c r="U362" i="1"/>
  <c r="AD361" i="1"/>
  <c r="P361" i="1"/>
  <c r="A361" i="1"/>
  <c r="K360" i="1"/>
  <c r="AD359" i="1"/>
  <c r="P359" i="1"/>
  <c r="Y358" i="1"/>
  <c r="K358" i="1"/>
  <c r="AD357" i="1"/>
  <c r="P357" i="1"/>
  <c r="Y356" i="1"/>
  <c r="K356" i="1"/>
  <c r="AD355" i="1"/>
  <c r="F355" i="1"/>
  <c r="Y354" i="1"/>
  <c r="K354" i="1"/>
  <c r="T353" i="1"/>
  <c r="F353" i="1"/>
  <c r="Y352" i="1"/>
  <c r="K352" i="1"/>
  <c r="T351" i="1"/>
  <c r="F351" i="1"/>
  <c r="Y350" i="1"/>
  <c r="AG349" i="1"/>
  <c r="T349" i="1"/>
  <c r="G349" i="1"/>
  <c r="O348" i="1"/>
  <c r="AG347" i="1"/>
  <c r="T347" i="1"/>
  <c r="AC346" i="1"/>
  <c r="O346" i="1"/>
  <c r="AG345" i="1"/>
  <c r="T345" i="1"/>
  <c r="AC344" i="1"/>
  <c r="O344" i="1"/>
  <c r="A344" i="1"/>
  <c r="J343" i="1"/>
  <c r="AC342" i="1"/>
  <c r="O342" i="1"/>
  <c r="X341" i="1"/>
  <c r="J341" i="1"/>
  <c r="AC340" i="1"/>
  <c r="O340" i="1"/>
  <c r="X339" i="1"/>
  <c r="J339" i="1"/>
  <c r="AC338" i="1"/>
  <c r="E338" i="1"/>
  <c r="X337" i="1"/>
  <c r="J337" i="1"/>
  <c r="S336" i="1"/>
  <c r="E336" i="1"/>
  <c r="X335" i="1"/>
  <c r="J335" i="1"/>
  <c r="S334" i="1"/>
  <c r="F334" i="1"/>
  <c r="X333" i="1"/>
  <c r="AF332" i="1"/>
  <c r="S332" i="1"/>
  <c r="F332" i="1"/>
  <c r="N331" i="1"/>
  <c r="AF330" i="1"/>
  <c r="S330" i="1"/>
  <c r="AB329" i="1"/>
  <c r="N329" i="1"/>
  <c r="AG328" i="1"/>
  <c r="S328" i="1"/>
  <c r="AB327" i="1"/>
  <c r="N327" i="1"/>
  <c r="AG326" i="1"/>
  <c r="I326" i="1"/>
  <c r="AB325" i="1"/>
  <c r="N325" i="1"/>
  <c r="W324" i="1"/>
  <c r="A500" i="1"/>
  <c r="AA489" i="1"/>
  <c r="W480" i="1"/>
  <c r="L476" i="1"/>
  <c r="E473" i="1"/>
  <c r="Q470" i="1"/>
  <c r="K468" i="1"/>
  <c r="E466" i="1"/>
  <c r="F464" i="1"/>
  <c r="F462" i="1"/>
  <c r="AB459" i="1"/>
  <c r="AB457" i="1"/>
  <c r="A456" i="1"/>
  <c r="I454" i="1"/>
  <c r="Z452" i="1"/>
  <c r="G451" i="1"/>
  <c r="Y449" i="1"/>
  <c r="O448" i="1"/>
  <c r="T447" i="1"/>
  <c r="O446" i="1"/>
  <c r="Q445" i="1"/>
  <c r="T444" i="1"/>
  <c r="W443" i="1"/>
  <c r="AD442" i="1"/>
  <c r="AF441" i="1"/>
  <c r="A441" i="1"/>
  <c r="AB439" i="1"/>
  <c r="AE438" i="1"/>
  <c r="E438" i="1"/>
  <c r="G437" i="1"/>
  <c r="J436" i="1"/>
  <c r="M435" i="1"/>
  <c r="T434" i="1"/>
  <c r="V433" i="1"/>
  <c r="Y432" i="1"/>
  <c r="AA431" i="1"/>
  <c r="AF430" i="1"/>
  <c r="I430" i="1"/>
  <c r="N429" i="1"/>
  <c r="AC428" i="1"/>
  <c r="AF427" i="1"/>
  <c r="N427" i="1"/>
  <c r="S426" i="1"/>
  <c r="AF425" i="1"/>
  <c r="N425" i="1"/>
  <c r="S424" i="1"/>
  <c r="AG423" i="1"/>
  <c r="N423" i="1"/>
  <c r="S422" i="1"/>
  <c r="AG421" i="1"/>
  <c r="L421" i="1"/>
  <c r="X420" i="1"/>
  <c r="AB419" i="1"/>
  <c r="H419" i="1"/>
  <c r="T418" i="1"/>
  <c r="I418" i="1"/>
  <c r="U417" i="1"/>
  <c r="AF416" i="1"/>
  <c r="K416" i="1"/>
  <c r="V415" i="1"/>
  <c r="J415" i="1"/>
  <c r="U414" i="1"/>
  <c r="AF413" i="1"/>
  <c r="K413" i="1"/>
  <c r="V412" i="1"/>
  <c r="K412" i="1"/>
  <c r="V411" i="1"/>
  <c r="AF410" i="1"/>
  <c r="K410" i="1"/>
  <c r="AF409" i="1"/>
  <c r="K409" i="1"/>
  <c r="V408" i="1"/>
  <c r="AG407" i="1"/>
  <c r="L407" i="1"/>
  <c r="AG406" i="1"/>
  <c r="K406" i="1"/>
  <c r="V405" i="1"/>
  <c r="I405" i="1"/>
  <c r="S404" i="1"/>
  <c r="G404" i="1"/>
  <c r="P403" i="1"/>
  <c r="C403" i="1"/>
  <c r="M402" i="1"/>
  <c r="X401" i="1"/>
  <c r="K401" i="1"/>
  <c r="U400" i="1"/>
  <c r="H400" i="1"/>
  <c r="R399" i="1"/>
  <c r="F399" i="1"/>
  <c r="O398" i="1"/>
  <c r="A398" i="1"/>
  <c r="L397" i="1"/>
  <c r="AF396" i="1"/>
  <c r="I396" i="1"/>
  <c r="AC395" i="1"/>
  <c r="F395" i="1"/>
  <c r="Z394" i="1"/>
  <c r="C394" i="1"/>
  <c r="X393" i="1"/>
  <c r="AG392" i="1"/>
  <c r="U392" i="1"/>
  <c r="AE391" i="1"/>
  <c r="R391" i="1"/>
  <c r="AB390" i="1"/>
  <c r="N390" i="1"/>
  <c r="W389" i="1"/>
  <c r="I389" i="1"/>
  <c r="AB388" i="1"/>
  <c r="N388" i="1"/>
  <c r="W387" i="1"/>
  <c r="I387" i="1"/>
  <c r="AB386" i="1"/>
  <c r="C386" i="1"/>
  <c r="W385" i="1"/>
  <c r="I385" i="1"/>
  <c r="R384" i="1"/>
  <c r="E384" i="1"/>
  <c r="W383" i="1"/>
  <c r="I383" i="1"/>
  <c r="R382" i="1"/>
  <c r="E382" i="1"/>
  <c r="W381" i="1"/>
  <c r="AE380" i="1"/>
  <c r="R380" i="1"/>
  <c r="E380" i="1"/>
  <c r="M379" i="1"/>
  <c r="AF378" i="1"/>
  <c r="R378" i="1"/>
  <c r="AA377" i="1"/>
  <c r="M377" i="1"/>
  <c r="AF376" i="1"/>
  <c r="R376" i="1"/>
  <c r="AA375" i="1"/>
  <c r="M375" i="1"/>
  <c r="AF374" i="1"/>
  <c r="H374" i="1"/>
  <c r="AA373" i="1"/>
  <c r="M373" i="1"/>
  <c r="V372" i="1"/>
  <c r="H372" i="1"/>
  <c r="AA371" i="1"/>
  <c r="M371" i="1"/>
  <c r="V370" i="1"/>
  <c r="H370" i="1"/>
  <c r="AA369" i="1"/>
  <c r="C369" i="1"/>
  <c r="V368" i="1"/>
  <c r="H368" i="1"/>
  <c r="Q367" i="1"/>
  <c r="C367" i="1"/>
  <c r="V366" i="1"/>
  <c r="H366" i="1"/>
  <c r="Q365" i="1"/>
  <c r="C365" i="1"/>
  <c r="V364" i="1"/>
  <c r="AE363" i="1"/>
  <c r="Q363" i="1"/>
  <c r="C363" i="1"/>
  <c r="L362" i="1"/>
  <c r="AE361" i="1"/>
  <c r="Q361" i="1"/>
  <c r="Z360" i="1"/>
  <c r="L360" i="1"/>
  <c r="AE359" i="1"/>
  <c r="Q359" i="1"/>
  <c r="Z358" i="1"/>
  <c r="Q499" i="1"/>
  <c r="AD488" i="1"/>
  <c r="S480" i="1"/>
  <c r="H476" i="1"/>
  <c r="C473" i="1"/>
  <c r="T470" i="1"/>
  <c r="N468" i="1"/>
  <c r="H466" i="1"/>
  <c r="AE463" i="1"/>
  <c r="AE461" i="1"/>
  <c r="AE459" i="1"/>
  <c r="AE457" i="1"/>
  <c r="AB455" i="1"/>
  <c r="L454" i="1"/>
  <c r="M452" i="1"/>
  <c r="AA450" i="1"/>
  <c r="R449" i="1"/>
  <c r="P448" i="1"/>
  <c r="U447" i="1"/>
  <c r="P446" i="1"/>
  <c r="R445" i="1"/>
  <c r="U444" i="1"/>
  <c r="X443" i="1"/>
  <c r="Q442" i="1"/>
  <c r="X441" i="1"/>
  <c r="Z440" i="1"/>
  <c r="AC439" i="1"/>
  <c r="AF438" i="1"/>
  <c r="F438" i="1"/>
  <c r="H437" i="1"/>
  <c r="K436" i="1"/>
  <c r="N435" i="1"/>
  <c r="Q434" i="1"/>
  <c r="X433" i="1"/>
  <c r="Z432" i="1"/>
  <c r="AB431" i="1"/>
  <c r="AG430" i="1"/>
  <c r="J430" i="1"/>
  <c r="O429" i="1"/>
  <c r="U428" i="1"/>
  <c r="AG427" i="1"/>
  <c r="O427" i="1"/>
  <c r="U426" i="1"/>
  <c r="AG425" i="1"/>
  <c r="O425" i="1"/>
  <c r="U424" i="1"/>
  <c r="A424" i="1"/>
  <c r="E423" i="1"/>
  <c r="U422" i="1"/>
  <c r="X421" i="1"/>
  <c r="M421" i="1"/>
  <c r="P420" i="1"/>
  <c r="AD419" i="1"/>
  <c r="I419" i="1"/>
  <c r="U418" i="1"/>
  <c r="AF417" i="1"/>
  <c r="L417" i="1"/>
  <c r="AG416" i="1"/>
  <c r="L416" i="1"/>
  <c r="W415" i="1"/>
  <c r="AG414" i="1"/>
  <c r="V414" i="1"/>
  <c r="AG413" i="1"/>
  <c r="L413" i="1"/>
  <c r="W412" i="1"/>
  <c r="A412" i="1"/>
  <c r="W411" i="1"/>
  <c r="AG410" i="1"/>
  <c r="L410" i="1"/>
  <c r="W409" i="1"/>
  <c r="L409" i="1"/>
  <c r="W408" i="1"/>
  <c r="A408" i="1"/>
  <c r="M407" i="1"/>
  <c r="X406" i="1"/>
  <c r="L406" i="1"/>
  <c r="W405" i="1"/>
  <c r="J405" i="1"/>
  <c r="T404" i="1"/>
  <c r="AD403" i="1"/>
  <c r="Q403" i="1"/>
  <c r="AA402" i="1"/>
  <c r="O402" i="1"/>
  <c r="Y401" i="1"/>
  <c r="L401" i="1"/>
  <c r="V400" i="1"/>
  <c r="I400" i="1"/>
  <c r="S399" i="1"/>
  <c r="G399" i="1"/>
  <c r="P398" i="1"/>
  <c r="C398" i="1"/>
  <c r="M397" i="1"/>
  <c r="AG396" i="1"/>
  <c r="J396" i="1"/>
  <c r="AD395" i="1"/>
  <c r="G395" i="1"/>
  <c r="AA394" i="1"/>
  <c r="F394" i="1"/>
  <c r="O393" i="1"/>
  <c r="A393" i="1"/>
  <c r="L392" i="1"/>
  <c r="AF391" i="1"/>
  <c r="I391" i="1"/>
  <c r="AC390" i="1"/>
  <c r="O390" i="1"/>
  <c r="X389" i="1"/>
  <c r="J389" i="1"/>
  <c r="AC388" i="1"/>
  <c r="E388" i="1"/>
  <c r="X387" i="1"/>
  <c r="J387" i="1"/>
  <c r="S386" i="1"/>
  <c r="E386" i="1"/>
  <c r="X385" i="1"/>
  <c r="J385" i="1"/>
  <c r="S384" i="1"/>
  <c r="F384" i="1"/>
  <c r="X383" i="1"/>
  <c r="AF382" i="1"/>
  <c r="S382" i="1"/>
  <c r="F382" i="1"/>
  <c r="N381" i="1"/>
  <c r="AF380" i="1"/>
  <c r="S380" i="1"/>
  <c r="AB379" i="1"/>
  <c r="N379" i="1"/>
  <c r="AG378" i="1"/>
  <c r="S378" i="1"/>
  <c r="AB377" i="1"/>
  <c r="N377" i="1"/>
  <c r="AG376" i="1"/>
  <c r="I376" i="1"/>
  <c r="AB375" i="1"/>
  <c r="N375" i="1"/>
  <c r="W374" i="1"/>
  <c r="I374" i="1"/>
  <c r="AB373" i="1"/>
  <c r="N373" i="1"/>
  <c r="W372" i="1"/>
  <c r="I372" i="1"/>
  <c r="AB371" i="1"/>
  <c r="C371" i="1"/>
  <c r="W370" i="1"/>
  <c r="I370" i="1"/>
  <c r="R369" i="1"/>
  <c r="E369" i="1"/>
  <c r="W368" i="1"/>
  <c r="I368" i="1"/>
  <c r="R367" i="1"/>
  <c r="E367" i="1"/>
  <c r="W366" i="1"/>
  <c r="AE365" i="1"/>
  <c r="R365" i="1"/>
  <c r="E365" i="1"/>
  <c r="M364" i="1"/>
  <c r="AF363" i="1"/>
  <c r="R363" i="1"/>
  <c r="AA362" i="1"/>
  <c r="M362" i="1"/>
  <c r="AF361" i="1"/>
  <c r="R361" i="1"/>
  <c r="AA360" i="1"/>
  <c r="M360" i="1"/>
  <c r="AF359" i="1"/>
  <c r="H359" i="1"/>
  <c r="AA358" i="1"/>
  <c r="M358" i="1"/>
  <c r="V357" i="1"/>
  <c r="H357" i="1"/>
  <c r="AA356" i="1"/>
  <c r="M356" i="1"/>
  <c r="V355" i="1"/>
  <c r="H355" i="1"/>
  <c r="AA354" i="1"/>
  <c r="C354" i="1"/>
  <c r="V353" i="1"/>
  <c r="H353" i="1"/>
  <c r="Q352" i="1"/>
  <c r="C352" i="1"/>
  <c r="V351" i="1"/>
  <c r="H351" i="1"/>
  <c r="Q350" i="1"/>
  <c r="C350" i="1"/>
  <c r="V349" i="1"/>
  <c r="AE348" i="1"/>
  <c r="Q348" i="1"/>
  <c r="C348" i="1"/>
  <c r="L347" i="1"/>
  <c r="V498" i="1"/>
  <c r="J488" i="1"/>
  <c r="J480" i="1"/>
  <c r="V475" i="1"/>
  <c r="V472" i="1"/>
  <c r="G470" i="1"/>
  <c r="A468" i="1"/>
  <c r="AB465" i="1"/>
  <c r="AB463" i="1"/>
  <c r="AB461" i="1"/>
  <c r="R459" i="1"/>
  <c r="R457" i="1"/>
  <c r="U455" i="1"/>
  <c r="AF453" i="1"/>
  <c r="O452" i="1"/>
  <c r="AC450" i="1"/>
  <c r="T449" i="1"/>
  <c r="M448" i="1"/>
  <c r="H447" i="1"/>
  <c r="M446" i="1"/>
  <c r="T445" i="1"/>
  <c r="V444" i="1"/>
  <c r="O443" i="1"/>
  <c r="R442" i="1"/>
  <c r="Y441" i="1"/>
  <c r="AA440" i="1"/>
  <c r="AD439" i="1"/>
  <c r="AG438" i="1"/>
  <c r="C438" i="1"/>
  <c r="J437" i="1"/>
  <c r="L436" i="1"/>
  <c r="O435" i="1"/>
  <c r="H434" i="1"/>
  <c r="O433" i="1"/>
  <c r="Q432" i="1"/>
  <c r="S431" i="1"/>
  <c r="AA430" i="1"/>
  <c r="AG429" i="1"/>
  <c r="Q429" i="1"/>
  <c r="V428" i="1"/>
  <c r="A428" i="1"/>
  <c r="G427" i="1"/>
  <c r="V426" i="1"/>
  <c r="A426" i="1"/>
  <c r="G425" i="1"/>
  <c r="V424" i="1"/>
  <c r="Y423" i="1"/>
  <c r="G423" i="1"/>
  <c r="L422" i="1"/>
  <c r="Y421" i="1"/>
  <c r="C421" i="1"/>
  <c r="Q420" i="1"/>
  <c r="AE419" i="1"/>
  <c r="J419" i="1"/>
  <c r="V418" i="1"/>
  <c r="A418" i="1"/>
  <c r="M417" i="1"/>
  <c r="Y416" i="1"/>
  <c r="M416" i="1"/>
  <c r="X415" i="1"/>
  <c r="A415" i="1"/>
  <c r="M414" i="1"/>
  <c r="Y413" i="1"/>
  <c r="M413" i="1"/>
  <c r="Y412" i="1"/>
  <c r="C412" i="1"/>
  <c r="N411" i="1"/>
  <c r="A411" i="1"/>
  <c r="M410" i="1"/>
  <c r="Y409" i="1"/>
  <c r="C409" i="1"/>
  <c r="O408" i="1"/>
  <c r="C408" i="1"/>
  <c r="N407" i="1"/>
  <c r="Y406" i="1"/>
  <c r="M406" i="1"/>
  <c r="X405" i="1"/>
  <c r="AG404" i="1"/>
  <c r="U404" i="1"/>
  <c r="AE403" i="1"/>
  <c r="R403" i="1"/>
  <c r="AC402" i="1"/>
  <c r="P402" i="1"/>
  <c r="Z401" i="1"/>
  <c r="M401" i="1"/>
  <c r="W400" i="1"/>
  <c r="J400" i="1"/>
  <c r="T399" i="1"/>
  <c r="AD398" i="1"/>
  <c r="Q398" i="1"/>
  <c r="AA397" i="1"/>
  <c r="N397" i="1"/>
  <c r="X396" i="1"/>
  <c r="K396" i="1"/>
  <c r="U395" i="1"/>
  <c r="H395" i="1"/>
  <c r="S394" i="1"/>
  <c r="G394" i="1"/>
  <c r="P393" i="1"/>
  <c r="A498" i="1"/>
  <c r="AD487" i="1"/>
  <c r="AC479" i="1"/>
  <c r="R475" i="1"/>
  <c r="Z472" i="1"/>
  <c r="I470" i="1"/>
  <c r="AA467" i="1"/>
  <c r="AD465" i="1"/>
  <c r="T463" i="1"/>
  <c r="T461" i="1"/>
  <c r="T459" i="1"/>
  <c r="T457" i="1"/>
  <c r="R455" i="1"/>
  <c r="A454" i="1"/>
  <c r="P452" i="1"/>
  <c r="AD450" i="1"/>
  <c r="U449" i="1"/>
  <c r="N448" i="1"/>
  <c r="I447" i="1"/>
  <c r="C446" i="1"/>
  <c r="K445" i="1"/>
  <c r="M444" i="1"/>
  <c r="P443" i="1"/>
  <c r="S442" i="1"/>
  <c r="V441" i="1"/>
  <c r="AC440" i="1"/>
  <c r="AE439" i="1"/>
  <c r="A439" i="1"/>
  <c r="AA437" i="1"/>
  <c r="K437" i="1"/>
  <c r="M436" i="1"/>
  <c r="F435" i="1"/>
  <c r="I434" i="1"/>
  <c r="L433" i="1"/>
  <c r="S432" i="1"/>
  <c r="T431" i="1"/>
  <c r="U430" i="1"/>
  <c r="A430" i="1"/>
  <c r="H429" i="1"/>
  <c r="W428" i="1"/>
  <c r="C428" i="1"/>
  <c r="H427" i="1"/>
  <c r="W426" i="1"/>
  <c r="Z425" i="1"/>
  <c r="H425" i="1"/>
  <c r="M424" i="1"/>
  <c r="Z423" i="1"/>
  <c r="H423" i="1"/>
  <c r="M422" i="1"/>
  <c r="Z421" i="1"/>
  <c r="E421" i="1"/>
  <c r="S420" i="1"/>
  <c r="AF419" i="1"/>
  <c r="K419" i="1"/>
  <c r="W418" i="1"/>
  <c r="C418" i="1"/>
  <c r="N417" i="1"/>
  <c r="Z416" i="1"/>
  <c r="C416" i="1"/>
  <c r="Y415" i="1"/>
  <c r="C415" i="1"/>
  <c r="N414" i="1"/>
  <c r="Z413" i="1"/>
  <c r="N413" i="1"/>
  <c r="Z412" i="1"/>
  <c r="E412" i="1"/>
  <c r="O411" i="1"/>
  <c r="Z410" i="1"/>
  <c r="N410" i="1"/>
  <c r="Z409" i="1"/>
  <c r="E409" i="1"/>
  <c r="P408" i="1"/>
  <c r="AA407" i="1"/>
  <c r="O407" i="1"/>
  <c r="Z406" i="1"/>
  <c r="C406" i="1"/>
  <c r="Y405" i="1"/>
  <c r="A405" i="1"/>
  <c r="V404" i="1"/>
  <c r="AF403" i="1"/>
  <c r="J403" i="1"/>
  <c r="AD402" i="1"/>
  <c r="G402" i="1"/>
  <c r="AA401" i="1"/>
  <c r="C401" i="1"/>
  <c r="X400" i="1"/>
  <c r="AG399" i="1"/>
  <c r="U399" i="1"/>
  <c r="AE398" i="1"/>
  <c r="R398" i="1"/>
  <c r="AB397" i="1"/>
  <c r="O397" i="1"/>
  <c r="Y396" i="1"/>
  <c r="L396" i="1"/>
  <c r="V395" i="1"/>
  <c r="J395" i="1"/>
  <c r="T394" i="1"/>
  <c r="AD393" i="1"/>
  <c r="Q393" i="1"/>
  <c r="AA392" i="1"/>
  <c r="N392" i="1"/>
  <c r="X391" i="1"/>
  <c r="K391" i="1"/>
  <c r="U390" i="1"/>
  <c r="G390" i="1"/>
  <c r="Z389" i="1"/>
  <c r="L389" i="1"/>
  <c r="U388" i="1"/>
  <c r="G388" i="1"/>
  <c r="Z387" i="1"/>
  <c r="A387" i="1"/>
  <c r="U386" i="1"/>
  <c r="G386" i="1"/>
  <c r="P385" i="1"/>
  <c r="A385" i="1"/>
  <c r="U384" i="1"/>
  <c r="AD383" i="1"/>
  <c r="P383" i="1"/>
  <c r="A383" i="1"/>
  <c r="U382" i="1"/>
  <c r="AD381" i="1"/>
  <c r="P381" i="1"/>
  <c r="A381" i="1"/>
  <c r="K380" i="1"/>
  <c r="AD379" i="1"/>
  <c r="P379" i="1"/>
  <c r="Y378" i="1"/>
  <c r="K378" i="1"/>
  <c r="AD377" i="1"/>
  <c r="P377" i="1"/>
  <c r="Y376" i="1"/>
  <c r="K376" i="1"/>
  <c r="AD375" i="1"/>
  <c r="F375" i="1"/>
  <c r="Y374" i="1"/>
  <c r="K374" i="1"/>
  <c r="T373" i="1"/>
  <c r="F373" i="1"/>
  <c r="Y372" i="1"/>
  <c r="K372" i="1"/>
  <c r="T371" i="1"/>
  <c r="F371" i="1"/>
  <c r="Y370" i="1"/>
  <c r="AG369" i="1"/>
  <c r="T369" i="1"/>
  <c r="G369" i="1"/>
  <c r="O368" i="1"/>
  <c r="AG367" i="1"/>
  <c r="T367" i="1"/>
  <c r="AC366" i="1"/>
  <c r="O366" i="1"/>
  <c r="AG365" i="1"/>
  <c r="T365" i="1"/>
  <c r="AC364" i="1"/>
  <c r="O364" i="1"/>
  <c r="A364" i="1"/>
  <c r="J363" i="1"/>
  <c r="AC362" i="1"/>
  <c r="O362" i="1"/>
  <c r="X361" i="1"/>
  <c r="J361" i="1"/>
  <c r="AC360" i="1"/>
  <c r="O360" i="1"/>
  <c r="X359" i="1"/>
  <c r="J359" i="1"/>
  <c r="AC358" i="1"/>
  <c r="E358" i="1"/>
  <c r="X357" i="1"/>
  <c r="J357" i="1"/>
  <c r="S356" i="1"/>
  <c r="E356" i="1"/>
  <c r="X355" i="1"/>
  <c r="J355" i="1"/>
  <c r="S354" i="1"/>
  <c r="F354" i="1"/>
  <c r="X353" i="1"/>
  <c r="AF352" i="1"/>
  <c r="S352" i="1"/>
  <c r="F352" i="1"/>
  <c r="N351" i="1"/>
  <c r="G497" i="1"/>
  <c r="G487" i="1"/>
  <c r="T479" i="1"/>
  <c r="K475" i="1"/>
  <c r="M472" i="1"/>
  <c r="E470" i="1"/>
  <c r="AE467" i="1"/>
  <c r="X465" i="1"/>
  <c r="X463" i="1"/>
  <c r="N461" i="1"/>
  <c r="N459" i="1"/>
  <c r="N457" i="1"/>
  <c r="T455" i="1"/>
  <c r="Y453" i="1"/>
  <c r="I452" i="1"/>
  <c r="W450" i="1"/>
  <c r="H449" i="1"/>
  <c r="E448" i="1"/>
  <c r="J447" i="1"/>
  <c r="E446" i="1"/>
  <c r="H445" i="1"/>
  <c r="O444" i="1"/>
  <c r="Q443" i="1"/>
  <c r="T442" i="1"/>
  <c r="W441" i="1"/>
  <c r="AD440" i="1"/>
  <c r="AF439" i="1"/>
  <c r="Y438" i="1"/>
  <c r="AB437" i="1"/>
  <c r="AE436" i="1"/>
  <c r="E436" i="1"/>
  <c r="G435" i="1"/>
  <c r="J434" i="1"/>
  <c r="M433" i="1"/>
  <c r="T432" i="1"/>
  <c r="U431" i="1"/>
  <c r="V430" i="1"/>
  <c r="C430" i="1"/>
  <c r="J429" i="1"/>
  <c r="X428" i="1"/>
  <c r="AB427" i="1"/>
  <c r="J427" i="1"/>
  <c r="N426" i="1"/>
  <c r="AB425" i="1"/>
  <c r="J425" i="1"/>
  <c r="N424" i="1"/>
  <c r="AB423" i="1"/>
  <c r="AF422" i="1"/>
  <c r="N422" i="1"/>
  <c r="AA421" i="1"/>
  <c r="G421" i="1"/>
  <c r="K420" i="1"/>
  <c r="W419" i="1"/>
  <c r="L419" i="1"/>
  <c r="X418" i="1"/>
  <c r="AA417" i="1"/>
  <c r="P417" i="1"/>
  <c r="AA416" i="1"/>
  <c r="E416" i="1"/>
  <c r="P415" i="1"/>
  <c r="E415" i="1"/>
  <c r="P414" i="1"/>
  <c r="AA413" i="1"/>
  <c r="F413" i="1"/>
  <c r="Q412" i="1"/>
  <c r="F412" i="1"/>
  <c r="P411" i="1"/>
  <c r="AA410" i="1"/>
  <c r="F410" i="1"/>
  <c r="AA409" i="1"/>
  <c r="G409" i="1"/>
  <c r="Q408" i="1"/>
  <c r="AB407" i="1"/>
  <c r="P407" i="1"/>
  <c r="AA406" i="1"/>
  <c r="F406" i="1"/>
  <c r="P405" i="1"/>
  <c r="C405" i="1"/>
  <c r="M404" i="1"/>
  <c r="A404" i="1"/>
  <c r="K403" i="1"/>
  <c r="AE402" i="1"/>
  <c r="H402" i="1"/>
  <c r="AB401" i="1"/>
  <c r="E401" i="1"/>
  <c r="Y400" i="1"/>
  <c r="A400" i="1"/>
  <c r="V399" i="1"/>
  <c r="AF398" i="1"/>
  <c r="S398" i="1"/>
  <c r="AC397" i="1"/>
  <c r="P397" i="1"/>
  <c r="Z396" i="1"/>
  <c r="M396" i="1"/>
  <c r="X395" i="1"/>
  <c r="AG394" i="1"/>
  <c r="U394" i="1"/>
  <c r="AE393" i="1"/>
  <c r="R393" i="1"/>
  <c r="AB392" i="1"/>
  <c r="O392" i="1"/>
  <c r="Y391" i="1"/>
  <c r="L391" i="1"/>
  <c r="V390" i="1"/>
  <c r="H390" i="1"/>
  <c r="AA389" i="1"/>
  <c r="C389" i="1"/>
  <c r="V388" i="1"/>
  <c r="H388" i="1"/>
  <c r="Q387" i="1"/>
  <c r="C387" i="1"/>
  <c r="V386" i="1"/>
  <c r="H386" i="1"/>
  <c r="Q385" i="1"/>
  <c r="C385" i="1"/>
  <c r="V384" i="1"/>
  <c r="AE383" i="1"/>
  <c r="Q383" i="1"/>
  <c r="T496" i="1"/>
  <c r="AA486" i="1"/>
  <c r="Q479" i="1"/>
  <c r="I475" i="1"/>
  <c r="I472" i="1"/>
  <c r="AD469" i="1"/>
  <c r="X467" i="1"/>
  <c r="Q465" i="1"/>
  <c r="Q463" i="1"/>
  <c r="Q461" i="1"/>
  <c r="Q459" i="1"/>
  <c r="G457" i="1"/>
  <c r="K455" i="1"/>
  <c r="AB453" i="1"/>
  <c r="A452" i="1"/>
  <c r="Y450" i="1"/>
  <c r="I449" i="1"/>
  <c r="F448" i="1"/>
  <c r="K447" i="1"/>
  <c r="F446" i="1"/>
  <c r="I445" i="1"/>
  <c r="P444" i="1"/>
  <c r="R443" i="1"/>
  <c r="U442" i="1"/>
  <c r="N441" i="1"/>
  <c r="Q440" i="1"/>
  <c r="X439" i="1"/>
  <c r="Z438" i="1"/>
  <c r="AC437" i="1"/>
  <c r="AF436" i="1"/>
  <c r="F436" i="1"/>
  <c r="H435" i="1"/>
  <c r="K434" i="1"/>
  <c r="N433" i="1"/>
  <c r="G432" i="1"/>
  <c r="V431" i="1"/>
  <c r="W430" i="1"/>
  <c r="AB429" i="1"/>
  <c r="L429" i="1"/>
  <c r="O428" i="1"/>
  <c r="AC427" i="1"/>
  <c r="A427" i="1"/>
  <c r="O426" i="1"/>
  <c r="AC425" i="1"/>
  <c r="A425" i="1"/>
  <c r="O424" i="1"/>
  <c r="AC423" i="1"/>
  <c r="A423" i="1"/>
  <c r="O422" i="1"/>
  <c r="AB421" i="1"/>
  <c r="H421" i="1"/>
  <c r="L420" i="1"/>
  <c r="X419" i="1"/>
  <c r="C419" i="1"/>
  <c r="P418" i="1"/>
  <c r="AB417" i="1"/>
  <c r="G417" i="1"/>
  <c r="AB416" i="1"/>
  <c r="F416" i="1"/>
  <c r="Q415" i="1"/>
  <c r="AB414" i="1"/>
  <c r="Q414" i="1"/>
  <c r="AB413" i="1"/>
  <c r="G413" i="1"/>
  <c r="R412" i="1"/>
  <c r="AC411" i="1"/>
  <c r="Q411" i="1"/>
  <c r="AB410" i="1"/>
  <c r="G410" i="1"/>
  <c r="R409" i="1"/>
  <c r="AD408" i="1"/>
  <c r="R408" i="1"/>
  <c r="AC407" i="1"/>
  <c r="G407" i="1"/>
  <c r="AE495" i="1"/>
  <c r="C486" i="1"/>
  <c r="AD478" i="1"/>
  <c r="AB474" i="1"/>
  <c r="C472" i="1"/>
  <c r="AA469" i="1"/>
  <c r="L467" i="1"/>
  <c r="N465" i="1"/>
  <c r="N463" i="1"/>
  <c r="C461" i="1"/>
  <c r="E459" i="1"/>
  <c r="E457" i="1"/>
  <c r="N455" i="1"/>
  <c r="U453" i="1"/>
  <c r="AF451" i="1"/>
  <c r="P450" i="1"/>
  <c r="J449" i="1"/>
  <c r="H448" i="1"/>
  <c r="C447" i="1"/>
  <c r="G446" i="1"/>
  <c r="J445" i="1"/>
  <c r="C444" i="1"/>
  <c r="J443" i="1"/>
  <c r="L442" i="1"/>
  <c r="O441" i="1"/>
  <c r="R440" i="1"/>
  <c r="Y439" i="1"/>
  <c r="AA438" i="1"/>
  <c r="AD437" i="1"/>
  <c r="AG436" i="1"/>
  <c r="Z435" i="1"/>
  <c r="J435" i="1"/>
  <c r="L434" i="1"/>
  <c r="E433" i="1"/>
  <c r="H432" i="1"/>
  <c r="N431" i="1"/>
  <c r="X430" i="1"/>
  <c r="AC429" i="1"/>
  <c r="C429" i="1"/>
  <c r="P428" i="1"/>
  <c r="AE427" i="1"/>
  <c r="C427" i="1"/>
  <c r="P426" i="1"/>
  <c r="U425" i="1"/>
  <c r="C425" i="1"/>
  <c r="P424" i="1"/>
  <c r="U423" i="1"/>
  <c r="C423" i="1"/>
  <c r="P422" i="1"/>
  <c r="S421" i="1"/>
  <c r="AF420" i="1"/>
  <c r="M420" i="1"/>
  <c r="Y419" i="1"/>
  <c r="E419" i="1"/>
  <c r="Q418" i="1"/>
  <c r="AD417" i="1"/>
  <c r="H417" i="1"/>
  <c r="S416" i="1"/>
  <c r="G416" i="1"/>
  <c r="R415" i="1"/>
  <c r="AD414" i="1"/>
  <c r="H414" i="1"/>
  <c r="T413" i="1"/>
  <c r="H413" i="1"/>
  <c r="S412" i="1"/>
  <c r="AD411" i="1"/>
  <c r="R411" i="1"/>
  <c r="AD410" i="1"/>
  <c r="H410" i="1"/>
  <c r="T409" i="1"/>
  <c r="AE408" i="1"/>
  <c r="S408" i="1"/>
  <c r="AD407" i="1"/>
  <c r="H407" i="1"/>
  <c r="T406" i="1"/>
  <c r="H406" i="1"/>
  <c r="R405" i="1"/>
  <c r="AC404" i="1"/>
  <c r="P404" i="1"/>
  <c r="Z403" i="1"/>
  <c r="M403" i="1"/>
  <c r="W402" i="1"/>
  <c r="J402" i="1"/>
  <c r="T401" i="1"/>
  <c r="G401" i="1"/>
  <c r="Q400" i="1"/>
  <c r="E400" i="1"/>
  <c r="N399" i="1"/>
  <c r="A399" i="1"/>
  <c r="K398" i="1"/>
  <c r="AE397" i="1"/>
  <c r="H397" i="1"/>
  <c r="S396" i="1"/>
  <c r="F396" i="1"/>
  <c r="P395" i="1"/>
  <c r="C395" i="1"/>
  <c r="M394" i="1"/>
  <c r="AG393" i="1"/>
  <c r="J393" i="1"/>
  <c r="AD392" i="1"/>
  <c r="G392" i="1"/>
  <c r="AA391" i="1"/>
  <c r="C391" i="1"/>
  <c r="X390" i="1"/>
  <c r="J390" i="1"/>
  <c r="S389" i="1"/>
  <c r="F389" i="1"/>
  <c r="X388" i="1"/>
  <c r="AF387" i="1"/>
  <c r="S387" i="1"/>
  <c r="F387" i="1"/>
  <c r="N386" i="1"/>
  <c r="K495" i="1"/>
  <c r="X485" i="1"/>
  <c r="AA478" i="1"/>
  <c r="AE474" i="1"/>
  <c r="AG471" i="1"/>
  <c r="S469" i="1"/>
  <c r="N467" i="1"/>
  <c r="F465" i="1"/>
  <c r="F463" i="1"/>
  <c r="F461" i="1"/>
  <c r="G459" i="1"/>
  <c r="AC456" i="1"/>
  <c r="G455" i="1"/>
  <c r="R453" i="1"/>
  <c r="X451" i="1"/>
  <c r="M450" i="1"/>
  <c r="K449" i="1"/>
  <c r="I448" i="1"/>
  <c r="E447" i="1"/>
  <c r="H446" i="1"/>
  <c r="AG444" i="1"/>
  <c r="E444" i="1"/>
  <c r="K443" i="1"/>
  <c r="M442" i="1"/>
  <c r="P441" i="1"/>
  <c r="S440" i="1"/>
  <c r="V439" i="1"/>
  <c r="AC438" i="1"/>
  <c r="AE437" i="1"/>
  <c r="X436" i="1"/>
  <c r="AA435" i="1"/>
  <c r="AG434" i="1"/>
  <c r="C434" i="1"/>
  <c r="F433" i="1"/>
  <c r="I432" i="1"/>
  <c r="O431" i="1"/>
  <c r="Y430" i="1"/>
  <c r="AE429" i="1"/>
  <c r="E429" i="1"/>
  <c r="Q428" i="1"/>
  <c r="V427" i="1"/>
  <c r="E427" i="1"/>
  <c r="Q426" i="1"/>
  <c r="V425" i="1"/>
  <c r="E425" i="1"/>
  <c r="Q424" i="1"/>
  <c r="V423" i="1"/>
  <c r="AA422" i="1"/>
  <c r="G422" i="1"/>
  <c r="U421" i="1"/>
  <c r="A421" i="1"/>
  <c r="N420" i="1"/>
  <c r="Z419" i="1"/>
  <c r="F419" i="1"/>
  <c r="S418" i="1"/>
  <c r="AE417" i="1"/>
  <c r="I417" i="1"/>
  <c r="T416" i="1"/>
  <c r="H416" i="1"/>
  <c r="S415" i="1"/>
  <c r="AE414" i="1"/>
  <c r="I414" i="1"/>
  <c r="U413" i="1"/>
  <c r="I413" i="1"/>
  <c r="T412" i="1"/>
  <c r="AE411" i="1"/>
  <c r="I411" i="1"/>
  <c r="U410" i="1"/>
  <c r="I410" i="1"/>
  <c r="U409" i="1"/>
  <c r="AF408" i="1"/>
  <c r="J408" i="1"/>
  <c r="AE407" i="1"/>
  <c r="I407" i="1"/>
  <c r="U406" i="1"/>
  <c r="AE405" i="1"/>
  <c r="T405" i="1"/>
  <c r="AD404" i="1"/>
  <c r="Q404" i="1"/>
  <c r="AA403" i="1"/>
  <c r="N403" i="1"/>
  <c r="X402" i="1"/>
  <c r="K402" i="1"/>
  <c r="U401" i="1"/>
  <c r="H401" i="1"/>
  <c r="R400" i="1"/>
  <c r="AB399" i="1"/>
  <c r="O399" i="1"/>
  <c r="Y398" i="1"/>
  <c r="L398" i="1"/>
  <c r="V397" i="1"/>
  <c r="J397" i="1"/>
  <c r="T396" i="1"/>
  <c r="G396" i="1"/>
  <c r="Q395" i="1"/>
  <c r="E395" i="1"/>
  <c r="N394" i="1"/>
  <c r="A394" i="1"/>
  <c r="Y494" i="1"/>
  <c r="AG484" i="1"/>
  <c r="Q478" i="1"/>
  <c r="S474" i="1"/>
  <c r="S471" i="1"/>
  <c r="N469" i="1"/>
  <c r="H467" i="1"/>
  <c r="J465" i="1"/>
  <c r="AF462" i="1"/>
  <c r="AF460" i="1"/>
  <c r="AG458" i="1"/>
  <c r="AG456" i="1"/>
  <c r="E455" i="1"/>
  <c r="J453" i="1"/>
  <c r="Y451" i="1"/>
  <c r="O450" i="1"/>
  <c r="E449" i="1"/>
  <c r="AG447" i="1"/>
  <c r="AC446" i="1"/>
  <c r="AE445" i="1"/>
  <c r="A445" i="1"/>
  <c r="F444" i="1"/>
  <c r="H443" i="1"/>
  <c r="O442" i="1"/>
  <c r="Q441" i="1"/>
  <c r="T440" i="1"/>
  <c r="M439" i="1"/>
  <c r="T438" i="1"/>
  <c r="V437" i="1"/>
  <c r="Y436" i="1"/>
  <c r="AB435" i="1"/>
  <c r="AE434" i="1"/>
  <c r="F434" i="1"/>
  <c r="G433" i="1"/>
  <c r="J432" i="1"/>
  <c r="R431" i="1"/>
  <c r="P430" i="1"/>
  <c r="AF429" i="1"/>
  <c r="E494" i="1"/>
  <c r="V484" i="1"/>
  <c r="N478" i="1"/>
  <c r="O474" i="1"/>
  <c r="W471" i="1"/>
  <c r="Q469" i="1"/>
  <c r="K467" i="1"/>
  <c r="C465" i="1"/>
  <c r="C463" i="1"/>
  <c r="Z460" i="1"/>
  <c r="Z458" i="1"/>
  <c r="Z456" i="1"/>
  <c r="AC454" i="1"/>
  <c r="K453" i="1"/>
  <c r="AB451" i="1"/>
  <c r="F450" i="1"/>
  <c r="G449" i="1"/>
  <c r="A448" i="1"/>
  <c r="AD446" i="1"/>
  <c r="AG445" i="1"/>
  <c r="C445" i="1"/>
  <c r="G444" i="1"/>
  <c r="I443" i="1"/>
  <c r="P442" i="1"/>
  <c r="R441" i="1"/>
  <c r="K440" i="1"/>
  <c r="N439" i="1"/>
  <c r="Q438" i="1"/>
  <c r="X437" i="1"/>
  <c r="Z436" i="1"/>
  <c r="AC435" i="1"/>
  <c r="AF434" i="1"/>
  <c r="G434" i="1"/>
  <c r="H433" i="1"/>
  <c r="K432" i="1"/>
  <c r="L431" i="1"/>
  <c r="Q430" i="1"/>
  <c r="Z429" i="1"/>
  <c r="G429" i="1"/>
  <c r="J428" i="1"/>
  <c r="Z427" i="1"/>
  <c r="AC426" i="1"/>
  <c r="J426" i="1"/>
  <c r="P425" i="1"/>
  <c r="AC424" i="1"/>
  <c r="J424" i="1"/>
  <c r="P423" i="1"/>
  <c r="AC422" i="1"/>
  <c r="J422" i="1"/>
  <c r="N421" i="1"/>
  <c r="AA420" i="1"/>
  <c r="F420" i="1"/>
  <c r="R419" i="1"/>
  <c r="AE418" i="1"/>
  <c r="L418" i="1"/>
  <c r="W417" i="1"/>
  <c r="K417" i="1"/>
  <c r="V416" i="1"/>
  <c r="AF415" i="1"/>
  <c r="L415" i="1"/>
  <c r="W414" i="1"/>
  <c r="L414" i="1"/>
  <c r="W413" i="1"/>
  <c r="AG412" i="1"/>
  <c r="L412" i="1"/>
  <c r="AG411" i="1"/>
  <c r="L411" i="1"/>
  <c r="W410" i="1"/>
  <c r="A410" i="1"/>
  <c r="M409" i="1"/>
  <c r="A409" i="1"/>
  <c r="L408" i="1"/>
  <c r="W407" i="1"/>
  <c r="A407" i="1"/>
  <c r="W406" i="1"/>
  <c r="A406" i="1"/>
  <c r="L405" i="1"/>
  <c r="AF404" i="1"/>
  <c r="I404" i="1"/>
  <c r="AC403" i="1"/>
  <c r="F403" i="1"/>
  <c r="Z402" i="1"/>
  <c r="C402" i="1"/>
  <c r="W401" i="1"/>
  <c r="AF400" i="1"/>
  <c r="T400" i="1"/>
  <c r="AD399" i="1"/>
  <c r="Q399" i="1"/>
  <c r="AA398" i="1"/>
  <c r="E398" i="1"/>
  <c r="Y397" i="1"/>
  <c r="A397" i="1"/>
  <c r="V396" i="1"/>
  <c r="AE395" i="1"/>
  <c r="S395" i="1"/>
  <c r="AC394" i="1"/>
  <c r="P394" i="1"/>
  <c r="Z393" i="1"/>
  <c r="M393" i="1"/>
  <c r="W392" i="1"/>
  <c r="J392" i="1"/>
  <c r="T391" i="1"/>
  <c r="G391" i="1"/>
  <c r="Q390" i="1"/>
  <c r="C390" i="1"/>
  <c r="V389" i="1"/>
  <c r="AE388" i="1"/>
  <c r="Q388" i="1"/>
  <c r="C388" i="1"/>
  <c r="L387" i="1"/>
  <c r="AE386" i="1"/>
  <c r="Q386" i="1"/>
  <c r="Z385" i="1"/>
  <c r="L385" i="1"/>
  <c r="AE384" i="1"/>
  <c r="Q384" i="1"/>
  <c r="Z383" i="1"/>
  <c r="L383" i="1"/>
  <c r="AE382" i="1"/>
  <c r="G382" i="1"/>
  <c r="Z381" i="1"/>
  <c r="L381" i="1"/>
  <c r="U380" i="1"/>
  <c r="G380" i="1"/>
  <c r="Z379" i="1"/>
  <c r="L379" i="1"/>
  <c r="U378" i="1"/>
  <c r="G378" i="1"/>
  <c r="Z377" i="1"/>
  <c r="A377" i="1"/>
  <c r="U376" i="1"/>
  <c r="G376" i="1"/>
  <c r="P375" i="1"/>
  <c r="A375" i="1"/>
  <c r="U374" i="1"/>
  <c r="AD373" i="1"/>
  <c r="P373" i="1"/>
  <c r="A373" i="1"/>
  <c r="U372" i="1"/>
  <c r="AD371" i="1"/>
  <c r="P371" i="1"/>
  <c r="A371" i="1"/>
  <c r="K370" i="1"/>
  <c r="AD369" i="1"/>
  <c r="P369" i="1"/>
  <c r="Y368" i="1"/>
  <c r="K368" i="1"/>
  <c r="AD367" i="1"/>
  <c r="P367" i="1"/>
  <c r="Y366" i="1"/>
  <c r="K366" i="1"/>
  <c r="AD365" i="1"/>
  <c r="F365" i="1"/>
  <c r="Y364" i="1"/>
  <c r="F429" i="1"/>
  <c r="K418" i="1"/>
  <c r="AG408" i="1"/>
  <c r="L403" i="1"/>
  <c r="H399" i="1"/>
  <c r="E396" i="1"/>
  <c r="K393" i="1"/>
  <c r="S391" i="1"/>
  <c r="E390" i="1"/>
  <c r="F388" i="1"/>
  <c r="W386" i="1"/>
  <c r="AG384" i="1"/>
  <c r="Y383" i="1"/>
  <c r="L382" i="1"/>
  <c r="I381" i="1"/>
  <c r="F380" i="1"/>
  <c r="K379" i="1"/>
  <c r="F378" i="1"/>
  <c r="I377" i="1"/>
  <c r="J376" i="1"/>
  <c r="Q375" i="1"/>
  <c r="AA374" i="1"/>
  <c r="AG373" i="1"/>
  <c r="AF372" i="1"/>
  <c r="J372" i="1"/>
  <c r="Q371" i="1"/>
  <c r="Q370" i="1"/>
  <c r="W369" i="1"/>
  <c r="AG368" i="1"/>
  <c r="AF367" i="1"/>
  <c r="G367" i="1"/>
  <c r="Q366" i="1"/>
  <c r="W365" i="1"/>
  <c r="W364" i="1"/>
  <c r="G364" i="1"/>
  <c r="N363" i="1"/>
  <c r="R362" i="1"/>
  <c r="AA361" i="1"/>
  <c r="H361" i="1"/>
  <c r="G360" i="1"/>
  <c r="U359" i="1"/>
  <c r="T358" i="1"/>
  <c r="AF357" i="1"/>
  <c r="M357" i="1"/>
  <c r="T356" i="1"/>
  <c r="AF355" i="1"/>
  <c r="M355" i="1"/>
  <c r="T354" i="1"/>
  <c r="AG353" i="1"/>
  <c r="M353" i="1"/>
  <c r="T352" i="1"/>
  <c r="AG351" i="1"/>
  <c r="M351" i="1"/>
  <c r="R350" i="1"/>
  <c r="AD349" i="1"/>
  <c r="I349" i="1"/>
  <c r="U348" i="1"/>
  <c r="A348" i="1"/>
  <c r="O347" i="1"/>
  <c r="Z346" i="1"/>
  <c r="C346" i="1"/>
  <c r="Y345" i="1"/>
  <c r="C345" i="1"/>
  <c r="P344" i="1"/>
  <c r="AA343" i="1"/>
  <c r="E343" i="1"/>
  <c r="Z342" i="1"/>
  <c r="E342" i="1"/>
  <c r="O341" i="1"/>
  <c r="Z340" i="1"/>
  <c r="F340" i="1"/>
  <c r="AA339" i="1"/>
  <c r="F339" i="1"/>
  <c r="P338" i="1"/>
  <c r="AA337" i="1"/>
  <c r="O337" i="1"/>
  <c r="Z336" i="1"/>
  <c r="F336" i="1"/>
  <c r="Q335" i="1"/>
  <c r="AB334" i="1"/>
  <c r="P334" i="1"/>
  <c r="AA333" i="1"/>
  <c r="E333" i="1"/>
  <c r="Z332" i="1"/>
  <c r="AC331" i="1"/>
  <c r="Q331" i="1"/>
  <c r="AB330" i="1"/>
  <c r="F330" i="1"/>
  <c r="AA329" i="1"/>
  <c r="F329" i="1"/>
  <c r="P328" i="1"/>
  <c r="AC327" i="1"/>
  <c r="G327" i="1"/>
  <c r="AB326" i="1"/>
  <c r="F326" i="1"/>
  <c r="Q325" i="1"/>
  <c r="AB324" i="1"/>
  <c r="P324" i="1"/>
  <c r="AA323" i="1"/>
  <c r="N323" i="1"/>
  <c r="X322" i="1"/>
  <c r="K322" i="1"/>
  <c r="U321" i="1"/>
  <c r="H321" i="1"/>
  <c r="R320" i="1"/>
  <c r="AB319" i="1"/>
  <c r="O319" i="1"/>
  <c r="Y318" i="1"/>
  <c r="L318" i="1"/>
  <c r="V317" i="1"/>
  <c r="I317" i="1"/>
  <c r="S316" i="1"/>
  <c r="F316" i="1"/>
  <c r="Q315" i="1"/>
  <c r="E315" i="1"/>
  <c r="N314" i="1"/>
  <c r="A314" i="1"/>
  <c r="K313" i="1"/>
  <c r="AE312" i="1"/>
  <c r="G312" i="1"/>
  <c r="Z311" i="1"/>
  <c r="L311" i="1"/>
  <c r="U310" i="1"/>
  <c r="G310" i="1"/>
  <c r="Z309" i="1"/>
  <c r="L309" i="1"/>
  <c r="U308" i="1"/>
  <c r="G308" i="1"/>
  <c r="Z307" i="1"/>
  <c r="A307" i="1"/>
  <c r="U306" i="1"/>
  <c r="G306" i="1"/>
  <c r="P305" i="1"/>
  <c r="A305" i="1"/>
  <c r="U304" i="1"/>
  <c r="AD303" i="1"/>
  <c r="P303" i="1"/>
  <c r="A303" i="1"/>
  <c r="U302" i="1"/>
  <c r="AD301" i="1"/>
  <c r="P301" i="1"/>
  <c r="A301" i="1"/>
  <c r="K300" i="1"/>
  <c r="AD299" i="1"/>
  <c r="P299" i="1"/>
  <c r="Y298" i="1"/>
  <c r="K298" i="1"/>
  <c r="AD297" i="1"/>
  <c r="P297" i="1"/>
  <c r="Y296" i="1"/>
  <c r="K296" i="1"/>
  <c r="AD295" i="1"/>
  <c r="F295" i="1"/>
  <c r="Y294" i="1"/>
  <c r="K294" i="1"/>
  <c r="T293" i="1"/>
  <c r="F293" i="1"/>
  <c r="Y292" i="1"/>
  <c r="K292" i="1"/>
  <c r="T291" i="1"/>
  <c r="F291" i="1"/>
  <c r="Y290" i="1"/>
  <c r="AG289" i="1"/>
  <c r="T289" i="1"/>
  <c r="G289" i="1"/>
  <c r="O288" i="1"/>
  <c r="AG287" i="1"/>
  <c r="T287" i="1"/>
  <c r="AC286" i="1"/>
  <c r="O286" i="1"/>
  <c r="AG285" i="1"/>
  <c r="T285" i="1"/>
  <c r="AC284" i="1"/>
  <c r="O284" i="1"/>
  <c r="A284" i="1"/>
  <c r="J283" i="1"/>
  <c r="AC282" i="1"/>
  <c r="O282" i="1"/>
  <c r="X281" i="1"/>
  <c r="J281" i="1"/>
  <c r="AC280" i="1"/>
  <c r="O280" i="1"/>
  <c r="X279" i="1"/>
  <c r="J279" i="1"/>
  <c r="AC278" i="1"/>
  <c r="E278" i="1"/>
  <c r="S428" i="1"/>
  <c r="V417" i="1"/>
  <c r="K408" i="1"/>
  <c r="E403" i="1"/>
  <c r="AG398" i="1"/>
  <c r="H396" i="1"/>
  <c r="L393" i="1"/>
  <c r="U391" i="1"/>
  <c r="Y389" i="1"/>
  <c r="I388" i="1"/>
  <c r="O386" i="1"/>
  <c r="E385" i="1"/>
  <c r="AA383" i="1"/>
  <c r="M382" i="1"/>
  <c r="J381" i="1"/>
  <c r="H380" i="1"/>
  <c r="C379" i="1"/>
  <c r="H378" i="1"/>
  <c r="J377" i="1"/>
  <c r="L376" i="1"/>
  <c r="R375" i="1"/>
  <c r="R374" i="1"/>
  <c r="Y373" i="1"/>
  <c r="AG372" i="1"/>
  <c r="A372" i="1"/>
  <c r="R371" i="1"/>
  <c r="R370" i="1"/>
  <c r="Y369" i="1"/>
  <c r="A369" i="1"/>
  <c r="A368" i="1"/>
  <c r="H367" i="1"/>
  <c r="R366" i="1"/>
  <c r="Y365" i="1"/>
  <c r="X364" i="1"/>
  <c r="AG363" i="1"/>
  <c r="E363" i="1"/>
  <c r="T362" i="1"/>
  <c r="AB361" i="1"/>
  <c r="AE360" i="1"/>
  <c r="H360" i="1"/>
  <c r="V359" i="1"/>
  <c r="U358" i="1"/>
  <c r="AG357" i="1"/>
  <c r="O357" i="1"/>
  <c r="U356" i="1"/>
  <c r="AG355" i="1"/>
  <c r="O355" i="1"/>
  <c r="U354" i="1"/>
  <c r="A354" i="1"/>
  <c r="E353" i="1"/>
  <c r="U352" i="1"/>
  <c r="X351" i="1"/>
  <c r="E351" i="1"/>
  <c r="S350" i="1"/>
  <c r="AE349" i="1"/>
  <c r="J349" i="1"/>
  <c r="V348" i="1"/>
  <c r="AA347" i="1"/>
  <c r="P347" i="1"/>
  <c r="AA346" i="1"/>
  <c r="E346" i="1"/>
  <c r="P345" i="1"/>
  <c r="AB344" i="1"/>
  <c r="Q344" i="1"/>
  <c r="AB343" i="1"/>
  <c r="F343" i="1"/>
  <c r="Q342" i="1"/>
  <c r="F342" i="1"/>
  <c r="P341" i="1"/>
  <c r="AB340" i="1"/>
  <c r="G340" i="1"/>
  <c r="R339" i="1"/>
  <c r="G339" i="1"/>
  <c r="Q338" i="1"/>
  <c r="AB337" i="1"/>
  <c r="P337" i="1"/>
  <c r="AB336" i="1"/>
  <c r="G336" i="1"/>
  <c r="R335" i="1"/>
  <c r="AC334" i="1"/>
  <c r="Q334" i="1"/>
  <c r="AB333" i="1"/>
  <c r="F333" i="1"/>
  <c r="R332" i="1"/>
  <c r="AD331" i="1"/>
  <c r="R331" i="1"/>
  <c r="AC330" i="1"/>
  <c r="G330" i="1"/>
  <c r="R329" i="1"/>
  <c r="G329" i="1"/>
  <c r="R328" i="1"/>
  <c r="AD327" i="1"/>
  <c r="H327" i="1"/>
  <c r="S326" i="1"/>
  <c r="G326" i="1"/>
  <c r="R325" i="1"/>
  <c r="AC324" i="1"/>
  <c r="H324" i="1"/>
  <c r="AB323" i="1"/>
  <c r="E323" i="1"/>
  <c r="Y322" i="1"/>
  <c r="A322" i="1"/>
  <c r="V321" i="1"/>
  <c r="AE320" i="1"/>
  <c r="S320" i="1"/>
  <c r="AC319" i="1"/>
  <c r="P319" i="1"/>
  <c r="Z318" i="1"/>
  <c r="M318" i="1"/>
  <c r="W317" i="1"/>
  <c r="J317" i="1"/>
  <c r="T316" i="1"/>
  <c r="H316" i="1"/>
  <c r="R315" i="1"/>
  <c r="AB314" i="1"/>
  <c r="O314" i="1"/>
  <c r="Y313" i="1"/>
  <c r="L313" i="1"/>
  <c r="V312" i="1"/>
  <c r="H312" i="1"/>
  <c r="AA311" i="1"/>
  <c r="M311" i="1"/>
  <c r="V310" i="1"/>
  <c r="H310" i="1"/>
  <c r="AA309" i="1"/>
  <c r="C309" i="1"/>
  <c r="V308" i="1"/>
  <c r="H308" i="1"/>
  <c r="Q307" i="1"/>
  <c r="C307" i="1"/>
  <c r="V306" i="1"/>
  <c r="H306" i="1"/>
  <c r="Q305" i="1"/>
  <c r="C305" i="1"/>
  <c r="V304" i="1"/>
  <c r="AE303" i="1"/>
  <c r="Q303" i="1"/>
  <c r="C303" i="1"/>
  <c r="L302" i="1"/>
  <c r="AE301" i="1"/>
  <c r="Q301" i="1"/>
  <c r="Z300" i="1"/>
  <c r="L300" i="1"/>
  <c r="AE299" i="1"/>
  <c r="Q299" i="1"/>
  <c r="Z298" i="1"/>
  <c r="L298" i="1"/>
  <c r="AE297" i="1"/>
  <c r="G297" i="1"/>
  <c r="Z296" i="1"/>
  <c r="L296" i="1"/>
  <c r="U295" i="1"/>
  <c r="G295" i="1"/>
  <c r="Z294" i="1"/>
  <c r="L294" i="1"/>
  <c r="U293" i="1"/>
  <c r="G293" i="1"/>
  <c r="Z292" i="1"/>
  <c r="A292" i="1"/>
  <c r="U291" i="1"/>
  <c r="G291" i="1"/>
  <c r="P290" i="1"/>
  <c r="A290" i="1"/>
  <c r="U289" i="1"/>
  <c r="AD288" i="1"/>
  <c r="P288" i="1"/>
  <c r="A288" i="1"/>
  <c r="U287" i="1"/>
  <c r="AD286" i="1"/>
  <c r="P286" i="1"/>
  <c r="A286" i="1"/>
  <c r="K285" i="1"/>
  <c r="AD284" i="1"/>
  <c r="P284" i="1"/>
  <c r="Y283" i="1"/>
  <c r="K283" i="1"/>
  <c r="AD282" i="1"/>
  <c r="P282" i="1"/>
  <c r="Y281" i="1"/>
  <c r="K281" i="1"/>
  <c r="AD280" i="1"/>
  <c r="F280" i="1"/>
  <c r="Y279" i="1"/>
  <c r="K279" i="1"/>
  <c r="T278" i="1"/>
  <c r="F278" i="1"/>
  <c r="Y277" i="1"/>
  <c r="K277" i="1"/>
  <c r="T276" i="1"/>
  <c r="F276" i="1"/>
  <c r="Y275" i="1"/>
  <c r="AG274" i="1"/>
  <c r="T274" i="1"/>
  <c r="G274" i="1"/>
  <c r="O273" i="1"/>
  <c r="AG272" i="1"/>
  <c r="T272" i="1"/>
  <c r="AC271" i="1"/>
  <c r="O271" i="1"/>
  <c r="X427" i="1"/>
  <c r="J417" i="1"/>
  <c r="V407" i="1"/>
  <c r="V402" i="1"/>
  <c r="Z398" i="1"/>
  <c r="AF395" i="1"/>
  <c r="N393" i="1"/>
  <c r="J391" i="1"/>
  <c r="R389" i="1"/>
  <c r="AG387" i="1"/>
  <c r="P386" i="1"/>
  <c r="AB384" i="1"/>
  <c r="O383" i="1"/>
  <c r="N382" i="1"/>
  <c r="K381" i="1"/>
  <c r="I380" i="1"/>
  <c r="E379" i="1"/>
  <c r="I378" i="1"/>
  <c r="K377" i="1"/>
  <c r="M376" i="1"/>
  <c r="S375" i="1"/>
  <c r="S374" i="1"/>
  <c r="AC373" i="1"/>
  <c r="C373" i="1"/>
  <c r="C372" i="1"/>
  <c r="I371" i="1"/>
  <c r="S370" i="1"/>
  <c r="S369" i="1"/>
  <c r="Z368" i="1"/>
  <c r="C368" i="1"/>
  <c r="I367" i="1"/>
  <c r="I366" i="1"/>
  <c r="S365" i="1"/>
  <c r="Z364" i="1"/>
  <c r="Y363" i="1"/>
  <c r="F363" i="1"/>
  <c r="N362" i="1"/>
  <c r="S361" i="1"/>
  <c r="AG360" i="1"/>
  <c r="I360" i="1"/>
  <c r="M359" i="1"/>
  <c r="V358" i="1"/>
  <c r="A358" i="1"/>
  <c r="G357" i="1"/>
  <c r="V356" i="1"/>
  <c r="A356" i="1"/>
  <c r="G355" i="1"/>
  <c r="V354" i="1"/>
  <c r="Y353" i="1"/>
  <c r="G353" i="1"/>
  <c r="L352" i="1"/>
  <c r="Y351" i="1"/>
  <c r="G351" i="1"/>
  <c r="T350" i="1"/>
  <c r="AF349" i="1"/>
  <c r="K349" i="1"/>
  <c r="X348" i="1"/>
  <c r="AB347" i="1"/>
  <c r="G347" i="1"/>
  <c r="AB346" i="1"/>
  <c r="F346" i="1"/>
  <c r="Q345" i="1"/>
  <c r="AD344" i="1"/>
  <c r="H344" i="1"/>
  <c r="AC343" i="1"/>
  <c r="G343" i="1"/>
  <c r="R342" i="1"/>
  <c r="AC341" i="1"/>
  <c r="Q341" i="1"/>
  <c r="AD340" i="1"/>
  <c r="H340" i="1"/>
  <c r="S339" i="1"/>
  <c r="AD338" i="1"/>
  <c r="R338" i="1"/>
  <c r="AC337" i="1"/>
  <c r="G337" i="1"/>
  <c r="T336" i="1"/>
  <c r="H336" i="1"/>
  <c r="S335" i="1"/>
  <c r="AD334" i="1"/>
  <c r="H334" i="1"/>
  <c r="AC333" i="1"/>
  <c r="G333" i="1"/>
  <c r="T332" i="1"/>
  <c r="AE331" i="1"/>
  <c r="I331" i="1"/>
  <c r="AD330" i="1"/>
  <c r="H330" i="1"/>
  <c r="S329" i="1"/>
  <c r="AD328" i="1"/>
  <c r="J328" i="1"/>
  <c r="AE327" i="1"/>
  <c r="I327" i="1"/>
  <c r="T326" i="1"/>
  <c r="H326" i="1"/>
  <c r="S325" i="1"/>
  <c r="AD324" i="1"/>
  <c r="I324" i="1"/>
  <c r="AC323" i="1"/>
  <c r="F323" i="1"/>
  <c r="Z322" i="1"/>
  <c r="C322" i="1"/>
  <c r="W321" i="1"/>
  <c r="AF320" i="1"/>
  <c r="T320" i="1"/>
  <c r="AD319" i="1"/>
  <c r="Q319" i="1"/>
  <c r="AA318" i="1"/>
  <c r="N318" i="1"/>
  <c r="X317" i="1"/>
  <c r="K317" i="1"/>
  <c r="V316" i="1"/>
  <c r="AE315" i="1"/>
  <c r="S315" i="1"/>
  <c r="AC314" i="1"/>
  <c r="P314" i="1"/>
  <c r="Z313" i="1"/>
  <c r="M313" i="1"/>
  <c r="W312" i="1"/>
  <c r="I312" i="1"/>
  <c r="AB311" i="1"/>
  <c r="C311" i="1"/>
  <c r="W310" i="1"/>
  <c r="I310" i="1"/>
  <c r="R309" i="1"/>
  <c r="E309" i="1"/>
  <c r="W308" i="1"/>
  <c r="I308" i="1"/>
  <c r="R307" i="1"/>
  <c r="E307" i="1"/>
  <c r="W306" i="1"/>
  <c r="AE305" i="1"/>
  <c r="R305" i="1"/>
  <c r="E305" i="1"/>
  <c r="M304" i="1"/>
  <c r="AF303" i="1"/>
  <c r="R303" i="1"/>
  <c r="AA302" i="1"/>
  <c r="M302" i="1"/>
  <c r="AF301" i="1"/>
  <c r="R301" i="1"/>
  <c r="F427" i="1"/>
  <c r="U416" i="1"/>
  <c r="K407" i="1"/>
  <c r="Y402" i="1"/>
  <c r="AC398" i="1"/>
  <c r="Y395" i="1"/>
  <c r="C393" i="1"/>
  <c r="M391" i="1"/>
  <c r="T389" i="1"/>
  <c r="A388" i="1"/>
  <c r="R386" i="1"/>
  <c r="AC384" i="1"/>
  <c r="R383" i="1"/>
  <c r="O382" i="1"/>
  <c r="M381" i="1"/>
  <c r="AC379" i="1"/>
  <c r="A379" i="1"/>
  <c r="AF377" i="1"/>
  <c r="C377" i="1"/>
  <c r="C376" i="1"/>
  <c r="K375" i="1"/>
  <c r="T374" i="1"/>
  <c r="U373" i="1"/>
  <c r="AA372" i="1"/>
  <c r="E372" i="1"/>
  <c r="K371" i="1"/>
  <c r="T370" i="1"/>
  <c r="U369" i="1"/>
  <c r="AA368" i="1"/>
  <c r="AA367" i="1"/>
  <c r="K367" i="1"/>
  <c r="J366" i="1"/>
  <c r="K365" i="1"/>
  <c r="AA364" i="1"/>
  <c r="Z363" i="1"/>
  <c r="G363" i="1"/>
  <c r="P362" i="1"/>
  <c r="T361" i="1"/>
  <c r="AB360" i="1"/>
  <c r="J360" i="1"/>
  <c r="O359" i="1"/>
  <c r="W358" i="1"/>
  <c r="C358" i="1"/>
  <c r="I357" i="1"/>
  <c r="W356" i="1"/>
  <c r="Z355" i="1"/>
  <c r="I355" i="1"/>
  <c r="M354" i="1"/>
  <c r="Z353" i="1"/>
  <c r="I353" i="1"/>
  <c r="M352" i="1"/>
  <c r="Z351" i="1"/>
  <c r="AE350" i="1"/>
  <c r="K350" i="1"/>
  <c r="W349" i="1"/>
  <c r="L349" i="1"/>
  <c r="P348" i="1"/>
  <c r="AC347" i="1"/>
  <c r="H347" i="1"/>
  <c r="S346" i="1"/>
  <c r="G346" i="1"/>
  <c r="S345" i="1"/>
  <c r="AE344" i="1"/>
  <c r="I344" i="1"/>
  <c r="T343" i="1"/>
  <c r="H343" i="1"/>
  <c r="S342" i="1"/>
  <c r="AD341" i="1"/>
  <c r="I341" i="1"/>
  <c r="U340" i="1"/>
  <c r="I340" i="1"/>
  <c r="T339" i="1"/>
  <c r="AE338" i="1"/>
  <c r="S338" i="1"/>
  <c r="AD337" i="1"/>
  <c r="I337" i="1"/>
  <c r="U336" i="1"/>
  <c r="AE335" i="1"/>
  <c r="T335" i="1"/>
  <c r="AE334" i="1"/>
  <c r="I334" i="1"/>
  <c r="T333" i="1"/>
  <c r="I333" i="1"/>
  <c r="U332" i="1"/>
  <c r="AF331" i="1"/>
  <c r="J331" i="1"/>
  <c r="U330" i="1"/>
  <c r="I330" i="1"/>
  <c r="T329" i="1"/>
  <c r="AF328" i="1"/>
  <c r="K328" i="1"/>
  <c r="V327" i="1"/>
  <c r="J327" i="1"/>
  <c r="U326" i="1"/>
  <c r="AE325" i="1"/>
  <c r="T325" i="1"/>
  <c r="AF324" i="1"/>
  <c r="J324" i="1"/>
  <c r="T323" i="1"/>
  <c r="G323" i="1"/>
  <c r="Q322" i="1"/>
  <c r="E322" i="1"/>
  <c r="N321" i="1"/>
  <c r="AG320" i="1"/>
  <c r="K320" i="1"/>
  <c r="AE319" i="1"/>
  <c r="H319" i="1"/>
  <c r="AB318" i="1"/>
  <c r="E318" i="1"/>
  <c r="Y317" i="1"/>
  <c r="C317" i="1"/>
  <c r="W316" i="1"/>
  <c r="AF315" i="1"/>
  <c r="T315" i="1"/>
  <c r="AD314" i="1"/>
  <c r="Q314" i="1"/>
  <c r="AA313" i="1"/>
  <c r="N313" i="1"/>
  <c r="X312" i="1"/>
  <c r="J312" i="1"/>
  <c r="S311" i="1"/>
  <c r="E311" i="1"/>
  <c r="X310" i="1"/>
  <c r="J310" i="1"/>
  <c r="S309" i="1"/>
  <c r="F309" i="1"/>
  <c r="X308" i="1"/>
  <c r="AF307" i="1"/>
  <c r="S307" i="1"/>
  <c r="F307" i="1"/>
  <c r="N306" i="1"/>
  <c r="AF305" i="1"/>
  <c r="S305" i="1"/>
  <c r="AB304" i="1"/>
  <c r="N304" i="1"/>
  <c r="AG303" i="1"/>
  <c r="S303" i="1"/>
  <c r="AB302" i="1"/>
  <c r="N302" i="1"/>
  <c r="AG301" i="1"/>
  <c r="I301" i="1"/>
  <c r="AB300" i="1"/>
  <c r="N300" i="1"/>
  <c r="W299" i="1"/>
  <c r="I299" i="1"/>
  <c r="AB298" i="1"/>
  <c r="N298" i="1"/>
  <c r="W297" i="1"/>
  <c r="I297" i="1"/>
  <c r="AB296" i="1"/>
  <c r="C296" i="1"/>
  <c r="W295" i="1"/>
  <c r="I295" i="1"/>
  <c r="R294" i="1"/>
  <c r="E294" i="1"/>
  <c r="W293" i="1"/>
  <c r="I293" i="1"/>
  <c r="R292" i="1"/>
  <c r="E292" i="1"/>
  <c r="W291" i="1"/>
  <c r="AE290" i="1"/>
  <c r="R290" i="1"/>
  <c r="E290" i="1"/>
  <c r="M289" i="1"/>
  <c r="AF288" i="1"/>
  <c r="R288" i="1"/>
  <c r="AA287" i="1"/>
  <c r="M287" i="1"/>
  <c r="AF286" i="1"/>
  <c r="R286" i="1"/>
  <c r="AA285" i="1"/>
  <c r="M285" i="1"/>
  <c r="AF284" i="1"/>
  <c r="H284" i="1"/>
  <c r="AA283" i="1"/>
  <c r="M283" i="1"/>
  <c r="V282" i="1"/>
  <c r="H282" i="1"/>
  <c r="AA281" i="1"/>
  <c r="M281" i="1"/>
  <c r="V280" i="1"/>
  <c r="H280" i="1"/>
  <c r="AA279" i="1"/>
  <c r="C279" i="1"/>
  <c r="V278" i="1"/>
  <c r="H278" i="1"/>
  <c r="Q277" i="1"/>
  <c r="C277" i="1"/>
  <c r="V276" i="1"/>
  <c r="H276" i="1"/>
  <c r="Q275" i="1"/>
  <c r="C275" i="1"/>
  <c r="V274" i="1"/>
  <c r="AE273" i="1"/>
  <c r="Q273" i="1"/>
  <c r="C273" i="1"/>
  <c r="L272" i="1"/>
  <c r="AE271" i="1"/>
  <c r="Q271" i="1"/>
  <c r="Z270" i="1"/>
  <c r="L270" i="1"/>
  <c r="AE269" i="1"/>
  <c r="Q269" i="1"/>
  <c r="Z268" i="1"/>
  <c r="L268" i="1"/>
  <c r="AE267" i="1"/>
  <c r="G267" i="1"/>
  <c r="Z266" i="1"/>
  <c r="L266" i="1"/>
  <c r="U265" i="1"/>
  <c r="G265" i="1"/>
  <c r="Z264" i="1"/>
  <c r="L264" i="1"/>
  <c r="U263" i="1"/>
  <c r="G263" i="1"/>
  <c r="Z262" i="1"/>
  <c r="A262" i="1"/>
  <c r="U261" i="1"/>
  <c r="G261" i="1"/>
  <c r="P260" i="1"/>
  <c r="A260" i="1"/>
  <c r="U259" i="1"/>
  <c r="AD258" i="1"/>
  <c r="P258" i="1"/>
  <c r="A258" i="1"/>
  <c r="U257" i="1"/>
  <c r="AD256" i="1"/>
  <c r="P256" i="1"/>
  <c r="A256" i="1"/>
  <c r="K255" i="1"/>
  <c r="AD254" i="1"/>
  <c r="P254" i="1"/>
  <c r="Y253" i="1"/>
  <c r="K253" i="1"/>
  <c r="AD252" i="1"/>
  <c r="P252" i="1"/>
  <c r="Y251" i="1"/>
  <c r="K251" i="1"/>
  <c r="AD250" i="1"/>
  <c r="F250" i="1"/>
  <c r="Y249" i="1"/>
  <c r="K249" i="1"/>
  <c r="T248" i="1"/>
  <c r="F248" i="1"/>
  <c r="Y247" i="1"/>
  <c r="K247" i="1"/>
  <c r="T246" i="1"/>
  <c r="F246" i="1"/>
  <c r="Y245" i="1"/>
  <c r="AG244" i="1"/>
  <c r="T244" i="1"/>
  <c r="G244" i="1"/>
  <c r="O243" i="1"/>
  <c r="AG242" i="1"/>
  <c r="T242" i="1"/>
  <c r="AC241" i="1"/>
  <c r="O241" i="1"/>
  <c r="AG240" i="1"/>
  <c r="T240" i="1"/>
  <c r="AC239" i="1"/>
  <c r="O239" i="1"/>
  <c r="A239" i="1"/>
  <c r="J238" i="1"/>
  <c r="AC237" i="1"/>
  <c r="O237" i="1"/>
  <c r="X236" i="1"/>
  <c r="J236" i="1"/>
  <c r="AC235" i="1"/>
  <c r="O235" i="1"/>
  <c r="X234" i="1"/>
  <c r="J234" i="1"/>
  <c r="AC233" i="1"/>
  <c r="E233" i="1"/>
  <c r="X232" i="1"/>
  <c r="J232" i="1"/>
  <c r="S231" i="1"/>
  <c r="E231" i="1"/>
  <c r="X230" i="1"/>
  <c r="J230" i="1"/>
  <c r="S229" i="1"/>
  <c r="F229" i="1"/>
  <c r="X228" i="1"/>
  <c r="AF227" i="1"/>
  <c r="S227" i="1"/>
  <c r="F227" i="1"/>
  <c r="N226" i="1"/>
  <c r="AF225" i="1"/>
  <c r="I426" i="1"/>
  <c r="AE415" i="1"/>
  <c r="AB406" i="1"/>
  <c r="I402" i="1"/>
  <c r="J398" i="1"/>
  <c r="R395" i="1"/>
  <c r="AC392" i="1"/>
  <c r="E391" i="1"/>
  <c r="U389" i="1"/>
  <c r="AA387" i="1"/>
  <c r="F386" i="1"/>
  <c r="AD384" i="1"/>
  <c r="S383" i="1"/>
  <c r="P382" i="1"/>
  <c r="AG380" i="1"/>
  <c r="AE379" i="1"/>
  <c r="Z378" i="1"/>
  <c r="AC377" i="1"/>
  <c r="E377" i="1"/>
  <c r="E376" i="1"/>
  <c r="O375" i="1"/>
  <c r="V374" i="1"/>
  <c r="V373" i="1"/>
  <c r="AB372" i="1"/>
  <c r="F372" i="1"/>
  <c r="E371" i="1"/>
  <c r="L370" i="1"/>
  <c r="V369" i="1"/>
  <c r="AB368" i="1"/>
  <c r="AB367" i="1"/>
  <c r="F367" i="1"/>
  <c r="L366" i="1"/>
  <c r="L365" i="1"/>
  <c r="R364" i="1"/>
  <c r="AA363" i="1"/>
  <c r="H363" i="1"/>
  <c r="G362" i="1"/>
  <c r="U361" i="1"/>
  <c r="AD360" i="1"/>
  <c r="AG359" i="1"/>
  <c r="I359" i="1"/>
  <c r="X358" i="1"/>
  <c r="AA357" i="1"/>
  <c r="K357" i="1"/>
  <c r="N356" i="1"/>
  <c r="AA355" i="1"/>
  <c r="AG354" i="1"/>
  <c r="N354" i="1"/>
  <c r="AA353" i="1"/>
  <c r="AG352" i="1"/>
  <c r="N352" i="1"/>
  <c r="AA351" i="1"/>
  <c r="AF350" i="1"/>
  <c r="L350" i="1"/>
  <c r="X349" i="1"/>
  <c r="C349" i="1"/>
  <c r="R348" i="1"/>
  <c r="AD347" i="1"/>
  <c r="I347" i="1"/>
  <c r="T346" i="1"/>
  <c r="H346" i="1"/>
  <c r="K345" i="1"/>
  <c r="AF344" i="1"/>
  <c r="J344" i="1"/>
  <c r="U343" i="1"/>
  <c r="I343" i="1"/>
  <c r="T342" i="1"/>
  <c r="AE341" i="1"/>
  <c r="K341" i="1"/>
  <c r="V340" i="1"/>
  <c r="J340" i="1"/>
  <c r="U339" i="1"/>
  <c r="AF338" i="1"/>
  <c r="J338" i="1"/>
  <c r="AE337" i="1"/>
  <c r="K337" i="1"/>
  <c r="V336" i="1"/>
  <c r="AF335" i="1"/>
  <c r="K335" i="1"/>
  <c r="AF334" i="1"/>
  <c r="J334" i="1"/>
  <c r="U333" i="1"/>
  <c r="AG332" i="1"/>
  <c r="L332" i="1"/>
  <c r="AG331" i="1"/>
  <c r="K331" i="1"/>
  <c r="V330" i="1"/>
  <c r="J330" i="1"/>
  <c r="U329" i="1"/>
  <c r="A329" i="1"/>
  <c r="L328" i="1"/>
  <c r="W327" i="1"/>
  <c r="K327" i="1"/>
  <c r="V326" i="1"/>
  <c r="AF325" i="1"/>
  <c r="K325" i="1"/>
  <c r="X324" i="1"/>
  <c r="K324" i="1"/>
  <c r="U323" i="1"/>
  <c r="H323" i="1"/>
  <c r="R322" i="1"/>
  <c r="F322" i="1"/>
  <c r="O321" i="1"/>
  <c r="A321" i="1"/>
  <c r="L320" i="1"/>
  <c r="AF319" i="1"/>
  <c r="I319" i="1"/>
  <c r="AC318" i="1"/>
  <c r="F318" i="1"/>
  <c r="Q317" i="1"/>
  <c r="E317" i="1"/>
  <c r="N316" i="1"/>
  <c r="AG315" i="1"/>
  <c r="K315" i="1"/>
  <c r="AE314" i="1"/>
  <c r="H314" i="1"/>
  <c r="AB313" i="1"/>
  <c r="E313" i="1"/>
  <c r="Y312" i="1"/>
  <c r="K312" i="1"/>
  <c r="T311" i="1"/>
  <c r="F311" i="1"/>
  <c r="Y310" i="1"/>
  <c r="AG309" i="1"/>
  <c r="T309" i="1"/>
  <c r="G309" i="1"/>
  <c r="O308" i="1"/>
  <c r="AG307" i="1"/>
  <c r="T307" i="1"/>
  <c r="AC306" i="1"/>
  <c r="O306" i="1"/>
  <c r="AG305" i="1"/>
  <c r="T305" i="1"/>
  <c r="AC304" i="1"/>
  <c r="O304" i="1"/>
  <c r="A304" i="1"/>
  <c r="J303" i="1"/>
  <c r="AC302" i="1"/>
  <c r="O302" i="1"/>
  <c r="X301" i="1"/>
  <c r="J301" i="1"/>
  <c r="AC300" i="1"/>
  <c r="O300" i="1"/>
  <c r="X299" i="1"/>
  <c r="J299" i="1"/>
  <c r="AC298" i="1"/>
  <c r="E298" i="1"/>
  <c r="X297" i="1"/>
  <c r="J297" i="1"/>
  <c r="S296" i="1"/>
  <c r="E296" i="1"/>
  <c r="X295" i="1"/>
  <c r="J295" i="1"/>
  <c r="S294" i="1"/>
  <c r="F294" i="1"/>
  <c r="X293" i="1"/>
  <c r="AF292" i="1"/>
  <c r="S292" i="1"/>
  <c r="F292" i="1"/>
  <c r="N291" i="1"/>
  <c r="AF290" i="1"/>
  <c r="S290" i="1"/>
  <c r="AB289" i="1"/>
  <c r="N289" i="1"/>
  <c r="AG288" i="1"/>
  <c r="S288" i="1"/>
  <c r="AB287" i="1"/>
  <c r="N287" i="1"/>
  <c r="AG286" i="1"/>
  <c r="I286" i="1"/>
  <c r="AB285" i="1"/>
  <c r="N285" i="1"/>
  <c r="W284" i="1"/>
  <c r="I284" i="1"/>
  <c r="AB283" i="1"/>
  <c r="N283" i="1"/>
  <c r="W282" i="1"/>
  <c r="I282" i="1"/>
  <c r="AB281" i="1"/>
  <c r="C281" i="1"/>
  <c r="W280" i="1"/>
  <c r="I280" i="1"/>
  <c r="R279" i="1"/>
  <c r="E279" i="1"/>
  <c r="W278" i="1"/>
  <c r="I278" i="1"/>
  <c r="R277" i="1"/>
  <c r="E277" i="1"/>
  <c r="W276" i="1"/>
  <c r="AE275" i="1"/>
  <c r="R275" i="1"/>
  <c r="E275" i="1"/>
  <c r="M274" i="1"/>
  <c r="AF273" i="1"/>
  <c r="R273" i="1"/>
  <c r="AA272" i="1"/>
  <c r="M272" i="1"/>
  <c r="AF271" i="1"/>
  <c r="R271" i="1"/>
  <c r="AA270" i="1"/>
  <c r="M270" i="1"/>
  <c r="AF269" i="1"/>
  <c r="H269" i="1"/>
  <c r="AA268" i="1"/>
  <c r="M268" i="1"/>
  <c r="V267" i="1"/>
  <c r="H267" i="1"/>
  <c r="AA266" i="1"/>
  <c r="M266" i="1"/>
  <c r="V265" i="1"/>
  <c r="H265" i="1"/>
  <c r="AA264" i="1"/>
  <c r="C264" i="1"/>
  <c r="V263" i="1"/>
  <c r="H263" i="1"/>
  <c r="Q262" i="1"/>
  <c r="C262" i="1"/>
  <c r="V261" i="1"/>
  <c r="H261" i="1"/>
  <c r="Q260" i="1"/>
  <c r="C260" i="1"/>
  <c r="V259" i="1"/>
  <c r="AE258" i="1"/>
  <c r="Q258" i="1"/>
  <c r="C258" i="1"/>
  <c r="L257" i="1"/>
  <c r="AE256" i="1"/>
  <c r="Q256" i="1"/>
  <c r="Z255" i="1"/>
  <c r="L255" i="1"/>
  <c r="AE254" i="1"/>
  <c r="Q254" i="1"/>
  <c r="Z253" i="1"/>
  <c r="L253" i="1"/>
  <c r="AE252" i="1"/>
  <c r="G252" i="1"/>
  <c r="Z251" i="1"/>
  <c r="L251" i="1"/>
  <c r="U250" i="1"/>
  <c r="G250" i="1"/>
  <c r="Z249" i="1"/>
  <c r="L249" i="1"/>
  <c r="U248" i="1"/>
  <c r="X425" i="1"/>
  <c r="K415" i="1"/>
  <c r="V406" i="1"/>
  <c r="A402" i="1"/>
  <c r="M398" i="1"/>
  <c r="T395" i="1"/>
  <c r="AE392" i="1"/>
  <c r="F391" i="1"/>
  <c r="M389" i="1"/>
  <c r="Y387" i="1"/>
  <c r="AE385" i="1"/>
  <c r="AF384" i="1"/>
  <c r="J383" i="1"/>
  <c r="H382" i="1"/>
  <c r="Z380" i="1"/>
  <c r="AF379" i="1"/>
  <c r="AA378" i="1"/>
  <c r="AE377" i="1"/>
  <c r="F377" i="1"/>
  <c r="F376" i="1"/>
  <c r="G375" i="1"/>
  <c r="M374" i="1"/>
  <c r="W373" i="1"/>
  <c r="AD372" i="1"/>
  <c r="AC371" i="1"/>
  <c r="G371" i="1"/>
  <c r="M370" i="1"/>
  <c r="M369" i="1"/>
  <c r="T368" i="1"/>
  <c r="AC367" i="1"/>
  <c r="AD366" i="1"/>
  <c r="M366" i="1"/>
  <c r="M365" i="1"/>
  <c r="T364" i="1"/>
  <c r="AB363" i="1"/>
  <c r="I363" i="1"/>
  <c r="H362" i="1"/>
  <c r="V361" i="1"/>
  <c r="U360" i="1"/>
  <c r="A360" i="1"/>
  <c r="K359" i="1"/>
  <c r="O358" i="1"/>
  <c r="AC357" i="1"/>
  <c r="A357" i="1"/>
  <c r="O356" i="1"/>
  <c r="AC355" i="1"/>
  <c r="A355" i="1"/>
  <c r="O354" i="1"/>
  <c r="AC353" i="1"/>
  <c r="A353" i="1"/>
  <c r="O352" i="1"/>
  <c r="S351" i="1"/>
  <c r="AG350" i="1"/>
  <c r="M350" i="1"/>
  <c r="Y349" i="1"/>
  <c r="F349" i="1"/>
  <c r="S348" i="1"/>
  <c r="AE347" i="1"/>
  <c r="J347" i="1"/>
  <c r="U346" i="1"/>
  <c r="AF345" i="1"/>
  <c r="L345" i="1"/>
  <c r="W344" i="1"/>
  <c r="K344" i="1"/>
  <c r="V343" i="1"/>
  <c r="AF342" i="1"/>
  <c r="U342" i="1"/>
  <c r="AG341" i="1"/>
  <c r="L341" i="1"/>
  <c r="W340" i="1"/>
  <c r="AG339" i="1"/>
  <c r="V339" i="1"/>
  <c r="AG338" i="1"/>
  <c r="K338" i="1"/>
  <c r="W337" i="1"/>
  <c r="A337" i="1"/>
  <c r="W336" i="1"/>
  <c r="AG335" i="1"/>
  <c r="L335" i="1"/>
  <c r="W334" i="1"/>
  <c r="K334" i="1"/>
  <c r="W333" i="1"/>
  <c r="A333" i="1"/>
  <c r="M332" i="1"/>
  <c r="X331" i="1"/>
  <c r="L331" i="1"/>
  <c r="W330" i="1"/>
  <c r="AG329" i="1"/>
  <c r="M329" i="1"/>
  <c r="Y328" i="1"/>
  <c r="M328" i="1"/>
  <c r="X327" i="1"/>
  <c r="A327" i="1"/>
  <c r="W326" i="1"/>
  <c r="AG325" i="1"/>
  <c r="M325" i="1"/>
  <c r="Y324" i="1"/>
  <c r="L324" i="1"/>
  <c r="V323" i="1"/>
  <c r="I323" i="1"/>
  <c r="S322" i="1"/>
  <c r="AC321" i="1"/>
  <c r="P321" i="1"/>
  <c r="Z320" i="1"/>
  <c r="M320" i="1"/>
  <c r="W319" i="1"/>
  <c r="J319" i="1"/>
  <c r="T318" i="1"/>
  <c r="H318" i="1"/>
  <c r="R317" i="1"/>
  <c r="F317" i="1"/>
  <c r="O316" i="1"/>
  <c r="A316" i="1"/>
  <c r="L315" i="1"/>
  <c r="AF314" i="1"/>
  <c r="I314" i="1"/>
  <c r="AC313" i="1"/>
  <c r="F313" i="1"/>
  <c r="Z312" i="1"/>
  <c r="A312" i="1"/>
  <c r="U311" i="1"/>
  <c r="G311" i="1"/>
  <c r="P310" i="1"/>
  <c r="A310" i="1"/>
  <c r="U309" i="1"/>
  <c r="AD308" i="1"/>
  <c r="P308" i="1"/>
  <c r="A308" i="1"/>
  <c r="U307" i="1"/>
  <c r="AD306" i="1"/>
  <c r="P306" i="1"/>
  <c r="A306" i="1"/>
  <c r="K305" i="1"/>
  <c r="AD304" i="1"/>
  <c r="P304" i="1"/>
  <c r="Y303" i="1"/>
  <c r="K303" i="1"/>
  <c r="AD302" i="1"/>
  <c r="P302" i="1"/>
  <c r="Y301" i="1"/>
  <c r="K301" i="1"/>
  <c r="AD300" i="1"/>
  <c r="F300" i="1"/>
  <c r="Y299" i="1"/>
  <c r="K299" i="1"/>
  <c r="T298" i="1"/>
  <c r="F298" i="1"/>
  <c r="Y297" i="1"/>
  <c r="K297" i="1"/>
  <c r="T296" i="1"/>
  <c r="F296" i="1"/>
  <c r="Y295" i="1"/>
  <c r="AG294" i="1"/>
  <c r="T294" i="1"/>
  <c r="G294" i="1"/>
  <c r="O293" i="1"/>
  <c r="AG292" i="1"/>
  <c r="T292" i="1"/>
  <c r="AC291" i="1"/>
  <c r="O291" i="1"/>
  <c r="AG290" i="1"/>
  <c r="T290" i="1"/>
  <c r="AC289" i="1"/>
  <c r="O289" i="1"/>
  <c r="A289" i="1"/>
  <c r="J288" i="1"/>
  <c r="AC287" i="1"/>
  <c r="O287" i="1"/>
  <c r="X286" i="1"/>
  <c r="J286" i="1"/>
  <c r="AC285" i="1"/>
  <c r="O285" i="1"/>
  <c r="X284" i="1"/>
  <c r="J284" i="1"/>
  <c r="AC283" i="1"/>
  <c r="E283" i="1"/>
  <c r="X282" i="1"/>
  <c r="J282" i="1"/>
  <c r="S281" i="1"/>
  <c r="E281" i="1"/>
  <c r="X280" i="1"/>
  <c r="J280" i="1"/>
  <c r="S279" i="1"/>
  <c r="F279" i="1"/>
  <c r="X278" i="1"/>
  <c r="AF277" i="1"/>
  <c r="S277" i="1"/>
  <c r="F277" i="1"/>
  <c r="N276" i="1"/>
  <c r="AF275" i="1"/>
  <c r="S275" i="1"/>
  <c r="AB274" i="1"/>
  <c r="N274" i="1"/>
  <c r="AG273" i="1"/>
  <c r="S273" i="1"/>
  <c r="AB272" i="1"/>
  <c r="N272" i="1"/>
  <c r="AG271" i="1"/>
  <c r="I271" i="1"/>
  <c r="AB270" i="1"/>
  <c r="N270" i="1"/>
  <c r="W269" i="1"/>
  <c r="I269" i="1"/>
  <c r="AB268" i="1"/>
  <c r="N268" i="1"/>
  <c r="W267" i="1"/>
  <c r="I267" i="1"/>
  <c r="AB266" i="1"/>
  <c r="C266" i="1"/>
  <c r="W265" i="1"/>
  <c r="I265" i="1"/>
  <c r="R264" i="1"/>
  <c r="E264" i="1"/>
  <c r="W263" i="1"/>
  <c r="I263" i="1"/>
  <c r="R262" i="1"/>
  <c r="E262" i="1"/>
  <c r="W261" i="1"/>
  <c r="AE260" i="1"/>
  <c r="R260" i="1"/>
  <c r="E260" i="1"/>
  <c r="M259" i="1"/>
  <c r="AF258" i="1"/>
  <c r="R258" i="1"/>
  <c r="AA257" i="1"/>
  <c r="M257" i="1"/>
  <c r="AF256" i="1"/>
  <c r="R256" i="1"/>
  <c r="AA255" i="1"/>
  <c r="M255" i="1"/>
  <c r="AF254" i="1"/>
  <c r="H254" i="1"/>
  <c r="AA253" i="1"/>
  <c r="M253" i="1"/>
  <c r="V252" i="1"/>
  <c r="H252" i="1"/>
  <c r="AA251" i="1"/>
  <c r="M251" i="1"/>
  <c r="V250" i="1"/>
  <c r="H250" i="1"/>
  <c r="AA249" i="1"/>
  <c r="C249" i="1"/>
  <c r="V248" i="1"/>
  <c r="H248" i="1"/>
  <c r="Q247" i="1"/>
  <c r="C247" i="1"/>
  <c r="V246" i="1"/>
  <c r="H246" i="1"/>
  <c r="Q245" i="1"/>
  <c r="C245" i="1"/>
  <c r="V244" i="1"/>
  <c r="AE243" i="1"/>
  <c r="Q243" i="1"/>
  <c r="C243" i="1"/>
  <c r="L242" i="1"/>
  <c r="AB424" i="1"/>
  <c r="AF414" i="1"/>
  <c r="G406" i="1"/>
  <c r="S401" i="1"/>
  <c r="F398" i="1"/>
  <c r="A395" i="1"/>
  <c r="V392" i="1"/>
  <c r="H391" i="1"/>
  <c r="K389" i="1"/>
  <c r="R387" i="1"/>
  <c r="AF385" i="1"/>
  <c r="T384" i="1"/>
  <c r="K383" i="1"/>
  <c r="AC381" i="1"/>
  <c r="AA380" i="1"/>
  <c r="W379" i="1"/>
  <c r="AB378" i="1"/>
  <c r="V377" i="1"/>
  <c r="X376" i="1"/>
  <c r="H376" i="1"/>
  <c r="H375" i="1"/>
  <c r="N374" i="1"/>
  <c r="X373" i="1"/>
  <c r="X372" i="1"/>
  <c r="AE371" i="1"/>
  <c r="H371" i="1"/>
  <c r="N370" i="1"/>
  <c r="N369" i="1"/>
  <c r="X368" i="1"/>
  <c r="AE367" i="1"/>
  <c r="AE366" i="1"/>
  <c r="C366" i="1"/>
  <c r="N365" i="1"/>
  <c r="N364" i="1"/>
  <c r="AC363" i="1"/>
  <c r="AG362" i="1"/>
  <c r="I362" i="1"/>
  <c r="W361" i="1"/>
  <c r="V360" i="1"/>
  <c r="C360" i="1"/>
  <c r="L359" i="1"/>
  <c r="P358" i="1"/>
  <c r="AE357" i="1"/>
  <c r="C357" i="1"/>
  <c r="P356" i="1"/>
  <c r="U355" i="1"/>
  <c r="C355" i="1"/>
  <c r="P354" i="1"/>
  <c r="U353" i="1"/>
  <c r="C353" i="1"/>
  <c r="P352" i="1"/>
  <c r="U351" i="1"/>
  <c r="A351" i="1"/>
  <c r="N350" i="1"/>
  <c r="Z349" i="1"/>
  <c r="AD348" i="1"/>
  <c r="J348" i="1"/>
  <c r="V347" i="1"/>
  <c r="K347" i="1"/>
  <c r="V346" i="1"/>
  <c r="A346" i="1"/>
  <c r="M345" i="1"/>
  <c r="X344" i="1"/>
  <c r="L344" i="1"/>
  <c r="W343" i="1"/>
  <c r="AG342" i="1"/>
  <c r="L342" i="1"/>
  <c r="Y341" i="1"/>
  <c r="M341" i="1"/>
  <c r="X340" i="1"/>
  <c r="A340" i="1"/>
  <c r="M339" i="1"/>
  <c r="A339" i="1"/>
  <c r="L338" i="1"/>
  <c r="Y337" i="1"/>
  <c r="C337" i="1"/>
  <c r="N336" i="1"/>
  <c r="A336" i="1"/>
  <c r="M335" i="1"/>
  <c r="X334" i="1"/>
  <c r="L334" i="1"/>
  <c r="O333" i="1"/>
  <c r="C333" i="1"/>
  <c r="N332" i="1"/>
  <c r="Y331" i="1"/>
  <c r="M331" i="1"/>
  <c r="X330" i="1"/>
  <c r="A330" i="1"/>
  <c r="O329" i="1"/>
  <c r="Z328" i="1"/>
  <c r="N328" i="1"/>
  <c r="Y327" i="1"/>
  <c r="C327" i="1"/>
  <c r="N326" i="1"/>
  <c r="A326" i="1"/>
  <c r="O325" i="1"/>
  <c r="Z324" i="1"/>
  <c r="C324" i="1"/>
  <c r="W323" i="1"/>
  <c r="AF322" i="1"/>
  <c r="T322" i="1"/>
  <c r="AD321" i="1"/>
  <c r="Q321" i="1"/>
  <c r="AA320" i="1"/>
  <c r="N320" i="1"/>
  <c r="X319" i="1"/>
  <c r="K319" i="1"/>
  <c r="V318" i="1"/>
  <c r="I318" i="1"/>
  <c r="S317" i="1"/>
  <c r="AC316" i="1"/>
  <c r="P316" i="1"/>
  <c r="Z315" i="1"/>
  <c r="M315" i="1"/>
  <c r="W314" i="1"/>
  <c r="J314" i="1"/>
  <c r="T313" i="1"/>
  <c r="G313" i="1"/>
  <c r="Q312" i="1"/>
  <c r="C312" i="1"/>
  <c r="V311" i="1"/>
  <c r="H311" i="1"/>
  <c r="Q310" i="1"/>
  <c r="C310" i="1"/>
  <c r="V309" i="1"/>
  <c r="AE308" i="1"/>
  <c r="Q308" i="1"/>
  <c r="C308" i="1"/>
  <c r="L307" i="1"/>
  <c r="AE306" i="1"/>
  <c r="Q306" i="1"/>
  <c r="Z305" i="1"/>
  <c r="L305" i="1"/>
  <c r="AE304" i="1"/>
  <c r="Q304" i="1"/>
  <c r="Z303" i="1"/>
  <c r="L303" i="1"/>
  <c r="AE302" i="1"/>
  <c r="G302" i="1"/>
  <c r="Z301" i="1"/>
  <c r="L301" i="1"/>
  <c r="U300" i="1"/>
  <c r="G300" i="1"/>
  <c r="Z299" i="1"/>
  <c r="L299" i="1"/>
  <c r="U298" i="1"/>
  <c r="G298" i="1"/>
  <c r="Z297" i="1"/>
  <c r="A297" i="1"/>
  <c r="U296" i="1"/>
  <c r="G296" i="1"/>
  <c r="P295" i="1"/>
  <c r="A295" i="1"/>
  <c r="U294" i="1"/>
  <c r="AD293" i="1"/>
  <c r="P293" i="1"/>
  <c r="A293" i="1"/>
  <c r="U292" i="1"/>
  <c r="AD291" i="1"/>
  <c r="P291" i="1"/>
  <c r="A291" i="1"/>
  <c r="K290" i="1"/>
  <c r="AD289" i="1"/>
  <c r="P289" i="1"/>
  <c r="Y288" i="1"/>
  <c r="K288" i="1"/>
  <c r="AD287" i="1"/>
  <c r="P287" i="1"/>
  <c r="Y286" i="1"/>
  <c r="K286" i="1"/>
  <c r="AD285" i="1"/>
  <c r="I424" i="1"/>
  <c r="K414" i="1"/>
  <c r="AG405" i="1"/>
  <c r="V401" i="1"/>
  <c r="AD397" i="1"/>
  <c r="AB394" i="1"/>
  <c r="X392" i="1"/>
  <c r="AD390" i="1"/>
  <c r="E389" i="1"/>
  <c r="T387" i="1"/>
  <c r="AG385" i="1"/>
  <c r="M384" i="1"/>
  <c r="M383" i="1"/>
  <c r="AE381" i="1"/>
  <c r="AB380" i="1"/>
  <c r="X379" i="1"/>
  <c r="AC378" i="1"/>
  <c r="W377" i="1"/>
  <c r="Z376" i="1"/>
  <c r="AE375" i="1"/>
  <c r="I375" i="1"/>
  <c r="P374" i="1"/>
  <c r="O373" i="1"/>
  <c r="Z372" i="1"/>
  <c r="AF371" i="1"/>
  <c r="AE370" i="1"/>
  <c r="F370" i="1"/>
  <c r="O369" i="1"/>
  <c r="P368" i="1"/>
  <c r="V367" i="1"/>
  <c r="AF366" i="1"/>
  <c r="F366" i="1"/>
  <c r="O365" i="1"/>
  <c r="P364" i="1"/>
  <c r="T363" i="1"/>
  <c r="AB362" i="1"/>
  <c r="J362" i="1"/>
  <c r="O361" i="1"/>
  <c r="W360" i="1"/>
  <c r="E360" i="1"/>
  <c r="C359" i="1"/>
  <c r="Q358" i="1"/>
  <c r="W357" i="1"/>
  <c r="E357" i="1"/>
  <c r="Q356" i="1"/>
  <c r="W355" i="1"/>
  <c r="E355" i="1"/>
  <c r="Q354" i="1"/>
  <c r="W353" i="1"/>
  <c r="AA352" i="1"/>
  <c r="G352" i="1"/>
  <c r="W351" i="1"/>
  <c r="Z350" i="1"/>
  <c r="O350" i="1"/>
  <c r="AA349" i="1"/>
  <c r="AF348" i="1"/>
  <c r="K348" i="1"/>
  <c r="W347" i="1"/>
  <c r="A347" i="1"/>
  <c r="N346" i="1"/>
  <c r="Z345" i="1"/>
  <c r="N345" i="1"/>
  <c r="Y344" i="1"/>
  <c r="C344" i="1"/>
  <c r="X343" i="1"/>
  <c r="A343" i="1"/>
  <c r="N342" i="1"/>
  <c r="Z341" i="1"/>
  <c r="C341" i="1"/>
  <c r="Y340" i="1"/>
  <c r="C340" i="1"/>
  <c r="N339" i="1"/>
  <c r="Y338" i="1"/>
  <c r="N338" i="1"/>
  <c r="Z337" i="1"/>
  <c r="E337" i="1"/>
  <c r="O336" i="1"/>
  <c r="Z335" i="1"/>
  <c r="N335" i="1"/>
  <c r="Y334" i="1"/>
  <c r="E334" i="1"/>
  <c r="P333" i="1"/>
  <c r="AA332" i="1"/>
  <c r="O332" i="1"/>
  <c r="Z331" i="1"/>
  <c r="C331" i="1"/>
  <c r="Y330" i="1"/>
  <c r="E330" i="1"/>
  <c r="P329" i="1"/>
  <c r="AA328" i="1"/>
  <c r="E328" i="1"/>
  <c r="Z327" i="1"/>
  <c r="E327" i="1"/>
  <c r="O326" i="1"/>
  <c r="AA325" i="1"/>
  <c r="F325" i="1"/>
  <c r="AA324" i="1"/>
  <c r="E324" i="1"/>
  <c r="X323" i="1"/>
  <c r="AG322" i="1"/>
  <c r="U322" i="1"/>
  <c r="AE321" i="1"/>
  <c r="R321" i="1"/>
  <c r="AB320" i="1"/>
  <c r="O320" i="1"/>
  <c r="Y319" i="1"/>
  <c r="C319" i="1"/>
  <c r="W318" i="1"/>
  <c r="AF317" i="1"/>
  <c r="T317" i="1"/>
  <c r="AD316" i="1"/>
  <c r="Q316" i="1"/>
  <c r="AA315" i="1"/>
  <c r="N315" i="1"/>
  <c r="X314" i="1"/>
  <c r="K314" i="1"/>
  <c r="U313" i="1"/>
  <c r="H313" i="1"/>
  <c r="R312" i="1"/>
  <c r="E312" i="1"/>
  <c r="W311" i="1"/>
  <c r="AE310" i="1"/>
  <c r="R310" i="1"/>
  <c r="E310" i="1"/>
  <c r="M309" i="1"/>
  <c r="AF308" i="1"/>
  <c r="R308" i="1"/>
  <c r="AA307" i="1"/>
  <c r="M307" i="1"/>
  <c r="AF306" i="1"/>
  <c r="X423" i="1"/>
  <c r="V413" i="1"/>
  <c r="Q405" i="1"/>
  <c r="F401" i="1"/>
  <c r="X397" i="1"/>
  <c r="AD394" i="1"/>
  <c r="M392" i="1"/>
  <c r="W390" i="1"/>
  <c r="G389" i="1"/>
  <c r="U387" i="1"/>
  <c r="A386" i="1"/>
  <c r="N384" i="1"/>
  <c r="AG382" i="1"/>
  <c r="AF381" i="1"/>
  <c r="AC380" i="1"/>
  <c r="Y379" i="1"/>
  <c r="T378" i="1"/>
  <c r="X377" i="1"/>
  <c r="AA376" i="1"/>
  <c r="AF375" i="1"/>
  <c r="J375" i="1"/>
  <c r="J374" i="1"/>
  <c r="Q373" i="1"/>
  <c r="Q372" i="1"/>
  <c r="AG371" i="1"/>
  <c r="AF370" i="1"/>
  <c r="J370" i="1"/>
  <c r="Q369" i="1"/>
  <c r="Q368" i="1"/>
  <c r="W367" i="1"/>
  <c r="AG366" i="1"/>
  <c r="AF365" i="1"/>
  <c r="G365" i="1"/>
  <c r="Q364" i="1"/>
  <c r="U363" i="1"/>
  <c r="AD362" i="1"/>
  <c r="K362" i="1"/>
  <c r="I361" i="1"/>
  <c r="X360" i="1"/>
  <c r="AC359" i="1"/>
  <c r="E359" i="1"/>
  <c r="R358" i="1"/>
  <c r="Y357" i="1"/>
  <c r="F357" i="1"/>
  <c r="R356" i="1"/>
  <c r="Y355" i="1"/>
  <c r="AB354" i="1"/>
  <c r="H354" i="1"/>
  <c r="O353" i="1"/>
  <c r="AB352" i="1"/>
  <c r="H352" i="1"/>
  <c r="O351" i="1"/>
  <c r="AA350" i="1"/>
  <c r="F350" i="1"/>
  <c r="S349" i="1"/>
  <c r="AG348" i="1"/>
  <c r="L348" i="1"/>
  <c r="X347" i="1"/>
  <c r="C347" i="1"/>
  <c r="P346" i="1"/>
  <c r="AA345" i="1"/>
  <c r="O345" i="1"/>
  <c r="Z344" i="1"/>
  <c r="E344" i="1"/>
  <c r="O343" i="1"/>
  <c r="C343" i="1"/>
  <c r="AB422" i="1"/>
  <c r="AF412" i="1"/>
  <c r="K405" i="1"/>
  <c r="AE400" i="1"/>
  <c r="Z397" i="1"/>
  <c r="V394" i="1"/>
  <c r="P392" i="1"/>
  <c r="Y390" i="1"/>
  <c r="AD388" i="1"/>
  <c r="M387" i="1"/>
  <c r="AA385" i="1"/>
  <c r="O384" i="1"/>
  <c r="C383" i="1"/>
  <c r="AG381" i="1"/>
  <c r="AD380" i="1"/>
  <c r="AA379" i="1"/>
  <c r="V378" i="1"/>
  <c r="Y377" i="1"/>
  <c r="AB376" i="1"/>
  <c r="A376" i="1"/>
  <c r="AG374" i="1"/>
  <c r="L374" i="1"/>
  <c r="R373" i="1"/>
  <c r="R372" i="1"/>
  <c r="Y371" i="1"/>
  <c r="AG370" i="1"/>
  <c r="A370" i="1"/>
  <c r="H369" i="1"/>
  <c r="R368" i="1"/>
  <c r="Y367" i="1"/>
  <c r="X366" i="1"/>
  <c r="A366" i="1"/>
  <c r="H365" i="1"/>
  <c r="H364" i="1"/>
  <c r="V363" i="1"/>
  <c r="AE362" i="1"/>
  <c r="A362" i="1"/>
  <c r="K361" i="1"/>
  <c r="Y360" i="1"/>
  <c r="W359" i="1"/>
  <c r="F359" i="1"/>
  <c r="J358" i="1"/>
  <c r="Z357" i="1"/>
  <c r="AC356" i="1"/>
  <c r="J356" i="1"/>
  <c r="P355" i="1"/>
  <c r="AC354" i="1"/>
  <c r="J354" i="1"/>
  <c r="P353" i="1"/>
  <c r="AC352" i="1"/>
  <c r="J352" i="1"/>
  <c r="P351" i="1"/>
  <c r="AB350" i="1"/>
  <c r="G350" i="1"/>
  <c r="U349" i="1"/>
  <c r="A349" i="1"/>
  <c r="M348" i="1"/>
  <c r="Y347" i="1"/>
  <c r="F347" i="1"/>
  <c r="Q346" i="1"/>
  <c r="AB345" i="1"/>
  <c r="F345" i="1"/>
  <c r="AA344" i="1"/>
  <c r="F344" i="1"/>
  <c r="P343" i="1"/>
  <c r="AB342" i="1"/>
  <c r="G342" i="1"/>
  <c r="AB341" i="1"/>
  <c r="F341" i="1"/>
  <c r="Q340" i="1"/>
  <c r="AB339" i="1"/>
  <c r="P339" i="1"/>
  <c r="AB338" i="1"/>
  <c r="G338" i="1"/>
  <c r="R337" i="1"/>
  <c r="AC336" i="1"/>
  <c r="Q336" i="1"/>
  <c r="AB335" i="1"/>
  <c r="F335" i="1"/>
  <c r="R334" i="1"/>
  <c r="AD333" i="1"/>
  <c r="R333" i="1"/>
  <c r="AC332" i="1"/>
  <c r="G332" i="1"/>
  <c r="AB331" i="1"/>
  <c r="F331" i="1"/>
  <c r="R330" i="1"/>
  <c r="AD329" i="1"/>
  <c r="H329" i="1"/>
  <c r="AC328" i="1"/>
  <c r="G328" i="1"/>
  <c r="R327" i="1"/>
  <c r="AC326" i="1"/>
  <c r="R326" i="1"/>
  <c r="AD325" i="1"/>
  <c r="H325" i="1"/>
  <c r="S324" i="1"/>
  <c r="G324" i="1"/>
  <c r="P323" i="1"/>
  <c r="C323" i="1"/>
  <c r="M322" i="1"/>
  <c r="AG321" i="1"/>
  <c r="J321" i="1"/>
  <c r="AD320" i="1"/>
  <c r="H320" i="1"/>
  <c r="R319" i="1"/>
  <c r="F319" i="1"/>
  <c r="O318" i="1"/>
  <c r="A318" i="1"/>
  <c r="L317" i="1"/>
  <c r="AF316" i="1"/>
  <c r="I316" i="1"/>
  <c r="AC315" i="1"/>
  <c r="F315" i="1"/>
  <c r="Z314" i="1"/>
  <c r="C314" i="1"/>
  <c r="W313" i="1"/>
  <c r="AF312" i="1"/>
  <c r="T312" i="1"/>
  <c r="AC311" i="1"/>
  <c r="O311" i="1"/>
  <c r="AG310" i="1"/>
  <c r="T310" i="1"/>
  <c r="AC309" i="1"/>
  <c r="O309" i="1"/>
  <c r="A309" i="1"/>
  <c r="J308" i="1"/>
  <c r="AC307" i="1"/>
  <c r="O307" i="1"/>
  <c r="X306" i="1"/>
  <c r="J306" i="1"/>
  <c r="AC305" i="1"/>
  <c r="O305" i="1"/>
  <c r="X304" i="1"/>
  <c r="J304" i="1"/>
  <c r="AC303" i="1"/>
  <c r="E303" i="1"/>
  <c r="X302" i="1"/>
  <c r="J302" i="1"/>
  <c r="S301" i="1"/>
  <c r="E301" i="1"/>
  <c r="X300" i="1"/>
  <c r="J300" i="1"/>
  <c r="S299" i="1"/>
  <c r="F299" i="1"/>
  <c r="X298" i="1"/>
  <c r="AF297" i="1"/>
  <c r="S297" i="1"/>
  <c r="F297" i="1"/>
  <c r="N296" i="1"/>
  <c r="AF295" i="1"/>
  <c r="S295" i="1"/>
  <c r="AB294" i="1"/>
  <c r="N294" i="1"/>
  <c r="AG293" i="1"/>
  <c r="S293" i="1"/>
  <c r="AB292" i="1"/>
  <c r="N292" i="1"/>
  <c r="AG291" i="1"/>
  <c r="I291" i="1"/>
  <c r="AB290" i="1"/>
  <c r="N290" i="1"/>
  <c r="W289" i="1"/>
  <c r="I289" i="1"/>
  <c r="AB288" i="1"/>
  <c r="N288" i="1"/>
  <c r="W287" i="1"/>
  <c r="I287" i="1"/>
  <c r="AB286" i="1"/>
  <c r="C286" i="1"/>
  <c r="W285" i="1"/>
  <c r="I285" i="1"/>
  <c r="R284" i="1"/>
  <c r="E284" i="1"/>
  <c r="W283" i="1"/>
  <c r="I283" i="1"/>
  <c r="R282" i="1"/>
  <c r="E282" i="1"/>
  <c r="I422" i="1"/>
  <c r="U412" i="1"/>
  <c r="E405" i="1"/>
  <c r="P400" i="1"/>
  <c r="G397" i="1"/>
  <c r="O394" i="1"/>
  <c r="H392" i="1"/>
  <c r="P390" i="1"/>
  <c r="AF388" i="1"/>
  <c r="K387" i="1"/>
  <c r="Y385" i="1"/>
  <c r="P384" i="1"/>
  <c r="AA382" i="1"/>
  <c r="X381" i="1"/>
  <c r="V380" i="1"/>
  <c r="R379" i="1"/>
  <c r="W378" i="1"/>
  <c r="Q377" i="1"/>
  <c r="S376" i="1"/>
  <c r="AC375" i="1"/>
  <c r="C375" i="1"/>
  <c r="C374" i="1"/>
  <c r="S373" i="1"/>
  <c r="S372" i="1"/>
  <c r="S371" i="1"/>
  <c r="Z370" i="1"/>
  <c r="C370" i="1"/>
  <c r="I369" i="1"/>
  <c r="S368" i="1"/>
  <c r="S367" i="1"/>
  <c r="Z366" i="1"/>
  <c r="Z365" i="1"/>
  <c r="I365" i="1"/>
  <c r="I364" i="1"/>
  <c r="W363" i="1"/>
  <c r="V362" i="1"/>
  <c r="C362" i="1"/>
  <c r="L361" i="1"/>
  <c r="P360" i="1"/>
  <c r="Y359" i="1"/>
  <c r="G359" i="1"/>
  <c r="L358" i="1"/>
  <c r="Q357" i="1"/>
  <c r="AD356" i="1"/>
  <c r="L356" i="1"/>
  <c r="Q355" i="1"/>
  <c r="AD354" i="1"/>
  <c r="L354" i="1"/>
  <c r="Q353" i="1"/>
  <c r="AD352" i="1"/>
  <c r="A352" i="1"/>
  <c r="Q351" i="1"/>
  <c r="AC350" i="1"/>
  <c r="H350" i="1"/>
  <c r="M349" i="1"/>
  <c r="Y348" i="1"/>
  <c r="N348" i="1"/>
  <c r="Z347" i="1"/>
  <c r="AD346" i="1"/>
  <c r="R346" i="1"/>
  <c r="AC345" i="1"/>
  <c r="G345" i="1"/>
  <c r="R344" i="1"/>
  <c r="G344" i="1"/>
  <c r="Q343" i="1"/>
  <c r="AD342" i="1"/>
  <c r="H342" i="1"/>
  <c r="S341" i="1"/>
  <c r="G341" i="1"/>
  <c r="R340" i="1"/>
  <c r="AC339" i="1"/>
  <c r="Q339" i="1"/>
  <c r="T338" i="1"/>
  <c r="H338" i="1"/>
  <c r="S337" i="1"/>
  <c r="AD336" i="1"/>
  <c r="R336" i="1"/>
  <c r="AC335" i="1"/>
  <c r="G335" i="1"/>
  <c r="T334" i="1"/>
  <c r="AE333" i="1"/>
  <c r="S333" i="1"/>
  <c r="AD332" i="1"/>
  <c r="H332" i="1"/>
  <c r="S331" i="1"/>
  <c r="G331" i="1"/>
  <c r="T330" i="1"/>
  <c r="AE329" i="1"/>
  <c r="I329" i="1"/>
  <c r="T328" i="1"/>
  <c r="H328" i="1"/>
  <c r="S327" i="1"/>
  <c r="AD326" i="1"/>
  <c r="J326" i="1"/>
  <c r="U325" i="1"/>
  <c r="I325" i="1"/>
  <c r="T324" i="1"/>
  <c r="AD323" i="1"/>
  <c r="Q323" i="1"/>
  <c r="AA322" i="1"/>
  <c r="N322" i="1"/>
  <c r="X321" i="1"/>
  <c r="K321" i="1"/>
  <c r="V320" i="1"/>
  <c r="V421" i="1"/>
  <c r="AF411" i="1"/>
  <c r="AE404" i="1"/>
  <c r="S400" i="1"/>
  <c r="K397" i="1"/>
  <c r="Q394" i="1"/>
  <c r="I392" i="1"/>
  <c r="R390" i="1"/>
  <c r="T388" i="1"/>
  <c r="E387" i="1"/>
  <c r="R385" i="1"/>
  <c r="H384" i="1"/>
  <c r="AB382" i="1"/>
  <c r="Y381" i="1"/>
  <c r="T380" i="1"/>
  <c r="O379" i="1"/>
  <c r="J378" i="1"/>
  <c r="R377" i="1"/>
  <c r="T376" i="1"/>
  <c r="U375" i="1"/>
  <c r="E375" i="1"/>
  <c r="E374" i="1"/>
  <c r="K373" i="1"/>
  <c r="T372" i="1"/>
  <c r="U371" i="1"/>
  <c r="AA370" i="1"/>
  <c r="E370" i="1"/>
  <c r="K369" i="1"/>
  <c r="J368" i="1"/>
  <c r="U367" i="1"/>
  <c r="AA366" i="1"/>
  <c r="AA365" i="1"/>
  <c r="AG364" i="1"/>
  <c r="J364" i="1"/>
  <c r="O363" i="1"/>
  <c r="W362" i="1"/>
  <c r="E362" i="1"/>
  <c r="M361" i="1"/>
  <c r="Q360" i="1"/>
  <c r="Z359" i="1"/>
  <c r="AD358" i="1"/>
  <c r="N358" i="1"/>
  <c r="R357" i="1"/>
  <c r="AE356" i="1"/>
  <c r="C356" i="1"/>
  <c r="R355" i="1"/>
  <c r="AE354" i="1"/>
  <c r="E354" i="1"/>
  <c r="R353" i="1"/>
  <c r="AE352" i="1"/>
  <c r="E352" i="1"/>
  <c r="R351" i="1"/>
  <c r="AD350" i="1"/>
  <c r="J350" i="1"/>
  <c r="N349" i="1"/>
  <c r="Z348" i="1"/>
  <c r="E348" i="1"/>
  <c r="Q347" i="1"/>
  <c r="AE346" i="1"/>
  <c r="I346" i="1"/>
  <c r="AD345" i="1"/>
  <c r="H345" i="1"/>
  <c r="S344" i="1"/>
  <c r="AD343" i="1"/>
  <c r="S343" i="1"/>
  <c r="AE342" i="1"/>
  <c r="I342" i="1"/>
  <c r="T341" i="1"/>
  <c r="H341" i="1"/>
  <c r="S340" i="1"/>
  <c r="AD339" i="1"/>
  <c r="I339" i="1"/>
  <c r="U338" i="1"/>
  <c r="I338" i="1"/>
  <c r="T337" i="1"/>
  <c r="AE336" i="1"/>
  <c r="I336" i="1"/>
  <c r="AD335" i="1"/>
  <c r="I335" i="1"/>
  <c r="U334" i="1"/>
  <c r="AF333" i="1"/>
  <c r="J333" i="1"/>
  <c r="AE332" i="1"/>
  <c r="I332" i="1"/>
  <c r="T331" i="1"/>
  <c r="AE330" i="1"/>
  <c r="K330" i="1"/>
  <c r="AF329" i="1"/>
  <c r="J329" i="1"/>
  <c r="U328" i="1"/>
  <c r="I328" i="1"/>
  <c r="T327" i="1"/>
  <c r="AF326" i="1"/>
  <c r="K326" i="1"/>
  <c r="V325" i="1"/>
  <c r="J325" i="1"/>
  <c r="U324" i="1"/>
  <c r="AE323" i="1"/>
  <c r="R323" i="1"/>
  <c r="AB322" i="1"/>
  <c r="O322" i="1"/>
  <c r="Y321" i="1"/>
  <c r="M321" i="1"/>
  <c r="W320" i="1"/>
  <c r="J320" i="1"/>
  <c r="T319" i="1"/>
  <c r="AD318" i="1"/>
  <c r="Q318" i="1"/>
  <c r="AA317" i="1"/>
  <c r="N317" i="1"/>
  <c r="X316" i="1"/>
  <c r="K316" i="1"/>
  <c r="U315" i="1"/>
  <c r="H315" i="1"/>
  <c r="R314" i="1"/>
  <c r="F314" i="1"/>
  <c r="O313" i="1"/>
  <c r="C313" i="1"/>
  <c r="L312" i="1"/>
  <c r="AE311" i="1"/>
  <c r="Q311" i="1"/>
  <c r="Z310" i="1"/>
  <c r="L310" i="1"/>
  <c r="AE309" i="1"/>
  <c r="Q309" i="1"/>
  <c r="Z308" i="1"/>
  <c r="L308" i="1"/>
  <c r="AE307" i="1"/>
  <c r="G307" i="1"/>
  <c r="Z306" i="1"/>
  <c r="L306" i="1"/>
  <c r="U305" i="1"/>
  <c r="G305" i="1"/>
  <c r="Z304" i="1"/>
  <c r="L304" i="1"/>
  <c r="U303" i="1"/>
  <c r="G303" i="1"/>
  <c r="Z302" i="1"/>
  <c r="A302" i="1"/>
  <c r="U301" i="1"/>
  <c r="G301" i="1"/>
  <c r="P300" i="1"/>
  <c r="A300" i="1"/>
  <c r="U299" i="1"/>
  <c r="AD298" i="1"/>
  <c r="P298" i="1"/>
  <c r="A298" i="1"/>
  <c r="U297" i="1"/>
  <c r="AD296" i="1"/>
  <c r="P296" i="1"/>
  <c r="A296" i="1"/>
  <c r="Z420" i="1"/>
  <c r="K411" i="1"/>
  <c r="O404" i="1"/>
  <c r="C400" i="1"/>
  <c r="C397" i="1"/>
  <c r="AF393" i="1"/>
  <c r="K392" i="1"/>
  <c r="F390" i="1"/>
  <c r="W388" i="1"/>
  <c r="AC386" i="1"/>
  <c r="S385" i="1"/>
  <c r="G384" i="1"/>
  <c r="AC382" i="1"/>
  <c r="AA381" i="1"/>
  <c r="L380" i="1"/>
  <c r="Q379" i="1"/>
  <c r="L378" i="1"/>
  <c r="S377" i="1"/>
  <c r="V376" i="1"/>
  <c r="V375" i="1"/>
  <c r="AB374" i="1"/>
  <c r="F374" i="1"/>
  <c r="E373" i="1"/>
  <c r="L372" i="1"/>
  <c r="V371" i="1"/>
  <c r="AB370" i="1"/>
  <c r="AB369" i="1"/>
  <c r="F369" i="1"/>
  <c r="L368" i="1"/>
  <c r="L367" i="1"/>
  <c r="AB366" i="1"/>
  <c r="AB365" i="1"/>
  <c r="AB364" i="1"/>
  <c r="K364" i="1"/>
  <c r="S363" i="1"/>
  <c r="X362" i="1"/>
  <c r="AC361" i="1"/>
  <c r="C361" i="1"/>
  <c r="R360" i="1"/>
  <c r="AA359" i="1"/>
  <c r="AE358" i="1"/>
  <c r="F358" i="1"/>
  <c r="S357" i="1"/>
  <c r="AF356" i="1"/>
  <c r="F356" i="1"/>
  <c r="S355" i="1"/>
  <c r="AF354" i="1"/>
  <c r="G354" i="1"/>
  <c r="S353" i="1"/>
  <c r="V352" i="1"/>
  <c r="AC351" i="1"/>
  <c r="I351" i="1"/>
  <c r="U350" i="1"/>
  <c r="A350" i="1"/>
  <c r="O349" i="1"/>
  <c r="AA348" i="1"/>
  <c r="F348" i="1"/>
  <c r="S347" i="1"/>
  <c r="AF346" i="1"/>
  <c r="J346" i="1"/>
  <c r="U345" i="1"/>
  <c r="I345" i="1"/>
  <c r="T344" i="1"/>
  <c r="AE343" i="1"/>
  <c r="K343" i="1"/>
  <c r="V342" i="1"/>
  <c r="J342" i="1"/>
  <c r="U341" i="1"/>
  <c r="AE340" i="1"/>
  <c r="T340" i="1"/>
  <c r="AE339" i="1"/>
  <c r="K339" i="1"/>
  <c r="V338" i="1"/>
  <c r="AF337" i="1"/>
  <c r="U337" i="1"/>
  <c r="AF336" i="1"/>
  <c r="J336" i="1"/>
  <c r="U335" i="1"/>
  <c r="AG334" i="1"/>
  <c r="V334" i="1"/>
  <c r="AG333" i="1"/>
  <c r="K333" i="1"/>
  <c r="V332" i="1"/>
  <c r="J332" i="1"/>
  <c r="U331" i="1"/>
  <c r="AG330" i="1"/>
  <c r="L330" i="1"/>
  <c r="W329" i="1"/>
  <c r="K329" i="1"/>
  <c r="V328" i="1"/>
  <c r="AF327" i="1"/>
  <c r="U327" i="1"/>
  <c r="X326" i="1"/>
  <c r="L326" i="1"/>
  <c r="W325" i="1"/>
  <c r="AG324" i="1"/>
  <c r="V324" i="1"/>
  <c r="AF323" i="1"/>
  <c r="S323" i="1"/>
  <c r="AC322" i="1"/>
  <c r="P322" i="1"/>
  <c r="AA321" i="1"/>
  <c r="C321" i="1"/>
  <c r="X320" i="1"/>
  <c r="AG319" i="1"/>
  <c r="U319" i="1"/>
  <c r="AE318" i="1"/>
  <c r="R318" i="1"/>
  <c r="AB317" i="1"/>
  <c r="O317" i="1"/>
  <c r="Y316" i="1"/>
  <c r="L316" i="1"/>
  <c r="V315" i="1"/>
  <c r="I315" i="1"/>
  <c r="S314" i="1"/>
  <c r="G314" i="1"/>
  <c r="Q313" i="1"/>
  <c r="AA312" i="1"/>
  <c r="M312" i="1"/>
  <c r="AF311" i="1"/>
  <c r="R311" i="1"/>
  <c r="AA310" i="1"/>
  <c r="M310" i="1"/>
  <c r="AF309" i="1"/>
  <c r="H309" i="1"/>
  <c r="AA308" i="1"/>
  <c r="M308" i="1"/>
  <c r="V307" i="1"/>
  <c r="H307" i="1"/>
  <c r="AA306" i="1"/>
  <c r="M306" i="1"/>
  <c r="V305" i="1"/>
  <c r="H305" i="1"/>
  <c r="AA304" i="1"/>
  <c r="C304" i="1"/>
  <c r="V303" i="1"/>
  <c r="H303" i="1"/>
  <c r="Q302" i="1"/>
  <c r="C302" i="1"/>
  <c r="V301" i="1"/>
  <c r="H301" i="1"/>
  <c r="Q300" i="1"/>
  <c r="C300" i="1"/>
  <c r="O420" i="1"/>
  <c r="V410" i="1"/>
  <c r="H404" i="1"/>
  <c r="AC399" i="1"/>
  <c r="AA396" i="1"/>
  <c r="Y393" i="1"/>
  <c r="AG391" i="1"/>
  <c r="I390" i="1"/>
  <c r="O388" i="1"/>
  <c r="AD386" i="1"/>
  <c r="T385" i="1"/>
  <c r="AF383" i="1"/>
  <c r="AD382" i="1"/>
  <c r="O381" i="1"/>
  <c r="M380" i="1"/>
  <c r="H379" i="1"/>
  <c r="M378" i="1"/>
  <c r="O377" i="1"/>
  <c r="W376" i="1"/>
  <c r="W375" i="1"/>
  <c r="AD374" i="1"/>
  <c r="G374" i="1"/>
  <c r="G373" i="1"/>
  <c r="M372" i="1"/>
  <c r="W371" i="1"/>
  <c r="AD370" i="1"/>
  <c r="AC369" i="1"/>
  <c r="AD368" i="1"/>
  <c r="M368" i="1"/>
  <c r="M367" i="1"/>
  <c r="T366" i="1"/>
  <c r="AC365" i="1"/>
  <c r="AD364" i="1"/>
  <c r="L364" i="1"/>
  <c r="K363" i="1"/>
  <c r="Y362" i="1"/>
  <c r="AG361" i="1"/>
  <c r="E361" i="1"/>
  <c r="T360" i="1"/>
  <c r="R359" i="1"/>
  <c r="AF358" i="1"/>
  <c r="G358" i="1"/>
  <c r="T357" i="1"/>
  <c r="X356" i="1"/>
  <c r="G356" i="1"/>
  <c r="T355" i="1"/>
  <c r="X354" i="1"/>
  <c r="AD353" i="1"/>
  <c r="J353" i="1"/>
  <c r="X352" i="1"/>
  <c r="AD351" i="1"/>
  <c r="J351" i="1"/>
  <c r="V350" i="1"/>
  <c r="E350" i="1"/>
  <c r="P349" i="1"/>
  <c r="AB348" i="1"/>
  <c r="G348" i="1"/>
  <c r="U347" i="1"/>
  <c r="AG346" i="1"/>
  <c r="K346" i="1"/>
  <c r="V345" i="1"/>
  <c r="J345" i="1"/>
  <c r="U344" i="1"/>
  <c r="AG343" i="1"/>
  <c r="L343" i="1"/>
  <c r="W342" i="1"/>
  <c r="K342" i="1"/>
  <c r="V341" i="1"/>
  <c r="AF340" i="1"/>
  <c r="K340" i="1"/>
  <c r="W339" i="1"/>
  <c r="L339" i="1"/>
  <c r="W338" i="1"/>
  <c r="AG337" i="1"/>
  <c r="L337" i="1"/>
  <c r="AG336" i="1"/>
  <c r="K336" i="1"/>
  <c r="W335" i="1"/>
  <c r="A335" i="1"/>
  <c r="M334" i="1"/>
  <c r="A334" i="1"/>
  <c r="L333" i="1"/>
  <c r="W332" i="1"/>
  <c r="K332" i="1"/>
  <c r="W331" i="1"/>
  <c r="A331" i="1"/>
  <c r="M330" i="1"/>
  <c r="X329" i="1"/>
  <c r="L329" i="1"/>
  <c r="W328" i="1"/>
  <c r="AG327" i="1"/>
  <c r="M327" i="1"/>
  <c r="Y326" i="1"/>
  <c r="M326" i="1"/>
  <c r="X325" i="1"/>
  <c r="A325" i="1"/>
  <c r="M324" i="1"/>
  <c r="AG323" i="1"/>
  <c r="J323" i="1"/>
  <c r="AD322" i="1"/>
  <c r="H322" i="1"/>
  <c r="AB321" i="1"/>
  <c r="E321" i="1"/>
  <c r="Y320" i="1"/>
  <c r="A320" i="1"/>
  <c r="V319" i="1"/>
  <c r="AF318" i="1"/>
  <c r="S318" i="1"/>
  <c r="AC317" i="1"/>
  <c r="P317" i="1"/>
  <c r="Z316" i="1"/>
  <c r="M316" i="1"/>
  <c r="AA419" i="1"/>
  <c r="AG409" i="1"/>
  <c r="Y403" i="1"/>
  <c r="M399" i="1"/>
  <c r="U396" i="1"/>
  <c r="AA393" i="1"/>
  <c r="Z391" i="1"/>
  <c r="AG389" i="1"/>
  <c r="P388" i="1"/>
  <c r="AF386" i="1"/>
  <c r="K385" i="1"/>
  <c r="AG383" i="1"/>
  <c r="V382" i="1"/>
  <c r="Q381" i="1"/>
  <c r="N380" i="1"/>
  <c r="I379" i="1"/>
  <c r="N378" i="1"/>
  <c r="G377" i="1"/>
  <c r="N376" i="1"/>
  <c r="X375" i="1"/>
  <c r="X374" i="1"/>
  <c r="AE373" i="1"/>
  <c r="H373" i="1"/>
  <c r="N372" i="1"/>
  <c r="N371" i="1"/>
  <c r="X370" i="1"/>
  <c r="AE369" i="1"/>
  <c r="AE368" i="1"/>
  <c r="N368" i="1"/>
  <c r="N367" i="1"/>
  <c r="N366" i="1"/>
  <c r="U365" i="1"/>
  <c r="AE364" i="1"/>
  <c r="C364" i="1"/>
  <c r="L363" i="1"/>
  <c r="Z362" i="1"/>
  <c r="Y361" i="1"/>
  <c r="F361" i="1"/>
  <c r="N360" i="1"/>
  <c r="S359" i="1"/>
  <c r="A359" i="1"/>
  <c r="H358" i="1"/>
  <c r="U357" i="1"/>
  <c r="Z356" i="1"/>
  <c r="H356" i="1"/>
  <c r="K355" i="1"/>
  <c r="Z354" i="1"/>
  <c r="AE353" i="1"/>
  <c r="K353" i="1"/>
  <c r="Z352" i="1"/>
  <c r="AE351" i="1"/>
  <c r="K351" i="1"/>
  <c r="X350" i="1"/>
  <c r="AB349" i="1"/>
  <c r="Q349" i="1"/>
  <c r="AC348" i="1"/>
  <c r="H348" i="1"/>
  <c r="M347" i="1"/>
  <c r="X346" i="1"/>
  <c r="L346" i="1"/>
  <c r="W345" i="1"/>
  <c r="AG344" i="1"/>
  <c r="V344" i="1"/>
  <c r="Y343" i="1"/>
  <c r="M343" i="1"/>
  <c r="X342" i="1"/>
  <c r="A342" i="1"/>
  <c r="W341" i="1"/>
  <c r="AG340" i="1"/>
  <c r="L340" i="1"/>
  <c r="Y339" i="1"/>
  <c r="C339" i="1"/>
  <c r="X338" i="1"/>
  <c r="A338" i="1"/>
  <c r="M337" i="1"/>
  <c r="X336" i="1"/>
  <c r="L336" i="1"/>
  <c r="Y335" i="1"/>
  <c r="C335" i="1"/>
  <c r="N334" i="1"/>
  <c r="Y333" i="1"/>
  <c r="M333" i="1"/>
  <c r="X332" i="1"/>
  <c r="A332" i="1"/>
  <c r="O331" i="1"/>
  <c r="Z330" i="1"/>
  <c r="N330" i="1"/>
  <c r="Y329" i="1"/>
  <c r="C329" i="1"/>
  <c r="X328" i="1"/>
  <c r="A328" i="1"/>
  <c r="O327" i="1"/>
  <c r="Z326" i="1"/>
  <c r="C326" i="1"/>
  <c r="Y325" i="1"/>
  <c r="C325" i="1"/>
  <c r="N324" i="1"/>
  <c r="A324" i="1"/>
  <c r="K323" i="1"/>
  <c r="V322" i="1"/>
  <c r="I322" i="1"/>
  <c r="S321" i="1"/>
  <c r="F321" i="1"/>
  <c r="P320" i="1"/>
  <c r="C320" i="1"/>
  <c r="M319" i="1"/>
  <c r="AG318" i="1"/>
  <c r="J318" i="1"/>
  <c r="AD317" i="1"/>
  <c r="G317" i="1"/>
  <c r="AA316" i="1"/>
  <c r="C316" i="1"/>
  <c r="X315" i="1"/>
  <c r="AG314" i="1"/>
  <c r="V314" i="1"/>
  <c r="AF313" i="1"/>
  <c r="S313" i="1"/>
  <c r="AC312" i="1"/>
  <c r="O312" i="1"/>
  <c r="X311" i="1"/>
  <c r="J311" i="1"/>
  <c r="AC310" i="1"/>
  <c r="O310" i="1"/>
  <c r="X309" i="1"/>
  <c r="J309" i="1"/>
  <c r="AC308" i="1"/>
  <c r="E308" i="1"/>
  <c r="X307" i="1"/>
  <c r="J307" i="1"/>
  <c r="S306" i="1"/>
  <c r="E306" i="1"/>
  <c r="X305" i="1"/>
  <c r="J305" i="1"/>
  <c r="S304" i="1"/>
  <c r="F304" i="1"/>
  <c r="X303" i="1"/>
  <c r="AF302" i="1"/>
  <c r="S302" i="1"/>
  <c r="F302" i="1"/>
  <c r="N301" i="1"/>
  <c r="AF300" i="1"/>
  <c r="S300" i="1"/>
  <c r="AB299" i="1"/>
  <c r="N299" i="1"/>
  <c r="AG298" i="1"/>
  <c r="S298" i="1"/>
  <c r="AB297" i="1"/>
  <c r="N297" i="1"/>
  <c r="AG296" i="1"/>
  <c r="I296" i="1"/>
  <c r="AB295" i="1"/>
  <c r="N295" i="1"/>
  <c r="W294" i="1"/>
  <c r="I294" i="1"/>
  <c r="AB293" i="1"/>
  <c r="N293" i="1"/>
  <c r="W292" i="1"/>
  <c r="I292" i="1"/>
  <c r="AB291" i="1"/>
  <c r="C291" i="1"/>
  <c r="W290" i="1"/>
  <c r="I290" i="1"/>
  <c r="R289" i="1"/>
  <c r="E289" i="1"/>
  <c r="W288" i="1"/>
  <c r="I288" i="1"/>
  <c r="R287" i="1"/>
  <c r="E287" i="1"/>
  <c r="W286" i="1"/>
  <c r="AE285" i="1"/>
  <c r="R285" i="1"/>
  <c r="E285" i="1"/>
  <c r="M284" i="1"/>
  <c r="AF283" i="1"/>
  <c r="R283" i="1"/>
  <c r="AA282" i="1"/>
  <c r="M282" i="1"/>
  <c r="AF281" i="1"/>
  <c r="R281" i="1"/>
  <c r="AA280" i="1"/>
  <c r="M280" i="1"/>
  <c r="AF279" i="1"/>
  <c r="H279" i="1"/>
  <c r="AA278" i="1"/>
  <c r="M278" i="1"/>
  <c r="V277" i="1"/>
  <c r="H277" i="1"/>
  <c r="AA276" i="1"/>
  <c r="M276" i="1"/>
  <c r="V275" i="1"/>
  <c r="H275" i="1"/>
  <c r="AA274" i="1"/>
  <c r="C274" i="1"/>
  <c r="V273" i="1"/>
  <c r="H273" i="1"/>
  <c r="Q272" i="1"/>
  <c r="C272" i="1"/>
  <c r="V271" i="1"/>
  <c r="H271" i="1"/>
  <c r="Q270" i="1"/>
  <c r="C270" i="1"/>
  <c r="V269" i="1"/>
  <c r="AE268" i="1"/>
  <c r="Q268" i="1"/>
  <c r="C268" i="1"/>
  <c r="L267" i="1"/>
  <c r="AE266" i="1"/>
  <c r="Q266" i="1"/>
  <c r="Z265" i="1"/>
  <c r="L265" i="1"/>
  <c r="AE264" i="1"/>
  <c r="Q264" i="1"/>
  <c r="Z263" i="1"/>
  <c r="L263" i="1"/>
  <c r="AE262" i="1"/>
  <c r="G262" i="1"/>
  <c r="Z261" i="1"/>
  <c r="L261" i="1"/>
  <c r="U260" i="1"/>
  <c r="G260" i="1"/>
  <c r="Z259" i="1"/>
  <c r="L259" i="1"/>
  <c r="U258" i="1"/>
  <c r="G258" i="1"/>
  <c r="Z257" i="1"/>
  <c r="A257" i="1"/>
  <c r="U256" i="1"/>
  <c r="G256" i="1"/>
  <c r="P255" i="1"/>
  <c r="A255" i="1"/>
  <c r="U254" i="1"/>
  <c r="AD253" i="1"/>
  <c r="P253" i="1"/>
  <c r="A253" i="1"/>
  <c r="U252" i="1"/>
  <c r="AD251" i="1"/>
  <c r="P251" i="1"/>
  <c r="A251" i="1"/>
  <c r="K250" i="1"/>
  <c r="AD249" i="1"/>
  <c r="P249" i="1"/>
  <c r="Y248" i="1"/>
  <c r="K248" i="1"/>
  <c r="AD418" i="1"/>
  <c r="V409" i="1"/>
  <c r="AB403" i="1"/>
  <c r="P399" i="1"/>
  <c r="W396" i="1"/>
  <c r="S393" i="1"/>
  <c r="AB391" i="1"/>
  <c r="A390" i="1"/>
  <c r="R388" i="1"/>
  <c r="T386" i="1"/>
  <c r="M385" i="1"/>
  <c r="A384" i="1"/>
  <c r="T382" i="1"/>
  <c r="R381" i="1"/>
  <c r="O380" i="1"/>
  <c r="J379" i="1"/>
  <c r="E378" i="1"/>
  <c r="H377" i="1"/>
  <c r="P376" i="1"/>
  <c r="Y375" i="1"/>
  <c r="Z374" i="1"/>
  <c r="AF373" i="1"/>
  <c r="I373" i="1"/>
  <c r="P372" i="1"/>
  <c r="O371" i="1"/>
  <c r="P370" i="1"/>
  <c r="AF369" i="1"/>
  <c r="AF368" i="1"/>
  <c r="F368" i="1"/>
  <c r="O367" i="1"/>
  <c r="P366" i="1"/>
  <c r="V365" i="1"/>
  <c r="AF364" i="1"/>
  <c r="E364" i="1"/>
  <c r="M363" i="1"/>
  <c r="Q362" i="1"/>
  <c r="Z361" i="1"/>
  <c r="G361" i="1"/>
  <c r="F360" i="1"/>
  <c r="T359" i="1"/>
  <c r="AB358" i="1"/>
  <c r="I358" i="1"/>
  <c r="L357" i="1"/>
  <c r="AB356" i="1"/>
  <c r="AE355" i="1"/>
  <c r="L355" i="1"/>
  <c r="R354" i="1"/>
  <c r="AF353" i="1"/>
  <c r="L353" i="1"/>
  <c r="R352" i="1"/>
  <c r="AF351" i="1"/>
  <c r="L351" i="1"/>
  <c r="P350" i="1"/>
  <c r="AC349" i="1"/>
  <c r="H349" i="1"/>
  <c r="T348" i="1"/>
  <c r="AF347" i="1"/>
  <c r="N347" i="1"/>
  <c r="Y346" i="1"/>
  <c r="M346" i="1"/>
  <c r="X345" i="1"/>
  <c r="A345" i="1"/>
  <c r="N344" i="1"/>
  <c r="Z343" i="1"/>
  <c r="N343" i="1"/>
  <c r="Y342" i="1"/>
  <c r="C342" i="1"/>
  <c r="N341" i="1"/>
  <c r="A341" i="1"/>
  <c r="N340" i="1"/>
  <c r="Z339" i="1"/>
  <c r="E339" i="1"/>
  <c r="O338" i="1"/>
  <c r="C338" i="1"/>
  <c r="N337" i="1"/>
  <c r="Y336" i="1"/>
  <c r="C336" i="1"/>
  <c r="P335" i="1"/>
  <c r="E335" i="1"/>
  <c r="O334" i="1"/>
  <c r="Z333" i="1"/>
  <c r="N333" i="1"/>
  <c r="Y332" i="1"/>
  <c r="E332" i="1"/>
  <c r="P331" i="1"/>
  <c r="AA330" i="1"/>
  <c r="O330" i="1"/>
  <c r="Z329" i="1"/>
  <c r="E329" i="1"/>
  <c r="O328" i="1"/>
  <c r="AA327" i="1"/>
  <c r="P327" i="1"/>
  <c r="AA326" i="1"/>
  <c r="E326" i="1"/>
  <c r="P325" i="1"/>
  <c r="E325" i="1"/>
  <c r="O324" i="1"/>
  <c r="Y323" i="1"/>
  <c r="M323" i="1"/>
  <c r="W322" i="1"/>
  <c r="J322" i="1"/>
  <c r="T321" i="1"/>
  <c r="G321" i="1"/>
  <c r="Q320" i="1"/>
  <c r="E320" i="1"/>
  <c r="N319" i="1"/>
  <c r="A319" i="1"/>
  <c r="K318" i="1"/>
  <c r="AE317" i="1"/>
  <c r="H317" i="1"/>
  <c r="AB316" i="1"/>
  <c r="E316" i="1"/>
  <c r="Y315" i="1"/>
  <c r="C315" i="1"/>
  <c r="M314" i="1"/>
  <c r="AG313" i="1"/>
  <c r="J313" i="1"/>
  <c r="AD312" i="1"/>
  <c r="P312" i="1"/>
  <c r="Y311" i="1"/>
  <c r="K311" i="1"/>
  <c r="AD310" i="1"/>
  <c r="F310" i="1"/>
  <c r="Y309" i="1"/>
  <c r="K309" i="1"/>
  <c r="T308" i="1"/>
  <c r="F308" i="1"/>
  <c r="Y307" i="1"/>
  <c r="K307" i="1"/>
  <c r="T306" i="1"/>
  <c r="F306" i="1"/>
  <c r="Y305" i="1"/>
  <c r="AG304" i="1"/>
  <c r="T304" i="1"/>
  <c r="G304" i="1"/>
  <c r="O303" i="1"/>
  <c r="AG302" i="1"/>
  <c r="T302" i="1"/>
  <c r="AC301" i="1"/>
  <c r="O301" i="1"/>
  <c r="AG300" i="1"/>
  <c r="T300" i="1"/>
  <c r="AC299" i="1"/>
  <c r="O299" i="1"/>
  <c r="A299" i="1"/>
  <c r="J298" i="1"/>
  <c r="AC297" i="1"/>
  <c r="O297" i="1"/>
  <c r="X296" i="1"/>
  <c r="J296" i="1"/>
  <c r="AC295" i="1"/>
  <c r="O295" i="1"/>
  <c r="X294" i="1"/>
  <c r="J294" i="1"/>
  <c r="AC293" i="1"/>
  <c r="E293" i="1"/>
  <c r="X292" i="1"/>
  <c r="J292" i="1"/>
  <c r="S291" i="1"/>
  <c r="E291" i="1"/>
  <c r="X290" i="1"/>
  <c r="J290" i="1"/>
  <c r="S289" i="1"/>
  <c r="F289" i="1"/>
  <c r="X288" i="1"/>
  <c r="AF287" i="1"/>
  <c r="S287" i="1"/>
  <c r="F287" i="1"/>
  <c r="N286" i="1"/>
  <c r="AF285" i="1"/>
  <c r="S285" i="1"/>
  <c r="AB284" i="1"/>
  <c r="N284" i="1"/>
  <c r="AG283" i="1"/>
  <c r="S283" i="1"/>
  <c r="P342" i="1"/>
  <c r="AB332" i="1"/>
  <c r="O323" i="1"/>
  <c r="U317" i="1"/>
  <c r="E314" i="1"/>
  <c r="I311" i="1"/>
  <c r="S308" i="1"/>
  <c r="AA305" i="1"/>
  <c r="AA303" i="1"/>
  <c r="AA301" i="1"/>
  <c r="AG299" i="1"/>
  <c r="W298" i="1"/>
  <c r="H297" i="1"/>
  <c r="Z295" i="1"/>
  <c r="AA294" i="1"/>
  <c r="R293" i="1"/>
  <c r="P292" i="1"/>
  <c r="M291" i="1"/>
  <c r="AE289" i="1"/>
  <c r="AC288" i="1"/>
  <c r="Z287" i="1"/>
  <c r="Q286" i="1"/>
  <c r="G285" i="1"/>
  <c r="L284" i="1"/>
  <c r="G283" i="1"/>
  <c r="G282" i="1"/>
  <c r="P281" i="1"/>
  <c r="Q280" i="1"/>
  <c r="W279" i="1"/>
  <c r="AG278" i="1"/>
  <c r="AG277" i="1"/>
  <c r="O277" i="1"/>
  <c r="U276" i="1"/>
  <c r="AB275" i="1"/>
  <c r="J275" i="1"/>
  <c r="H274" i="1"/>
  <c r="W273" i="1"/>
  <c r="AE272" i="1"/>
  <c r="A272" i="1"/>
  <c r="K271" i="1"/>
  <c r="X270" i="1"/>
  <c r="AB269" i="1"/>
  <c r="K269" i="1"/>
  <c r="X268" i="1"/>
  <c r="AB267" i="1"/>
  <c r="K267" i="1"/>
  <c r="N266" i="1"/>
  <c r="AB265" i="1"/>
  <c r="AG264" i="1"/>
  <c r="N264" i="1"/>
  <c r="AB263" i="1"/>
  <c r="AG262" i="1"/>
  <c r="N262" i="1"/>
  <c r="AB261" i="1"/>
  <c r="AG260" i="1"/>
  <c r="N260" i="1"/>
  <c r="R259" i="1"/>
  <c r="A259" i="1"/>
  <c r="N258" i="1"/>
  <c r="R257" i="1"/>
  <c r="X256" i="1"/>
  <c r="C256" i="1"/>
  <c r="R255" i="1"/>
  <c r="X254" i="1"/>
  <c r="E254" i="1"/>
  <c r="R253" i="1"/>
  <c r="X252" i="1"/>
  <c r="E252" i="1"/>
  <c r="R251" i="1"/>
  <c r="X250" i="1"/>
  <c r="E250" i="1"/>
  <c r="H249" i="1"/>
  <c r="X248" i="1"/>
  <c r="C248" i="1"/>
  <c r="N247" i="1"/>
  <c r="Y246" i="1"/>
  <c r="M246" i="1"/>
  <c r="X245" i="1"/>
  <c r="E245" i="1"/>
  <c r="O244" i="1"/>
  <c r="Z243" i="1"/>
  <c r="N243" i="1"/>
  <c r="Y242" i="1"/>
  <c r="C242" i="1"/>
  <c r="W241" i="1"/>
  <c r="AF240" i="1"/>
  <c r="K240" i="1"/>
  <c r="AE239" i="1"/>
  <c r="H239" i="1"/>
  <c r="AB238" i="1"/>
  <c r="E238" i="1"/>
  <c r="Y237" i="1"/>
  <c r="A237" i="1"/>
  <c r="V236" i="1"/>
  <c r="AE235" i="1"/>
  <c r="S235" i="1"/>
  <c r="AC234" i="1"/>
  <c r="P234" i="1"/>
  <c r="Z233" i="1"/>
  <c r="M233" i="1"/>
  <c r="W232" i="1"/>
  <c r="K232" i="1"/>
  <c r="U231" i="1"/>
  <c r="H231" i="1"/>
  <c r="R230" i="1"/>
  <c r="AB229" i="1"/>
  <c r="O229" i="1"/>
  <c r="Y228" i="1"/>
  <c r="L228" i="1"/>
  <c r="V227" i="1"/>
  <c r="I227" i="1"/>
  <c r="S226" i="1"/>
  <c r="F226" i="1"/>
  <c r="P225" i="1"/>
  <c r="A225" i="1"/>
  <c r="U224" i="1"/>
  <c r="AD223" i="1"/>
  <c r="P223" i="1"/>
  <c r="A223" i="1"/>
  <c r="U222" i="1"/>
  <c r="AD221" i="1"/>
  <c r="P221" i="1"/>
  <c r="A221" i="1"/>
  <c r="K220" i="1"/>
  <c r="AD219" i="1"/>
  <c r="P219" i="1"/>
  <c r="Y218" i="1"/>
  <c r="K218" i="1"/>
  <c r="AD217" i="1"/>
  <c r="P217" i="1"/>
  <c r="Y216" i="1"/>
  <c r="K216" i="1"/>
  <c r="AD215" i="1"/>
  <c r="F215" i="1"/>
  <c r="Y214" i="1"/>
  <c r="K214" i="1"/>
  <c r="T213" i="1"/>
  <c r="F213" i="1"/>
  <c r="Y212" i="1"/>
  <c r="K212" i="1"/>
  <c r="T211" i="1"/>
  <c r="F211" i="1"/>
  <c r="Y210" i="1"/>
  <c r="AG209" i="1"/>
  <c r="T209" i="1"/>
  <c r="G209" i="1"/>
  <c r="O208" i="1"/>
  <c r="AG207" i="1"/>
  <c r="T207" i="1"/>
  <c r="AC206" i="1"/>
  <c r="O206" i="1"/>
  <c r="AG205" i="1"/>
  <c r="T205" i="1"/>
  <c r="AC204" i="1"/>
  <c r="O204" i="1"/>
  <c r="A204" i="1"/>
  <c r="J203" i="1"/>
  <c r="AC202" i="1"/>
  <c r="O202" i="1"/>
  <c r="X201" i="1"/>
  <c r="J201" i="1"/>
  <c r="AC200" i="1"/>
  <c r="O200" i="1"/>
  <c r="X199" i="1"/>
  <c r="J199" i="1"/>
  <c r="AC198" i="1"/>
  <c r="E198" i="1"/>
  <c r="X197" i="1"/>
  <c r="J197" i="1"/>
  <c r="S196" i="1"/>
  <c r="E196" i="1"/>
  <c r="X195" i="1"/>
  <c r="J195" i="1"/>
  <c r="S194" i="1"/>
  <c r="AA341" i="1"/>
  <c r="P332" i="1"/>
  <c r="A323" i="1"/>
  <c r="M317" i="1"/>
  <c r="AE313" i="1"/>
  <c r="AF310" i="1"/>
  <c r="K308" i="1"/>
  <c r="AB305" i="1"/>
  <c r="AB303" i="1"/>
  <c r="AB301" i="1"/>
  <c r="E300" i="1"/>
  <c r="O298" i="1"/>
  <c r="C297" i="1"/>
  <c r="AA295" i="1"/>
  <c r="V294" i="1"/>
  <c r="J293" i="1"/>
  <c r="G292" i="1"/>
  <c r="H291" i="1"/>
  <c r="AF289" i="1"/>
  <c r="T288" i="1"/>
  <c r="Q287" i="1"/>
  <c r="L286" i="1"/>
  <c r="H285" i="1"/>
  <c r="C284" i="1"/>
  <c r="H283" i="1"/>
  <c r="K282" i="1"/>
  <c r="Q281" i="1"/>
  <c r="R280" i="1"/>
  <c r="Z279" i="1"/>
  <c r="A279" i="1"/>
  <c r="A278" i="1"/>
  <c r="P277" i="1"/>
  <c r="O276" i="1"/>
  <c r="AC275" i="1"/>
  <c r="A275" i="1"/>
  <c r="I274" i="1"/>
  <c r="X273" i="1"/>
  <c r="V272" i="1"/>
  <c r="E272" i="1"/>
  <c r="L271" i="1"/>
  <c r="Y270" i="1"/>
  <c r="AC269" i="1"/>
  <c r="L269" i="1"/>
  <c r="O268" i="1"/>
  <c r="AC267" i="1"/>
  <c r="A267" i="1"/>
  <c r="O266" i="1"/>
  <c r="AC265" i="1"/>
  <c r="A265" i="1"/>
  <c r="O264" i="1"/>
  <c r="AC263" i="1"/>
  <c r="A263" i="1"/>
  <c r="O262" i="1"/>
  <c r="S261" i="1"/>
  <c r="A261" i="1"/>
  <c r="O260" i="1"/>
  <c r="S259" i="1"/>
  <c r="Y258" i="1"/>
  <c r="E258" i="1"/>
  <c r="S257" i="1"/>
  <c r="Y256" i="1"/>
  <c r="E256" i="1"/>
  <c r="S255" i="1"/>
  <c r="Y254" i="1"/>
  <c r="F254" i="1"/>
  <c r="S253" i="1"/>
  <c r="Y252" i="1"/>
  <c r="F252" i="1"/>
  <c r="I251" i="1"/>
  <c r="Y250" i="1"/>
  <c r="AB249" i="1"/>
  <c r="I249" i="1"/>
  <c r="O248" i="1"/>
  <c r="AA247" i="1"/>
  <c r="O247" i="1"/>
  <c r="Z246" i="1"/>
  <c r="C246" i="1"/>
  <c r="P245" i="1"/>
  <c r="AB244" i="1"/>
  <c r="P244" i="1"/>
  <c r="AA243" i="1"/>
  <c r="E243" i="1"/>
  <c r="Z242" i="1"/>
  <c r="E242" i="1"/>
  <c r="N241" i="1"/>
  <c r="A241" i="1"/>
  <c r="L240" i="1"/>
  <c r="AF239" i="1"/>
  <c r="I239" i="1"/>
  <c r="AC238" i="1"/>
  <c r="F238" i="1"/>
  <c r="Z237" i="1"/>
  <c r="C237" i="1"/>
  <c r="W236" i="1"/>
  <c r="AF235" i="1"/>
  <c r="T235" i="1"/>
  <c r="AD234" i="1"/>
  <c r="Q234" i="1"/>
  <c r="AA233" i="1"/>
  <c r="N233" i="1"/>
  <c r="Y232" i="1"/>
  <c r="A232" i="1"/>
  <c r="V231" i="1"/>
  <c r="AE230" i="1"/>
  <c r="S230" i="1"/>
  <c r="AC229" i="1"/>
  <c r="P229" i="1"/>
  <c r="Z228" i="1"/>
  <c r="M228" i="1"/>
  <c r="W227" i="1"/>
  <c r="J227" i="1"/>
  <c r="T226" i="1"/>
  <c r="G226" i="1"/>
  <c r="Q225" i="1"/>
  <c r="C225" i="1"/>
  <c r="V224" i="1"/>
  <c r="AE223" i="1"/>
  <c r="E341" i="1"/>
  <c r="AA331" i="1"/>
  <c r="L322" i="1"/>
  <c r="AE316" i="1"/>
  <c r="V313" i="1"/>
  <c r="A311" i="1"/>
  <c r="N308" i="1"/>
  <c r="AD305" i="1"/>
  <c r="T303" i="1"/>
  <c r="T301" i="1"/>
  <c r="AF299" i="1"/>
  <c r="Q298" i="1"/>
  <c r="E297" i="1"/>
  <c r="V295" i="1"/>
  <c r="M294" i="1"/>
  <c r="K293" i="1"/>
  <c r="H292" i="1"/>
  <c r="Z290" i="1"/>
  <c r="X289" i="1"/>
  <c r="U288" i="1"/>
  <c r="L287" i="1"/>
  <c r="M286" i="1"/>
  <c r="J285" i="1"/>
  <c r="F284" i="1"/>
  <c r="AF282" i="1"/>
  <c r="A282" i="1"/>
  <c r="I281" i="1"/>
  <c r="S280" i="1"/>
  <c r="T279" i="1"/>
  <c r="Y278" i="1"/>
  <c r="C278" i="1"/>
  <c r="G277" i="1"/>
  <c r="P276" i="1"/>
  <c r="AD275" i="1"/>
  <c r="AC274" i="1"/>
  <c r="J274" i="1"/>
  <c r="P273" i="1"/>
  <c r="W272" i="1"/>
  <c r="F272" i="1"/>
  <c r="M271" i="1"/>
  <c r="P270" i="1"/>
  <c r="AD269" i="1"/>
  <c r="C269" i="1"/>
  <c r="P268" i="1"/>
  <c r="AD267" i="1"/>
  <c r="C267" i="1"/>
  <c r="P266" i="1"/>
  <c r="AD265" i="1"/>
  <c r="C265" i="1"/>
  <c r="P264" i="1"/>
  <c r="T263" i="1"/>
  <c r="C263" i="1"/>
  <c r="P262" i="1"/>
  <c r="T261" i="1"/>
  <c r="Z260" i="1"/>
  <c r="F260" i="1"/>
  <c r="T259" i="1"/>
  <c r="Z258" i="1"/>
  <c r="F258" i="1"/>
  <c r="T257" i="1"/>
  <c r="Z256" i="1"/>
  <c r="F256" i="1"/>
  <c r="T255" i="1"/>
  <c r="Z254" i="1"/>
  <c r="G254" i="1"/>
  <c r="J253" i="1"/>
  <c r="Z252" i="1"/>
  <c r="AC251" i="1"/>
  <c r="J251" i="1"/>
  <c r="P250" i="1"/>
  <c r="AC249" i="1"/>
  <c r="J249" i="1"/>
  <c r="P248" i="1"/>
  <c r="AB247" i="1"/>
  <c r="P247" i="1"/>
  <c r="AA246" i="1"/>
  <c r="E246" i="1"/>
  <c r="R245" i="1"/>
  <c r="AC244" i="1"/>
  <c r="Q244" i="1"/>
  <c r="AB243" i="1"/>
  <c r="F243" i="1"/>
  <c r="Q242" i="1"/>
  <c r="F242" i="1"/>
  <c r="P241" i="1"/>
  <c r="Z240" i="1"/>
  <c r="M240" i="1"/>
  <c r="W239" i="1"/>
  <c r="J239" i="1"/>
  <c r="T238" i="1"/>
  <c r="G238" i="1"/>
  <c r="Q237" i="1"/>
  <c r="E237" i="1"/>
  <c r="N236" i="1"/>
  <c r="AG235" i="1"/>
  <c r="K235" i="1"/>
  <c r="AE234" i="1"/>
  <c r="H234" i="1"/>
  <c r="AB233" i="1"/>
  <c r="F233" i="1"/>
  <c r="Z232" i="1"/>
  <c r="C232" i="1"/>
  <c r="W231" i="1"/>
  <c r="AF230" i="1"/>
  <c r="T230" i="1"/>
  <c r="AD229" i="1"/>
  <c r="Q229" i="1"/>
  <c r="AA228" i="1"/>
  <c r="N228" i="1"/>
  <c r="X227" i="1"/>
  <c r="K227" i="1"/>
  <c r="U226" i="1"/>
  <c r="H226" i="1"/>
  <c r="R225" i="1"/>
  <c r="E225" i="1"/>
  <c r="M224" i="1"/>
  <c r="AF223" i="1"/>
  <c r="R223" i="1"/>
  <c r="AA222" i="1"/>
  <c r="M222" i="1"/>
  <c r="AF221" i="1"/>
  <c r="R221" i="1"/>
  <c r="AA220" i="1"/>
  <c r="M220" i="1"/>
  <c r="AF219" i="1"/>
  <c r="H219" i="1"/>
  <c r="AA218" i="1"/>
  <c r="M218" i="1"/>
  <c r="V217" i="1"/>
  <c r="H217" i="1"/>
  <c r="AA216" i="1"/>
  <c r="M216" i="1"/>
  <c r="V215" i="1"/>
  <c r="H215" i="1"/>
  <c r="AA214" i="1"/>
  <c r="C214" i="1"/>
  <c r="V213" i="1"/>
  <c r="H213" i="1"/>
  <c r="Q212" i="1"/>
  <c r="C212" i="1"/>
  <c r="V211" i="1"/>
  <c r="H211" i="1"/>
  <c r="Q210" i="1"/>
  <c r="C210" i="1"/>
  <c r="V209" i="1"/>
  <c r="AE208" i="1"/>
  <c r="Q208" i="1"/>
  <c r="C208" i="1"/>
  <c r="L207" i="1"/>
  <c r="AE206" i="1"/>
  <c r="Q206" i="1"/>
  <c r="Z205" i="1"/>
  <c r="L205" i="1"/>
  <c r="AE204" i="1"/>
  <c r="Q204" i="1"/>
  <c r="Z203" i="1"/>
  <c r="L203" i="1"/>
  <c r="AE202" i="1"/>
  <c r="G202" i="1"/>
  <c r="Z201" i="1"/>
  <c r="L201" i="1"/>
  <c r="U200" i="1"/>
  <c r="G200" i="1"/>
  <c r="Z199" i="1"/>
  <c r="L199" i="1"/>
  <c r="U198" i="1"/>
  <c r="G198" i="1"/>
  <c r="Z197" i="1"/>
  <c r="A197" i="1"/>
  <c r="U196" i="1"/>
  <c r="G196" i="1"/>
  <c r="P195" i="1"/>
  <c r="A195" i="1"/>
  <c r="U194" i="1"/>
  <c r="AD193" i="1"/>
  <c r="P193" i="1"/>
  <c r="A193" i="1"/>
  <c r="U192" i="1"/>
  <c r="AD191" i="1"/>
  <c r="P191" i="1"/>
  <c r="A191" i="1"/>
  <c r="K190" i="1"/>
  <c r="AD189" i="1"/>
  <c r="P189" i="1"/>
  <c r="Y188" i="1"/>
  <c r="K188" i="1"/>
  <c r="AD187" i="1"/>
  <c r="P187" i="1"/>
  <c r="Y186" i="1"/>
  <c r="K186" i="1"/>
  <c r="AD185" i="1"/>
  <c r="F185" i="1"/>
  <c r="Y184" i="1"/>
  <c r="K184" i="1"/>
  <c r="T183" i="1"/>
  <c r="F183" i="1"/>
  <c r="Y182" i="1"/>
  <c r="K182" i="1"/>
  <c r="T181" i="1"/>
  <c r="F181" i="1"/>
  <c r="Y180" i="1"/>
  <c r="AG179" i="1"/>
  <c r="T179" i="1"/>
  <c r="G179" i="1"/>
  <c r="P340" i="1"/>
  <c r="E331" i="1"/>
  <c r="AF321" i="1"/>
  <c r="AG316" i="1"/>
  <c r="X313" i="1"/>
  <c r="AB310" i="1"/>
  <c r="AB307" i="1"/>
  <c r="W305" i="1"/>
  <c r="W303" i="1"/>
  <c r="W301" i="1"/>
  <c r="AA299" i="1"/>
  <c r="R298" i="1"/>
  <c r="AC296" i="1"/>
  <c r="Q295" i="1"/>
  <c r="O294" i="1"/>
  <c r="L293" i="1"/>
  <c r="C292" i="1"/>
  <c r="AA290" i="1"/>
  <c r="Y289" i="1"/>
  <c r="V288" i="1"/>
  <c r="G287" i="1"/>
  <c r="E286" i="1"/>
  <c r="AG284" i="1"/>
  <c r="G284" i="1"/>
  <c r="AG282" i="1"/>
  <c r="C282" i="1"/>
  <c r="L281" i="1"/>
  <c r="T280" i="1"/>
  <c r="U279" i="1"/>
  <c r="Z278" i="1"/>
  <c r="AA277" i="1"/>
  <c r="I277" i="1"/>
  <c r="Q276" i="1"/>
  <c r="U275" i="1"/>
  <c r="AD274" i="1"/>
  <c r="K274" i="1"/>
  <c r="J273" i="1"/>
  <c r="X272" i="1"/>
  <c r="AD271" i="1"/>
  <c r="C271" i="1"/>
  <c r="R270" i="1"/>
  <c r="X269" i="1"/>
  <c r="E269" i="1"/>
  <c r="R268" i="1"/>
  <c r="X267" i="1"/>
  <c r="E267" i="1"/>
  <c r="R266" i="1"/>
  <c r="X265" i="1"/>
  <c r="E265" i="1"/>
  <c r="H264" i="1"/>
  <c r="X263" i="1"/>
  <c r="AA262" i="1"/>
  <c r="H262" i="1"/>
  <c r="N261" i="1"/>
  <c r="AA260" i="1"/>
  <c r="H260" i="1"/>
  <c r="N259" i="1"/>
  <c r="AA258" i="1"/>
  <c r="H258" i="1"/>
  <c r="N257" i="1"/>
  <c r="AA256" i="1"/>
  <c r="H256" i="1"/>
  <c r="N255" i="1"/>
  <c r="AA254" i="1"/>
  <c r="AE253" i="1"/>
  <c r="N253" i="1"/>
  <c r="Q252" i="1"/>
  <c r="AE251" i="1"/>
  <c r="C251" i="1"/>
  <c r="Q250" i="1"/>
  <c r="AE249" i="1"/>
  <c r="E249" i="1"/>
  <c r="Q248" i="1"/>
  <c r="AC247" i="1"/>
  <c r="G247" i="1"/>
  <c r="AB246" i="1"/>
  <c r="G246" i="1"/>
  <c r="S245" i="1"/>
  <c r="AD244" i="1"/>
  <c r="H244" i="1"/>
  <c r="AC243" i="1"/>
  <c r="G243" i="1"/>
  <c r="R242" i="1"/>
  <c r="AD241" i="1"/>
  <c r="Q241" i="1"/>
  <c r="AA240" i="1"/>
  <c r="N240" i="1"/>
  <c r="X239" i="1"/>
  <c r="K239" i="1"/>
  <c r="U238" i="1"/>
  <c r="H238" i="1"/>
  <c r="R237" i="1"/>
  <c r="F237" i="1"/>
  <c r="O236" i="1"/>
  <c r="A236" i="1"/>
  <c r="L235" i="1"/>
  <c r="AF234" i="1"/>
  <c r="I234" i="1"/>
  <c r="T233" i="1"/>
  <c r="G233" i="1"/>
  <c r="Q232" i="1"/>
  <c r="E232" i="1"/>
  <c r="N231" i="1"/>
  <c r="AG230" i="1"/>
  <c r="K230" i="1"/>
  <c r="AE229" i="1"/>
  <c r="H229" i="1"/>
  <c r="AB228" i="1"/>
  <c r="E228" i="1"/>
  <c r="Y227" i="1"/>
  <c r="A227" i="1"/>
  <c r="V226" i="1"/>
  <c r="AE225" i="1"/>
  <c r="S225" i="1"/>
  <c r="AB224" i="1"/>
  <c r="N224" i="1"/>
  <c r="AG223" i="1"/>
  <c r="S223" i="1"/>
  <c r="AB222" i="1"/>
  <c r="N222" i="1"/>
  <c r="AG221" i="1"/>
  <c r="I221" i="1"/>
  <c r="AB220" i="1"/>
  <c r="N220" i="1"/>
  <c r="W219" i="1"/>
  <c r="I219" i="1"/>
  <c r="AB218" i="1"/>
  <c r="N218" i="1"/>
  <c r="W217" i="1"/>
  <c r="I217" i="1"/>
  <c r="AB216" i="1"/>
  <c r="C216" i="1"/>
  <c r="W215" i="1"/>
  <c r="I215" i="1"/>
  <c r="R214" i="1"/>
  <c r="E214" i="1"/>
  <c r="W213" i="1"/>
  <c r="I213" i="1"/>
  <c r="R212" i="1"/>
  <c r="E212" i="1"/>
  <c r="W211" i="1"/>
  <c r="AE210" i="1"/>
  <c r="R210" i="1"/>
  <c r="E210" i="1"/>
  <c r="M209" i="1"/>
  <c r="AF208" i="1"/>
  <c r="R208" i="1"/>
  <c r="AA207" i="1"/>
  <c r="M207" i="1"/>
  <c r="AF206" i="1"/>
  <c r="R206" i="1"/>
  <c r="AA205" i="1"/>
  <c r="M205" i="1"/>
  <c r="AF204" i="1"/>
  <c r="H204" i="1"/>
  <c r="AA203" i="1"/>
  <c r="M203" i="1"/>
  <c r="V202" i="1"/>
  <c r="H202" i="1"/>
  <c r="AA201" i="1"/>
  <c r="M201" i="1"/>
  <c r="V200" i="1"/>
  <c r="H200" i="1"/>
  <c r="AA199" i="1"/>
  <c r="C199" i="1"/>
  <c r="V198" i="1"/>
  <c r="H198" i="1"/>
  <c r="Q197" i="1"/>
  <c r="C197" i="1"/>
  <c r="V196" i="1"/>
  <c r="H196" i="1"/>
  <c r="Q195" i="1"/>
  <c r="C195" i="1"/>
  <c r="V194" i="1"/>
  <c r="AE193" i="1"/>
  <c r="Q193" i="1"/>
  <c r="C193" i="1"/>
  <c r="L192" i="1"/>
  <c r="AE191" i="1"/>
  <c r="Q191" i="1"/>
  <c r="Z190" i="1"/>
  <c r="L190" i="1"/>
  <c r="AE189" i="1"/>
  <c r="Q189" i="1"/>
  <c r="Z188" i="1"/>
  <c r="L188" i="1"/>
  <c r="AE187" i="1"/>
  <c r="G187" i="1"/>
  <c r="Z186" i="1"/>
  <c r="L186" i="1"/>
  <c r="U185" i="1"/>
  <c r="G185" i="1"/>
  <c r="Z184" i="1"/>
  <c r="L184" i="1"/>
  <c r="U183" i="1"/>
  <c r="G183" i="1"/>
  <c r="Z182" i="1"/>
  <c r="A182" i="1"/>
  <c r="U181" i="1"/>
  <c r="G181" i="1"/>
  <c r="P180" i="1"/>
  <c r="A180" i="1"/>
  <c r="U179" i="1"/>
  <c r="AD178" i="1"/>
  <c r="P178" i="1"/>
  <c r="A178" i="1"/>
  <c r="U177" i="1"/>
  <c r="AD176" i="1"/>
  <c r="P176" i="1"/>
  <c r="A176" i="1"/>
  <c r="K175" i="1"/>
  <c r="AD174" i="1"/>
  <c r="P174" i="1"/>
  <c r="Y173" i="1"/>
  <c r="K173" i="1"/>
  <c r="AD172" i="1"/>
  <c r="P172" i="1"/>
  <c r="Y171" i="1"/>
  <c r="K171" i="1"/>
  <c r="AD170" i="1"/>
  <c r="F170" i="1"/>
  <c r="Y169" i="1"/>
  <c r="K169" i="1"/>
  <c r="T168" i="1"/>
  <c r="F168" i="1"/>
  <c r="Y167" i="1"/>
  <c r="K167" i="1"/>
  <c r="T166" i="1"/>
  <c r="F166" i="1"/>
  <c r="Y165" i="1"/>
  <c r="AG164" i="1"/>
  <c r="T164" i="1"/>
  <c r="G164" i="1"/>
  <c r="O163" i="1"/>
  <c r="AG162" i="1"/>
  <c r="T162" i="1"/>
  <c r="AC161" i="1"/>
  <c r="O161" i="1"/>
  <c r="AG160" i="1"/>
  <c r="T160" i="1"/>
  <c r="AC159" i="1"/>
  <c r="O159" i="1"/>
  <c r="A159" i="1"/>
  <c r="E340" i="1"/>
  <c r="P330" i="1"/>
  <c r="I321" i="1"/>
  <c r="R316" i="1"/>
  <c r="R313" i="1"/>
  <c r="S310" i="1"/>
  <c r="AD307" i="1"/>
  <c r="M305" i="1"/>
  <c r="M303" i="1"/>
  <c r="M301" i="1"/>
  <c r="R299" i="1"/>
  <c r="M298" i="1"/>
  <c r="AE296" i="1"/>
  <c r="R295" i="1"/>
  <c r="P294" i="1"/>
  <c r="M293" i="1"/>
  <c r="AE291" i="1"/>
  <c r="AC290" i="1"/>
  <c r="Z289" i="1"/>
  <c r="Q288" i="1"/>
  <c r="H287" i="1"/>
  <c r="F286" i="1"/>
  <c r="A285" i="1"/>
  <c r="AD283" i="1"/>
  <c r="A283" i="1"/>
  <c r="F282" i="1"/>
  <c r="F281" i="1"/>
  <c r="K280" i="1"/>
  <c r="V279" i="1"/>
  <c r="AB278" i="1"/>
  <c r="AB277" i="1"/>
  <c r="J277" i="1"/>
  <c r="R276" i="1"/>
  <c r="W275" i="1"/>
  <c r="AE274" i="1"/>
  <c r="L274" i="1"/>
  <c r="K273" i="1"/>
  <c r="Y272" i="1"/>
  <c r="X271" i="1"/>
  <c r="E271" i="1"/>
  <c r="S270" i="1"/>
  <c r="Y269" i="1"/>
  <c r="F269" i="1"/>
  <c r="S268" i="1"/>
  <c r="Y267" i="1"/>
  <c r="F267" i="1"/>
  <c r="I266" i="1"/>
  <c r="Y265" i="1"/>
  <c r="AB264" i="1"/>
  <c r="I264" i="1"/>
  <c r="O263" i="1"/>
  <c r="AB262" i="1"/>
  <c r="I262" i="1"/>
  <c r="O261" i="1"/>
  <c r="AB260" i="1"/>
  <c r="I260" i="1"/>
  <c r="O259" i="1"/>
  <c r="AB258" i="1"/>
  <c r="I258" i="1"/>
  <c r="O257" i="1"/>
  <c r="AB256" i="1"/>
  <c r="AE255" i="1"/>
  <c r="O255" i="1"/>
  <c r="R254" i="1"/>
  <c r="AF253" i="1"/>
  <c r="E253" i="1"/>
  <c r="R252" i="1"/>
  <c r="AF251" i="1"/>
  <c r="E251" i="1"/>
  <c r="R250" i="1"/>
  <c r="AF249" i="1"/>
  <c r="F249" i="1"/>
  <c r="R248" i="1"/>
  <c r="AD247" i="1"/>
  <c r="H247" i="1"/>
  <c r="S246" i="1"/>
  <c r="AE245" i="1"/>
  <c r="T245" i="1"/>
  <c r="AE244" i="1"/>
  <c r="I244" i="1"/>
  <c r="T243" i="1"/>
  <c r="H243" i="1"/>
  <c r="S242" i="1"/>
  <c r="AE241" i="1"/>
  <c r="R241" i="1"/>
  <c r="AB240" i="1"/>
  <c r="O240" i="1"/>
  <c r="Y239" i="1"/>
  <c r="L239" i="1"/>
  <c r="V238" i="1"/>
  <c r="I238" i="1"/>
  <c r="S237" i="1"/>
  <c r="AC236" i="1"/>
  <c r="P236" i="1"/>
  <c r="Z235" i="1"/>
  <c r="M235" i="1"/>
  <c r="W234" i="1"/>
  <c r="K234" i="1"/>
  <c r="U233" i="1"/>
  <c r="H233" i="1"/>
  <c r="R232" i="1"/>
  <c r="F232" i="1"/>
  <c r="O231" i="1"/>
  <c r="A231" i="1"/>
  <c r="L230" i="1"/>
  <c r="AF229" i="1"/>
  <c r="I229" i="1"/>
  <c r="AC228" i="1"/>
  <c r="F228" i="1"/>
  <c r="Z227" i="1"/>
  <c r="C227" i="1"/>
  <c r="W226" i="1"/>
  <c r="AG225" i="1"/>
  <c r="T225" i="1"/>
  <c r="AC224" i="1"/>
  <c r="O224" i="1"/>
  <c r="A224" i="1"/>
  <c r="J223" i="1"/>
  <c r="AC222" i="1"/>
  <c r="O222" i="1"/>
  <c r="X221" i="1"/>
  <c r="J221" i="1"/>
  <c r="AC220" i="1"/>
  <c r="O220" i="1"/>
  <c r="X219" i="1"/>
  <c r="J219" i="1"/>
  <c r="AC218" i="1"/>
  <c r="E218" i="1"/>
  <c r="X217" i="1"/>
  <c r="J217" i="1"/>
  <c r="S216" i="1"/>
  <c r="E216" i="1"/>
  <c r="X215" i="1"/>
  <c r="J215" i="1"/>
  <c r="S214" i="1"/>
  <c r="F214" i="1"/>
  <c r="X213" i="1"/>
  <c r="AF212" i="1"/>
  <c r="S212" i="1"/>
  <c r="F212" i="1"/>
  <c r="N211" i="1"/>
  <c r="AF210" i="1"/>
  <c r="S210" i="1"/>
  <c r="AB209" i="1"/>
  <c r="N209" i="1"/>
  <c r="AG208" i="1"/>
  <c r="S208" i="1"/>
  <c r="AB207" i="1"/>
  <c r="N207" i="1"/>
  <c r="AG206" i="1"/>
  <c r="I206" i="1"/>
  <c r="AB205" i="1"/>
  <c r="N205" i="1"/>
  <c r="W204" i="1"/>
  <c r="I204" i="1"/>
  <c r="AB203" i="1"/>
  <c r="N203" i="1"/>
  <c r="W202" i="1"/>
  <c r="I202" i="1"/>
  <c r="AB201" i="1"/>
  <c r="C201" i="1"/>
  <c r="W200" i="1"/>
  <c r="I200" i="1"/>
  <c r="R199" i="1"/>
  <c r="E199" i="1"/>
  <c r="W198" i="1"/>
  <c r="I198" i="1"/>
  <c r="R197" i="1"/>
  <c r="E197" i="1"/>
  <c r="W196" i="1"/>
  <c r="AE195" i="1"/>
  <c r="R195" i="1"/>
  <c r="E195" i="1"/>
  <c r="M194" i="1"/>
  <c r="AF193" i="1"/>
  <c r="R193" i="1"/>
  <c r="AA192" i="1"/>
  <c r="M192" i="1"/>
  <c r="AF191" i="1"/>
  <c r="R191" i="1"/>
  <c r="AA190" i="1"/>
  <c r="M190" i="1"/>
  <c r="AF189" i="1"/>
  <c r="H189" i="1"/>
  <c r="AA188" i="1"/>
  <c r="M188" i="1"/>
  <c r="V187" i="1"/>
  <c r="H187" i="1"/>
  <c r="AA186" i="1"/>
  <c r="M186" i="1"/>
  <c r="V185" i="1"/>
  <c r="H185" i="1"/>
  <c r="AA184" i="1"/>
  <c r="C184" i="1"/>
  <c r="V183" i="1"/>
  <c r="H183" i="1"/>
  <c r="O339" i="1"/>
  <c r="AC329" i="1"/>
  <c r="AC320" i="1"/>
  <c r="J316" i="1"/>
  <c r="I313" i="1"/>
  <c r="K310" i="1"/>
  <c r="W307" i="1"/>
  <c r="N305" i="1"/>
  <c r="N303" i="1"/>
  <c r="C301" i="1"/>
  <c r="T299" i="1"/>
  <c r="H298" i="1"/>
  <c r="AF296" i="1"/>
  <c r="T295" i="1"/>
  <c r="Q294" i="1"/>
  <c r="H293" i="1"/>
  <c r="AF291" i="1"/>
  <c r="AD290" i="1"/>
  <c r="AA289" i="1"/>
  <c r="L288" i="1"/>
  <c r="J287" i="1"/>
  <c r="G286" i="1"/>
  <c r="C285" i="1"/>
  <c r="AE283" i="1"/>
  <c r="C283" i="1"/>
  <c r="AC281" i="1"/>
  <c r="G281" i="1"/>
  <c r="L280" i="1"/>
  <c r="M279" i="1"/>
  <c r="U278" i="1"/>
  <c r="AC277" i="1"/>
  <c r="A277" i="1"/>
  <c r="I276" i="1"/>
  <c r="X275" i="1"/>
  <c r="AF274" i="1"/>
  <c r="E274" i="1"/>
  <c r="L273" i="1"/>
  <c r="Z272" i="1"/>
  <c r="Y271" i="1"/>
  <c r="F271" i="1"/>
  <c r="T270" i="1"/>
  <c r="Z269" i="1"/>
  <c r="G269" i="1"/>
  <c r="J268" i="1"/>
  <c r="Z267" i="1"/>
  <c r="AC266" i="1"/>
  <c r="J266" i="1"/>
  <c r="P265" i="1"/>
  <c r="AC264" i="1"/>
  <c r="J264" i="1"/>
  <c r="P263" i="1"/>
  <c r="AC262" i="1"/>
  <c r="J262" i="1"/>
  <c r="P261" i="1"/>
  <c r="AC260" i="1"/>
  <c r="J260" i="1"/>
  <c r="P259" i="1"/>
  <c r="AC258" i="1"/>
  <c r="AF257" i="1"/>
  <c r="P257" i="1"/>
  <c r="S256" i="1"/>
  <c r="AF255" i="1"/>
  <c r="F255" i="1"/>
  <c r="S254" i="1"/>
  <c r="AG253" i="1"/>
  <c r="F253" i="1"/>
  <c r="S252" i="1"/>
  <c r="AG251" i="1"/>
  <c r="F251" i="1"/>
  <c r="S250" i="1"/>
  <c r="W249" i="1"/>
  <c r="G249" i="1"/>
  <c r="S248" i="1"/>
  <c r="AE247" i="1"/>
  <c r="I247" i="1"/>
  <c r="U246" i="1"/>
  <c r="AF245" i="1"/>
  <c r="K245" i="1"/>
  <c r="AF244" i="1"/>
  <c r="J244" i="1"/>
  <c r="U243" i="1"/>
  <c r="I243" i="1"/>
  <c r="U242" i="1"/>
  <c r="AF241" i="1"/>
  <c r="I241" i="1"/>
  <c r="AC240" i="1"/>
  <c r="F240" i="1"/>
  <c r="Z239" i="1"/>
  <c r="C239" i="1"/>
  <c r="W238" i="1"/>
  <c r="AF237" i="1"/>
  <c r="T237" i="1"/>
  <c r="AD236" i="1"/>
  <c r="Q236" i="1"/>
  <c r="AA235" i="1"/>
  <c r="N235" i="1"/>
  <c r="Y234" i="1"/>
  <c r="L234" i="1"/>
  <c r="V233" i="1"/>
  <c r="I233" i="1"/>
  <c r="S232" i="1"/>
  <c r="AC231" i="1"/>
  <c r="P231" i="1"/>
  <c r="Z230" i="1"/>
  <c r="M230" i="1"/>
  <c r="W229" i="1"/>
  <c r="J229" i="1"/>
  <c r="T228" i="1"/>
  <c r="G228" i="1"/>
  <c r="Q227" i="1"/>
  <c r="E227" i="1"/>
  <c r="O226" i="1"/>
  <c r="A226" i="1"/>
  <c r="K225" i="1"/>
  <c r="AD224" i="1"/>
  <c r="P224" i="1"/>
  <c r="Y223" i="1"/>
  <c r="K223" i="1"/>
  <c r="AD222" i="1"/>
  <c r="P222" i="1"/>
  <c r="Y221" i="1"/>
  <c r="K221" i="1"/>
  <c r="AD220" i="1"/>
  <c r="F220" i="1"/>
  <c r="Y219" i="1"/>
  <c r="K219" i="1"/>
  <c r="T218" i="1"/>
  <c r="F218" i="1"/>
  <c r="Y217" i="1"/>
  <c r="K217" i="1"/>
  <c r="T216" i="1"/>
  <c r="F216" i="1"/>
  <c r="Y215" i="1"/>
  <c r="AG214" i="1"/>
  <c r="T214" i="1"/>
  <c r="G214" i="1"/>
  <c r="O213" i="1"/>
  <c r="AG212" i="1"/>
  <c r="T212" i="1"/>
  <c r="AC211" i="1"/>
  <c r="O211" i="1"/>
  <c r="AG210" i="1"/>
  <c r="T210" i="1"/>
  <c r="AC209" i="1"/>
  <c r="O209" i="1"/>
  <c r="A209" i="1"/>
  <c r="J208" i="1"/>
  <c r="AC207" i="1"/>
  <c r="O207" i="1"/>
  <c r="X206" i="1"/>
  <c r="J206" i="1"/>
  <c r="AC205" i="1"/>
  <c r="O205" i="1"/>
  <c r="X204" i="1"/>
  <c r="J204" i="1"/>
  <c r="AC203" i="1"/>
  <c r="E203" i="1"/>
  <c r="X202" i="1"/>
  <c r="J202" i="1"/>
  <c r="S201" i="1"/>
  <c r="E201" i="1"/>
  <c r="X200" i="1"/>
  <c r="J200" i="1"/>
  <c r="S199" i="1"/>
  <c r="F199" i="1"/>
  <c r="X198" i="1"/>
  <c r="AF197" i="1"/>
  <c r="S197" i="1"/>
  <c r="F197" i="1"/>
  <c r="N196" i="1"/>
  <c r="AF195" i="1"/>
  <c r="S195" i="1"/>
  <c r="AB194" i="1"/>
  <c r="N194" i="1"/>
  <c r="AG193" i="1"/>
  <c r="S193" i="1"/>
  <c r="AB192" i="1"/>
  <c r="N192" i="1"/>
  <c r="AG191" i="1"/>
  <c r="I191" i="1"/>
  <c r="AB190" i="1"/>
  <c r="N190" i="1"/>
  <c r="W189" i="1"/>
  <c r="I189" i="1"/>
  <c r="AB188" i="1"/>
  <c r="N188" i="1"/>
  <c r="W187" i="1"/>
  <c r="I187" i="1"/>
  <c r="AB186" i="1"/>
  <c r="C186" i="1"/>
  <c r="W185" i="1"/>
  <c r="I185" i="1"/>
  <c r="R184" i="1"/>
  <c r="E184" i="1"/>
  <c r="W183" i="1"/>
  <c r="I183" i="1"/>
  <c r="R182" i="1"/>
  <c r="E182" i="1"/>
  <c r="W181" i="1"/>
  <c r="AE180" i="1"/>
  <c r="R180" i="1"/>
  <c r="E180" i="1"/>
  <c r="M179" i="1"/>
  <c r="AF178" i="1"/>
  <c r="R178" i="1"/>
  <c r="AA177" i="1"/>
  <c r="M177" i="1"/>
  <c r="AF176" i="1"/>
  <c r="R176" i="1"/>
  <c r="AA175" i="1"/>
  <c r="M175" i="1"/>
  <c r="Z338" i="1"/>
  <c r="Q329" i="1"/>
  <c r="F320" i="1"/>
  <c r="AB315" i="1"/>
  <c r="AG312" i="1"/>
  <c r="N310" i="1"/>
  <c r="N307" i="1"/>
  <c r="F305" i="1"/>
  <c r="F303" i="1"/>
  <c r="F301" i="1"/>
  <c r="V299" i="1"/>
  <c r="I298" i="1"/>
  <c r="AA296" i="1"/>
  <c r="K295" i="1"/>
  <c r="H294" i="1"/>
  <c r="C293" i="1"/>
  <c r="X291" i="1"/>
  <c r="U290" i="1"/>
  <c r="V289" i="1"/>
  <c r="M288" i="1"/>
  <c r="K287" i="1"/>
  <c r="H286" i="1"/>
  <c r="AE284" i="1"/>
  <c r="Z283" i="1"/>
  <c r="AB282" i="1"/>
  <c r="AD281" i="1"/>
  <c r="H281" i="1"/>
  <c r="N280" i="1"/>
  <c r="N279" i="1"/>
  <c r="O278" i="1"/>
  <c r="AD277" i="1"/>
  <c r="AC276" i="1"/>
  <c r="J276" i="1"/>
  <c r="P275" i="1"/>
  <c r="W274" i="1"/>
  <c r="F274" i="1"/>
  <c r="M273" i="1"/>
  <c r="R272" i="1"/>
  <c r="Z271" i="1"/>
  <c r="G271" i="1"/>
  <c r="K270" i="1"/>
  <c r="AA269" i="1"/>
  <c r="AD268" i="1"/>
  <c r="K268" i="1"/>
  <c r="Q267" i="1"/>
  <c r="AD266" i="1"/>
  <c r="K266" i="1"/>
  <c r="Q265" i="1"/>
  <c r="AD264" i="1"/>
  <c r="K264" i="1"/>
  <c r="Q263" i="1"/>
  <c r="AD262" i="1"/>
  <c r="K262" i="1"/>
  <c r="Q261" i="1"/>
  <c r="AD260" i="1"/>
  <c r="AG259" i="1"/>
  <c r="Q259" i="1"/>
  <c r="T258" i="1"/>
  <c r="AG257" i="1"/>
  <c r="G257" i="1"/>
  <c r="T256" i="1"/>
  <c r="AG255" i="1"/>
  <c r="G255" i="1"/>
  <c r="T254" i="1"/>
  <c r="A254" i="1"/>
  <c r="G253" i="1"/>
  <c r="T252" i="1"/>
  <c r="X251" i="1"/>
  <c r="G251" i="1"/>
  <c r="T250" i="1"/>
  <c r="X249" i="1"/>
  <c r="AD248" i="1"/>
  <c r="J248" i="1"/>
  <c r="V247" i="1"/>
  <c r="J247" i="1"/>
  <c r="W246" i="1"/>
  <c r="AG245" i="1"/>
  <c r="L245" i="1"/>
  <c r="W244" i="1"/>
  <c r="K244" i="1"/>
  <c r="V243" i="1"/>
  <c r="AF242" i="1"/>
  <c r="M242" i="1"/>
  <c r="AG241" i="1"/>
  <c r="J241" i="1"/>
  <c r="AD240" i="1"/>
  <c r="G240" i="1"/>
  <c r="AA239" i="1"/>
  <c r="E239" i="1"/>
  <c r="X238" i="1"/>
  <c r="AG237" i="1"/>
  <c r="U237" i="1"/>
  <c r="AE236" i="1"/>
  <c r="R236" i="1"/>
  <c r="AB235" i="1"/>
  <c r="F235" i="1"/>
  <c r="Z234" i="1"/>
  <c r="C234" i="1"/>
  <c r="W233" i="1"/>
  <c r="AF232" i="1"/>
  <c r="T232" i="1"/>
  <c r="AD231" i="1"/>
  <c r="Q231" i="1"/>
  <c r="AA230" i="1"/>
  <c r="N230" i="1"/>
  <c r="X229" i="1"/>
  <c r="K229" i="1"/>
  <c r="U228" i="1"/>
  <c r="H228" i="1"/>
  <c r="R227" i="1"/>
  <c r="AC226" i="1"/>
  <c r="P226" i="1"/>
  <c r="Z225" i="1"/>
  <c r="L225" i="1"/>
  <c r="AE224" i="1"/>
  <c r="Q224" i="1"/>
  <c r="Z223" i="1"/>
  <c r="L223" i="1"/>
  <c r="AE222" i="1"/>
  <c r="G222" i="1"/>
  <c r="Z221" i="1"/>
  <c r="L221" i="1"/>
  <c r="U220" i="1"/>
  <c r="G220" i="1"/>
  <c r="Z219" i="1"/>
  <c r="L219" i="1"/>
  <c r="U218" i="1"/>
  <c r="G218" i="1"/>
  <c r="Z217" i="1"/>
  <c r="A217" i="1"/>
  <c r="U216" i="1"/>
  <c r="G216" i="1"/>
  <c r="P215" i="1"/>
  <c r="A215" i="1"/>
  <c r="U214" i="1"/>
  <c r="AD213" i="1"/>
  <c r="P213" i="1"/>
  <c r="A213" i="1"/>
  <c r="U212" i="1"/>
  <c r="AD211" i="1"/>
  <c r="P211" i="1"/>
  <c r="A211" i="1"/>
  <c r="K210" i="1"/>
  <c r="AD209" i="1"/>
  <c r="P209" i="1"/>
  <c r="Y208" i="1"/>
  <c r="K208" i="1"/>
  <c r="AD207" i="1"/>
  <c r="P207" i="1"/>
  <c r="Y206" i="1"/>
  <c r="K206" i="1"/>
  <c r="AD205" i="1"/>
  <c r="F205" i="1"/>
  <c r="Y204" i="1"/>
  <c r="K204" i="1"/>
  <c r="T203" i="1"/>
  <c r="F203" i="1"/>
  <c r="Y202" i="1"/>
  <c r="K202" i="1"/>
  <c r="T201" i="1"/>
  <c r="F201" i="1"/>
  <c r="Y200" i="1"/>
  <c r="AG199" i="1"/>
  <c r="T199" i="1"/>
  <c r="G199" i="1"/>
  <c r="O198" i="1"/>
  <c r="AG197" i="1"/>
  <c r="T197" i="1"/>
  <c r="AC196" i="1"/>
  <c r="O196" i="1"/>
  <c r="AG195" i="1"/>
  <c r="T195" i="1"/>
  <c r="AC194" i="1"/>
  <c r="O194" i="1"/>
  <c r="A194" i="1"/>
  <c r="J193" i="1"/>
  <c r="AC192" i="1"/>
  <c r="O192" i="1"/>
  <c r="X191" i="1"/>
  <c r="J191" i="1"/>
  <c r="AC190" i="1"/>
  <c r="O190" i="1"/>
  <c r="X189" i="1"/>
  <c r="J189" i="1"/>
  <c r="AC188" i="1"/>
  <c r="E188" i="1"/>
  <c r="X187" i="1"/>
  <c r="J187" i="1"/>
  <c r="S186" i="1"/>
  <c r="E186" i="1"/>
  <c r="X185" i="1"/>
  <c r="J185" i="1"/>
  <c r="S184" i="1"/>
  <c r="F184" i="1"/>
  <c r="X183" i="1"/>
  <c r="AF182" i="1"/>
  <c r="S182" i="1"/>
  <c r="F182" i="1"/>
  <c r="N181" i="1"/>
  <c r="AF180" i="1"/>
  <c r="S180" i="1"/>
  <c r="AB179" i="1"/>
  <c r="N179" i="1"/>
  <c r="AG178" i="1"/>
  <c r="S178" i="1"/>
  <c r="AB177" i="1"/>
  <c r="N177" i="1"/>
  <c r="AG176" i="1"/>
  <c r="I176" i="1"/>
  <c r="AB175" i="1"/>
  <c r="N175" i="1"/>
  <c r="W174" i="1"/>
  <c r="I174" i="1"/>
  <c r="AB173" i="1"/>
  <c r="N173" i="1"/>
  <c r="W172" i="1"/>
  <c r="I172" i="1"/>
  <c r="AB171" i="1"/>
  <c r="C171" i="1"/>
  <c r="W170" i="1"/>
  <c r="I170" i="1"/>
  <c r="R169" i="1"/>
  <c r="E169" i="1"/>
  <c r="W168" i="1"/>
  <c r="I168" i="1"/>
  <c r="R167" i="1"/>
  <c r="E167" i="1"/>
  <c r="W166" i="1"/>
  <c r="AE165" i="1"/>
  <c r="R165" i="1"/>
  <c r="E165" i="1"/>
  <c r="M164" i="1"/>
  <c r="AF163" i="1"/>
  <c r="R163" i="1"/>
  <c r="AA162" i="1"/>
  <c r="M162" i="1"/>
  <c r="AF161" i="1"/>
  <c r="R161" i="1"/>
  <c r="AA160" i="1"/>
  <c r="M160" i="1"/>
  <c r="AF159" i="1"/>
  <c r="H159" i="1"/>
  <c r="AA158" i="1"/>
  <c r="M158" i="1"/>
  <c r="V157" i="1"/>
  <c r="H157" i="1"/>
  <c r="AA156" i="1"/>
  <c r="M156" i="1"/>
  <c r="V155" i="1"/>
  <c r="H155" i="1"/>
  <c r="AA154" i="1"/>
  <c r="C154" i="1"/>
  <c r="V153" i="1"/>
  <c r="H153" i="1"/>
  <c r="Q152" i="1"/>
  <c r="C152" i="1"/>
  <c r="V151" i="1"/>
  <c r="H151" i="1"/>
  <c r="Q150" i="1"/>
  <c r="C150" i="1"/>
  <c r="V149" i="1"/>
  <c r="AE148" i="1"/>
  <c r="Q148" i="1"/>
  <c r="C148" i="1"/>
  <c r="L147" i="1"/>
  <c r="AE146" i="1"/>
  <c r="Q146" i="1"/>
  <c r="Z145" i="1"/>
  <c r="L145" i="1"/>
  <c r="AE144" i="1"/>
  <c r="Q144" i="1"/>
  <c r="Z143" i="1"/>
  <c r="L143" i="1"/>
  <c r="AE142" i="1"/>
  <c r="G142" i="1"/>
  <c r="Z141" i="1"/>
  <c r="L141" i="1"/>
  <c r="U140" i="1"/>
  <c r="G140" i="1"/>
  <c r="Z139" i="1"/>
  <c r="L139" i="1"/>
  <c r="U138" i="1"/>
  <c r="G138" i="1"/>
  <c r="Z137" i="1"/>
  <c r="A137" i="1"/>
  <c r="U136" i="1"/>
  <c r="G136" i="1"/>
  <c r="P135" i="1"/>
  <c r="F338" i="1"/>
  <c r="AB328" i="1"/>
  <c r="I320" i="1"/>
  <c r="AD315" i="1"/>
  <c r="AB312" i="1"/>
  <c r="AB309" i="1"/>
  <c r="P307" i="1"/>
  <c r="I305" i="1"/>
  <c r="I303" i="1"/>
  <c r="AE300" i="1"/>
  <c r="M299" i="1"/>
  <c r="AG297" i="1"/>
  <c r="V296" i="1"/>
  <c r="L295" i="1"/>
  <c r="C294" i="1"/>
  <c r="AA292" i="1"/>
  <c r="Y291" i="1"/>
  <c r="V290" i="1"/>
  <c r="Q289" i="1"/>
  <c r="E288" i="1"/>
  <c r="A287" i="1"/>
  <c r="Z285" i="1"/>
  <c r="Y284" i="1"/>
  <c r="T283" i="1"/>
  <c r="AE282" i="1"/>
  <c r="Q337" i="1"/>
  <c r="F328" i="1"/>
  <c r="AA319" i="1"/>
  <c r="W315" i="1"/>
  <c r="S312" i="1"/>
  <c r="AD309" i="1"/>
  <c r="I307" i="1"/>
  <c r="AF304" i="1"/>
  <c r="V302" i="1"/>
  <c r="AA300" i="1"/>
  <c r="H299" i="1"/>
  <c r="C298" i="1"/>
  <c r="W296" i="1"/>
  <c r="M295" i="1"/>
  <c r="AE293" i="1"/>
  <c r="AC292" i="1"/>
  <c r="Z291" i="1"/>
  <c r="Q290" i="1"/>
  <c r="H289" i="1"/>
  <c r="F288" i="1"/>
  <c r="C287" i="1"/>
  <c r="U285" i="1"/>
  <c r="Z284" i="1"/>
  <c r="U283" i="1"/>
  <c r="Y282" i="1"/>
  <c r="AG281" i="1"/>
  <c r="AF280" i="1"/>
  <c r="AG279" i="1"/>
  <c r="P279" i="1"/>
  <c r="Q278" i="1"/>
  <c r="W277" i="1"/>
  <c r="AE276" i="1"/>
  <c r="L276" i="1"/>
  <c r="K275" i="1"/>
  <c r="Y274" i="1"/>
  <c r="A274" i="1"/>
  <c r="E273" i="1"/>
  <c r="U272" i="1"/>
  <c r="AB271" i="1"/>
  <c r="AF270" i="1"/>
  <c r="F270" i="1"/>
  <c r="S269" i="1"/>
  <c r="AG268" i="1"/>
  <c r="F268" i="1"/>
  <c r="S267" i="1"/>
  <c r="AG266" i="1"/>
  <c r="F266" i="1"/>
  <c r="S265" i="1"/>
  <c r="W264" i="1"/>
  <c r="G264" i="1"/>
  <c r="S263" i="1"/>
  <c r="W262" i="1"/>
  <c r="AC261" i="1"/>
  <c r="I261" i="1"/>
  <c r="W260" i="1"/>
  <c r="AC259" i="1"/>
  <c r="I259" i="1"/>
  <c r="W258" i="1"/>
  <c r="AC257" i="1"/>
  <c r="I257" i="1"/>
  <c r="W256" i="1"/>
  <c r="AC255" i="1"/>
  <c r="I255" i="1"/>
  <c r="M254" i="1"/>
  <c r="AC253" i="1"/>
  <c r="I253" i="1"/>
  <c r="M252" i="1"/>
  <c r="S251" i="1"/>
  <c r="AE250" i="1"/>
  <c r="M250" i="1"/>
  <c r="S249" i="1"/>
  <c r="AF248" i="1"/>
  <c r="M248" i="1"/>
  <c r="X247" i="1"/>
  <c r="E247" i="1"/>
  <c r="O246" i="1"/>
  <c r="Z245" i="1"/>
  <c r="N245" i="1"/>
  <c r="Y244" i="1"/>
  <c r="C244" i="1"/>
  <c r="X243" i="1"/>
  <c r="AA242" i="1"/>
  <c r="O242" i="1"/>
  <c r="Y241" i="1"/>
  <c r="L241" i="1"/>
  <c r="V240" i="1"/>
  <c r="I240" i="1"/>
  <c r="S239" i="1"/>
  <c r="G239" i="1"/>
  <c r="P238" i="1"/>
  <c r="C238" i="1"/>
  <c r="M237" i="1"/>
  <c r="AG236" i="1"/>
  <c r="K236" i="1"/>
  <c r="U235" i="1"/>
  <c r="H235" i="1"/>
  <c r="R234" i="1"/>
  <c r="F234" i="1"/>
  <c r="O233" i="1"/>
  <c r="A233" i="1"/>
  <c r="L232" i="1"/>
  <c r="AF231" i="1"/>
  <c r="I231" i="1"/>
  <c r="AC230" i="1"/>
  <c r="F230" i="1"/>
  <c r="Z229" i="1"/>
  <c r="C229" i="1"/>
  <c r="W228" i="1"/>
  <c r="AG227" i="1"/>
  <c r="U227" i="1"/>
  <c r="AE226" i="1"/>
  <c r="R226" i="1"/>
  <c r="AB225" i="1"/>
  <c r="N225" i="1"/>
  <c r="W224" i="1"/>
  <c r="I224" i="1"/>
  <c r="AB223" i="1"/>
  <c r="N223" i="1"/>
  <c r="W222" i="1"/>
  <c r="I222" i="1"/>
  <c r="AB221" i="1"/>
  <c r="C221" i="1"/>
  <c r="W220" i="1"/>
  <c r="I220" i="1"/>
  <c r="R219" i="1"/>
  <c r="E219" i="1"/>
  <c r="W218" i="1"/>
  <c r="I218" i="1"/>
  <c r="R217" i="1"/>
  <c r="E217" i="1"/>
  <c r="W216" i="1"/>
  <c r="AE215" i="1"/>
  <c r="R215" i="1"/>
  <c r="E215" i="1"/>
  <c r="M214" i="1"/>
  <c r="AF213" i="1"/>
  <c r="R213" i="1"/>
  <c r="AA212" i="1"/>
  <c r="M212" i="1"/>
  <c r="AF211" i="1"/>
  <c r="R211" i="1"/>
  <c r="AA210" i="1"/>
  <c r="M210" i="1"/>
  <c r="AF209" i="1"/>
  <c r="H209" i="1"/>
  <c r="AA208" i="1"/>
  <c r="M208" i="1"/>
  <c r="V207" i="1"/>
  <c r="H207" i="1"/>
  <c r="AA206" i="1"/>
  <c r="M206" i="1"/>
  <c r="V205" i="1"/>
  <c r="H205" i="1"/>
  <c r="AA204" i="1"/>
  <c r="C204" i="1"/>
  <c r="V203" i="1"/>
  <c r="H203" i="1"/>
  <c r="Q202" i="1"/>
  <c r="C202" i="1"/>
  <c r="V201" i="1"/>
  <c r="H201" i="1"/>
  <c r="Q200" i="1"/>
  <c r="C200" i="1"/>
  <c r="V199" i="1"/>
  <c r="AE198" i="1"/>
  <c r="Q198" i="1"/>
  <c r="C198" i="1"/>
  <c r="L197" i="1"/>
  <c r="AE196" i="1"/>
  <c r="Q196" i="1"/>
  <c r="Z195" i="1"/>
  <c r="L195" i="1"/>
  <c r="AE194" i="1"/>
  <c r="Q194" i="1"/>
  <c r="Z193" i="1"/>
  <c r="L193" i="1"/>
  <c r="AE192" i="1"/>
  <c r="F337" i="1"/>
  <c r="Q327" i="1"/>
  <c r="S319" i="1"/>
  <c r="O315" i="1"/>
  <c r="U312" i="1"/>
  <c r="W309" i="1"/>
  <c r="AG306" i="1"/>
  <c r="W304" i="1"/>
  <c r="W302" i="1"/>
  <c r="V300" i="1"/>
  <c r="C299" i="1"/>
  <c r="AA297" i="1"/>
  <c r="O296" i="1"/>
  <c r="H295" i="1"/>
  <c r="AF293" i="1"/>
  <c r="AD292" i="1"/>
  <c r="AA291" i="1"/>
  <c r="L290" i="1"/>
  <c r="J289" i="1"/>
  <c r="G288" i="1"/>
  <c r="AE286" i="1"/>
  <c r="V285" i="1"/>
  <c r="AA284" i="1"/>
  <c r="V283" i="1"/>
  <c r="Z282" i="1"/>
  <c r="Z281" i="1"/>
  <c r="AG280" i="1"/>
  <c r="A280" i="1"/>
  <c r="Q279" i="1"/>
  <c r="R278" i="1"/>
  <c r="X277" i="1"/>
  <c r="AF276" i="1"/>
  <c r="C276" i="1"/>
  <c r="L275" i="1"/>
  <c r="Z274" i="1"/>
  <c r="Y273" i="1"/>
  <c r="F273" i="1"/>
  <c r="O272" i="1"/>
  <c r="S271" i="1"/>
  <c r="AG270" i="1"/>
  <c r="G270" i="1"/>
  <c r="T269" i="1"/>
  <c r="A269" i="1"/>
  <c r="G268" i="1"/>
  <c r="T267" i="1"/>
  <c r="X266" i="1"/>
  <c r="G266" i="1"/>
  <c r="T265" i="1"/>
  <c r="X264" i="1"/>
  <c r="AD263" i="1"/>
  <c r="J263" i="1"/>
  <c r="X262" i="1"/>
  <c r="AD261" i="1"/>
  <c r="J261" i="1"/>
  <c r="X260" i="1"/>
  <c r="AD259" i="1"/>
  <c r="J259" i="1"/>
  <c r="X258" i="1"/>
  <c r="AD257" i="1"/>
  <c r="J257" i="1"/>
  <c r="N256" i="1"/>
  <c r="AD255" i="1"/>
  <c r="J255" i="1"/>
  <c r="N254" i="1"/>
  <c r="T253" i="1"/>
  <c r="AF252" i="1"/>
  <c r="N252" i="1"/>
  <c r="T251" i="1"/>
  <c r="AF250" i="1"/>
  <c r="N250" i="1"/>
  <c r="T249" i="1"/>
  <c r="AG248" i="1"/>
  <c r="N248" i="1"/>
  <c r="Z247" i="1"/>
  <c r="F247" i="1"/>
  <c r="P246" i="1"/>
  <c r="AA245" i="1"/>
  <c r="O245" i="1"/>
  <c r="Z244" i="1"/>
  <c r="E244" i="1"/>
  <c r="P243" i="1"/>
  <c r="AB242" i="1"/>
  <c r="P242" i="1"/>
  <c r="Z241" i="1"/>
  <c r="M241" i="1"/>
  <c r="W240" i="1"/>
  <c r="J240" i="1"/>
  <c r="T239" i="1"/>
  <c r="AD238" i="1"/>
  <c r="Q238" i="1"/>
  <c r="AA237" i="1"/>
  <c r="N237" i="1"/>
  <c r="Y236" i="1"/>
  <c r="L236" i="1"/>
  <c r="V235" i="1"/>
  <c r="I235" i="1"/>
  <c r="S234" i="1"/>
  <c r="G234" i="1"/>
  <c r="P233" i="1"/>
  <c r="C233" i="1"/>
  <c r="M232" i="1"/>
  <c r="AG231" i="1"/>
  <c r="J231" i="1"/>
  <c r="AD230" i="1"/>
  <c r="G230" i="1"/>
  <c r="AA229" i="1"/>
  <c r="E229" i="1"/>
  <c r="O228" i="1"/>
  <c r="A228" i="1"/>
  <c r="L227" i="1"/>
  <c r="AF226" i="1"/>
  <c r="I226" i="1"/>
  <c r="AC225" i="1"/>
  <c r="O225" i="1"/>
  <c r="X224" i="1"/>
  <c r="J224" i="1"/>
  <c r="AC223" i="1"/>
  <c r="E223" i="1"/>
  <c r="X222" i="1"/>
  <c r="J222" i="1"/>
  <c r="S221" i="1"/>
  <c r="E221" i="1"/>
  <c r="X220" i="1"/>
  <c r="J220" i="1"/>
  <c r="S219" i="1"/>
  <c r="F219" i="1"/>
  <c r="X218" i="1"/>
  <c r="AF217" i="1"/>
  <c r="S217" i="1"/>
  <c r="F217" i="1"/>
  <c r="N216" i="1"/>
  <c r="AF215" i="1"/>
  <c r="S215" i="1"/>
  <c r="AB214" i="1"/>
  <c r="N214" i="1"/>
  <c r="AG213" i="1"/>
  <c r="S213" i="1"/>
  <c r="AB212" i="1"/>
  <c r="N212" i="1"/>
  <c r="AG211" i="1"/>
  <c r="I211" i="1"/>
  <c r="AB210" i="1"/>
  <c r="N210" i="1"/>
  <c r="W209" i="1"/>
  <c r="I209" i="1"/>
  <c r="AB208" i="1"/>
  <c r="N208" i="1"/>
  <c r="W207" i="1"/>
  <c r="I207" i="1"/>
  <c r="AB206" i="1"/>
  <c r="C206" i="1"/>
  <c r="W205" i="1"/>
  <c r="I205" i="1"/>
  <c r="R204" i="1"/>
  <c r="E204" i="1"/>
  <c r="W203" i="1"/>
  <c r="I203" i="1"/>
  <c r="R202" i="1"/>
  <c r="E202" i="1"/>
  <c r="W201" i="1"/>
  <c r="AE200" i="1"/>
  <c r="R200" i="1"/>
  <c r="E200" i="1"/>
  <c r="M199" i="1"/>
  <c r="AF198" i="1"/>
  <c r="R198" i="1"/>
  <c r="AA197" i="1"/>
  <c r="M197" i="1"/>
  <c r="AF196" i="1"/>
  <c r="R196" i="1"/>
  <c r="AA195" i="1"/>
  <c r="M195" i="1"/>
  <c r="AF194" i="1"/>
  <c r="H194" i="1"/>
  <c r="AA193" i="1"/>
  <c r="M193" i="1"/>
  <c r="V192" i="1"/>
  <c r="H192" i="1"/>
  <c r="AA191" i="1"/>
  <c r="M191" i="1"/>
  <c r="V190" i="1"/>
  <c r="H190" i="1"/>
  <c r="P336" i="1"/>
  <c r="F327" i="1"/>
  <c r="E319" i="1"/>
  <c r="G315" i="1"/>
  <c r="N312" i="1"/>
  <c r="N309" i="1"/>
  <c r="Y306" i="1"/>
  <c r="Y304" i="1"/>
  <c r="Y302" i="1"/>
  <c r="W300" i="1"/>
  <c r="E299" i="1"/>
  <c r="V297" i="1"/>
  <c r="Q296" i="1"/>
  <c r="C295" i="1"/>
  <c r="A294" i="1"/>
  <c r="AE292" i="1"/>
  <c r="V291" i="1"/>
  <c r="M290" i="1"/>
  <c r="K289" i="1"/>
  <c r="H288" i="1"/>
  <c r="Z286" i="1"/>
  <c r="X285" i="1"/>
  <c r="S284" i="1"/>
  <c r="X283" i="1"/>
  <c r="Q282" i="1"/>
  <c r="T281" i="1"/>
  <c r="A281" i="1"/>
  <c r="C280" i="1"/>
  <c r="I279" i="1"/>
  <c r="S278" i="1"/>
  <c r="Z277" i="1"/>
  <c r="AG276" i="1"/>
  <c r="E276" i="1"/>
  <c r="M275" i="1"/>
  <c r="R274" i="1"/>
  <c r="Z273" i="1"/>
  <c r="G273" i="1"/>
  <c r="P272" i="1"/>
  <c r="T271" i="1"/>
  <c r="A271" i="1"/>
  <c r="H270" i="1"/>
  <c r="U269" i="1"/>
  <c r="Y268" i="1"/>
  <c r="H268" i="1"/>
  <c r="U267" i="1"/>
  <c r="Y266" i="1"/>
  <c r="H266" i="1"/>
  <c r="K265" i="1"/>
  <c r="Y264" i="1"/>
  <c r="AE263" i="1"/>
  <c r="K263" i="1"/>
  <c r="Y262" i="1"/>
  <c r="AE261" i="1"/>
  <c r="K261" i="1"/>
  <c r="Y260" i="1"/>
  <c r="AE259" i="1"/>
  <c r="K259" i="1"/>
  <c r="O258" i="1"/>
  <c r="AE257" i="1"/>
  <c r="K257" i="1"/>
  <c r="O256" i="1"/>
  <c r="U255" i="1"/>
  <c r="AG254" i="1"/>
  <c r="O254" i="1"/>
  <c r="U253" i="1"/>
  <c r="AG252" i="1"/>
  <c r="O252" i="1"/>
  <c r="U251" i="1"/>
  <c r="AG250" i="1"/>
  <c r="O250" i="1"/>
  <c r="U249" i="1"/>
  <c r="A249" i="1"/>
  <c r="E248" i="1"/>
  <c r="R247" i="1"/>
  <c r="AC246" i="1"/>
  <c r="Q246" i="1"/>
  <c r="AB245" i="1"/>
  <c r="F245" i="1"/>
  <c r="AA244" i="1"/>
  <c r="F244" i="1"/>
  <c r="R243" i="1"/>
  <c r="AC242" i="1"/>
  <c r="G242" i="1"/>
  <c r="AA241" i="1"/>
  <c r="C241" i="1"/>
  <c r="X240" i="1"/>
  <c r="AG239" i="1"/>
  <c r="U239" i="1"/>
  <c r="AE238" i="1"/>
  <c r="R238" i="1"/>
  <c r="AB237" i="1"/>
  <c r="P237" i="1"/>
  <c r="Z236" i="1"/>
  <c r="M236" i="1"/>
  <c r="W235" i="1"/>
  <c r="J235" i="1"/>
  <c r="T234" i="1"/>
  <c r="AD233" i="1"/>
  <c r="Q233" i="1"/>
  <c r="AA232" i="1"/>
  <c r="N232" i="1"/>
  <c r="X231" i="1"/>
  <c r="K231" i="1"/>
  <c r="U230" i="1"/>
  <c r="H230" i="1"/>
  <c r="R229" i="1"/>
  <c r="G229" i="1"/>
  <c r="P228" i="1"/>
  <c r="C228" i="1"/>
  <c r="M227" i="1"/>
  <c r="AG226" i="1"/>
  <c r="J226" i="1"/>
  <c r="AD225" i="1"/>
  <c r="F225" i="1"/>
  <c r="Y224" i="1"/>
  <c r="K224" i="1"/>
  <c r="T223" i="1"/>
  <c r="F223" i="1"/>
  <c r="Y222" i="1"/>
  <c r="K222" i="1"/>
  <c r="T221" i="1"/>
  <c r="F221" i="1"/>
  <c r="Y220" i="1"/>
  <c r="AG219" i="1"/>
  <c r="T219" i="1"/>
  <c r="AA335" i="1"/>
  <c r="P326" i="1"/>
  <c r="G319" i="1"/>
  <c r="J315" i="1"/>
  <c r="F312" i="1"/>
  <c r="P309" i="1"/>
  <c r="AB306" i="1"/>
  <c r="R304" i="1"/>
  <c r="R302" i="1"/>
  <c r="Y300" i="1"/>
  <c r="G299" i="1"/>
  <c r="Q297" i="1"/>
  <c r="R296" i="1"/>
  <c r="E295" i="1"/>
  <c r="Y293" i="1"/>
  <c r="V292" i="1"/>
  <c r="Q291" i="1"/>
  <c r="O290" i="1"/>
  <c r="L289" i="1"/>
  <c r="C288" i="1"/>
  <c r="AA286" i="1"/>
  <c r="Y285" i="1"/>
  <c r="T284" i="1"/>
  <c r="O283" i="1"/>
  <c r="S282" i="1"/>
  <c r="U281" i="1"/>
  <c r="Z280" i="1"/>
  <c r="E280" i="1"/>
  <c r="L279" i="1"/>
  <c r="J278" i="1"/>
  <c r="T277" i="1"/>
  <c r="X276" i="1"/>
  <c r="G276" i="1"/>
  <c r="N275" i="1"/>
  <c r="S274" i="1"/>
  <c r="AA273" i="1"/>
  <c r="I273" i="1"/>
  <c r="G272" i="1"/>
  <c r="U271" i="1"/>
  <c r="AC270" i="1"/>
  <c r="I270" i="1"/>
  <c r="M269" i="1"/>
  <c r="AC268" i="1"/>
  <c r="I268" i="1"/>
  <c r="M267" i="1"/>
  <c r="S266" i="1"/>
  <c r="AE265" i="1"/>
  <c r="M265" i="1"/>
  <c r="S264" i="1"/>
  <c r="AF263" i="1"/>
  <c r="M263" i="1"/>
  <c r="S262" i="1"/>
  <c r="AF261" i="1"/>
  <c r="M261" i="1"/>
  <c r="S260" i="1"/>
  <c r="AF259" i="1"/>
  <c r="C259" i="1"/>
  <c r="S258" i="1"/>
  <c r="V257" i="1"/>
  <c r="C257" i="1"/>
  <c r="I256" i="1"/>
  <c r="V255" i="1"/>
  <c r="C255" i="1"/>
  <c r="I254" i="1"/>
  <c r="V253" i="1"/>
  <c r="C253" i="1"/>
  <c r="I252" i="1"/>
  <c r="V251" i="1"/>
  <c r="Z250" i="1"/>
  <c r="I250" i="1"/>
  <c r="V249" i="1"/>
  <c r="Z248" i="1"/>
  <c r="G248" i="1"/>
  <c r="S247" i="1"/>
  <c r="AD246" i="1"/>
  <c r="R246" i="1"/>
  <c r="AC245" i="1"/>
  <c r="G245" i="1"/>
  <c r="R244" i="1"/>
  <c r="AD243" i="1"/>
  <c r="S243" i="1"/>
  <c r="AD242" i="1"/>
  <c r="H242" i="1"/>
  <c r="AB241" i="1"/>
  <c r="E241" i="1"/>
  <c r="Y240" i="1"/>
  <c r="A240" i="1"/>
  <c r="V239" i="1"/>
  <c r="AF238" i="1"/>
  <c r="S238" i="1"/>
  <c r="O335" i="1"/>
  <c r="AC325" i="1"/>
  <c r="X318" i="1"/>
  <c r="Y314" i="1"/>
  <c r="AD311" i="1"/>
  <c r="I309" i="1"/>
  <c r="R306" i="1"/>
  <c r="H304" i="1"/>
  <c r="H302" i="1"/>
  <c r="R300" i="1"/>
  <c r="AE298" i="1"/>
  <c r="R297" i="1"/>
  <c r="M296" i="1"/>
  <c r="AC294" i="1"/>
  <c r="Z293" i="1"/>
  <c r="Q292" i="1"/>
  <c r="R291" i="1"/>
  <c r="F290" i="1"/>
  <c r="C289" i="1"/>
  <c r="AE287" i="1"/>
  <c r="S286" i="1"/>
  <c r="P285" i="1"/>
  <c r="U284" i="1"/>
  <c r="P283" i="1"/>
  <c r="T282" i="1"/>
  <c r="V281" i="1"/>
  <c r="AB280" i="1"/>
  <c r="AB279" i="1"/>
  <c r="G279" i="1"/>
  <c r="K278" i="1"/>
  <c r="U277" i="1"/>
  <c r="Y276" i="1"/>
  <c r="AG275" i="1"/>
  <c r="O275" i="1"/>
  <c r="U274" i="1"/>
  <c r="AB273" i="1"/>
  <c r="AF272" i="1"/>
  <c r="H272" i="1"/>
  <c r="W271" i="1"/>
  <c r="AD270" i="1"/>
  <c r="J270" i="1"/>
  <c r="N269" i="1"/>
  <c r="T268" i="1"/>
  <c r="AF267" i="1"/>
  <c r="N267" i="1"/>
  <c r="T266" i="1"/>
  <c r="AF265" i="1"/>
  <c r="N265" i="1"/>
  <c r="T264" i="1"/>
  <c r="AG263" i="1"/>
  <c r="N263" i="1"/>
  <c r="T262" i="1"/>
  <c r="AG261" i="1"/>
  <c r="C261" i="1"/>
  <c r="T260" i="1"/>
  <c r="W259" i="1"/>
  <c r="E259" i="1"/>
  <c r="J258" i="1"/>
  <c r="W257" i="1"/>
  <c r="E257" i="1"/>
  <c r="J256" i="1"/>
  <c r="W255" i="1"/>
  <c r="E255" i="1"/>
  <c r="J254" i="1"/>
  <c r="W253" i="1"/>
  <c r="AA252" i="1"/>
  <c r="J252" i="1"/>
  <c r="W251" i="1"/>
  <c r="AA250" i="1"/>
  <c r="J250" i="1"/>
  <c r="M249" i="1"/>
  <c r="AA248" i="1"/>
  <c r="I248" i="1"/>
  <c r="T247" i="1"/>
  <c r="AE246" i="1"/>
  <c r="I246" i="1"/>
  <c r="AD245" i="1"/>
  <c r="H245" i="1"/>
  <c r="S244" i="1"/>
  <c r="AF243" i="1"/>
  <c r="J243" i="1"/>
  <c r="AE242" i="1"/>
  <c r="I242" i="1"/>
  <c r="S241" i="1"/>
  <c r="F241" i="1"/>
  <c r="P240" i="1"/>
  <c r="C240" i="1"/>
  <c r="M239" i="1"/>
  <c r="AG238" i="1"/>
  <c r="K238" i="1"/>
  <c r="AE237" i="1"/>
  <c r="H237" i="1"/>
  <c r="AB236" i="1"/>
  <c r="E236" i="1"/>
  <c r="Y235" i="1"/>
  <c r="A235" i="1"/>
  <c r="V234" i="1"/>
  <c r="AF233" i="1"/>
  <c r="S233" i="1"/>
  <c r="AC232" i="1"/>
  <c r="P232" i="1"/>
  <c r="Z231" i="1"/>
  <c r="M231" i="1"/>
  <c r="W230" i="1"/>
  <c r="AG229" i="1"/>
  <c r="U229" i="1"/>
  <c r="AE228" i="1"/>
  <c r="R228" i="1"/>
  <c r="AB227" i="1"/>
  <c r="O227" i="1"/>
  <c r="Y226" i="1"/>
  <c r="L226" i="1"/>
  <c r="V225" i="1"/>
  <c r="H225" i="1"/>
  <c r="AA224" i="1"/>
  <c r="C224" i="1"/>
  <c r="V223" i="1"/>
  <c r="H223" i="1"/>
  <c r="Q222" i="1"/>
  <c r="C222" i="1"/>
  <c r="V221" i="1"/>
  <c r="H221" i="1"/>
  <c r="Q220" i="1"/>
  <c r="C220" i="1"/>
  <c r="V219" i="1"/>
  <c r="AE218" i="1"/>
  <c r="Q218" i="1"/>
  <c r="C218" i="1"/>
  <c r="L217" i="1"/>
  <c r="AE216" i="1"/>
  <c r="Q216" i="1"/>
  <c r="Z215" i="1"/>
  <c r="L215" i="1"/>
  <c r="AE214" i="1"/>
  <c r="Q214" i="1"/>
  <c r="Z213" i="1"/>
  <c r="L213" i="1"/>
  <c r="AE212" i="1"/>
  <c r="G212" i="1"/>
  <c r="Z211" i="1"/>
  <c r="L211" i="1"/>
  <c r="U210" i="1"/>
  <c r="G210" i="1"/>
  <c r="Z209" i="1"/>
  <c r="L209" i="1"/>
  <c r="U208" i="1"/>
  <c r="G208" i="1"/>
  <c r="Z207" i="1"/>
  <c r="A207" i="1"/>
  <c r="U206" i="1"/>
  <c r="G206" i="1"/>
  <c r="P205" i="1"/>
  <c r="A205" i="1"/>
  <c r="U204" i="1"/>
  <c r="AD203" i="1"/>
  <c r="P203" i="1"/>
  <c r="A203" i="1"/>
  <c r="U202" i="1"/>
  <c r="AD201" i="1"/>
  <c r="P201" i="1"/>
  <c r="A201" i="1"/>
  <c r="K200" i="1"/>
  <c r="Z334" i="1"/>
  <c r="G325" i="1"/>
  <c r="P318" i="1"/>
  <c r="AA314" i="1"/>
  <c r="AG311" i="1"/>
  <c r="AG308" i="1"/>
  <c r="I306" i="1"/>
  <c r="I304" i="1"/>
  <c r="I302" i="1"/>
  <c r="M300" i="1"/>
  <c r="AF298" i="1"/>
  <c r="T297" i="1"/>
  <c r="H296" i="1"/>
  <c r="AD294" i="1"/>
  <c r="AA293" i="1"/>
  <c r="L292" i="1"/>
  <c r="J291" i="1"/>
  <c r="G290" i="1"/>
  <c r="AE288" i="1"/>
  <c r="V287" i="1"/>
  <c r="T286" i="1"/>
  <c r="Q285" i="1"/>
  <c r="V284" i="1"/>
  <c r="Q283" i="1"/>
  <c r="U282" i="1"/>
  <c r="W281" i="1"/>
  <c r="U280" i="1"/>
  <c r="AC279" i="1"/>
  <c r="AD278" i="1"/>
  <c r="L278" i="1"/>
  <c r="L277" i="1"/>
  <c r="Z276" i="1"/>
  <c r="A276" i="1"/>
  <c r="F275" i="1"/>
  <c r="O274" i="1"/>
  <c r="AC273" i="1"/>
  <c r="A273" i="1"/>
  <c r="I272" i="1"/>
  <c r="N271" i="1"/>
  <c r="U270" i="1"/>
  <c r="AG269" i="1"/>
  <c r="O269" i="1"/>
  <c r="U268" i="1"/>
  <c r="AG267" i="1"/>
  <c r="O267" i="1"/>
  <c r="U266" i="1"/>
  <c r="AG265" i="1"/>
  <c r="O265" i="1"/>
  <c r="U264" i="1"/>
  <c r="A264" i="1"/>
  <c r="E263" i="1"/>
  <c r="U262" i="1"/>
  <c r="X261" i="1"/>
  <c r="E261" i="1"/>
  <c r="K260" i="1"/>
  <c r="X259" i="1"/>
  <c r="F259" i="1"/>
  <c r="K258" i="1"/>
  <c r="X257" i="1"/>
  <c r="F257" i="1"/>
  <c r="K256" i="1"/>
  <c r="X255" i="1"/>
  <c r="AB254" i="1"/>
  <c r="K254" i="1"/>
  <c r="X253" i="1"/>
  <c r="AB252" i="1"/>
  <c r="K252" i="1"/>
  <c r="N251" i="1"/>
  <c r="AB250" i="1"/>
  <c r="AG249" i="1"/>
  <c r="N249" i="1"/>
  <c r="AB248" i="1"/>
  <c r="AF247" i="1"/>
  <c r="U247" i="1"/>
  <c r="AF246" i="1"/>
  <c r="J246" i="1"/>
  <c r="U245" i="1"/>
  <c r="I245" i="1"/>
  <c r="U244" i="1"/>
  <c r="AG243" i="1"/>
  <c r="K243" i="1"/>
  <c r="V242" i="1"/>
  <c r="J242" i="1"/>
  <c r="T241" i="1"/>
  <c r="G241" i="1"/>
  <c r="Q240" i="1"/>
  <c r="E240" i="1"/>
  <c r="N239" i="1"/>
  <c r="Y238" i="1"/>
  <c r="L238" i="1"/>
  <c r="V237" i="1"/>
  <c r="I237" i="1"/>
  <c r="S236" i="1"/>
  <c r="F236" i="1"/>
  <c r="P235" i="1"/>
  <c r="C235" i="1"/>
  <c r="M234" i="1"/>
  <c r="AG233" i="1"/>
  <c r="J233" i="1"/>
  <c r="G334" i="1"/>
  <c r="R324" i="1"/>
  <c r="AG317" i="1"/>
  <c r="T314" i="1"/>
  <c r="N311" i="1"/>
  <c r="Y308" i="1"/>
  <c r="K306" i="1"/>
  <c r="K304" i="1"/>
  <c r="K302" i="1"/>
  <c r="H300" i="1"/>
  <c r="AA298" i="1"/>
  <c r="L297" i="1"/>
  <c r="AE295" i="1"/>
  <c r="AE294" i="1"/>
  <c r="V293" i="1"/>
  <c r="M292" i="1"/>
  <c r="K291" i="1"/>
  <c r="H290" i="1"/>
  <c r="Z288" i="1"/>
  <c r="X287" i="1"/>
  <c r="U286" i="1"/>
  <c r="L285" i="1"/>
  <c r="Q284" i="1"/>
  <c r="L283" i="1"/>
  <c r="L282" i="1"/>
  <c r="N281" i="1"/>
  <c r="Y280" i="1"/>
  <c r="AD279" i="1"/>
  <c r="AE278" i="1"/>
  <c r="N278" i="1"/>
  <c r="M277" i="1"/>
  <c r="AB276" i="1"/>
  <c r="Z275" i="1"/>
  <c r="G275" i="1"/>
  <c r="P274" i="1"/>
  <c r="T273" i="1"/>
  <c r="AC272" i="1"/>
  <c r="J272" i="1"/>
  <c r="P271" i="1"/>
  <c r="V270" i="1"/>
  <c r="A270" i="1"/>
  <c r="P269" i="1"/>
  <c r="V268" i="1"/>
  <c r="A268" i="1"/>
  <c r="P267" i="1"/>
  <c r="V266" i="1"/>
  <c r="A266" i="1"/>
  <c r="F265" i="1"/>
  <c r="V264" i="1"/>
  <c r="Y263" i="1"/>
  <c r="F263" i="1"/>
  <c r="L262" i="1"/>
  <c r="Y261" i="1"/>
  <c r="F261" i="1"/>
  <c r="L260" i="1"/>
  <c r="Y259" i="1"/>
  <c r="G259" i="1"/>
  <c r="L258" i="1"/>
  <c r="Y257" i="1"/>
  <c r="AC256" i="1"/>
  <c r="L256" i="1"/>
  <c r="Y255" i="1"/>
  <c r="AC254" i="1"/>
  <c r="L254" i="1"/>
  <c r="O253" i="1"/>
  <c r="AC252" i="1"/>
  <c r="A252" i="1"/>
  <c r="O251" i="1"/>
  <c r="AC250" i="1"/>
  <c r="A250" i="1"/>
  <c r="O249" i="1"/>
  <c r="AC248" i="1"/>
  <c r="AG247" i="1"/>
  <c r="L247" i="1"/>
  <c r="AG246" i="1"/>
  <c r="K246" i="1"/>
  <c r="V245" i="1"/>
  <c r="J245" i="1"/>
  <c r="M244" i="1"/>
  <c r="A244" i="1"/>
  <c r="L243" i="1"/>
  <c r="W242" i="1"/>
  <c r="K242" i="1"/>
  <c r="U241" i="1"/>
  <c r="H241" i="1"/>
  <c r="R240" i="1"/>
  <c r="AB239" i="1"/>
  <c r="P239" i="1"/>
  <c r="Z238" i="1"/>
  <c r="M238" i="1"/>
  <c r="W237" i="1"/>
  <c r="J237" i="1"/>
  <c r="T236" i="1"/>
  <c r="G236" i="1"/>
  <c r="Q235" i="1"/>
  <c r="E235" i="1"/>
  <c r="N234" i="1"/>
  <c r="A234" i="1"/>
  <c r="K233" i="1"/>
  <c r="AE232" i="1"/>
  <c r="H232" i="1"/>
  <c r="AB231" i="1"/>
  <c r="F231" i="1"/>
  <c r="P230" i="1"/>
  <c r="C230" i="1"/>
  <c r="M229" i="1"/>
  <c r="AG228" i="1"/>
  <c r="J228" i="1"/>
  <c r="AD227" i="1"/>
  <c r="G227" i="1"/>
  <c r="AA226" i="1"/>
  <c r="C226" i="1"/>
  <c r="X225" i="1"/>
  <c r="J225" i="1"/>
  <c r="S224" i="1"/>
  <c r="F224" i="1"/>
  <c r="X223" i="1"/>
  <c r="AF222" i="1"/>
  <c r="S222" i="1"/>
  <c r="F222" i="1"/>
  <c r="N221" i="1"/>
  <c r="AF220" i="1"/>
  <c r="S220" i="1"/>
  <c r="AB219" i="1"/>
  <c r="N219" i="1"/>
  <c r="AG218" i="1"/>
  <c r="S218" i="1"/>
  <c r="AB217" i="1"/>
  <c r="N217" i="1"/>
  <c r="AG216" i="1"/>
  <c r="I216" i="1"/>
  <c r="AB215" i="1"/>
  <c r="N215" i="1"/>
  <c r="W214" i="1"/>
  <c r="I214" i="1"/>
  <c r="AB213" i="1"/>
  <c r="N213" i="1"/>
  <c r="W212" i="1"/>
  <c r="I212" i="1"/>
  <c r="AB211" i="1"/>
  <c r="C211" i="1"/>
  <c r="W210" i="1"/>
  <c r="I210" i="1"/>
  <c r="R209" i="1"/>
  <c r="E209" i="1"/>
  <c r="W208" i="1"/>
  <c r="I208" i="1"/>
  <c r="R207" i="1"/>
  <c r="E207" i="1"/>
  <c r="W206" i="1"/>
  <c r="AE205" i="1"/>
  <c r="R205" i="1"/>
  <c r="E205" i="1"/>
  <c r="M204" i="1"/>
  <c r="AF203" i="1"/>
  <c r="R203" i="1"/>
  <c r="AA202" i="1"/>
  <c r="M202" i="1"/>
  <c r="AF201" i="1"/>
  <c r="R201" i="1"/>
  <c r="AA200" i="1"/>
  <c r="M200" i="1"/>
  <c r="AF199" i="1"/>
  <c r="H199" i="1"/>
  <c r="AA198" i="1"/>
  <c r="M198" i="1"/>
  <c r="V197" i="1"/>
  <c r="H197" i="1"/>
  <c r="AA196" i="1"/>
  <c r="M196" i="1"/>
  <c r="V195" i="1"/>
  <c r="H195" i="1"/>
  <c r="AA194" i="1"/>
  <c r="C194" i="1"/>
  <c r="V193" i="1"/>
  <c r="H193" i="1"/>
  <c r="Q192" i="1"/>
  <c r="C192" i="1"/>
  <c r="V191" i="1"/>
  <c r="H191" i="1"/>
  <c r="Q190" i="1"/>
  <c r="C190" i="1"/>
  <c r="V189" i="1"/>
  <c r="AE188" i="1"/>
  <c r="Q188" i="1"/>
  <c r="C188" i="1"/>
  <c r="L187" i="1"/>
  <c r="AE186" i="1"/>
  <c r="Q186" i="1"/>
  <c r="Z185" i="1"/>
  <c r="L185" i="1"/>
  <c r="AE184" i="1"/>
  <c r="Q184" i="1"/>
  <c r="Z183" i="1"/>
  <c r="L183" i="1"/>
  <c r="AE182" i="1"/>
  <c r="G182" i="1"/>
  <c r="Z181" i="1"/>
  <c r="L181" i="1"/>
  <c r="U180" i="1"/>
  <c r="G180" i="1"/>
  <c r="Z179" i="1"/>
  <c r="L179" i="1"/>
  <c r="U178" i="1"/>
  <c r="G178" i="1"/>
  <c r="Z177" i="1"/>
  <c r="A177" i="1"/>
  <c r="U176" i="1"/>
  <c r="G176" i="1"/>
  <c r="P175" i="1"/>
  <c r="A175" i="1"/>
  <c r="U174" i="1"/>
  <c r="AD173" i="1"/>
  <c r="P173" i="1"/>
  <c r="A173" i="1"/>
  <c r="U172" i="1"/>
  <c r="AD171" i="1"/>
  <c r="P171" i="1"/>
  <c r="A171" i="1"/>
  <c r="K170" i="1"/>
  <c r="AD169" i="1"/>
  <c r="P169" i="1"/>
  <c r="Y168" i="1"/>
  <c r="K168" i="1"/>
  <c r="AD167" i="1"/>
  <c r="P167" i="1"/>
  <c r="Y166" i="1"/>
  <c r="K166" i="1"/>
  <c r="AD165" i="1"/>
  <c r="F165" i="1"/>
  <c r="Y164" i="1"/>
  <c r="K164" i="1"/>
  <c r="T163" i="1"/>
  <c r="F163" i="1"/>
  <c r="Y162" i="1"/>
  <c r="K162" i="1"/>
  <c r="T161" i="1"/>
  <c r="F161" i="1"/>
  <c r="Y160" i="1"/>
  <c r="AG159" i="1"/>
  <c r="T159" i="1"/>
  <c r="G159" i="1"/>
  <c r="O158" i="1"/>
  <c r="AG157" i="1"/>
  <c r="T157" i="1"/>
  <c r="AC156" i="1"/>
  <c r="O156" i="1"/>
  <c r="AG155" i="1"/>
  <c r="T155" i="1"/>
  <c r="AC154" i="1"/>
  <c r="O154" i="1"/>
  <c r="A154" i="1"/>
  <c r="J153" i="1"/>
  <c r="AC152" i="1"/>
  <c r="O152" i="1"/>
  <c r="Q333" i="1"/>
  <c r="F324" i="1"/>
  <c r="C318" i="1"/>
  <c r="L314" i="1"/>
  <c r="P311" i="1"/>
  <c r="AB308" i="1"/>
  <c r="C306" i="1"/>
  <c r="E304" i="1"/>
  <c r="E302" i="1"/>
  <c r="I300" i="1"/>
  <c r="V298" i="1"/>
  <c r="M297" i="1"/>
  <c r="AG295" i="1"/>
  <c r="AF294" i="1"/>
  <c r="Q293" i="1"/>
  <c r="O292" i="1"/>
  <c r="L291" i="1"/>
  <c r="C290" i="1"/>
  <c r="AA288" i="1"/>
  <c r="Y287" i="1"/>
  <c r="V286" i="1"/>
  <c r="F285" i="1"/>
  <c r="K284" i="1"/>
  <c r="F283" i="1"/>
  <c r="N282" i="1"/>
  <c r="O281" i="1"/>
  <c r="P280" i="1"/>
  <c r="AE279" i="1"/>
  <c r="AF278" i="1"/>
  <c r="G278" i="1"/>
  <c r="N277" i="1"/>
  <c r="S276" i="1"/>
  <c r="AA275" i="1"/>
  <c r="I275" i="1"/>
  <c r="Q274" i="1"/>
  <c r="U273" i="1"/>
  <c r="AD272" i="1"/>
  <c r="K272" i="1"/>
  <c r="J271" i="1"/>
  <c r="W270" i="1"/>
  <c r="E270" i="1"/>
  <c r="J269" i="1"/>
  <c r="W268" i="1"/>
  <c r="AA267" i="1"/>
  <c r="J267" i="1"/>
  <c r="W266" i="1"/>
  <c r="AA265" i="1"/>
  <c r="J265" i="1"/>
  <c r="M264" i="1"/>
  <c r="AA263" i="1"/>
  <c r="AF262" i="1"/>
  <c r="M262" i="1"/>
  <c r="AA261" i="1"/>
  <c r="AF260" i="1"/>
  <c r="M260" i="1"/>
  <c r="AA259" i="1"/>
  <c r="AG258" i="1"/>
  <c r="M258" i="1"/>
  <c r="Q257" i="1"/>
  <c r="AG256" i="1"/>
  <c r="M256" i="1"/>
  <c r="Q255" i="1"/>
  <c r="W254" i="1"/>
  <c r="C254" i="1"/>
  <c r="Q253" i="1"/>
  <c r="W252" i="1"/>
  <c r="C252" i="1"/>
  <c r="Q251" i="1"/>
  <c r="W250" i="1"/>
  <c r="C250" i="1"/>
  <c r="Q249" i="1"/>
  <c r="W248" i="1"/>
  <c r="A248" i="1"/>
  <c r="M247" i="1"/>
  <c r="X246" i="1"/>
  <c r="L246" i="1"/>
  <c r="W245" i="1"/>
  <c r="A245" i="1"/>
  <c r="N244" i="1"/>
  <c r="Y243" i="1"/>
  <c r="M243" i="1"/>
  <c r="X242" i="1"/>
  <c r="A242" i="1"/>
  <c r="V241" i="1"/>
  <c r="AE240" i="1"/>
  <c r="S240" i="1"/>
  <c r="AD239" i="1"/>
  <c r="Q239" i="1"/>
  <c r="AA238" i="1"/>
  <c r="N238" i="1"/>
  <c r="X237" i="1"/>
  <c r="K237" i="1"/>
  <c r="U236" i="1"/>
  <c r="H236" i="1"/>
  <c r="R235" i="1"/>
  <c r="AB234" i="1"/>
  <c r="O234" i="1"/>
  <c r="Y233" i="1"/>
  <c r="L233" i="1"/>
  <c r="V232" i="1"/>
  <c r="I232" i="1"/>
  <c r="T231" i="1"/>
  <c r="G231" i="1"/>
  <c r="Q230" i="1"/>
  <c r="E230" i="1"/>
  <c r="N229" i="1"/>
  <c r="A229" i="1"/>
  <c r="K228" i="1"/>
  <c r="AE227" i="1"/>
  <c r="H227" i="1"/>
  <c r="AB226" i="1"/>
  <c r="E226" i="1"/>
  <c r="Y225" i="1"/>
  <c r="AG224" i="1"/>
  <c r="T224" i="1"/>
  <c r="G224" i="1"/>
  <c r="O223" i="1"/>
  <c r="AG222" i="1"/>
  <c r="T222" i="1"/>
  <c r="AC221" i="1"/>
  <c r="O221" i="1"/>
  <c r="AG220" i="1"/>
  <c r="T220" i="1"/>
  <c r="AC219" i="1"/>
  <c r="O219" i="1"/>
  <c r="A219" i="1"/>
  <c r="J218" i="1"/>
  <c r="AC217" i="1"/>
  <c r="O217" i="1"/>
  <c r="X216" i="1"/>
  <c r="J216" i="1"/>
  <c r="AC215" i="1"/>
  <c r="O215" i="1"/>
  <c r="X214" i="1"/>
  <c r="J214" i="1"/>
  <c r="AC213" i="1"/>
  <c r="E213" i="1"/>
  <c r="X212" i="1"/>
  <c r="J212" i="1"/>
  <c r="S211" i="1"/>
  <c r="E211" i="1"/>
  <c r="X210" i="1"/>
  <c r="J210" i="1"/>
  <c r="S209" i="1"/>
  <c r="F209" i="1"/>
  <c r="X208" i="1"/>
  <c r="AF207" i="1"/>
  <c r="S207" i="1"/>
  <c r="F207" i="1"/>
  <c r="N206" i="1"/>
  <c r="AF205" i="1"/>
  <c r="S205" i="1"/>
  <c r="AB204" i="1"/>
  <c r="N204" i="1"/>
  <c r="AG203" i="1"/>
  <c r="S203" i="1"/>
  <c r="AB202" i="1"/>
  <c r="N202" i="1"/>
  <c r="AG201" i="1"/>
  <c r="I201" i="1"/>
  <c r="AB200" i="1"/>
  <c r="N200" i="1"/>
  <c r="W199" i="1"/>
  <c r="I199" i="1"/>
  <c r="AB198" i="1"/>
  <c r="N198" i="1"/>
  <c r="W197" i="1"/>
  <c r="I197" i="1"/>
  <c r="AB196" i="1"/>
  <c r="C196" i="1"/>
  <c r="W195" i="1"/>
  <c r="I195" i="1"/>
  <c r="R194" i="1"/>
  <c r="E194" i="1"/>
  <c r="W193" i="1"/>
  <c r="I193" i="1"/>
  <c r="R192" i="1"/>
  <c r="E192" i="1"/>
  <c r="W191" i="1"/>
  <c r="AE190" i="1"/>
  <c r="R190" i="1"/>
  <c r="E190" i="1"/>
  <c r="M189" i="1"/>
  <c r="AF188" i="1"/>
  <c r="R188" i="1"/>
  <c r="AA187" i="1"/>
  <c r="M187" i="1"/>
  <c r="AF186" i="1"/>
  <c r="R186" i="1"/>
  <c r="AA185" i="1"/>
  <c r="M185" i="1"/>
  <c r="AF184" i="1"/>
  <c r="H184" i="1"/>
  <c r="AA183" i="1"/>
  <c r="M183" i="1"/>
  <c r="V182" i="1"/>
  <c r="H182" i="1"/>
  <c r="AA181" i="1"/>
  <c r="M181" i="1"/>
  <c r="V180" i="1"/>
  <c r="H180" i="1"/>
  <c r="AA179" i="1"/>
  <c r="C179" i="1"/>
  <c r="V178" i="1"/>
  <c r="H178" i="1"/>
  <c r="Q177" i="1"/>
  <c r="C177" i="1"/>
  <c r="V176" i="1"/>
  <c r="H176" i="1"/>
  <c r="AE281" i="1"/>
  <c r="R269" i="1"/>
  <c r="V258" i="1"/>
  <c r="W247" i="1"/>
  <c r="O238" i="1"/>
  <c r="AE233" i="1"/>
  <c r="V230" i="1"/>
  <c r="AC227" i="1"/>
  <c r="AF224" i="1"/>
  <c r="R222" i="1"/>
  <c r="R220" i="1"/>
  <c r="O218" i="1"/>
  <c r="AD216" i="1"/>
  <c r="M215" i="1"/>
  <c r="U213" i="1"/>
  <c r="AE211" i="1"/>
  <c r="O210" i="1"/>
  <c r="T208" i="1"/>
  <c r="C207" i="1"/>
  <c r="K205" i="1"/>
  <c r="U203" i="1"/>
  <c r="F202" i="1"/>
  <c r="T200" i="1"/>
  <c r="AG198" i="1"/>
  <c r="Y197" i="1"/>
  <c r="K196" i="1"/>
  <c r="W194" i="1"/>
  <c r="U193" i="1"/>
  <c r="T192" i="1"/>
  <c r="O191" i="1"/>
  <c r="T190" i="1"/>
  <c r="N189" i="1"/>
  <c r="O188" i="1"/>
  <c r="R187" i="1"/>
  <c r="U186" i="1"/>
  <c r="AC185" i="1"/>
  <c r="AD184" i="1"/>
  <c r="AG183" i="1"/>
  <c r="C183" i="1"/>
  <c r="J182" i="1"/>
  <c r="I181" i="1"/>
  <c r="T180" i="1"/>
  <c r="Y179" i="1"/>
  <c r="Z178" i="1"/>
  <c r="I178" i="1"/>
  <c r="P177" i="1"/>
  <c r="T176" i="1"/>
  <c r="AC175" i="1"/>
  <c r="I175" i="1"/>
  <c r="V174" i="1"/>
  <c r="A174" i="1"/>
  <c r="E173" i="1"/>
  <c r="Q172" i="1"/>
  <c r="AC171" i="1"/>
  <c r="I171" i="1"/>
  <c r="V170" i="1"/>
  <c r="A170" i="1"/>
  <c r="N169" i="1"/>
  <c r="AA168" i="1"/>
  <c r="G168" i="1"/>
  <c r="T167" i="1"/>
  <c r="AF166" i="1"/>
  <c r="L166" i="1"/>
  <c r="X165" i="1"/>
  <c r="AB164" i="1"/>
  <c r="Q164" i="1"/>
  <c r="AC163" i="1"/>
  <c r="I163" i="1"/>
  <c r="L162" i="1"/>
  <c r="Y161" i="1"/>
  <c r="C161" i="1"/>
  <c r="Q160" i="1"/>
  <c r="AD159" i="1"/>
  <c r="J159" i="1"/>
  <c r="V158" i="1"/>
  <c r="AF157" i="1"/>
  <c r="L157" i="1"/>
  <c r="AG156" i="1"/>
  <c r="K156" i="1"/>
  <c r="W155" i="1"/>
  <c r="AG154" i="1"/>
  <c r="V154" i="1"/>
  <c r="AG153" i="1"/>
  <c r="L153" i="1"/>
  <c r="W152" i="1"/>
  <c r="K152" i="1"/>
  <c r="U151" i="1"/>
  <c r="AE150" i="1"/>
  <c r="S150" i="1"/>
  <c r="AC149" i="1"/>
  <c r="P149" i="1"/>
  <c r="Z148" i="1"/>
  <c r="M148" i="1"/>
  <c r="W147" i="1"/>
  <c r="J147" i="1"/>
  <c r="T146" i="1"/>
  <c r="G146" i="1"/>
  <c r="Q145" i="1"/>
  <c r="E145" i="1"/>
  <c r="N144" i="1"/>
  <c r="A144" i="1"/>
  <c r="K143" i="1"/>
  <c r="V142" i="1"/>
  <c r="I142" i="1"/>
  <c r="S141" i="1"/>
  <c r="F141" i="1"/>
  <c r="P140" i="1"/>
  <c r="C140" i="1"/>
  <c r="M139" i="1"/>
  <c r="AG138" i="1"/>
  <c r="J138" i="1"/>
  <c r="AD137" i="1"/>
  <c r="G137" i="1"/>
  <c r="AA136" i="1"/>
  <c r="C136" i="1"/>
  <c r="X135" i="1"/>
  <c r="AG134" i="1"/>
  <c r="T134" i="1"/>
  <c r="G134" i="1"/>
  <c r="O133" i="1"/>
  <c r="AG132" i="1"/>
  <c r="T132" i="1"/>
  <c r="AC131" i="1"/>
  <c r="O131" i="1"/>
  <c r="AG130" i="1"/>
  <c r="T130" i="1"/>
  <c r="AC129" i="1"/>
  <c r="O129" i="1"/>
  <c r="A129" i="1"/>
  <c r="J128" i="1"/>
  <c r="AC127" i="1"/>
  <c r="O127" i="1"/>
  <c r="X126" i="1"/>
  <c r="J126" i="1"/>
  <c r="AC125" i="1"/>
  <c r="O125" i="1"/>
  <c r="X124" i="1"/>
  <c r="J124" i="1"/>
  <c r="AC123" i="1"/>
  <c r="E123" i="1"/>
  <c r="X122" i="1"/>
  <c r="J122" i="1"/>
  <c r="S121" i="1"/>
  <c r="E121" i="1"/>
  <c r="X120" i="1"/>
  <c r="J120" i="1"/>
  <c r="S119" i="1"/>
  <c r="F119" i="1"/>
  <c r="X118" i="1"/>
  <c r="AF117" i="1"/>
  <c r="S117" i="1"/>
  <c r="F117" i="1"/>
  <c r="N116" i="1"/>
  <c r="AF115" i="1"/>
  <c r="S115" i="1"/>
  <c r="AB114" i="1"/>
  <c r="N114" i="1"/>
  <c r="AG113" i="1"/>
  <c r="S113" i="1"/>
  <c r="AB112" i="1"/>
  <c r="N112" i="1"/>
  <c r="AG111" i="1"/>
  <c r="I111" i="1"/>
  <c r="AB110" i="1"/>
  <c r="N110" i="1"/>
  <c r="AE280" i="1"/>
  <c r="AF268" i="1"/>
  <c r="AB257" i="1"/>
  <c r="A247" i="1"/>
  <c r="A238" i="1"/>
  <c r="X233" i="1"/>
  <c r="Y230" i="1"/>
  <c r="T227" i="1"/>
  <c r="Z224" i="1"/>
  <c r="L222" i="1"/>
  <c r="L220" i="1"/>
  <c r="P218" i="1"/>
  <c r="AF216" i="1"/>
  <c r="G215" i="1"/>
  <c r="Q213" i="1"/>
  <c r="X211" i="1"/>
  <c r="F210" i="1"/>
  <c r="V208" i="1"/>
  <c r="AD206" i="1"/>
  <c r="G205" i="1"/>
  <c r="X203" i="1"/>
  <c r="AC201" i="1"/>
  <c r="L200" i="1"/>
  <c r="A199" i="1"/>
  <c r="U197" i="1"/>
  <c r="L196" i="1"/>
  <c r="X194" i="1"/>
  <c r="X193" i="1"/>
  <c r="P192" i="1"/>
  <c r="K191" i="1"/>
  <c r="F190" i="1"/>
  <c r="O189" i="1"/>
  <c r="P188" i="1"/>
  <c r="S187" i="1"/>
  <c r="V186" i="1"/>
  <c r="Y185" i="1"/>
  <c r="W184" i="1"/>
  <c r="A184" i="1"/>
  <c r="AA182" i="1"/>
  <c r="C182" i="1"/>
  <c r="J181" i="1"/>
  <c r="K180" i="1"/>
  <c r="R179" i="1"/>
  <c r="AA178" i="1"/>
  <c r="AF177" i="1"/>
  <c r="G177" i="1"/>
  <c r="W176" i="1"/>
  <c r="AD175" i="1"/>
  <c r="J175" i="1"/>
  <c r="M174" i="1"/>
  <c r="Z173" i="1"/>
  <c r="F173" i="1"/>
  <c r="R172" i="1"/>
  <c r="AE171" i="1"/>
  <c r="J171" i="1"/>
  <c r="X170" i="1"/>
  <c r="C170" i="1"/>
  <c r="O169" i="1"/>
  <c r="AB168" i="1"/>
  <c r="H168" i="1"/>
  <c r="U167" i="1"/>
  <c r="AG166" i="1"/>
  <c r="M166" i="1"/>
  <c r="P165" i="1"/>
  <c r="AC164" i="1"/>
  <c r="H164" i="1"/>
  <c r="U163" i="1"/>
  <c r="AF162" i="1"/>
  <c r="N162" i="1"/>
  <c r="Z161" i="1"/>
  <c r="E161" i="1"/>
  <c r="R160" i="1"/>
  <c r="AE159" i="1"/>
  <c r="K159" i="1"/>
  <c r="W158" i="1"/>
  <c r="A158" i="1"/>
  <c r="M157" i="1"/>
  <c r="X156" i="1"/>
  <c r="L156" i="1"/>
  <c r="X155" i="1"/>
  <c r="A155" i="1"/>
  <c r="M154" i="1"/>
  <c r="Y153" i="1"/>
  <c r="M153" i="1"/>
  <c r="X152" i="1"/>
  <c r="A152" i="1"/>
  <c r="W151" i="1"/>
  <c r="AF150" i="1"/>
  <c r="T150" i="1"/>
  <c r="AD149" i="1"/>
  <c r="Q149" i="1"/>
  <c r="AA148" i="1"/>
  <c r="N148" i="1"/>
  <c r="X147" i="1"/>
  <c r="K147" i="1"/>
  <c r="U146" i="1"/>
  <c r="H146" i="1"/>
  <c r="R145" i="1"/>
  <c r="AB144" i="1"/>
  <c r="O144" i="1"/>
  <c r="Y143" i="1"/>
  <c r="M143" i="1"/>
  <c r="W142" i="1"/>
  <c r="J142" i="1"/>
  <c r="T141" i="1"/>
  <c r="G141" i="1"/>
  <c r="Q140" i="1"/>
  <c r="E140" i="1"/>
  <c r="N139" i="1"/>
  <c r="A139" i="1"/>
  <c r="K138" i="1"/>
  <c r="AE137" i="1"/>
  <c r="H137" i="1"/>
  <c r="AB136" i="1"/>
  <c r="E136" i="1"/>
  <c r="Y135" i="1"/>
  <c r="A135" i="1"/>
  <c r="U134" i="1"/>
  <c r="AD133" i="1"/>
  <c r="P133" i="1"/>
  <c r="A133" i="1"/>
  <c r="U132" i="1"/>
  <c r="AD131" i="1"/>
  <c r="P131" i="1"/>
  <c r="A131" i="1"/>
  <c r="K130" i="1"/>
  <c r="AD129" i="1"/>
  <c r="P129" i="1"/>
  <c r="Y128" i="1"/>
  <c r="K128" i="1"/>
  <c r="AD127" i="1"/>
  <c r="P127" i="1"/>
  <c r="Y126" i="1"/>
  <c r="K126" i="1"/>
  <c r="AD125" i="1"/>
  <c r="F125" i="1"/>
  <c r="Y124" i="1"/>
  <c r="K124" i="1"/>
  <c r="T123" i="1"/>
  <c r="F123" i="1"/>
  <c r="Y122" i="1"/>
  <c r="K122" i="1"/>
  <c r="T121" i="1"/>
  <c r="F121" i="1"/>
  <c r="Y120" i="1"/>
  <c r="AG119" i="1"/>
  <c r="T119" i="1"/>
  <c r="G119" i="1"/>
  <c r="O118" i="1"/>
  <c r="AG117" i="1"/>
  <c r="T117" i="1"/>
  <c r="AC116" i="1"/>
  <c r="O116" i="1"/>
  <c r="AG115" i="1"/>
  <c r="T115" i="1"/>
  <c r="AC114" i="1"/>
  <c r="O114" i="1"/>
  <c r="A114" i="1"/>
  <c r="J113" i="1"/>
  <c r="AC112" i="1"/>
  <c r="O112" i="1"/>
  <c r="X111" i="1"/>
  <c r="J111" i="1"/>
  <c r="AC110" i="1"/>
  <c r="O110" i="1"/>
  <c r="X109" i="1"/>
  <c r="J109" i="1"/>
  <c r="AC108" i="1"/>
  <c r="E108" i="1"/>
  <c r="X107" i="1"/>
  <c r="J107" i="1"/>
  <c r="S106" i="1"/>
  <c r="E106" i="1"/>
  <c r="X105" i="1"/>
  <c r="J105" i="1"/>
  <c r="S104" i="1"/>
  <c r="F104" i="1"/>
  <c r="X103" i="1"/>
  <c r="AF102" i="1"/>
  <c r="S102" i="1"/>
  <c r="F102" i="1"/>
  <c r="N101" i="1"/>
  <c r="AF100" i="1"/>
  <c r="S100" i="1"/>
  <c r="AB99" i="1"/>
  <c r="N99" i="1"/>
  <c r="AG98" i="1"/>
  <c r="S98" i="1"/>
  <c r="AB97" i="1"/>
  <c r="N97" i="1"/>
  <c r="AG96" i="1"/>
  <c r="I96" i="1"/>
  <c r="AB95" i="1"/>
  <c r="N95" i="1"/>
  <c r="W94" i="1"/>
  <c r="I94" i="1"/>
  <c r="AB93" i="1"/>
  <c r="N93" i="1"/>
  <c r="W92" i="1"/>
  <c r="I92" i="1"/>
  <c r="AB91" i="1"/>
  <c r="C91" i="1"/>
  <c r="W90" i="1"/>
  <c r="I90" i="1"/>
  <c r="R89" i="1"/>
  <c r="E89" i="1"/>
  <c r="W88" i="1"/>
  <c r="I88" i="1"/>
  <c r="R87" i="1"/>
  <c r="E87" i="1"/>
  <c r="W86" i="1"/>
  <c r="AE85" i="1"/>
  <c r="R85" i="1"/>
  <c r="E85" i="1"/>
  <c r="M84" i="1"/>
  <c r="AF83" i="1"/>
  <c r="R83" i="1"/>
  <c r="AA82" i="1"/>
  <c r="M82" i="1"/>
  <c r="AF81" i="1"/>
  <c r="R81" i="1"/>
  <c r="AA80" i="1"/>
  <c r="M80" i="1"/>
  <c r="AF79" i="1"/>
  <c r="H79" i="1"/>
  <c r="AA78" i="1"/>
  <c r="M78" i="1"/>
  <c r="V77" i="1"/>
  <c r="H77" i="1"/>
  <c r="AA76" i="1"/>
  <c r="M76" i="1"/>
  <c r="V75" i="1"/>
  <c r="H75" i="1"/>
  <c r="AA74" i="1"/>
  <c r="C74" i="1"/>
  <c r="V73" i="1"/>
  <c r="H73" i="1"/>
  <c r="Q72" i="1"/>
  <c r="C72" i="1"/>
  <c r="V71" i="1"/>
  <c r="H71" i="1"/>
  <c r="Q70" i="1"/>
  <c r="C70" i="1"/>
  <c r="V69" i="1"/>
  <c r="AE68" i="1"/>
  <c r="Q68" i="1"/>
  <c r="C68" i="1"/>
  <c r="L67" i="1"/>
  <c r="AE66" i="1"/>
  <c r="Q66" i="1"/>
  <c r="Z65" i="1"/>
  <c r="L65" i="1"/>
  <c r="AE64" i="1"/>
  <c r="Q64" i="1"/>
  <c r="Z63" i="1"/>
  <c r="G280" i="1"/>
  <c r="E268" i="1"/>
  <c r="H257" i="1"/>
  <c r="N246" i="1"/>
  <c r="AD237" i="1"/>
  <c r="R233" i="1"/>
  <c r="O230" i="1"/>
  <c r="N227" i="1"/>
  <c r="R224" i="1"/>
  <c r="H222" i="1"/>
  <c r="H220" i="1"/>
  <c r="R218" i="1"/>
  <c r="Z216" i="1"/>
  <c r="C215" i="1"/>
  <c r="J213" i="1"/>
  <c r="Y211" i="1"/>
  <c r="H210" i="1"/>
  <c r="P208" i="1"/>
  <c r="Z206" i="1"/>
  <c r="J205" i="1"/>
  <c r="O203" i="1"/>
  <c r="AE201" i="1"/>
  <c r="F200" i="1"/>
  <c r="Y198" i="1"/>
  <c r="N197" i="1"/>
  <c r="F196" i="1"/>
  <c r="Y194" i="1"/>
  <c r="O193" i="1"/>
  <c r="G192" i="1"/>
  <c r="L191" i="1"/>
  <c r="G190" i="1"/>
  <c r="K189" i="1"/>
  <c r="S188" i="1"/>
  <c r="T187" i="1"/>
  <c r="W186" i="1"/>
  <c r="P185" i="1"/>
  <c r="X184" i="1"/>
  <c r="Y183" i="1"/>
  <c r="AB182" i="1"/>
  <c r="AC181" i="1"/>
  <c r="K181" i="1"/>
  <c r="L180" i="1"/>
  <c r="S179" i="1"/>
  <c r="AB178" i="1"/>
  <c r="AG177" i="1"/>
  <c r="H177" i="1"/>
  <c r="N176" i="1"/>
  <c r="U175" i="1"/>
  <c r="AG174" i="1"/>
  <c r="N174" i="1"/>
  <c r="AA173" i="1"/>
  <c r="G173" i="1"/>
  <c r="S172" i="1"/>
  <c r="AF171" i="1"/>
  <c r="L171" i="1"/>
  <c r="Y170" i="1"/>
  <c r="E170" i="1"/>
  <c r="Q169" i="1"/>
  <c r="AC168" i="1"/>
  <c r="AF167" i="1"/>
  <c r="L167" i="1"/>
  <c r="X166" i="1"/>
  <c r="C166" i="1"/>
  <c r="Q165" i="1"/>
  <c r="AD164" i="1"/>
  <c r="I164" i="1"/>
  <c r="V163" i="1"/>
  <c r="A163" i="1"/>
  <c r="O162" i="1"/>
  <c r="AA161" i="1"/>
  <c r="G161" i="1"/>
  <c r="S160" i="1"/>
  <c r="W159" i="1"/>
  <c r="L159" i="1"/>
  <c r="X158" i="1"/>
  <c r="C158" i="1"/>
  <c r="N157" i="1"/>
  <c r="Y156" i="1"/>
  <c r="C156" i="1"/>
  <c r="Y155" i="1"/>
  <c r="C155" i="1"/>
  <c r="N154" i="1"/>
  <c r="Z153" i="1"/>
  <c r="N153" i="1"/>
  <c r="Y152" i="1"/>
  <c r="E152" i="1"/>
  <c r="N151" i="1"/>
  <c r="AG150" i="1"/>
  <c r="K150" i="1"/>
  <c r="AE149" i="1"/>
  <c r="H149" i="1"/>
  <c r="AB148" i="1"/>
  <c r="E148" i="1"/>
  <c r="Y147" i="1"/>
  <c r="A147" i="1"/>
  <c r="V146" i="1"/>
  <c r="AE145" i="1"/>
  <c r="S145" i="1"/>
  <c r="AC144" i="1"/>
  <c r="P144" i="1"/>
  <c r="AA143" i="1"/>
  <c r="N143" i="1"/>
  <c r="X142" i="1"/>
  <c r="K142" i="1"/>
  <c r="U141" i="1"/>
  <c r="H141" i="1"/>
  <c r="R140" i="1"/>
  <c r="AB139" i="1"/>
  <c r="O139" i="1"/>
  <c r="Y138" i="1"/>
  <c r="L138" i="1"/>
  <c r="V137" i="1"/>
  <c r="I137" i="1"/>
  <c r="S136" i="1"/>
  <c r="F136" i="1"/>
  <c r="Q135" i="1"/>
  <c r="C135" i="1"/>
  <c r="V134" i="1"/>
  <c r="AE133" i="1"/>
  <c r="Q133" i="1"/>
  <c r="C133" i="1"/>
  <c r="L132" i="1"/>
  <c r="AE131" i="1"/>
  <c r="Q131" i="1"/>
  <c r="Z130" i="1"/>
  <c r="L130" i="1"/>
  <c r="AE129" i="1"/>
  <c r="Q129" i="1"/>
  <c r="Z128" i="1"/>
  <c r="L128" i="1"/>
  <c r="AE127" i="1"/>
  <c r="G127" i="1"/>
  <c r="Z126" i="1"/>
  <c r="L126" i="1"/>
  <c r="U125" i="1"/>
  <c r="G125" i="1"/>
  <c r="Z124" i="1"/>
  <c r="L124" i="1"/>
  <c r="U123" i="1"/>
  <c r="G123" i="1"/>
  <c r="Z122" i="1"/>
  <c r="A122" i="1"/>
  <c r="U121" i="1"/>
  <c r="G121" i="1"/>
  <c r="P120" i="1"/>
  <c r="A120" i="1"/>
  <c r="U119" i="1"/>
  <c r="AD118" i="1"/>
  <c r="P118" i="1"/>
  <c r="A118" i="1"/>
  <c r="U117" i="1"/>
  <c r="AD116" i="1"/>
  <c r="P116" i="1"/>
  <c r="A116" i="1"/>
  <c r="K115" i="1"/>
  <c r="AD114" i="1"/>
  <c r="P114" i="1"/>
  <c r="Y113" i="1"/>
  <c r="K113" i="1"/>
  <c r="AD112" i="1"/>
  <c r="P112" i="1"/>
  <c r="Y111" i="1"/>
  <c r="K111" i="1"/>
  <c r="AD110" i="1"/>
  <c r="F110" i="1"/>
  <c r="Y109" i="1"/>
  <c r="K109" i="1"/>
  <c r="T108" i="1"/>
  <c r="F108" i="1"/>
  <c r="Y107" i="1"/>
  <c r="K107" i="1"/>
  <c r="T106" i="1"/>
  <c r="F106" i="1"/>
  <c r="Y105" i="1"/>
  <c r="AG104" i="1"/>
  <c r="T104" i="1"/>
  <c r="G104" i="1"/>
  <c r="O103" i="1"/>
  <c r="AG102" i="1"/>
  <c r="T102" i="1"/>
  <c r="AC101" i="1"/>
  <c r="O101" i="1"/>
  <c r="AG100" i="1"/>
  <c r="T100" i="1"/>
  <c r="AC99" i="1"/>
  <c r="O99" i="1"/>
  <c r="A99" i="1"/>
  <c r="J98" i="1"/>
  <c r="AC97" i="1"/>
  <c r="O97" i="1"/>
  <c r="X96" i="1"/>
  <c r="J96" i="1"/>
  <c r="AC95" i="1"/>
  <c r="O95" i="1"/>
  <c r="X94" i="1"/>
  <c r="J94" i="1"/>
  <c r="AC93" i="1"/>
  <c r="E93" i="1"/>
  <c r="X92" i="1"/>
  <c r="J92" i="1"/>
  <c r="S91" i="1"/>
  <c r="E91" i="1"/>
  <c r="X90" i="1"/>
  <c r="J90" i="1"/>
  <c r="S89" i="1"/>
  <c r="F89" i="1"/>
  <c r="X88" i="1"/>
  <c r="AF87" i="1"/>
  <c r="S87" i="1"/>
  <c r="O279" i="1"/>
  <c r="R267" i="1"/>
  <c r="V256" i="1"/>
  <c r="A246" i="1"/>
  <c r="L237" i="1"/>
  <c r="AG232" i="1"/>
  <c r="I230" i="1"/>
  <c r="P227" i="1"/>
  <c r="H224" i="1"/>
  <c r="A222" i="1"/>
  <c r="A220" i="1"/>
  <c r="L218" i="1"/>
  <c r="V216" i="1"/>
  <c r="AC214" i="1"/>
  <c r="K213" i="1"/>
  <c r="AA211" i="1"/>
  <c r="A210" i="1"/>
  <c r="L208" i="1"/>
  <c r="S206" i="1"/>
  <c r="AG204" i="1"/>
  <c r="Q203" i="1"/>
  <c r="Y201" i="1"/>
  <c r="A200" i="1"/>
  <c r="Z198" i="1"/>
  <c r="O197" i="1"/>
  <c r="A196" i="1"/>
  <c r="Z194" i="1"/>
  <c r="K193" i="1"/>
  <c r="I192" i="1"/>
  <c r="C191" i="1"/>
  <c r="I190" i="1"/>
  <c r="L189" i="1"/>
  <c r="J188" i="1"/>
  <c r="U187" i="1"/>
  <c r="N186" i="1"/>
  <c r="Q185" i="1"/>
  <c r="T184" i="1"/>
  <c r="AB183" i="1"/>
  <c r="AC182" i="1"/>
  <c r="AD181" i="1"/>
  <c r="C181" i="1"/>
  <c r="M180" i="1"/>
  <c r="V179" i="1"/>
  <c r="AC178" i="1"/>
  <c r="C178" i="1"/>
  <c r="I177" i="1"/>
  <c r="O176" i="1"/>
  <c r="V175" i="1"/>
  <c r="C175" i="1"/>
  <c r="O174" i="1"/>
  <c r="AC173" i="1"/>
  <c r="H173" i="1"/>
  <c r="T172" i="1"/>
  <c r="AG171" i="1"/>
  <c r="M171" i="1"/>
  <c r="P170" i="1"/>
  <c r="AB169" i="1"/>
  <c r="H169" i="1"/>
  <c r="U168" i="1"/>
  <c r="AG167" i="1"/>
  <c r="M167" i="1"/>
  <c r="Z166" i="1"/>
  <c r="E166" i="1"/>
  <c r="S165" i="1"/>
  <c r="AE164" i="1"/>
  <c r="J164" i="1"/>
  <c r="W163" i="1"/>
  <c r="C163" i="1"/>
  <c r="P162" i="1"/>
  <c r="AB161" i="1"/>
  <c r="H161" i="1"/>
  <c r="K160" i="1"/>
  <c r="X159" i="1"/>
  <c r="C159" i="1"/>
  <c r="P158" i="1"/>
  <c r="AA157" i="1"/>
  <c r="O157" i="1"/>
  <c r="Z156" i="1"/>
  <c r="E156" i="1"/>
  <c r="P155" i="1"/>
  <c r="E155" i="1"/>
  <c r="P154" i="1"/>
  <c r="AA153" i="1"/>
  <c r="E153" i="1"/>
  <c r="Z152" i="1"/>
  <c r="F152" i="1"/>
  <c r="O151" i="1"/>
  <c r="A151" i="1"/>
  <c r="L150" i="1"/>
  <c r="AF149" i="1"/>
  <c r="I149" i="1"/>
  <c r="AC148" i="1"/>
  <c r="F148" i="1"/>
  <c r="Z147" i="1"/>
  <c r="C147" i="1"/>
  <c r="W146" i="1"/>
  <c r="AF145" i="1"/>
  <c r="T145" i="1"/>
  <c r="AD144" i="1"/>
  <c r="H144" i="1"/>
  <c r="AB143" i="1"/>
  <c r="E143" i="1"/>
  <c r="Y142" i="1"/>
  <c r="A142" i="1"/>
  <c r="V141" i="1"/>
  <c r="AE140" i="1"/>
  <c r="S140" i="1"/>
  <c r="AC139" i="1"/>
  <c r="P139" i="1"/>
  <c r="Z138" i="1"/>
  <c r="M138" i="1"/>
  <c r="W137" i="1"/>
  <c r="J137" i="1"/>
  <c r="T136" i="1"/>
  <c r="H136" i="1"/>
  <c r="R135" i="1"/>
  <c r="E135" i="1"/>
  <c r="M134" i="1"/>
  <c r="AF133" i="1"/>
  <c r="R133" i="1"/>
  <c r="AA132" i="1"/>
  <c r="M132" i="1"/>
  <c r="AF131" i="1"/>
  <c r="R131" i="1"/>
  <c r="AA130" i="1"/>
  <c r="M130" i="1"/>
  <c r="AF129" i="1"/>
  <c r="H129" i="1"/>
  <c r="AA128" i="1"/>
  <c r="M128" i="1"/>
  <c r="V127" i="1"/>
  <c r="H127" i="1"/>
  <c r="AA126" i="1"/>
  <c r="M126" i="1"/>
  <c r="V125" i="1"/>
  <c r="H125" i="1"/>
  <c r="AA124" i="1"/>
  <c r="C124" i="1"/>
  <c r="V123" i="1"/>
  <c r="H123" i="1"/>
  <c r="Q122" i="1"/>
  <c r="C122" i="1"/>
  <c r="V121" i="1"/>
  <c r="H121" i="1"/>
  <c r="Q120" i="1"/>
  <c r="C120" i="1"/>
  <c r="V119" i="1"/>
  <c r="AE118" i="1"/>
  <c r="Q118" i="1"/>
  <c r="C118" i="1"/>
  <c r="L117" i="1"/>
  <c r="AE116" i="1"/>
  <c r="Q116" i="1"/>
  <c r="Z115" i="1"/>
  <c r="L115" i="1"/>
  <c r="AE114" i="1"/>
  <c r="Q114" i="1"/>
  <c r="Z113" i="1"/>
  <c r="L113" i="1"/>
  <c r="AE112" i="1"/>
  <c r="G112" i="1"/>
  <c r="Z111" i="1"/>
  <c r="L111" i="1"/>
  <c r="U110" i="1"/>
  <c r="G110" i="1"/>
  <c r="Z109" i="1"/>
  <c r="L109" i="1"/>
  <c r="U108" i="1"/>
  <c r="G108" i="1"/>
  <c r="Z107" i="1"/>
  <c r="A107" i="1"/>
  <c r="U106" i="1"/>
  <c r="G106" i="1"/>
  <c r="P105" i="1"/>
  <c r="A105" i="1"/>
  <c r="U104" i="1"/>
  <c r="AD103" i="1"/>
  <c r="P103" i="1"/>
  <c r="A103" i="1"/>
  <c r="U102" i="1"/>
  <c r="AD101" i="1"/>
  <c r="P101" i="1"/>
  <c r="A101" i="1"/>
  <c r="K100" i="1"/>
  <c r="AD99" i="1"/>
  <c r="P99" i="1"/>
  <c r="Y98" i="1"/>
  <c r="K98" i="1"/>
  <c r="AD97" i="1"/>
  <c r="P97" i="1"/>
  <c r="Y96" i="1"/>
  <c r="K96" i="1"/>
  <c r="AD95" i="1"/>
  <c r="F95" i="1"/>
  <c r="Y94" i="1"/>
  <c r="K94" i="1"/>
  <c r="T93" i="1"/>
  <c r="F93" i="1"/>
  <c r="Y92" i="1"/>
  <c r="K92" i="1"/>
  <c r="T91" i="1"/>
  <c r="F91" i="1"/>
  <c r="Y90" i="1"/>
  <c r="AG89" i="1"/>
  <c r="T89" i="1"/>
  <c r="G89" i="1"/>
  <c r="O88" i="1"/>
  <c r="AG87" i="1"/>
  <c r="T87" i="1"/>
  <c r="AC86" i="1"/>
  <c r="O86" i="1"/>
  <c r="AG85" i="1"/>
  <c r="T85" i="1"/>
  <c r="AC84" i="1"/>
  <c r="O84" i="1"/>
  <c r="A84" i="1"/>
  <c r="J83" i="1"/>
  <c r="AC82" i="1"/>
  <c r="O82" i="1"/>
  <c r="X81" i="1"/>
  <c r="J81" i="1"/>
  <c r="AC80" i="1"/>
  <c r="O80" i="1"/>
  <c r="X79" i="1"/>
  <c r="J79" i="1"/>
  <c r="AC78" i="1"/>
  <c r="E78" i="1"/>
  <c r="X77" i="1"/>
  <c r="J77" i="1"/>
  <c r="S76" i="1"/>
  <c r="E76" i="1"/>
  <c r="X75" i="1"/>
  <c r="J75" i="1"/>
  <c r="S74" i="1"/>
  <c r="F74" i="1"/>
  <c r="X73" i="1"/>
  <c r="AF72" i="1"/>
  <c r="S72" i="1"/>
  <c r="F72" i="1"/>
  <c r="N71" i="1"/>
  <c r="AF70" i="1"/>
  <c r="S70" i="1"/>
  <c r="AB69" i="1"/>
  <c r="N69" i="1"/>
  <c r="AG68" i="1"/>
  <c r="S68" i="1"/>
  <c r="AB67" i="1"/>
  <c r="N67" i="1"/>
  <c r="AG66" i="1"/>
  <c r="I66" i="1"/>
  <c r="AB65" i="1"/>
  <c r="N65" i="1"/>
  <c r="W64" i="1"/>
  <c r="I64" i="1"/>
  <c r="AB63" i="1"/>
  <c r="N63" i="1"/>
  <c r="W62" i="1"/>
  <c r="I62" i="1"/>
  <c r="AB61" i="1"/>
  <c r="C61" i="1"/>
  <c r="P278" i="1"/>
  <c r="AF266" i="1"/>
  <c r="AB255" i="1"/>
  <c r="M245" i="1"/>
  <c r="G237" i="1"/>
  <c r="AB232" i="1"/>
  <c r="A230" i="1"/>
  <c r="AD226" i="1"/>
  <c r="L224" i="1"/>
  <c r="E222" i="1"/>
  <c r="E220" i="1"/>
  <c r="H218" i="1"/>
  <c r="O216" i="1"/>
  <c r="AD214" i="1"/>
  <c r="M213" i="1"/>
  <c r="U211" i="1"/>
  <c r="AE209" i="1"/>
  <c r="E208" i="1"/>
  <c r="T206" i="1"/>
  <c r="C205" i="1"/>
  <c r="K203" i="1"/>
  <c r="U201" i="1"/>
  <c r="AB199" i="1"/>
  <c r="T198" i="1"/>
  <c r="P197" i="1"/>
  <c r="AB195" i="1"/>
  <c r="T194" i="1"/>
  <c r="N193" i="1"/>
  <c r="J192" i="1"/>
  <c r="E191" i="1"/>
  <c r="J190" i="1"/>
  <c r="C189" i="1"/>
  <c r="F188" i="1"/>
  <c r="N187" i="1"/>
  <c r="O186" i="1"/>
  <c r="R185" i="1"/>
  <c r="U184" i="1"/>
  <c r="AC183" i="1"/>
  <c r="AD182" i="1"/>
  <c r="AE181" i="1"/>
  <c r="E181" i="1"/>
  <c r="N180" i="1"/>
  <c r="O179" i="1"/>
  <c r="T178" i="1"/>
  <c r="AC177" i="1"/>
  <c r="J177" i="1"/>
  <c r="Q176" i="1"/>
  <c r="W175" i="1"/>
  <c r="E175" i="1"/>
  <c r="Q174" i="1"/>
  <c r="T173" i="1"/>
  <c r="I173" i="1"/>
  <c r="L172" i="1"/>
  <c r="X171" i="1"/>
  <c r="E171" i="1"/>
  <c r="Q170" i="1"/>
  <c r="AC169" i="1"/>
  <c r="I169" i="1"/>
  <c r="V168" i="1"/>
  <c r="A168" i="1"/>
  <c r="N167" i="1"/>
  <c r="AA166" i="1"/>
  <c r="G166" i="1"/>
  <c r="T165" i="1"/>
  <c r="AF164" i="1"/>
  <c r="L164" i="1"/>
  <c r="X163" i="1"/>
  <c r="AB162" i="1"/>
  <c r="G162" i="1"/>
  <c r="S161" i="1"/>
  <c r="AE160" i="1"/>
  <c r="L160" i="1"/>
  <c r="Y159" i="1"/>
  <c r="E159" i="1"/>
  <c r="Q158" i="1"/>
  <c r="AB157" i="1"/>
  <c r="P157" i="1"/>
  <c r="AB156" i="1"/>
  <c r="F156" i="1"/>
  <c r="Q155" i="1"/>
  <c r="AB154" i="1"/>
  <c r="Q154" i="1"/>
  <c r="AB153" i="1"/>
  <c r="F153" i="1"/>
  <c r="R152" i="1"/>
  <c r="AC151" i="1"/>
  <c r="P151" i="1"/>
  <c r="Z150" i="1"/>
  <c r="M150" i="1"/>
  <c r="W149" i="1"/>
  <c r="J149" i="1"/>
  <c r="T148" i="1"/>
  <c r="G148" i="1"/>
  <c r="Q147" i="1"/>
  <c r="E147" i="1"/>
  <c r="N146" i="1"/>
  <c r="AG145" i="1"/>
  <c r="K145" i="1"/>
  <c r="AF144" i="1"/>
  <c r="I144" i="1"/>
  <c r="AC143" i="1"/>
  <c r="F143" i="1"/>
  <c r="Z142" i="1"/>
  <c r="C142" i="1"/>
  <c r="W141" i="1"/>
  <c r="AF140" i="1"/>
  <c r="T140" i="1"/>
  <c r="AD139" i="1"/>
  <c r="Q139" i="1"/>
  <c r="AA138" i="1"/>
  <c r="N138" i="1"/>
  <c r="X137" i="1"/>
  <c r="K137" i="1"/>
  <c r="V136" i="1"/>
  <c r="AE135" i="1"/>
  <c r="S135" i="1"/>
  <c r="AB134" i="1"/>
  <c r="N134" i="1"/>
  <c r="AG133" i="1"/>
  <c r="S133" i="1"/>
  <c r="AB132" i="1"/>
  <c r="N132" i="1"/>
  <c r="AG131" i="1"/>
  <c r="I131" i="1"/>
  <c r="AB130" i="1"/>
  <c r="N130" i="1"/>
  <c r="W129" i="1"/>
  <c r="I129" i="1"/>
  <c r="AB128" i="1"/>
  <c r="N128" i="1"/>
  <c r="W127" i="1"/>
  <c r="I127" i="1"/>
  <c r="AB126" i="1"/>
  <c r="C126" i="1"/>
  <c r="W125" i="1"/>
  <c r="I125" i="1"/>
  <c r="R124" i="1"/>
  <c r="E124" i="1"/>
  <c r="W123" i="1"/>
  <c r="I123" i="1"/>
  <c r="R122" i="1"/>
  <c r="E122" i="1"/>
  <c r="W121" i="1"/>
  <c r="AE120" i="1"/>
  <c r="R120" i="1"/>
  <c r="E120" i="1"/>
  <c r="M119" i="1"/>
  <c r="AF118" i="1"/>
  <c r="R118" i="1"/>
  <c r="AA117" i="1"/>
  <c r="M117" i="1"/>
  <c r="AF116" i="1"/>
  <c r="R116" i="1"/>
  <c r="AA115" i="1"/>
  <c r="M115" i="1"/>
  <c r="AF114" i="1"/>
  <c r="H114" i="1"/>
  <c r="AA113" i="1"/>
  <c r="M113" i="1"/>
  <c r="V112" i="1"/>
  <c r="H112" i="1"/>
  <c r="AA111" i="1"/>
  <c r="M111" i="1"/>
  <c r="V110" i="1"/>
  <c r="H110" i="1"/>
  <c r="AA109" i="1"/>
  <c r="C109" i="1"/>
  <c r="V108" i="1"/>
  <c r="H108" i="1"/>
  <c r="Q107" i="1"/>
  <c r="C107" i="1"/>
  <c r="V106" i="1"/>
  <c r="H106" i="1"/>
  <c r="Q105" i="1"/>
  <c r="C105" i="1"/>
  <c r="V104" i="1"/>
  <c r="AE103" i="1"/>
  <c r="Q103" i="1"/>
  <c r="C103" i="1"/>
  <c r="L102" i="1"/>
  <c r="AE101" i="1"/>
  <c r="Q101" i="1"/>
  <c r="Z100" i="1"/>
  <c r="L100" i="1"/>
  <c r="AE99" i="1"/>
  <c r="Q99" i="1"/>
  <c r="Z98" i="1"/>
  <c r="L98" i="1"/>
  <c r="AE97" i="1"/>
  <c r="G97" i="1"/>
  <c r="Z96" i="1"/>
  <c r="L96" i="1"/>
  <c r="U95" i="1"/>
  <c r="G95" i="1"/>
  <c r="Z94" i="1"/>
  <c r="L94" i="1"/>
  <c r="U93" i="1"/>
  <c r="G93" i="1"/>
  <c r="Z92" i="1"/>
  <c r="A92" i="1"/>
  <c r="U91" i="1"/>
  <c r="G91" i="1"/>
  <c r="P90" i="1"/>
  <c r="A90" i="1"/>
  <c r="U89" i="1"/>
  <c r="AD88" i="1"/>
  <c r="P88" i="1"/>
  <c r="A88" i="1"/>
  <c r="U87" i="1"/>
  <c r="AD86" i="1"/>
  <c r="P86" i="1"/>
  <c r="A86" i="1"/>
  <c r="K85" i="1"/>
  <c r="AD84" i="1"/>
  <c r="P84" i="1"/>
  <c r="Y83" i="1"/>
  <c r="K83" i="1"/>
  <c r="AD82" i="1"/>
  <c r="P82" i="1"/>
  <c r="Y81" i="1"/>
  <c r="K81" i="1"/>
  <c r="AD80" i="1"/>
  <c r="F80" i="1"/>
  <c r="Y79" i="1"/>
  <c r="K79" i="1"/>
  <c r="T78" i="1"/>
  <c r="F78" i="1"/>
  <c r="Y77" i="1"/>
  <c r="K77" i="1"/>
  <c r="T76" i="1"/>
  <c r="F76" i="1"/>
  <c r="Y75" i="1"/>
  <c r="AG74" i="1"/>
  <c r="T74" i="1"/>
  <c r="G74" i="1"/>
  <c r="O73" i="1"/>
  <c r="AG72" i="1"/>
  <c r="T72" i="1"/>
  <c r="AC71" i="1"/>
  <c r="O71" i="1"/>
  <c r="AG70" i="1"/>
  <c r="T70" i="1"/>
  <c r="AC69" i="1"/>
  <c r="O69" i="1"/>
  <c r="A69" i="1"/>
  <c r="J68" i="1"/>
  <c r="AC67" i="1"/>
  <c r="O67" i="1"/>
  <c r="X66" i="1"/>
  <c r="J66" i="1"/>
  <c r="AC65" i="1"/>
  <c r="O65" i="1"/>
  <c r="X64" i="1"/>
  <c r="J64" i="1"/>
  <c r="AC63" i="1"/>
  <c r="AE277" i="1"/>
  <c r="E266" i="1"/>
  <c r="H255" i="1"/>
  <c r="X244" i="1"/>
  <c r="AF236" i="1"/>
  <c r="AD232" i="1"/>
  <c r="Y229" i="1"/>
  <c r="X226" i="1"/>
  <c r="E224" i="1"/>
  <c r="AE221" i="1"/>
  <c r="AE219" i="1"/>
  <c r="AG217" i="1"/>
  <c r="P216" i="1"/>
  <c r="AF214" i="1"/>
  <c r="G213" i="1"/>
  <c r="Q211" i="1"/>
  <c r="X209" i="1"/>
  <c r="F208" i="1"/>
  <c r="V206" i="1"/>
  <c r="AD204" i="1"/>
  <c r="G203" i="1"/>
  <c r="N201" i="1"/>
  <c r="AC199" i="1"/>
  <c r="P198" i="1"/>
  <c r="G197" i="1"/>
  <c r="AC195" i="1"/>
  <c r="P194" i="1"/>
  <c r="E193" i="1"/>
  <c r="K192" i="1"/>
  <c r="F191" i="1"/>
  <c r="AG189" i="1"/>
  <c r="E189" i="1"/>
  <c r="G188" i="1"/>
  <c r="O187" i="1"/>
  <c r="P186" i="1"/>
  <c r="S185" i="1"/>
  <c r="V184" i="1"/>
  <c r="O183" i="1"/>
  <c r="W182" i="1"/>
  <c r="AF181" i="1"/>
  <c r="H181" i="1"/>
  <c r="O180" i="1"/>
  <c r="P179" i="1"/>
  <c r="W178" i="1"/>
  <c r="AD177" i="1"/>
  <c r="K177" i="1"/>
  <c r="J176" i="1"/>
  <c r="X175" i="1"/>
  <c r="AB174" i="1"/>
  <c r="H174" i="1"/>
  <c r="U173" i="1"/>
  <c r="AF172" i="1"/>
  <c r="M172" i="1"/>
  <c r="Z171" i="1"/>
  <c r="F171" i="1"/>
  <c r="R170" i="1"/>
  <c r="AE169" i="1"/>
  <c r="J169" i="1"/>
  <c r="X168" i="1"/>
  <c r="C168" i="1"/>
  <c r="O167" i="1"/>
  <c r="AB166" i="1"/>
  <c r="H166" i="1"/>
  <c r="K165" i="1"/>
  <c r="W164" i="1"/>
  <c r="C164" i="1"/>
  <c r="P163" i="1"/>
  <c r="AC162" i="1"/>
  <c r="H162" i="1"/>
  <c r="U161" i="1"/>
  <c r="AF160" i="1"/>
  <c r="N160" i="1"/>
  <c r="Z159" i="1"/>
  <c r="F159" i="1"/>
  <c r="R158" i="1"/>
  <c r="AC157" i="1"/>
  <c r="G157" i="1"/>
  <c r="S156" i="1"/>
  <c r="G156" i="1"/>
  <c r="R155" i="1"/>
  <c r="AD154" i="1"/>
  <c r="H154" i="1"/>
  <c r="AC153" i="1"/>
  <c r="G153" i="1"/>
  <c r="S152" i="1"/>
  <c r="AD151" i="1"/>
  <c r="Q151" i="1"/>
  <c r="AA150" i="1"/>
  <c r="N150" i="1"/>
  <c r="X149" i="1"/>
  <c r="K149" i="1"/>
  <c r="U148" i="1"/>
  <c r="H148" i="1"/>
  <c r="R147" i="1"/>
  <c r="F147" i="1"/>
  <c r="O146" i="1"/>
  <c r="A146" i="1"/>
  <c r="M145" i="1"/>
  <c r="W144" i="1"/>
  <c r="J144" i="1"/>
  <c r="T143" i="1"/>
  <c r="G143" i="1"/>
  <c r="Q142" i="1"/>
  <c r="E142" i="1"/>
  <c r="N141" i="1"/>
  <c r="AG140" i="1"/>
  <c r="K140" i="1"/>
  <c r="AE139" i="1"/>
  <c r="H139" i="1"/>
  <c r="AB138" i="1"/>
  <c r="E138" i="1"/>
  <c r="Y137" i="1"/>
  <c r="C137" i="1"/>
  <c r="W136" i="1"/>
  <c r="AF135" i="1"/>
  <c r="T135" i="1"/>
  <c r="AC134" i="1"/>
  <c r="O134" i="1"/>
  <c r="A134" i="1"/>
  <c r="J133" i="1"/>
  <c r="AC132" i="1"/>
  <c r="O132" i="1"/>
  <c r="X131" i="1"/>
  <c r="J131" i="1"/>
  <c r="AC130" i="1"/>
  <c r="O130" i="1"/>
  <c r="X129" i="1"/>
  <c r="J129" i="1"/>
  <c r="AC128" i="1"/>
  <c r="E128" i="1"/>
  <c r="X127" i="1"/>
  <c r="J127" i="1"/>
  <c r="S126" i="1"/>
  <c r="E126" i="1"/>
  <c r="X125" i="1"/>
  <c r="J125" i="1"/>
  <c r="S124" i="1"/>
  <c r="F124" i="1"/>
  <c r="X123" i="1"/>
  <c r="AF122" i="1"/>
  <c r="S122" i="1"/>
  <c r="F122" i="1"/>
  <c r="N121" i="1"/>
  <c r="AF120" i="1"/>
  <c r="S120" i="1"/>
  <c r="AB119" i="1"/>
  <c r="N119" i="1"/>
  <c r="AG118" i="1"/>
  <c r="S118" i="1"/>
  <c r="AB117" i="1"/>
  <c r="N117" i="1"/>
  <c r="AG116" i="1"/>
  <c r="I116" i="1"/>
  <c r="AB115" i="1"/>
  <c r="N115" i="1"/>
  <c r="W114" i="1"/>
  <c r="I114" i="1"/>
  <c r="AB113" i="1"/>
  <c r="N113" i="1"/>
  <c r="W112" i="1"/>
  <c r="I112" i="1"/>
  <c r="AB111" i="1"/>
  <c r="C111" i="1"/>
  <c r="W110" i="1"/>
  <c r="I110" i="1"/>
  <c r="R109" i="1"/>
  <c r="E109" i="1"/>
  <c r="W108" i="1"/>
  <c r="I108" i="1"/>
  <c r="R107" i="1"/>
  <c r="E107" i="1"/>
  <c r="W106" i="1"/>
  <c r="AE105" i="1"/>
  <c r="R105" i="1"/>
  <c r="E105" i="1"/>
  <c r="M104" i="1"/>
  <c r="AF103" i="1"/>
  <c r="R103" i="1"/>
  <c r="AA102" i="1"/>
  <c r="M102" i="1"/>
  <c r="AF101" i="1"/>
  <c r="R101" i="1"/>
  <c r="AA100" i="1"/>
  <c r="M100" i="1"/>
  <c r="AF99" i="1"/>
  <c r="H99" i="1"/>
  <c r="AA98" i="1"/>
  <c r="M98" i="1"/>
  <c r="V97" i="1"/>
  <c r="H97" i="1"/>
  <c r="AA96" i="1"/>
  <c r="M96" i="1"/>
  <c r="V95" i="1"/>
  <c r="H95" i="1"/>
  <c r="AA94" i="1"/>
  <c r="C94" i="1"/>
  <c r="V93" i="1"/>
  <c r="H93" i="1"/>
  <c r="Q92" i="1"/>
  <c r="C92" i="1"/>
  <c r="V91" i="1"/>
  <c r="H91" i="1"/>
  <c r="Q90" i="1"/>
  <c r="C90" i="1"/>
  <c r="V89" i="1"/>
  <c r="AE88" i="1"/>
  <c r="Q88" i="1"/>
  <c r="C88" i="1"/>
  <c r="L87" i="1"/>
  <c r="AE86" i="1"/>
  <c r="Q86" i="1"/>
  <c r="Z85" i="1"/>
  <c r="L85" i="1"/>
  <c r="AE84" i="1"/>
  <c r="Q84" i="1"/>
  <c r="Z83" i="1"/>
  <c r="L83" i="1"/>
  <c r="AE82" i="1"/>
  <c r="G82" i="1"/>
  <c r="Z81" i="1"/>
  <c r="L81" i="1"/>
  <c r="U80" i="1"/>
  <c r="G80" i="1"/>
  <c r="Z79" i="1"/>
  <c r="L79" i="1"/>
  <c r="U78" i="1"/>
  <c r="G78" i="1"/>
  <c r="Z77" i="1"/>
  <c r="A77" i="1"/>
  <c r="U76" i="1"/>
  <c r="G76" i="1"/>
  <c r="P75" i="1"/>
  <c r="A75" i="1"/>
  <c r="U74" i="1"/>
  <c r="AD73" i="1"/>
  <c r="P73" i="1"/>
  <c r="A73" i="1"/>
  <c r="U72" i="1"/>
  <c r="AD71" i="1"/>
  <c r="P71" i="1"/>
  <c r="A71" i="1"/>
  <c r="K70" i="1"/>
  <c r="AD69" i="1"/>
  <c r="P69" i="1"/>
  <c r="Y68" i="1"/>
  <c r="K68" i="1"/>
  <c r="AD67" i="1"/>
  <c r="P67" i="1"/>
  <c r="Y66" i="1"/>
  <c r="K66" i="1"/>
  <c r="AD65" i="1"/>
  <c r="F65" i="1"/>
  <c r="Y64" i="1"/>
  <c r="K64" i="1"/>
  <c r="T63" i="1"/>
  <c r="F63" i="1"/>
  <c r="Y62" i="1"/>
  <c r="K62" i="1"/>
  <c r="T61" i="1"/>
  <c r="F61" i="1"/>
  <c r="AD276" i="1"/>
  <c r="R265" i="1"/>
  <c r="V254" i="1"/>
  <c r="L244" i="1"/>
  <c r="AA236" i="1"/>
  <c r="U232" i="1"/>
  <c r="T229" i="1"/>
  <c r="Z226" i="1"/>
  <c r="AA223" i="1"/>
  <c r="AA221" i="1"/>
  <c r="AA219" i="1"/>
  <c r="A218" i="1"/>
  <c r="R216" i="1"/>
  <c r="Z214" i="1"/>
  <c r="C213" i="1"/>
  <c r="J211" i="1"/>
  <c r="Y209" i="1"/>
  <c r="H208" i="1"/>
  <c r="P206" i="1"/>
  <c r="Z204" i="1"/>
  <c r="AF202" i="1"/>
  <c r="O201" i="1"/>
  <c r="AD199" i="1"/>
  <c r="S198" i="1"/>
  <c r="K197" i="1"/>
  <c r="AD195" i="1"/>
  <c r="I194" i="1"/>
  <c r="F193" i="1"/>
  <c r="A192" i="1"/>
  <c r="G191" i="1"/>
  <c r="A190" i="1"/>
  <c r="F189" i="1"/>
  <c r="H188" i="1"/>
  <c r="K187" i="1"/>
  <c r="I186" i="1"/>
  <c r="T185" i="1"/>
  <c r="M184" i="1"/>
  <c r="P183" i="1"/>
  <c r="X182" i="1"/>
  <c r="AG181" i="1"/>
  <c r="AG180" i="1"/>
  <c r="F180" i="1"/>
  <c r="Q179" i="1"/>
  <c r="X178" i="1"/>
  <c r="AE177" i="1"/>
  <c r="E177" i="1"/>
  <c r="K176" i="1"/>
  <c r="Y175" i="1"/>
  <c r="AC174" i="1"/>
  <c r="J174" i="1"/>
  <c r="V173" i="1"/>
  <c r="AG172" i="1"/>
  <c r="N172" i="1"/>
  <c r="AA171" i="1"/>
  <c r="G171" i="1"/>
  <c r="S170" i="1"/>
  <c r="AF169" i="1"/>
  <c r="L169" i="1"/>
  <c r="O168" i="1"/>
  <c r="AA167" i="1"/>
  <c r="G167" i="1"/>
  <c r="S166" i="1"/>
  <c r="AF165" i="1"/>
  <c r="L165" i="1"/>
  <c r="X164" i="1"/>
  <c r="E164" i="1"/>
  <c r="Q163" i="1"/>
  <c r="AD162" i="1"/>
  <c r="I162" i="1"/>
  <c r="V161" i="1"/>
  <c r="A161" i="1"/>
  <c r="O160" i="1"/>
  <c r="AA159" i="1"/>
  <c r="AD158" i="1"/>
  <c r="S158" i="1"/>
  <c r="AD157" i="1"/>
  <c r="I157" i="1"/>
  <c r="T156" i="1"/>
  <c r="H156" i="1"/>
  <c r="S155" i="1"/>
  <c r="AE154" i="1"/>
  <c r="I154" i="1"/>
  <c r="T153" i="1"/>
  <c r="I153" i="1"/>
  <c r="T152" i="1"/>
  <c r="AE151" i="1"/>
  <c r="R151" i="1"/>
  <c r="AB150" i="1"/>
  <c r="O150" i="1"/>
  <c r="Y149" i="1"/>
  <c r="L149" i="1"/>
  <c r="V148" i="1"/>
  <c r="I148" i="1"/>
  <c r="S147" i="1"/>
  <c r="AC146" i="1"/>
  <c r="P146" i="1"/>
  <c r="AA145" i="1"/>
  <c r="N145" i="1"/>
  <c r="X144" i="1"/>
  <c r="K144" i="1"/>
  <c r="U143" i="1"/>
  <c r="H143" i="1"/>
  <c r="R142" i="1"/>
  <c r="F142" i="1"/>
  <c r="O141" i="1"/>
  <c r="A141" i="1"/>
  <c r="L140" i="1"/>
  <c r="AF139" i="1"/>
  <c r="I139" i="1"/>
  <c r="AC138" i="1"/>
  <c r="F138" i="1"/>
  <c r="Q137" i="1"/>
  <c r="E137" i="1"/>
  <c r="N136" i="1"/>
  <c r="AG135" i="1"/>
  <c r="K135" i="1"/>
  <c r="AD134" i="1"/>
  <c r="P134" i="1"/>
  <c r="Y133" i="1"/>
  <c r="K133" i="1"/>
  <c r="AD132" i="1"/>
  <c r="P132" i="1"/>
  <c r="Y131" i="1"/>
  <c r="K131" i="1"/>
  <c r="AD130" i="1"/>
  <c r="F130" i="1"/>
  <c r="Y129" i="1"/>
  <c r="K276" i="1"/>
  <c r="AF264" i="1"/>
  <c r="AB253" i="1"/>
  <c r="W243" i="1"/>
  <c r="I236" i="1"/>
  <c r="O232" i="1"/>
  <c r="V229" i="1"/>
  <c r="Q226" i="1"/>
  <c r="U223" i="1"/>
  <c r="U221" i="1"/>
  <c r="U219" i="1"/>
  <c r="AA217" i="1"/>
  <c r="L216" i="1"/>
  <c r="V214" i="1"/>
  <c r="AC212" i="1"/>
  <c r="K211" i="1"/>
  <c r="AA209" i="1"/>
  <c r="A208" i="1"/>
  <c r="L206" i="1"/>
  <c r="S204" i="1"/>
  <c r="AG202" i="1"/>
  <c r="Q201" i="1"/>
  <c r="AE199" i="1"/>
  <c r="J198" i="1"/>
  <c r="AD196" i="1"/>
  <c r="U195" i="1"/>
  <c r="J194" i="1"/>
  <c r="G193" i="1"/>
  <c r="F192" i="1"/>
  <c r="AF190" i="1"/>
  <c r="AB189" i="1"/>
  <c r="G189" i="1"/>
  <c r="I188" i="1"/>
  <c r="A187" i="1"/>
  <c r="J186" i="1"/>
  <c r="K185" i="1"/>
  <c r="N184" i="1"/>
  <c r="Q183" i="1"/>
  <c r="Q182" i="1"/>
  <c r="X181" i="1"/>
  <c r="A181" i="1"/>
  <c r="I180" i="1"/>
  <c r="H179" i="1"/>
  <c r="O178" i="1"/>
  <c r="V177" i="1"/>
  <c r="F177" i="1"/>
  <c r="L176" i="1"/>
  <c r="Q175" i="1"/>
  <c r="AE174" i="1"/>
  <c r="K174" i="1"/>
  <c r="W173" i="1"/>
  <c r="C173" i="1"/>
  <c r="O172" i="1"/>
  <c r="S171" i="1"/>
  <c r="H171" i="1"/>
  <c r="T170" i="1"/>
  <c r="W169" i="1"/>
  <c r="C169" i="1"/>
  <c r="P168" i="1"/>
  <c r="AB167" i="1"/>
  <c r="H167" i="1"/>
  <c r="U166" i="1"/>
  <c r="AG165" i="1"/>
  <c r="M165" i="1"/>
  <c r="Z164" i="1"/>
  <c r="F164" i="1"/>
  <c r="S163" i="1"/>
  <c r="AE162" i="1"/>
  <c r="J162" i="1"/>
  <c r="W161" i="1"/>
  <c r="Z160" i="1"/>
  <c r="F160" i="1"/>
  <c r="R159" i="1"/>
  <c r="AE158" i="1"/>
  <c r="J158" i="1"/>
  <c r="AE157" i="1"/>
  <c r="J157" i="1"/>
  <c r="U156" i="1"/>
  <c r="AE155" i="1"/>
  <c r="K155" i="1"/>
  <c r="AF154" i="1"/>
  <c r="J154" i="1"/>
  <c r="U153" i="1"/>
  <c r="AF152" i="1"/>
  <c r="U152" i="1"/>
  <c r="AF151" i="1"/>
  <c r="I151" i="1"/>
  <c r="AC150" i="1"/>
  <c r="F150" i="1"/>
  <c r="Z149" i="1"/>
  <c r="C149" i="1"/>
  <c r="W148" i="1"/>
  <c r="AF147" i="1"/>
  <c r="T147" i="1"/>
  <c r="AD146" i="1"/>
  <c r="R146" i="1"/>
  <c r="AB145" i="1"/>
  <c r="O145" i="1"/>
  <c r="Y144" i="1"/>
  <c r="L144" i="1"/>
  <c r="V143" i="1"/>
  <c r="I143" i="1"/>
  <c r="S142" i="1"/>
  <c r="AC141" i="1"/>
  <c r="P141" i="1"/>
  <c r="Z140" i="1"/>
  <c r="M140" i="1"/>
  <c r="W139" i="1"/>
  <c r="J139" i="1"/>
  <c r="T138" i="1"/>
  <c r="H138" i="1"/>
  <c r="R137" i="1"/>
  <c r="F137" i="1"/>
  <c r="O136" i="1"/>
  <c r="T275" i="1"/>
  <c r="F264" i="1"/>
  <c r="H253" i="1"/>
  <c r="A243" i="1"/>
  <c r="C236" i="1"/>
  <c r="G232" i="1"/>
  <c r="L229" i="1"/>
  <c r="K226" i="1"/>
  <c r="W223" i="1"/>
  <c r="W221" i="1"/>
  <c r="M219" i="1"/>
  <c r="AE217" i="1"/>
  <c r="H216" i="1"/>
  <c r="O214" i="1"/>
  <c r="AD212" i="1"/>
  <c r="M211" i="1"/>
  <c r="U209" i="1"/>
  <c r="AE207" i="1"/>
  <c r="E206" i="1"/>
  <c r="T204" i="1"/>
  <c r="C203" i="1"/>
  <c r="K201" i="1"/>
  <c r="Y199" i="1"/>
  <c r="K198" i="1"/>
  <c r="AG196" i="1"/>
  <c r="Y195" i="1"/>
  <c r="K194" i="1"/>
  <c r="AF192" i="1"/>
  <c r="AC191" i="1"/>
  <c r="AG190" i="1"/>
  <c r="AC189" i="1"/>
  <c r="AD188" i="1"/>
  <c r="AF187" i="1"/>
  <c r="C187" i="1"/>
  <c r="F186" i="1"/>
  <c r="N185" i="1"/>
  <c r="O184" i="1"/>
  <c r="R183" i="1"/>
  <c r="T182" i="1"/>
  <c r="Y181" i="1"/>
  <c r="Z180" i="1"/>
  <c r="J180" i="1"/>
  <c r="I179" i="1"/>
  <c r="Q178" i="1"/>
  <c r="W177" i="1"/>
  <c r="AC176" i="1"/>
  <c r="M176" i="1"/>
  <c r="R175" i="1"/>
  <c r="AF174" i="1"/>
  <c r="L174" i="1"/>
  <c r="X173" i="1"/>
  <c r="AA172" i="1"/>
  <c r="G172" i="1"/>
  <c r="T171" i="1"/>
  <c r="AE170" i="1"/>
  <c r="L170" i="1"/>
  <c r="X169" i="1"/>
  <c r="F169" i="1"/>
  <c r="Q168" i="1"/>
  <c r="AC167" i="1"/>
  <c r="I167" i="1"/>
  <c r="V166" i="1"/>
  <c r="A166" i="1"/>
  <c r="N165" i="1"/>
  <c r="AA164" i="1"/>
  <c r="AD163" i="1"/>
  <c r="J163" i="1"/>
  <c r="V162" i="1"/>
  <c r="A162" i="1"/>
  <c r="N161" i="1"/>
  <c r="AB160" i="1"/>
  <c r="G160" i="1"/>
  <c r="S159" i="1"/>
  <c r="AF158" i="1"/>
  <c r="K158" i="1"/>
  <c r="W157" i="1"/>
  <c r="K157" i="1"/>
  <c r="V156" i="1"/>
  <c r="AF155" i="1"/>
  <c r="L155" i="1"/>
  <c r="W154" i="1"/>
  <c r="K154" i="1"/>
  <c r="W153" i="1"/>
  <c r="AG152" i="1"/>
  <c r="L152" i="1"/>
  <c r="AG151" i="1"/>
  <c r="J151" i="1"/>
  <c r="AD150" i="1"/>
  <c r="G150" i="1"/>
  <c r="AA149" i="1"/>
  <c r="E149" i="1"/>
  <c r="X148" i="1"/>
  <c r="AG147" i="1"/>
  <c r="U147" i="1"/>
  <c r="AF146" i="1"/>
  <c r="I146" i="1"/>
  <c r="AC145" i="1"/>
  <c r="F145" i="1"/>
  <c r="Z144" i="1"/>
  <c r="C144" i="1"/>
  <c r="W143" i="1"/>
  <c r="AF142" i="1"/>
  <c r="T142" i="1"/>
  <c r="AD141" i="1"/>
  <c r="Q141" i="1"/>
  <c r="AA140" i="1"/>
  <c r="N140" i="1"/>
  <c r="X139" i="1"/>
  <c r="K139" i="1"/>
  <c r="V138" i="1"/>
  <c r="I138" i="1"/>
  <c r="S137" i="1"/>
  <c r="AC136" i="1"/>
  <c r="P136" i="1"/>
  <c r="Z135" i="1"/>
  <c r="M135" i="1"/>
  <c r="AF134" i="1"/>
  <c r="H134" i="1"/>
  <c r="AA133" i="1"/>
  <c r="M133" i="1"/>
  <c r="V132" i="1"/>
  <c r="H132" i="1"/>
  <c r="AA131" i="1"/>
  <c r="M131" i="1"/>
  <c r="V130" i="1"/>
  <c r="H130" i="1"/>
  <c r="AA129" i="1"/>
  <c r="C129" i="1"/>
  <c r="V128" i="1"/>
  <c r="H128" i="1"/>
  <c r="Q127" i="1"/>
  <c r="C127" i="1"/>
  <c r="V126" i="1"/>
  <c r="H126" i="1"/>
  <c r="Q125" i="1"/>
  <c r="C125" i="1"/>
  <c r="V124" i="1"/>
  <c r="AE123" i="1"/>
  <c r="Q123" i="1"/>
  <c r="C123" i="1"/>
  <c r="L122" i="1"/>
  <c r="AE121" i="1"/>
  <c r="Q121" i="1"/>
  <c r="Z120" i="1"/>
  <c r="L120" i="1"/>
  <c r="AE119" i="1"/>
  <c r="Q119" i="1"/>
  <c r="Z118" i="1"/>
  <c r="L118" i="1"/>
  <c r="AE117" i="1"/>
  <c r="G117" i="1"/>
  <c r="Z116" i="1"/>
  <c r="L116" i="1"/>
  <c r="U115" i="1"/>
  <c r="G115" i="1"/>
  <c r="Z114" i="1"/>
  <c r="L114" i="1"/>
  <c r="U113" i="1"/>
  <c r="G113" i="1"/>
  <c r="Z112" i="1"/>
  <c r="A112" i="1"/>
  <c r="U111" i="1"/>
  <c r="G111" i="1"/>
  <c r="P110" i="1"/>
  <c r="X274" i="1"/>
  <c r="R263" i="1"/>
  <c r="L252" i="1"/>
  <c r="N242" i="1"/>
  <c r="AD235" i="1"/>
  <c r="AE231" i="1"/>
  <c r="AD228" i="1"/>
  <c r="M226" i="1"/>
  <c r="Q223" i="1"/>
  <c r="Q221" i="1"/>
  <c r="Q219" i="1"/>
  <c r="Q217" i="1"/>
  <c r="AG215" i="1"/>
  <c r="P214" i="1"/>
  <c r="V212" i="1"/>
  <c r="G211" i="1"/>
  <c r="Q209" i="1"/>
  <c r="X207" i="1"/>
  <c r="F206" i="1"/>
  <c r="V204" i="1"/>
  <c r="AD202" i="1"/>
  <c r="G201" i="1"/>
  <c r="U199" i="1"/>
  <c r="L198" i="1"/>
  <c r="X196" i="1"/>
  <c r="K195" i="1"/>
  <c r="L194" i="1"/>
  <c r="AG192" i="1"/>
  <c r="Y191" i="1"/>
  <c r="AD190" i="1"/>
  <c r="Y189" i="1"/>
  <c r="AG188" i="1"/>
  <c r="AG187" i="1"/>
  <c r="E187" i="1"/>
  <c r="G186" i="1"/>
  <c r="O185" i="1"/>
  <c r="P184" i="1"/>
  <c r="S183" i="1"/>
  <c r="U182" i="1"/>
  <c r="AB181" i="1"/>
  <c r="AA180" i="1"/>
  <c r="C180" i="1"/>
  <c r="J179" i="1"/>
  <c r="J178" i="1"/>
  <c r="X177" i="1"/>
  <c r="AE176" i="1"/>
  <c r="C176" i="1"/>
  <c r="S175" i="1"/>
  <c r="X174" i="1"/>
  <c r="C174" i="1"/>
  <c r="O173" i="1"/>
  <c r="AB172" i="1"/>
  <c r="H172" i="1"/>
  <c r="U171" i="1"/>
  <c r="AF170" i="1"/>
  <c r="M170" i="1"/>
  <c r="Z169" i="1"/>
  <c r="G169" i="1"/>
  <c r="R168" i="1"/>
  <c r="AE167" i="1"/>
  <c r="J167" i="1"/>
  <c r="N166" i="1"/>
  <c r="Z165" i="1"/>
  <c r="O165" i="1"/>
  <c r="R164" i="1"/>
  <c r="AE163" i="1"/>
  <c r="K163" i="1"/>
  <c r="W162" i="1"/>
  <c r="C162" i="1"/>
  <c r="P161" i="1"/>
  <c r="AC160" i="1"/>
  <c r="H160" i="1"/>
  <c r="U159" i="1"/>
  <c r="AG158" i="1"/>
  <c r="L158" i="1"/>
  <c r="X157" i="1"/>
  <c r="A157" i="1"/>
  <c r="W156" i="1"/>
  <c r="A156" i="1"/>
  <c r="M155" i="1"/>
  <c r="X154" i="1"/>
  <c r="L154" i="1"/>
  <c r="X153" i="1"/>
  <c r="A153" i="1"/>
  <c r="M152" i="1"/>
  <c r="X151" i="1"/>
  <c r="K151" i="1"/>
  <c r="U150" i="1"/>
  <c r="H150" i="1"/>
  <c r="R149" i="1"/>
  <c r="F149" i="1"/>
  <c r="O148" i="1"/>
  <c r="A148" i="1"/>
  <c r="M147" i="1"/>
  <c r="AG146" i="1"/>
  <c r="J146" i="1"/>
  <c r="AD145" i="1"/>
  <c r="G145" i="1"/>
  <c r="AA144" i="1"/>
  <c r="E144" i="1"/>
  <c r="X143" i="1"/>
  <c r="AG142" i="1"/>
  <c r="U142" i="1"/>
  <c r="AE141" i="1"/>
  <c r="R141" i="1"/>
  <c r="AB140" i="1"/>
  <c r="O140" i="1"/>
  <c r="Y139" i="1"/>
  <c r="C139" i="1"/>
  <c r="W138" i="1"/>
  <c r="AF137" i="1"/>
  <c r="T137" i="1"/>
  <c r="AD136" i="1"/>
  <c r="Q136" i="1"/>
  <c r="AA135" i="1"/>
  <c r="N135" i="1"/>
  <c r="W134" i="1"/>
  <c r="I134" i="1"/>
  <c r="AB133" i="1"/>
  <c r="N133" i="1"/>
  <c r="W132" i="1"/>
  <c r="I132" i="1"/>
  <c r="AB131" i="1"/>
  <c r="C131" i="1"/>
  <c r="W130" i="1"/>
  <c r="I130" i="1"/>
  <c r="R129" i="1"/>
  <c r="E129" i="1"/>
  <c r="W128" i="1"/>
  <c r="I128" i="1"/>
  <c r="R127" i="1"/>
  <c r="E127" i="1"/>
  <c r="W126" i="1"/>
  <c r="AE125" i="1"/>
  <c r="R125" i="1"/>
  <c r="E125" i="1"/>
  <c r="M124" i="1"/>
  <c r="AF123" i="1"/>
  <c r="R123" i="1"/>
  <c r="AA122" i="1"/>
  <c r="M122" i="1"/>
  <c r="AF121" i="1"/>
  <c r="R121" i="1"/>
  <c r="AA120" i="1"/>
  <c r="M120" i="1"/>
  <c r="AF119" i="1"/>
  <c r="H119" i="1"/>
  <c r="AA118" i="1"/>
  <c r="M118" i="1"/>
  <c r="V117" i="1"/>
  <c r="H117" i="1"/>
  <c r="AA116" i="1"/>
  <c r="M116" i="1"/>
  <c r="V115" i="1"/>
  <c r="H115" i="1"/>
  <c r="AA114" i="1"/>
  <c r="C114" i="1"/>
  <c r="V113" i="1"/>
  <c r="H113" i="1"/>
  <c r="Q112" i="1"/>
  <c r="C112" i="1"/>
  <c r="V111" i="1"/>
  <c r="H111" i="1"/>
  <c r="Q110" i="1"/>
  <c r="C110" i="1"/>
  <c r="V109" i="1"/>
  <c r="AE108" i="1"/>
  <c r="Q108" i="1"/>
  <c r="C108" i="1"/>
  <c r="L107" i="1"/>
  <c r="AE106" i="1"/>
  <c r="Q106" i="1"/>
  <c r="Z105" i="1"/>
  <c r="L105" i="1"/>
  <c r="AE104" i="1"/>
  <c r="Q104" i="1"/>
  <c r="Z103" i="1"/>
  <c r="L103" i="1"/>
  <c r="AE102" i="1"/>
  <c r="G102" i="1"/>
  <c r="Z101" i="1"/>
  <c r="AD273" i="1"/>
  <c r="V262" i="1"/>
  <c r="AB251" i="1"/>
  <c r="X241" i="1"/>
  <c r="X235" i="1"/>
  <c r="Y231" i="1"/>
  <c r="AF228" i="1"/>
  <c r="AA225" i="1"/>
  <c r="M223" i="1"/>
  <c r="M221" i="1"/>
  <c r="C219" i="1"/>
  <c r="T217" i="1"/>
  <c r="A216" i="1"/>
  <c r="H214" i="1"/>
  <c r="Z212" i="1"/>
  <c r="Z210" i="1"/>
  <c r="J209" i="1"/>
  <c r="Y207" i="1"/>
  <c r="H206" i="1"/>
  <c r="P204" i="1"/>
  <c r="Z202" i="1"/>
  <c r="AF200" i="1"/>
  <c r="N199" i="1"/>
  <c r="F198" i="1"/>
  <c r="Y196" i="1"/>
  <c r="N195" i="1"/>
  <c r="F194" i="1"/>
  <c r="AD192" i="1"/>
  <c r="Z191" i="1"/>
  <c r="U190" i="1"/>
  <c r="Z189" i="1"/>
  <c r="A189" i="1"/>
  <c r="A188" i="1"/>
  <c r="F187" i="1"/>
  <c r="H186" i="1"/>
  <c r="AG184" i="1"/>
  <c r="I184" i="1"/>
  <c r="J183" i="1"/>
  <c r="L182" i="1"/>
  <c r="S181" i="1"/>
  <c r="AB180" i="1"/>
  <c r="AC179" i="1"/>
  <c r="K179" i="1"/>
  <c r="K178" i="1"/>
  <c r="Y177" i="1"/>
  <c r="X176" i="1"/>
  <c r="E176" i="1"/>
  <c r="T175" i="1"/>
  <c r="Y174" i="1"/>
  <c r="E174" i="1"/>
  <c r="Q173" i="1"/>
  <c r="AC172" i="1"/>
  <c r="J172" i="1"/>
  <c r="V171" i="1"/>
  <c r="AG170" i="1"/>
  <c r="N170" i="1"/>
  <c r="AA169" i="1"/>
  <c r="AD168" i="1"/>
  <c r="S168" i="1"/>
  <c r="V167" i="1"/>
  <c r="A167" i="1"/>
  <c r="O166" i="1"/>
  <c r="AA165" i="1"/>
  <c r="G165" i="1"/>
  <c r="S164" i="1"/>
  <c r="AG163" i="1"/>
  <c r="L163" i="1"/>
  <c r="X162" i="1"/>
  <c r="E162" i="1"/>
  <c r="Q161" i="1"/>
  <c r="AD160" i="1"/>
  <c r="I160" i="1"/>
  <c r="V159" i="1"/>
  <c r="Y158" i="1"/>
  <c r="N158" i="1"/>
  <c r="Y157" i="1"/>
  <c r="C157" i="1"/>
  <c r="N156" i="1"/>
  <c r="Z155" i="1"/>
  <c r="N155" i="1"/>
  <c r="Y154" i="1"/>
  <c r="E154" i="1"/>
  <c r="O153" i="1"/>
  <c r="C153" i="1"/>
  <c r="N152" i="1"/>
  <c r="Y151" i="1"/>
  <c r="L151" i="1"/>
  <c r="V150" i="1"/>
  <c r="I150" i="1"/>
  <c r="S149" i="1"/>
  <c r="G149" i="1"/>
  <c r="P148" i="1"/>
  <c r="AA147" i="1"/>
  <c r="N147" i="1"/>
  <c r="X146" i="1"/>
  <c r="K146" i="1"/>
  <c r="U145" i="1"/>
  <c r="H145" i="1"/>
  <c r="R144" i="1"/>
  <c r="F144" i="1"/>
  <c r="O143" i="1"/>
  <c r="A143" i="1"/>
  <c r="L142" i="1"/>
  <c r="AF141" i="1"/>
  <c r="I141" i="1"/>
  <c r="AC140" i="1"/>
  <c r="F140" i="1"/>
  <c r="AA139" i="1"/>
  <c r="E139" i="1"/>
  <c r="X138" i="1"/>
  <c r="AG137" i="1"/>
  <c r="U137" i="1"/>
  <c r="AE136" i="1"/>
  <c r="R136" i="1"/>
  <c r="AB135" i="1"/>
  <c r="O135" i="1"/>
  <c r="X134" i="1"/>
  <c r="J134" i="1"/>
  <c r="AC133" i="1"/>
  <c r="E133" i="1"/>
  <c r="X132" i="1"/>
  <c r="J132" i="1"/>
  <c r="S131" i="1"/>
  <c r="E131" i="1"/>
  <c r="X130" i="1"/>
  <c r="J130" i="1"/>
  <c r="S129" i="1"/>
  <c r="F129" i="1"/>
  <c r="X128" i="1"/>
  <c r="AF127" i="1"/>
  <c r="S127" i="1"/>
  <c r="F127" i="1"/>
  <c r="N126" i="1"/>
  <c r="AF125" i="1"/>
  <c r="S125" i="1"/>
  <c r="AB124" i="1"/>
  <c r="N124" i="1"/>
  <c r="AG123" i="1"/>
  <c r="S123" i="1"/>
  <c r="AB122" i="1"/>
  <c r="N122" i="1"/>
  <c r="AG121" i="1"/>
  <c r="I121" i="1"/>
  <c r="AB120" i="1"/>
  <c r="N120" i="1"/>
  <c r="W119" i="1"/>
  <c r="I119" i="1"/>
  <c r="AB118" i="1"/>
  <c r="N118" i="1"/>
  <c r="W117" i="1"/>
  <c r="I117" i="1"/>
  <c r="AB116" i="1"/>
  <c r="C116" i="1"/>
  <c r="W115" i="1"/>
  <c r="I115" i="1"/>
  <c r="R114" i="1"/>
  <c r="E114" i="1"/>
  <c r="W113" i="1"/>
  <c r="I113" i="1"/>
  <c r="R112" i="1"/>
  <c r="E112" i="1"/>
  <c r="W111" i="1"/>
  <c r="AE110" i="1"/>
  <c r="R110" i="1"/>
  <c r="E110" i="1"/>
  <c r="M109" i="1"/>
  <c r="AF108" i="1"/>
  <c r="R108" i="1"/>
  <c r="AA107" i="1"/>
  <c r="M107" i="1"/>
  <c r="AF106" i="1"/>
  <c r="R106" i="1"/>
  <c r="AA105" i="1"/>
  <c r="M105" i="1"/>
  <c r="AF104" i="1"/>
  <c r="H104" i="1"/>
  <c r="AA103" i="1"/>
  <c r="M103" i="1"/>
  <c r="V102" i="1"/>
  <c r="H102" i="1"/>
  <c r="AA101" i="1"/>
  <c r="M101" i="1"/>
  <c r="V100" i="1"/>
  <c r="H100" i="1"/>
  <c r="AA99" i="1"/>
  <c r="C99" i="1"/>
  <c r="V98" i="1"/>
  <c r="H98" i="1"/>
  <c r="Q97" i="1"/>
  <c r="C97" i="1"/>
  <c r="V96" i="1"/>
  <c r="H96" i="1"/>
  <c r="Q95" i="1"/>
  <c r="C95" i="1"/>
  <c r="V94" i="1"/>
  <c r="N273" i="1"/>
  <c r="F262" i="1"/>
  <c r="H251" i="1"/>
  <c r="K241" i="1"/>
  <c r="G235" i="1"/>
  <c r="AA231" i="1"/>
  <c r="V228" i="1"/>
  <c r="U225" i="1"/>
  <c r="G223" i="1"/>
  <c r="G221" i="1"/>
  <c r="G219" i="1"/>
  <c r="U217" i="1"/>
  <c r="AA215" i="1"/>
  <c r="L214" i="1"/>
  <c r="L212" i="1"/>
  <c r="AC210" i="1"/>
  <c r="K209" i="1"/>
  <c r="Q207" i="1"/>
  <c r="A206" i="1"/>
  <c r="L204" i="1"/>
  <c r="S202" i="1"/>
  <c r="AG200" i="1"/>
  <c r="O199" i="1"/>
  <c r="A198" i="1"/>
  <c r="Z196" i="1"/>
  <c r="O195" i="1"/>
  <c r="G194" i="1"/>
  <c r="W192" i="1"/>
  <c r="AB191" i="1"/>
  <c r="W190" i="1"/>
  <c r="AA189" i="1"/>
  <c r="T188" i="1"/>
  <c r="AB187" i="1"/>
  <c r="AC186" i="1"/>
  <c r="AE185" i="1"/>
  <c r="A185" i="1"/>
  <c r="J184" i="1"/>
  <c r="K183" i="1"/>
  <c r="M182" i="1"/>
  <c r="V181" i="1"/>
  <c r="AC180" i="1"/>
  <c r="AD179" i="1"/>
  <c r="E179" i="1"/>
  <c r="L178" i="1"/>
  <c r="R177" i="1"/>
  <c r="Y176" i="1"/>
  <c r="F176" i="1"/>
  <c r="L175" i="1"/>
  <c r="Z174" i="1"/>
  <c r="F174" i="1"/>
  <c r="R173" i="1"/>
  <c r="AE172" i="1"/>
  <c r="K172" i="1"/>
  <c r="W171" i="1"/>
  <c r="Z170" i="1"/>
  <c r="O170" i="1"/>
  <c r="S169" i="1"/>
  <c r="AE168" i="1"/>
  <c r="J168" i="1"/>
  <c r="W167" i="1"/>
  <c r="C167" i="1"/>
  <c r="P166" i="1"/>
  <c r="AB165" i="1"/>
  <c r="H165" i="1"/>
  <c r="U164" i="1"/>
  <c r="A164" i="1"/>
  <c r="M163" i="1"/>
  <c r="Z162" i="1"/>
  <c r="F162" i="1"/>
  <c r="I161" i="1"/>
  <c r="U160" i="1"/>
  <c r="J160" i="1"/>
  <c r="M159" i="1"/>
  <c r="Z158" i="1"/>
  <c r="E158" i="1"/>
  <c r="Z157" i="1"/>
  <c r="E157" i="1"/>
  <c r="P156" i="1"/>
  <c r="AA155" i="1"/>
  <c r="O155" i="1"/>
  <c r="Z154" i="1"/>
  <c r="F154" i="1"/>
  <c r="P153" i="1"/>
  <c r="AA152" i="1"/>
  <c r="P152" i="1"/>
  <c r="Z151" i="1"/>
  <c r="S272" i="1"/>
  <c r="R261" i="1"/>
  <c r="L250" i="1"/>
  <c r="U240" i="1"/>
  <c r="AG234" i="1"/>
  <c r="R231" i="1"/>
  <c r="Q228" i="1"/>
  <c r="W225" i="1"/>
  <c r="I223" i="1"/>
  <c r="AE220" i="1"/>
  <c r="AD218" i="1"/>
  <c r="M217" i="1"/>
  <c r="U215" i="1"/>
  <c r="AE213" i="1"/>
  <c r="O212" i="1"/>
  <c r="AD210" i="1"/>
  <c r="C209" i="1"/>
  <c r="U207" i="1"/>
  <c r="U205" i="1"/>
  <c r="F204" i="1"/>
  <c r="T202" i="1"/>
  <c r="Z200" i="1"/>
  <c r="P199" i="1"/>
  <c r="AB197" i="1"/>
  <c r="T196" i="1"/>
  <c r="F195" i="1"/>
  <c r="Y193" i="1"/>
  <c r="X192" i="1"/>
  <c r="S191" i="1"/>
  <c r="X190" i="1"/>
  <c r="R189" i="1"/>
  <c r="U188" i="1"/>
  <c r="AC187" i="1"/>
  <c r="AD186" i="1"/>
  <c r="AF185" i="1"/>
  <c r="C185" i="1"/>
  <c r="G184" i="1"/>
  <c r="N183" i="1"/>
  <c r="N182" i="1"/>
  <c r="O181" i="1"/>
  <c r="AD180" i="1"/>
  <c r="AE179" i="1"/>
  <c r="F179" i="1"/>
  <c r="M178" i="1"/>
  <c r="S177" i="1"/>
  <c r="Z176" i="1"/>
  <c r="AE175" i="1"/>
  <c r="O175" i="1"/>
  <c r="AA174" i="1"/>
  <c r="G174" i="1"/>
  <c r="S173" i="1"/>
  <c r="V172" i="1"/>
  <c r="A172" i="1"/>
  <c r="N171" i="1"/>
  <c r="AA170" i="1"/>
  <c r="G170" i="1"/>
  <c r="T169" i="1"/>
  <c r="AF168" i="1"/>
  <c r="L168" i="1"/>
  <c r="X167" i="1"/>
  <c r="F167" i="1"/>
  <c r="Q166" i="1"/>
  <c r="AC165" i="1"/>
  <c r="I165" i="1"/>
  <c r="V164" i="1"/>
  <c r="Y163" i="1"/>
  <c r="N163" i="1"/>
  <c r="Q162" i="1"/>
  <c r="AD161" i="1"/>
  <c r="J161" i="1"/>
  <c r="V160" i="1"/>
  <c r="A160" i="1"/>
  <c r="N159" i="1"/>
  <c r="AB158" i="1"/>
  <c r="F158" i="1"/>
  <c r="Q157" i="1"/>
  <c r="F157" i="1"/>
  <c r="Q156" i="1"/>
  <c r="AB155" i="1"/>
  <c r="F155" i="1"/>
  <c r="R154" i="1"/>
  <c r="G154" i="1"/>
  <c r="Q153" i="1"/>
  <c r="AB152" i="1"/>
  <c r="G152" i="1"/>
  <c r="AA151" i="1"/>
  <c r="C151" i="1"/>
  <c r="X150" i="1"/>
  <c r="AG149" i="1"/>
  <c r="U149" i="1"/>
  <c r="AF148" i="1"/>
  <c r="S148" i="1"/>
  <c r="AC147" i="1"/>
  <c r="P147" i="1"/>
  <c r="Z146" i="1"/>
  <c r="M146" i="1"/>
  <c r="W145" i="1"/>
  <c r="J145" i="1"/>
  <c r="T144" i="1"/>
  <c r="AD143" i="1"/>
  <c r="Q143" i="1"/>
  <c r="AA142" i="1"/>
  <c r="N142" i="1"/>
  <c r="X141" i="1"/>
  <c r="K141" i="1"/>
  <c r="V140" i="1"/>
  <c r="I140" i="1"/>
  <c r="S139" i="1"/>
  <c r="G139" i="1"/>
  <c r="P138" i="1"/>
  <c r="C138" i="1"/>
  <c r="M137" i="1"/>
  <c r="AG136" i="1"/>
  <c r="J136" i="1"/>
  <c r="AD135" i="1"/>
  <c r="G135" i="1"/>
  <c r="Z134" i="1"/>
  <c r="L134" i="1"/>
  <c r="U133" i="1"/>
  <c r="G133" i="1"/>
  <c r="Z132" i="1"/>
  <c r="A132" i="1"/>
  <c r="U131" i="1"/>
  <c r="G131" i="1"/>
  <c r="P130" i="1"/>
  <c r="A130" i="1"/>
  <c r="U129" i="1"/>
  <c r="AD128" i="1"/>
  <c r="P128" i="1"/>
  <c r="A128" i="1"/>
  <c r="U127" i="1"/>
  <c r="AD126" i="1"/>
  <c r="P126" i="1"/>
  <c r="A126" i="1"/>
  <c r="K125" i="1"/>
  <c r="AD124" i="1"/>
  <c r="P124" i="1"/>
  <c r="Y123" i="1"/>
  <c r="K123" i="1"/>
  <c r="AD122" i="1"/>
  <c r="P122" i="1"/>
  <c r="Y121" i="1"/>
  <c r="K121" i="1"/>
  <c r="AD120" i="1"/>
  <c r="F120" i="1"/>
  <c r="Y119" i="1"/>
  <c r="K119" i="1"/>
  <c r="T118" i="1"/>
  <c r="F118" i="1"/>
  <c r="Y117" i="1"/>
  <c r="K117" i="1"/>
  <c r="T116" i="1"/>
  <c r="F116" i="1"/>
  <c r="Y115" i="1"/>
  <c r="AG114" i="1"/>
  <c r="T114" i="1"/>
  <c r="G114" i="1"/>
  <c r="O113" i="1"/>
  <c r="AG112" i="1"/>
  <c r="T112" i="1"/>
  <c r="AC111" i="1"/>
  <c r="O111" i="1"/>
  <c r="AG110" i="1"/>
  <c r="T110" i="1"/>
  <c r="AC109" i="1"/>
  <c r="O109" i="1"/>
  <c r="A109" i="1"/>
  <c r="J108" i="1"/>
  <c r="AC107" i="1"/>
  <c r="O107" i="1"/>
  <c r="X106" i="1"/>
  <c r="J106" i="1"/>
  <c r="AC105" i="1"/>
  <c r="O105" i="1"/>
  <c r="X104" i="1"/>
  <c r="J104" i="1"/>
  <c r="AC103" i="1"/>
  <c r="E103" i="1"/>
  <c r="X102" i="1"/>
  <c r="J102" i="1"/>
  <c r="S101" i="1"/>
  <c r="E101" i="1"/>
  <c r="X100" i="1"/>
  <c r="J100" i="1"/>
  <c r="S99" i="1"/>
  <c r="F99" i="1"/>
  <c r="X98" i="1"/>
  <c r="AF97" i="1"/>
  <c r="S97" i="1"/>
  <c r="F97" i="1"/>
  <c r="N96" i="1"/>
  <c r="AF95" i="1"/>
  <c r="S95" i="1"/>
  <c r="AB94" i="1"/>
  <c r="N94" i="1"/>
  <c r="AG93" i="1"/>
  <c r="S93" i="1"/>
  <c r="AB92" i="1"/>
  <c r="N92" i="1"/>
  <c r="AG91" i="1"/>
  <c r="I91" i="1"/>
  <c r="AA271" i="1"/>
  <c r="V260" i="1"/>
  <c r="R249" i="1"/>
  <c r="H240" i="1"/>
  <c r="AA234" i="1"/>
  <c r="L231" i="1"/>
  <c r="S228" i="1"/>
  <c r="M225" i="1"/>
  <c r="C223" i="1"/>
  <c r="Z220" i="1"/>
  <c r="AF218" i="1"/>
  <c r="G217" i="1"/>
  <c r="Q215" i="1"/>
  <c r="A214" i="1"/>
  <c r="P212" i="1"/>
  <c r="V210" i="1"/>
  <c r="AD208" i="1"/>
  <c r="G207" i="1"/>
  <c r="X205" i="1"/>
  <c r="G204" i="1"/>
  <c r="L202" i="1"/>
  <c r="AD200" i="1"/>
  <c r="Q199" i="1"/>
  <c r="AC197" i="1"/>
  <c r="P196" i="1"/>
  <c r="G195" i="1"/>
  <c r="AB193" i="1"/>
  <c r="Y192" i="1"/>
  <c r="T191" i="1"/>
  <c r="Y190" i="1"/>
  <c r="S189" i="1"/>
  <c r="V188" i="1"/>
  <c r="Y187" i="1"/>
  <c r="AG186" i="1"/>
  <c r="AG185" i="1"/>
  <c r="E185" i="1"/>
  <c r="AD183" i="1"/>
  <c r="E183" i="1"/>
  <c r="O182" i="1"/>
  <c r="P181" i="1"/>
  <c r="W180" i="1"/>
  <c r="AF179" i="1"/>
  <c r="AE178" i="1"/>
  <c r="N178" i="1"/>
  <c r="T177" i="1"/>
  <c r="AA176" i="1"/>
  <c r="AF175" i="1"/>
  <c r="F175" i="1"/>
  <c r="R174" i="1"/>
  <c r="AE173" i="1"/>
  <c r="J173" i="1"/>
  <c r="X172" i="1"/>
  <c r="C172" i="1"/>
  <c r="O171" i="1"/>
  <c r="AB170" i="1"/>
  <c r="H170" i="1"/>
  <c r="U169" i="1"/>
  <c r="AG168" i="1"/>
  <c r="M168" i="1"/>
  <c r="Z167" i="1"/>
  <c r="AC166" i="1"/>
  <c r="R166" i="1"/>
  <c r="U165" i="1"/>
  <c r="J165" i="1"/>
  <c r="N164" i="1"/>
  <c r="Z163" i="1"/>
  <c r="E163" i="1"/>
  <c r="R162" i="1"/>
  <c r="AE161" i="1"/>
  <c r="K161" i="1"/>
  <c r="W160" i="1"/>
  <c r="C160" i="1"/>
  <c r="P159" i="1"/>
  <c r="AC158" i="1"/>
  <c r="G158" i="1"/>
  <c r="R157" i="1"/>
  <c r="AD156" i="1"/>
  <c r="R156" i="1"/>
  <c r="AC155" i="1"/>
  <c r="G155" i="1"/>
  <c r="S154" i="1"/>
  <c r="AD153" i="1"/>
  <c r="R153" i="1"/>
  <c r="AD152" i="1"/>
  <c r="H152" i="1"/>
  <c r="AB151" i="1"/>
  <c r="E151" i="1"/>
  <c r="Y150" i="1"/>
  <c r="A150" i="1"/>
  <c r="M149" i="1"/>
  <c r="AG148" i="1"/>
  <c r="J148" i="1"/>
  <c r="AD147" i="1"/>
  <c r="G147" i="1"/>
  <c r="AA146" i="1"/>
  <c r="C146" i="1"/>
  <c r="X145" i="1"/>
  <c r="AG144" i="1"/>
  <c r="U144" i="1"/>
  <c r="AE143" i="1"/>
  <c r="R143" i="1"/>
  <c r="AB142" i="1"/>
  <c r="O142" i="1"/>
  <c r="Y141" i="1"/>
  <c r="M141" i="1"/>
  <c r="W140" i="1"/>
  <c r="J140" i="1"/>
  <c r="T139" i="1"/>
  <c r="AD138" i="1"/>
  <c r="Q138" i="1"/>
  <c r="AA137" i="1"/>
  <c r="N137" i="1"/>
  <c r="X136" i="1"/>
  <c r="K136" i="1"/>
  <c r="U135" i="1"/>
  <c r="H135" i="1"/>
  <c r="AA134" i="1"/>
  <c r="C134" i="1"/>
  <c r="V133" i="1"/>
  <c r="H133" i="1"/>
  <c r="Q132" i="1"/>
  <c r="C132" i="1"/>
  <c r="V131" i="1"/>
  <c r="H131" i="1"/>
  <c r="Q130" i="1"/>
  <c r="C130" i="1"/>
  <c r="V129" i="1"/>
  <c r="AE128" i="1"/>
  <c r="Q128" i="1"/>
  <c r="C128" i="1"/>
  <c r="L127" i="1"/>
  <c r="AE126" i="1"/>
  <c r="Q126" i="1"/>
  <c r="Z125" i="1"/>
  <c r="L125" i="1"/>
  <c r="AE124" i="1"/>
  <c r="Q124" i="1"/>
  <c r="Z123" i="1"/>
  <c r="L123" i="1"/>
  <c r="AE122" i="1"/>
  <c r="G122" i="1"/>
  <c r="Z121" i="1"/>
  <c r="L121" i="1"/>
  <c r="U120" i="1"/>
  <c r="G120" i="1"/>
  <c r="Z119" i="1"/>
  <c r="L119" i="1"/>
  <c r="U118" i="1"/>
  <c r="G118" i="1"/>
  <c r="Z117" i="1"/>
  <c r="A117" i="1"/>
  <c r="U116" i="1"/>
  <c r="AE270" i="1"/>
  <c r="AB259" i="1"/>
  <c r="AE248" i="1"/>
  <c r="R239" i="1"/>
  <c r="U234" i="1"/>
  <c r="C231" i="1"/>
  <c r="I228" i="1"/>
  <c r="G225" i="1"/>
  <c r="V222" i="1"/>
  <c r="V220" i="1"/>
  <c r="Z218" i="1"/>
  <c r="C217" i="1"/>
  <c r="T215" i="1"/>
  <c r="Y213" i="1"/>
  <c r="H212" i="1"/>
  <c r="P210" i="1"/>
  <c r="Z208" i="1"/>
  <c r="J207" i="1"/>
  <c r="Y205" i="1"/>
  <c r="AE203" i="1"/>
  <c r="P202" i="1"/>
  <c r="P200" i="1"/>
  <c r="K199" i="1"/>
  <c r="AD197" i="1"/>
  <c r="I196" i="1"/>
  <c r="AG194" i="1"/>
  <c r="AC193" i="1"/>
  <c r="Z192" i="1"/>
  <c r="U191" i="1"/>
  <c r="P190" i="1"/>
  <c r="T189" i="1"/>
  <c r="W188" i="1"/>
  <c r="Z187" i="1"/>
  <c r="X186" i="1"/>
  <c r="A186" i="1"/>
  <c r="AB184" i="1"/>
  <c r="AE183" i="1"/>
  <c r="AG182" i="1"/>
  <c r="P182" i="1"/>
  <c r="Q181" i="1"/>
  <c r="X180" i="1"/>
  <c r="W179" i="1"/>
  <c r="A179" i="1"/>
  <c r="E178" i="1"/>
  <c r="L177" i="1"/>
  <c r="AB176" i="1"/>
  <c r="AG175" i="1"/>
  <c r="G175" i="1"/>
  <c r="S174" i="1"/>
  <c r="AF173" i="1"/>
  <c r="L173" i="1"/>
  <c r="Y172" i="1"/>
  <c r="E172" i="1"/>
  <c r="Q171" i="1"/>
  <c r="AC170" i="1"/>
  <c r="J170" i="1"/>
  <c r="V169" i="1"/>
  <c r="A169" i="1"/>
  <c r="N168" i="1"/>
  <c r="Q167" i="1"/>
  <c r="AD166" i="1"/>
  <c r="I166" i="1"/>
  <c r="V165" i="1"/>
  <c r="A165" i="1"/>
  <c r="O164" i="1"/>
  <c r="AA163" i="1"/>
  <c r="G163" i="1"/>
  <c r="S162" i="1"/>
  <c r="AG161" i="1"/>
  <c r="L161" i="1"/>
  <c r="X160" i="1"/>
  <c r="E160" i="1"/>
  <c r="Q159" i="1"/>
  <c r="T158" i="1"/>
  <c r="H158" i="1"/>
  <c r="S157" i="1"/>
  <c r="AE156" i="1"/>
  <c r="I156" i="1"/>
  <c r="AD155" i="1"/>
  <c r="I155" i="1"/>
  <c r="T154" i="1"/>
  <c r="AE153" i="1"/>
  <c r="S153" i="1"/>
  <c r="AE152" i="1"/>
  <c r="I152" i="1"/>
  <c r="S151" i="1"/>
  <c r="F151" i="1"/>
  <c r="P150" i="1"/>
  <c r="E150" i="1"/>
  <c r="N149" i="1"/>
  <c r="A149" i="1"/>
  <c r="K148" i="1"/>
  <c r="AE147" i="1"/>
  <c r="H147" i="1"/>
  <c r="AB146" i="1"/>
  <c r="E146" i="1"/>
  <c r="Y145" i="1"/>
  <c r="A145" i="1"/>
  <c r="V144" i="1"/>
  <c r="AF143" i="1"/>
  <c r="S143" i="1"/>
  <c r="AC142" i="1"/>
  <c r="P142" i="1"/>
  <c r="AA141" i="1"/>
  <c r="C141" i="1"/>
  <c r="X140" i="1"/>
  <c r="AG139" i="1"/>
  <c r="U139" i="1"/>
  <c r="AE138" i="1"/>
  <c r="R138" i="1"/>
  <c r="AB137" i="1"/>
  <c r="O137" i="1"/>
  <c r="Y136" i="1"/>
  <c r="L136" i="1"/>
  <c r="V135" i="1"/>
  <c r="I135" i="1"/>
  <c r="R134" i="1"/>
  <c r="E134" i="1"/>
  <c r="W133" i="1"/>
  <c r="I133" i="1"/>
  <c r="R132" i="1"/>
  <c r="E132" i="1"/>
  <c r="W131" i="1"/>
  <c r="AE130" i="1"/>
  <c r="R130" i="1"/>
  <c r="E130" i="1"/>
  <c r="M129" i="1"/>
  <c r="AF128" i="1"/>
  <c r="R128" i="1"/>
  <c r="AA127" i="1"/>
  <c r="M127" i="1"/>
  <c r="AF126" i="1"/>
  <c r="R126" i="1"/>
  <c r="AA125" i="1"/>
  <c r="M125" i="1"/>
  <c r="AF124" i="1"/>
  <c r="H124" i="1"/>
  <c r="AA123" i="1"/>
  <c r="M123" i="1"/>
  <c r="V122" i="1"/>
  <c r="H122" i="1"/>
  <c r="AA121" i="1"/>
  <c r="M121" i="1"/>
  <c r="V120" i="1"/>
  <c r="H120" i="1"/>
  <c r="AA119" i="1"/>
  <c r="C119" i="1"/>
  <c r="V118" i="1"/>
  <c r="H118" i="1"/>
  <c r="Q117" i="1"/>
  <c r="C117" i="1"/>
  <c r="V116" i="1"/>
  <c r="H116" i="1"/>
  <c r="Q115" i="1"/>
  <c r="C115" i="1"/>
  <c r="V114" i="1"/>
  <c r="AE113" i="1"/>
  <c r="Q113" i="1"/>
  <c r="C113" i="1"/>
  <c r="L112" i="1"/>
  <c r="AE111" i="1"/>
  <c r="Q111" i="1"/>
  <c r="Z110" i="1"/>
  <c r="L110" i="1"/>
  <c r="AE109" i="1"/>
  <c r="Q109" i="1"/>
  <c r="Z108" i="1"/>
  <c r="L108" i="1"/>
  <c r="AE107" i="1"/>
  <c r="G107" i="1"/>
  <c r="Z106" i="1"/>
  <c r="L106" i="1"/>
  <c r="U105" i="1"/>
  <c r="G105" i="1"/>
  <c r="Z104" i="1"/>
  <c r="L104" i="1"/>
  <c r="U103" i="1"/>
  <c r="G103" i="1"/>
  <c r="Z102" i="1"/>
  <c r="A102" i="1"/>
  <c r="U101" i="1"/>
  <c r="G101" i="1"/>
  <c r="P100" i="1"/>
  <c r="A100" i="1"/>
  <c r="U99" i="1"/>
  <c r="AD98" i="1"/>
  <c r="P98" i="1"/>
  <c r="A98" i="1"/>
  <c r="U97" i="1"/>
  <c r="AD96" i="1"/>
  <c r="P96" i="1"/>
  <c r="A96" i="1"/>
  <c r="O270" i="1"/>
  <c r="H259" i="1"/>
  <c r="L248" i="1"/>
  <c r="F239" i="1"/>
  <c r="E234" i="1"/>
  <c r="AB230" i="1"/>
  <c r="AA227" i="1"/>
  <c r="I225" i="1"/>
  <c r="Z222" i="1"/>
  <c r="P220" i="1"/>
  <c r="V218" i="1"/>
  <c r="AC216" i="1"/>
  <c r="K215" i="1"/>
  <c r="AA213" i="1"/>
  <c r="A212" i="1"/>
  <c r="L210" i="1"/>
  <c r="AC208" i="1"/>
  <c r="K207" i="1"/>
  <c r="Q205" i="1"/>
  <c r="Y203" i="1"/>
  <c r="A202" i="1"/>
  <c r="S200" i="1"/>
  <c r="AD198" i="1"/>
  <c r="AE197" i="1"/>
  <c r="J196" i="1"/>
  <c r="AD194" i="1"/>
  <c r="T193" i="1"/>
  <c r="S192" i="1"/>
  <c r="N191" i="1"/>
  <c r="S190" i="1"/>
  <c r="U189" i="1"/>
  <c r="X188" i="1"/>
  <c r="Q187" i="1"/>
  <c r="T186" i="1"/>
  <c r="AB185" i="1"/>
  <c r="AC184" i="1"/>
  <c r="AF183" i="1"/>
  <c r="A183" i="1"/>
  <c r="I182" i="1"/>
  <c r="R181" i="1"/>
  <c r="Q180" i="1"/>
  <c r="X179" i="1"/>
  <c r="Y178" i="1"/>
  <c r="F178" i="1"/>
  <c r="O177" i="1"/>
  <c r="S176" i="1"/>
  <c r="Z175" i="1"/>
  <c r="H175" i="1"/>
  <c r="T174" i="1"/>
  <c r="AG173" i="1"/>
  <c r="M173" i="1"/>
  <c r="Z172" i="1"/>
  <c r="F172" i="1"/>
  <c r="R171" i="1"/>
  <c r="U170" i="1"/>
  <c r="AG169" i="1"/>
  <c r="M169" i="1"/>
  <c r="Z168" i="1"/>
  <c r="E168" i="1"/>
  <c r="S167" i="1"/>
  <c r="AE166" i="1"/>
  <c r="J166" i="1"/>
  <c r="W165" i="1"/>
  <c r="C165" i="1"/>
  <c r="P164" i="1"/>
  <c r="AB163" i="1"/>
  <c r="H163" i="1"/>
  <c r="U162" i="1"/>
  <c r="X161" i="1"/>
  <c r="M161" i="1"/>
  <c r="P160" i="1"/>
  <c r="AB159" i="1"/>
  <c r="I159" i="1"/>
  <c r="U158" i="1"/>
  <c r="I158" i="1"/>
  <c r="U157" i="1"/>
  <c r="AF156" i="1"/>
  <c r="J156" i="1"/>
  <c r="U155" i="1"/>
  <c r="J155" i="1"/>
  <c r="U154" i="1"/>
  <c r="AF153" i="1"/>
  <c r="K153" i="1"/>
  <c r="V152" i="1"/>
  <c r="J152" i="1"/>
  <c r="T151" i="1"/>
  <c r="G151" i="1"/>
  <c r="R150" i="1"/>
  <c r="AB149" i="1"/>
  <c r="O149" i="1"/>
  <c r="Y148" i="1"/>
  <c r="L148" i="1"/>
  <c r="V147" i="1"/>
  <c r="I147" i="1"/>
  <c r="S146" i="1"/>
  <c r="F146" i="1"/>
  <c r="P145" i="1"/>
  <c r="C145" i="1"/>
  <c r="M144" i="1"/>
  <c r="AG143" i="1"/>
  <c r="J143" i="1"/>
  <c r="AD142" i="1"/>
  <c r="H142" i="1"/>
  <c r="AB141" i="1"/>
  <c r="E141" i="1"/>
  <c r="Y140" i="1"/>
  <c r="A140" i="1"/>
  <c r="V139" i="1"/>
  <c r="AF138" i="1"/>
  <c r="S138" i="1"/>
  <c r="AC137" i="1"/>
  <c r="P137" i="1"/>
  <c r="Z136" i="1"/>
  <c r="M136" i="1"/>
  <c r="W135" i="1"/>
  <c r="J135" i="1"/>
  <c r="S134" i="1"/>
  <c r="F134" i="1"/>
  <c r="X133" i="1"/>
  <c r="AF132" i="1"/>
  <c r="S132" i="1"/>
  <c r="F132" i="1"/>
  <c r="N131" i="1"/>
  <c r="AF130" i="1"/>
  <c r="S130" i="1"/>
  <c r="AB129" i="1"/>
  <c r="N129" i="1"/>
  <c r="AG128" i="1"/>
  <c r="S128" i="1"/>
  <c r="AB127" i="1"/>
  <c r="N127" i="1"/>
  <c r="AG126" i="1"/>
  <c r="I126" i="1"/>
  <c r="M151" i="1"/>
  <c r="M142" i="1"/>
  <c r="AE134" i="1"/>
  <c r="U130" i="1"/>
  <c r="Z127" i="1"/>
  <c r="AG124" i="1"/>
  <c r="AG122" i="1"/>
  <c r="AG120" i="1"/>
  <c r="A119" i="1"/>
  <c r="X116" i="1"/>
  <c r="J115" i="1"/>
  <c r="P113" i="1"/>
  <c r="AF111" i="1"/>
  <c r="J110" i="1"/>
  <c r="AD108" i="1"/>
  <c r="AD107" i="1"/>
  <c r="AB106" i="1"/>
  <c r="T105" i="1"/>
  <c r="I104" i="1"/>
  <c r="H103" i="1"/>
  <c r="AG101" i="1"/>
  <c r="AC100" i="1"/>
  <c r="X99" i="1"/>
  <c r="AC98" i="1"/>
  <c r="X97" i="1"/>
  <c r="S96" i="1"/>
  <c r="X95" i="1"/>
  <c r="AF94" i="1"/>
  <c r="A94" i="1"/>
  <c r="AG92" i="1"/>
  <c r="G92" i="1"/>
  <c r="Q91" i="1"/>
  <c r="V90" i="1"/>
  <c r="AE89" i="1"/>
  <c r="L89" i="1"/>
  <c r="K88" i="1"/>
  <c r="Y87" i="1"/>
  <c r="AG86" i="1"/>
  <c r="M86" i="1"/>
  <c r="P85" i="1"/>
  <c r="W84" i="1"/>
  <c r="C84" i="1"/>
  <c r="P83" i="1"/>
  <c r="W82" i="1"/>
  <c r="C82" i="1"/>
  <c r="P81" i="1"/>
  <c r="W80" i="1"/>
  <c r="C80" i="1"/>
  <c r="P79" i="1"/>
  <c r="W78" i="1"/>
  <c r="C78" i="1"/>
  <c r="P77" i="1"/>
  <c r="W76" i="1"/>
  <c r="Z75" i="1"/>
  <c r="F75" i="1"/>
  <c r="M74" i="1"/>
  <c r="Z73" i="1"/>
  <c r="F73" i="1"/>
  <c r="M72" i="1"/>
  <c r="Z71" i="1"/>
  <c r="F71" i="1"/>
  <c r="M70" i="1"/>
  <c r="Z69" i="1"/>
  <c r="G69" i="1"/>
  <c r="M68" i="1"/>
  <c r="Z67" i="1"/>
  <c r="AC66" i="1"/>
  <c r="M66" i="1"/>
  <c r="P65" i="1"/>
  <c r="AC64" i="1"/>
  <c r="C64" i="1"/>
  <c r="P63" i="1"/>
  <c r="AA62" i="1"/>
  <c r="O62" i="1"/>
  <c r="Z61" i="1"/>
  <c r="E61" i="1"/>
  <c r="W60" i="1"/>
  <c r="I60" i="1"/>
  <c r="P59" i="1"/>
  <c r="AG58" i="1"/>
  <c r="S58" i="1"/>
  <c r="E58" i="1"/>
  <c r="V57" i="1"/>
  <c r="AC56" i="1"/>
  <c r="O56" i="1"/>
  <c r="AF55" i="1"/>
  <c r="W150" i="1"/>
  <c r="AG141" i="1"/>
  <c r="Y134" i="1"/>
  <c r="Y130" i="1"/>
  <c r="T127" i="1"/>
  <c r="A125" i="1"/>
  <c r="A123" i="1"/>
  <c r="A121" i="1"/>
  <c r="Y118" i="1"/>
  <c r="Y116" i="1"/>
  <c r="A115" i="1"/>
  <c r="R113" i="1"/>
  <c r="S111" i="1"/>
  <c r="AG109" i="1"/>
  <c r="AG108" i="1"/>
  <c r="V107" i="1"/>
  <c r="N106" i="1"/>
  <c r="K105" i="1"/>
  <c r="K104" i="1"/>
  <c r="I103" i="1"/>
  <c r="X101" i="1"/>
  <c r="AD100" i="1"/>
  <c r="Y99" i="1"/>
  <c r="T98" i="1"/>
  <c r="Y97" i="1"/>
  <c r="T96" i="1"/>
  <c r="Y95" i="1"/>
  <c r="R94" i="1"/>
  <c r="Y93" i="1"/>
  <c r="A93" i="1"/>
  <c r="H92" i="1"/>
  <c r="R91" i="1"/>
  <c r="R90" i="1"/>
  <c r="AF89" i="1"/>
  <c r="C89" i="1"/>
  <c r="L88" i="1"/>
  <c r="Z87" i="1"/>
  <c r="X86" i="1"/>
  <c r="C86" i="1"/>
  <c r="Q85" i="1"/>
  <c r="X84" i="1"/>
  <c r="E84" i="1"/>
  <c r="Q83" i="1"/>
  <c r="X82" i="1"/>
  <c r="E82" i="1"/>
  <c r="Q81" i="1"/>
  <c r="X80" i="1"/>
  <c r="E80" i="1"/>
  <c r="Q79" i="1"/>
  <c r="X78" i="1"/>
  <c r="AA77" i="1"/>
  <c r="G77" i="1"/>
  <c r="N76" i="1"/>
  <c r="AA75" i="1"/>
  <c r="G75" i="1"/>
  <c r="N74" i="1"/>
  <c r="AA73" i="1"/>
  <c r="G73" i="1"/>
  <c r="N72" i="1"/>
  <c r="AA71" i="1"/>
  <c r="G71" i="1"/>
  <c r="N70" i="1"/>
  <c r="AA69" i="1"/>
  <c r="AD68" i="1"/>
  <c r="N68" i="1"/>
  <c r="Q67" i="1"/>
  <c r="AD66" i="1"/>
  <c r="C66" i="1"/>
  <c r="Q65" i="1"/>
  <c r="AD64" i="1"/>
  <c r="E64" i="1"/>
  <c r="Q63" i="1"/>
  <c r="AB62" i="1"/>
  <c r="P62" i="1"/>
  <c r="AA61" i="1"/>
  <c r="G61" i="1"/>
  <c r="X60" i="1"/>
  <c r="AE59" i="1"/>
  <c r="Q59" i="1"/>
  <c r="A59" i="1"/>
  <c r="T58" i="1"/>
  <c r="F58" i="1"/>
  <c r="M57" i="1"/>
  <c r="AD56" i="1"/>
  <c r="P56" i="1"/>
  <c r="AG55" i="1"/>
  <c r="S55" i="1"/>
  <c r="Z54" i="1"/>
  <c r="L54" i="1"/>
  <c r="AC53" i="1"/>
  <c r="O53" i="1"/>
  <c r="AF52" i="1"/>
  <c r="H52" i="1"/>
  <c r="Y51" i="1"/>
  <c r="K51" i="1"/>
  <c r="AB50" i="1"/>
  <c r="N50" i="1"/>
  <c r="U49" i="1"/>
  <c r="G49" i="1"/>
  <c r="X48" i="1"/>
  <c r="J48" i="1"/>
  <c r="AA47" i="1"/>
  <c r="J150" i="1"/>
  <c r="J141" i="1"/>
  <c r="Q134" i="1"/>
  <c r="G130" i="1"/>
  <c r="K127" i="1"/>
  <c r="AC124" i="1"/>
  <c r="AC122" i="1"/>
  <c r="AC120" i="1"/>
  <c r="AC118" i="1"/>
  <c r="S116" i="1"/>
  <c r="E115" i="1"/>
  <c r="E113" i="1"/>
  <c r="T111" i="1"/>
  <c r="A110" i="1"/>
  <c r="Y108" i="1"/>
  <c r="W107" i="1"/>
  <c r="O106" i="1"/>
  <c r="N105" i="1"/>
  <c r="C104" i="1"/>
  <c r="AB102" i="1"/>
  <c r="Y101" i="1"/>
  <c r="U100" i="1"/>
  <c r="Z99" i="1"/>
  <c r="U98" i="1"/>
  <c r="Z97" i="1"/>
  <c r="U96" i="1"/>
  <c r="P95" i="1"/>
  <c r="S94" i="1"/>
  <c r="Z93" i="1"/>
  <c r="C93" i="1"/>
  <c r="E92" i="1"/>
  <c r="J91" i="1"/>
  <c r="S90" i="1"/>
  <c r="W89" i="1"/>
  <c r="AF88" i="1"/>
  <c r="M88" i="1"/>
  <c r="Q87" i="1"/>
  <c r="Y86" i="1"/>
  <c r="E86" i="1"/>
  <c r="S85" i="1"/>
  <c r="Y84" i="1"/>
  <c r="F84" i="1"/>
  <c r="S83" i="1"/>
  <c r="Y82" i="1"/>
  <c r="F82" i="1"/>
  <c r="I81" i="1"/>
  <c r="Y80" i="1"/>
  <c r="AB79" i="1"/>
  <c r="I79" i="1"/>
  <c r="O78" i="1"/>
  <c r="AB77" i="1"/>
  <c r="I77" i="1"/>
  <c r="O76" i="1"/>
  <c r="AB75" i="1"/>
  <c r="I75" i="1"/>
  <c r="O74" i="1"/>
  <c r="AB73" i="1"/>
  <c r="I73" i="1"/>
  <c r="O72" i="1"/>
  <c r="AB71" i="1"/>
  <c r="AE70" i="1"/>
  <c r="O70" i="1"/>
  <c r="R69" i="1"/>
  <c r="AF68" i="1"/>
  <c r="E68" i="1"/>
  <c r="R67" i="1"/>
  <c r="AF66" i="1"/>
  <c r="E66" i="1"/>
  <c r="R65" i="1"/>
  <c r="AF64" i="1"/>
  <c r="F64" i="1"/>
  <c r="R63" i="1"/>
  <c r="AC62" i="1"/>
  <c r="G62" i="1"/>
  <c r="S61" i="1"/>
  <c r="H61" i="1"/>
  <c r="O60" i="1"/>
  <c r="AF59" i="1"/>
  <c r="R59" i="1"/>
  <c r="C59" i="1"/>
  <c r="U58" i="1"/>
  <c r="AB57" i="1"/>
  <c r="N57" i="1"/>
  <c r="AE56" i="1"/>
  <c r="Q56" i="1"/>
  <c r="A56" i="1"/>
  <c r="J55" i="1"/>
  <c r="AA54" i="1"/>
  <c r="M54" i="1"/>
  <c r="AD53" i="1"/>
  <c r="P53" i="1"/>
  <c r="W52" i="1"/>
  <c r="I52" i="1"/>
  <c r="Z51" i="1"/>
  <c r="L51" i="1"/>
  <c r="AC50" i="1"/>
  <c r="E50" i="1"/>
  <c r="V49" i="1"/>
  <c r="H49" i="1"/>
  <c r="Y48" i="1"/>
  <c r="K48" i="1"/>
  <c r="R47" i="1"/>
  <c r="C47" i="1"/>
  <c r="U46" i="1"/>
  <c r="G46" i="1"/>
  <c r="X45" i="1"/>
  <c r="AE44" i="1"/>
  <c r="Q44" i="1"/>
  <c r="A44" i="1"/>
  <c r="T43" i="1"/>
  <c r="F43" i="1"/>
  <c r="M42" i="1"/>
  <c r="AD41" i="1"/>
  <c r="P41" i="1"/>
  <c r="AG40" i="1"/>
  <c r="S40" i="1"/>
  <c r="Z39" i="1"/>
  <c r="L39" i="1"/>
  <c r="AC38" i="1"/>
  <c r="O38" i="1"/>
  <c r="AF37" i="1"/>
  <c r="H37" i="1"/>
  <c r="Y36" i="1"/>
  <c r="K36" i="1"/>
  <c r="AB35" i="1"/>
  <c r="N35" i="1"/>
  <c r="U34" i="1"/>
  <c r="G34" i="1"/>
  <c r="X33" i="1"/>
  <c r="J33" i="1"/>
  <c r="AA32" i="1"/>
  <c r="A32" i="1"/>
  <c r="T31" i="1"/>
  <c r="F31" i="1"/>
  <c r="W30" i="1"/>
  <c r="I30" i="1"/>
  <c r="P29" i="1"/>
  <c r="AG28" i="1"/>
  <c r="S28" i="1"/>
  <c r="E28" i="1"/>
  <c r="V27" i="1"/>
  <c r="AC26" i="1"/>
  <c r="O26" i="1"/>
  <c r="AF25" i="1"/>
  <c r="R25" i="1"/>
  <c r="C25" i="1"/>
  <c r="K24" i="1"/>
  <c r="AB23" i="1"/>
  <c r="N23" i="1"/>
  <c r="AE22" i="1"/>
  <c r="Q22" i="1"/>
  <c r="X21" i="1"/>
  <c r="J21" i="1"/>
  <c r="AA20" i="1"/>
  <c r="M20" i="1"/>
  <c r="AD19" i="1"/>
  <c r="F19" i="1"/>
  <c r="W18" i="1"/>
  <c r="I18" i="1"/>
  <c r="Z17" i="1"/>
  <c r="L17" i="1"/>
  <c r="S16" i="1"/>
  <c r="E16" i="1"/>
  <c r="V15" i="1"/>
  <c r="T149" i="1"/>
  <c r="AD140" i="1"/>
  <c r="K134" i="1"/>
  <c r="AG129" i="1"/>
  <c r="A127" i="1"/>
  <c r="W124" i="1"/>
  <c r="W122" i="1"/>
  <c r="W120" i="1"/>
  <c r="W118" i="1"/>
  <c r="W116" i="1"/>
  <c r="X114" i="1"/>
  <c r="F113" i="1"/>
  <c r="N111" i="1"/>
  <c r="AB109" i="1"/>
  <c r="AA108" i="1"/>
  <c r="S107" i="1"/>
  <c r="P106" i="1"/>
  <c r="F105" i="1"/>
  <c r="E104" i="1"/>
  <c r="AC102" i="1"/>
  <c r="AB101" i="1"/>
  <c r="W100" i="1"/>
  <c r="R99" i="1"/>
  <c r="W98" i="1"/>
  <c r="R97" i="1"/>
  <c r="W96" i="1"/>
  <c r="R95" i="1"/>
  <c r="T94" i="1"/>
  <c r="AA93" i="1"/>
  <c r="AA92" i="1"/>
  <c r="F92" i="1"/>
  <c r="K91" i="1"/>
  <c r="T90" i="1"/>
  <c r="X89" i="1"/>
  <c r="AG88" i="1"/>
  <c r="N88" i="1"/>
  <c r="M87" i="1"/>
  <c r="Z86" i="1"/>
  <c r="F86" i="1"/>
  <c r="M85" i="1"/>
  <c r="Z84" i="1"/>
  <c r="G84" i="1"/>
  <c r="M83" i="1"/>
  <c r="Z82" i="1"/>
  <c r="AC81" i="1"/>
  <c r="M81" i="1"/>
  <c r="P80" i="1"/>
  <c r="AC79" i="1"/>
  <c r="C79" i="1"/>
  <c r="P78" i="1"/>
  <c r="AC77" i="1"/>
  <c r="C77" i="1"/>
  <c r="P76" i="1"/>
  <c r="AC75" i="1"/>
  <c r="C75" i="1"/>
  <c r="P74" i="1"/>
  <c r="AC73" i="1"/>
  <c r="C73" i="1"/>
  <c r="P72" i="1"/>
  <c r="S71" i="1"/>
  <c r="Z70" i="1"/>
  <c r="F70" i="1"/>
  <c r="S69" i="1"/>
  <c r="Z68" i="1"/>
  <c r="F68" i="1"/>
  <c r="S67" i="1"/>
  <c r="Z66" i="1"/>
  <c r="F66" i="1"/>
  <c r="S65" i="1"/>
  <c r="Z64" i="1"/>
  <c r="G64" i="1"/>
  <c r="S63" i="1"/>
  <c r="AD62" i="1"/>
  <c r="H62" i="1"/>
  <c r="AD148" i="1"/>
  <c r="H140" i="1"/>
  <c r="Z133" i="1"/>
  <c r="Z129" i="1"/>
  <c r="AC126" i="1"/>
  <c r="T124" i="1"/>
  <c r="T122" i="1"/>
  <c r="T120" i="1"/>
  <c r="J118" i="1"/>
  <c r="J116" i="1"/>
  <c r="Y114" i="1"/>
  <c r="AF112" i="1"/>
  <c r="P111" i="1"/>
  <c r="AD109" i="1"/>
  <c r="AB108" i="1"/>
  <c r="T107" i="1"/>
  <c r="I106" i="1"/>
  <c r="H105" i="1"/>
  <c r="AG103" i="1"/>
  <c r="AD102" i="1"/>
  <c r="T101" i="1"/>
  <c r="Y100" i="1"/>
  <c r="T99" i="1"/>
  <c r="O98" i="1"/>
  <c r="T97" i="1"/>
  <c r="O96" i="1"/>
  <c r="T95" i="1"/>
  <c r="U94" i="1"/>
  <c r="W93" i="1"/>
  <c r="AC92" i="1"/>
  <c r="AC91" i="1"/>
  <c r="L91" i="1"/>
  <c r="K90" i="1"/>
  <c r="Y89" i="1"/>
  <c r="A89" i="1"/>
  <c r="E88" i="1"/>
  <c r="N87" i="1"/>
  <c r="AA86" i="1"/>
  <c r="G86" i="1"/>
  <c r="N85" i="1"/>
  <c r="AA84" i="1"/>
  <c r="AD83" i="1"/>
  <c r="N83" i="1"/>
  <c r="Q82" i="1"/>
  <c r="AD81" i="1"/>
  <c r="C81" i="1"/>
  <c r="Q80" i="1"/>
  <c r="AD79" i="1"/>
  <c r="E79" i="1"/>
  <c r="Q78" i="1"/>
  <c r="AD77" i="1"/>
  <c r="E77" i="1"/>
  <c r="Q76" i="1"/>
  <c r="AD75" i="1"/>
  <c r="E75" i="1"/>
  <c r="Q74" i="1"/>
  <c r="T73" i="1"/>
  <c r="AA72" i="1"/>
  <c r="G72" i="1"/>
  <c r="T71" i="1"/>
  <c r="AA70" i="1"/>
  <c r="G70" i="1"/>
  <c r="T69" i="1"/>
  <c r="AA68" i="1"/>
  <c r="G68" i="1"/>
  <c r="T67" i="1"/>
  <c r="AA66" i="1"/>
  <c r="G66" i="1"/>
  <c r="T65" i="1"/>
  <c r="AA64" i="1"/>
  <c r="AD63" i="1"/>
  <c r="J63" i="1"/>
  <c r="AE62" i="1"/>
  <c r="J62" i="1"/>
  <c r="V61" i="1"/>
  <c r="AE60" i="1"/>
  <c r="Q60" i="1"/>
  <c r="A60" i="1"/>
  <c r="T59" i="1"/>
  <c r="AA58" i="1"/>
  <c r="M58" i="1"/>
  <c r="AD57" i="1"/>
  <c r="P57" i="1"/>
  <c r="AG56" i="1"/>
  <c r="I56" i="1"/>
  <c r="Z55" i="1"/>
  <c r="L55" i="1"/>
  <c r="AC54" i="1"/>
  <c r="O54" i="1"/>
  <c r="V53" i="1"/>
  <c r="H53" i="1"/>
  <c r="Y52" i="1"/>
  <c r="K52" i="1"/>
  <c r="AB51" i="1"/>
  <c r="C51" i="1"/>
  <c r="U50" i="1"/>
  <c r="G50" i="1"/>
  <c r="X49" i="1"/>
  <c r="J49" i="1"/>
  <c r="Q48" i="1"/>
  <c r="A48" i="1"/>
  <c r="T47" i="1"/>
  <c r="F47" i="1"/>
  <c r="W46" i="1"/>
  <c r="AD45" i="1"/>
  <c r="P45" i="1"/>
  <c r="AG44" i="1"/>
  <c r="S44" i="1"/>
  <c r="E44" i="1"/>
  <c r="L43" i="1"/>
  <c r="AC42" i="1"/>
  <c r="O42" i="1"/>
  <c r="AF41" i="1"/>
  <c r="R148" i="1"/>
  <c r="R139" i="1"/>
  <c r="T133" i="1"/>
  <c r="T129" i="1"/>
  <c r="T126" i="1"/>
  <c r="U124" i="1"/>
  <c r="U122" i="1"/>
  <c r="K120" i="1"/>
  <c r="K118" i="1"/>
  <c r="K116" i="1"/>
  <c r="S114" i="1"/>
  <c r="A113" i="1"/>
  <c r="R111" i="1"/>
  <c r="AF109" i="1"/>
  <c r="X108" i="1"/>
  <c r="U107" i="1"/>
  <c r="K106" i="1"/>
  <c r="I105" i="1"/>
  <c r="A104" i="1"/>
  <c r="W102" i="1"/>
  <c r="V101" i="1"/>
  <c r="Q100" i="1"/>
  <c r="V99" i="1"/>
  <c r="Q98" i="1"/>
  <c r="L97" i="1"/>
  <c r="Q96" i="1"/>
  <c r="K95" i="1"/>
  <c r="M94" i="1"/>
  <c r="X93" i="1"/>
  <c r="AD92" i="1"/>
  <c r="AD91" i="1"/>
  <c r="M91" i="1"/>
  <c r="L90" i="1"/>
  <c r="Z89" i="1"/>
  <c r="Y88" i="1"/>
  <c r="F88" i="1"/>
  <c r="O87" i="1"/>
  <c r="AB86" i="1"/>
  <c r="H86" i="1"/>
  <c r="O85" i="1"/>
  <c r="R84" i="1"/>
  <c r="AE83" i="1"/>
  <c r="E83" i="1"/>
  <c r="R82" i="1"/>
  <c r="AE81" i="1"/>
  <c r="E81" i="1"/>
  <c r="R80" i="1"/>
  <c r="AE79" i="1"/>
  <c r="F79" i="1"/>
  <c r="R78" i="1"/>
  <c r="AE77" i="1"/>
  <c r="F77" i="1"/>
  <c r="R76" i="1"/>
  <c r="U75" i="1"/>
  <c r="AB74" i="1"/>
  <c r="H74" i="1"/>
  <c r="U73" i="1"/>
  <c r="AB72" i="1"/>
  <c r="H72" i="1"/>
  <c r="U71" i="1"/>
  <c r="AB70" i="1"/>
  <c r="H70" i="1"/>
  <c r="U69" i="1"/>
  <c r="AB68" i="1"/>
  <c r="H68" i="1"/>
  <c r="U67" i="1"/>
  <c r="AB66" i="1"/>
  <c r="H66" i="1"/>
  <c r="K65" i="1"/>
  <c r="R64" i="1"/>
  <c r="AE63" i="1"/>
  <c r="K63" i="1"/>
  <c r="V62" i="1"/>
  <c r="A62" i="1"/>
  <c r="W61" i="1"/>
  <c r="AF60" i="1"/>
  <c r="R60" i="1"/>
  <c r="C60" i="1"/>
  <c r="K59" i="1"/>
  <c r="AB58" i="1"/>
  <c r="N58" i="1"/>
  <c r="AE57" i="1"/>
  <c r="Q57" i="1"/>
  <c r="X56" i="1"/>
  <c r="J56" i="1"/>
  <c r="AA55" i="1"/>
  <c r="M55" i="1"/>
  <c r="AD54" i="1"/>
  <c r="F54" i="1"/>
  <c r="W53" i="1"/>
  <c r="I53" i="1"/>
  <c r="Z52" i="1"/>
  <c r="L52" i="1"/>
  <c r="S51" i="1"/>
  <c r="E51" i="1"/>
  <c r="V50" i="1"/>
  <c r="H50" i="1"/>
  <c r="Y49" i="1"/>
  <c r="AF48" i="1"/>
  <c r="R48" i="1"/>
  <c r="C48" i="1"/>
  <c r="U47" i="1"/>
  <c r="G47" i="1"/>
  <c r="N46" i="1"/>
  <c r="AE45" i="1"/>
  <c r="Q45" i="1"/>
  <c r="A45" i="1"/>
  <c r="T44" i="1"/>
  <c r="AA43" i="1"/>
  <c r="M43" i="1"/>
  <c r="AD42" i="1"/>
  <c r="P42" i="1"/>
  <c r="AG41" i="1"/>
  <c r="I41" i="1"/>
  <c r="Z40" i="1"/>
  <c r="L40" i="1"/>
  <c r="AC39" i="1"/>
  <c r="O39" i="1"/>
  <c r="V38" i="1"/>
  <c r="H38" i="1"/>
  <c r="Y37" i="1"/>
  <c r="K37" i="1"/>
  <c r="AB36" i="1"/>
  <c r="C36" i="1"/>
  <c r="U35" i="1"/>
  <c r="G35" i="1"/>
  <c r="X34" i="1"/>
  <c r="J34" i="1"/>
  <c r="Q33" i="1"/>
  <c r="A33" i="1"/>
  <c r="T32" i="1"/>
  <c r="F32" i="1"/>
  <c r="W31" i="1"/>
  <c r="AD30" i="1"/>
  <c r="P30" i="1"/>
  <c r="AG29" i="1"/>
  <c r="S29" i="1"/>
  <c r="E29" i="1"/>
  <c r="L28" i="1"/>
  <c r="AC27" i="1"/>
  <c r="O27" i="1"/>
  <c r="AF26" i="1"/>
  <c r="R26" i="1"/>
  <c r="AB147" i="1"/>
  <c r="F139" i="1"/>
  <c r="L133" i="1"/>
  <c r="K129" i="1"/>
  <c r="U126" i="1"/>
  <c r="O124" i="1"/>
  <c r="O122" i="1"/>
  <c r="O120" i="1"/>
  <c r="E118" i="1"/>
  <c r="E116" i="1"/>
  <c r="U114" i="1"/>
  <c r="AA112" i="1"/>
  <c r="E111" i="1"/>
  <c r="W109" i="1"/>
  <c r="O108" i="1"/>
  <c r="N107" i="1"/>
  <c r="M106" i="1"/>
  <c r="AB104" i="1"/>
  <c r="Y103" i="1"/>
  <c r="Y102" i="1"/>
  <c r="W101" i="1"/>
  <c r="R100" i="1"/>
  <c r="M99" i="1"/>
  <c r="R98" i="1"/>
  <c r="M97" i="1"/>
  <c r="R96" i="1"/>
  <c r="L95" i="1"/>
  <c r="O94" i="1"/>
  <c r="O93" i="1"/>
  <c r="AE92" i="1"/>
  <c r="AE91" i="1"/>
  <c r="AE90" i="1"/>
  <c r="M90" i="1"/>
  <c r="AA89" i="1"/>
  <c r="Z88" i="1"/>
  <c r="G88" i="1"/>
  <c r="P87" i="1"/>
  <c r="S86" i="1"/>
  <c r="AF85" i="1"/>
  <c r="F85" i="1"/>
  <c r="S84" i="1"/>
  <c r="AG83" i="1"/>
  <c r="F83" i="1"/>
  <c r="S82" i="1"/>
  <c r="AG81" i="1"/>
  <c r="F81" i="1"/>
  <c r="S80" i="1"/>
  <c r="W79" i="1"/>
  <c r="G79" i="1"/>
  <c r="S78" i="1"/>
  <c r="W77" i="1"/>
  <c r="AC76" i="1"/>
  <c r="I76" i="1"/>
  <c r="W75" i="1"/>
  <c r="AC74" i="1"/>
  <c r="I74" i="1"/>
  <c r="W73" i="1"/>
  <c r="AC72" i="1"/>
  <c r="I72" i="1"/>
  <c r="W71" i="1"/>
  <c r="AC70" i="1"/>
  <c r="I70" i="1"/>
  <c r="M69" i="1"/>
  <c r="AC68" i="1"/>
  <c r="I68" i="1"/>
  <c r="M67" i="1"/>
  <c r="S66" i="1"/>
  <c r="AE65" i="1"/>
  <c r="M65" i="1"/>
  <c r="S64" i="1"/>
  <c r="AF63" i="1"/>
  <c r="L63" i="1"/>
  <c r="X62" i="1"/>
  <c r="C62" i="1"/>
  <c r="N61" i="1"/>
  <c r="AG60" i="1"/>
  <c r="S60" i="1"/>
  <c r="Z59" i="1"/>
  <c r="L59" i="1"/>
  <c r="AC58" i="1"/>
  <c r="O58" i="1"/>
  <c r="AF57" i="1"/>
  <c r="H57" i="1"/>
  <c r="Y56" i="1"/>
  <c r="K56" i="1"/>
  <c r="AB55" i="1"/>
  <c r="N55" i="1"/>
  <c r="U54" i="1"/>
  <c r="G54" i="1"/>
  <c r="X53" i="1"/>
  <c r="J53" i="1"/>
  <c r="AA52" i="1"/>
  <c r="A52" i="1"/>
  <c r="T51" i="1"/>
  <c r="F51" i="1"/>
  <c r="W50" i="1"/>
  <c r="I50" i="1"/>
  <c r="P49" i="1"/>
  <c r="AG48" i="1"/>
  <c r="S48" i="1"/>
  <c r="E48" i="1"/>
  <c r="V47" i="1"/>
  <c r="AC46" i="1"/>
  <c r="O46" i="1"/>
  <c r="AF45" i="1"/>
  <c r="R45" i="1"/>
  <c r="C45" i="1"/>
  <c r="K44" i="1"/>
  <c r="AB43" i="1"/>
  <c r="N43" i="1"/>
  <c r="AE42" i="1"/>
  <c r="Q42" i="1"/>
  <c r="X41" i="1"/>
  <c r="J41" i="1"/>
  <c r="AA40" i="1"/>
  <c r="M40" i="1"/>
  <c r="AD39" i="1"/>
  <c r="F39" i="1"/>
  <c r="O147" i="1"/>
  <c r="O138" i="1"/>
  <c r="F133" i="1"/>
  <c r="L129" i="1"/>
  <c r="O126" i="1"/>
  <c r="I124" i="1"/>
  <c r="I122" i="1"/>
  <c r="I120" i="1"/>
  <c r="I118" i="1"/>
  <c r="G116" i="1"/>
  <c r="M114" i="1"/>
  <c r="X112" i="1"/>
  <c r="F111" i="1"/>
  <c r="S109" i="1"/>
  <c r="P108" i="1"/>
  <c r="P107" i="1"/>
  <c r="C106" i="1"/>
  <c r="AC104" i="1"/>
  <c r="AB103" i="1"/>
  <c r="Q102" i="1"/>
  <c r="I101" i="1"/>
  <c r="N100" i="1"/>
  <c r="I99" i="1"/>
  <c r="N98" i="1"/>
  <c r="I97" i="1"/>
  <c r="C96" i="1"/>
  <c r="M95" i="1"/>
  <c r="P94" i="1"/>
  <c r="P93" i="1"/>
  <c r="V92" i="1"/>
  <c r="AF91" i="1"/>
  <c r="AF90" i="1"/>
  <c r="N90" i="1"/>
  <c r="M89" i="1"/>
  <c r="AA88" i="1"/>
  <c r="H88" i="1"/>
  <c r="G87" i="1"/>
  <c r="T86" i="1"/>
  <c r="AA85" i="1"/>
  <c r="G85" i="1"/>
  <c r="T84" i="1"/>
  <c r="AA83" i="1"/>
  <c r="G83" i="1"/>
  <c r="T82" i="1"/>
  <c r="AA81" i="1"/>
  <c r="G81" i="1"/>
  <c r="T80" i="1"/>
  <c r="AA79" i="1"/>
  <c r="AD78" i="1"/>
  <c r="J78" i="1"/>
  <c r="Q77" i="1"/>
  <c r="AD76" i="1"/>
  <c r="J76" i="1"/>
  <c r="Q75" i="1"/>
  <c r="AD74" i="1"/>
  <c r="J74" i="1"/>
  <c r="Q73" i="1"/>
  <c r="AD72" i="1"/>
  <c r="J72" i="1"/>
  <c r="Q71" i="1"/>
  <c r="AD70" i="1"/>
  <c r="J70" i="1"/>
  <c r="Q69" i="1"/>
  <c r="T68" i="1"/>
  <c r="AF67" i="1"/>
  <c r="G67" i="1"/>
  <c r="T66" i="1"/>
  <c r="AF65" i="1"/>
  <c r="G65" i="1"/>
  <c r="T64" i="1"/>
  <c r="AG63" i="1"/>
  <c r="M63" i="1"/>
  <c r="Z62" i="1"/>
  <c r="E62" i="1"/>
  <c r="O61" i="1"/>
  <c r="A61" i="1"/>
  <c r="J60" i="1"/>
  <c r="AA59" i="1"/>
  <c r="M59" i="1"/>
  <c r="AD58" i="1"/>
  <c r="P58" i="1"/>
  <c r="W57" i="1"/>
  <c r="I57" i="1"/>
  <c r="Z56" i="1"/>
  <c r="L56" i="1"/>
  <c r="AC55" i="1"/>
  <c r="E55" i="1"/>
  <c r="V54" i="1"/>
  <c r="H54" i="1"/>
  <c r="Y53" i="1"/>
  <c r="K53" i="1"/>
  <c r="R52" i="1"/>
  <c r="C52" i="1"/>
  <c r="U51" i="1"/>
  <c r="G51" i="1"/>
  <c r="X50" i="1"/>
  <c r="AE49" i="1"/>
  <c r="Q49" i="1"/>
  <c r="A49" i="1"/>
  <c r="T48" i="1"/>
  <c r="F48" i="1"/>
  <c r="M47" i="1"/>
  <c r="AD46" i="1"/>
  <c r="P46" i="1"/>
  <c r="AG45" i="1"/>
  <c r="S45" i="1"/>
  <c r="Z44" i="1"/>
  <c r="L44" i="1"/>
  <c r="AC43" i="1"/>
  <c r="O43" i="1"/>
  <c r="AF42" i="1"/>
  <c r="H42" i="1"/>
  <c r="Y41" i="1"/>
  <c r="K41" i="1"/>
  <c r="AB40" i="1"/>
  <c r="N40" i="1"/>
  <c r="U39" i="1"/>
  <c r="G39" i="1"/>
  <c r="X38" i="1"/>
  <c r="J38" i="1"/>
  <c r="AA37" i="1"/>
  <c r="A37" i="1"/>
  <c r="T36" i="1"/>
  <c r="F36" i="1"/>
  <c r="W35" i="1"/>
  <c r="I35" i="1"/>
  <c r="P34" i="1"/>
  <c r="AG33" i="1"/>
  <c r="S33" i="1"/>
  <c r="E33" i="1"/>
  <c r="V32" i="1"/>
  <c r="AC31" i="1"/>
  <c r="Y146" i="1"/>
  <c r="A138" i="1"/>
  <c r="AE132" i="1"/>
  <c r="G129" i="1"/>
  <c r="F126" i="1"/>
  <c r="G124" i="1"/>
  <c r="AC121" i="1"/>
  <c r="AC119" i="1"/>
  <c r="AC117" i="1"/>
  <c r="AE115" i="1"/>
  <c r="J114" i="1"/>
  <c r="Y112" i="1"/>
  <c r="AF110" i="1"/>
  <c r="T109" i="1"/>
  <c r="S108" i="1"/>
  <c r="H107" i="1"/>
  <c r="AF105" i="1"/>
  <c r="AD104" i="1"/>
  <c r="T103" i="1"/>
  <c r="R102" i="1"/>
  <c r="J101" i="1"/>
  <c r="O100" i="1"/>
  <c r="J99" i="1"/>
  <c r="E98" i="1"/>
  <c r="J97" i="1"/>
  <c r="E96" i="1"/>
  <c r="I95" i="1"/>
  <c r="Q94" i="1"/>
  <c r="Q93" i="1"/>
  <c r="R92" i="1"/>
  <c r="X91" i="1"/>
  <c r="AG90" i="1"/>
  <c r="O90" i="1"/>
  <c r="N89" i="1"/>
  <c r="AB88" i="1"/>
  <c r="AA87" i="1"/>
  <c r="H87" i="1"/>
  <c r="U86" i="1"/>
  <c r="AB85" i="1"/>
  <c r="H85" i="1"/>
  <c r="U84" i="1"/>
  <c r="AB83" i="1"/>
  <c r="H83" i="1"/>
  <c r="U82" i="1"/>
  <c r="AB81" i="1"/>
  <c r="H81" i="1"/>
  <c r="K80" i="1"/>
  <c r="R79" i="1"/>
  <c r="AE78" i="1"/>
  <c r="K78" i="1"/>
  <c r="R77" i="1"/>
  <c r="AE76" i="1"/>
  <c r="K76" i="1"/>
  <c r="R75" i="1"/>
  <c r="AE74" i="1"/>
  <c r="K74" i="1"/>
  <c r="R73" i="1"/>
  <c r="AE72" i="1"/>
  <c r="K72" i="1"/>
  <c r="R71" i="1"/>
  <c r="U70" i="1"/>
  <c r="AG69" i="1"/>
  <c r="H69" i="1"/>
  <c r="U68" i="1"/>
  <c r="AG67" i="1"/>
  <c r="H67" i="1"/>
  <c r="U66" i="1"/>
  <c r="AG65" i="1"/>
  <c r="H65" i="1"/>
  <c r="U64" i="1"/>
  <c r="A64" i="1"/>
  <c r="E63" i="1"/>
  <c r="Q62" i="1"/>
  <c r="F62" i="1"/>
  <c r="P61" i="1"/>
  <c r="Y60" i="1"/>
  <c r="K60" i="1"/>
  <c r="AB59" i="1"/>
  <c r="N59" i="1"/>
  <c r="AE58" i="1"/>
  <c r="G58" i="1"/>
  <c r="X57" i="1"/>
  <c r="J57" i="1"/>
  <c r="AA56" i="1"/>
  <c r="M56" i="1"/>
  <c r="T55" i="1"/>
  <c r="F55" i="1"/>
  <c r="W54" i="1"/>
  <c r="I54" i="1"/>
  <c r="Z53" i="1"/>
  <c r="AG52" i="1"/>
  <c r="S52" i="1"/>
  <c r="E52" i="1"/>
  <c r="V51" i="1"/>
  <c r="L146" i="1"/>
  <c r="L137" i="1"/>
  <c r="Y132" i="1"/>
  <c r="T128" i="1"/>
  <c r="G126" i="1"/>
  <c r="AD123" i="1"/>
  <c r="AD121" i="1"/>
  <c r="AD119" i="1"/>
  <c r="AD117" i="1"/>
  <c r="AC115" i="1"/>
  <c r="K114" i="1"/>
  <c r="S112" i="1"/>
  <c r="A111" i="1"/>
  <c r="U109" i="1"/>
  <c r="K108" i="1"/>
  <c r="I107" i="1"/>
  <c r="AG105" i="1"/>
  <c r="W104" i="1"/>
  <c r="V103" i="1"/>
  <c r="N102" i="1"/>
  <c r="K101" i="1"/>
  <c r="F100" i="1"/>
  <c r="K99" i="1"/>
  <c r="F98" i="1"/>
  <c r="K97" i="1"/>
  <c r="F96" i="1"/>
  <c r="J95" i="1"/>
  <c r="H94" i="1"/>
  <c r="R93" i="1"/>
  <c r="S92" i="1"/>
  <c r="Y91" i="1"/>
  <c r="A91" i="1"/>
  <c r="F90" i="1"/>
  <c r="O89" i="1"/>
  <c r="AC88" i="1"/>
  <c r="AB87" i="1"/>
  <c r="I87" i="1"/>
  <c r="V86" i="1"/>
  <c r="AC85" i="1"/>
  <c r="I85" i="1"/>
  <c r="V84" i="1"/>
  <c r="AC83" i="1"/>
  <c r="I83" i="1"/>
  <c r="L82" i="1"/>
  <c r="S81" i="1"/>
  <c r="AE80" i="1"/>
  <c r="L80" i="1"/>
  <c r="S79" i="1"/>
  <c r="AF78" i="1"/>
  <c r="L78" i="1"/>
  <c r="S77" i="1"/>
  <c r="AF76" i="1"/>
  <c r="L76" i="1"/>
  <c r="S75" i="1"/>
  <c r="AF74" i="1"/>
  <c r="L74" i="1"/>
  <c r="S73" i="1"/>
  <c r="V72" i="1"/>
  <c r="A72" i="1"/>
  <c r="I71" i="1"/>
  <c r="V70" i="1"/>
  <c r="A70" i="1"/>
  <c r="I69" i="1"/>
  <c r="V68" i="1"/>
  <c r="A68" i="1"/>
  <c r="I67" i="1"/>
  <c r="V66" i="1"/>
  <c r="A66" i="1"/>
  <c r="I65" i="1"/>
  <c r="V64" i="1"/>
  <c r="Y63" i="1"/>
  <c r="G63" i="1"/>
  <c r="R62" i="1"/>
  <c r="AC61" i="1"/>
  <c r="Q61" i="1"/>
  <c r="Z60" i="1"/>
  <c r="L60" i="1"/>
  <c r="AC59" i="1"/>
  <c r="O59" i="1"/>
  <c r="V58" i="1"/>
  <c r="H58" i="1"/>
  <c r="Y57" i="1"/>
  <c r="K57" i="1"/>
  <c r="AB56" i="1"/>
  <c r="C56" i="1"/>
  <c r="U55" i="1"/>
  <c r="G55" i="1"/>
  <c r="X54" i="1"/>
  <c r="J54" i="1"/>
  <c r="Q53" i="1"/>
  <c r="A53" i="1"/>
  <c r="T52" i="1"/>
  <c r="F52" i="1"/>
  <c r="W51" i="1"/>
  <c r="AD50" i="1"/>
  <c r="P50" i="1"/>
  <c r="AG49" i="1"/>
  <c r="S49" i="1"/>
  <c r="E49" i="1"/>
  <c r="L48" i="1"/>
  <c r="AC47" i="1"/>
  <c r="O47" i="1"/>
  <c r="AF46" i="1"/>
  <c r="R46" i="1"/>
  <c r="Y45" i="1"/>
  <c r="K45" i="1"/>
  <c r="AB44" i="1"/>
  <c r="N44" i="1"/>
  <c r="AE43" i="1"/>
  <c r="G43" i="1"/>
  <c r="X42" i="1"/>
  <c r="J42" i="1"/>
  <c r="AA41" i="1"/>
  <c r="M41" i="1"/>
  <c r="T40" i="1"/>
  <c r="F40" i="1"/>
  <c r="W39" i="1"/>
  <c r="I39" i="1"/>
  <c r="Z38" i="1"/>
  <c r="AG37" i="1"/>
  <c r="S37" i="1"/>
  <c r="E37" i="1"/>
  <c r="V36" i="1"/>
  <c r="H36" i="1"/>
  <c r="O35" i="1"/>
  <c r="AF34" i="1"/>
  <c r="R34" i="1"/>
  <c r="C34" i="1"/>
  <c r="U33" i="1"/>
  <c r="AB32" i="1"/>
  <c r="N32" i="1"/>
  <c r="AE31" i="1"/>
  <c r="Q31" i="1"/>
  <c r="A31" i="1"/>
  <c r="J30" i="1"/>
  <c r="AA29" i="1"/>
  <c r="M29" i="1"/>
  <c r="AD28" i="1"/>
  <c r="P28" i="1"/>
  <c r="W27" i="1"/>
  <c r="I27" i="1"/>
  <c r="Z26" i="1"/>
  <c r="L26" i="1"/>
  <c r="AC25" i="1"/>
  <c r="E25" i="1"/>
  <c r="V24" i="1"/>
  <c r="H24" i="1"/>
  <c r="Y23" i="1"/>
  <c r="K23" i="1"/>
  <c r="R22" i="1"/>
  <c r="C22" i="1"/>
  <c r="U21" i="1"/>
  <c r="G21" i="1"/>
  <c r="X20" i="1"/>
  <c r="AE19" i="1"/>
  <c r="Q19" i="1"/>
  <c r="A19" i="1"/>
  <c r="T18" i="1"/>
  <c r="F18" i="1"/>
  <c r="M17" i="1"/>
  <c r="AD16" i="1"/>
  <c r="P16" i="1"/>
  <c r="AG15" i="1"/>
  <c r="S15" i="1"/>
  <c r="Z14" i="1"/>
  <c r="L14" i="1"/>
  <c r="AC13" i="1"/>
  <c r="O13" i="1"/>
  <c r="AF12" i="1"/>
  <c r="H12" i="1"/>
  <c r="Y11" i="1"/>
  <c r="K11" i="1"/>
  <c r="AB10" i="1"/>
  <c r="N10" i="1"/>
  <c r="U9" i="1"/>
  <c r="G9" i="1"/>
  <c r="X8" i="1"/>
  <c r="J8" i="1"/>
  <c r="AA7" i="1"/>
  <c r="A7" i="1"/>
  <c r="T6" i="1"/>
  <c r="F6" i="1"/>
  <c r="W5" i="1"/>
  <c r="I5" i="1"/>
  <c r="P4" i="1"/>
  <c r="AG3" i="1"/>
  <c r="S3" i="1"/>
  <c r="E3" i="1"/>
  <c r="V2" i="1"/>
  <c r="V145" i="1"/>
  <c r="AF136" i="1"/>
  <c r="G132" i="1"/>
  <c r="U128" i="1"/>
  <c r="AG125" i="1"/>
  <c r="A124" i="1"/>
  <c r="X121" i="1"/>
  <c r="X119" i="1"/>
  <c r="X117" i="1"/>
  <c r="AD115" i="1"/>
  <c r="F114" i="1"/>
  <c r="U112" i="1"/>
  <c r="AA110" i="1"/>
  <c r="N109" i="1"/>
  <c r="M108" i="1"/>
  <c r="F107" i="1"/>
  <c r="A106" i="1"/>
  <c r="Y104" i="1"/>
  <c r="W103" i="1"/>
  <c r="O102" i="1"/>
  <c r="L101" i="1"/>
  <c r="G100" i="1"/>
  <c r="L99" i="1"/>
  <c r="G98" i="1"/>
  <c r="A97" i="1"/>
  <c r="G96" i="1"/>
  <c r="AG94" i="1"/>
  <c r="E94" i="1"/>
  <c r="J93" i="1"/>
  <c r="T92" i="1"/>
  <c r="Z91" i="1"/>
  <c r="Z90" i="1"/>
  <c r="G90" i="1"/>
  <c r="P89" i="1"/>
  <c r="T88" i="1"/>
  <c r="AC87" i="1"/>
  <c r="J87" i="1"/>
  <c r="N86" i="1"/>
  <c r="AD85" i="1"/>
  <c r="J85" i="1"/>
  <c r="N84" i="1"/>
  <c r="T83" i="1"/>
  <c r="AF82" i="1"/>
  <c r="N82" i="1"/>
  <c r="T81" i="1"/>
  <c r="AF80" i="1"/>
  <c r="N80" i="1"/>
  <c r="T79" i="1"/>
  <c r="AG78" i="1"/>
  <c r="N78" i="1"/>
  <c r="T77" i="1"/>
  <c r="AG76" i="1"/>
  <c r="C76" i="1"/>
  <c r="T75" i="1"/>
  <c r="W74" i="1"/>
  <c r="E74" i="1"/>
  <c r="J73" i="1"/>
  <c r="W72" i="1"/>
  <c r="E72" i="1"/>
  <c r="J71" i="1"/>
  <c r="W70" i="1"/>
  <c r="E70" i="1"/>
  <c r="J69" i="1"/>
  <c r="W68" i="1"/>
  <c r="AA67" i="1"/>
  <c r="J67" i="1"/>
  <c r="W66" i="1"/>
  <c r="AA65" i="1"/>
  <c r="J65" i="1"/>
  <c r="M64" i="1"/>
  <c r="AA63" i="1"/>
  <c r="H63" i="1"/>
  <c r="S62" i="1"/>
  <c r="AD61" i="1"/>
  <c r="R61" i="1"/>
  <c r="AA60" i="1"/>
  <c r="M60" i="1"/>
  <c r="AD59" i="1"/>
  <c r="F59" i="1"/>
  <c r="W58" i="1"/>
  <c r="I58" i="1"/>
  <c r="Z57" i="1"/>
  <c r="L57" i="1"/>
  <c r="S56" i="1"/>
  <c r="E56" i="1"/>
  <c r="V55" i="1"/>
  <c r="H55" i="1"/>
  <c r="Y54" i="1"/>
  <c r="AF53" i="1"/>
  <c r="R53" i="1"/>
  <c r="C53" i="1"/>
  <c r="U52" i="1"/>
  <c r="G52" i="1"/>
  <c r="N51" i="1"/>
  <c r="AE50" i="1"/>
  <c r="Q50" i="1"/>
  <c r="A50" i="1"/>
  <c r="T49" i="1"/>
  <c r="AA48" i="1"/>
  <c r="M48" i="1"/>
  <c r="AD47" i="1"/>
  <c r="P47" i="1"/>
  <c r="AG46" i="1"/>
  <c r="I46" i="1"/>
  <c r="Z45" i="1"/>
  <c r="L45" i="1"/>
  <c r="AC44" i="1"/>
  <c r="O44" i="1"/>
  <c r="V43" i="1"/>
  <c r="H43" i="1"/>
  <c r="Y42" i="1"/>
  <c r="K42" i="1"/>
  <c r="AB41" i="1"/>
  <c r="C41" i="1"/>
  <c r="U40" i="1"/>
  <c r="G40" i="1"/>
  <c r="X39" i="1"/>
  <c r="J39" i="1"/>
  <c r="Q38" i="1"/>
  <c r="A38" i="1"/>
  <c r="T37" i="1"/>
  <c r="F37" i="1"/>
  <c r="W36" i="1"/>
  <c r="AD35" i="1"/>
  <c r="P35" i="1"/>
  <c r="AG34" i="1"/>
  <c r="I145" i="1"/>
  <c r="I136" i="1"/>
  <c r="K132" i="1"/>
  <c r="O128" i="1"/>
  <c r="AB125" i="1"/>
  <c r="AB123" i="1"/>
  <c r="AB121" i="1"/>
  <c r="R119" i="1"/>
  <c r="R117" i="1"/>
  <c r="X115" i="1"/>
  <c r="AD113" i="1"/>
  <c r="M112" i="1"/>
  <c r="X110" i="1"/>
  <c r="P109" i="1"/>
  <c r="N108" i="1"/>
  <c r="AC106" i="1"/>
  <c r="AB105" i="1"/>
  <c r="AA104" i="1"/>
  <c r="S103" i="1"/>
  <c r="P102" i="1"/>
  <c r="C101" i="1"/>
  <c r="I100" i="1"/>
  <c r="E99" i="1"/>
  <c r="I98" i="1"/>
  <c r="E97" i="1"/>
  <c r="AE95" i="1"/>
  <c r="A95" i="1"/>
  <c r="F94" i="1"/>
  <c r="K93" i="1"/>
  <c r="U92" i="1"/>
  <c r="AA91" i="1"/>
  <c r="AA90" i="1"/>
  <c r="H90" i="1"/>
  <c r="Q89" i="1"/>
  <c r="U88" i="1"/>
  <c r="AD87" i="1"/>
  <c r="K87" i="1"/>
  <c r="R86" i="1"/>
  <c r="U85" i="1"/>
  <c r="AG84" i="1"/>
  <c r="H84" i="1"/>
  <c r="U83" i="1"/>
  <c r="AG82" i="1"/>
  <c r="H82" i="1"/>
  <c r="U81" i="1"/>
  <c r="AG80" i="1"/>
  <c r="H80" i="1"/>
  <c r="U79" i="1"/>
  <c r="A79" i="1"/>
  <c r="H78" i="1"/>
  <c r="U77" i="1"/>
  <c r="X76" i="1"/>
  <c r="H76" i="1"/>
  <c r="K75" i="1"/>
  <c r="X74" i="1"/>
  <c r="AE73" i="1"/>
  <c r="K73" i="1"/>
  <c r="X72" i="1"/>
  <c r="AE71" i="1"/>
  <c r="K71" i="1"/>
  <c r="X70" i="1"/>
  <c r="AE69" i="1"/>
  <c r="K69" i="1"/>
  <c r="X68" i="1"/>
  <c r="AE67" i="1"/>
  <c r="K67" i="1"/>
  <c r="N66" i="1"/>
  <c r="U65" i="1"/>
  <c r="AG64" i="1"/>
  <c r="N64" i="1"/>
  <c r="U63" i="1"/>
  <c r="I63" i="1"/>
  <c r="T62" i="1"/>
  <c r="AE61" i="1"/>
  <c r="I61" i="1"/>
  <c r="AB60" i="1"/>
  <c r="N60" i="1"/>
  <c r="U59" i="1"/>
  <c r="G59" i="1"/>
  <c r="X58" i="1"/>
  <c r="J58" i="1"/>
  <c r="AA57" i="1"/>
  <c r="A57" i="1"/>
  <c r="T56" i="1"/>
  <c r="F56" i="1"/>
  <c r="W55" i="1"/>
  <c r="I55" i="1"/>
  <c r="P54" i="1"/>
  <c r="AG53" i="1"/>
  <c r="S53" i="1"/>
  <c r="E53" i="1"/>
  <c r="V52" i="1"/>
  <c r="AC51" i="1"/>
  <c r="O51" i="1"/>
  <c r="AF50" i="1"/>
  <c r="R50" i="1"/>
  <c r="C50" i="1"/>
  <c r="K49" i="1"/>
  <c r="AB48" i="1"/>
  <c r="N48" i="1"/>
  <c r="AE47" i="1"/>
  <c r="Q47" i="1"/>
  <c r="X46" i="1"/>
  <c r="J46" i="1"/>
  <c r="AA45" i="1"/>
  <c r="M45" i="1"/>
  <c r="AD44" i="1"/>
  <c r="F44" i="1"/>
  <c r="W43" i="1"/>
  <c r="I43" i="1"/>
  <c r="Z42" i="1"/>
  <c r="L42" i="1"/>
  <c r="S41" i="1"/>
  <c r="E41" i="1"/>
  <c r="V40" i="1"/>
  <c r="H40" i="1"/>
  <c r="Y39" i="1"/>
  <c r="AF38" i="1"/>
  <c r="R38" i="1"/>
  <c r="C38" i="1"/>
  <c r="U37" i="1"/>
  <c r="G37" i="1"/>
  <c r="N36" i="1"/>
  <c r="AE35" i="1"/>
  <c r="Q35" i="1"/>
  <c r="A35" i="1"/>
  <c r="S144" i="1"/>
  <c r="A136" i="1"/>
  <c r="Z131" i="1"/>
  <c r="F128" i="1"/>
  <c r="Y125" i="1"/>
  <c r="O123" i="1"/>
  <c r="O121" i="1"/>
  <c r="O119" i="1"/>
  <c r="O117" i="1"/>
  <c r="P115" i="1"/>
  <c r="AF113" i="1"/>
  <c r="J112" i="1"/>
  <c r="Y110" i="1"/>
  <c r="H109" i="1"/>
  <c r="AF107" i="1"/>
  <c r="AD106" i="1"/>
  <c r="AD105" i="1"/>
  <c r="R104" i="1"/>
  <c r="J103" i="1"/>
  <c r="I102" i="1"/>
  <c r="F101" i="1"/>
  <c r="AG99" i="1"/>
  <c r="G99" i="1"/>
  <c r="AG97" i="1"/>
  <c r="AC96" i="1"/>
  <c r="AG95" i="1"/>
  <c r="E95" i="1"/>
  <c r="G94" i="1"/>
  <c r="L93" i="1"/>
  <c r="L92" i="1"/>
  <c r="W91" i="1"/>
  <c r="AB90" i="1"/>
  <c r="E90" i="1"/>
  <c r="H89" i="1"/>
  <c r="V88" i="1"/>
  <c r="AE87" i="1"/>
  <c r="A87" i="1"/>
  <c r="I86" i="1"/>
  <c r="V85" i="1"/>
  <c r="A85" i="1"/>
  <c r="I84" i="1"/>
  <c r="V83" i="1"/>
  <c r="A83" i="1"/>
  <c r="I82" i="1"/>
  <c r="V81" i="1"/>
  <c r="A81" i="1"/>
  <c r="I80" i="1"/>
  <c r="V79" i="1"/>
  <c r="Y78" i="1"/>
  <c r="I78" i="1"/>
  <c r="L77" i="1"/>
  <c r="Y76" i="1"/>
  <c r="AE75" i="1"/>
  <c r="L75" i="1"/>
  <c r="Y74" i="1"/>
  <c r="AF73" i="1"/>
  <c r="L73" i="1"/>
  <c r="Y72" i="1"/>
  <c r="AF71" i="1"/>
  <c r="L71" i="1"/>
  <c r="Y70" i="1"/>
  <c r="AF69" i="1"/>
  <c r="L69" i="1"/>
  <c r="O68" i="1"/>
  <c r="V67" i="1"/>
  <c r="A67" i="1"/>
  <c r="O66" i="1"/>
  <c r="V65" i="1"/>
  <c r="A65" i="1"/>
  <c r="O64" i="1"/>
  <c r="V63" i="1"/>
  <c r="AF62" i="1"/>
  <c r="U62" i="1"/>
  <c r="AF61" i="1"/>
  <c r="J61" i="1"/>
  <c r="AC60" i="1"/>
  <c r="E60" i="1"/>
  <c r="V59" i="1"/>
  <c r="H59" i="1"/>
  <c r="Y58" i="1"/>
  <c r="K58" i="1"/>
  <c r="R57" i="1"/>
  <c r="C57" i="1"/>
  <c r="U56" i="1"/>
  <c r="G56" i="1"/>
  <c r="X55" i="1"/>
  <c r="AE54" i="1"/>
  <c r="Q54" i="1"/>
  <c r="A54" i="1"/>
  <c r="T53" i="1"/>
  <c r="F53" i="1"/>
  <c r="M52" i="1"/>
  <c r="AD51" i="1"/>
  <c r="P51" i="1"/>
  <c r="AG50" i="1"/>
  <c r="S50" i="1"/>
  <c r="Z49" i="1"/>
  <c r="L49" i="1"/>
  <c r="AC48" i="1"/>
  <c r="O48" i="1"/>
  <c r="AF47" i="1"/>
  <c r="H47" i="1"/>
  <c r="Y46" i="1"/>
  <c r="K46" i="1"/>
  <c r="AB45" i="1"/>
  <c r="N45" i="1"/>
  <c r="U44" i="1"/>
  <c r="G44" i="1"/>
  <c r="X43" i="1"/>
  <c r="J43" i="1"/>
  <c r="AA42" i="1"/>
  <c r="A42" i="1"/>
  <c r="T41" i="1"/>
  <c r="F41" i="1"/>
  <c r="W40" i="1"/>
  <c r="I40" i="1"/>
  <c r="G144" i="1"/>
  <c r="AC135" i="1"/>
  <c r="T131" i="1"/>
  <c r="G128" i="1"/>
  <c r="P125" i="1"/>
  <c r="P123" i="1"/>
  <c r="P121" i="1"/>
  <c r="P119" i="1"/>
  <c r="P117" i="1"/>
  <c r="R115" i="1"/>
  <c r="AC113" i="1"/>
  <c r="K112" i="1"/>
  <c r="S110" i="1"/>
  <c r="I109" i="1"/>
  <c r="AG107" i="1"/>
  <c r="AG106" i="1"/>
  <c r="V105" i="1"/>
  <c r="N104" i="1"/>
  <c r="K103" i="1"/>
  <c r="K102" i="1"/>
  <c r="H101" i="1"/>
  <c r="C100" i="1"/>
  <c r="AE98" i="1"/>
  <c r="C98" i="1"/>
  <c r="AE96" i="1"/>
  <c r="Z95" i="1"/>
  <c r="AC94" i="1"/>
  <c r="AD93" i="1"/>
  <c r="M93" i="1"/>
  <c r="M92" i="1"/>
  <c r="N91" i="1"/>
  <c r="AC90" i="1"/>
  <c r="AB89" i="1"/>
  <c r="I89" i="1"/>
  <c r="R88" i="1"/>
  <c r="V87" i="1"/>
  <c r="C87" i="1"/>
  <c r="J86" i="1"/>
  <c r="W85" i="1"/>
  <c r="C85" i="1"/>
  <c r="J84" i="1"/>
  <c r="W83" i="1"/>
  <c r="C83" i="1"/>
  <c r="J82" i="1"/>
  <c r="W81" i="1"/>
  <c r="Z80" i="1"/>
  <c r="J80" i="1"/>
  <c r="M79" i="1"/>
  <c r="Z78" i="1"/>
  <c r="AF77" i="1"/>
  <c r="M77" i="1"/>
  <c r="Z76" i="1"/>
  <c r="AF75" i="1"/>
  <c r="M75" i="1"/>
  <c r="Z74" i="1"/>
  <c r="AG73" i="1"/>
  <c r="M73" i="1"/>
  <c r="Z72" i="1"/>
  <c r="AG71" i="1"/>
  <c r="M71" i="1"/>
  <c r="P70" i="1"/>
  <c r="W69" i="1"/>
  <c r="C69" i="1"/>
  <c r="P68" i="1"/>
  <c r="P143" i="1"/>
  <c r="L135" i="1"/>
  <c r="L131" i="1"/>
  <c r="AG127" i="1"/>
  <c r="T125" i="1"/>
  <c r="J123" i="1"/>
  <c r="J121" i="1"/>
  <c r="J119" i="1"/>
  <c r="J117" i="1"/>
  <c r="O115" i="1"/>
  <c r="T113" i="1"/>
  <c r="F112" i="1"/>
  <c r="K110" i="1"/>
  <c r="F109" i="1"/>
  <c r="A108" i="1"/>
  <c r="Y106" i="1"/>
  <c r="W105" i="1"/>
  <c r="O104" i="1"/>
  <c r="N103" i="1"/>
  <c r="C102" i="1"/>
  <c r="AE100" i="1"/>
  <c r="E100" i="1"/>
  <c r="AF98" i="1"/>
  <c r="AA97" i="1"/>
  <c r="AF96" i="1"/>
  <c r="AA95" i="1"/>
  <c r="AD94" i="1"/>
  <c r="AE93" i="1"/>
  <c r="I93" i="1"/>
  <c r="O92" i="1"/>
  <c r="O91" i="1"/>
  <c r="AD90" i="1"/>
  <c r="AC89" i="1"/>
  <c r="J89" i="1"/>
  <c r="S88" i="1"/>
  <c r="W87" i="1"/>
  <c r="F87" i="1"/>
  <c r="K86" i="1"/>
  <c r="X85" i="1"/>
  <c r="AB84" i="1"/>
  <c r="K84" i="1"/>
  <c r="X83" i="1"/>
  <c r="AB82" i="1"/>
  <c r="K82" i="1"/>
  <c r="N81" i="1"/>
  <c r="AB80" i="1"/>
  <c r="AG79" i="1"/>
  <c r="N79" i="1"/>
  <c r="AB78" i="1"/>
  <c r="AG77" i="1"/>
  <c r="N77" i="1"/>
  <c r="AB76" i="1"/>
  <c r="AG75" i="1"/>
  <c r="N75" i="1"/>
  <c r="R74" i="1"/>
  <c r="A74" i="1"/>
  <c r="N73" i="1"/>
  <c r="R72" i="1"/>
  <c r="X71" i="1"/>
  <c r="C71" i="1"/>
  <c r="R70" i="1"/>
  <c r="X69" i="1"/>
  <c r="E69" i="1"/>
  <c r="R68" i="1"/>
  <c r="X67" i="1"/>
  <c r="E67" i="1"/>
  <c r="R66" i="1"/>
  <c r="X65" i="1"/>
  <c r="E65" i="1"/>
  <c r="H64" i="1"/>
  <c r="X63" i="1"/>
  <c r="A63" i="1"/>
  <c r="M62" i="1"/>
  <c r="X61" i="1"/>
  <c r="L61" i="1"/>
  <c r="U60" i="1"/>
  <c r="G60" i="1"/>
  <c r="X59" i="1"/>
  <c r="J59" i="1"/>
  <c r="Q58" i="1"/>
  <c r="A58" i="1"/>
  <c r="T57" i="1"/>
  <c r="F57" i="1"/>
  <c r="W56" i="1"/>
  <c r="AD55" i="1"/>
  <c r="P55" i="1"/>
  <c r="AG54" i="1"/>
  <c r="S54" i="1"/>
  <c r="E54" i="1"/>
  <c r="L53" i="1"/>
  <c r="AC52" i="1"/>
  <c r="O52" i="1"/>
  <c r="AF51" i="1"/>
  <c r="R51" i="1"/>
  <c r="Y50" i="1"/>
  <c r="K50" i="1"/>
  <c r="AB49" i="1"/>
  <c r="N49" i="1"/>
  <c r="AE48" i="1"/>
  <c r="G48" i="1"/>
  <c r="X47" i="1"/>
  <c r="J47" i="1"/>
  <c r="AA46" i="1"/>
  <c r="M46" i="1"/>
  <c r="T45" i="1"/>
  <c r="F45" i="1"/>
  <c r="W44" i="1"/>
  <c r="I44" i="1"/>
  <c r="Z43" i="1"/>
  <c r="AG42" i="1"/>
  <c r="C143" i="1"/>
  <c r="F135" i="1"/>
  <c r="F131" i="1"/>
  <c r="Y127" i="1"/>
  <c r="N125" i="1"/>
  <c r="N123" i="1"/>
  <c r="C121" i="1"/>
  <c r="E119" i="1"/>
  <c r="E117" i="1"/>
  <c r="F115" i="1"/>
  <c r="X113" i="1"/>
  <c r="AD111" i="1"/>
  <c r="M110" i="1"/>
  <c r="G109" i="1"/>
  <c r="AB107" i="1"/>
  <c r="AA106" i="1"/>
  <c r="S105" i="1"/>
  <c r="P104" i="1"/>
  <c r="F103" i="1"/>
  <c r="E102" i="1"/>
  <c r="AB100" i="1"/>
  <c r="W99" i="1"/>
  <c r="AB98" i="1"/>
  <c r="W97" i="1"/>
  <c r="AB96" i="1"/>
  <c r="W95" i="1"/>
  <c r="AE94" i="1"/>
  <c r="AF93" i="1"/>
  <c r="AF92" i="1"/>
  <c r="P92" i="1"/>
  <c r="P91" i="1"/>
  <c r="U90" i="1"/>
  <c r="AD89" i="1"/>
  <c r="K89" i="1"/>
  <c r="J88" i="1"/>
  <c r="X87" i="1"/>
  <c r="AF86" i="1"/>
  <c r="L86" i="1"/>
  <c r="Y85" i="1"/>
  <c r="AF84" i="1"/>
  <c r="L84" i="1"/>
  <c r="O83" i="1"/>
  <c r="V82" i="1"/>
  <c r="A82" i="1"/>
  <c r="O81" i="1"/>
  <c r="V80" i="1"/>
  <c r="A80" i="1"/>
  <c r="O79" i="1"/>
  <c r="V78" i="1"/>
  <c r="A78" i="1"/>
  <c r="O77" i="1"/>
  <c r="V76" i="1"/>
  <c r="A76" i="1"/>
  <c r="O75" i="1"/>
  <c r="V74" i="1"/>
  <c r="Y73" i="1"/>
  <c r="E73" i="1"/>
  <c r="L72" i="1"/>
  <c r="Y71" i="1"/>
  <c r="E71" i="1"/>
  <c r="L70" i="1"/>
  <c r="Y69" i="1"/>
  <c r="F69" i="1"/>
  <c r="L68" i="1"/>
  <c r="Y67" i="1"/>
  <c r="F67" i="1"/>
  <c r="L66" i="1"/>
  <c r="Y65" i="1"/>
  <c r="AB64" i="1"/>
  <c r="L64" i="1"/>
  <c r="O63" i="1"/>
  <c r="C63" i="1"/>
  <c r="N62" i="1"/>
  <c r="Y61" i="1"/>
  <c r="M61" i="1"/>
  <c r="V60" i="1"/>
  <c r="H60" i="1"/>
  <c r="Y59" i="1"/>
  <c r="AF58" i="1"/>
  <c r="R58" i="1"/>
  <c r="C58" i="1"/>
  <c r="U57" i="1"/>
  <c r="G57" i="1"/>
  <c r="N56" i="1"/>
  <c r="AE55" i="1"/>
  <c r="Q55" i="1"/>
  <c r="A55" i="1"/>
  <c r="T54" i="1"/>
  <c r="AA53" i="1"/>
  <c r="M53" i="1"/>
  <c r="AD52" i="1"/>
  <c r="P52" i="1"/>
  <c r="AG51" i="1"/>
  <c r="I51" i="1"/>
  <c r="Z50" i="1"/>
  <c r="L50" i="1"/>
  <c r="AC49" i="1"/>
  <c r="O49" i="1"/>
  <c r="V48" i="1"/>
  <c r="H48" i="1"/>
  <c r="Y47" i="1"/>
  <c r="K47" i="1"/>
  <c r="AB46" i="1"/>
  <c r="C46" i="1"/>
  <c r="U45" i="1"/>
  <c r="G45" i="1"/>
  <c r="W67" i="1"/>
  <c r="AG59" i="1"/>
  <c r="Y55" i="1"/>
  <c r="AB52" i="1"/>
  <c r="O50" i="1"/>
  <c r="U48" i="1"/>
  <c r="T46" i="1"/>
  <c r="AF44" i="1"/>
  <c r="R43" i="1"/>
  <c r="I42" i="1"/>
  <c r="G41" i="1"/>
  <c r="AE39" i="1"/>
  <c r="H39" i="1"/>
  <c r="N38" i="1"/>
  <c r="M37" i="1"/>
  <c r="AA36" i="1"/>
  <c r="Y35" i="1"/>
  <c r="AE34" i="1"/>
  <c r="N34" i="1"/>
  <c r="Z33" i="1"/>
  <c r="AD32" i="1"/>
  <c r="J32" i="1"/>
  <c r="V31" i="1"/>
  <c r="AG30" i="1"/>
  <c r="M30" i="1"/>
  <c r="W29" i="1"/>
  <c r="A29" i="1"/>
  <c r="N28" i="1"/>
  <c r="Y27" i="1"/>
  <c r="C27" i="1"/>
  <c r="N26" i="1"/>
  <c r="Y25" i="1"/>
  <c r="M25" i="1"/>
  <c r="W24" i="1"/>
  <c r="AF23" i="1"/>
  <c r="T23" i="1"/>
  <c r="AC22" i="1"/>
  <c r="H22" i="1"/>
  <c r="AA21" i="1"/>
  <c r="E21" i="1"/>
  <c r="O20" i="1"/>
  <c r="A20" i="1"/>
  <c r="L19" i="1"/>
  <c r="AE18" i="1"/>
  <c r="J18" i="1"/>
  <c r="S17" i="1"/>
  <c r="G17" i="1"/>
  <c r="Q16" i="1"/>
  <c r="Z15" i="1"/>
  <c r="N15" i="1"/>
  <c r="V14" i="1"/>
  <c r="I14" i="1"/>
  <c r="Q13" i="1"/>
  <c r="C13" i="1"/>
  <c r="V12" i="1"/>
  <c r="AD11" i="1"/>
  <c r="Q11" i="1"/>
  <c r="Y10" i="1"/>
  <c r="L10" i="1"/>
  <c r="AD9" i="1"/>
  <c r="H9" i="1"/>
  <c r="Z8" i="1"/>
  <c r="A8" i="1"/>
  <c r="U7" i="1"/>
  <c r="AC6" i="1"/>
  <c r="P6" i="1"/>
  <c r="A6" i="1"/>
  <c r="K5" i="1"/>
  <c r="AC4" i="1"/>
  <c r="F4" i="1"/>
  <c r="X3" i="1"/>
  <c r="K3" i="1"/>
  <c r="S2" i="1"/>
  <c r="F2" i="1"/>
  <c r="AC8" i="1"/>
  <c r="O18" i="1"/>
  <c r="M9" i="1"/>
  <c r="Z7" i="1"/>
  <c r="Y2" i="1"/>
  <c r="C67" i="1"/>
  <c r="W59" i="1"/>
  <c r="O55" i="1"/>
  <c r="AE52" i="1"/>
  <c r="J50" i="1"/>
  <c r="P48" i="1"/>
  <c r="V46" i="1"/>
  <c r="AA44" i="1"/>
  <c r="S43" i="1"/>
  <c r="C42" i="1"/>
  <c r="H41" i="1"/>
  <c r="AF39" i="1"/>
  <c r="AG38" i="1"/>
  <c r="P38" i="1"/>
  <c r="N37" i="1"/>
  <c r="S36" i="1"/>
  <c r="Z35" i="1"/>
  <c r="C35" i="1"/>
  <c r="O34" i="1"/>
  <c r="R33" i="1"/>
  <c r="AE32" i="1"/>
  <c r="K32" i="1"/>
  <c r="N31" i="1"/>
  <c r="Y30" i="1"/>
  <c r="N30" i="1"/>
  <c r="X29" i="1"/>
  <c r="C29" i="1"/>
  <c r="O28" i="1"/>
  <c r="Z27" i="1"/>
  <c r="E27" i="1"/>
  <c r="P26" i="1"/>
  <c r="Z25" i="1"/>
  <c r="N25" i="1"/>
  <c r="X24" i="1"/>
  <c r="AG23" i="1"/>
  <c r="U23" i="1"/>
  <c r="AD22" i="1"/>
  <c r="I22" i="1"/>
  <c r="AB21" i="1"/>
  <c r="F21" i="1"/>
  <c r="P20" i="1"/>
  <c r="C20" i="1"/>
  <c r="M19" i="1"/>
  <c r="V18" i="1"/>
  <c r="K18" i="1"/>
  <c r="T17" i="1"/>
  <c r="AC16" i="1"/>
  <c r="R16" i="1"/>
  <c r="AA15" i="1"/>
  <c r="E15" i="1"/>
  <c r="W14" i="1"/>
  <c r="J14" i="1"/>
  <c r="R13" i="1"/>
  <c r="E13" i="1"/>
  <c r="M12" i="1"/>
  <c r="AE11" i="1"/>
  <c r="R11" i="1"/>
  <c r="Z10" i="1"/>
  <c r="M10" i="1"/>
  <c r="V9" i="1"/>
  <c r="I9" i="1"/>
  <c r="Q8" i="1"/>
  <c r="C8" i="1"/>
  <c r="V7" i="1"/>
  <c r="AD6" i="1"/>
  <c r="Q6" i="1"/>
  <c r="Y5" i="1"/>
  <c r="L5" i="1"/>
  <c r="AD4" i="1"/>
  <c r="G4" i="1"/>
  <c r="Y3" i="1"/>
  <c r="AG2" i="1"/>
  <c r="T2" i="1"/>
  <c r="G2" i="1"/>
  <c r="X17" i="1"/>
  <c r="AD5" i="1"/>
  <c r="P66" i="1"/>
  <c r="S59" i="1"/>
  <c r="R55" i="1"/>
  <c r="X52" i="1"/>
  <c r="M50" i="1"/>
  <c r="I48" i="1"/>
  <c r="Q46" i="1"/>
  <c r="V44" i="1"/>
  <c r="U43" i="1"/>
  <c r="E42" i="1"/>
  <c r="AD40" i="1"/>
  <c r="AG39" i="1"/>
  <c r="A39" i="1"/>
  <c r="G38" i="1"/>
  <c r="O37" i="1"/>
  <c r="U36" i="1"/>
  <c r="AA35" i="1"/>
  <c r="Z34" i="1"/>
  <c r="F34" i="1"/>
  <c r="T33" i="1"/>
  <c r="AF32" i="1"/>
  <c r="L32" i="1"/>
  <c r="O31" i="1"/>
  <c r="Z30" i="1"/>
  <c r="E30" i="1"/>
  <c r="Y29" i="1"/>
  <c r="AA28" i="1"/>
  <c r="G28" i="1"/>
  <c r="AA27" i="1"/>
  <c r="F27" i="1"/>
  <c r="Q26" i="1"/>
  <c r="AA25" i="1"/>
  <c r="F25" i="1"/>
  <c r="Y24" i="1"/>
  <c r="A24" i="1"/>
  <c r="L23" i="1"/>
  <c r="AF22" i="1"/>
  <c r="J22" i="1"/>
  <c r="S21" i="1"/>
  <c r="H21" i="1"/>
  <c r="Q20" i="1"/>
  <c r="Z19" i="1"/>
  <c r="N19" i="1"/>
  <c r="X18" i="1"/>
  <c r="AG17" i="1"/>
  <c r="U17" i="1"/>
  <c r="AE16" i="1"/>
  <c r="I16" i="1"/>
  <c r="AB15" i="1"/>
  <c r="F15" i="1"/>
  <c r="X14" i="1"/>
  <c r="AF13" i="1"/>
  <c r="S13" i="1"/>
  <c r="F13" i="1"/>
  <c r="N12" i="1"/>
  <c r="AF11" i="1"/>
  <c r="I11" i="1"/>
  <c r="AA10" i="1"/>
  <c r="E10" i="1"/>
  <c r="W9" i="1"/>
  <c r="J9" i="1"/>
  <c r="R8" i="1"/>
  <c r="E8" i="1"/>
  <c r="M7" i="1"/>
  <c r="AE6" i="1"/>
  <c r="R6" i="1"/>
  <c r="Z5" i="1"/>
  <c r="M5" i="1"/>
  <c r="U4" i="1"/>
  <c r="H4" i="1"/>
  <c r="Z3" i="1"/>
  <c r="A3" i="1"/>
  <c r="U2" i="1"/>
  <c r="P8" i="1"/>
  <c r="W65" i="1"/>
  <c r="I59" i="1"/>
  <c r="K55" i="1"/>
  <c r="N52" i="1"/>
  <c r="F50" i="1"/>
  <c r="AG47" i="1"/>
  <c r="L46" i="1"/>
  <c r="X44" i="1"/>
  <c r="P43" i="1"/>
  <c r="F42" i="1"/>
  <c r="AE40" i="1"/>
  <c r="A40" i="1"/>
  <c r="C39" i="1"/>
  <c r="I38" i="1"/>
  <c r="P37" i="1"/>
  <c r="O36" i="1"/>
  <c r="AC35" i="1"/>
  <c r="AA34" i="1"/>
  <c r="H34" i="1"/>
  <c r="L33" i="1"/>
  <c r="W32" i="1"/>
  <c r="C32" i="1"/>
  <c r="P31" i="1"/>
  <c r="AA30" i="1"/>
  <c r="F30" i="1"/>
  <c r="Q29" i="1"/>
  <c r="AB28" i="1"/>
  <c r="H28" i="1"/>
  <c r="R27" i="1"/>
  <c r="G27" i="1"/>
  <c r="I26" i="1"/>
  <c r="AB25" i="1"/>
  <c r="G25" i="1"/>
  <c r="P24" i="1"/>
  <c r="C24" i="1"/>
  <c r="M23" i="1"/>
  <c r="W22" i="1"/>
  <c r="K22" i="1"/>
  <c r="T21" i="1"/>
  <c r="AD20" i="1"/>
  <c r="R20" i="1"/>
  <c r="AA19" i="1"/>
  <c r="O19" i="1"/>
  <c r="Y18" i="1"/>
  <c r="A18" i="1"/>
  <c r="V17" i="1"/>
  <c r="AF16" i="1"/>
  <c r="J16" i="1"/>
  <c r="AC15" i="1"/>
  <c r="G15" i="1"/>
  <c r="Y14" i="1"/>
  <c r="AG13" i="1"/>
  <c r="T13" i="1"/>
  <c r="AB12" i="1"/>
  <c r="O12" i="1"/>
  <c r="AG11" i="1"/>
  <c r="J11" i="1"/>
  <c r="AC10" i="1"/>
  <c r="F10" i="1"/>
  <c r="X9" i="1"/>
  <c r="AF8" i="1"/>
  <c r="S8" i="1"/>
  <c r="F8" i="1"/>
  <c r="N7" i="1"/>
  <c r="AF6" i="1"/>
  <c r="I6" i="1"/>
  <c r="AA5" i="1"/>
  <c r="N5" i="1"/>
  <c r="V4" i="1"/>
  <c r="I4" i="1"/>
  <c r="Q3" i="1"/>
  <c r="C3" i="1"/>
  <c r="M2" i="1"/>
  <c r="N2" i="1"/>
  <c r="AF3" i="1"/>
  <c r="T3" i="1"/>
  <c r="AB2" i="1"/>
  <c r="O2" i="1"/>
  <c r="X7" i="1"/>
  <c r="A17" i="1"/>
  <c r="V6" i="1"/>
  <c r="G3" i="1"/>
  <c r="C65" i="1"/>
  <c r="E59" i="1"/>
  <c r="AF54" i="1"/>
  <c r="Q52" i="1"/>
  <c r="AF49" i="1"/>
  <c r="AB47" i="1"/>
  <c r="E46" i="1"/>
  <c r="Y44" i="1"/>
  <c r="K43" i="1"/>
  <c r="G42" i="1"/>
  <c r="AF40" i="1"/>
  <c r="C40" i="1"/>
  <c r="E39" i="1"/>
  <c r="K38" i="1"/>
  <c r="Q37" i="1"/>
  <c r="P36" i="1"/>
  <c r="T35" i="1"/>
  <c r="AB34" i="1"/>
  <c r="I34" i="1"/>
  <c r="M33" i="1"/>
  <c r="X32" i="1"/>
  <c r="E32" i="1"/>
  <c r="R31" i="1"/>
  <c r="AB30" i="1"/>
  <c r="G30" i="1"/>
  <c r="R29" i="1"/>
  <c r="AC28" i="1"/>
  <c r="I28" i="1"/>
  <c r="S27" i="1"/>
  <c r="AD26" i="1"/>
  <c r="J26" i="1"/>
  <c r="T25" i="1"/>
  <c r="H25" i="1"/>
  <c r="Q24" i="1"/>
  <c r="E24" i="1"/>
  <c r="O23" i="1"/>
  <c r="X22" i="1"/>
  <c r="L22" i="1"/>
  <c r="V21" i="1"/>
  <c r="AE20" i="1"/>
  <c r="S20" i="1"/>
  <c r="AB19" i="1"/>
  <c r="G19" i="1"/>
  <c r="Z18" i="1"/>
  <c r="C18" i="1"/>
  <c r="N17" i="1"/>
  <c r="AG16" i="1"/>
  <c r="K16" i="1"/>
  <c r="T15" i="1"/>
  <c r="H15" i="1"/>
  <c r="P14" i="1"/>
  <c r="A14" i="1"/>
  <c r="U13" i="1"/>
  <c r="AC12" i="1"/>
  <c r="P12" i="1"/>
  <c r="X11" i="1"/>
  <c r="L11" i="1"/>
  <c r="T10" i="1"/>
  <c r="G10" i="1"/>
  <c r="Y9" i="1"/>
  <c r="AG8" i="1"/>
  <c r="T8" i="1"/>
  <c r="AB7" i="1"/>
  <c r="O7" i="1"/>
  <c r="AG6" i="1"/>
  <c r="J6" i="1"/>
  <c r="AB5" i="1"/>
  <c r="E5" i="1"/>
  <c r="W4" i="1"/>
  <c r="J4" i="1"/>
  <c r="R3" i="1"/>
  <c r="F3" i="1"/>
  <c r="J15" i="1"/>
  <c r="AD3" i="1"/>
  <c r="P64" i="1"/>
  <c r="Z58" i="1"/>
  <c r="C55" i="1"/>
  <c r="J52" i="1"/>
  <c r="AA49" i="1"/>
  <c r="W47" i="1"/>
  <c r="F46" i="1"/>
  <c r="P44" i="1"/>
  <c r="A43" i="1"/>
  <c r="AC41" i="1"/>
  <c r="A41" i="1"/>
  <c r="AA39" i="1"/>
  <c r="AA38" i="1"/>
  <c r="E38" i="1"/>
  <c r="I37" i="1"/>
  <c r="Q36" i="1"/>
  <c r="V35" i="1"/>
  <c r="AC34" i="1"/>
  <c r="AF33" i="1"/>
  <c r="N33" i="1"/>
  <c r="Y32" i="1"/>
  <c r="G32" i="1"/>
  <c r="I31" i="1"/>
  <c r="AC30" i="1"/>
  <c r="H30" i="1"/>
  <c r="T29" i="1"/>
  <c r="AE28" i="1"/>
  <c r="J28" i="1"/>
  <c r="T27" i="1"/>
  <c r="AE26" i="1"/>
  <c r="K26" i="1"/>
  <c r="U25" i="1"/>
  <c r="I25" i="1"/>
  <c r="R24" i="1"/>
  <c r="AA23" i="1"/>
  <c r="P23" i="1"/>
  <c r="Y22" i="1"/>
  <c r="A22" i="1"/>
  <c r="W21" i="1"/>
  <c r="AF20" i="1"/>
  <c r="J20" i="1"/>
  <c r="AC19" i="1"/>
  <c r="H19" i="1"/>
  <c r="Q18" i="1"/>
  <c r="E18" i="1"/>
  <c r="O17" i="1"/>
  <c r="X16" i="1"/>
  <c r="L16" i="1"/>
  <c r="U15" i="1"/>
  <c r="I15" i="1"/>
  <c r="Q14" i="1"/>
  <c r="C14" i="1"/>
  <c r="L13" i="1"/>
  <c r="AD12" i="1"/>
  <c r="Q12" i="1"/>
  <c r="Z11" i="1"/>
  <c r="M11" i="1"/>
  <c r="U10" i="1"/>
  <c r="H10" i="1"/>
  <c r="P9" i="1"/>
  <c r="A9" i="1"/>
  <c r="U8" i="1"/>
  <c r="AC7" i="1"/>
  <c r="P7" i="1"/>
  <c r="X6" i="1"/>
  <c r="K6" i="1"/>
  <c r="AC5" i="1"/>
  <c r="F5" i="1"/>
  <c r="X4" i="1"/>
  <c r="P10" i="1"/>
  <c r="W63" i="1"/>
  <c r="L58" i="1"/>
  <c r="AB54" i="1"/>
  <c r="AE51" i="1"/>
  <c r="AD49" i="1"/>
  <c r="Z47" i="1"/>
  <c r="H46" i="1"/>
  <c r="R44" i="1"/>
  <c r="C43" i="1"/>
  <c r="AE41" i="1"/>
  <c r="Y40" i="1"/>
  <c r="AB39" i="1"/>
  <c r="AB38" i="1"/>
  <c r="F38" i="1"/>
  <c r="J37" i="1"/>
  <c r="R36" i="1"/>
  <c r="X35" i="1"/>
  <c r="AD34" i="1"/>
  <c r="A34" i="1"/>
  <c r="O33" i="1"/>
  <c r="Z32" i="1"/>
  <c r="AD31" i="1"/>
  <c r="J31" i="1"/>
  <c r="T30" i="1"/>
  <c r="AE29" i="1"/>
  <c r="K29" i="1"/>
  <c r="V28" i="1"/>
  <c r="K28" i="1"/>
  <c r="U27" i="1"/>
  <c r="AG26" i="1"/>
  <c r="M26" i="1"/>
  <c r="V25" i="1"/>
  <c r="AE24" i="1"/>
  <c r="S24" i="1"/>
  <c r="AC23" i="1"/>
  <c r="G23" i="1"/>
  <c r="Z22" i="1"/>
  <c r="E22" i="1"/>
  <c r="N21" i="1"/>
  <c r="AG20" i="1"/>
  <c r="K20" i="1"/>
  <c r="U19" i="1"/>
  <c r="I19" i="1"/>
  <c r="R18" i="1"/>
  <c r="AB17" i="1"/>
  <c r="P17" i="1"/>
  <c r="Y16" i="1"/>
  <c r="M16" i="1"/>
  <c r="W15" i="1"/>
  <c r="AE14" i="1"/>
  <c r="R14" i="1"/>
  <c r="E14" i="1"/>
  <c r="M13" i="1"/>
  <c r="AE12" i="1"/>
  <c r="I12" i="1"/>
  <c r="AA11" i="1"/>
  <c r="C11" i="1"/>
  <c r="V10" i="1"/>
  <c r="I10" i="1"/>
  <c r="Q9" i="1"/>
  <c r="C9" i="1"/>
  <c r="L8" i="1"/>
  <c r="AD7" i="1"/>
  <c r="Q7" i="1"/>
  <c r="Y6" i="1"/>
  <c r="L6" i="1"/>
  <c r="T5" i="1"/>
  <c r="G5" i="1"/>
  <c r="Y4" i="1"/>
  <c r="A4" i="1"/>
  <c r="U3" i="1"/>
  <c r="AC2" i="1"/>
  <c r="P2" i="1"/>
  <c r="S6" i="1"/>
  <c r="R10" i="1"/>
  <c r="AG62" i="1"/>
  <c r="AG57" i="1"/>
  <c r="R54" i="1"/>
  <c r="X51" i="1"/>
  <c r="W49" i="1"/>
  <c r="S47" i="1"/>
  <c r="A46" i="1"/>
  <c r="M44" i="1"/>
  <c r="E43" i="1"/>
  <c r="Z41" i="1"/>
  <c r="AC40" i="1"/>
  <c r="V39" i="1"/>
  <c r="AD38" i="1"/>
  <c r="AB37" i="1"/>
  <c r="L37" i="1"/>
  <c r="I36" i="1"/>
  <c r="R35" i="1"/>
  <c r="V34" i="1"/>
  <c r="E34" i="1"/>
  <c r="P33" i="1"/>
  <c r="R32" i="1"/>
  <c r="AF31" i="1"/>
  <c r="K31" i="1"/>
  <c r="U30" i="1"/>
  <c r="AF29" i="1"/>
  <c r="L29" i="1"/>
  <c r="W28" i="1"/>
  <c r="AG27" i="1"/>
  <c r="M27" i="1"/>
  <c r="X26" i="1"/>
  <c r="C26" i="1"/>
  <c r="W25" i="1"/>
  <c r="AF24" i="1"/>
  <c r="T24" i="1"/>
  <c r="AD23" i="1"/>
  <c r="H23" i="1"/>
  <c r="AA22" i="1"/>
  <c r="F22" i="1"/>
  <c r="O21" i="1"/>
  <c r="A21" i="1"/>
  <c r="L20" i="1"/>
  <c r="V19" i="1"/>
  <c r="J19" i="1"/>
  <c r="S18" i="1"/>
  <c r="AC17" i="1"/>
  <c r="Q17" i="1"/>
  <c r="Z16" i="1"/>
  <c r="C16" i="1"/>
  <c r="X15" i="1"/>
  <c r="AF14" i="1"/>
  <c r="S14" i="1"/>
  <c r="AA13" i="1"/>
  <c r="N13" i="1"/>
  <c r="W12" i="1"/>
  <c r="J12" i="1"/>
  <c r="AB11" i="1"/>
  <c r="E11" i="1"/>
  <c r="W10" i="1"/>
  <c r="AE9" i="1"/>
  <c r="R9" i="1"/>
  <c r="E9" i="1"/>
  <c r="M8" i="1"/>
  <c r="AE7" i="1"/>
  <c r="H7" i="1"/>
  <c r="Z6" i="1"/>
  <c r="M6" i="1"/>
  <c r="U5" i="1"/>
  <c r="H5" i="1"/>
  <c r="Q4" i="1"/>
  <c r="C4" i="1"/>
  <c r="L3" i="1"/>
  <c r="AD2" i="1"/>
  <c r="Q2" i="1"/>
  <c r="G6" i="1"/>
  <c r="L62" i="1"/>
  <c r="AC57" i="1"/>
  <c r="K54" i="1"/>
  <c r="AA51" i="1"/>
  <c r="R49" i="1"/>
  <c r="N47" i="1"/>
  <c r="AC45" i="1"/>
  <c r="H44" i="1"/>
  <c r="AB42" i="1"/>
  <c r="U41" i="1"/>
  <c r="X40" i="1"/>
  <c r="P39" i="1"/>
  <c r="AE38" i="1"/>
  <c r="AC37" i="1"/>
  <c r="C37" i="1"/>
  <c r="J36" i="1"/>
  <c r="S35" i="1"/>
  <c r="W34" i="1"/>
  <c r="AA33" i="1"/>
  <c r="G33" i="1"/>
  <c r="S32" i="1"/>
  <c r="AG31" i="1"/>
  <c r="L31" i="1"/>
  <c r="V30" i="1"/>
  <c r="A30" i="1"/>
  <c r="N29" i="1"/>
  <c r="X28" i="1"/>
  <c r="A28" i="1"/>
  <c r="N27" i="1"/>
  <c r="Y26" i="1"/>
  <c r="E26" i="1"/>
  <c r="X25" i="1"/>
  <c r="AG24" i="1"/>
  <c r="L24" i="1"/>
  <c r="AE23" i="1"/>
  <c r="I23" i="1"/>
  <c r="S22" i="1"/>
  <c r="G22" i="1"/>
  <c r="P21" i="1"/>
  <c r="Y20" i="1"/>
  <c r="N20" i="1"/>
  <c r="W19" i="1"/>
  <c r="AF18" i="1"/>
  <c r="U18" i="1"/>
  <c r="AD17" i="1"/>
  <c r="H17" i="1"/>
  <c r="AA16" i="1"/>
  <c r="F16" i="1"/>
  <c r="O15" i="1"/>
  <c r="AG14" i="1"/>
  <c r="T14" i="1"/>
  <c r="AB13" i="1"/>
  <c r="P13" i="1"/>
  <c r="X12" i="1"/>
  <c r="K12" i="1"/>
  <c r="S11" i="1"/>
  <c r="F11" i="1"/>
  <c r="X10" i="1"/>
  <c r="AF9" i="1"/>
  <c r="S9" i="1"/>
  <c r="AA8" i="1"/>
  <c r="N8" i="1"/>
  <c r="AF7" i="1"/>
  <c r="I7" i="1"/>
  <c r="AA6" i="1"/>
  <c r="C6" i="1"/>
  <c r="V5" i="1"/>
  <c r="AE4" i="1"/>
  <c r="R4" i="1"/>
  <c r="E4" i="1"/>
  <c r="M3" i="1"/>
  <c r="AE2" i="1"/>
  <c r="H2" i="1"/>
  <c r="T16" i="1"/>
  <c r="T4" i="1"/>
  <c r="J2" i="1"/>
  <c r="H8" i="1"/>
  <c r="AG61" i="1"/>
  <c r="S57" i="1"/>
  <c r="N54" i="1"/>
  <c r="Q51" i="1"/>
  <c r="M49" i="1"/>
  <c r="I47" i="1"/>
  <c r="V45" i="1"/>
  <c r="J44" i="1"/>
  <c r="W42" i="1"/>
  <c r="V41" i="1"/>
  <c r="O40" i="1"/>
  <c r="Q39" i="1"/>
  <c r="W38" i="1"/>
  <c r="AD37" i="1"/>
  <c r="AC36" i="1"/>
  <c r="L36" i="1"/>
  <c r="J35" i="1"/>
  <c r="Y34" i="1"/>
  <c r="AB33" i="1"/>
  <c r="H33" i="1"/>
  <c r="U32" i="1"/>
  <c r="X31" i="1"/>
  <c r="M31" i="1"/>
  <c r="X30" i="1"/>
  <c r="C30" i="1"/>
  <c r="O29" i="1"/>
  <c r="Y28" i="1"/>
  <c r="C28" i="1"/>
  <c r="P27" i="1"/>
  <c r="AA26" i="1"/>
  <c r="F26" i="1"/>
  <c r="O25" i="1"/>
  <c r="A25" i="1"/>
  <c r="M24" i="1"/>
  <c r="V23" i="1"/>
  <c r="J23" i="1"/>
  <c r="T22" i="1"/>
  <c r="AC21" i="1"/>
  <c r="Q21" i="1"/>
  <c r="Z20" i="1"/>
  <c r="E20" i="1"/>
  <c r="X19" i="1"/>
  <c r="AG18" i="1"/>
  <c r="L18" i="1"/>
  <c r="AE17" i="1"/>
  <c r="I17" i="1"/>
  <c r="AB16" i="1"/>
  <c r="G16" i="1"/>
  <c r="P15" i="1"/>
  <c r="A15" i="1"/>
  <c r="K14" i="1"/>
  <c r="AD13" i="1"/>
  <c r="G13" i="1"/>
  <c r="Y12" i="1"/>
  <c r="L12" i="1"/>
  <c r="T11" i="1"/>
  <c r="G11" i="1"/>
  <c r="O10" i="1"/>
  <c r="AG9" i="1"/>
  <c r="T9" i="1"/>
  <c r="AB8" i="1"/>
  <c r="O8" i="1"/>
  <c r="W7" i="1"/>
  <c r="J7" i="1"/>
  <c r="AB6" i="1"/>
  <c r="E6" i="1"/>
  <c r="X5" i="1"/>
  <c r="AF4" i="1"/>
  <c r="S4" i="1"/>
  <c r="AA3" i="1"/>
  <c r="N3" i="1"/>
  <c r="AF2" i="1"/>
  <c r="I2" i="1"/>
  <c r="F20" i="1"/>
  <c r="Y19" i="1"/>
  <c r="C19" i="1"/>
  <c r="M18" i="1"/>
  <c r="AF17" i="1"/>
  <c r="J17" i="1"/>
  <c r="H16" i="1"/>
  <c r="Q15" i="1"/>
  <c r="C15" i="1"/>
  <c r="M14" i="1"/>
  <c r="AE13" i="1"/>
  <c r="H13" i="1"/>
  <c r="Z12" i="1"/>
  <c r="A12" i="1"/>
  <c r="U11" i="1"/>
  <c r="H11" i="1"/>
  <c r="A10" i="1"/>
  <c r="O5" i="1"/>
  <c r="AG4" i="1"/>
  <c r="AB3" i="1"/>
  <c r="O3" i="1"/>
  <c r="W2" i="1"/>
  <c r="AA18" i="1"/>
  <c r="C5" i="1"/>
  <c r="U61" i="1"/>
  <c r="O57" i="1"/>
  <c r="C54" i="1"/>
  <c r="J51" i="1"/>
  <c r="F49" i="1"/>
  <c r="L47" i="1"/>
  <c r="W45" i="1"/>
  <c r="AF43" i="1"/>
  <c r="R42" i="1"/>
  <c r="W41" i="1"/>
  <c r="P40" i="1"/>
  <c r="R39" i="1"/>
  <c r="Y38" i="1"/>
  <c r="AE37" i="1"/>
  <c r="AD36" i="1"/>
  <c r="M36" i="1"/>
  <c r="K35" i="1"/>
  <c r="Q34" i="1"/>
  <c r="AC33" i="1"/>
  <c r="I33" i="1"/>
  <c r="M32" i="1"/>
  <c r="Y31" i="1"/>
  <c r="C31" i="1"/>
  <c r="O30" i="1"/>
  <c r="Z29" i="1"/>
  <c r="F29" i="1"/>
  <c r="Z28" i="1"/>
  <c r="F28" i="1"/>
  <c r="Q27" i="1"/>
  <c r="AB26" i="1"/>
  <c r="G26" i="1"/>
  <c r="P25" i="1"/>
  <c r="Z24" i="1"/>
  <c r="N24" i="1"/>
  <c r="W23" i="1"/>
  <c r="AG22" i="1"/>
  <c r="U22" i="1"/>
  <c r="AD21" i="1"/>
  <c r="R21" i="1"/>
  <c r="AB20" i="1"/>
  <c r="W11" i="1"/>
  <c r="K61" i="1"/>
  <c r="E57" i="1"/>
  <c r="AB53" i="1"/>
  <c r="M51" i="1"/>
  <c r="I49" i="1"/>
  <c r="A47" i="1"/>
  <c r="O45" i="1"/>
  <c r="AG43" i="1"/>
  <c r="S42" i="1"/>
  <c r="N41" i="1"/>
  <c r="Q40" i="1"/>
  <c r="S39" i="1"/>
  <c r="S38" i="1"/>
  <c r="W37" i="1"/>
  <c r="AE36" i="1"/>
  <c r="E36" i="1"/>
  <c r="L35" i="1"/>
  <c r="S34" i="1"/>
  <c r="AD33" i="1"/>
  <c r="K33" i="1"/>
  <c r="O32" i="1"/>
  <c r="Z31" i="1"/>
  <c r="E31" i="1"/>
  <c r="Q30" i="1"/>
  <c r="AB29" i="1"/>
  <c r="G29" i="1"/>
  <c r="Q28" i="1"/>
  <c r="AB27" i="1"/>
  <c r="H27" i="1"/>
  <c r="S26" i="1"/>
  <c r="H26" i="1"/>
  <c r="Q25" i="1"/>
  <c r="AA24" i="1"/>
  <c r="O24" i="1"/>
  <c r="X23" i="1"/>
  <c r="A23" i="1"/>
  <c r="V22" i="1"/>
  <c r="AE21" i="1"/>
  <c r="I21" i="1"/>
  <c r="AC20" i="1"/>
  <c r="G20" i="1"/>
  <c r="P19" i="1"/>
  <c r="E19" i="1"/>
  <c r="N18" i="1"/>
  <c r="W17" i="1"/>
  <c r="K17" i="1"/>
  <c r="U16" i="1"/>
  <c r="AD15" i="1"/>
  <c r="R15" i="1"/>
  <c r="AA14" i="1"/>
  <c r="N14" i="1"/>
  <c r="V13" i="1"/>
  <c r="I13" i="1"/>
  <c r="AA12" i="1"/>
  <c r="C12" i="1"/>
  <c r="V11" i="1"/>
  <c r="AD10" i="1"/>
  <c r="Q10" i="1"/>
  <c r="C10" i="1"/>
  <c r="L9" i="1"/>
  <c r="AD8" i="1"/>
  <c r="G8" i="1"/>
  <c r="Y7" i="1"/>
  <c r="L7" i="1"/>
  <c r="U6" i="1"/>
  <c r="H6" i="1"/>
  <c r="P5" i="1"/>
  <c r="A5" i="1"/>
  <c r="K4" i="1"/>
  <c r="AC3" i="1"/>
  <c r="P3" i="1"/>
  <c r="X2" i="1"/>
  <c r="K2" i="1"/>
  <c r="Z23" i="1"/>
  <c r="C23" i="1"/>
  <c r="M22" i="1"/>
  <c r="AF21" i="1"/>
  <c r="K21" i="1"/>
  <c r="T20" i="1"/>
  <c r="H20" i="1"/>
  <c r="R19" i="1"/>
  <c r="V16" i="1"/>
  <c r="AE15" i="1"/>
  <c r="AB14" i="1"/>
  <c r="O14" i="1"/>
  <c r="W13" i="1"/>
  <c r="J13" i="1"/>
  <c r="R12" i="1"/>
  <c r="E12" i="1"/>
  <c r="AE10" i="1"/>
  <c r="Z9" i="1"/>
  <c r="C7" i="1"/>
  <c r="Q5" i="1"/>
  <c r="L4" i="1"/>
  <c r="L2" i="1"/>
  <c r="AD60" i="1"/>
  <c r="AF56" i="1"/>
  <c r="AE53" i="1"/>
  <c r="H51" i="1"/>
  <c r="C49" i="1"/>
  <c r="E47" i="1"/>
  <c r="J45" i="1"/>
  <c r="C44" i="1"/>
  <c r="T42" i="1"/>
  <c r="O41" i="1"/>
  <c r="R40" i="1"/>
  <c r="T39" i="1"/>
  <c r="T38" i="1"/>
  <c r="X37" i="1"/>
  <c r="AF36" i="1"/>
  <c r="G36" i="1"/>
  <c r="M35" i="1"/>
  <c r="T34" i="1"/>
  <c r="AE33" i="1"/>
  <c r="AG32" i="1"/>
  <c r="P32" i="1"/>
  <c r="AA31" i="1"/>
  <c r="G31" i="1"/>
  <c r="R30" i="1"/>
  <c r="AC29" i="1"/>
  <c r="H29" i="1"/>
  <c r="R28" i="1"/>
  <c r="AD27" i="1"/>
  <c r="J27" i="1"/>
  <c r="T26" i="1"/>
  <c r="AD25" i="1"/>
  <c r="S25" i="1"/>
  <c r="AB24" i="1"/>
  <c r="F24" i="1"/>
  <c r="T60" i="1"/>
  <c r="V56" i="1"/>
  <c r="U53" i="1"/>
  <c r="A51" i="1"/>
  <c r="AD48" i="1"/>
  <c r="AE46" i="1"/>
  <c r="E45" i="1"/>
  <c r="AD43" i="1"/>
  <c r="U42" i="1"/>
  <c r="Q41" i="1"/>
  <c r="J40" i="1"/>
  <c r="K39" i="1"/>
  <c r="U38" i="1"/>
  <c r="Z37" i="1"/>
  <c r="AG36" i="1"/>
  <c r="AF35" i="1"/>
  <c r="E35" i="1"/>
  <c r="K34" i="1"/>
  <c r="V33" i="1"/>
  <c r="C33" i="1"/>
  <c r="Q32" i="1"/>
  <c r="AB31" i="1"/>
  <c r="H31" i="1"/>
  <c r="S30" i="1"/>
  <c r="AD29" i="1"/>
  <c r="I29" i="1"/>
  <c r="T28" i="1"/>
  <c r="AE27" i="1"/>
  <c r="K27" i="1"/>
  <c r="U26" i="1"/>
  <c r="AE25" i="1"/>
  <c r="J25" i="1"/>
  <c r="AC24" i="1"/>
  <c r="G24" i="1"/>
  <c r="Q23" i="1"/>
  <c r="E23" i="1"/>
  <c r="N22" i="1"/>
  <c r="AG21" i="1"/>
  <c r="L21" i="1"/>
  <c r="U20" i="1"/>
  <c r="I20" i="1"/>
  <c r="S19" i="1"/>
  <c r="AB18" i="1"/>
  <c r="P18" i="1"/>
  <c r="Y17" i="1"/>
  <c r="C17" i="1"/>
  <c r="W16" i="1"/>
  <c r="AF15" i="1"/>
  <c r="K15" i="1"/>
  <c r="AC14" i="1"/>
  <c r="F14" i="1"/>
  <c r="X13" i="1"/>
  <c r="K13" i="1"/>
  <c r="S12" i="1"/>
  <c r="F12" i="1"/>
  <c r="N11" i="1"/>
  <c r="AF10" i="1"/>
  <c r="S10" i="1"/>
  <c r="AA9" i="1"/>
  <c r="N9" i="1"/>
  <c r="V8" i="1"/>
  <c r="I8" i="1"/>
  <c r="R7" i="1"/>
  <c r="E7" i="1"/>
  <c r="W6" i="1"/>
  <c r="AE5" i="1"/>
  <c r="R5" i="1"/>
  <c r="Z4" i="1"/>
  <c r="M4" i="1"/>
  <c r="AE3" i="1"/>
  <c r="H3" i="1"/>
  <c r="Z2" i="1"/>
  <c r="A2" i="1"/>
  <c r="P60" i="1"/>
  <c r="R56" i="1"/>
  <c r="N53" i="1"/>
  <c r="AA50" i="1"/>
  <c r="W48" i="1"/>
  <c r="Z46" i="1"/>
  <c r="H45" i="1"/>
  <c r="Y43" i="1"/>
  <c r="V42" i="1"/>
  <c r="R41" i="1"/>
  <c r="K40" i="1"/>
  <c r="M39" i="1"/>
  <c r="L38" i="1"/>
  <c r="R37" i="1"/>
  <c r="X36" i="1"/>
  <c r="AG35" i="1"/>
  <c r="F35" i="1"/>
  <c r="L34" i="1"/>
  <c r="W33" i="1"/>
  <c r="F33" i="1"/>
  <c r="H32" i="1"/>
  <c r="S31" i="1"/>
  <c r="AE30" i="1"/>
  <c r="K30" i="1"/>
  <c r="U29" i="1"/>
  <c r="J29" i="1"/>
  <c r="U28" i="1"/>
  <c r="AF27" i="1"/>
  <c r="L27" i="1"/>
  <c r="V26" i="1"/>
  <c r="AG25" i="1"/>
  <c r="K25" i="1"/>
  <c r="AD24" i="1"/>
  <c r="I24" i="1"/>
  <c r="R23" i="1"/>
  <c r="F23" i="1"/>
  <c r="O22" i="1"/>
  <c r="Y21" i="1"/>
  <c r="M21" i="1"/>
  <c r="V20" i="1"/>
  <c r="AF19" i="1"/>
  <c r="T19" i="1"/>
  <c r="AC18" i="1"/>
  <c r="G18" i="1"/>
  <c r="AA17" i="1"/>
  <c r="E17" i="1"/>
  <c r="N16" i="1"/>
  <c r="A16" i="1"/>
  <c r="L15" i="1"/>
  <c r="AD14" i="1"/>
  <c r="G14" i="1"/>
  <c r="Y13" i="1"/>
  <c r="AG12" i="1"/>
  <c r="T12" i="1"/>
  <c r="G12" i="1"/>
  <c r="O11" i="1"/>
  <c r="AG10" i="1"/>
  <c r="J10" i="1"/>
  <c r="AB9" i="1"/>
  <c r="O9" i="1"/>
  <c r="W8" i="1"/>
  <c r="K8" i="1"/>
  <c r="S7" i="1"/>
  <c r="F7" i="1"/>
  <c r="N6" i="1"/>
  <c r="AF5" i="1"/>
  <c r="S5" i="1"/>
  <c r="AA4" i="1"/>
  <c r="N4" i="1"/>
  <c r="V3" i="1"/>
  <c r="I3" i="1"/>
  <c r="AA2" i="1"/>
  <c r="C2" i="1"/>
  <c r="K19" i="1"/>
  <c r="F17" i="1"/>
  <c r="Y15" i="1"/>
  <c r="U14" i="1"/>
  <c r="H14" i="1"/>
  <c r="Z13" i="1"/>
  <c r="AC11" i="1"/>
  <c r="A11" i="1"/>
  <c r="AC9" i="1"/>
  <c r="F9" i="1"/>
  <c r="AG7" i="1"/>
  <c r="T7" i="1"/>
  <c r="G7" i="1"/>
  <c r="AG5" i="1"/>
  <c r="O4" i="1"/>
  <c r="J3" i="1"/>
  <c r="E2" i="1"/>
  <c r="K7" i="1"/>
  <c r="AE8" i="1"/>
  <c r="F60" i="1"/>
  <c r="H56" i="1"/>
  <c r="G53" i="1"/>
  <c r="T50" i="1"/>
  <c r="Z48" i="1"/>
  <c r="S46" i="1"/>
  <c r="I45" i="1"/>
  <c r="Q43" i="1"/>
  <c r="N42" i="1"/>
  <c r="L41" i="1"/>
  <c r="E40" i="1"/>
  <c r="N39" i="1"/>
  <c r="M38" i="1"/>
  <c r="V37" i="1"/>
  <c r="Z36" i="1"/>
  <c r="A36" i="1"/>
  <c r="H35" i="1"/>
  <c r="M34" i="1"/>
  <c r="Y33" i="1"/>
  <c r="AC32" i="1"/>
  <c r="I32" i="1"/>
  <c r="U31" i="1"/>
  <c r="AF30" i="1"/>
  <c r="L30" i="1"/>
  <c r="V29" i="1"/>
  <c r="AF28" i="1"/>
  <c r="M28" i="1"/>
  <c r="X27" i="1"/>
  <c r="A27" i="1"/>
  <c r="W26" i="1"/>
  <c r="A26" i="1"/>
  <c r="L25" i="1"/>
  <c r="U24" i="1"/>
  <c r="J24" i="1"/>
  <c r="S23" i="1"/>
  <c r="AB22" i="1"/>
  <c r="P22" i="1"/>
  <c r="Z21" i="1"/>
  <c r="C21" i="1"/>
  <c r="W20" i="1"/>
  <c r="AG19" i="1"/>
  <c r="AD18" i="1"/>
  <c r="H18" i="1"/>
  <c r="R17" i="1"/>
  <c r="O16" i="1"/>
  <c r="M15" i="1"/>
  <c r="A13" i="1"/>
  <c r="U12" i="1"/>
  <c r="P11" i="1"/>
  <c r="K10" i="1"/>
  <c r="Y8" i="1"/>
  <c r="O6" i="1"/>
  <c r="J5" i="1"/>
  <c r="AB4" i="1"/>
  <c r="W3" i="1"/>
  <c r="R2" i="1"/>
  <c r="K9" i="1"/>
</calcChain>
</file>

<file path=xl/sharedStrings.xml><?xml version="1.0" encoding="utf-8"?>
<sst xmlns="http://schemas.openxmlformats.org/spreadsheetml/2006/main" count="11049" uniqueCount="3123">
  <si>
    <t>TSE:7270</t>
  </si>
  <si>
    <t>TSE:7269</t>
  </si>
  <si>
    <t>KOSE:A000270</t>
  </si>
  <si>
    <t>KOSE:A005380</t>
  </si>
  <si>
    <t>TSE:8058</t>
  </si>
  <si>
    <t>NasdaqGS:TSLA</t>
  </si>
  <si>
    <t>TSE:7203</t>
  </si>
  <si>
    <t>NYSE:GM</t>
  </si>
  <si>
    <t>NYSE:F</t>
  </si>
  <si>
    <t>Inventory</t>
  </si>
  <si>
    <t>Accounts Receivable</t>
  </si>
  <si>
    <t>Cost of Goods Sold</t>
  </si>
  <si>
    <t>Pref Dividends</t>
  </si>
  <si>
    <t>Total Debt</t>
  </si>
  <si>
    <t>Total Out Shr</t>
  </si>
  <si>
    <t>Retained Earnings</t>
  </si>
  <si>
    <t>Pd in Capital Common</t>
  </si>
  <si>
    <t>Common Stock Equity</t>
  </si>
  <si>
    <t>Pref Stock Equity</t>
  </si>
  <si>
    <t>Total Liabilities</t>
  </si>
  <si>
    <t>Total Current Liabilities</t>
  </si>
  <si>
    <t>Total Assets</t>
  </si>
  <si>
    <t>Total Current Assets</t>
  </si>
  <si>
    <t>Tot Cash &amp; ST Investments</t>
  </si>
  <si>
    <t>Cash And Equivalents</t>
  </si>
  <si>
    <t>Net Income</t>
  </si>
  <si>
    <t>Total Revenue</t>
  </si>
  <si>
    <t>Company Name</t>
  </si>
  <si>
    <t>Ticker</t>
  </si>
  <si>
    <t>Date</t>
  </si>
  <si>
    <t>NYSE:HMC</t>
  </si>
  <si>
    <t>Assets</t>
  </si>
  <si>
    <t>Industry</t>
  </si>
  <si>
    <t>SG&amp;A</t>
  </si>
  <si>
    <t>1 Yr Rev Grwth</t>
  </si>
  <si>
    <t>deprec &amp; amort</t>
  </si>
  <si>
    <t>Accounts Payable</t>
  </si>
  <si>
    <t>net interest expense</t>
  </si>
  <si>
    <t>net working capital</t>
  </si>
  <si>
    <t>capex</t>
  </si>
  <si>
    <t>CEO</t>
  </si>
  <si>
    <t>Total  Equity</t>
  </si>
  <si>
    <t>CQ12022</t>
  </si>
  <si>
    <t>CQ42022</t>
  </si>
  <si>
    <t>CQ32022</t>
  </si>
  <si>
    <t>CQ22022</t>
  </si>
  <si>
    <t>CQ42021</t>
  </si>
  <si>
    <t>CQ32021</t>
  </si>
  <si>
    <t>CQ22021</t>
  </si>
  <si>
    <t>CQ12021</t>
  </si>
  <si>
    <t>CQ42020</t>
  </si>
  <si>
    <t>CQ32020</t>
  </si>
  <si>
    <t>CQ22020</t>
  </si>
  <si>
    <t>CQ12020</t>
  </si>
  <si>
    <t>CQ42019</t>
  </si>
  <si>
    <t>CQ32019</t>
  </si>
  <si>
    <t>CQ22019</t>
  </si>
  <si>
    <t>CQ12019</t>
  </si>
  <si>
    <t>CQ42018</t>
  </si>
  <si>
    <t>CQ32018</t>
  </si>
  <si>
    <t>CQ22018</t>
  </si>
  <si>
    <t>CQ12018</t>
  </si>
  <si>
    <t>CQ42017</t>
  </si>
  <si>
    <t>CQ32017</t>
  </si>
  <si>
    <t>CQ22017</t>
  </si>
  <si>
    <t>CQ12017</t>
  </si>
  <si>
    <t>CQ42016</t>
  </si>
  <si>
    <t>CQ32016</t>
  </si>
  <si>
    <t>CQ22016</t>
  </si>
  <si>
    <t>CQ12016</t>
  </si>
  <si>
    <t>CQ42015</t>
  </si>
  <si>
    <t>CQ22015</t>
  </si>
  <si>
    <t>CQ32015</t>
  </si>
  <si>
    <t>CQ12015</t>
  </si>
  <si>
    <t>CQ42014</t>
  </si>
  <si>
    <t>CQ32014</t>
  </si>
  <si>
    <t>CQ22014</t>
  </si>
  <si>
    <t>CQ12014</t>
  </si>
  <si>
    <t>CQ42013</t>
  </si>
  <si>
    <t>CQ32013</t>
  </si>
  <si>
    <t>CQ22013</t>
  </si>
  <si>
    <t>CQ12013</t>
  </si>
  <si>
    <t>CQ42012</t>
  </si>
  <si>
    <t>CQ32012</t>
  </si>
  <si>
    <t>CQ22012</t>
  </si>
  <si>
    <t>CQ12012</t>
  </si>
  <si>
    <t>CQ42011</t>
  </si>
  <si>
    <t>CQ32011</t>
  </si>
  <si>
    <t>CQ22011</t>
  </si>
  <si>
    <t>CQ12011</t>
  </si>
  <si>
    <t>CQ42010</t>
  </si>
  <si>
    <t>CQ32010</t>
  </si>
  <si>
    <t>CQ22010</t>
  </si>
  <si>
    <t>CQ12010</t>
  </si>
  <si>
    <t>CQ42009</t>
  </si>
  <si>
    <t>CQ32009</t>
  </si>
  <si>
    <t>CQ22009</t>
  </si>
  <si>
    <t>CQ12009</t>
  </si>
  <si>
    <t>CQ42008</t>
  </si>
  <si>
    <t>CQ32008</t>
  </si>
  <si>
    <t>CQ22008</t>
  </si>
  <si>
    <t>CQ12008</t>
  </si>
  <si>
    <t>General Motors Company</t>
  </si>
  <si>
    <t>Automobiles</t>
  </si>
  <si>
    <t>Barra, Mary</t>
  </si>
  <si>
    <t>Toyota Motor Corporation</t>
  </si>
  <si>
    <t>Tesla, Inc.</t>
  </si>
  <si>
    <t>Mitsubishi Corporation</t>
  </si>
  <si>
    <t>Trading Companies and Distributors</t>
  </si>
  <si>
    <t>Hyundai Motor Company</t>
  </si>
  <si>
    <t>Kia Corporation</t>
  </si>
  <si>
    <t>Suzuki Motor Corporation</t>
  </si>
  <si>
    <t>Ford Motor Company</t>
  </si>
  <si>
    <t>Honda Motor Co., Ltd.</t>
  </si>
  <si>
    <t>Subaru Corporation</t>
  </si>
  <si>
    <t>Sato, Koji</t>
  </si>
  <si>
    <t>Musk, Elon</t>
  </si>
  <si>
    <t>Nakanishi, Katsuya</t>
  </si>
  <si>
    <t>Chang, Jae Hoon</t>
  </si>
  <si>
    <t>Suzuki, Toshihiro</t>
  </si>
  <si>
    <t>Farley, James</t>
  </si>
  <si>
    <t>Mibe, Toshihiro</t>
  </si>
  <si>
    <t>Osaki, Atsushi</t>
  </si>
  <si>
    <t>Income Tax paid</t>
  </si>
  <si>
    <t>NM</t>
  </si>
  <si>
    <t>BAABTAVMT0NBTAFI/////wFQeTYAAClDSVEuTllTRTpITUMuSVFfQ09NUEFOWV9OQU1FLkNPTVBBTlkgTkFNRQEAAACVQQQAAwAAABVIb25kYSBNb3RvciBDby4sIEx0ZC4A0Tjx2IvU2wiQDOnfjdTbCClDSVEuVFNFOjcyNjkuSVFfQ09NUEFOWV9OQU1FLkNPTVBBTlkgTkFNRQEAAAAPLgoAAwAAABhTdXp1a2kgTW90b3IgQ29ycG9yYXRpb24AT0C42YvU2whZxgrgjdTbCCdDSVEuTllTRTpGLklRX0NPTVBBTllfTkFNRS5DT01QQU5ZIE5BTUUBAAAAX58BAAMAAAASRm9yZCBNb3RvciBDb21wYW55AI8kUtmL1NsI9HXv343U2wgtQ0lRLktPU0U6QTAwMDI3MC5JUV9DT01QQU5ZX05BTUUuQ09NUEFOWSBOQU1FAQAAALbcJQADAAAAD0tpYSBDb3Jwb3JhdGlvbgBY50Hai9TbCCRaD+CN1NsILUNJUS5LT1NFOkEwMDUzODAuSVFfQ09NUEFOWV9OQU1FLkNPTVBBTlkgTkFNRQEAAABMWQ0AAwAAABVIeXVuZGFpIE1vdG9yIENvbXBhbnkATmm/2ovU2whpdTngjdTbCClDSVEuVFNFOjgwNTguSVFfQ09NUEFOWV9OQU1FLkNPTVBBTlkgTkFNRQEAAACB/wcAAwAAABZNaXRzdWJpc2hpIENvcnBvcmF0aW9uAMRuAtuL1NsIQqxF4I3U2wguQ0lRLk5BU0RBUUdTOlRTTEEuSVFfQ09NUEFOWV9OQU1FLkNPTVBBTlkgTkFNRQEAAAAQxqIBAwAAAAtUZXNsYSwgSW5jLgBh56bci9TbCEa0VeCN1NsIKUNJUS5UU0U6NzIw</t>
  </si>
  <si>
    <t>My5JUV9DT01QQU5ZX05BTUUuQ09NUEFOWSBOQU1FAQAAALzgBAADAAAAGFRveW90YSBNb3RvciBDb3Jwb3JhdGlvbgCBdBjdi9TbCJ0PWeCN1NsIKENJUS5OWVNFOkdNLklRX0NPTVBBTllfTkFNRS5DT01QQU5ZIE5BTUUBAAAAVO6lAwMAAAAWR2VuZXJhbCBNb3RvcnMgQ29tcGFueQCBdBjdi9TbCOrgZeCN1NsIKUNJUS5OWVNFOkhNQy5JUV9UT1RBTF9MSUFCLkNRMzIwMTIuLi4uVVNEAQAAAJVBBAACAAAADDg4ODU0Ljc4NTM5OAEIAAAABQAAAAExAQAAAAoxNjQ5NDA3NDkxAwAAAAMxNjACAAAABDEyNzYEAAAAATAHAAAACjEwLzI0LzIwMjMIAAAACTkvMzAvMjAxMgkAAAABMGqws9iL1NsIwS/X343U2wgpQ0lRLk5ZU0U6SE1DLklRX1RPVEFMX0xJQUIuQ1ExMjAxMi4uLi5VU0QBAAAAlUEEAAIAAAAMODgyMTMuNzc0NzYyAQgAAAAFAAAAATEBAAAACjE2MjQwMjU3NjgDAAAAAzE2MAIAAAAEMTI3NgQAAAABMAcAAAAKMTAvMjQvMjAyMwgAAAAJMy8zMS8yMDEyCQAAAAEwarCz2IvU2wjBL9ffjdTbCCtDSVEuTllTRTpITUMuSVFfVE9UQUxfQVNTRVRTLkNRNDIwMTEuLi4uVVNEAQAAAJVBBAACAAAADTE0MTQzOC43MzU1MTYBCAAAAAUAAAABMQEAAAAKMTU5MDg0Mjc3OAMAAAADMTYwAgAAAAQxMDA3BAAAAAEwBwAAAAoxMC8yNC8yMDIzCAAAAAoxMi8zMS8yMDExCQAAAAEwarCz2IvU2wgPFtrfjdTb</t>
  </si>
  <si>
    <t>CCFDSVEuTllTRTpITUMuSVFfUkUuQ1E0MjAxMS4uLi5VU0QBAAAAlUEEAAIAAAAMNzUwMTUuMDAwODQxAQgAAAAFAAAAATEBAAAACjE1OTA4NDI3NzgDAAAAAzE2MAIAAAAEMTIyMgQAAAABMAcAAAAKMTAvMjQvMjAyMwgAAAAKMTIvMzEvMjAxMQkAAAABMGqws9iL1NsIwS/X343U2wgjQ0lRLk5ZU0U6SE1DLklRX0FQSUMuQ1ExMjAxMC4uLi5VU0QBAAAAlUEEAAIAAAALMTg0NS45MjA4OTcBCAAAAAUAAAABMQEAAAAKMTQ1OTQyNzY4NwMAAAADMTYwAgAAAAQxMDg0BAAAAAEwBwAAAAoxMC8yNC8yMDIzCAAAAAkzLzMxLzIwMTAJAAAAATAo2rPYi9TbCPHu2d+N1NsIK0NJUS5OWVNFOkhNQy5JUV9UT1RBTF9FUVVJVFkuQ1E0MjAwOS4uLi5VU0QBAAAAlUEEAAIAAAAMNDYzOTcuMzg3NjY3AQgAAAAFAAAAATEBAAAACjE0MjkzODA0NTADAAAAAzE2MAIAAAAEMTI3NQQAAAABMAcAAAAKMTAvMjQvMjAyMwgAAAAKMTIvMzEvMjAwOQkAAAABMCjas9iL1NsITvDX343U2wgjQ0lRLk5ZU0U6SE1DLklRX0FQSUMuQ1EzMjAwOC4uLi5VU0QBAAAAlUEEAAIAAAALMTYyNy43ODU1ODEBCAAAAAUAAAABMQEAAAAKMTI1MTI1Mzg5NQMAAAADMTYwAgAAAAQxMDg0BAAAAAEwBwAAAAoxMC8yNC8yMDIzCAAAAAk5LzMwLzIwMDgJAAAAATARym3Yi9TbCPcG19+N1NsIIUNJUS5OWVNFOkhNQy5JUV9EQS5DUTIyMDA4Li4u</t>
  </si>
  <si>
    <t>LlVTRAEAAACVQQQAAwAAAAAAEcpt2IvU2wj3BtffjdTbCCFDSVEuVFNFOjcyNzAuSVFfTkkuQ1ExMjAyMS4uLi5VU0QBAAAAUlcNAAIAAAAJMjAuODQxMDU2AQgAAAAFAAAAATEBAAAACy0yMTQ0OTQyNjA3AwAAAAMxNjACAAAAAjE1BAAAAAEwBwAAAAoxMC8yNC8yMDIzCAAAAAkzLzMxLzIwMjEJAAAAATAj8W3Yi9TbCPcG19+N1NsIJ0NJUS5OWVNFOkhNQy5JUV9JTkRVU1RSWS5DUTEyMDE2Li4uLlVTRAEAAACVQQQAAwAAAAtBdXRvbW9iaWxlcwDcYrPYi9TbCAtW19+N1NsIK0NJUS5OWVNFOkhNQy5JUV9UT1RBTF9BU1NFVFMuQ1EyMjAyMS4uLi5VU0QBAAAAlUEEAAIAAAANMTk4MDg2LjM4OTkzNAEIAAAABQAAAAExAQAAAAstMjA4NTQyMjk3MAMAAAADMTYwAgAAAAQxMDA3BAAAAAEwBwAAAAoxMC8yNC8yMDIzCAAAAAk2LzMwLzIwMjEJAAAAATDfX/HYi9TbCPMi6N+N1NsIL0NJUS5OWVNFOkhNQy5JUV9ORVRfSU5URVJFU1RfRVhQLkNRMjIwMjEuLi4uVVNEAQAAAJVBBAACAAAACTIwLjQ5OTkyNwEIAAAABQAAAAExAQAAAAstMjA4NTQyMjk3MAMAAAADMTYwAgAAAAMzNjgEAAAAATAHAAAACjEwLzI0LzIwMjMIAAAACTYvMzAvMjAyMQkAAAABMN9f8diL1NsII4va343U2wgrQ0lRLk5ZU0U6SE1DLklRX1RPVEFMX0FTU0VUUy5DUTEyMDIxLi4uLlVTRAEAAACVQQQAAgAAAA0xOTgyMDIuNzg1MDgz</t>
  </si>
  <si>
    <t>AQgAAAAFAAAAATEBAAAACy0yMDkwODIyNDc4AwAAAAMxNjACAAAABDEwMDcEAAAAATAHAAAACjEwLzI0LzIwMjMIAAAACTMvMzEvMjAyMQkAAAABMN9f8diL1NsIH43Y343U2wgyQ0lRLk5ZU0U6SE1DLklRX1RPVEFMX0NPTU1PTl9FUVVJVFkuQ1E0MjAyMC4uLi5VU0QBAAAAlUEEAAIAAAAMODA0ODQuODc3NzE3AQgAAAAFAAAAATEBAAAACy0yMTExNzc0MjE5AwAAAAMxNjACAAAABDEwMDYEAAAAATAHAAAACjEwLzI0LzIwMjMIAAAACjEyLzMxLzIwMjAJAAAAATDvhvHYi9TbCOxW4t+N1NsII0NJUS5OWVNFOkhNQy5JUV9DT0dTLkNRNDIwMjAuLi4uVVNEAQAAAJVBBAACAAAADDI4NDk1Ljc3OTU1MQEIAAAABQAAAAExAQAAAAstMjExMTc3NDIxOQMAAAADMTYwAgAAAAIzNAQAAAABMAcAAAAKMTAvMjQvMjAyMwgAAAAKMTIvMzEvMjAyMAkAAAABMO+G8diL1NsIaKPX343U2wghQ0lRLk5ZU0U6SE1DLklRX0FQLkNRNDIwMjAuLi4uVVNEAQAAAJVBBAACAAAACzkyOTMuMzIyODc1AQgAAAAFAAAAATEBAAAACy0yMTExNzc0MjE5AwAAAAMxNjACAAAABDEwMTgEAAAAATAHAAAACjEwLzI0LzIwMjMIAAAACjEyLzMxLzIwMjAJAAAAATDvhvHYi9TbCB+N2N+N1NsIJ0NJUS5OWVNFOkhNQy5JUV9UT1RBTF9DTC5DUTMyMDIwLi4uLlVTRAEAAACVQQQAAgAAAAw1MjgxNS42MjcwMDgBCAAAAAUAAAABMQEAAAAK</t>
  </si>
  <si>
    <t>MjA3MTIyOTY0MQMAAAADMTYwAgAAAAQxMDA5BAAAAAEwBwAAAAoxMC8yNC8yMDIzCAAAAAk5LzMwLzIwMjAJAAAAATDvhvHYi9TbCCOL2t+N1NsIK0NJUS5OWVNFOkhNQy5JUV9UT1RBTF9FUVVJVFkuQ1EzMjAyMC4uLi5VU0QBAAAAlUEEAAIAAAAMNzg2MzYuNjg3NjQ5AQgAAAAFAAAAATEBAAAACjIwNzEyMjk2NDEDAAAAAzE2MAIAAAAEMTI3NQQAAAABMAcAAAAKMTAvMjQvMjAyMwgAAAAJOS8zMC8yMDIwCQAAAAEw74bx2IvU2wjHQ9bfjdTbCC9DSVEuTllTRTpITUMuSVFfTkVUX0lOVEVSRVNUX0VYUC5DUTIyMDIwLi4uLlVTRAEAAACVQQQAAgAAAAkyNS42MjA4MDkBCAAAAAUAAAABMQEAAAAKMjA0ODc5NTg3NAMAAAADMTYwAgAAAAMzNjgEAAAAATAHAAAACjEwLzI0LzIwMjMIAAAACTYvMzAvMjAyMAkAAAABMO+G8diL1NsIoRTc343U2wgoQ0lRLk5ZU0U6SE1DLklRX0lOVkVOVE9SWS5DUTEyMDIwLi4uLlVTRAEAAACVQQQAAgAAAAwxNDUwMy4xNTExOTMBCAAAAAUAAAABMQEAAAALLTIxNDUyOTI2NzUDAAAAAzE2MAIAAAAEMTA0MwQAAAABMAcAAAAKMTAvMjQvMjAyMwgAAAAJMy8zMS8yMDIwCQAAAAEw74bx2IvU2wgfjdjfjdTbCChDSVEuTllTRTpITUMuSVFfVE9UQUxfUkVWLkNRNDIwMTkuLi4uVVNEAQAAAJVBBAACAAAADDM0NDgzLjc3MzA0OQEIAAAABQAAAAExAQAAAAoyMDgxMDA2Mzkz</t>
  </si>
  <si>
    <t>AwAAAAMxNjACAAAAAjI4BAAAAAEwBwAAAAoxMC8yNC8yMDIzCAAAAAoxMi8zMS8yMDE5CQAAAAEw74bx2IvU2wjvTu/fjdTbCCpDSVEuTllTRTpITUMuSVFfUFJFRl9FUVVJVFkuQ1E0MjAxOS4uLi5VU0QBAAAAlUEEAAMAAAAAAO+G8diL1NsIH43Y343U2wgyQ0lRLk5ZU0U6SE1DLklRX1RPVEFMX0NPTU1PTl9FUVVJVFkuQ1E0MjAxOS4uLi5VU0QBAAAAlUEEAAIAAAAMNzc4NTYuNzAzODg3AQgAAAAFAAAAATEBAAAACjIwODEwMDYzOTMDAAAAAzE2MAIAAAAEMTAwNgQAAAABMAcAAAAKMTAvMjQvMjAyMwgAAAAKMTIvMzEvMjAxOQkAAAABMO+G8diL1NsIAWTa343U2wgoQ0lRLk5ZU0U6SE1DLklRX0lOVkVOVE9SWS5DUTQyMDE5Li4uLlVTRAEAAACVQQQAAgAAAAwxNDQxMy41MzczNzcBCAAAAAUAAAABMQEAAAAKMjA4MTAwNjM5MwMAAAADMTYwAgAAAAQxMDQzBAAAAAEwBwAAAAoxMC8yNC8yMDIzCAAAAAoxMi8zMS8yMDE5CQAAAAEw74bx2IvU2wjS2e7fjdTbCCdDSVEuTllTRTpITUMuSVFfVE9UQUxfQ0EuQ1EzMjAxOS4uLi5VU0QBAAAAlUEEAAIAAAAMNjQ4MDMuNzE2MjQzAQgAAAAFAAAAATEBAAAACjIwNzEyMjk2NjkDAAAAAzE2MAIAAAAEMTAwOAQAAAABMAcAAAAKMTAvMjQvMjAyMwgAAAAJOS8zMC8yMDE5CQAAAAEw74bx2IvU2whoo9ffjdTbCC5DSVEuTllTRTpITUMuSVFfTkVUX1dPUktJ</t>
  </si>
  <si>
    <t>TkdfQ0FQLkNRMzIwMTkuLi4uVVNEAQAAAJVBBAACAAAADDE4MDk4LjQ1MjUxNwEIAAAABQAAAAExAQAAAAoyMDcxMjI5NjY5AwAAAAMxNjACAAAABDEzMTEEAAAAATAHAAAACjEwLzI0LzIwMjMIAAAACTkvMzAvMjAxOQkAAAABMO+G8diL1NsIaKPX343U2wgkQ0lRLk5ZU0U6SE1DLklRX0NBUEVYLkNRMzIwMTkuLi4uVVNEAQAAAJVBBAACAAAACy01MTcuNTA4MDc5AQgAAAAFAAAAATEBAAAACjIwNzEyMjk2NjkDAAAAAzE2MAIAAAAEMjAyMQQAAAABMAcAAAAKMTAvMjQvMjAyMwgAAAAJOS8zMC8yMDE5CQAAAAEw74bx2IvU2wjq3ezfjdTbCCtDSVEuTllTRTpITUMuSVFfVE9UQUxfRVFVSVRZLkNRMjIwMTkuLi4uVVNEAQAAAJVBBAACAAAADDc4OTY4Ljg2NTU0MgEIAAAABQAAAAExAQAAAAoxOTc0MzYyMzE3AwAAAAMxNjACAAAABDEyNzUEAAAAATAHAAAACjEwLzI0LzIwMjMIAAAACTYvMzAvMjAxOQkAAAABMO+G8diL1NsIDWjY343U2wgpQ0lRLk5ZU0U6SE1DLklRX1RPVEFMX0RFQlQuQ1EyMjAxOS4uLi5VU0QBAAAAlUEEAAIAAAALNjY1NTEuNTkwMTYBCAAAAAUAAAABMQEAAAAKMTk3NDM2MjMxNwMAAAADMTYwAgAAAAQ0MTczBAAAAAEwBwAAAAoxMC8yNC8yMDIzCAAAAAk2LzMwLzIwMTkJAAAAATDvhvHYi9TbCFkZ7N+N1NsII0NJUS5OWVNFOkhNQy5JUV9DT0dTLkNRMTIwMTkuLi4uVVNEAQAA</t>
  </si>
  <si>
    <t>AJVBBAACAAAACjI4ODY3Ljg5MDEBCAAAAAUAAAABMQEAAAAKMjA0MTg3OTk3MwMAAAADMTYwAgAAAAIzNAQAAAABMAcAAAAKMTAvMjQvMjAyMwgAAAAJMy8zMS8yMDE5CQAAAAEw74bx2IvU2wghHtbfjdTbCCFDSVEuTllTRTpITUMuSVFfQVAuQ1ExMjAxOS4uLi5VU0QBAAAAlUEEAAIAAAAMMTA2OTIuOTE1NDc0AQgAAAAFAAAAATEBAAAACjIwNDE4Nzk5NzMDAAAAAzE2MAIAAAAEMTAxOAQAAAABMAcAAAAKMTAvMjQvMjAyMwgAAAAJMy8zMS8yMDE5CQAAAAEw74bx2IvU2whoo9ffjdTbCCdDSVEuTllTRTpITUMuSVFfVE9UQUxfQ0wuQ1E0MjAxOC4uLi5VU0QBAAAAlUEEAAIAAAAMNTE2MDEuMDg0NjYyAQgAAAAFAAAAATEBAAAACjE5NDYzNjEyNDYDAAAAAzE2MAIAAAAEMTAwOQQAAAABMAcAAAAKMTAvMjQvMjAyMwgAAAAKMTIvMzEvMjAxOAkAAAABMO+G8diL1NsIDWjY343U2wgrQ0lRLk5ZU0U6SE1DLklRX1RPVEFMX0VRVUlUWS5DUTQyMDE4Li4uLlVTRAEAAACVQQQAAgAAAAw3ODExOC40MjUwNjIBCAAAAAUAAAABMQEAAAAKMTk0NjM2MTI0NgMAAAADMTYwAgAAAAQxMjc1BAAAAAEwBwAAAAoxMC8yNC8yMDIzCAAAAAoxMi8zMS8yMDE4CQAAAAEw74bx2IvU2wghHtbfjdTbCDxDSVEuTllTRTpITUMuSVFfVE9UQUxfT1VUU1RBTkRJTkdfRklMSU5HX0RBVEUuQ1E0MjAxOC4uLi5VU0QBAAAAlUEE</t>
  </si>
  <si>
    <t>AAIAAAALNTI3OC42ODcxNTUBBAAAAAUAAAABNQEAAAAKMTk0NjM2MTI0NgIAAAAFMjQxNTMGAAAAATDvhvHYi9TbCAJ+19+N1NsIIUNJUS5OWVNFOkhNQy5JUV9BUC5DUTMyMDE4Li4uLlVTRAEAAACVQQQAAgAAAAs5NzE4LjcwMjY1NAEIAAAABQAAAAExAQAAAAoxOTI0NzQzNTYxAwAAAAMxNjACAAAABDEwMTgEAAAAATAHAAAACjEwLzI0LzIwMjMIAAAACTkvMzAvMjAxOAkAAAABMO+G8diL1NsIAn7X343U2wgnQ0lRLk5ZU0U6SE1DLklRX1RPVEFMX0NMLkNRMjIwMTguLi4uVVNEAQAAAJVBBAACAAAACzUwNjMwLjI1MjQyAQgAAAAFAAAAATEBAAAACjE4OTg5NTMwNzUDAAAAAzE2MAIAAAAEMTAwOQQAAAABMAcAAAAKMTAvMjQvMjAyMwgAAAAJNi8zMC8yMDE4CQAAAAEw74bx2IvU2wgNaNjfjdTbCClDSVEuTllTRTpITUMuSVFfVE9UQUxfTElBQi5DUTIyMDE4Li4uLlVTRAEAAACVQQQAAgAAAA0xMDE4MTEuNjY4Njk3AQgAAAAFAAAAATEBAAAACjE4OTg5NTMwNzUDAAAAAzE2MAIAAAAEMTI3NgQAAAABMAcAAAAKMTAvMjQvMjAyMwgAAAAJNi8zMC8yMDE4CQAAAAEw74bx2IvU2wgBZNrfjdTbCCtDSVEuTllTRTpITUMuSVFfVE9UQUxfRVFVSVRZLkNRNDIwMTcuLi4uVVNEAQAAAJVBBAACAAAADDc1MDIxLjk3MzU3NAEIAAAABQAAAAExAQAAAAoxOTQ2MzYxMzYxAwAAAAMxNjACAAAABDEyNzUEAAAA</t>
  </si>
  <si>
    <t>ATAHAAAACjEwLzI0LzIwMjMIAAAACjEyLzMxLzIwMTcJAAAAATD/rfHYi9TbCCEe1t+N1NsII0NJUS5OWVNFOkhNQy5JUV9DT0dTLkNRNDIwMTcuLi4uVVNEAQAAAJVBBAACAAAADDI3MTk0LjA3ODE5NgEIAAAABQAAAAExAQAAAAoxOTQ2MzYxMzYxAwAAAAMxNjACAAAAAjM0BAAAAAEwBwAAAAoxMC8yNC8yMDIzCAAAAAoxMi8zMS8yMDE3CQAAAAEw/63x2IvU2wgkS93fjdTbCCFDSVEuTllTRTpITUMuSVFfTkkuQ1EzMjAxNy4uLi5VU0QBAAAAlUEEAAIAAAALMTU0NS4yNzc2ODQBCAAAAAUAAAABMQEAAAAKMTkyNDc0MzU3MAMAAAADMTYwAgAAAAIxNQQAAAABMAcAAAAKMTAvMjQvMjAyMwgAAAAJOS8zMC8yMDE3CQAAAAEw/63x2IvU2wgNaNjfjdTbCDJDSVEuTllTRTpITUMuSVFfVE9UQUxfQ09NTU9OX0VRVUlUWS5DUTMyMDE3Li4uLlVTRAEAAACVQQQAAgAAAAw2ODMyMi42MjA4MDEBCAAAAAUAAAABMQEAAAAKMTkyNDc0MzU3MAMAAAADMTYwAgAAAAQxMDA2BAAAAAEwBwAAAAoxMC8yNC8yMDIzCAAAAAk5LzMwLzIwMTcJAAAAATD/rfHYi9TbCCEe1t+N1NsIIkNJUS5OWVNFOkhNQy5JUV9TR0EuQ1EzMjAxNy4uLi5VU0QBAAAAlUEEAAIAAAALNDEwNi44MjQ1ODkBCAAAAAUAAAABMQEAAAAKMTkyNDc0MzU3MAMAAAADMTYwAgAAAAIyMwQAAAABMAcAAAAKMTAvMjQvMjAyMwgAAAAJOS8zMC8yMDE3</t>
  </si>
  <si>
    <t>CQAAAAEw/63x2IvU2wgNaNjfjdTbCCFDSVEuTllTRTpITUMuSVFfTkkuQ1ExMjAxNy4uLi5VU0QBAAAAlUEEAAIAAAAKODYwLjYxODg0NwEIAAAABQAAAAExAQAAAAoxODkzODQ3OTU3AwAAAAMxNjACAAAAAjE1BAAAAAEwBwAAAAoxMC8yNC8yMDIzCAAAAAkzLzMxLzIwMTcJAAAAATDcYrPYi9TbCLU82t+N1NsIIUNJUS5OWVNFOkhNQy5JUV9SRS5DUTMyMDE2Li4uLlVTRAEAAACVQQQAAgAAAAw2NDAyMC40Nzc4NjIBCAAAAAUAAAABMQEAAAAKMTg2Nzc1MDk3MQMAAAADMTYwAgAAAAQxMjIyBAAAAAEwBwAAAAoxMC8yNC8yMDIzCAAAAAk5LzMwLzIwMTYJAAAAATDcYrPYi9TbCAJ+19+N1NsIJ0NJUS5OWVNFOkhNQy5JUV9UT1RBTF9DTC5DUTIyMDE2Li4uLlVTRAEAAACVQQQAAgAAAAw1MDM2Mi4wMzEwMTYBCAAAAAUAAAABMQEAAAAKMTg1NjYyNTQwMAMAAAADMTYwAgAAAAQxMDA5BAAAAAEwBwAAAAoxMC8yNC8yMDIzCAAAAAk2LzMwLzIwMTYJAAAAATDcYrPYi9TbCAtW19+N1NsIMkNJUS5OWVNFOkhNQy5JUV9UT1RBTF9DT01NT05fRVFVSVRZLkNRMjIwMTYuLi4uVVNEAQAAAJVBBAACAAAADDYzMjY0LjgzOTc0NQEIAAAABQAAAAExAQAAAAoxODU2NjI1NDAwAwAAAAMxNjACAAAABDEwMDYEAAAAATAHAAAACjEwLzI0LzIwMjMIAAAACTYvMzAvMjAxNgkAAAABMNxis9iL1NsItTza343U2wghQ0lR</t>
  </si>
  <si>
    <t>Lk5ZU0U6SE1DLklRX0RBLkNRMTIwMTYuLi4uVVNEAQAAAJVBBAADAAAAAABKjrPYi9TbCAtW19+N1NsIIUNJUS5OWVNFOkhNQy5JUV9BUC5DUTMyMDE1Li4uLlVTRAEAAACVQQQAAgAAAAs4Mjg2LjM0MDgyNwEIAAAABQAAAAExAQAAAAoxNzY0MTA0NDAzAwAAAAMxNjACAAAABDEwMTgEAAAAATAHAAAACjEwLzI0LzIwMjMIAAAACTkvMzAvMjAxNQkAAAABMEqOs9iL1NsIQT7Y343U2wgqQ0lRLk5ZU0U6SE1DLklRX1BSRUZfRVFVSVRZLkNRMTIwMTUuLi4uVVNEAQAAAJVBBAADAAAAAABKjrPYi9TbCAtW19+N1NsIIUNJUS5OWVNFOkhNQy5JUV9OSS5DUTQyMDE0Li4uLlVTRAEAAACVQQQAAgAAAAsxMTM5LjQ4NDk5MQEIAAAABQAAAAExAQAAAAoxNzE4MDQzNDcyAwAAAAMxNjACAAAAAjE1BAAAAAEwBwAAAAoxMC8yNC8yMDIzCAAAAAoxMi8zMS8yMDE0CQAAAAEwSo6z2IvU2wgLVtffjdTbCCRDSVEuTllTRTpITUMuSVFfQ0FQRVguQ1E0MjAxNC4uLi5VU0QBAAAAlUEEAAIAAAAMLTQxMjcuMTMxNTY5AQgAAAAFAAAAATEBAAAACjE3MTgwNDM0NzIDAAAAAzE2MAIAAAAEMjAyMQQAAAABMAcAAAAKMTAvMjQvMjAyMwgAAAAKMTIvMzEvMjAxNAkAAAABMEqOs9iL1NsIQT7Y343U2wghQ0lRLk5ZU0U6SE1DLklRX0RBLkNRMzIwMTQuLi4uVVNEAQAAAJVBBAADAAAAAABKjrPYi9TbCAtW19+N1NsIPENJUS5O</t>
  </si>
  <si>
    <t>WVNFOkhNQy5JUV9UT1RBTF9PVVRTVEFORElOR19GSUxJTkdfREFURS5DUTIyMDE0Li4uLlVTRAEAAACVQQQAAgAAAAs1NDA2Ljg3MTc5NwEEAAAABQAAAAE1AQAAAAoxNjk1MTE3OTMxAgAAAAUyNDE1MwYAAAABMEqOs9iL1NsIQT7Y343U2wgyQ0lRLk5ZU0U6SE1DLklRX1RPVEFMX0NPTU1PTl9FUVVJVFkuQ1EzMjAxMy4uLi5VU0QBAAAAlUEEAAIAAAAMNTU4MTEuNzUyMjQ5AQgAAAAFAAAAATEBAAAACjE2NDk0MDgwODcDAAAAAzE2MAIAAAAEMTAwNgQAAAABMAcAAAAKMTAvMjQvMjAyMwgAAAAJOS8zMC8yMDEzCQAAAAEwarCz2IvU2wgxF9jfjdTbCCVDSVEuTllTRTpGLklRX0lORFVTVFJZLkNRMTIwMTMuLi4uVVNEAQAAAF+fAQADAAAAC0F1dG9tb2JpbGVzAPp6H9mL1NsIdAXt343U2wglQ0lRLk5ZU0U6Ri5JUV9JTkRVU1RSWS5DUTQyMDExLi4uLlVTRAEAAABfnwEAAwAAAAtBdXRvbW9iaWxlcwD6eh/Zi9TbCKa61t+N1NsIJUNJUS5OWVNFOkYuSVFfSU5EVVNUUlkuQ1E0MjAxMC4uLi5VU0QBAAAAX58BAAMAAAALQXV0b21vYmlsZXMA+nof2YvU2whsk9bfjdTbCCVDSVEuTllTRTpGLklRX0lORFVTVFJZLkNRMTIwMTAuLi4uVVNEAQAAAF+fAQADAAAAC0F1dG9tb2JpbGVzAPp6H9mL1NsI1kzm343U2wgnQ0lRLk5ZU0U6SE1DLklRX0lORFVTVFJZLkNRNDIwMjIuLi4uVVNEAQAAAJVBBAADAAAA</t>
  </si>
  <si>
    <t>C0F1dG9tb2JpbGVzANE48diL1NsIKLbY343U2wglQ0lRLk5ZU0U6Ri5JUV9DRU9fTkFNRS5DUTIyMDE0Li4uLlVTRAEAAABfnwEAAwAAAA1GYXJsZXksIEphbWVzAPp6H9mL1NsIV+HW343U2wglQ0lRLk5ZU0U6Ri5JUV9DRU9fTkFNRS5DUTQyMDEzLi4uLlVTRAEAAABfnwEAAwAAAA1GYXJsZXksIEphbWVzAPp6H9mL1NsIprrW343U2wgnQ0lRLk5ZU0U6SE1DLklRX0NFT19OQU1FLkNRMjIwMjIuLi4uVVNEAQAAAJVBBAADAAAAD01pYmUsIFRvc2hpaGlybwDROPHYi9TbCCi22N+N1NsIJUNJUS5OWVNFOkYuSVFfVE9UQUxfQ0EuQ1EyMjAxNC4uLi5VU0QBAAAAX58BAAIAAAAGMTM3OTEzAQgAAAAFAAAAATEBAAAACjE3NDc0MzgxNzUDAAAAAzE2MAIAAAAEMTAwOAQAAAABMAcAAAAKMTAvMjQvMjAyMwgAAAAJNi8zMC8yMDE0CQAAAAEwLMkf2YvU2wjvdN3fjdTbCClDSVEuTllTRTpGLklRX1RPVEFMX0FTU0VUUy5DUTIyMDE0Li4uLlVTRAEAAABfnwEAAgAAAAYyMTA5NDUBCAAAAAUAAAABMQEAAAAKMTc0NzQzODE3NQMAAAADMTYwAgAAAAQxMDA3BAAAAAEwBwAAAAoxMC8yNC8yMDIzCAAAAAk2LzMwLzIwMTQJAAAAATAsyR/Zi9TbCHMr2d+N1NsIIUNJUS5OWVNFOkYuSVFfQVBJQy5DUTIyMDE0Li4uLlVTRAEAAABfnwEAAgAAAAUyMTYwNQEIAAAABQAAAAExAQAAAAoxNzQ3NDM4MTc1AwAAAAMxNjAC</t>
  </si>
  <si>
    <t>AAAABDEwODQEAAAAATAHAAAACjEwLzI0LzIwMjMIAAAACTYvMzAvMjAxNAkAAAABMCzJH9mL1NsIWzzc343U2wgfQ0lRLk5ZU0U6Ri5JUV9BUC5DUTIyMDE0Li4uLlVTRAEAAABfnwEAAgAAAAUyMDM5MgEIAAAABQAAAAExAQAAAAoxNzQ3NDM4MTc1AwAAAAMxNjACAAAABDEwMTgEAAAAATAHAAAACjEwLzI0LzIwMjMIAAAACTYvMzAvMjAxNAkAAAABMCzJH9mL1NsIsFLb343U2wgtQ0lRLk5ZU0U6Ri5JUV9ORVRfSU5URVJFU1RfRVhQLkNRMjIwMTQuLi4uVVNEAQAAAF+fAQACAAAABC0xNTUBCAAAAAUAAAABMQEAAAAKMTc0NzQzODE3NQMAAAADMTYwAgAAAAMzNjgEAAAAATAHAAAACjEwLzI0LzIwMjMIAAAACTYvMzAvMjAxNAkAAAABMCzJH9mL1NsIvBbu343U2wgoQ0lRLk5ZU0U6Ri5JUV9QUkVGX0VRVUlUWS5DUTEyMDE0Li4uLlVTRAEAAABfnwEAAwAAAAAALMkf2YvU2whX4dbfjdTbCDBDSVEuTllTRTpGLklRX1RPVEFMX0NPTU1PTl9FUVVJVFkuQ1ExMjAxNC4uLi5VU0QBAAAAX58BAAIAAAAFMjY3NzMBCAAAAAUAAAABMQEAAAAKMTczMDczNjIzOQMAAAADMTYwAgAAAAQxMDA2BAAAAAEwBwAAAAoxMC8yNC8yMDIzCAAAAAkzLzMxLzIwMTQJAAAAATAsyR/Zi9TbCEoJ69+N1NsIIUNJUS5OWVNFOkYuSVFfQVBJQy5DUTEyMDE0Li4uLlVTRAEAAABfnwEAAgAAAAUyMTU0NwEIAAAABQAAAAExAQAA</t>
  </si>
  <si>
    <t>AAoxNzMwNzM2MjM5AwAAAAMxNjACAAAABDEwODQEAAAAATAHAAAACjEwLzI0LzIwMjMIAAAACTMvMzEvMjAxNAkAAAABMCzJH9mL1NsIcyvZ343U2wgnQ0lRLk5ZU0U6Ri5JUV9UT1RBTF9ERUJULkNRMTIwMTQuLi4uVVNEAQAAAF+fAQACAAAABjExNzQ1MwEIAAAABQAAAAExAQAAAAoxNzMwNzM2MjM5AwAAAAMxNjACAAAABDQxNzMEAAAAATAHAAAACjEwLzI0LzIwMjMIAAAACTMvMzEvMjAxNAkAAAABMCzJH9mL1NsIOTPp343U2wg1Q0lRLk5ZU0U6Ri5JUV9UT1RBTF9SRVZfMVlSX0FOTl9HUk9XVEguQ1ExMjAxNC4uLi5VU0QBAAAAX58BAAIAAAAGMC42MzY3AQgAAAAFAAAAATEBAAAACjE3MzA3MzYyMzkDAAAAAzE2MAIAAAAENDE5NAQAAAABMAcAAAAKMTAvMjQvMjAyMwgAAAAJMy8zMS8yMDE0CQAAAAEwLMkf2YvU2whX4dbfjdTbCB9DSVEuTllTRTpGLklRX0RBLkNRMTIwMTQuLi4uVVNEAQAAAF+fAQADAAAAAAAsyR/Zi9TbCMXH5N+N1NsILUNJUS5OWVNFOkYuSVFfTkVUX0lOVEVSRVNUX0VYUC5DUTEyMDE0Li4uLlVTRAEAAABfnwEAAgAAAAQtMTQzAQgAAAAFAAAAATEBAAAACjE3MzA3MzYyMzkDAAAAAzE2MAIAAAADMzY4BAAAAAEwBwAAAAoxMC8yNC8yMDIzCAAAAAkzLzMxLzIwMTQJAAAAATAsyR/Zi9TbCHMr2d+N1NsIJUNJUS5OWVNFOkYuSVFfVE9UQUxfQ0EuQ1E0MjAxMy4uLi5VU0QB</t>
  </si>
  <si>
    <t>AAAAX58BAAIAAAAGMTMyMTY1AQgAAAAFAAAAATEBAAAACjE3MTkyOTkzOTcDAAAAAzE2MAIAAAAEMTAwOAQAAAABMAcAAAAKMTAvMjQvMjAyMwgAAAAKMTIvMzEvMjAxMwkAAAABMCzJH9mL1NsI7B7h343U2wgpQ0lRLk5ZU0U6Ri5JUV9UT1RBTF9BU1NFVFMuQ1E0MjAxMy4uLi5VU0QBAAAAX58BAAIAAAAGMjAyMTc5AQgAAAAFAAAAATEBAAAACjE3MTkyOTkzOTcDAAAAAzE2MAIAAAAEMTAwNwQAAAABMAcAAAAKMTAvMjQvMjAyMwgAAAAKMTIvMzEvMjAxMwkAAAABMCzJH9mL1NsIcyvZ343U2wglQ0lRLk5ZU0U6Ri5JUV9UT1RBTF9DTC5DUTQyMDEzLi4uLlVTRAEAAABfnwEAAgAAAAU3MjYzNQEIAAAABQAAAAExAQAAAAoxNzE5Mjk5Mzk3AwAAAAMxNjACAAAABDEwMDkEAAAAATAHAAAACjEwLzI0LzIwMjMIAAAACjEyLzMxLzIwMTMJAAAAATAsyR/Zi9TbCIoD29+N1NsIKUNJUS5OWVNFOkYuSVFfVE9UQUxfRVFVSVRZLkNRNDIwMTMuLi4uVVNEAQAAAF+fAQACAAAABTI2NDc2AQgAAAAFAAAAATEBAAAACjE3MTkyOTkzOTcDAAAAAzE2MAIAAAAEMTI3NQQAAAABMAcAAAAKMTAvMjQvMjAyMwgAAAAKMTIvMzEvMjAxMwkAAAABMCzJH9mL1NsIV+HW343U2wg6Q0lRLk5ZU0U6Ri5JUV9UT1RBTF9PVVRTVEFORElOR19GSUxJTkdfREFURS5DUTQyMDEzLi4uLlVTRAEAAABfnwEAAgAAAAszOTQzLjgyMjM3</t>
  </si>
  <si>
    <t>NwEEAAAABQAAAAE1AQAAAAoxNzE5Mjk5Mzk3AgAAAAUyNDE1MwYAAAABMCzJH9mL1NsI73Td343U2wgfQ0lRLk5ZU0U6Ri5JUV9BUC5DUTQyMDEzLi4uLlVTRAEAAABfnwEAAgAAAAUxODAzNQEIAAAABQAAAAExAQAAAAoxNzE5Mjk5Mzk3AwAAAAMxNjACAAAABDEwMTgEAAAAATAHAAAACjEwLzI0LzIwMjMIAAAACjEyLzMxLzIwMTMJAAAAATAsyR/Zi9TbCLBS29+N1NsIJkNJUS5OWVNFOkYuSVFfSU5WRU5UT1JZLkNRNDIwMTMuLi4uVVNEAQAAAF+fAQACAAAABDc3MDgBCAAAAAUAAAABMQEAAAAKMTcxOTI5OTM5NwMAAAADMTYwAgAAAAQxMDQzBAAAAAEwBwAAAAoxMC8yNC8yMDIzCAAAAAoxMi8zMS8yMDEzCQAAAAEwLMkf2YvU2wiKA9vfjdTbCCZDSVEuTllTRTpGLklRX1RPVEFMX1JFVi5DUTMyMDEzLi4uLlVTRAEAAABfnwEAAgAAAAUzNTc3NQEIAAAABQAAAAExAQAAAAoxNzA0NzMyMTA0AwAAAAMxNjACAAAAAjI4BAAAAAEwBwAAAAoxMC8yNC8yMDIzCAAAAAk5LzMwLzIwMTMJAAAAATAsyR/Zi9TbCHQF7d+N1NsIJ0NJUS5OWVNFOkYuSVFfQ0FTSF9FUVVJVi5DUTMyMDEzLi4uLlVTRAEAAABfnwEAAgAAAAQ1NjYwAQgAAAAFAAAAATEBAAAACjE3MDQ3MzIxMDQDAAAAAzE2MAIAAAAEMTA5NgQAAAABMAcAAAAKMTAvMjQvMjAyMwgAAAAJOS8zMC8yMDEzCQAAAAEwLMkf2YvU2wi8Fu7fjdTbCClD</t>
  </si>
  <si>
    <t>SVEuTllTRTpGLklRX1RPVEFMX0FTU0VUUy5DUTMyMDEzLi4uLlVTRAEAAABfnwEAAgAAAAYyMDEwNzEBCAAAAAUAAAABMQEAAAAKMTcwNDczMjEwNAMAAAADMTYwAgAAAAQxMDA3BAAAAAEwBwAAAAoxMC8yNC8yMDIzCAAAAAk5LzMwLzIwMTMJAAAAATAsyR/Zi9TbCIoD29+N1NsIMENJUS5OWVNFOkYuSVFfVE9UQUxfQ09NTU9OX0VRVUlUWS5DUTMyMDEzLi4uLlVTRAEAAABfnwEAAgAAAAUyMDQ2NwEIAAAABQAAAAExAQAAAAoxNzA0NzMyMTA0AwAAAAMxNjACAAAABDEwMDYEAAAAATAHAAAACjEwLzI0LzIwMjMIAAAACTkvMzAvMjAxMwkAAAABMCzJH9mL1NsISgnr343U2wghQ0lRLk5ZU0U6Ri5JUV9BUElDLkNRMzIwMTMuLi4uVVNEAQAAAF+fAQACAAAABTIxMzc4AQgAAAAFAAAAATEBAAAACjE3MDQ3MzIxMDQDAAAAAzE2MAIAAAAEMTA4NAQAAAABMAcAAAAKMTAvMjQvMjAyMwgAAAAJOS8zMC8yMDEzCQAAAAEwLMkf2YvU2whzK9nfjdTbCB9DSVEuTllTRTpGLklRX1JFLkNRMzIwMTMuLi4uVVNEAQAAAF+fAQACAAAABTIxMDE0AQgAAAAFAAAAATEBAAAACjE3MDQ3MzIxMDQDAAAAAzE2MAIAAAAEMTIyMgQAAAABMAcAAAAKMTAvMjQvMjAyMwgAAAAJOS8zMC8yMDEzCQAAAAEwLMkf2YvU2wjDQezfjdTbCB9DSVEuTllTRTpGLklRX0RBLkNRMzIwMTMuLi4uVVNEAQAAAF+fAQADAAAAAAAsyR/Zi9Tb</t>
  </si>
  <si>
    <t>CMXH5N+N1NsILUNJUS5OWVNFOkYuSVFfTkVUX0lOVEVSRVNUX0VYUC5DUTMyMDEzLi4uLlVTRAEAAABfnwEAAgAAAAQtMTY2AQgAAAAFAAAAATEBAAAACjE3MDQ3MzIxMDQDAAAAAzE2MAIAAAADMzY4BAAAAAEwBwAAAAoxMC8yNC8yMDIzCAAAAAk5LzMwLzIwMTMJAAAAATAsyR/Zi9TbCHMr2d+N1NsILENJUS5OWVNFOkYuSVFfTkVUX1dPUktJTkdfQ0FQLkNRMzIwMTMuLi4uVVNEAQAAAF+fAQACAAAABTI4NDExAQgAAAAFAAAAATEBAAAACjE3MDQ3MzIxMDQDAAAAAzE2MAIAAAAEMTMxMQQAAAABMAcAAAAKMTAvMjQvMjAyMwgAAAAJOS8zMC8yMDEzCQAAAAEwLMkf2YvU2wiKA9vfjdTbCCZDSVEuTllTRTpGLklRX1RPVEFMX1JFVi5DUTIyMDEzLi4uLlVTRAEAAABfnwEAAgAAAAUzNzkyMwEIAAAABQAAAAExAQAAAAoxNjg4OTE0MjAyAwAAAAMxNjACAAAAAjI4BAAAAAEwBwAAAAoxMC8yNC8yMDIzCAAAAAk2LzMwLzIwMTMJAAAAATAsyR/Zi9TbCKa61t+N1NsIJUNJUS5OWVNFOkYuSVFfVE9UQUxfQ0wuQ1EyMjAxMy4uLi5VU0QBAAAAX58BAAIAAAAFNzY5OTEBCAAAAAUAAAABMQEAAAAKMTY4ODkxNDIwMgMAAAADMTYwAgAAAAQxMDA5BAAAAAEwBwAAAAoxMC8yNC8yMDIzCAAAAAk2LzMwLzIwMTMJAAAAATAsyR/Zi9TbCIoD29+N1NsIOkNJUS5OWVNFOkYuSVFfVE9UQUxfT1VUU1RBTkRJTkdfRklM</t>
  </si>
  <si>
    <t>SU5HX0RBVEUuQ1EyMjAxMy4uLi5VU0QBAAAAX58BAAIAAAALMzkzOS42Njc4NjQBBAAAAAUAAAABNQEAAAAKMTY4ODkxNDIwMgIAAAAFMjQxNTMGAAAAATAsyR/Zi9TbCO903d+N1NsIJ0NJUS5OWVNFOkYuSVFfVE9UQUxfREVCVC5DUTIyMDEzLi4uLlVTRAEAAABfnwEAAgAAAAYxMDgyMzEBCAAAAAUAAAABMQEAAAAKMTY4ODkxNDIwMgMAAAADMTYwAgAAAAQ0MTczBAAAAAEwBwAAAAoxMC8yNC8yMDIzCAAAAAk2LzMwLzIwMTMJAAAAATAsyR/Zi9TbCHMr2d+N1NsIH0NJUS5OWVNFOkYuSVFfQVAuQ1EyMjAxMy4uLi5VU0QBAAAAX58BAAIAAAAFMTkxODIBCAAAAAUAAAABMQEAAAAKMTY4ODkxNDIwMgMAAAADMTYwAgAAAAQxMDE4BAAAAAEwBwAAAAoxMC8yNC8yMDIzCAAAAAk2LzMwLzIwMTMJAAAAATAsyR/Zi9TbCLBS29+N1NsIJkNJUS5OWVNFOkYuSVFfSU5WRU5UT1JZLkNRMjIwMTMuLi4uVVNEAQAAAF+fAQACAAAABDgxOTIBCAAAAAUAAAABMQEAAAAKMTY4ODkxNDIwMgMAAAADMTYwAgAAAAQxMDQzBAAAAAEwBwAAAAoxMC8yNC8yMDIzCAAAAAk2LzMwLzIwMTMJAAAAATAsyR/Zi9TbCFs83N+N1NsIH0NJUS5OWVNFOkYuSVFfTkkuQ1ExMjAxMy4uLi5VU0QBAAAAX58BAAIAAAAEMTYxMQEIAAAABQAAAAExAQAAAAoxNjc1MDE2NTc3AwAAAAMxNjACAAAAAjE1BAAAAAEwBwAAAAoxMC8yNC8yMDIz</t>
  </si>
  <si>
    <t>CAAAAAkzLzMxLzIwMTMJAAAAATAsyR/Zi9TbCLwW7t+N1NsIKUNJUS5OWVNFOkYuSVFfVE9UQUxfQVNTRVRTLkNRMTIwMTMuLi4uVVNEAQAAAF+fAQACAAAABjE5MzAxMAEIAAAABQAAAAExAQAAAAoxNjc1MDE2NTc3AwAAAAMxNjACAAAABDEwMDcEAAAAATAHAAAACjEwLzI0LzIwMjMIAAAACTMvMzEvMjAxMwkAAAABMCzJH9mL1NsIigPb343U2wgfQ0lRLk5ZU0U6Ri5JUV9SRS5DUTEyMDEzLi4uLlVTRAEAAABfnwEAAgAAAAUxOTI5NgEIAAAABQAAAAExAQAAAAoxNjc1MDE2NTc3AwAAAAMxNjACAAAABDEyMjIEAAAAATAHAAAACjEwLzI0LzIwMjMIAAAACTMvMzEvMjAxMwkAAAABMCzJH9mL1NsIw0Hs343U2wgfQ0lRLk5ZU0U6Ri5JUV9BUC5DUTEyMDEzLi4uLlVTRAEAAABfnwEAAgAAAAUxODcwNwEIAAAABQAAAAExAQAAAAoxNjc1MDE2NTc3AwAAAAMxNjACAAAABDEwMTgEAAAAATAHAAAACjEwLzI0LzIwMjMIAAAACTMvMzEvMjAxMwkAAAABMCzJH9mL1NsIprrW343U2wgsQ0lRLk5ZU0U6Ri5JUV9ORVRfV09SS0lOR19DQVAuQ1ExMjAxMy4uLi5VU0QBAAAAX58BAAIAAAAFMjczNTEBCAAAAAUAAAABMQEAAAAKMTY3NTAxNjU3NwMAAAADMTYwAgAAAAQxMzExBAAAAAEwBwAAAAoxMC8yNC8yMDIzCAAAAAkzLzMxLzIwMTMJAAAAATAsyR/Zi9TbCIoD29+N1NsIIkNJUS5OWVNFOkYuSVFfQ0FQRVgu</t>
  </si>
  <si>
    <t>Q1ExMjAxMy4uLi5VU0QBAAAAX58BAAIAAAAFLTE0ODMBCAAAAAUAAAABMQEAAAAKMTY3NTAxNjU3NwMAAAADMTYwAgAAAAQyMDIxBAAAAAEwBwAAAAoxMC8yNC8yMDIzCAAAAAkzLzMxLzIwMTMJAAAAATAsyR/Zi9TbCEN15t+N1NsIJUNJUS5OWVNFOkYuSVFfVE9UQUxfQ0EuQ1E0MjAxMi4uLi5VU0QBAAAAX58BAAIAAAAGMTI1NzU5AQgAAAAFAAAAATEBAAAACjE2NTkzNTMwOTYDAAAAAzE2MAIAAAAEMTAwOAQAAAABMAcAAAAKMTAvMjQvMjAyMwgAAAAKMTIvMzEvMjAxMgkAAAABMCzJH9mL1NsI7B7h343U2wglQ0lRLk5ZU0U6Ri5JUV9UT1RBTF9DTC5DUTQyMDEyLi4uLlVTRAEAAABfnwEAAgAAAAU3MjY1MgEIAAAABQAAAAExAQAAAAoxNjU5MzUzMDk2AwAAAAMxNjACAAAABDEwMDkEAAAAATAHAAAACjEwLzI0LzIwMjMIAAAACjEyLzMxLzIwMTIJAAAAATAsyR/Zi9TbCOxW4t+N1NsIJ0NJUS5OWVNFOkYuSVFfVE9UQUxfTElBQi5DUTQyMDEyLi4uLlVTRAEAAABfnwEAAgAAAAYxNzMwOTUBCAAAAAUAAAABMQEAAAAKMTY1OTM1MzA5NgMAAAADMTYwAgAAAAQxMjc2BAAAAAEwBwAAAAoxMC8yNC8yMDIzCAAAAAoxMi8zMS8yMDEyCQAAAAEwLMkf2YvU2wjUrd7fjdTbCB9DSVEuTllTRTpGLklRX0FQLkNRNDIwMTIuLi4uVVNEAQAAAF+fAQACAAAABTE3NTQxAQgAAAAFAAAAATEBAAAACjE2NTkzNTMw</t>
  </si>
  <si>
    <t>OTYDAAAAAzE2MAIAAAAEMTAxOAQAAAABMAcAAAAKMTAvMjQvMjAyMwgAAAAKMTIvMzEvMjAxMgkAAAABMCzJH9mL1NsIsFLb343U2wgmQ0lRLk5ZU0U6Ri5JUV9JTlZFTlRPUlkuQ1E0MjAxMi4uLi5VU0QBAAAAX58BAAIAAAAENzM2MgEIAAAABQAAAAExAQAAAAoxNjU5MzUzMDk2AwAAAAMxNjACAAAABDEwNDMEAAAAATAHAAAACjEwLzI0LzIwMjMIAAAACjEyLzMxLzIwMTIJAAAAATAsyR/Zi9TbCFs83N+N1NsIH0NJUS5OWVNFOkYuSVFfTkkuQ1EzMjAxMi4uLi5VU0QBAAAAX58BAAIAAAAEMTYzMQEIAAAABQAAAAExAQAAAAoxNjQyOTE2MDE4AwAAAAMxNjACAAAAAjE1BAAAAAEwBwAAAAoxMC8yNC8yMDIzCAAAAAk5LzMwLzIwMTIJAAAAATAsyR/Zi9TbCLwW7t+N1NsIMENJUS5OWVNFOkYuSVFfVE9UQUxfQ09NTU9OX0VRVUlUWS5DUTMyMDEyLi4uLlVTRAEAAABfnwEAAgAAAAUxODg0MQEIAAAABQAAAAExAQAAAAoxNjQyOTE2MDE4AwAAAAMxNjACAAAABDEwMDYEAAAAATAHAAAACjEwLzI0LzIwMjMIAAAACTkvMzAvMjAxMgkAAAABMCzJH9mL1NsIdAXt343U2wghQ0lRLk5ZU0U6Ri5JUV9BUElDLkNRMzIwMTIuLi4uVVNEAQAAAF+fAQACAAAABTIwOTMxAQgAAAAFAAAAATEBAAAACjE2NDI5MTYwMTgDAAAAAzE2MAIAAAAEMTA4NAQAAAABMAcAAAAKMTAvMjQvMjAyMwgAAAAJOS8zMC8yMDEyCQAA</t>
  </si>
  <si>
    <t>AAEwLMkf2YvU2whHBNnfjdTbCB9DSVEuTllTRTpGLklRX0RBLkNRMzIwMTIuLi4uVVNEAQAAAF+fAQADAAAAAAAsyR/Zi9TbCPMi6N+N1NsILENJUS5OWVNFOkYuSVFfTkVUX1dPUktJTkdfQ0FQLkNRMzIwMTIuLi4uVVNEAQAAAF+fAQACAAAABTI3MTQ4AQgAAAAFAAAAATEBAAAACjE2NDI5MTYwMTgDAAAAAzE2MAIAAAAEMTMxMQQAAAABMAcAAAAKMTAvMjQvMjAyMwgAAAAJOS8zMC8yMDEyCQAAAAEwLMkf2YvU2wiKA9vfjdTbCCJDSVEuTllTRTpGLklRX0NBUEVYLkNRMzIwMTIuLi4uVVNEAQAAAF+fAQACAAAABS0xMzE5AQgAAAAFAAAAATEBAAAACjE2NDI5MTYwMTgDAAAAAzE2MAIAAAAEMjAyMQQAAAABMAcAAAAKMTAvMjQvMjAyMwgAAAAJOS8zMC8yMDEyCQAAAAEwLMkf2YvU2wjWTObfjdTbCCVDSVEuTllTRTpGLklRX1RPVEFMX0NMLkNRMjIwMTIuLi4uVVNEAQAAAF+fAQACAAAABTcyMzA0AQgAAAAFAAAAATEBAAAACjE2MjkwODk1NTADAAAAAzE2MAIAAAAEMTAwOQQAAAABMAcAAAAKMTAvMjQvMjAyMwgAAAAJNi8zMC8yMDEyCQAAAAEwLMkf2YvU2wjsVuLfjdTbCClDSVEuTllTRTpGLklRX1RPVEFMX0VRVUlUWS5DUTIyMDEyLi4uLlVTRAEAAABfnwEAAgAAAAUxNzA3OQEIAAAABQAAAAExAQAAAAoxNjI5MDg5NTUwAwAAAAMxNjACAAAABDEyNzUEAAAAATAHAAAACjEwLzI0LzIwMjMIAAAA</t>
  </si>
  <si>
    <t>CTYvMzAvMjAxMgkAAAABMCzJH9mL1NsIprrW343U2wg6Q0lRLk5ZU0U6Ri5JUV9UT1RBTF9PVVRTVEFORElOR19GSUxJTkdfREFURS5DUTIyMDEyLi4uLlVTRAEAAABfnwEAAgAAAAszODEzLjk4NjU1MgEEAAAABQAAAAE1AQAAAAoxNjI5MDg5NTUwAgAAAAUyNDE1MwYAAAABMCzJH9mL1NsI73Td343U2wgmQ0lRLk5ZU0U6Ri5JUV9JTlZFTlRPUlkuQ1EyMjAxMi4uLi5VU0QBAAAAX58BAAIAAAAENzI4OQEIAAAABQAAAAExAQAAAAoxNjI5MDg5NTUwAwAAAAMxNjACAAAABDEwNDMEAAAAATAHAAAACjEwLzI0LzIwMjMIAAAACTYvMzAvMjAxMgkAAAABMCzJH9mL1NsIWzzc343U2wgfQ0lRLk5ZU0U6Ri5JUV9OSS5DUTEyMDEyLi4uLlVTRAEAAABfnwEAAgAAAAQxMzk2AQgAAAAFAAAAATEBAAAACjE2MTQ2Mzc4NDcDAAAAAzE2MAIAAAACMTUEAAAAATAHAAAACjEwLzI0LzIwMjMIAAAACTMvMzEvMjAxMgkAAAABMCzJH9mL1NsIvBbu343U2wglQ0lRLk5ZU0U6Ri5JUV9UT1RBTF9DQS5DUTEyMDEyLi4uLlVTRAEAAABfnwEAAgAAAAYxMjM1MTEBCAAAAAUAAAABMQEAAAAKMTYxNDYzNzg0NwMAAAADMTYwAgAAAAQxMDA4BAAAAAEwBwAAAAoxMC8yNC8yMDIzCAAAAAkzLzMxLzIwMTIJAAAAATAsyR/Zi9TbCKa61t+N1NsIKUNJUS5OWVNFOkYuSVFfVE9UQUxfQVNTRVRTLkNRMTIwMTIuLi4uVVNEAQAAAF+f</t>
  </si>
  <si>
    <t>AQACAAAABjE4MjA3NQEIAAAABQAAAAExAQAAAAoxNjE0NjM3ODQ3AwAAAAMxNjACAAAABDEwMDcEAAAAATAHAAAACjEwLzI0LzIwMjMIAAAACTMvMzEvMjAxMgkAAAABMCzJH9mL1NsI4QDv343U2wgwQ0lRLk5ZU0U6Ri5JUV9UT1RBTF9DT01NT05fRVFVSVRZLkNRMTIwMTIuLi4uVVNEAQAAAF+fAQACAAAABTE2NjA2AQgAAAAFAAAAATEBAAAACjE2MTQ2Mzc4NDcDAAAAAzE2MAIAAAAEMTAwNgQAAAABMAcAAAAKMTAvMjQvMjAyMwgAAAAJMy8zMS8yMDEyCQAAAAEwLMkf2YvU2wh0Be3fjdTbCB9DSVEuTllTRTpGLklRX1JFLkNRMTIwMTIuLi4uVVNEAQAAAF+fAQACAAAABTE0MTkwAQgAAAAFAAAAATEBAAAACjE2MTQ2Mzc4NDcDAAAAAzE2MAIAAAAEMTIyMgQAAAABMAcAAAAKMTAvMjQvMjAyMwgAAAAJMy8zMS8yMDEyCQAAAAEwLMkf2YvU2wjDQezfjdTbCB9DSVEuTllTRTpGLklRX0FQLkNRMTIwMTIuLi4uVVNEAQAAAF+fAQACAAAABTE1OTE4AQgAAAAFAAAAATEBAAAACjE2MTQ2Mzc4NDcDAAAAAzE2MAIAAAAEMTAxOAQAAAABMAcAAAAKMTAvMjQvMjAyMwgAAAAJMy8zMS8yMDEyCQAAAAEwLMkf2YvU2wimutbfjdTbCCxDSVEuTllTRTpGLklRX05FVF9XT1JLSU5HX0NBUC5DUTEyMDEyLi4uLlVTRAEAAABfnwEAAgAAAAUyNTQzNAEIAAAABQAAAAExAQAAAAoxNjE0NjM3ODQ3AwAAAAMxNjACAAAA</t>
  </si>
  <si>
    <t>BDEzMTEEAAAAATAHAAAACjEwLzI0LzIwMjMIAAAACTMvMzEvMjAxMgkAAAABMCzJH9mL1NsIOTPp343U2wgfQ0lRLk5ZU0U6Ri5JUV9OSS5DUTQyMDExLi4uLlVTRAEAAABfnwEAAgAAAAUxMzYxNQEIAAAABQAAAAExAQAAAAoxNTg4MDYxNTYxAwAAAAMxNjACAAAAAjE1BAAAAAEwBwAAAAoxMC8yNC8yMDIzCAAAAAoxMi8zMS8yMDExCQAAAAEwLMkf2YvU2whHBNnfjdTbCCdDSVEuTllTRTpGLklRX0NBU0hfRVFVSVYuQ1E0MjAxMS4uLi5VU0QBAAAAX58BAAIAAAAENzk2NQEIAAAABQAAAAExAQAAAAoxNTg4MDYxNTYxAwAAAAMxNjACAAAABDEwOTYEAAAAATAHAAAACjEwLzI0LzIwMjMIAAAACjEyLzMxLzIwMTEJAAAAATAsyR/Zi9TbCBnd2t+N1NsIOkNJUS5OWVNFOkYuSVFfVE9UQUxfT1VUU1RBTkRJTkdfRklMSU5HX0RBVEUuQ1E0MjAxMS4uLi5VU0QBAAAAX58BAAIAAAALMzgwMC43NDY4NDEBBAAAAAUAAAABNQEAAAAKMTU4ODA2MTU2MQIAAAAFMjQxNTMGAAAAATDA8B/Zi9TbCEcE2d+N1NsIJ0NJUS5OWVNFOkYuSVFfVE9UQUxfREVCVC5DUTQyMDExLi4uLlVTRAEAAABfnwEAAgAAAAU5OTQ4OAEIAAAABQAAAAExAQAAAAoxNTg4MDYxNTYxAwAAAAMxNjACAAAABDQxNzMEAAAAATAHAAAACjEwLzI0LzIwMjMIAAAACjEyLzMxLzIwMTEJAAAAATDA8B/Zi9TbCBnd2t+N1NsIK0NJUS5OWVNFOkYu</t>
  </si>
  <si>
    <t>SVFfUFJFRl9ESVZfT1RIRVIuQ1E0MjAxMS4uLi5VU0QBAAAAX58BAAMAAAAAAMDwH9mL1NsI1K3e343U2wg1Q0lRLk5ZU0U6Ri5JUV9UT1RBTF9SRVZfMVlSX0FOTl9HUk9XVEguQ1E0MjAxMS4uLi5VU0QBAAAAX58BAAIAAAAGNi42MjM5AQgAAAAFAAAAATEBAAAACjE1ODgwNjE1NjEDAAAAAzE2MAIAAAAENDE5NAQAAAABMAcAAAAKMTAvMjQvMjAyMwgAAAAKMTIvMzEvMjAxMQkAAAABMMDwH9mL1NsIprrW343U2wgfQ0lRLk5ZU0U6Ri5JUV9EQS5DUTQyMDExLi4uLlVTRAEAAABfnwEAAwAAAAAAwPAf2YvU2wjvdN3fjdTbCCtDSVEuTllTRTpGLklRX0NBU0hfU1RfSU5WRVNULkNRMzIwMTEuLi4uVVNEAQAAAF+fAQACAAAABTIwNTc1AQgAAAAFAAAAATEBAAAACjE1NzM5Mzg1OTUDAAAAAzE2MAIAAAAEMTAwMgQAAAABMAcAAAAKMTAvMjQvMjAyMwgAAAAJOS8zMC8yMDExCQAAAAEwwPAf2YvU2wjhAO/fjdTbCCVDSVEuTllTRTpGLklRX1RPVEFMX0NBLkNRMzIwMTEuLi4uVVNEAQAAAF+fAQACAAAABjExODY4NgEIAAAABQAAAAExAQAAAAoxNTczOTM4NTk1AwAAAAMxNjACAAAABDEwMDgEAAAAATAHAAAACjEwLzI0LzIwMjMIAAAACTkvMzAvMjAxMQkAAAABMMDwH9mL1NsIRwTZ343U2wglQ0lRLk5ZU0U6Ri5JUV9UT1RBTF9DTC5DUTMyMDExLi4uLlVTRAEAAABfnwEAAgAAAAU5Nzk5OQEIAAAABQAA</t>
  </si>
  <si>
    <t>AAExAQAAAAoxNTczOTM4NTk1AwAAAAMxNjACAAAABDEwMDkEAAAAATAHAAAACjEwLzI0LzIwMjMIAAAACTkvMzAvMjAxMQkAAAABMMDwH9mL1NsI707v343U2wghQ0lRLk5ZU0U6Ri5JUV9DT0dTLkNRMzIwMTEuLi4uVVNEAQAAAF+fAQACAAAABTI3NjE3AQgAAAAFAAAAATEBAAAACjE1NzM5Mzg1OTUDAAAAAzE2MAIAAAACMzQEAAAAATAHAAAACjEwLzI0LzIwMjMIAAAACTkvMzAvMjAxMQkAAAABMMDwH9mL1NsIRwTZ343U2wgfQ0lRLk5ZU0U6Ri5JUV9BUC5DUTMyMDExLi4uLlVTRAEAAABfnwEAAgAAAAUxNTYwMwEIAAAABQAAAAExAQAAAAoxNTczOTM4NTk1AwAAAAMxNjACAAAABDEwMTgEAAAAATAHAAAACjEwLzI0LzIwMjMIAAAACTkvMzAvMjAxMQkAAAABMMDwH9mL1NsIGd3a343U2wgpQ0lRLk5ZU0U6Ri5JUV9UT1RBTF9BU1NFVFMuQ1EyMjAxMS4uLi5VU0QBAAAAX58BAAIAAAAGMTY4MDg2AQgAAAAFAAAAATEBAAAACjE1NTc2OTY0OTQDAAAAAzE2MAIAAAAEMTAwNwQAAAABMAcAAAAKMTAvMjQvMjAyMwgAAAAJNi8zMC8yMDExCQAAAAEwwPAf2YvU2whsk9bfjdTbCDBDSVEuTllTRTpGLklRX1RPVEFMX0NPTU1PTl9FUVVJVFkuQ1EyMjAxMS4uLi5VU0QBAAAAX58BAAIAAAAENTMwOQEIAAAABQAAAAExAQAAAAoxNTU3Njk2NDk0AwAAAAMxNjACAAAABDEwMDYEAAAAATAHAAAACjEwLzI0LzIw</t>
  </si>
  <si>
    <t>MjMIAAAACTYvMzAvMjAxMQkAAAABMMDwH9mL1NsI1kzm343U2wgfQ0lRLk5ZU0U6Ri5JUV9BUi5DUTIyMDExLi4uLlVTRAEAAABfnwEAAgAAAAQ0MzQ3AQgAAAAFAAAAATEBAAAACjE1NTc2OTY0OTQDAAAAAzE2MAIAAAAEMTAyMQQAAAABMAcAAAAKMTAvMjQvMjAyMwgAAAAJNi8zMC8yMDExCQAAAAEwwPAf2YvU2wjsHuHfjdTbCCZDSVEuTllTRTpGLklRX0lOVkVOVE9SWS5DUTIyMDExLi4uLlVTRAEAAABfnwEAAgAAAAQ3MDM2AQgAAAAFAAAAATEBAAAACjE1NTc2OTY0OTQDAAAAAzE2MAIAAAAEMTA0MwQAAAABMAcAAAAKMTAvMjQvMjAyMwgAAAAJNi8zMC8yMDExCQAAAAEwwPAf2YvU2whHBNnfjdTbCCZDSVEuTllTRTpGLklRX1RPVEFMX1JFVi5DUTEyMDExLi4uLlVTRAEAAABfnwEAAgAAAAUzMzExNAEIAAAABQAAAAExAQAAAAoxNTQ1MjIyNTY0AwAAAAMxNjACAAAAAjI4BAAAAAEwBwAAAAoxMC8yNC8yMDIzCAAAAAkzLzMxLzIwMTEJAAAAATDA8B/Zi9TbCLBS29+N1NsIKUNJUS5OWVNFOkYuSVFfVE9UQUxfQVNTRVRTLkNRMTIwMTEuLi4uVVNEAQAAAF+fAQACAAAABjE2NzM5MQEIAAAABQAAAAExAQAAAAoxNTQ1MjIyNTY0AwAAAAMxNjACAAAABDEwMDcEAAAAATAHAAAACjEwLzI0LzIwMjMIAAAACTMvMzEvMjAxMQkAAAABMMDwH9mL1NsIGd3a343U2wgoQ0lRLk5ZU0U6Ri5JUV9QUkVGX0VR</t>
  </si>
  <si>
    <t>VUlUWS5DUTEyMDExLi4uLlVTRAEAAABfnwEAAwAAAAAAwPAf2YvU2whsk9bfjdTbCDBDSVEuTllTRTpGLklRX1RPVEFMX0NPTU1PTl9FUVVJVFkuQ1ExMjAxMS4uLi5VU0QBAAAAX58BAAIAAAAEMjQyNgEIAAAABQAAAAExAQAAAAoxNTQ1MjIyNTY0AwAAAAMxNjACAAAABDEwMDYEAAAAATAHAAAACjEwLzI0LzIwMjMIAAAACTMvMzEvMjAxMQkAAAABMMDwH9mL1NsI4QDv343U2wg1Q0lRLk5ZU0U6Ri5JUV9UT1RBTF9SRVZfMVlSX0FOTl9HUk9XVEguQ1ExMjAxMS4uLi5VU0QBAAAAX58BAAIAAAAFNC45MDQBCAAAAAUAAAABMQEAAAAKMTU0NTIyMjU2NAMAAAADMTYwAgAAAAQ0MTk0BAAAAAEwBwAAAAoxMC8yNC8yMDIzCAAAAAkzLzMxLzIwMTEJAAAAATDA8B/Zi9TbCOrd7N+N1NsIH0NJUS5OWVNFOkYuSVFfREEuQ1ExMjAxMS4uLi5VU0QBAAAAX58BAAMAAAAAAMDwH9mL1NsIPN3Y343U2wgtQ0lRLk5ZU0U6Ri5JUV9ORVRfSU5URVJFU1RfRVhQLkNRMTIwMTEuLi4uVVNEAQAAAF+fAQACAAAABC0xNjYBCAAAAAUAAAABMQEAAAAKMTU0NTIyMjU2NAMAAAADMTYwAgAAAAMzNjgEAAAAATAHAAAACjEwLzI0LzIwMjMIAAAACTMvMzEvMjAxMQkAAAABMMDwH9mL1NsIGd3a343U2wglQ0lRLk5ZU0U6Ri5JUV9UT1RBTF9DQS5DUTQyMDEwLi4uLlVTRAEAAABfnwEAAgAAAAYxMjA4MDEBCAAAAAUAAAABMQEA</t>
  </si>
  <si>
    <t>AAAKMTUxNzMwNDQzOQMAAAADMTYwAgAAAAQxMDA4BAAAAAEwBwAAAAoxMC8yNC8yMDIzCAAAAAoxMi8zMS8yMDEwCQAAAAEwwPAf2YvU2wiQDOnfjdTbCClDSVEuTllTRTpGLklRX1RPVEFMX0FTU0VUUy5DUTQyMDEwLi4uLlVTRAEAAABfnwEAAgAAAAYxNjQ2ODcBCAAAAAUAAAABMQEAAAAKMTUxNzMwNDQzOQMAAAADMTYwAgAAAAQxMDA3BAAAAAEwBwAAAAoxMC8yNC8yMDIzCAAAAAoxMi8zMS8yMDEwCQAAAAEwwPAf2YvU2whsk9bfjdTbCB9DSVEuTllTRTpGLklRX1JFLkNRNDIwMTAuLi4uVVNEAQAAAF+fAQACAAAABS03MDM4AQgAAAAFAAAAATEBAAAACjE1MTczMDQ0MzkDAAAAAzE2MAIAAAAEMTIyMgQAAAABMAcAAAAKMTAvMjQvMjAyMwgAAAAKMTIvMzEvMjAxMAkAAAABMMDwH9mL1NsImaDk343U2wgsQ0lRLk5ZU0U6Ri5JUV9ORVRfV09SS0lOR19DQVAuQ1E0MjAxMC4uLi5VU0QBAAAAX58BAAIAAAAFMjM2ODkBCAAAAAUAAAABMQEAAAAKMTUxNzMwNDQzOQMAAAADMTYwAgAAAAQxMzExBAAAAAEwBwAAAAoxMC8yNC8yMDIzCAAAAAoxMi8zMS8yMDEwCQAAAAEwwPAf2YvU2wjsHuHfjdTbCCJDSVEuTllTRTpGLklRX0NBUEVYLkNRNDIwMTAuLi4uVVNEAQAAAF+fAQACAAAABS0xMTQ2AQgAAAAFAAAAATEBAAAACjE1MTczMDQ0MzkDAAAAAzE2MAIAAAAEMjAyMQQAAAABMAcAAAAKMTAvMjQvMjAy</t>
  </si>
  <si>
    <t>MwgAAAAKMTIvMzEvMjAxMAkAAAABMMDwH9mL1NsIGd3a343U2wgrQ0lRLk5ZU0U6Ri5JUV9DQVNIX1NUX0lOVkVTVC5DUTMyMDEwLi4uLlVTRAEAAABfnwEAAgAAAAUyMzY1OQEIAAAABQAAAAExAQAAAAoxNDgwMjAwOTMxAwAAAAMxNjACAAAABDEwMDIEAAAAATAHAAAACjEwLzI0LzIwMjMIAAAACTkvMzAvMjAxMAkAAAABMMDwH9mL1NsIPN3Y343U2wgpQ0lRLk5ZU0U6Ri5JUV9UT1RBTF9BU1NFVFMuQ1EzMjAxMC4uLi5VU0QBAAAAX58BAAIAAAAGMTc3MDc4AQgAAAAFAAAAATEBAAAACjE0ODAyMDA5MzEDAAAAAzE2MAIAAAAEMTAwNwQAAAABMAcAAAAKMTAvMjQvMjAyMwgAAAAJOS8zMC8yMDEwCQAAAAEwwPAf2YvU2wiwUtvfjdTbCCFDSVEuTllTRTpGLklRX0NPR1MuQ1EzMjAxMC4uLi5VU0QBAAAAX58BAAIAAAAFMjQyMzMBCAAAAAUAAAABMQEAAAAKMTQ4MDIwMDkzMQMAAAADMTYwAgAAAAIzNAQAAAABMAcAAAAKMTAvMjQvMjAyMwgAAAAJOS8zMC8yMDEwCQAAAAEwwPAf2YvU2wgZ3drfjdTbCB9DSVEuTllTRTpGLklRX0FQLkNRMzIwMTAuLi4uVVNEAQAAAF+fAQACAAAABTE0MzE5AQgAAAAFAAAAATEBAAAACjE0ODAyMDA5MzEDAAAAAzE2MAIAAAAEMTAxOAQAAAABMAcAAAAKMTAvMjQvMjAyMwgAAAAJOS8zMC8yMDEwCQAAAAEwwPAf2YvU2wjvTu/fjdTbCClDSVEuTllTRTpGLklRX1RPVEFM</t>
  </si>
  <si>
    <t>X0FTU0VUUy5DUTIyMDEwLi4uLlVTRAEAAABfnwEAAgAAAAYxNzk3NTABCAAAAAUAAAABMQEAAAAKMTQ2NTIxNjcxMgMAAAADMTYwAgAAAAQxMDA3BAAAAAEwBwAAAAoxMC8yNC8yMDIzCAAAAAk2LzMwLzIwMTAJAAAAATDA8B/Zi9TbCDzd2N+N1NsIKENJUS5OWVNFOkYuSVFfUFJFRl9FUVVJVFkuQ1EyMjAxMC4uLi5VU0QBAAAAX58BAAMAAAAAAMDwH9mL1NsISgnr343U2wgmQ0lRLk5ZU0U6Ri5JUV9UT1RBTF9SRVYuQ1ExMjAxMC4uLi5VU0QBAAAAX58BAAIAAAAFMzE1NjYBCAAAAAUAAAABMQEAAAAKMTQ1MjcyMDk4NAMAAAADMTYwAgAAAAIyOAQAAAABMAcAAAAKMTAvMjQvMjAyMwgAAAAJMy8zMS8yMDEwCQAAAAEw0Tjx2IvU2wiZoOTfjdTbCClDSVEuTllTRTpGLklRX1RPVEFMX0FTU0VUUy5DUTEyMDEwLi4uLlVTRAEAAABfnwEAAgAAAAYxOTE5NjgBCAAAAAUAAAABMQEAAAAKMTQ1MjcyMDk4NAMAAAADMTYwAgAAAAQxMDA3BAAAAAEwBwAAAAoxMC8yNC8yMDIzCAAAAAkzLzMxLzIwMTAJAAAAATDROPHYi9TbCOwe4d+N1NsIJUNJUS5OWVNFOkYuSVFfVE9UQUxfQ0wuQ1ExMjAxMC4uLi5VU0QBAAAAX58BAAIAAAAGMTAzNjY4AQgAAAAFAAAAATEBAAAACjE0NTI3MjA5ODQDAAAAAzE2MAIAAAAEMTAwOQQAAAABMAcAAAAKMTAvMjQvMjAyMwgAAAAJMy8zMS8yMDEwCQAAAAEw0Tjx2IvU2whsk9bf</t>
  </si>
  <si>
    <t>jdTbCCdDSVEuTllTRTpGLklRX1RPVEFMX0xJQUIuQ1ExMjAxMC4uLi5VU0QBAAAAX58BAAIAAAAGMTk3NDA1AQgAAAAFAAAAATEBAAAACjE0NTI3MjA5ODQDAAAAAzE2MAIAAAAEMTI3NgQAAAABMAcAAAAKMTAvMjQvMjAyMwgAAAAJMy8zMS8yMDEwCQAAAAEw0Tjx2IvU2wjsVuLfjdTbCCZDSVEuTllTRTpGLklRX0lOVkVOVE9SWS5DUTEyMDEwLi4uLlVTRAEAAABfnwEAAgAAAAQ2MjkyAQgAAAAFAAAAATEBAAAACjE0NTI3MjA5ODQDAAAAAzE2MAIAAAAEMTA0MwQAAAABMAcAAAAKMTAvMjQvMjAyMwgAAAAJMy8zMS8yMDEwCQAAAAEw0Tjx2IvU2wjvdN3fjdTbCCBDSVEuTllTRTpGLklRX1NHQS5DUTEyMDEwLi4uLlVTRAEAAABfnwEAAgAAAAQyMjIwAQgAAAAFAAAAATEBAAAACjE0NTI3MjA5ODQDAAAAAzE2MAIAAAACMjMEAAAAATAHAAAACjEwLzI0LzIwMjMIAAAACTMvMzEvMjAxMAkAAAABMNE48diL1NsIPN3Y343U2wgnQ0lRLk5ZU0U6Ri5JUV9DQVNIX0VRVUlWLkNRNDIwMDkuLi4uVVNEAQAAAF+fAQACAAAABDk3NjIBCAAAAAUAAAABMQEAAAAKMTQzMzgyODc4NQMAAAADMTYwAgAAAAQxMDk2BAAAAAEwBwAAAAoxMC8yNC8yMDIzCAAAAAoxMi8zMS8yMDA5CQAAAAEw0Tjx2IvU2wihFNzfjdTbCClDSVEuTllTRTpGLklRX1RPVEFMX0FTU0VUUy5DUTQyMDA5Li4uLlVTRAEAAABfnwEAAgAAAAYx</t>
  </si>
  <si>
    <t>OTIwNDABCAAAAAUAAAABMQEAAAAKMTQzMzgyODc4NQMAAAADMTYwAgAAAAQxMDA3BAAAAAEwBwAAAAoxMC8yNC8yMDIzCAAAAAoxMi8zMS8yMDA5CQAAAAEw0Tjx2IvU2wg83djfjdTbCCFDSVEuTllTRTpGLklRX0FQSUMuQ1E0MjAwOS4uLi5VU0QBAAAAX58BAAIAAAAFMTY3ODYBCAAAAAUAAAABMQEAAAAKMTQzMzgyODc4NQMAAAADMTYwAgAAAAQxMDg0BAAAAAEwBwAAAAoxMC8yNC8yMDIzCAAAAAoxMi8zMS8yMDA5CQAAAAEw0Tjx2IvU2wjvTu/fjdTbCB9DSVEuTllTRTpGLklRX1JFLkNRNDIwMDkuLi4uVVNEAQAAAF+fAQACAAAABi0xMzU5OQEIAAAABQAAAAExAQAAAAoxNDMzODI4Nzg1AwAAAAMxNjACAAAABDEyMjIEAAAAATAHAAAACjEwLzI0LzIwMjMIAAAACjEyLzMxLzIwMDkJAAAAATDROPHYi9TbCO+x2t+N1NsILENJUS5OWVNFOkYuSVFfTkVUX1dPUktJTkdfQ0FQLkNRNDIwMDkuLi4uVVNEAQAAAF+fAQACAAAABTM1Njg4AQgAAAAFAAAAATEBAAAACjE0MzM4Mjg3ODUDAAAAAzE2MAIAAAAEMTMxMQQAAAABMAcAAAAKMTAvMjQvMjAyMwgAAAAKMTIvMzEvMjAwOQkAAAABMNE48diL1NsI77Ha343U2wgiQ0lRLk5ZU0U6Ri5JUV9DQVBFWC5DUTQyMDA5Li4uLlVTRAEAAABfnwEAAwAAAAAA0Tjx2IvU2whz7+3fjdTbCCZDSVEuTllTRTpGLklRX1RPVEFMX1JFVi5DUTMyMDA5Li4uLlVTRAEA</t>
  </si>
  <si>
    <t>AABfnwEAAgAAAAUzMDI3MgEIAAAABQAAAAExAQAAAAoxNDA5MTQ1NDI5AwAAAAMxNjACAAAAAjI4BAAAAAEwBwAAAAoxMC8yNC8yMDIzCAAAAAk5LzMwLzIwMDkJAAAAATDROPHYi9TbCGyT1t+N1NsIOkNJUS5OWVNFOkYuSVFfVE9UQUxfT1VUU1RBTkRJTkdfRklMSU5HX0RBVEUuQ1EzMjAwOS4uLi5VU0QBAAAAX58BAAIAAAALMzMwNy4xMDA4NzYBBAAAAAUAAAABNQEAAAAKMTQwOTE0NTQyOQIAAAAFMjQxNTMGAAAAATDROPHYi9TbCDzd2N+N1NsIJ0NJUS5OWVNFOkYuSVFfVE9UQUxfREVCVC5DUTMyMDA5Li4uLlVTRAEAAABfnwEAAgAAAAYxMzIwMTcBCAAAAAUAAAABMQEAAAAKMTQwOTE0NTQyOQMAAAADMTYwAgAAAAQ0MTczBAAAAAEwBwAAAAoxMC8yNC8yMDIzCAAAAAk5LzMwLzIwMDkJAAAAATDROPHYi9TbCO+x2t+N1NsIIUNJUS5OWVNFOkYuSVFfQ09HUy5DUTMyMDA5Li4uLlVTRAEAAABfnwEAAgAAAAUyNDgxNwEIAAAABQAAAAExAQAAAAoxNDA5MTQ1NDI5AwAAAAMxNjACAAAAAjM0BAAAAAEwBwAAAAoxMC8yNC8yMDIzCAAAAAk5LzMwLzIwMDkJAAAAATDROPHYi9TbCPMi6N+N1NsIJ0NJUS5OWVNFOkYuSVFfVE9UQUxfTElBQi5DUTIyMDA5Li4uLlVTRAEAAABfnwEAAgAAAAYyMDk2MDgBCAAAAAUAAAABMQEAAAAKMTM5MDkyOTYzNQMAAAADMTYwAgAAAAQxMjc2BAAAAAEwBwAAAAoxMC8y</t>
  </si>
  <si>
    <t>NC8yMDIzCAAAAAk2LzMwLzIwMDkJAAAAATDROPHYi9TbCJmg5N+N1NsIH0NJUS5OWVNFOkYuSVFfQVAuQ1EyMjAwOS4uLi5VU0QBAAAAX58BAAIAAAAFMTA2MTUBCAAAAAUAAAABMQEAAAAKMTM5MDkyOTYzNQMAAAADMTYwAgAAAAQxMDE4BAAAAAEwBwAAAAoxMC8yNC8yMDIzCAAAAAk2LzMwLzIwMDkJAAAAATDROPHYi9TbCO+x2t+N1NsIH0NJUS5OWVNFOkYuSVFfQVIuQ1EyMjAwOS4uLi5VU0QBAAAAX58BAAIAAAAEMzgyMQEIAAAABQAAAAExAQAAAAoxMzkwOTI5NjM1AwAAAAMxNjACAAAABDEwMjEEAAAAATAHAAAACjEwLzI0LzIwMjMIAAAACTYvMzAvMjAwOQkAAAABMNE48diL1NsI7B7h343U2wgpQ0lRLk5ZU0U6Ri5JUV9UT1RBTF9BU1NFVFMuQ1ExMjAwOS4uLi5VU0QBAAAAX58BAAIAAAAGMjAzMTM0AQgAAAAFAAAAATEBAAAACjEzNjA4MDY0MTMDAAAAAzE2MAIAAAAEMTAwNwQAAAABMAcAAAAKMTAvMjQvMjAyMwgAAAAJMy8zMS8yMDA5CQAAAAEw0Tjx2IvU2wiHa9bfjdTbCDBDSVEuTllTRTpGLklRX1RPVEFMX0NPTU1PTl9FUVVJVFkuQ1ExMjAwOS4uLi5VU0QBAAAAX58BAAIAAAAGLTE3NTc3AQgAAAAFAAAAATEBAAAACjEzNjA4MDY0MTMDAAAAAzE2MAIAAAAEMTAwNgQAAAABMAcAAAAKMTAvMjQvMjAyMwgAAAAJMy8zMS8yMDA5CQAAAAEw0Tjx2IvU2wgkS93fjdTbCDVDSVEuTllTRTpG</t>
  </si>
  <si>
    <t>LklRX1RPVEFMX1JFVl8xWVJfQU5OX0dST1dUSC5DUTEyMDA5Li4uLlVTRAEAAABfnwEAAgAAAAgtNDMuNjYxNwEIAAAABQAAAAExAQAAAAoxMzYwODA2NDEzAwAAAAMxNjACAAAABDQxOTQEAAAAATAHAAAACjEwLzI0LzIwMjMIAAAACTMvMzEvMjAwOQkAAAABMNE48diL1NsI3Crb343U2wgmQ0lRLk5ZU0U6Ri5JUV9UT1RBTF9SRVYuQ1E0MjAwOC4uLi5VU0QBAAAAX58BAAIAAAAFMjg5NzQBCAAAAAUAAAABMQEAAAAKMTMzMTQ0MTE4MQMAAAADMTYwAgAAAAIyOAQAAAABMAcAAAAKMTAvMjQvMjAyMwgAAAAKMTIvMzEvMjAwOAkAAAABMN9f8diL1NsIKLbY343U2wgfQ0lRLk5ZU0U6Ri5JUV9SRS5DUTQyMDA4Li4uLlVTRAEAAABfnwEAAgAAAAYtMTYzMTYBCAAAAAUAAAABMQEAAAAKMTMzMTQ0MTE4MQMAAAADMTYwAgAAAAQxMjIyBAAAAAEwBwAAAAoxMC8yNC8yMDIzCAAAAAoxMi8zMS8yMDA4CQAAAAEw31/x2IvU2wjhAO/fjdTbCCtDSVEuTllTRTpGLklRX0NBU0hfU1RfSU5WRVNULkNRMzIwMDguLi4uVVNEAQAAAF+fAQACAAAABTIxNzc5AQgAAAAFAAAAATEBAAAACjEyNDU0NDY1NDADAAAAAzE2MAIAAAAEMTAwMgQAAAABMAcAAAAKMTAvMjQvMjAyMwgAAAAJOS8zMC8yMDA4CQAAAAEw31/x2IvU2wgottjfjdTbCCVDSVEuTllTRTpGLklRX1RPVEFMX0NBLkNRMzIwMDguLi4uVVNEAQAAAF+fAQAC</t>
  </si>
  <si>
    <t>AAAABjE2MjQxNQEIAAAABQAAAAExAQAAAAoxMjQ1NDQ2NTQwAwAAAAMxNjACAAAABDEwMDgEAAAAATAHAAAACjEwLzI0LzIwMjMIAAAACTkvMzAvMjAwOAkAAAABMN9f8diL1NsI77Ha343U2wghQ0lRLk5ZU0U6Ri5JUV9BUElDLkNRMzIwMDguLi4uVVNEAQAAAF+fAQACAAAABDg5MTABCAAAAAUAAAABMQEAAAAKMTI0NTQ0NjU0MAMAAAADMTYwAgAAAAQxMDg0BAAAAAEwBwAAAAoxMC8yNC8yMDIzCAAAAAk5LzMwLzIwMDgJAAAAATDfX/HYi9TbCIdr1t+N1NsIJ0NJUS5OWVNFOkYuSVFfVE9UQUxfREVCVC5DUTMyMDA4Li4uLlVTRAEAAABfnwEAAgAAAAYxNTY3OTMBCAAAAAUAAAABMQEAAAAKMTI0NTQ0NjU0MAMAAAADMTYwAgAAAAQ0MTczBAAAAAEwBwAAAAoxMC8yNC8yMDIzCAAAAAk5LzMwLzIwMDgJAAAAATDfX/HYi9TbCEoJ69+N1NsIJ0NJUS5OWVNFOkYuSVFfVE9UQUxfTElBQi5DUTIyMDA4Li4uLlVTRAEAAABfnwEAAgAAAAYyNjU1MjEBCAAAAAUAAAABMQEAAAAKMTEwNzI0NTQ0MAMAAAADMTYwAgAAAAQxMjc2BAAAAAEwBwAAAAoxMC8yNC8yMDIzCAAAAAk2LzMwLzIwMDgJAAAAATDfX/HYi9TbCO+x2t+N1NsIOkNJUS5OWVNFOkYuSVFfVE9UQUxfT1VUU1RBTkRJTkdfRklMSU5HX0RBVEUuQ1EyMjAwOC4uLi5VU0QBAAAAX58BAAIAAAAKMjI2MS4zNTAyNQEEAAAABQAAAAE1AQAAAAoxMTA3</t>
  </si>
  <si>
    <t>MjQ1NDQwAgAAAAUyNDE1MwYAAAABMN9f8diL1NsI1kzm343U2wgnQ0lRLk5ZU0U6Ri5JUV9UT1RBTF9ERUJULkNRMjIwMDguLi4uVVNEAQAAAF+fAQACAAAABjE2NjAyNQEIAAAABQAAAAExAQAAAAoxMTA3MjQ1NDQwAwAAAAMxNjACAAAABDQxNzMEAAAAATAHAAAACjEwLzI0LzIwMjMIAAAACTYvMzAvMjAwOAkAAAABMN9f8diL1NsIKLbY343U2wgoQ0lRLk5ZU0U6Ri5JUV9QUkVGX0VRVUlUWS5DUTEyMDA4Li4uLlVTRAEAAABfnwEAAwAAAAAA31/x2IvU2wjsVuLfjdTbCDBDSVEuTllTRTpGLklRX1RPVEFMX0NPTU1PTl9FUVVJVFkuQ1ExMjAwOC4uLi5VU0QBAAAAX58BAAIAAAAENzExMQEIAAAABQAAAAExAQAAAAk5NzU4NTE0ODgDAAAAAzE2MAIAAAAEMTAwNgQAAAABMAcAAAAKMTAvMjQvMjAyMwgAAAAJMy8zMS8yMDA4CQAAAAEw31/x2IvU2wjvsdrfjdTbCChDSVEuTllTRTpITUMuSVFfVE9UQUxfUkVWLkNRNDIwMjIuLi4uVVNEAQAAAJVBBAACAAAADDMzNjU0Ljk5OTY2MgEIAAAABQAAAAExAQAAAAstMjA2MDE4OTk2MAMAAAADMTYwAgAAAAIyOAQAAAABMAcAAAAKMTAvMjQvMjAyMwgAAAAKMTIvMzEvMjAyMgkAAAABMN9f8diL1NsI77Ha343U2wghQ0lRLk5ZU0U6SE1DLklRX1JFLkNRNDIwMjIuLi4uVVNEAQAAAJVBBAACAAAADDc1MTM3LjE3MzU0OQEIAAAABQAAAAExAQAAAAstMjA2MDE4</t>
  </si>
  <si>
    <t>OTk2MAMAAAADMTYwAgAAAAQxMjIyBAAAAAEwBwAAAAoxMC8yNC8yMDIzCAAAAAoxMi8zMS8yMDIyCQAAAAEw31/x2IvU2wgji9rfjdTbCChDSVEuTllTRTpITUMuSVFfSU5WRU5UT1JZLkNRNDIwMjIuLi4uVVNEAQAAAJVBBAACAAAADDE2MDEyLjI3NjEzNQEIAAAABQAAAAExAQAAAAstMjA2MDE4OTk2MAMAAAADMTYwAgAAAAQxMDQzBAAAAAEwBwAAAAoxMC8yNC8yMDIzCAAAAAoxMi8zMS8yMDIyCQAAAAEw31/x2IvU2wgKydffjdTbCCJDSVEuTllTRTpITUMuSVFfU0dBLkNRNDIwMjIuLi4uVVNEAQAAAJVBBAACAAAACzMwMTMuMjE3MTA2AQgAAAAFAAAAATEBAAAACy0yMDYwMTg5OTYwAwAAAAMxNjACAAAAAjIzBAAAAAEwBwAAAAoxMC8yNC8yMDIzCAAAAAoxMi8zMS8yMDIyCQAAAAEw31/x2IvU2wgottjfjdTbCCFDSVEuTllTRTpITUMuSVFfTkkuQ1EzMjAyMi4uLi5VU0QBAAAAlUEEAAIAAAALMTMwOC4zMDY5MDMBCAAAAAUAAAABMQEAAAALLTIwNzA3MzU5MzUDAAAAAzE2MAIAAAACMTUEAAAAATAHAAAACjEwLzI0LzIwMjMIAAAACTkvMzAvMjAyMgkAAAABMN9f8diL1NsIKLbY343U2wgpQ0lRLk5ZU0U6SE1DLklRX0NBU0hfRVFVSVYuQ1EzMjAyMi4uLi5VU0QBAAAAlUEEAAIAAAAMMjcxOTkuMDQzNTc3AQgAAAAFAAAAATEBAAAACy0yMDcwNzM1OTM1AwAAAAMxNjACAAAABDEwOTYEAAAAATAH</t>
  </si>
  <si>
    <t>AAAACjEwLzI0LzIwMjMIAAAACTkvMzAvMjAyMgkAAAABMN9f8diL1NsII4va343U2wg3Q0lRLk5ZU0U6SE1DLklRX1RPVEFMX1JFVl8xWVJfQU5OX0dST1dUSC5DUTMyMDIyLi4uLlVTRAEAAACVQQQAAgAAAAYyNS4wMDkBCAAAAAUAAAABMQEAAAALLTIwNzA3MzU5MzUDAAAAAjc5AgAAAAQ0MTk0BAAAAAEwBwAAAAoxMC8yNC8yMDIzCAAAAAk5LzMwLzIwMjIJAAAAATDfX/HYi9TbCIdr1t+N1NsIIUNJUS5OWVNFOkhNQy5JUV9EQS5DUTMyMDIyLi4uLlVTRAEAAACVQQQAAwAAAAAA31/x2IvU2wgKydffjdTbCC9DSVEuTllTRTpITUMuSVFfTkVUX0lOVEVSRVNUX0VYUC5DUTMyMDIyLi4uLlVTRAEAAACVQQQAAgAAAAk1My4wMTA5ODMBCAAAAAUAAAABMQEAAAALLTIwNzA3MzU5MzUDAAAAAzE2MAIAAAADMzY4BAAAAAEwBwAAAAoxMC8yNC8yMDIzCAAAAAk5LzMwLzIwMjIJAAAAATDfX/HYi9TbCCi22N+N1NsIK0NJUS5OWVNFOkhNQy5JUV9UT1RBTF9BU1NFVFMuQ1EyMjAyMi4uLi5VU0QBAAAAlUEEAAIAAAANMTg1MTEwLjU4Mzg1MQEIAAAABQAAAAExAQAAAAstMjAzMDM5MDkwOAMAAAADMTYwAgAAAAQxMDA3BAAAAAEwBwAAAAoxMC8yNC8yMDIzCAAAAAk2LzMwLzIwMjIJAAAAATDfX/HYi9TbCCOL2t+N1NsIJENJUS5OWVNFOkhNQy5JUV9DQVBFWC5DUTIyMDIyLi4uLlVTRAEAAACVQQQAAgAAAAst</t>
  </si>
  <si>
    <t>NzEzLjczOTAzMgEIAAAABQAAAAExAQAAAAstMjAzMDM5MDkwOAMAAAADMTYwAgAAAAQyMDIxBAAAAAEwBwAAAAoxMC8yNC8yMDIzCAAAAAk2LzMwLzIwMjIJAAAAATDfX/HYi9TbCArJ19+N1NsIKUNJUS5OWVNFOkhNQy5JUV9UT1RBTF9ERUJULkNRMTIwMjIuLi4uVVNEAQAAAJVBBAACAAAADDY5MzQ4Ljg5NzYxMwEIAAAABQAAAAExAQAAAAstMjAzOTkwNTk0OAMAAAADMTYwAgAAAAQ0MTczBAAAAAEwBwAAAAoxMC8yNC8yMDIzCAAAAAkzLzMxLzIwMjIJAAAAATDfX/HYi9TbCMdD1t+N1NsIK0NJUS5OWVNFOkhNQy5JUV9UT1RBTF9BU1NFVFMuQ1E0MjAyMS4uLi5VU0QBAAAAlUEEAAIAAAANMTkzMjQ0LjQ0ODA2NAEIAAAABQAAAAExAQAAAAstMjA2MDE4OTk0NQMAAAADMTYwAgAAAAQxMDA3BAAAAAEwBwAAAAoxMC8yNC8yMDIzCAAAAAoxMi8zMS8yMDIxCQAAAAEw31/x2IvU2wgji9rfjdTbCCFDSVEuTllTRTpITUMuSVFfQVAuQ1E0MjAyMS4uLi5VU0QBAAAAlUEEAAIAAAALODk4MC4wMTUzOTEBCAAAAAUAAAABMQEAAAALLTIwNjAxODk5NDUDAAAAAzE2MAIAAAAEMTAxOAQAAAABMAcAAAAKMTAvMjQvMjAyMwgAAAAKMTIvMzEvMjAyMQkAAAABMN9f8diL1NsIx0PW343U2wgvQ0lRLk5ZU0U6SE1DLklRX05FVF9JTlRFUkVTVF9FWFAuQ1E0MjAyMS4uLi5VU0QBAAAAlUEEAAIAAAAJMzguMzUzOTc2</t>
  </si>
  <si>
    <t>AQgAAAAFAAAAATEBAAAACy0yMDYwMTg5OTQ1AwAAAAMxNjACAAAAAzM2OAQAAAABMAcAAAAKMTAvMjQvMjAyMwgAAAAKMTIvMzEvMjAyMQkAAAABMN9f8diL1NsII4va343U2wg8Q0lRLk5ZU0U6SE1DLklRX1RPVEFMX09VVFNUQU5ESU5HX0ZJTElOR19EQVRFLkNRMzIwMjEuLi4uVVNEAQAAAJVBBAACAAAACzUxNzkuMDY0NjQ0AQQAAAAFAAAAATUBAAAACy0yMTIyNDk3NDc0AgAAAAUyNDE1MwYAAAABMN9f8diL1NsII4va343U2wgoQ0lRLk5ZU0U6SE1DLklRX1RPVEFMX1JFVi5DUTIyMDIxLi4uLlVTRAEAAACVQQQAAgAAAAwzMjI5NC4wOTg0NjQBCAAAAAUAAAABMQEAAAALLTIwODU0MjI5NzADAAAAAzE2MAIAAAACMjgEAAAAATAHAAAACjEwLzI0LzIwMjMIAAAACTYvMzAvMjAyMQkAAAABMN9f8diL1NsIx0PW343U2wgnQ0lRLk5ZU0U6SE1DLklRX1RPVEFMX0NBLkNRMjIwMjEuLi4uVVNEAQAAAJVBBAACAAAADDY1NTA3LjIxNTQyMQEIAAAABQAAAAExAQAAAAstMjA4NTQyMjk3MAMAAAADMTYwAgAAAAQxMDA4BAAAAAEwBwAAAAoxMC8yNC8yMDIzCAAAAAk2LzMwLzIwMjEJAAAAATDfX/HYi9TbCCOL2t+N1NsIJUNJUS5OWVNFOkYuSVFfSU5EVVNUUlkuQ1EyMjAyMi4uLi5VU0QBAAAAX58BAAMAAAALQXV0b21vYmlsZXMAjyRS2YvU2wh4h9zfjdTbCCVDSVEuTllTRTpGLklRX0lORFVTVFJZLkNR</t>
  </si>
  <si>
    <t>MzIwMjEuLi4uVVNEAQAAAF+fAQADAAAAC0F1dG9tb2JpbGVzAI8kUtmL1NsIEFPt343U2wglQ0lRLk5ZU0U6Ri5JUV9JTkRVU1RSWS5DUTIyMDIxLi4uLlVTRAEAAABfnwEAAwAAAAtBdXRvbW9iaWxlcwCPJFLZi9TbCC6B6d+N1NsIJUNJUS5OWVNFOkYuSVFfSU5EVVNUUlkuQ1E0MjAyMC4uLi5VU0QBAAAAX58BAAMAAAALQXV0b21vYmlsZXMAjyRS2YvU2wgbVuvfjdTbCCVDSVEuTllTRTpGLklRX0lORFVTVFJZLkNRMzIwMjAuLi4uVVNEAQAAAF+fAQADAAAAC0F1dG9tb2JpbGVzAI8kUtmL1NsIWWLc343U2wglQ0lRLk5ZU0U6Ri5JUV9JTkRVU1RSWS5DUTQyMDE5Li4uLlVTRAEAAABfnwEAAwAAAAtBdXRvbW9iaWxlcwCPJFLZi9TbCNs97t+N1NsIJUNJUS5OWVNFOkYuSVFfSU5EVVNUUlkuQ1EyMjAxOS4uLi5VU0QBAAAAX58BAAMAAAALQXV0b21vYmlsZXMAjyRS2YvU2wiIoNnfjdTbCCVDSVEuTllTRTpGLklRX0lORFVTVFJZLkNRMjIwMTguLi4uVVNEAQAAAF+fAQADAAAAC0F1dG9tb2JpbGVzAJpLUtmL1NsIJkXh343U2wglQ0lRLk5ZU0U6Ri5JUV9JTkRVU1RSWS5DUTQyMDE3Li4uLlVTRAEAAABfnwEAAwAAAAtBdXRvbW9iaWxlcwD6eh/Zi9TbCCF529+N1NsIJUNJUS5OWVNFOkYuSVFfSU5EVVNUUlkuQ1EzMjAxNy4uLi5VU0QBAAAAX58BAAMAAAALQXV0b21vYmlsZXMA+nof2YvU2wh+1N7f</t>
  </si>
  <si>
    <t>jdTbCCVDSVEuTllTRTpGLklRX0lORFVTVFJZLkNRMTIwMTcuLi4uVVNEAQAAAF+fAQADAAAAC0F1dG9tb2JpbGVzAPp6H9mL1NsI9HXv343U2wglQ0lRLk5ZU0U6Ri5JUV9JTkRVU1RSWS5DUTQyMDE2Li4uLlVTRAEAAABfnwEAAwAAAAtBdXRvbW9iaWxlcwD6eh/Zi9TbCMlY6d+N1NsIJUNJUS5OWVNFOkYuSVFfSU5EVVNUUlkuQ1ExMjAxNi4uLi5VU0QBAAAAX58BAAMAAAALQXV0b21vYmlsZXMA+nof2YvU2wj3BtffjdTbCCVDSVEuTllTRTpGLklRX0lORFVTVFJZLkNRMzIwMTUuLi4uVVNEAQAAAF+fAQADAAAAC0F1dG9tb2JpbGVzAPp6H9mL1NsIJkXh343U2wglQ0lRLk5ZU0U6Ri5JUV9DRU9fTkFNRS5DUTMyMDIyLi4uLlVTRAEAAABfnwEAAwAAAA1GYXJsZXksIEphbWVzAJpLUtmL1NsI3cvi343U2wglQ0lRLk5ZU0U6Ri5JUV9DRU9fTkFNRS5DUTIyMDIyLi4uLlVTRAEAAABfnwEAAwAAAA1GYXJsZXksIEphbWVzAJpLUtmL1NsIlcfZ343U2wglQ0lRLk5ZU0U6Ri5JUV9DRU9fTkFNRS5DUTEyMDIyLi4uLlVTRAEAAABfnwEAAwAAAA1GYXJsZXksIEphbWVzAJpLUtmL1NsIsBXl343U2wglQ0lRLk5ZU0U6Ri5JUV9DRU9fTkFNRS5DUTQyMDIxLi4uLlVTRAEAAABfnwEAAwAAAA1GYXJsZXksIEphbWVzAJpLUtmL1NsIlcfZ343U2wglQ0lRLk5ZU0U6Ri5JUV9DRU9fTkFNRS5DUTMyMDIxLi4uLlVT</t>
  </si>
  <si>
    <t>RAEAAABfnwEAAwAAAA1GYXJsZXksIEphbWVzAJpLUtmL1NsIsBXl343U2wglQ0lRLk5ZU0U6Ri5JUV9DRU9fTkFNRS5DUTIyMDIxLi4uLlVTRAEAAABfnwEAAwAAAA1GYXJsZXksIEphbWVzAJpLUtmL1NsIiKDZ343U2wglQ0lRLk5ZU0U6Ri5JUV9DRU9fTkFNRS5DUTQyMDIwLi4uLlVTRAEAAABfnwEAAwAAAA1GYXJsZXksIEphbWVzAJpLUtmL1NsI5O7k343U2wglQ0lRLk5ZU0U6Ri5JUV9DRU9fTkFNRS5DUTMyMDIwLi4uLlVTRAEAAABfnwEAAwAAAA1GYXJsZXksIEphbWVzAJpLUtmL1NsIYGvh343U2wglQ0lRLk5ZU0U6Ri5JUV9DRU9fTkFNRS5DUTIyMDIwLi4uLlVTRAEAAABfnwEAAwAAAA1GYXJsZXksIEphbWVzAJpLUtmL1NsIOKDb343U2wglQ0lRLk5ZU0U6Ri5JUV9DRU9fTkFNRS5DUTQyMDE5Li4uLlVTRAEAAABfnwEAAwAAAA1GYXJsZXksIEphbWVzAJpLUtmL1NsIKZ3v343U2wglQ0lRLk5ZU0U6Ri5JUV9DRU9fTkFNRS5DUTIyMDE5Li4uLlVTRAEAAABfnwEAAwAAAA1GYXJsZXksIEphbWVzAJpLUtmL1NsItmjs343U2wglQ0lRLk5ZU0U6Ri5JUV9DRU9fTkFNRS5DUTMyMDE4Li4uLlVTRAEAAABfnwEAAwAAAA1GYXJsZXksIEphbWVzAJpLUtmL1NsIey3r343U2wglQ0lRLk5ZU0U6Ri5JUV9DRU9fTkFNRS5DUTIyMDE4Li4uLlVTRAEAAABfnwEAAwAAAA1GYXJsZXksIEphbWVzAJpLUtmL</t>
  </si>
  <si>
    <t>1NsIJkXh343U2wglQ0lRLk5ZU0U6Ri5JUV9DRU9fTkFNRS5DUTQyMDE3Li4uLlVTRAEAAABfnwEAAwAAAA1GYXJsZXksIEphbWVzAPp6H9mL1NsIIXnb343U2wglQ0lRLk5ZU0U6Ri5JUV9DRU9fTkFNRS5DUTMyMDE3Li4uLlVTRAEAAABfnwEAAwAAAA1GYXJsZXksIEphbWVzAPp6H9mL1NsIo5vd343U2wglQ0lRLk5ZU0U6Ri5JUV9DRU9fTkFNRS5DUTEyMDE3Li4uLlVTRAEAAABfnwEAAwAAAA1GYXJsZXksIEphbWVzAPp6H9mL1NsI6lDZ343U2wglQ0lRLk5ZU0U6Ri5JUV9DRU9fTkFNRS5DUTEyMDE2Li4uLlVTRAEAAABfnwEAAwAAAA1GYXJsZXksIEphbWVzAPp6H9mL1NsI1K3e343U2wglQ0lRLk5ZU0U6Ri5JUV9DRU9fTkFNRS5DUTQyMDE0Li4uLlVTRAEAAABfnwEAAwAAAA1GYXJsZXksIEphbWVzAPp6H9mL1NsIV+HW343U2wgfQ0lRLk5ZU0U6Ri5JUV9BUi5DUTMyMDIyLi4uLlVTRAEAAABfnwEAAgAAAAUxNDc2NAEIAAAABQAAAAExAQAAAAstMjAzNjc0NzAwNgMAAAADMTYwAgAAAAQxMDIxBAAAAAEwBwAAAAoxMC8yNC8yMDIzCAAAAAk5LzMwLzIwMjIJAAAAATCuclLZi9TbCFUnAeCN1NsIIENJUS5OWVNFOkYuSVFfU0dBLkNRMzIwMjIuLi4uVVNEAQAAAF+fAQACAAAABDI0MjMBCAAAAAUAAAABMQEAAAALLTIwMzY3NDcwMDYDAAAAAzE2MAIAAAACMjMEAAAAATAHAAAACjEwLzI0LzIwMjMI</t>
  </si>
  <si>
    <t>AAAACTkvMzAvMjAyMgkAAAABMK5yUtmL1NsIDqrp343U2wg1Q0lRLk5ZU0U6Ri5JUV9UT1RBTF9SRVZfMVlSX0FOTl9HUk9XVEguQ1EzMjAyMi4uLi5VU0QBAAAAX58BAAIAAAAHMTAuMzk0MwEIAAAABQAAAAExAQAAAAstMjAzNjc0NzAwNgMAAAADMTYwAgAAAAQ0MTk0BAAAAAEwBwAAAAoxMC8yNC8yMDIzCAAAAAk5LzMwLzIwMjIJAAAAATCuclLZi9TbCJXH2d+N1NsIH0NJUS5OWVNFOkYuSVFfREEuQ1EzMjAyMi4uLi5VU0QBAAAAX58BAAMAAAAAAK5yUtmL1NsIB33r343U2wgtQ0lRLk5ZU0U6Ri5JUV9ORVRfSU5URVJFU1RfRVhQLkNRMzIwMjIuLi4uVVNEAQAAAF+fAQACAAAABC0xMzkBCAAAAAUAAAABMQEAAAALLTIwMzY3NDcwMDYDAAAAAzE2MAIAAAADMzY4BAAAAAEwBwAAAAoxMC8yNC8yMDIzCAAAAAk5LzMwLzIwMjIJAAAAATCuclLZi9TbCM6P7N+N1NsILENJUS5OWVNFOkYuSVFfTkVUX1dPUktJTkdfQ0FQLkNRMzIwMjIuLi4uVVNEAQAAAF+fAQACAAAABi0xMjQ2NAEIAAAABQAAAAExAQAAAAstMjAzNjc0NzAwNgMAAAADMTYwAgAAAAQxMzExBAAAAAEwBwAAAAoxMC8yNC8yMDIzCAAAAAk5LzMwLzIwMjIJAAAAATCuclLZi9TbCN/53t+N1NsIIkNJUS5OWVNFOkYuSVFfQ0FQRVguQ1EzMjAyMi4uLi5VU0QBAAAAX58BAAIAAAAFLTE3MzIBCAAAAAUAAAABMQEAAAALLTIwMzY3NDcwMDYD</t>
  </si>
  <si>
    <t>AAAAAzE2MAIAAAAEMjAyMQQAAAABMAcAAAAKMTAvMjQvMjAyMwgAAAAJOS8zMC8yMDIyCQAAAAEwrnJS2YvU2wiNk+HfjdTbCB9DSVEuTllTRTpGLklRX05JLkNRMjIwMjIuLi4uVVNEAQAAAF+fAQACAAAAAzY2NwEIAAAABQAAAAExAQAAAAstMjAzNjc1NDk3MQMAAAADMTYwAgAAAAIxNQQAAAABMAcAAAAKMTAvMjQvMjAyMwgAAAAJNi8zMC8yMDIyCQAAAAEwrnJS2YvU2wgSw93fjdTbCClDSVEuTllTRTpGLklRX1RPVEFMX0FTU0VUUy5DUTIyMDIyLi4uLlVTRAEAAABfnwEAAgAAAAYyNDU3NTUBCAAAAAUAAAABMQEAAAALLTIwMzY3NTQ5NzEDAAAAAzE2MAIAAAAEMTAwNwQAAAABMAcAAAAKMTAvMjQvMjAyMwgAAAAJNi8zMC8yMDIyCQAAAAEwrnJS2YvU2wgIxO/fjdTbCCdDSVEuTllTRTpGLklRX1RPVEFMX0xJQUIuQ1EyMjAyMi4uLi5VU0QBAAAAX58BAAIAAAAGMjAxNTE4AQgAAAAFAAAAATEBAAAACy0yMDM2NzU0OTcxAwAAAAMxNjACAAAABDEyNzYEAAAAATAHAAAACjEwLzI0LzIwMjMIAAAACTYvMzAvMjAyMgkAAAABMK5yUtmL1NsIOKDb343U2wgoQ0lRLk5ZU0U6Ri5JUV9QUkVGX0VRVUlUWS5DUTIyMDIyLi4uLlVTRAEAAABfnwEAAwAAAAAArnJS2YvU2wgOqunfjdTbCDBDSVEuTllTRTpGLklRX1RPVEFMX0NPTU1PTl9FUVVJVFkuQ1EyMjAyMi4uLi5VU0QBAAAAX58BAAIAAAAFNDQxNjkB</t>
  </si>
  <si>
    <t>CAAAAAUAAAABMQEAAAALLTIwMzY3NTQ5NzEDAAAAAzE2MAIAAAAEMTAwNgQAAAABMAcAAAAKMTAvMjQvMjAyMwgAAAAJNi8zMC8yMDIyCQAAAAEwrnJS2YvU2wgHfevfjdTbCCFDSVEuTllTRTpGLklRX0FQSUMuQ1EyMjAyMi4uLi5VU0QBAAAAX58BAAIAAAAFMjI2NTMBCAAAAAUAAAABMQEAAAALLTIwMzY3NTQ5NzEDAAAAAzE2MAIAAAAEMTA4NAQAAAABMAcAAAAKMTAvMjQvMjAyMwgAAAAJNi8zMC8yMDIyCQAAAAEwrnJS2YvU2wjOj+zfjdTbCB9DSVEuTllTRTpGLklRX1JFLkNRMjIwMjIuLi4uVVNEAQAAAF+fAQACAAAABTMyNTExAQgAAAAFAAAAATEBAAAACy0yMDM2NzU0OTcxAwAAAAMxNjACAAAABDEyMjIEAAAAATAHAAAACjEwLzI0LzIwMjMIAAAACTYvMzAvMjAyMgkAAAABMK5yUtmL1NsIgGTu343U2wg6Q0lRLk5ZU0U6Ri5JUV9UT1RBTF9PVVRTVEFORElOR19GSUxJTkdfREFURS5DUTIyMDIyLi4uLlVTRAEAAABfnwEAAgAAAAs0MDIwLjIzNzUxOAEEAAAABQAAAAE1AQAAAAstMjAzNjc1NDk3MQIAAAAFMjQxNTMGAAAAATCuclLZi9TbCLAV5d+N1NsIH0NJUS5OWVNFOkYuSVFfQVIuQ1EyMjAyMi4uLi5VU0QBAAAAX58BAAIAAAAEMzk1MwEIAAAABQAAAAExAQAAAAstMjAzNjc1NDk3MQMAAAADMTYwAgAAAAQxMDIxBAAAAAEwBwAAAAoxMC8yNC8yMDIzCAAAAAk2LzMwLzIwMjIJAAAAATCu</t>
  </si>
  <si>
    <t>clLZi9TbCN/53t+N1NsIIENJUS5OWVNFOkYuSVFfU0dBLkNRMjIwMjIuLi4uVVNEAQAAAF+fAQACAAAABDIzMTMBCAAAAAUAAAABMQEAAAALLTIwMzY3NTQ5NzEDAAAAAzE2MAIAAAACMjMEAAAAATAHAAAACjEwLzI0LzIwMjMIAAAACTYvMzAvMjAyMgkAAAABMK5yUtmL1NsIYGvh343U2wg1Q0lRLk5ZU0U6Ri5JUV9UT1RBTF9SRVZfMVlSX0FOTl9HUk9XVEguQ1EyMjAyMi4uLi5VU0QBAAAAX58BAAIAAAAHNTAuMjMxNwEIAAAABQAAAAExAQAAAAstMjAzNjc1NDk3MQMAAAADMTYwAgAAAAQ0MTk0BAAAAAEwBwAAAAoxMC8yNC8yMDIzCAAAAAk2LzMwLzIwMjIJAAAAATCuclLZi9TbCN3L4t+N1NsIH0NJUS5OWVNFOkYuSVFfREEuQ1EyMjAyMi4uLi5VU0QBAAAAX58BAAMAAAAAAK5yUtmL1NsIihn+343U2wgtQ0lRLk5ZU0U6Ri5JUV9ORVRfSU5URVJFU1RfRVhQLkNRMjIwMjIuLi4uVVNEAQAAAF+fAQACAAAABC0yMjEBCAAAAAUAAAABMQEAAAALLTIwMzY3NTQ5NzEDAAAAAzE2MAIAAAADMzY4BAAAAAEwBwAAAAoxMC8yNC8yMDIzCAAAAAk2LzMwLzIwMjIJAAAAATCuclLZi9TbCAjE79+N1NsILENJUS5OWVNFOkYuSVFfTkVUX1dPUktJTkdfQ0FQLkNRMjIwMjIuLi4uVVNEAQAAAF+fAQACAAAABi0xMjMxNAEIAAAABQAAAAExAQAAAAstMjAzNjc1NDk3MQMAAAADMTYwAgAAAAQxMzExBAAAAAEwBwAA</t>
  </si>
  <si>
    <t>AAoxMC8yNC8yMDIzCAAAAAk2LzMwLzIwMjIJAAAAATCuclLZi9TbCDig29+N1NsIIkNJUS5OWVNFOkYuSVFfQ0FQRVguQ1EyMjAyMi4uLi5VU0QBAAAAX58BAAIAAAAFLTE2OTkBCAAAAAUAAAABMQEAAAALLTIwMzY3NTQ5NzEDAAAAAzE2MAIAAAAEMjAyMQQAAAABMAcAAAAKMTAvMjQvMjAyMwgAAAAJNi8zMC8yMDIyCQAAAAEwrnJS2YvU2wh4h9zfjdTbCCdDSVEuTllTRTpGLklRX0NBU0hfRVFVSVYuQ1ExMjAyMi4uLi5VU0QBAAAAX58BAAIAAAAFMTA0MzQBCAAAAAUAAAABMQEAAAALLTIwNDc3MTQ2OTcDAAAAAzE2MAIAAAAEMTA5NgQAAAABMAcAAAAKMTAvMjQvMjAyMwgAAAAJMy8zMS8yMDIyCQAAAAEwrnJS2YvU2whUcejfjdTbCCtDSVEuTllTRTpGLklRX0NBU0hfU1RfSU5WRVNULkNRMTIwMjIuLi4uVVNEAQAAAF+fAQACAAAABTI4NjEzAQgAAAAFAAAAATEBAAAACy0yMDQ3NzE0Njk3AwAAAAMxNjACAAAABDEwMDIEAAAAATAHAAAACjEwLzI0LzIwMjMIAAAACTMvMzEvMjAyMgkAAAABMK5yUtmL1NsIDqrp343U2wgpQ0lRLk5ZU0U6Ri5JUV9UT1RBTF9BU1NFVFMuQ1ExMjAyMi4uLi5VU0QBAAAAX58BAAIAAAAGMjUyOTg2AQgAAAAFAAAAATEBAAAACy0yMDQ3NzE0Njk3AwAAAAMxNjACAAAABDEwMDcEAAAAATAHAAAACjEwLzI0LzIwMjMIAAAACTMvMzEvMjAyMgkAAAABMK5yUtmL1NsIKZ3v</t>
  </si>
  <si>
    <t>343U2wglQ0lRLk5ZU0U6Ri5JUV9UT1RBTF9DTC5DUTEyMDIyLi4uLlVTRAEAAABfnwEAAgAAAAU5MDM1MgEIAAAABQAAAAExAQAAAAstMjA0NzcxNDY5NwMAAAADMTYwAgAAAAQxMDA5BAAAAAEwBwAAAAoxMC8yNC8yMDIzCAAAAAkzLzMxLzIwMjIJAAAAATCuclLZi9TbCGBr4d+N1NsIJ0NJUS5OWVNFOkYuSVFfVE9UQUxfTElBQi5DUTEyMDIyLi4uLlVTRAEAAABfnwEAAgAAAAYyMDc5MDIBCAAAAAUAAAABMQEAAAALLTIwNDc3MTQ2OTcDAAAAAzE2MAIAAAAEMTI3NgQAAAABMAcAAAAKMTAvMjQvMjAyMwgAAAAJMy8zMS8yMDIyCQAAAAEwrnJS2YvU2wjdy+LfjdTbCDBDSVEuTllTRTpGLklRX1RPVEFMX0NPTU1PTl9FUVVJVFkuQ1ExMjAyMi4uLi5VU0QBAAAAX58BAAIAAAAFNDQ5ODUBCAAAAAUAAAABMQEAAAALLTIwNDc3MTQ2OTcDAAAAAzE2MAIAAAAEMTAwNgQAAAABMAcAAAAKMTAvMjQvMjAyMwgAAAAJMy8zMS8yMDIyCQAAAAEwrnJS2YvU2wiwFeXfjdTbCCFDSVEuTllTRTpGLklRX0FQSUMuQ1ExMjAyMi4uLi5VU0QBAAAAX58BAAIAAAAFMjI1NTABCAAAAAUAAAABMQEAAAALLTIwNDc3MTQ2OTcDAAAAAzE2MAIAAAAEMTA4NAQAAAABMAcAAAAKMTAvMjQvMjAyMwgAAAAJMy8zMS8yMDIyCQAAAAEwrnJS2YvU2wi6w+bfjdTbCB9DSVEuTllTRTpGLklRX1JFLkNRMTIwMjIuLi4uVVNEAQAAAF+f</t>
  </si>
  <si>
    <t>AQACAAAABTMyMjUxAQgAAAAFAAAAATEBAAAACy0yMDQ3NzE0Njk3AwAAAAMxNjACAAAABDEyMjIEAAAAATAHAAAACjEwLzI0LzIwMjMIAAAACTMvMzEvMjAyMgkAAAABMK5yUtmL1NsIOKDb343U2wgpQ0lRLk5ZU0U6Ri5JUV9UT1RBTF9FUVVJVFkuQ1ExMjAyMi4uLi5VU0QBAAAAX58BAAIAAAAFNDUwODQBCAAAAAUAAAABMQEAAAALLTIwNDc3MTQ2OTcDAAAAAzE2MAIAAAAEMTI3NQQAAAABMAcAAAAKMTAvMjQvMjAyMwgAAAAJMy8zMS8yMDIyCQAAAAEwrnJS2YvU2wh4h9zfjdTbCCdDSVEuTllTRTpGLklRX1RPVEFMX0RFQlQuQ1ExMjAyMi4uLi5VU0QBAAAAX58BAAIAAAAGMTM1NjAxAQgAAAAFAAAAATEBAAAACy0yMDQ3NzE0Njk3AwAAAAMxNjACAAAABDQxNzMEAAAAATAHAAAACjEwLzI0LzIwMjMIAAAACTMvMzEvMjAyMgkAAAABMK5yUtmL1NsI3/ne343U2wgrQ0lRLk5ZU0U6Ri5JUV9QUkVGX0RJVl9PVEhFUi5DUTEyMDIyLi4uLlVTRAEAAABfnwEAAwAAAAAArnJS2YvU2wgQU+3fjdTbCCFDSVEuTllTRTpGLklRX0NPR1MuQ1ExMjAyMi4uLi5VU0QBAAAAX58BAAIAAAAFMjkwMzYBCAAAAAUAAAABMQEAAAALLTIwNDc3MTQ2OTcDAAAAAzE2MAIAAAACMzQEAAAAATAHAAAACjEwLzI0LzIwMjMIAAAACTMvMzEvMjAyMgkAAAABMK5yUtmL1NsIgGTu343U2wgfQ0lRLk5ZU0U6Ri5JUV9BUi5DUTEy</t>
  </si>
  <si>
    <t>MDIyLi4uLlVTRAEAAABfnwEAAgAAAAQzNTU5AQgAAAAFAAAAATEBAAAACy0yMDQ3NzE0Njk3AwAAAAMxNjACAAAABDEwMjEEAAAAATAHAAAACjEwLzI0LzIwMjMIAAAACTMvMzEvMjAyMgkAAAABMK5yUtmL1NsIbDT7343U2wggQ0lRLk5ZU0U6Ri5JUV9TR0EuQ1ExMjAyMi4uLi5VU0QBAAAAX58BAAIAAAAEMjI4MQEIAAAABQAAAAExAQAAAAstMjA0NzcxNDY5NwMAAAADMTYwAgAAAAIyMwQAAAABMAcAAAAKMTAvMjQvMjAyMwgAAAAJMy8zMS8yMDIyCQAAAAEwrnJS2YvU2wgOqunfjdTbCC1DSVEuTllTRTpGLklRX05FVF9JTlRFUkVTVF9FWFAuQ1ExMjAyMi4uLi5VU0QBAAAAX58BAAIAAAAELTI0MgEIAAAABQAAAAExAQAAAAstMjA0NzcxNDY5NwMAAAADMTYwAgAAAAMzNjgEAAAAATAHAAAACjEwLzI0LzIwMjMIAAAACTMvMzEvMjAyMgkAAAABMK5yUtmL1NsIzo/s343U2wgiQ0lRLk5ZU0U6Ri5JUV9DQVBFWC5DUTEyMDIyLi4uLlVTRAEAAABfnwEAAgAAAAUtMTM3MAEIAAAABQAAAAExAQAAAAstMjA0NzcxNDY5NwMAAAADMTYwAgAAAAQyMDIxBAAAAAEwBwAAAAoxMC8yNC8yMDIzCAAAAAkzLzMxLzIwMjIJAAAAATCuclLZi9TbCN3L4t+N1NsIJkNJUS5OWVNFOkYuSVFfVE9UQUxfUkVWLkNRNDIwMjEuLi4uVVNEAQAAAF+fAQACAAAABTM3Njc4AQgAAAAFAAAAATEBAAAACy0yMDYyMzc2NjgwAwAA</t>
  </si>
  <si>
    <t>AAMxNjACAAAAAjI4BAAAAAEwBwAAAAoxMC8yNC8yMDIzCAAAAAoxMi8zMS8yMDIxCQAAAAEwrnJS2YvU2wgSw93fjdTbCCdDSVEuTllTRTpGLklRX0NBU0hfRVFVSVYuQ1E0MjAyMS4uLi5VU0QBAAAAX58BAAIAAAAEOTU3NwEIAAAABQAAAAExAQAAAAstMjA2MjM3NjY4MAMAAAADMTYwAgAAAAQxMDk2BAAAAAEwBwAAAAoxMC8yNC8yMDIzCAAAAAoxMi8zMS8yMDIxCQAAAAEwrnJS2YvU2wjf+d7fjdTbCCtDSVEuTllTRTpGLklRX0NBU0hfU1RfSU5WRVNULkNRNDIwMjEuLi4uVVNEAQAAAF+fAQACAAAABTM2NDU3AQgAAAAFAAAAATEBAAAACy0yMDYyMzc2NjgwAwAAAAMxNjACAAAABDEwMDIEAAAAATAHAAAACjEwLzI0LzIwMjMIAAAACjEyLzMxLzIwMjEJAAAAATCuclLZi9TbCGBr4d+N1NsIKUNJUS5OWVNFOkYuSVFfVE9UQUxfQVNTRVRTLkNRNDIwMjEuLi4uVVNEAQAAAF+fAQACAAAABjI1NzAzNQEIAAAABQAAAAExAQAAAAstMjA2MjM3NjY4MAMAAAADMTYwAgAAAAQxMDA3BAAAAAEwBwAAAAoxMC8yNC8yMDIzCAAAAAoxMi8zMS8yMDIxCQAAAAEwrnJS2YvU2wgpne/fjdTbCCdDSVEuTllTRTpGLklRX1RPVEFMX0xJQUIuQ1E0MjAyMS4uLi5VU0QBAAAAX58BAAIAAAAGMjA4NDEzAQgAAAAFAAAAATEBAAAACy0yMDYyMzc2NjgwAwAAAAMxNjACAAAABDEyNzYEAAAAATAHAAAACjEwLzI0LzIwMjMI</t>
  </si>
  <si>
    <t>AAAACjEyLzMxLzIwMjEJAAAAATCuclLZi9TbCDig29+N1NsIKENJUS5OWVNFOkYuSVFfUFJFRl9FUVVJVFkuQ1E0MjAyMS4uLi5VU0QBAAAAX58BAAMAAAAAAK5yUtmL1NsIeIfc343U2wgwQ0lRLk5ZU0U6Ri5JUV9UT1RBTF9DT01NT05fRVFVSVRZLkNRNDIwMjEuLi4uVVNEAQAAAF+fAQACAAAABTQ4NTE5AQgAAAAFAAAAATEBAAAACy0yMDYyMzc2NjgwAwAAAAMxNjACAAAABDEwMDYEAAAAATAHAAAACjEwLzI0LzIwMjMIAAAACjEyLzMxLzIwMjEJAAAAATCuclLZi9TbCBtW69+N1NsIIUNJUS5OWVNFOkYuSVFfQVBJQy5DUTQyMDIxLi4uLlVTRAEAAABfnwEAAgAAAAUyMjYxMQEIAAAABQAAAAExAQAAAAstMjA2MjM3NjY4MAMAAAADMTYwAgAAAAQxMDg0BAAAAAEwBwAAAAoxMC8yNC8yMDIzCAAAAAoxMi8zMS8yMDIxCQAAAAEwrnJS2YvU2wjOj+zfjdTbCB9DSVEuTllTRTpGLklRX1JFLkNRNDIwMjEuLi4uVVNEAQAAAF+fAQACAAAABTM1NzY5AQgAAAAFAAAAATEBAAAACy0yMDYyMzc2NjgwAwAAAAMxNjACAAAABDEyMjIEAAAAATAHAAAACjEwLzI0LzIwMjMIAAAACjEyLzMxLzIwMjEJAAAAATCuclLZi9TbCIBk7t+N1NsIKUNJUS5OWVNFOkYuSVFfVE9UQUxfRVFVSVRZLkNRNDIwMjEuLi4uVVNEAQAAAF+fAQACAAAABTQ4NjIyAQgAAAAFAAAAATEBAAAACy0yMDYyMzc2NjgwAwAAAAMxNjACAAAA</t>
  </si>
  <si>
    <t>BDEyNzUEAAAAATAHAAAACjEwLzI0LzIwMjMIAAAACjEyLzMxLzIwMjEJAAAAATCuclLZi9TbCJXH2d+N1NsIOkNJUS5OWVNFOkYuSVFfVE9UQUxfT1VUU1RBTkRJTkdfRklMSU5HX0RBVEUuQ1E0MjAyMS4uLi5VU0QBAAAAX58BAAIAAAALNDAwNC4yNDc1NTIBBAAAAAUAAAABNQEAAAALLTIwNjIzNzY2ODACAAAABTI0MTUzBgAAAAEwrnJS2YvU2wiwFeXfjdTbCCtDSVEuTllTRTpGLklRX1BSRUZfRElWX09USEVSLkNRNDIwMjEuLi4uVVNEAQAAAF+fAQADAAAAAACuclLZi9TbCLrD5t+N1NsIIUNJUS5OWVNFOkYuSVFfQ09HUy5DUTQyMDIxLi4uLlVTRAEAAABfnwEAAgAAAAUzMjM5MwEIAAAABQAAAAExAQAAAAstMjA2MjM3NjY4MAMAAAADMTYwAgAAAAIzNAQAAAABMAcAAAAKMTAvMjQvMjAyMwgAAAAKMTIvMzEvMjAyMQkAAAABMK5yUtmL1NsIVHHo343U2wggQ0lRLk5ZU0U6Ri5JUV9TR0EuQ1E0MjAyMS4uLi5VU0QBAAAAX58BAAIAAAAELTQ3MQEIAAAABQAAAAExAQAAAAstMjA2MjM3NjY4MAMAAAADMTYwAgAAAAIyMwQAAAABMAcAAAAKMTAvMjQvMjAyMwgAAAAKMTIvMzEvMjAyMQkAAAABMK5yUtmL1NsIYGvh343U2wg1Q0lRLk5ZU0U6Ri5JUV9UT1RBTF9SRVZfMVlSX0FOTl9HUk9XVEguQ1E0MjAyMS4uLi5VU0QBAAAAX58BAAIAAAAGNC44MDA4AQgAAAAFAAAAATEBAAAACy0yMDYyMzc2Njgw</t>
  </si>
  <si>
    <t>AwAAAAMxNjACAAAABDQxOTQEAAAAATAHAAAACjEwLzI0LzIwMjMIAAAACjEyLzMxLzIwMjEJAAAAATCuclLZi9TbCN3L4t+N1NsILUNJUS5OWVNFOkYuSVFfTkVUX0lOVEVSRVNUX0VYUC5DUTQyMDIxLi4uLlVTRAEAAABfnwEAAgAAAAQtMzczAQgAAAAFAAAAATEBAAAACy0yMDYyMzc2NjgwAwAAAAMxNjACAAAAAzM2OAQAAAABMAcAAAAKMTAvMjQvMjAyMwgAAAAKMTIvMzEvMjAyMQkAAAABMK5yUtmL1NsIKZ3v343U2wgsQ0lRLk5ZU0U6Ri5JUV9ORVRfV09SS0lOR19DQVAuQ1E0MjAyMS4uLi5VU0QBAAAAX58BAAIAAAAGLTE0NjY4AQgAAAAFAAAAATEBAAAACy0yMDYyMzc2NjgwAwAAAAMxNjACAAAABDEzMTEEAAAAATAHAAAACjEwLzI0LzIwMjMIAAAACjEyLzMxLzIwMjEJAAAAATCuclLZi9TbCDig29+N1NsIIkNJUS5OWVNFOkYuSVFfQ0FQRVguQ1E0MjAyMS4uLi5VU0QBAAAAX58BAAIAAAAFLTE3NzIBCAAAAAUAAAABMQEAAAALLTIwNjIzNzY2ODADAAAAAzE2MAIAAAAEMjAyMQQAAAABMAcAAAAKMTAvMjQvMjAyMwgAAAAKMTIvMzEvMjAyMQkAAAABMK5yUtmL1NsIeIfc343U2wgmQ0lRLk5ZU0U6Ri5JUV9UT1RBTF9SRVYuQ1EzMjAyMS4uLi5VU0QBAAAAX58BAAIAAAAFMzU2ODMBCAAAAAUAAAABMQEAAAALLTIwNzM1NTY2NzEDAAAAAzE2MAIAAAACMjgEAAAAATAHAAAACjEwLzI0LzIwMjMI</t>
  </si>
  <si>
    <t>AAAACTkvMzAvMjAyMQkAAAABMK5yUtmL1NsIgGTu343U2wgfQ0lRLk5ZU0U6Ri5JUV9OSS5DUTMyMDIxLi4uLlVTRAEAAABfnwEAAgAAAAQxODMyAQgAAAAFAAAAATEBAAAACy0yMDczNTU2NjcxAwAAAAMxNjACAAAAAjE1BAAAAAEwBwAAAAoxMC8yNC8yMDIzCAAAAAk5LzMwLzIwMjEJAAAAATCuclLZi9TbCBYG9t+N1NsIK0NJUS5OWVNFOkYuSVFfQ0FTSF9TVF9JTlZFU1QuQ1EzMjAyMS4uLi5VU0QBAAAAX58BAAIAAAAFMzE0MTcBCAAAAAUAAAABMQEAAAALLTIwNzM1NTY2NzEDAAAAAzE2MAIAAAAEMTAwMgQAAAABMAcAAAAKMTAvMjQvMjAyMwgAAAAJOS8zMC8yMDIxCQAAAAEwrnJS2YvU2wgOqunfjdTbCClDSVEuTllTRTpGLklRX1RPVEFMX0FTU0VUUy5DUTMyMDIxLi4uLlVTRAEAAABfnwEAAgAAAAYyNTI2NzcBCAAAAAUAAAABMQEAAAALLTIwNzM1NTY2NzEDAAAAAzE2MAIAAAAEMTAwNwQAAAABMAcAAAAKMTAvMjQvMjAyMwgAAAAJOS8zMC8yMDIxCQAAAAEwrnJS2YvU2wgbVuvfjdTbCCdDSVEuTllTRTpGLklRX1RPVEFMX0xJQUIuQ1EzMjAyMS4uLi5VU0QBAAAAX58BAAIAAAAGMjE1OTczAQgAAAAFAAAAATEBAAAACy0yMDczNTU2NjcxAwAAAAMxNjACAAAABDEyNzYEAAAAATAHAAAACjEwLzI0LzIwMjMIAAAACTkvMzAvMjAyMQkAAAABMK5yUtmL1NsIL6Pi343U2wgoQ0lRLk5ZU0U6Ri5J</t>
  </si>
  <si>
    <t>UV9QUkVGX0VRVUlUWS5DUTMyMDIxLi4uLlVTRAEAAABfnwEAAwAAAAAArnJS2YvU2wiVx9nfjdTbCDBDSVEuTllTRTpGLklRX1RPVEFMX0NPTU1PTl9FUVVJVFkuQ1EzMjAyMS4uLi5VU0QBAAAAX58BAAIAAAAFMzY1OTMBCAAAAAUAAAABMQEAAAALLTIwNzM1NTY2NzEDAAAAAzE2MAIAAAAEMTAwNgQAAAABMAcAAAAKMTAvMjQvMjAyMwgAAAAJOS8zMC8yMDIxCQAAAAEwrnJS2YvU2wiwFeXfjdTbCB9DSVEuTllTRTpGLklRX1JFLkNRMzIwMjEuLi4uVVNEAQAAAF+fAQACAAAABTIzODk0AQgAAAAFAAAAATEBAAAACy0yMDczNTU2NjcxAwAAAAMxNjACAAAABDEyMjIEAAAAATAHAAAACjEwLzI0LzIwMjMIAAAACTkvMzAvMjAyMQkAAAABMK5yUtmL1NsIOKDb343U2wgpQ0lRLk5ZU0U6Ri5JUV9UT1RBTF9FUVVJVFkuQ1EzMjAyMS4uLi5VU0QBAAAAX58BAAIAAAAFMzY3MDQBCAAAAAUAAAABMQEAAAALLTIwNzM1NTY2NzEDAAAAAzE2MAIAAAAEMTI3NQQAAAABMAcAAAAKMTAvMjQvMjAyMwgAAAAJOS8zMC8yMDIxCQAAAAEwrnJS2YvU2wh4h9zfjdTbCDpDSVEuTllTRTpGLklRX1RPVEFMX09VVFNUQU5ESU5HX0ZJTElOR19EQVRFLkNRMzIwMjEuLi4uVVNEAQAAAF+fAQACAAAACzM5OTYuMjQxNTAzAQQAAAAFAAAAATUBAAAACy0yMDczNTU2NjcxAgAAAAUyNDE1MwYAAAABMK5yUtmL1NsIEsPd343U2wgn</t>
  </si>
  <si>
    <t>Q0lRLk5ZU0U6Ri5JUV9UT1RBTF9ERUJULkNRMzIwMjEuLi4uVVNEAQAAAF+fAQACAAAABjE0NTg3MwEIAAAABQAAAAExAQAAAAstMjA3MzU1NjY3MQMAAAADMTYwAgAAAAQ0MTczBAAAAAEwBwAAAAoxMC8yNC8yMDIzCAAAAAk5LzMwLzIwMjEJAAAAATCuclLZi9TbCN/53t+N1NsIK0NJUS5OWVNFOkYuSVFfUFJFRl9ESVZfT1RIRVIuQ1EzMjAyMS4uLi5VU0QBAAAAX58BAAMAAAAAAK5yUtmL1NsIYGvh343U2wghQ0lRLk5ZU0U6Ri5JUV9DT0dTLkNRMzIwMjEuLi4uVVNEAQAAAF+fAQACAAAABTMwMDU3AQgAAAAFAAAAATEBAAAACy0yMDczNTU2NjcxAwAAAAMxNjACAAAAAjM0BAAAAAEwBwAAAAoxMC8yNC8yMDIzCAAAAAk5LzMwLzIwMjEJAAAAATCuclLZi9TbCIBk7t+N1NsIH0NJUS5OWVNFOkYuSVFfQVIuQ1EzMjAyMS4uLi5VU0QBAAAAX58BAAIAAAAENDA0MAEIAAAABQAAAAExAQAAAAstMjA3MzU1NjY3MQMAAAADMTYwAgAAAAQxMDIxBAAAAAEwBwAAAAoxMC8yNC8yMDIzCAAAAAk5LzMwLzIwMjEJAAAAATCuclLZi9TbCBB/9N+N1NsIIENJUS5OWVNFOkYuSVFfU0dBLkNRMzIwMjEuLi4uVVNEAQAAAF+fAQACAAAABDIzMjQBCAAAAAUAAAABMQEAAAALLTIwNzM1NTY2NzEDAAAAAzE2MAIAAAACMjMEAAAAATAHAAAACjEwLzI0LzIwMjMIAAAACTkvMzAvMjAyMQkAAAABMK5yUtmL1NsIKZ3v343U</t>
  </si>
  <si>
    <t>2wg1Q0lRLk5ZU0U6Ri5JUV9UT1RBTF9SRVZfMVlSX0FOTl9HUk9XVEguQ1EzMjAyMS4uLi5VU0QBAAAAX58BAAIAAAAHLTQuODQ3OQEIAAAABQAAAAExAQAAAAstMjA3MzU1NjY3MQMAAAADMTYwAgAAAAQ0MTk0BAAAAAEwBwAAAAoxMC8yNC8yMDIzCAAAAAk5LzMwLzIwMjEJAAAAATCuclLZi9TbCJXH2d+N1NsIH0NJUS5OWVNFOkYuSVFfREEuQ1EzMjAyMS4uLi5VU0QBAAAAX58BAAMAAAAAAK5yUtmL1NsIG1br343U2wgmQ0lRLk5ZU0U6Ri5JUV9UT1RBTF9SRVYuQ1EyMjAyMS4uLi5VU0QBAAAAX58BAAIAAAAFMjY3NTIBCAAAAAUAAAABMQEAAAALLTIwODc3NTIzNjkDAAAAAzE2MAIAAAACMjgEAAAAATAHAAAACjEwLzI0LzIwMjMIAAAACTYvMzAvMjAyMQkAAAABMK5yUtmL1NsIEsPd343U2wgnQ0lRLk5ZU0U6Ri5JUV9DQVNIX0VRVUlWLkNRMjIwMjEuLi4uVVNEAQAAAF+fAQACAAAABDkwMTcBCAAAAAUAAAABMQEAAAALLTIwODc3NTIzNjkDAAAAAzE2MAIAAAAEMTA5NgQAAAABMAcAAAAKMTAvMjQvMjAyMwgAAAAJNi8zMC8yMDIxCQAAAAEwrnJS2YvU2wjf+d7fjdTbCCtDSVEuTllTRTpGLklRX0NBU0hfU1RfSU5WRVNULkNRMjIwMjEuLi4uVVNEAQAAAF+fAQACAAAABTI1MDQzAQgAAAAFAAAAATEBAAAACy0yMDg3NzUyMzY5AwAAAAMxNjACAAAABDEwMDIEAAAAATAHAAAACjEwLzI0LzIwMjMI</t>
  </si>
  <si>
    <t>AAAACTYvMzAvMjAyMQkAAAABMK5yUtmL1NsIYGvh343U2wglQ0lRLk5ZU0U6Ri5JUV9UT1RBTF9DQS5DUTIyMDIxLi4uLlVTRAEAAABfnwEAAgAAAAYxMDEyNzUBCAAAAAUAAAABMQEAAAALLTIwODc3NTIzNjkDAAAAAzE2MAIAAAAEMTAwOAQAAAABMAcAAAAKMTAvMjQvMjAyMwgAAAAJNi8zMC8yMDIxCQAAAAEwrnJS2YvU2wgvo+LfjdTbCClDSVEuTllTRTpGLklRX1RPVEFMX0FTU0VUUy5DUTIyMDIxLi4uLlVTRAEAAABfnwEAAgAAAAYyNDg1MzIBCAAAAAUAAAABMQEAAAALLTIwODc3NTIzNjkDAAAAAzE2MAIAAAAEMTAwNwQAAAABMAcAAAAKMTAvMjQvMjAyMwgAAAAJNi8zMC8yMDIxCQAAAAEwrnJS2YvU2wgpne/fjdTbCCFDSVEuTllTRTpGLklRX0FQSUMuQ1EyMjAyMS4uLi5VU0QBAAAAX58BAAIAAAAFMjI0MDgBCAAAAAUAAAABMQEAAAALLTIwODc3NTIzNjkDAAAAAzE2MAIAAAAEMTA4NAQAAAABMAcAAAAKMTAvMjQvMjAyMwgAAAAJNi8zMC8yMDIxCQAAAAEwrnJS2YvU2wjOj+zfjdTbCB9DSVEuTllTRTpGLklRX1JFLkNRMjIwMjEuLi4uVVNEAQAAAF+fAQACAAAABTIyMDYyAQgAAAAFAAAAATEBAAAACy0yMDg3NzUyMzY5AwAAAAMxNjACAAAABDEyMjIEAAAAATAHAAAACjEwLzI0LzIwMjMIAAAACTYvMzAvMjAyMQkAAAABML6ZUtmL1NsIgGTu343U2wgpQ0lRLk5ZU0U6Ri5JUV9UT1RBTF9F</t>
  </si>
  <si>
    <t>UVVJVFkuQ1EyMjAyMS4uLi5VU0QBAAAAX58BAAIAAAAFMzQ3ODQBCAAAAAUAAAABMQEAAAALLTIwODc3NTIzNjkDAAAAAzE2MAIAAAAEMTI3NQQAAAABMAcAAAAKMTAvMjQvMjAyMwgAAAAJNi8zMC8yMDIxCQAAAAEwvplS2YvU2wiVx9nfjdTbCDpDSVEuTllTRTpGLklRX1RPVEFMX09VVFNUQU5ESU5HX0ZJTElOR19EQVRFLkNRMjIwMjEuLi4uVVNEAQAAAF+fAQACAAAACzM5OTQuNzY0MzkyAQQAAAAFAAAAATUBAAAACy0yMDg3NzUyMzY5AgAAAAUyNDE1MwYAAAABML6ZUtmL1NsIOoPy343U2wgrQ0lRLk5ZU0U6Ri5JUV9QUkVGX0RJVl9PVEhFUi5DUTIyMDIxLi4uLlVTRAEAAABfnwEAAwAAAAAAvplS2YvU2wixnObfjdTbCCFDSVEuTllTRTpGLklRX0NPR1MuQ1EyMjAyMS4uLi5VU0QBAAAAX58BAAIAAAAFMjI5MDQBCAAAAAUAAAABMQEAAAALLTIwODc3NTIzNjkDAAAAAzE2MAIAAAACMzQEAAAAATAHAAAACjEwLzI0LzIwMjMIAAAACTYvMzAvMjAyMQkAAAABML6ZUtmL1NsIVHHo343U2wgfQ0lRLk5ZU0U6Ri5JUV9BUC5DUTIyMDIxLi4uLlVTRAEAAABfnwEAAgAAAAUxNzU3OQEIAAAABQAAAAExAQAAAAstMjA4Nzc1MjM2OQMAAAADMTYwAgAAAAQxMDE4BAAAAAEwBwAAAAoxMC8yNC8yMDIzCAAAAAk2LzMwLzIwMjEJAAAAATC+mVLZi9TbCC6B6d+N1NsIH0NJUS5OWVNFOkYuSVFfQVIuQ1EyMjAy</t>
  </si>
  <si>
    <t>MS4uLi5VU0QBAAAAX58BAAIAAAAENDAzNAEIAAAABQAAAAExAQAAAAstMjA4Nzc1MjM2OQMAAAADMTYwAgAAAAQxMDIxBAAAAAEwBwAAAAoxMC8yNC8yMDIzCAAAAAk2LzMwLzIwMjEJAAAAATC+mVLZi9TbCBtW69+N1NsILUNJUS5OWVNFOkYuSVFfTkVUX0lOVEVSRVNUX0VYUC5DUTIyMDIxLi4uLlVTRAEAAABfnwEAAgAAAAQtMzg5AQgAAAAFAAAAATEBAAAACy0yMDg3NzUyMzY5AwAAAAMxNjACAAAAAzM2OAQAAAABMAcAAAAKMTAvMjQvMjAyMwgAAAAJNi8zMC8yMDIxCQAAAAEwvplS2YvU2wiwFeXfjdTbCCxDSVEuTllTRTpGLklRX05FVF9XT1JLSU5HX0NBUC5DUTIyMDIxLi4uLlVTRAEAAABfnwEAAgAAAAUtNDc2NgEIAAAABQAAAAExAQAAAAstMjA4Nzc1MjM2OQMAAAADMTYwAgAAAAQxMzExBAAAAAEwBwAAAAoxMC8yNC8yMDIzCAAAAAk2LzMwLzIwMjEJAAAAATC+mVLZi9TbCDig29+N1NsIIkNJUS5OWVNFOkYuSVFfQ0FQRVguQ1EyMjAyMS4uLi5VU0QBAAAAX58BAAIAAAAFLTE1MTMBCAAAAAUAAAABMQEAAAALLTIwODc3NTIzNjkDAAAAAzE2MAIAAAAEMjAyMQQAAAABMAcAAAAKMTAvMjQvMjAyMwgAAAAJNi8zMC8yMDIxCQAAAAEwvplS2YvU2wh4h9zfjdTbCCZDSVEuTllTRTpGLklRX1RPVEFMX1JFVi5DUTEyMDIxLi4uLlVTRAEAAABfnwEAAgAAAAUzNjIyOAEIAAAABQAAAAExAQAAAAst</t>
  </si>
  <si>
    <t>MjEwMDMwMzM3OAMAAAADMTYwAgAAAAIyOAQAAAABMAcAAAAKMTAvMjQvMjAyMwgAAAAJMy8zMS8yMDIxCQAAAAEwvplS2YvU2wiAZO7fjdTbCB9DSVEuTllTRTpGLklRX05JLkNRMTIwMjEuLi4uVVNEAQAAAF+fAQACAAAABDMyNjIBCAAAAAUAAAABMQEAAAALLTIxMDAzMDMzNzgDAAAAAzE2MAIAAAACMTUEAAAAATAHAAAACjEwLzI0LzIwMjMIAAAACTMvMzEvMjAyMQkAAAABML6ZUtmL1NsIn67w343U2wgnQ0lRLk5ZU0U6Ri5JUV9DQVNIX0VRVUlWLkNRMTIwMjEuLi4uVVNEAQAAAF+fAQACAAAABTEwOTU3AQgAAAAFAAAAATEBAAAACy0yMTAwMzAzMzc4AwAAAAMxNjACAAAABDEwOTYEAAAAATAHAAAACjEwLzI0LzIwMjMIAAAACTMvMzEvMjAyMQkAAAABML6ZUtmL1NsIKZ3v343U2wgrQ0lRLk5ZU0U6Ri5JUV9DQVNIX1NUX0lOVkVTVC5DUTEyMDIxLi4uLlVTRAEAAABfnwEAAgAAAAUzMTI5MAEIAAAABQAAAAExAQAAAAstMjEwMDMwMzM3OAMAAAADMTYwAgAAAAQxMDAyBAAAAAEwBwAAAAoxMC8yNC8yMDIzCAAAAAkzLzMxLzIwMjEJAAAAATC+mVLZi9TbCC6B6d+N1NsIKUNJUS5OWVNFOkYuSVFfVE9UQUxfQVNTRVRTLkNRMTIwMjEuLi4uVVNEAQAAAF+fAQACAAAABjI2MDgxOQEIAAAABQAAAAExAQAAAAstMjEwMDMwMzM3OAMAAAADMTYwAgAAAAQxMDA3BAAAAAEwBwAAAAoxMC8yNC8yMDIzCAAA</t>
  </si>
  <si>
    <t>AAkzLzMxLzIwMjEJAAAAATC+mVLZi9TbCBtW69+N1NsIJ0NJUS5OWVNFOkYuSVFfVE9UQUxfTElBQi5DUTEyMDIxLi4uLlVTRAEAAABfnwEAAgAAAAYyMjY4NDUBCAAAAAUAAAABMQEAAAALLTIxMDAzMDMzNzgDAAAAAzE2MAIAAAAEMTI3NgQAAAABMAcAAAAKMTAvMjQvMjAyMwgAAAAJMy8zMS8yMDIxCQAAAAEwvplS2YvU2wjOj+zfjdTbCChDSVEuTllTRTpGLklRX1BSRUZfRVFVSVRZLkNRMTIwMjEuLi4uVVNEAQAAAF+fAQADAAAAAAC+mVLZi9TbCIig2d+N1NsIMENJUS5OWVNFOkYuSVFfVE9UQUxfQ09NTU9OX0VRVUlUWS5DUTEyMDIxLi4uLlVTRAEAAABfnwEAAgAAAAUzMzgyOAEIAAAABQAAAAExAQAAAAstMjEwMDMwMzM3OAMAAAADMTYwAgAAAAQxMDA2BAAAAAEwBwAAAAoxMC8yNC8yMDIzCAAAAAkzLzMxLzIwMjEJAAAAATC+mVLZi9TbCLAV5d+N1NsIIUNJUS5OWVNFOkYuSVFfQVBJQy5DUTEyMDIxLi4uLlVTRAEAAABfnwEAAgAAAAUyMjI0MAEIAAAABQAAAAExAQAAAAstMjEwMDMwMzM3OAMAAAADMTYwAgAAAAQxMDg0BAAAAAEwBwAAAAoxMC8yNC8yMDIzCAAAAAkzLzMxLzIwMjEJAAAAATC+mVLZi9TbCLGc5t+N1NsIJ0NJUS5OWVNFOkYuSVFfVE9UQUxfREVCVC5DUTEyMDIxLi4uLlVTRAEAAABfnwEAAgAAAAYxNTM5NjYBCAAAAAUAAAABMQEAAAALLTIxMDAzMDMzNzgDAAAAAzE2MAIA</t>
  </si>
  <si>
    <t>AAAENDE3MwQAAAABMAcAAAAKMTAvMjQvMjAyMwgAAAAJMy8zMS8yMDIxCQAAAAEwvplS2YvU2wjf+d7fjdTbCCtDSVEuTllTRTpGLklRX1BSRUZfRElWX09USEVSLkNRMTIwMjEuLi4uVVNEAQAAAF+fAQADAAAAAAC+mVLZi9TbCGBr4d+N1NsIIUNJUS5OWVNFOkYuSVFfQ09HUy5DUTEyMDIxLi4uLlVTRAEAAABfnwEAAgAAAAUyOTI5NwEIAAAABQAAAAExAQAAAAstMjEwMDMwMzM3OAMAAAADMTYwAgAAAAIzNAQAAAABMAcAAAAKMTAvMjQvMjAyMwgAAAAJMy8zMS8yMDIxCQAAAAEwvplS2YvU2wgvo+LfjdTbCCBDSVEuTllTRTpGLklRX1NHQS5DUTEyMDIxLi4uLlVTRAEAAABfnwEAAgAAAAQyMjMxAQgAAAAFAAAAATEBAAAACy0yMTAwMzAzMzc4AwAAAAMxNjACAAAAAjIzBAAAAAEwBwAAAAoxMC8yNC8yMDIzCAAAAAkzLzMxLzIwMjEJAAAAATC+mVLZi9TbCCmd79+N1NsINUNJUS5OWVNFOkYuSVFfVE9UQUxfUkVWXzFZUl9BTk5fR1JPV1RILkNRMTIwMjEuLi4uVVNEAQAAAF+fAQACAAAABjUuNTU5NAEIAAAABQAAAAExAQAAAAstMjEwMDMwMzM3OAMAAAADMTYwAgAAAAQ0MTk0BAAAAAEwBwAAAAoxMC8yNC8yMDIzCAAAAAkzLzMxLzIwMjEJAAAAATC+mVLZi9TbCDig29+N1NsIH0NJUS5OWVNFOkYuSVFfREEuQ1ExMjAyMS4uLi5VU0QBAAAAX58BAAMAAAAAAL6ZUtmL1NsIzo/s343U2wgtQ0lRLk5Z</t>
  </si>
  <si>
    <t>U0U6Ri5JUV9ORVRfSU5URVJFU1RfRVhQLkNRMTIwMjEuLi4uVVNEAQAAAF+fAQACAAAABC00MDQBCAAAAAUAAAABMQEAAAALLTIxMDAzMDMzNzgDAAAAAzE2MAIAAAADMzY4BAAAAAEwBwAAAAoxMC8yNC8yMDIzCAAAAAkzLzMxLzIwMjEJAAAAATC+mVLZi9TbCBBT7d+N1NsIJkNJUS5OWVNFOkYuSVFfVE9UQUxfUkVWLkNRNDIwMjAuLi4uVVNEAQAAAF+fAQACAAAABTM1OTUyAQgAAAAFAAAAATEBAAAACy0yMTEzNjkyMjI0AwAAAAMxNjACAAAAAjI4BAAAAAEwBwAAAAoxMC8yNC8yMDIzCAAAAAoxMi8zMS8yMDIwCQAAAAEwvplS2YvU2wiIoNnfjdTbCCdDSVEuTllTRTpGLklRX0NBU0hfRVFVSVYuQ1E0MjAyMC4uLi5VU0QBAAAAX58BAAIAAAAFMTA4OTQBCAAAAAUAAAABMQEAAAALLTIxMTM2OTIyMjQDAAAAAzE2MAIAAAAEMTA5NgQAAAABMAcAAAAKMTAvMjQvMjAyMwgAAAAKMTIvMzEvMjAyMAkAAAABML6ZUtmL1NsIYGvh343U2wgrQ0lRLk5ZU0U6Ri5JUV9DQVNIX1NUX0lOVkVTVC5DUTQyMDIwLi4uLlVTRAEAAABfnwEAAgAAAAUzMDc1MgEIAAAABQAAAAExAQAAAAstMjExMzY5MjIyNAMAAAADMTYwAgAAAAQxMDAyBAAAAAEwBwAAAAoxMC8yNC8yMDIzCAAAAAoxMi8zMS8yMDIwCQAAAAEwvplS2YvU2wgvo+LfjdTbCCVDSVEuTllTRTpGLklRX1RPVEFMX0NBLkNRNDIwMjAuLi4uVVNEAQAAAF+f</t>
  </si>
  <si>
    <t>AQACAAAABjExNjc0NAEIAAAABQAAAAExAQAAAAstMjExMzY5MjIyNAMAAAADMTYwAgAAAAQxMDA4BAAAAAEwBwAAAAoxMC8yNC8yMDIzCAAAAAoxMi8zMS8yMDIwCQAAAAEwvplS2YvU2wiwFeXfjdTbCClDSVEuTllTRTpGLklRX1RPVEFMX0FTU0VUUy5DUTQyMDIwLi4uLlVTRAEAAABfnwEAAgAAAAYyNjcyNjEBCAAAAAUAAAABMQEAAAALLTIxMTM2OTIyMjQDAAAAAzE2MAIAAAAEMTAwNwQAAAABMAcAAAAKMTAvMjQvMjAyMwgAAAAKMTIvMzEvMjAyMAkAAAABML6ZUtmL1NsI707v343U2wgnQ0lRLk5ZU0U6Ri5JUV9UT1RBTF9MSUFCLkNRNDIwMjAuLi4uVVNEAQAAAF+fAQACAAAABjIzNjQ1MAEIAAAABQAAAAExAQAAAAstMjExMzY5MjIyNAMAAAADMTYwAgAAAAQxMjc2BAAAAAEwBwAAAAoxMC8yNC8yMDIzCAAAAAoxMi8zMS8yMDIwCQAAAAEwvplS2YvU2wgSw93fjdTbCChDSVEuTllTRTpGLklRX1BSRUZfRVFVSVRZLkNRNDIwMjAuLi4uVVNEAQAAAF+fAQADAAAAAAC+mVLZi9TbCN/53t+N1NsIH0NJUS5OWVNFOkYuSVFfUkUuQ1E0MjAyMC4uLi5VU0QBAAAAX58BAAIAAAAFMTgyNDMBCAAAAAUAAAABMQEAAAALLTIxMTM2OTIyMjQDAAAAAzE2MAIAAAAEMTIyMgQAAAABMAcAAAAKMTAvMjQvMjAyMwgAAAAKMTIvMzEvMjAyMAkAAAABML6ZUtmL1NsIKZ3v343U2wgpQ0lRLk5ZU0U6Ri5JUV9UT1RB</t>
  </si>
  <si>
    <t>TF9FUVVJVFkuQ1E0MjAyMC4uLi5VU0QBAAAAX58BAAIAAAAFMzA4MTEBCAAAAAUAAAABMQEAAAALLTIxMTM2OTIyMjQDAAAAAzE2MAIAAAAEMTI3NQQAAAABMAcAAAAKMTAvMjQvMjAyMwgAAAAKMTIvMzEvMjAyMAkAAAABML6ZUtmL1NsIiKDZ343U2wg6Q0lRLk5ZU0U6Ri5JUV9UT1RBTF9PVVRTVEFORElOR19GSUxJTkdfREFURS5DUTQyMDIwLi4uLlVTRAEAAABfnwEAAgAAAAszOTc4LjY5NTAxNwEEAAAABQAAAAE1AQAAAAstMjExMzY5MjIyNAIAAAAFMjQxNTMGAAAAATC+mVLZi9TbCDig29+N1NsIJ0NJUS5OWVNFOkYuSVFfVE9UQUxfREVCVC5DUTQyMDIwLi4uLlVTRAEAAABfnwEAAgAAAAYxNjI5OTgBCAAAAAUAAAABMQEAAAALLTIxMTM2OTIyMjQDAAAAAzE2MAIAAAAENDE3MwQAAAABMAcAAAAKMTAvMjQvMjAyMwgAAAAKMTIvMzEvMjAyMAkAAAABML6ZUtmL1NsIeIfc343U2wgrQ0lRLk5ZU0U6Ri5JUV9QUkVGX0RJVl9PVEhFUi5DUTQyMDIwLi4uLlVTRAEAAABfnwEAAwAAAAAAvplS2YvU2wgugenfjdTbCCFDSVEuTllTRTpGLklRX0NPR1MuQ1E0MjAyMC4uLi5VU0QBAAAAX58BAAIAAAAFMzMwNTIBCAAAAAUAAAABMQEAAAALLTIxMTM2OTIyMjQDAAAAAzE2MAIAAAACMzQEAAAAATAHAAAACjEwLzI0LzIwMjMIAAAACjEyLzMxLzIwMjAJAAAAATC+mVLZi9TbCBtW69+N1NsIH0NJUS5OWVNF</t>
  </si>
  <si>
    <t>OkYuSVFfQVIuQ1E0MjAyMC4uLi5VU0QBAAAAX58BAAIAAAAEOTk5MwEIAAAABQAAAAExAQAAAAstMjExMzY5MjIyNAMAAAADMTYwAgAAAAQxMDIxBAAAAAEwBwAAAAoxMC8yNC8yMDIzCAAAAAoxMi8zMS8yMDIwCQAAAAEwvplS2YvU2wirKu3fjdTbCCZDSVEuTllTRTpGLklRX0lOVkVOVE9SWS5DUTQyMDIwLi4uLlVTRAEAAABfnwEAAgAAAAUxMDgwOAEIAAAABQAAAAExAQAAAAstMjExMzY5MjIyNAMAAAADMTYwAgAAAAQxMDQzBAAAAAEwBwAAAAoxMC8yNC8yMDIzCAAAAAoxMi8zMS8yMDIwCQAAAAEwvplS2YvU2wjbPe7fjdTbCDVDSVEuTllTRTpGLklRX1RPVEFMX1JFVl8xWVJfQU5OX0dST1dUSC5DUTQyMDIwLi4uLlVTRAEAAABfnwEAAgAAAActOS40NzUxAQgAAAAFAAAAATEBAAAACy0yMTEzNjkyMjI0AwAAAAMxNjACAAAABDQxOTQEAAAAATAHAAAACjEwLzI0LzIwMjMIAAAACjEyLzMxLzIwMjAJAAAAATC+mVLZi9TbCFRx6N+N1NsIIkNJUS5OWVNFOkYuSVFfQ0FQRVguQ1E0MjAyMC4uLi5VU0QBAAAAX58BAAIAAAAFLTE1MzEBCAAAAAUAAAABMQEAAAALLTIxMTM2OTIyMjQDAAAAAzE2MAIAAAAEMjAyMQQAAAABMAcAAAAKMTAvMjQvMjAyMwgAAAAKMTIvMzEvMjAyMAkAAAABML6ZUtmL1NsIiKDZ343U2wgmQ0lRLk5ZU0U6Ri5JUV9UT1RBTF9SRVYuQ1EzMjAyMC4uLi5VU0QBAAAAX58BAAIA</t>
  </si>
  <si>
    <t>AAAFMzc1MDEBCAAAAAUAAAABMQEAAAALLTIxMjQ5MjY2MzYDAAAAAzE2MAIAAAACMjgEAAAAATAHAAAACjEwLzI0LzIwMjMIAAAACTkvMzAvMjAyMAkAAAABML6ZUtmL1NsIEsPd343U2wgrQ0lRLk5ZU0U6Ri5JUV9DQVNIX1NUX0lOVkVTVC5DUTMyMDIwLi4uLlVTRAEAAABfnwEAAgAAAAUyOTUwNQEIAAAABQAAAAExAQAAAAstMjEyNDkyNjYzNgMAAAADMTYwAgAAAAQxMDAyBAAAAAEwBwAAAAoxMC8yNC8yMDIzCAAAAAk5LzMwLzIwMjAJAAAAATC+mVLZi9TbCC+j4t+N1NsIJ0NJUS5OWVNFOkYuSVFfVE9UQUxfTElBQi5DUTMyMDIwLi4uLlVTRAEAAABfnwEAAgAAAAYyMjY3ODIBCAAAAAUAAAABMQEAAAALLTIxMjQ5MjY2MzYDAAAAAzE2MAIAAAAEMTI3NgQAAAABMAcAAAAKMTAvMjQvMjAyMwgAAAAJOS8zMC8yMDIwCQAAAAEwvplS2YvU2wgpne/fjdTbCChDSVEuTllTRTpGLklRX1BSRUZfRVFVSVRZLkNRMzIwMjAuLi4uVVNEAQAAAF+fAQADAAAAAAC+mVLZi9TbCDig29+N1NsIMENJUS5OWVNFOkYuSVFfVE9UQUxfQ09NTU9OX0VRVUlUWS5DUTMyMDIwLi4uLlVTRAEAAABfnwEAAgAAAAUzMzEyNQEIAAAABQAAAAExAQAAAAstMjEyNDkyNjYzNgMAAAADMTYwAgAAAAQxMDA2BAAAAAEwBwAAAAoxMC8yNC8yMDIzCAAAAAk5LzMwLzIwMjAJAAAAATC+mVLZi9TbCKsq7d+N1NsIIUNJUS5OWVNFOkYu</t>
  </si>
  <si>
    <t>SVFfQVBJQy5DUTMyMDIwLi4uLlVTRAEAAABfnwEAAgAAAAUyMjI2MgEIAAAABQAAAAExAQAAAAstMjEyNDkyNjYzNgMAAAADMTYwAgAAAAQxMDg0BAAAAAEwBwAAAAoxMC8yNC8yMDIzCAAAAAk5LzMwLzIwMjAJAAAAATC+mVLZi9TbCNs97t+N1NsIKUNJUS5OWVNFOkYuSVFfVE9UQUxfRVFVSVRZLkNRMzIwMjAuLi4uVVNEAQAAAF+fAQACAAAABTMzMTYxAQgAAAAFAAAAATEBAAAACy0yMTI0OTI2NjM2AwAAAAMxNjACAAAABDEyNzUEAAAAATAHAAAACjEwLzI0LzIwMjMIAAAACTkvMzAvMjAyMAkAAAABML6ZUtmL1NsI707v343U2wghQ0lRLk5ZU0U6Ri5JUV9DT0dTLkNRMzIwMjAuLi4uVVNEAQAAAF+fAQACAAAABTMxMjIzAQgAAAAFAAAAATEBAAAACy0yMTI0OTI2NjM2AwAAAAMxNjACAAAAAjM0BAAAAAEwBwAAAAoxMC8yNC8yMDIzCAAAAAk5LzMwLzIwMjAJAAAAATC+mVLZi9TbCM6P7N+N1NsIH0NJUS5OWVNFOkYuSVFfQVAuQ1EzMjAyMC4uLi5VU0QBAAAAX58BAAIAAAAFMjA0MTIBCAAAAAUAAAABMQEAAAALLTIxMjQ5MjY2MzYDAAAAAzE2MAIAAAAEMTAxOAQAAAABMAcAAAAKMTAvMjQvMjAyMwgAAAAJOS8zMC8yMDIwCQAAAAEwvplS2YvU2wiIoNnfjdTbCCBDSVEuTllTRTpGLklRX1NHQS5DUTMyMDIwLi4uLlVTRAEAAABfnwEAAgAAAAQyMjY2AQgAAAAFAAAAATEBAAAACy0yMTI0OTI2NjM2</t>
  </si>
  <si>
    <t>AwAAAAMxNjACAAAAAjIzBAAAAAEwBwAAAAoxMC8yNC8yMDIzCAAAAAk5LzMwLzIwMjAJAAAAATC+mVLZi9TbCC+j4t+N1NsINUNJUS5OWVNFOkYuSVFfVE9UQUxfUkVWXzFZUl9BTk5fR1JPV1RILkNRMzIwMjAuLi4uVVNEAQAAAF+fAQACAAAABjEuMzgxNAEIAAAABQAAAAExAQAAAAstMjEyNDkyNjYzNgMAAAADMTYwAgAAAAQ0MTk0BAAAAAEwBwAAAAoxMC8yNC8yMDIzCAAAAAk5LzMwLzIwMjAJAAAAATC+mVLZi9TbCOTu5N+N1NsIH0NJUS5OWVNFOkYuSVFfREEuQ1EzMjAyMC4uLi5VU0QBAAAAX58BAAMAAAAAAL6ZUtmL1NsIsZzm343U2wgtQ0lRLk5ZU0U6Ri5JUV9ORVRfSU5URVJFU1RfRVhQLkNRMzIwMjAuLi4uVVNEAQAAAF+fAQACAAAABC00MTIBCAAAAAUAAAABMQEAAAALLTIxMjQ5MjY2MzYDAAAAAzE2MAIAAAADMzY4BAAAAAEwBwAAAAoxMC8yNC8yMDIzCAAAAAk5LzMwLzIwMjAJAAAAATC+mVLZi9TbCN/53t+N1NsIJkNJUS5OWVNFOkYuSVFfVE9UQUxfUkVWLkNRMjIwMjAuLi4uVVNEAQAAAF+fAQACAAAABTE5MzcxAQgAAAAFAAAAATEBAAAACy0yMTQxMDgxMTI1AwAAAAMxNjACAAAAAjI4BAAAAAEwBwAAAAoxMC8yNC8yMDIzCAAAAAk2LzMwLzIwMjAJAAAAATC+mVLZi9TbCIig2d+N1NsIH0NJUS5OWVNFOkYuSVFfTkkuQ1EyMjAyMC4uLi5VU0QBAAAAX58BAAIAAAAEMTExNwEIAAAA</t>
  </si>
  <si>
    <t>BQAAAAExAQAAAAstMjE0MTA4MTEyNQMAAAADMTYwAgAAAAIxNQQAAAABMAcAAAAKMTAvMjQvMjAyMwgAAAAJNi8zMC8yMDIwCQAAAAEwvplS2YvU2wgSw93fjdTbCCdDSVEuTllTRTpGLklRX0NBU0hfRVFVSVYuQ1EyMjAyMC4uLi5VU0QBAAAAX58BAAIAAAAFMTgxNTEBCAAAAAUAAAABMQEAAAALLTIxNDEwODExMjUDAAAAAzE2MAIAAAAEMTA5NgQAAAABMAcAAAAKMTAvMjQvMjAyMwgAAAAJNi8zMC8yMDIwCQAAAAEwvplS2YvU2wjOj+zfjdTbCCtDSVEuTllTRTpGLklRX0NBU0hfU1RfSU5WRVNULkNRMjIwMjAuLi4uVVNEAQAAAF+fAQACAAAABTM5MjU2AQgAAAAFAAAAATEBAAAACy0yMTQxMDgxMTI1AwAAAAMxNjACAAAABDEwMDIEAAAAATAHAAAACjEwLzI0LzIwMjMIAAAACTYvMzAvMjAyMAkAAAABML6ZUtmL1NsIqyrt343U2wglQ0lRLk5ZU0U6Ri5JUV9UT1RBTF9DQS5DUTIyMDIwLi4uLlVTRAEAAABfnwEAAgAAAAYxMjQxMTEBCAAAAAUAAAABMQEAAAALLTIxNDEwODExMjUDAAAAAzE2MAIAAAAEMTAwOAQAAAABMAcAAAAKMTAvMjQvMjAyMwgAAAAJNi8zMC8yMDIwCQAAAAEwvplS2YvU2wjbPe7fjdTbCClDSVEuTllTRTpGLklRX1RPVEFMX0FTU0VUUy5DUTIyMDIwLi4uLlVTRAEAAABfnwEAAgAAAAYyNjkzNjYBCAAAAAUAAAABMQEAAAALLTIxNDEwODExMjUDAAAAAzE2MAIAAAAEMTAwNwQA</t>
  </si>
  <si>
    <t>AAABMAcAAAAKMTAvMjQvMjAyMwgAAAAJNi8zMC8yMDIwCQAAAAEwvplS2YvU2wjvTu/fjdTbCClDSVEuTllTRTpGLklRX1RPVEFMX0VRVUlUWS5DUTIyMDIwLi4uLlVTRAEAAABfnwEAAgAAAAUzMDg1NQEIAAAABQAAAAExAQAAAAstMjE0MTA4MTEyNQMAAAADMTYwAgAAAAQxMjc1BAAAAAEwBwAAAAoxMC8yNC8yMDIzCAAAAAk2LzMwLzIwMjAJAAAAATC+mVLZi9TbCIig2d+N1NsIOkNJUS5OWVNFOkYuSVFfVE9UQUxfT1VUU1RBTkRJTkdfRklMSU5HX0RBVEUuQ1EyMjAyMC4uLi5VU0QBAAAAX58BAAIAAAALMzk3OC4zODg5OTYBBAAAAAUAAAABNQEAAAALLTIxNDEwODExMjUCAAAABTI0MTUzBgAAAAEwvplS2YvU2wgugenfjdTbCCdDSVEuTllTRTpGLklRX1RPVEFMX0RFQlQuQ1EyMjAyMC4uLi5VU0QBAAAAX58BAAIAAAAGMTc2NDgzAQgAAAAFAAAAATEBAAAACy0yMTQxMDgxMTI1AwAAAAMxNjACAAAABDQxNzMEAAAAATAHAAAACjEwLzI0LzIwMjMIAAAACTYvMzAvMjAyMAkAAAABML6ZUtmL1NsIG1br343U2wghQ0lRLk5ZU0U6Ri5JUV9DT0dTLkNRMjIwMjAuLi4uVVNEAQAAAF+fAQACAAAABTE3OTMyAQgAAAAFAAAAATEBAAAACy0yMTQxMDgxMTI1AwAAAAMxNjACAAAAAjM0BAAAAAEwBwAAAAoxMC8yNC8yMDIzCAAAAAk2LzMwLzIwMjAJAAAAATC+mVLZi9TbCN/53t+N1NsIH0NJUS5OWVNFOkYu</t>
  </si>
  <si>
    <t>SVFfQVAuQ1EyMjAyMC4uLi5VU0QBAAAAX58BAAIAAAAFMTUzMTIBCAAAAAUAAAABMQEAAAALLTIxNDEwODExMjUDAAAAAzE2MAIAAAAEMTAxOAQAAAABMAcAAAAKMTAvMjQvMjAyMwgAAAAJNi8zMC8yMDIwCQAAAAEwvplS2YvU2whga+HfjdTbCB9DSVEuTllTRTpGLklRX0FSLkNRMjIwMjAuLi4uVVNEAQAAAF+fAQACAAAABDMwNjUBCAAAAAUAAAABMQEAAAALLTIxNDEwODExMjUDAAAAAzE2MAIAAAAEMTAyMQQAAAABMAcAAAAKMTAvMjQvMjAyMwgAAAAJNi8zMC8yMDIwCQAAAAEwvplS2YvU2wgvo+LfjdTbCCJDSVEuTllTRTpGLklRX0NBUEVYLkNRMjIwMjAuLi4uVVNEAQAAAF+fAQACAAAABS0xMTc1AQgAAAAFAAAAATEBAAAACy0yMTQxMDgxMTI1AwAAAAMxNjACAAAABDIwMjEEAAAAATAHAAAACjEwLzI0LzIwMjMIAAAACTYvMzAvMjAyMAkAAAABML6ZUtmL1NsIo5vd343U2wgmQ0lRLk5ZU0U6Ri5JUV9UT1RBTF9SRVYuQ1ExMjAyMC4uLi5VU0QBAAAAX58BAAIAAAAFMzQzMjABCAAAAAUAAAABMQEAAAAKMjA5MzU3NjA4MAMAAAADMTYwAgAAAAIyOAQAAAABMAcAAAAKMTAvMjQvMjAyMwgAAAAJMy8zMS8yMDIwCQAAAAEwvplS2YvU2wirKu3fjdTbCB9DSVEuTllTRTpGLklRX05JLkNRMTIwMjAuLi4uVVNEAQAAAF+fAQACAAAABS0xOTkzAQgAAAAFAAAAATEBAAAACjIwOTM1NzYwODADAAAAAzE2</t>
  </si>
  <si>
    <t>MAIAAAACMTUEAAAAATAHAAAACjEwLzI0LzIwMjMIAAAACTMvMzEvMjAyMAkAAAABML6ZUtmL1NsI2z3u343U2wgnQ0lRLk5ZU0U6Ri5JUV9UT1RBTF9MSUFCLkNRMTIwMjAuLi4uVVNEAQAAAF+fAQACAAAABjIzNDQ1MgEIAAAABQAAAAExAQAAAAoyMDkzNTc2MDgwAwAAAAMxNjACAAAABDEyNzYEAAAAATAHAAAACjEwLzI0LzIwMjMIAAAACTMvMzEvMjAyMAkAAAABML6ZUtmL1NsILoHp343U2wgoQ0lRLk5ZU0U6Ri5JUV9QUkVGX0VRVUlUWS5DUTEyMDIwLi4uLlVTRAEAAABfnwEAAwAAAAAAvplS2YvU2wgbVuvfjdTbCDBDSVEuTllTRTpGLklRX1RPVEFMX0NPTU1PTl9FUVVJVFkuQ1ExMjAyMC4uLi5VU0QBAAAAX58BAAIAAAAFMjk2NTABCAAAAAUAAAABMQEAAAAKMjA5MzU3NjA4MAMAAAADMTYwAgAAAAQxMDA2BAAAAAEwBwAAAAoxMC8yNC8yMDIzCAAAAAkzLzMxLzIwMjAJAAAAATC+mVLZi9TbCM6P7N+N1NsIIUNJUS5OWVNFOkYuSVFfQVBJQy5DUTEyMDIwLi4uLlVTRAEAAABfnwEAAgAAAAUyMjE1MAEIAAAABQAAAAExAQAAAAoyMDkzNTc2MDgwAwAAAAMxNjACAAAABDEwODQEAAAAATAHAAAACjEwLzI0LzIwMjMIAAAACTMvMzEvMjAyMAkAAAABML6ZUtmL1NsIVHHo343U2wgnQ0lRLk5ZU0U6Ri5JUV9UT1RBTF9ERUJULkNRMTIwMjAuLi4uVVNEAQAAAF+fAQACAAAABjE2ODY5MwEIAAAABQAA</t>
  </si>
  <si>
    <t>AAExAQAAAAoyMDkzNTc2MDgwAwAAAAMxNjACAAAABDQxNzMEAAAAATAHAAAACjEwLzI0LzIwMjMIAAAACTMvMzEvMjAyMAkAAAABML6ZUtmL1NsIYGvh343U2wgfQ0lRLk5ZU0U6Ri5JUV9BUi5DUTEyMDIwLi4uLlVTRAEAAABfnwEAAgAAAAQzMTI4AQgAAAAFAAAAATEBAAAACjIwOTM1NzYwODADAAAAAzE2MAIAAAAEMTAyMQQAAAABMAcAAAAKMTAvMjQvMjAyMwgAAAAJMy8zMS8yMDIwCQAAAAEwvplS2YvU2wixnObfjdTbCCBDSVEuTllTRTpGLklRX1NHQS5DUTEyMDIwLi4uLlVTRAEAAABfnwEAAgAAAAQxOTgxAQgAAAAFAAAAATEBAAAACjIwOTM1NzYwODADAAAAAzE2MAIAAAACMjMEAAAAATAHAAAACjEwLzI0LzIwMjMIAAAACTMvMzEvMjAyMAkAAAABML6ZUtmL1NsIIXnb343U2wg1Q0lRLk5ZU0U6Ri5JUV9UT1RBTF9SRVZfMVlSX0FOTl9HUk9XVEguQ1ExMjAyMC4uLi5VU0QBAAAAX58BAAIAAAAILTE0LjkyNzQBCAAAAAUAAAABMQEAAAAKMjA5MzU3NjA4MAMAAAADMTYwAgAAAAQ0MTk0BAAAAAEwBwAAAAoxMC8yNC8yMDIzCAAAAAkzLzMxLzIwMjAJAAAAATC+mVLZi9TbCFli3N+N1NsIH0NJUS5OWVNFOkYuSVFfREEuQ1ExMjAyMC4uLi5VU0QBAAAAX58BAAMAAAAAAL6ZUtmL1NsIo5vd343U2wgtQ0lRLk5ZU0U6Ri5JUV9ORVRfSU5URVJFU1RfRVhQLkNRMTIwMjAuLi4uVVNEAQAAAF+fAQAC</t>
  </si>
  <si>
    <t>AAAAAy04OAEIAAAABQAAAAExAQAAAAoyMDkzNTc2MDgwAwAAAAMxNjACAAAAAzM2OAQAAAABMAcAAAAKMTAvMjQvMjAyMwgAAAAJMy8zMS8yMDIwCQAAAAEwvplS2YvU2wjf+d7fjdTbCB9DSVEuTllTRTpGLklRX05JLkNRNDIwMTkuLi4uVVNEAQAAAF+fAQACAAAABS0xNjcyAQgAAAAFAAAAATEBAAAACjIwNzg4NTg3MTADAAAAAzE2MAIAAAACMTUEAAAAATAHAAAACjEwLzI0LzIwMjMIAAAACjEyLzMxLzIwMTkJAAAAATC+mVLZi9TbCHkm79+N1NsIJ0NJUS5OWVNFOkYuSVFfQ0FTSF9FUVVJVi5DUTQyMDE5Li4uLlVTRAEAAABfnwEAAgAAAAQ4NDM3AQgAAAAFAAAAATEBAAAACjIwNzg4NTg3MTADAAAAAzE2MAIAAAAEMTA5NgQAAAABMAcAAAAKMTAvMjQvMjAyMwgAAAAKMTIvMzEvMjAxOQkAAAABML6ZUtmL1NsIKZ3v343U2wgrQ0lRLk5ZU0U6Ri5JUV9DQVNIX1NUX0lOVkVTVC5DUTQyMDE5Li4uLlVTRAEAAABfnwEAAgAAAAUyMjI4OAEIAAAABQAAAAExAQAAAAoyMDc4ODU4NzEwAwAAAAMxNjACAAAABDEwMDIEAAAAATAHAAAACjEwLzI0LzIwMjMIAAAACjEyLzMxLzIwMTkJAAAAATC+mVLZi9TbCFRx6N+N1NsIJUNJUS5OWVNFOkYuSVFfVE9UQUxfQ0EuQ1E0MjAxOS4uLi5VU0QBAAAAX58BAAIAAAAGMTE0MDQ3AQgAAAAFAAAAATEBAAAACjIwNzg4NTg3MTADAAAAAzE2MAIAAAAEMTAwOAQAAAAB</t>
  </si>
  <si>
    <t>MAcAAAAKMTAvMjQvMjAyMwgAAAAKMTIvMzEvMjAxOQkAAAABML6ZUtmL1NsILoHp343U2wgpQ0lRLk5ZU0U6Ri5JUV9UT1RBTF9BU1NFVFMuQ1E0MjAxOS4uLi5VU0QBAAAAX58BAAIAAAAGMjU4NTM3AQgAAAAFAAAAATEBAAAACjIwNzg4NTg3MTADAAAAAzE2MAIAAAAEMTAwNwQAAAABMAcAAAAKMTAvMjQvMjAyMwgAAAAKMTIvMzEvMjAxOQkAAAABML6ZUtmL1NsIG1br343U2wglQ0lRLk5ZU0U6Ri5JUV9UT1RBTF9DTC5DUTQyMDE5Li4uLlVTRAEAAABfnwEAAgAAAAU5ODEzMgEIAAAABQAAAAExAQAAAAoyMDc4ODU4NzEwAwAAAAMxNjACAAAABDEwMDkEAAAAATAHAAAACjEwLzI0LzIwMjMIAAAACjEyLzMxLzIwMTkJAAAAATC+mVLZi9TbCLZo7N+N1NsIJ0NJUS5OWVNFOkYuSVFfVE9UQUxfTElBQi5DUTQyMDE5Li4uLlVTRAEAAABfnwEAAgAAAAYyMjUzMDcBCAAAAAUAAAABMQEAAAAKMjA3ODg1ODcxMAMAAAADMTYwAgAAAAQxMjc2BAAAAAEwBwAAAAoxMC8yNC8yMDIzCAAAAAoxMi8zMS8yMDE5CQAAAAEwvplS2YvU2wirKu3fjdTbCB9DSVEuTllTRTpGLklRX1JFLkNRNDIwMTkuLi4uVVNEAQAAAF+fAQACAAAABTIwMzIwAQgAAAAFAAAAATEBAAAACjIwNzg4NTg3MTADAAAAAzE2MAIAAAAEMTIyMgQAAAABMAcAAAAKMTAvMjQvMjAyMwgAAAAKMTIvMzEvMjAxOQkAAAABML6ZUtmL1NsIsZzm343U</t>
  </si>
  <si>
    <t>2wgpQ0lRLk5ZU0U6Ri5JUV9UT1RBTF9FUVVJVFkuQ1E0MjAxOS4uLi5VU0QBAAAAX58BAAIAAAAFMzMyMzABCAAAAAUAAAABMQEAAAAKMjA3ODg1ODcxMAMAAAADMTYwAgAAAAQxMjc1BAAAAAEwBwAAAAoxMC8yNC8yMDIzCAAAAAoxMi8zMS8yMDE5CQAAAAEwvplS2YvU2wiIoNnfjdTbCDpDSVEuTllTRTpGLklRX1RPVEFMX09VVFNUQU5ESU5HX0ZJTElOR19EQVRFLkNRNDIwMTkuLi4uVVNEAQAAAF+fAQACAAAACzM5NjQuOTMwMzI1AQQAAAAFAAAAATUBAAAACjIwNzg4NTg3MTACAAAABTI0MTUzBgAAAAEwvplS2YvU2wgvo+LfjdTbCCdDSVEuTllTRTpGLklRX1RPVEFMX0RFQlQuQ1E0MjAxOS4uLi5VU0QBAAAAX58BAAIAAAAGMTU2NzIxAQgAAAAFAAAAATEBAAAACjIwNzg4NTg3MTADAAAAAzE2MAIAAAAENDE3MwQAAAABMAcAAAAKMTAvMjQvMjAyMwgAAAAKMTIvMzEvMjAxOQkAAAABML6ZUtmL1NsI5O7k343U2wgfQ0lRLk5ZU0U6Ri5JUV9BUC5DUTQyMDE5Li4uLlVTRAEAAABfnwEAAgAAAAUyMDY3MwEIAAAABQAAAAExAQAAAAoyMDc4ODU4NzEwAwAAAAMxNjACAAAABDEwMTgEAAAAATAHAAAACjEwLzI0LzIwMjMIAAAACjEyLzMxLzIwMTkJAAAAATC+mVLZi9TbCCF529+N1NsIH0NJUS5OWVNFOkYuSVFfQVIuQ1E0MjAxOS4uLi5VU0QBAAAAX58BAAIAAAAEOTIzNwEIAAAABQAAAAExAQAAAAoy</t>
  </si>
  <si>
    <t>MDc4ODU4NzEwAwAAAAMxNjACAAAABDEwMjEEAAAAATAHAAAACjEwLzI0LzIwMjMIAAAACjEyLzMxLzIwMTkJAAAAATC+mVLZi9TbCFli3N+N1NsIJkNJUS5OWVNFOkYuSVFfSU5WRU5UT1JZLkNRNDIwMTkuLi4uVVNEAQAAAF+fAQACAAAABTEwNzg2AQgAAAAFAAAAATEBAAAACjIwNzg4NTg3MTADAAAAAzE2MAIAAAAEMTA0MwQAAAABMAcAAAAKMTAvMjQvMjAyMwgAAAAKMTIvMzEvMjAxOQkAAAABML6ZUtmL1NsIo5vd343U2wggQ0lRLk5ZU0U6Ri5JUV9TR0EuQ1E0MjAxOS4uLi5VU0QBAAAAX58BAAIAAAAEMzAzNgEIAAAABQAAAAExAQAAAAoyMDc4ODU4NzEwAwAAAAMxNjACAAAAAjIzBAAAAAEwBwAAAAoxMC8yNC8yMDIzCAAAAAoxMi8zMS8yMDE5CQAAAAEwvplS2YvU2wjf+d7fjdTbCCJDSVEuTllTRTpGLklRX0NBUEVYLkNRNDIwMTkuLi4uVVNEAQAAAF+fAQACAAAABS0yMjc0AQgAAAAFAAAAATEBAAAACjIwNzg4NTg3MTADAAAAAzE2MAIAAAAEMjAyMQQAAAABMAcAAAAKMTAvMjQvMjAyMwgAAAAKMTIvMzEvMjAxOQkAAAABML6ZUtmL1NsIeSbv343U2wgfQ0lRLk5ZU0U6Ri5JUV9OSS5DUTMyMDE5Li4uLlVTRAEAAABfnwEAAgAAAAM0MjUBCAAAAAUAAAABMQEAAAAKMjA2NzIxMDI0NAMAAAADMTYwAgAAAAIxNQQAAAABMAcAAAAKMTAvMjQvMjAyMwgAAAAJOS8zMC8yMDE5CQAAAAEwvplS2YvU</t>
  </si>
  <si>
    <t>2wgugenfjdTbCCdDSVEuTllTRTpGLklRX0NBU0hfRVFVSVYuQ1EzMjAxOS4uLi5VU0QBAAAAX58BAAIAAAAEODk0NAEIAAAABQAAAAExAQAAAAoyMDY3MjEwMjQ0AwAAAAMxNjACAAAABDEwOTYEAAAAATAHAAAACjEwLzI0LzIwMjMIAAAACTkvMzAvMjAxOQkAAAABML6ZUtmL1NsIG1br343U2wgrQ0lRLk5ZU0U6Ri5JUV9DQVNIX1NUX0lOVkVTVC5DUTMyMDE5Li4uLlVTRAEAAABfnwEAAgAAAAUyMjI5OAEIAAAABQAAAAExAQAAAAoyMDY3MjEwMjQ0AwAAAAMxNjACAAAABDEwMDIEAAAAATAHAAAACjEwLzI0LzIwMjMIAAAACTkvMzAvMjAxOQkAAAABML6ZUtmL1NsItmjs343U2wgnQ0lRLk5ZU0U6Ri5JUV9UT1RBTF9MSUFCLkNRMzIwMTkuLi4uVVNEAQAAAF+fAQACAAAABjIyMjc3MAEIAAAABQAAAAExAQAAAAoyMDY3MjEwMjQ0AwAAAAMxNjACAAAABDEyNzYEAAAAATAHAAAACjEwLzI0LzIwMjMIAAAACTkvMzAvMjAxOQkAAAABML6ZUtmL1NsIL6Pi343U2wgoQ0lRLk5ZU0U6Ri5JUV9QUkVGX0VRVUlUWS5DUTMyMDE5Li4uLlVTRAEAAABfnwEAAwAAAAAAvplS2YvU2wjk7uTfjdTbCDBDSVEuTllTRTpGLklRX1RPVEFMX0NPTU1PTl9FUVVJVFkuQ1EzMjAxOS4uLi5VU0QBAAAAX58BAAIAAAAFMzUzNDkBCAAAAAUAAAABMQEAAAAKMjA2NzIxMDI0NAMAAAADMTYwAgAAAAQxMDA2BAAAAAEwBwAAAAox</t>
  </si>
  <si>
    <t>MC8yNC8yMDIzCAAAAAk5LzMwLzIwMTkJAAAAATC+mVLZi9TbCLGc5t+N1NsIIUNJUS5OWVNFOkYuSVFfQVBJQy5DUTMyMDE5Li4uLlVTRAEAAABfnwEAAgAAAAUyMjE3OQEIAAAABQAAAAExAQAAAAoyMDY3MjEwMjQ0AwAAAAMxNjACAAAABDEwODQEAAAAATAHAAAACjEwLzI0LzIwMjMIAAAACTkvMzAvMjAxOQkAAAABML6ZUtmL1NsIVHHo343U2wgrQ0lRLk5ZU0U6Ri5JUV9QUkVGX0RJVl9PVEhFUi5DUTMyMDE5Li4uLlVTRAEAAABfnwEAAwAAAAAAvplS2YvU2whZYtzfjdTbCCFDSVEuTllTRTpGLklRX0NPR1MuQ1EzMjAxOS4uLi5VU0QBAAAAX58BAAIAAAAFMzEzMzQBCAAAAAUAAAABMQEAAAAKMjA2NzIxMDI0NAMAAAADMTYwAgAAAAIzNAQAAAABMAcAAAAKMTAvMjQvMjAyMwgAAAAJOS8zMC8yMDE5CQAAAAEwvplS2YvU2wijm93fjdTbCB9DSVEuTllTRTpGLklRX0FQLkNRMzIwMTkuLi4uVVNEAQAAAF+fAQACAAAABTIxMTU2AQgAAAAFAAAAATEBAAAACjIwNjcyMTAyNDQDAAAAAzE2MAIAAAAEMTAxOAQAAAABMAcAAAAKMTAvMjQvMjAyMwgAAAAJOS8zMC8yMDE5CQAAAAEwvplS2YvU2wiIoNnfjdTbCCBDSVEuTllTRTpGLklRX1NHQS5DUTMyMDE5Li4uLlVTRAEAAABfnwEAAgAAAAQyMjMxAQgAAAAFAAAAATEBAAAACjIwNjcyMTAyNDQDAAAAAzE2MAIAAAACMjMEAAAAATAHAAAACjEwLzI0LzIw</t>
  </si>
  <si>
    <t>MjMIAAAACTkvMzAvMjAxOQkAAAABML6ZUtmL1NsIqyrt343U2wg1Q0lRLk5ZU0U6Ri5JUV9UT1RBTF9SRVZfMVlSX0FOTl9HUk9XVEguQ1EzMjAxOS4uLi5VU0QBAAAAX58BAAIAAAAHLTEuNzk0OAEIAAAABQAAAAExAQAAAAoyMDY3MjEwMjQ0AwAAAAMxNjACAAAABDQxOTQEAAAAATAHAAAACjEwLzI0LzIwMjMIAAAACTkvMzAvMjAxOQkAAAABML6ZUtmL1NsI2z3u343U2wgtQ0lRLk5ZU0U6Ri5JUV9ORVRfSU5URVJFU1RfRVhQLkNRMzIwMTkuLi4uVVNEAQAAAF+fAQACAAAAAy03OQEIAAAABQAAAAExAQAAAAoyMDY3MjEwMjQ0AwAAAAMxNjACAAAAAzM2OAQAAAABMAcAAAAKMTAvMjQvMjAyMwgAAAAJOS8zMC8yMDE5CQAAAAEwvplS2YvU2wgpne/fjdTbCCZDSVEuTllTRTpGLklRX1RPVEFMX1JFVi5DUTIyMDE5Li4uLlVTRAEAAABfnwEAAgAAAAUzODg1MwEIAAAABQAAAAExAQAAAAoyMDQ3MzM3NzAyAwAAAAMxNjACAAAAAjI4BAAAAAEwBwAAAAoxMC8yNC8yMDIzCAAAAAk2LzMwLzIwMTkJAAAAATC+mVLZi9TbCBtW69+N1NsIH0NJUS5OWVNFOkYuSVFfTkkuQ1EyMjAxOS4uLi5VU0QBAAAAX58BAAIAAAADMTQ4AQgAAAAFAAAAATEBAAAACjIwNDczMzc3MDIDAAAAAzE2MAIAAAACMTUEAAAAATAHAAAACjEwLzI0LzIwMjMIAAAACTYvMzAvMjAxOQkAAAABML6ZUtmL1NsItmjs343U2wglQ0lRLk5Z</t>
  </si>
  <si>
    <t>U0U6Ri5JUV9UT1RBTF9DQS5DUTIyMDE5Li4uLlVTRAEAAABfnwEAAgAAAAYxMTgzNTEBCAAAAAUAAAABMQEAAAAKMjA0NzMzNzcwMgMAAAADMTYwAgAAAAQxMDA4BAAAAAEwBwAAAAoxMC8yNC8yMDIzCAAAAAk2LzMwLzIwMTkJAAAAATC+mVLZi9TbCC+j4t+N1NsIJUNJUS5OWVNFOkYuSVFfVE9UQUxfQ0wuQ1EyMjAxOS4uLi5VU0QBAAAAX58BAAIAAAAFOTgzMzQBCAAAAAUAAAABMQEAAAAKMjA0NzMzNzcwMgMAAAADMTYwAgAAAAQxMDA5BAAAAAEwBwAAAAoxMC8yNC8yMDIzCAAAAAk2LzMwLzIwMTkJAAAAATC+mVLZi9TbCLGc5t+N1NsIJ0NJUS5OWVNFOkYuSVFfVE9UQUxfTElBQi5DUTIyMDE5Li4uLlVTRAEAAABfnwEAAgAAAAYyMjYwNDgBCAAAAAUAAAABMQEAAAAKMjA0NzMzNzcwMgMAAAADMTYwAgAAAAQxMjc2BAAAAAEwBwAAAAoxMC8yNC8yMDIzCAAAAAk2LzMwLzIwMTkJAAAAATC+mVLZi9TbCFRx6N+N1NsIKUNJUS5OWVNFOkYuSVFfVE9UQUxfRVFVSVRZLkNRMjIwMTkuLi4uVVNEAQAAAF+fAQACAAAABTM2MTM2AQgAAAAFAAAAATEBAAAACjIwNDczMzc3MDIDAAAAAzE2MAIAAAAEMTI3NQQAAAABMAcAAAAKMTAvMjQvMjAyMwgAAAAJNi8zMC8yMDE5CQAAAAEwvplS2YvU2whga+HfjdTbCDpDSVEuTllTRTpGLklRX1RPVEFMX09VVFNUQU5ESU5HX0ZJTElOR19EQVRFLkNRMjIwMTkuLi4u</t>
  </si>
  <si>
    <t>VVNEAQAAAF+fAQACAAAACzM5ODkuODQzMzAxAQQAAAAFAAAAATUBAAAACjIwNDczMzc3MDICAAAABTI0MTUzBgAAAAEwvplS2YvU2whZYtzfjdTbCCdDSVEuTllTRTpGLklRX1RPVEFMX0RFQlQuQ1EyMjAxOS4uLi5VU0QBAAAAX58BAAIAAAAGMTU3NDA0AQgAAAAFAAAAATEBAAAACjIwNDczMzc3MDIDAAAAAzE2MAIAAAAENDE3MwQAAAABMAcAAAAKMTAvMjQvMjAyMwgAAAAJNi8zMC8yMDE5CQAAAAEwvplS2YvU2wijm93fjdTbCCZDSVEuTllTRTpGLklRX0lOVkVOVE9SWS5DUTIyMDE5Li4uLlVTRAEAAABfnwEAAgAAAAUxMjQzNwEIAAAABQAAAAExAQAAAAoyMDQ3MzM3NzAyAwAAAAMxNjACAAAABDEwNDMEAAAAATAHAAAACjEwLzI0LzIwMjMIAAAACTYvMzAvMjAxOQkAAAABML6ZUtmL1NsIeSbv343U2wggQ0lRLk5ZU0U6Ri5JUV9TR0EuQ1EyMjAxOS4uLi5VU0QBAAAAX58BAAIAAAAEMjYwNAEIAAAABQAAAAExAQAAAAoyMDQ3MzM3NzAyAwAAAAMxNjACAAAAAjIzBAAAAAEwBwAAAAoxMC8yNC8yMDIzCAAAAAk2LzMwLzIwMTkJAAAAATC+mVLZi9TbCCmd79+N1NsINUNJUS5OWVNFOkYuSVFfVE9UQUxfUkVWXzFZUl9BTk5fR1JPV1RILkNRMjIwMTkuLi4uVVNEAQAAAF+fAQACAAAABy0wLjE3MjIBCAAAAAUAAAABMQEAAAAKMjA0NzMzNzcwMgMAAAADMTYwAgAAAAQ0MTk0BAAAAAEwBwAAAAoxMC8y</t>
  </si>
  <si>
    <t>NC8yMDIzCAAAAAk2LzMwLzIwMTkJAAAAATC+mVLZi9TbCCF529+N1NsIH0NJUS5OWVNFOkYuSVFfREEuQ1EyMjAxOS4uLi5VU0QBAAAAX58BAAMAAAAAAL6ZUtmL1NsIiKDZ343U2wgnQ0lRLk5ZU0U6Ri5JUV9DQVNIX0VRVUlWLkNRMTIwMTkuLi4uVVNEAQAAAF+fAQACAAAABDkxMTUBCAAAAAUAAAABMQEAAAAKMjAzMTc2MDY4OQMAAAADMTYwAgAAAAQxMDk2BAAAAAEwBwAAAAoxMC8yNC8yMDIzCAAAAAkzLzMxLzIwMTkJAAAAATC+mVLZi9TbCOTu5N+N1NsIK0NJUS5OWVNFOkYuSVFfQ0FTSF9TVF9JTlZFU1QuQ1ExMjAxOS4uLi5VU0QBAAAAX58BAAIAAAAFMjQxNTEBCAAAAAUAAAABMQEAAAAKMjAzMTc2MDY4OQMAAAADMTYwAgAAAAQxMDAyBAAAAAEwBwAAAAoxMC8yNC8yMDIzCAAAAAkzLzMxLzIwMTkJAAAAATC+mVLZi9TbCLGc5t+N1NsIJUNJUS5OWVNFOkYuSVFfVE9UQUxfQ0EuQ1ExMjAxOS4uLi5VU0QBAAAAX58BAAIAAAAGMTIxMTk1AQgAAAAFAAAAATEBAAAACjIwMzE3NjA2ODkDAAAAAzE2MAIAAAAEMTAwOAQAAAABMAcAAAAKMTAvMjQvMjAyMwgAAAAJMy8zMS8yMDE5CQAAAAEwvplS2YvU2wjrdtnfjdTbCClDSVEuTllTRTpGLklRX1RPVEFMX0FTU0VUUy5DUTEyMDE5Li4uLlVTRAEAAABfnwEAAgAAAAYyNjMyODEBCAAAAAUAAAABMQEAAAAKMjAzMTc2MDY4OQMAAAADMTYwAgAAAAQx</t>
  </si>
  <si>
    <t>MDA3BAAAAAEwBwAAAAoxMC8yNC8yMDIzCAAAAAkzLzMxLzIwMTkJAAAAATC+mVLZi9TbCFRx6N+N1NsIJUNJUS5OWVNFOkYuSVFfVE9UQUxfQ0wuQ1ExMjAxOS4uLi5VU0QBAAAAX58BAAIAAAAFOTkyMzcBCAAAAAUAAAABMQEAAAAKMjAzMTc2MDY4OQMAAAADMTYwAgAAAAQxMDA5BAAAAAEwBwAAAAoxMC8yNC8yMDIzCAAAAAkzLzMxLzIwMTkJAAAAATC+mVLZi9TbCC6B6d+N1NsIMENJUS5OWVNFOkYuSVFfVE9UQUxfQ09NTU9OX0VRVUlUWS5DUTEyMDE5Li4uLlVTRAEAAABfnwEAAgAAAAUzNjM5OAEIAAAABQAAAAExAQAAAAoyMDMxNzYwNjg5AwAAAAMxNjACAAAABDEwMDYEAAAAATAHAAAACjEwLzI0LzIwMjMIAAAACTMvMzEvMjAxOQkAAAABML6ZUtmL1NsIftTe343U2wghQ0lRLk5ZU0U6Ri5JUV9BUElDLkNRMTIwMTkuLi4uVVNEAQAAAF+fAQACAAAABTIyMDI2AQgAAAAFAAAAATEBAAAACjIwMzE3NjA2ODkDAAAAAzE2MAIAAAAEMTA4NAQAAAABMAcAAAAKMTAvMjQvMjAyMwgAAAAJMy8zMS8yMDE5CQAAAAEwvplS2YvU2wgmReHfjdTbCCFDSVEuTllTRTpGLklRX0NPR1MuQ1ExMjAxOS4uLi5VU0QBAAAAX58BAAIAAAAFMzM5NDIBCAAAAAUAAAABMQEAAAAKMjAzMTc2MDY4OQMAAAADMTYwAgAAAAIzNAQAAAABMAcAAAAKMTAvMjQvMjAyMwgAAAAJMy8zMS8yMDE5CQAAAAEwvplS2YvU2wh5Ju/f</t>
  </si>
  <si>
    <t>jdTbCB9DSVEuTllTRTpGLklRX0FQLkNRMTIwMTkuLi4uVVNEAQAAAF+fAQACAAAABTIyMTk3AQgAAAAFAAAAATEBAAAACjIwMzE3NjA2ODkDAAAAAzE2MAIAAAAEMTAxOAQAAAABMAcAAAAKMTAvMjQvMjAyMwgAAAAJMy8zMS8yMDE5CQAAAAEwvplS2YvU2wjrdtnfjdTbCB9DSVEuTllTRTpGLklRX0FSLkNRMTIwMTkuLi4uVVNEAQAAAF+fAQACAAAABDM4MzcBCAAAAAUAAAABMQEAAAAKMjAzMTc2MDY4OQMAAAADMTYwAgAAAAQxMDIxBAAAAAEwBwAAAAoxMC8yNC8yMDIzCAAAAAkzLzMxLzIwMTkJAAAAATC+mVLZi9TbCCmd79+N1NsIJkNJUS5OWVNFOkYuSVFfSU5WRU5UT1JZLkNRMTIwMTkuLi4uVVNEAQAAAF+fAQACAAAABTEyMzMzAQgAAAAFAAAAATEBAAAACjIwMzE3NjA2ODkDAAAAAzE2MAIAAAAEMTA0MwQAAAABMAcAAAAKMTAvMjQvMjAyMwgAAAAJMy8zMS8yMDE5CQAAAAEwvplS2YvU2wghedvfjdTbCB9DSVEuTllTRTpGLklRX0RBLkNRMTIwMTkuLi4uVVNEAQAAAF+fAQADAAAAAAC+mVLZi9TbCBtW69+N1NsILUNJUS5OWVNFOkYuSVFfTkVUX0lOVEVSRVNUX0VYUC5DUTEyMDE5Li4uLlVTRAEAAABfnwEAAgAAAAMtNjIBCAAAAAUAAAABMQEAAAAKMjAzMTc2MDY4OQMAAAADMTYwAgAAAAMzNjgEAAAAATAHAAAACjEwLzI0LzIwMjMIAAAACTMvMzEvMjAxOQkAAAABML6ZUtmL1NsItmjs343U</t>
  </si>
  <si>
    <t>2wgiQ0lRLk5ZU0U6Ri5JUV9DQVBFWC5DUTEyMDE5Li4uLlVTRAEAAABfnwEAAgAAAAUtMTYzMwEIAAAABQAAAAExAQAAAAoyMDMxNzYwNjg5AwAAAAMxNjACAAAABDIwMjEEAAAAATAHAAAACjEwLzI0LzIwMjMIAAAACTMvMzEvMjAxOQkAAAABML6ZUtmL1NsI2z3u343U2wgfQ0lRLk5ZU0U6Ri5JUV9OSS5DUTQyMDE4Li4uLlVTRAEAAABfnwEAAgAAAAQtMTE2AQgAAAAFAAAAATEBAAAACjIwMDgwNzc4NjkDAAAAAzE2MAIAAAACMTUEAAAAATAHAAAACjEwLzI0LzIwMjMIAAAACjEyLzMxLzIwMTgJAAAAATC+mVLZi9TbCLGc5t+N1NsIKUNJUS5OWVNFOkYuSVFfVE9UQUxfQVNTRVRTLkNRNDIwMTguLi4uVVNEAQAAAF+fAQACAAAABjI1NjU0MAEIAAAABQAAAAExAQAAAAoyMDA4MDc3ODY5AwAAAAMxNjACAAAABDEwMDcEAAAAATAHAAAACjEwLzI0LzIwMjMIAAAACjEyLzMxLzIwMTgJAAAAATC+mVLZi9TbCKOb3d+N1NsIJUNJUS5OWVNFOkYuSVFfVE9UQUxfQ0wuQ1E0MjAxOC4uLi5VU0QBAAAAX58BAAIAAAAFOTU1NjkBCAAAAAUAAAABMQEAAAAKMjAwODA3Nzg2OQMAAAADMTYwAgAAAAQxMDA5BAAAAAEwBwAAAAoxMC8yNC8yMDIzCAAAAAoxMi8zMS8yMDE4CQAAAAEwvplS2YvU2wh+1N7fjdTbCChDSVEuTllTRTpGLklRX1BSRUZfRVFVSVRZLkNRNDIwMTguLi4uVVNEAQAAAF+fAQADAAAAAAC+mVLZ</t>
  </si>
  <si>
    <t>i9TbCC+j4t+N1NsIMENJUS5OWVNFOkYuSVFfVE9UQUxfQ09NTU9OX0VRVUlUWS5DUTQyMDE4Li4uLlVTRAEAAABfnwEAAgAAAAUzNTkzMgEIAAAABQAAAAExAQAAAAoyMDA4MDc3ODY5AwAAAAMxNjACAAAABDEwMDYEAAAAATAHAAAACjEwLzI0LzIwMjMIAAAACjEyLzMxLzIwMTgJAAAAATC+mVLZi9TbCOt22d+N1NsIJ0NJUS5OWVNFOkYuSVFfVE9UQUxfREVCVC5DUTQyMDE4Li4uLlVTRAEAAABfnwEAAgAAAAYxNTQyMTMBCAAAAAUAAAABMQEAAAAKMjAwODA3Nzg2OQMAAAADMTYwAgAAAAQ0MTczBAAAAAEwBwAAAAoxMC8yNC8yMDIzCAAAAAoxMi8zMS8yMDE4CQAAAAEwzMBS2YvU2wh5Ju/fjdTbCDVDSVEuTllTRTpGLklRX1RPVEFMX1JFVl8xWVJfQU5OX0dST1dUSC5DUTQyMDE4Li4uLlVTRAEAAABfnwEAAgAAAAQxLjEzAQgAAAAFAAAAATEBAAAACjIwMDgwNzc4NjkDAAAAAzE2MAIAAAAENDE5NAQAAAABMAcAAAAKMTAvMjQvMjAyMwgAAAAKMTIvMzEvMjAxOAkAAAABMMzAUtmL1NsIqyrt343U2wgfQ0lRLk5ZU0U6Ri5JUV9EQS5DUTQyMDE4Li4uLlVTRAEAAABfnwEAAwAAAAAAzMBS2YvU2wjrdtnfjdTbCC1DSVEuTllTRTpGLklRX05FVF9JTlRFUkVTVF9FWFAuQ1E0MjAxOC4uLi5VU0QBAAAAX58BAAIAAAAELTMwNgEIAAAABQAAAAExAQAAAAoyMDA4MDc3ODY5AwAAAAMxNjACAAAAAzM2OAQA</t>
  </si>
  <si>
    <t>AAABMAcAAAAKMTAvMjQvMjAyMwgAAAAKMTIvMzEvMjAxOAkAAAABMMzAUtmL1NsI2z3u343U2wgrQ0lRLk5ZU0U6Ri5JUV9DQVNIX1NUX0lOVkVTVC5DUTMyMDE4Li4uLlVTRAEAAABfnwEAAgAAAAUyMzYwNQEIAAAABQAAAAExAQAAAAoxOTg4NjkxMjY2AwAAAAMxNjACAAAABDEwMDIEAAAAATAHAAAACjEwLzI0LzIwMjMIAAAACTkvMzAvMjAxOAkAAAABMMzAUtmL1NsIftTe343U2wgpQ0lRLk5ZU0U6Ri5JUV9UT1RBTF9BU1NFVFMuQ1EzMjAxOC4uLi5VU0QBAAAAX58BAAIAAAAGMjU4OTY2AQgAAAAFAAAAATEBAAAACjE5ODg2OTEyNjYDAAAAAzE2MAIAAAAEMTAwNwQAAAABMAcAAAAKMTAvMjQvMjAyMwgAAAAJOS8zMC8yMDE4CQAAAAEwzMBS2YvU2wgmReHfjdTbCCVDSVEuTllTRTpGLklRX1RPVEFMX0NMLkNRMzIwMTguLi4uVVNEAQAAAF+fAQACAAAABTk0NzUwAQgAAAAFAAAAATEBAAAACjE5ODg2OTEyNjYDAAAAAzE2MAIAAAAEMTAwOQQAAAABMAcAAAAKMTAvMjQvMjAyMwgAAAAJOS8zMC8yMDE4CQAAAAEwzMBS2YvU2wgvo+LfjdTbCChDSVEuTllTRTpGLklRX1BSRUZfRVFVSVRZLkNRMzIwMTguLi4uVVNEAQAAAF+fAQADAAAAAADMwFLZi9TbCHkm79+N1NsIMENJUS5OWVNFOkYuSVFfVE9UQUxfQ09NTU9OX0VRVUlUWS5DUTMyMDE4Li4uLlVTRAEAAABfnwEAAgAAAAUzNjU5MAEIAAAABQAA</t>
  </si>
  <si>
    <t>AAExAQAAAAoxOTg4NjkxMjY2AwAAAAMxNjACAAAABDEwMDYEAAAAATAHAAAACjEwLzI0LzIwMjMIAAAACTkvMzAvMjAxOAkAAAABMMzAUtmL1NsI9HXv343U2wgfQ0lRLk5ZU0U6Ri5JUV9SRS5DUTMyMDE4Li4uLlVTRAEAAABfnwEAAgAAAAUyMzM4NAEIAAAABQAAAAExAQAAAAoxOTg4NjkxMjY2AwAAAAMxNjACAAAABDEyMjIEAAAAATAHAAAACjEwLzI0LzIwMjMIAAAACTkvMzAvMjAxOAkAAAABMMzAUtmL1NsIo5vd343U2wghQ0lRLk5ZU0U6Ri5JUV9DT0dTLkNRMzIwMTguLi4uVVNEAQAAAF+fAQACAAAABTMxNTY4AQgAAAAFAAAAATEBAAAACjE5ODg2OTEyNjYDAAAAAzE2MAIAAAACMzQEAAAAATAHAAAACjEwLzI0LzIwMjMIAAAACTkvMzAvMjAxOAkAAAABMMzAUtmL1NsI2z3u343U2wgmQ0lRLk5ZU0U6Ri5JUV9JTlZFTlRPUlkuQ1EzMjAxOC4uLi5VU0QBAAAAX58BAAIAAAAFMTI4MTABCAAAAAUAAAABMQEAAAAKMTk4ODY5MTI2NgMAAAADMTYwAgAAAAQxMDQzBAAAAAEwBwAAAAoxMC8yNC8yMDIzCAAAAAk5LzMwLzIwMTgJAAAAATDMwFLZi9TbCKsq7d+N1NsIH0NJUS5OWVNFOkYuSVFfREEuQ1EzMjAxOC4uLi5VU0QBAAAAX58BAAMAAAAAAMzAUtmL1NsI5O7k343U2wgtQ0lRLk5ZU0U6Ri5JUV9ORVRfSU5URVJFU1RfRVhQLkNRMzIwMTguLi4uVVNEAQAAAF+fAQACAAAABC0xNzkBCAAAAAUA</t>
  </si>
  <si>
    <t>AAABMQEAAAAKMTk4ODY5MTI2NgMAAAADMTYwAgAAAAMzNjgEAAAAATAHAAAACjEwLzI0LzIwMjMIAAAACTkvMzAvMjAxOAkAAAABMMzAUtmL1NsIsZzm343U2wgsQ0lRLk5ZU0U6Ri5JUV9ORVRfV09SS0lOR19DQVAuQ1EzMjAxOC4uLi5VU0QBAAAAX58BAAIAAAAELTI5NgEIAAAABQAAAAExAQAAAAoxOTg4NjkxMjY2AwAAAAMxNjACAAAABDEzMTEEAAAAATAHAAAACjEwLzI0LzIwMjMIAAAACTkvMzAvMjAxOAkAAAABMMzAUtmL1NsIFEro343U2wglQ0lRLk5ZU0U6Ri5JUV9UT1RBTF9DTC5DUTIyMDE4Li4uLlVTRAEAAABfnwEAAgAAAAU5NDg2MQEIAAAABQAAAAExAQAAAAoxOTcyMzE0MDExAwAAAAMxNjACAAAABDEwMDkEAAAAATAHAAAACjEwLzI0LzIwMjMIAAAACTYvMzAvMjAxOAkAAAABMMzAUtmL1NsI9HXv343U2wghQ0lRLk5ZU0U6Ri5JUV9BUElDLkNRMjIwMTguLi4uVVNEAQAAAF+fAQACAAAABTIxOTUzAQgAAAAFAAAAATEBAAAACjE5NzIzMTQwMTEDAAAAAzE2MAIAAAAEMTA4NAQAAAABMAcAAAAKMTAvMjQvMjAyMwgAAAAJNi8zMC8yMDE4CQAAAAEwzMBS2YvU2wijm93fjdTbCB9DSVEuTllTRTpGLklRX1JFLkNRMjIwMTguLi4uVVNEAQAAAF+fAQACAAAABTIyOTkzAQgAAAAFAAAAATEBAAAACjE5NzIzMTQwMTEDAAAAAzE2MAIAAAAEMTIyMgQAAAABMAcAAAAKMTAvMjQvMjAyMwgAAAAJ</t>
  </si>
  <si>
    <t>Ni8zMC8yMDE4CQAAAAEwzMBS2YvU2wi2aOzfjdTbCClDSVEuTllTRTpGLklRX1RPVEFMX0VRVUlUWS5DUTIyMDE4Li4uLlVTRAEAAABfnwEAAgAAAAUzNjU2OAEIAAAABQAAAAExAQAAAAoxOTcyMzE0MDExAwAAAAMxNjACAAAABDEyNzUEAAAAATAHAAAACjEwLzI0LzIwMjMIAAAACTYvMzAvMjAxOAkAAAABMMzAUtmL1NsIqyrt343U2wgfQ0lRLk5ZU0U6Ri5JUV9EQS5DUTIyMDE4Li4uLlVTRAEAAABfnwEAAwAAAAAAzMBS2YvU2wjrdtnfjdTbCC1DSVEuTllTRTpGLklRX05FVF9JTlRFUkVTVF9FWFAuQ1EyMjAxOC4uLi5VU0QBAAAAX58BAAIAAAAELTEwMgEIAAAABQAAAAExAQAAAAoxOTcyMzE0MDExAwAAAAMxNjACAAAAAzM2OAQAAAABMAcAAAAKMTAvMjQvMjAyMwgAAAAJNi8zMC8yMDE4CQAAAAEwzMBS2YvU2wjJWOnfjdTbCCxDSVEuTllTRTpGLklRX05FVF9XT1JLSU5HX0NBUC5DUTIyMDE4Li4uLlVTRAEAAABfnwEAAgAAAAQtOTc5AQgAAAAFAAAAATEBAAAACjE5NzIzMTQwMTEDAAAAAzE2MAIAAAAEMTMxMQQAAAABMAcAAAAKMTAvMjQvMjAyMwgAAAAJNi8zMC8yMDE4CQAAAAEwzMBS2YvU2wh7LevfjdTbCCJDSVEuTllTRTpGLklRX0NBUEVYLkNRMjIwMTguLi4uVVNEAQAAAF+fAQACAAAABS0xOTA5AQgAAAAFAAAAATEBAAAACjE5NzIzMTQwMTEDAAAAAzE2MAIAAAAEMjAyMQQAAAABMAcA</t>
  </si>
  <si>
    <t>AAAKMTAvMjQvMjAyMwgAAAAJNi8zMC8yMDE4CQAAAAEwzMBS2YvU2wh+1N7fjdTbCClDSVEuTllTRTpGLklRX1RPVEFMX0FTU0VUUy5DUTEyMDE4Li4uLlVTRAEAAABfnwEAAgAAAAYyNjcyMzABCAAAAAUAAAABMQEAAAAKMTk1NzAzMzc5MwMAAAADMTYwAgAAAAQxMDA3BAAAAAEwBwAAAAoxMC8yNC8yMDIzCAAAAAkzLzMxLzIwMTgJAAAAATDMwFLZi9TbCNs97t+N1NsIMENJUS5OWVNFOkYuSVFfVE9UQUxfQ09NTU9OX0VRVUlUWS5DUTEyMDE4Li4uLlVTRAEAAABfnwEAAgAAAAUzNjQwMAEIAAAABQAAAAExAQAAAAoxOTU3MDMzNzkzAwAAAAMxNjACAAAABDEwMDYEAAAAATAHAAAACjEwLzI0LzIwMjMIAAAACTMvMzEvMjAxOAkAAAABMMzAUtmL1NsItmjs343U2wghQ0lRLk5ZU0U6Ri5JUV9BUElDLkNRMTIwMTguLi4uVVNEAQAAAF+fAQACAAAABTIxODQxAQgAAAAFAAAAATEBAAAACjE5NTcwMzM3OTMDAAAAAzE2MAIAAAAEMTA4NAQAAAABMAcAAAAKMTAvMjQvMjAyMwgAAAAJMy8zMS8yMDE4CQAAAAEwzMBS2YvU2wirKu3fjdTbCB9DSVEuTllTRTpGLklRX1JFLkNRMTIwMTguLi4uVVNEAQAAAF+fAQACAAAABTIyNTI5AQgAAAAFAAAAATEBAAAACjE5NTcwMzM3OTMDAAAAAzE2MAIAAAAEMTIyMgQAAAABMAcAAAAKMTAvMjQvMjAyMwgAAAAJMy8zMS8yMDE4CQAAAAEwzMBS2YvU2wh5Ju/fjdTbCClD</t>
  </si>
  <si>
    <t>SVEuTllTRTpGLklRX1RPVEFMX0VRVUlUWS5DUTEyMDE4Li4uLlVTRAEAAABfnwEAAgAAAAUzNjUzNAEIAAAABQAAAAExAQAAAAoxOTU3MDMzNzkzAwAAAAMxNjACAAAABDEyNzUEAAAAATAHAAAACjEwLzI0LzIwMjMIAAAACTMvMzEvMjAxOAkAAAABMMzAUtmL1NsI9HXv343U2wghQ0lRLk5ZU0U6Ri5JUV9DT0dTLkNRMTIwMTguLi4uVVNEAQAAAF+fAQACAAAABTM1NzUzAQgAAAAFAAAAATEBAAAACjE5NTcwMzM3OTMDAAAAAzE2MAIAAAACMzQEAAAAATAHAAAACjEwLzI0LzIwMjMIAAAACTMvMzEvMjAxOAkAAAABMMzAUtmL1NsIyVjp343U2wgfQ0lRLk5ZU0U6Ri5JUV9BUi5DUTEyMDE4Li4uLlVTRAEAAABfnwEAAgAAAAQ0MjgxAQgAAAAFAAAAATEBAAAACjE5NTcwMzM3OTMDAAAAAzE2MAIAAAAEMTAyMQQAAAABMAcAAAAKMTAvMjQvMjAyMwgAAAAJMy8zMS8yMDE4CQAAAAEwzMBS2YvU2whDdebfjdTbCC1DSVEuTllTRTpGLklRX05FVF9JTlRFUkVTVF9FWFAuQ1ExMjAxOC4uLi5VU0QBAAAAX58BAAIAAAAELTE0MgEIAAAABQAAAAExAQAAAAoxOTU3MDMzNzkzAwAAAAMxNjACAAAAAzM2OAQAAAABMAcAAAAKMTAvMjQvMjAyMwgAAAAJMy8zMS8yMDE4CQAAAAEw+nof2YvU2wh+1N7fjdTbCCxDSVEuTllTRTpGLklRX05FVF9XT1JLSU5HX0NBUC5DUTEyMDE4Li4uLlVTRAEAAABfnwEAAgAAAAQtNDYw</t>
  </si>
  <si>
    <t>AQgAAAAFAAAAATEBAAAACjE5NTcwMzM3OTMDAAAAAzE2MAIAAAAEMTMxMQQAAAABMAcAAAAKMTAvMjQvMjAyMwgAAAAJMy8zMS8yMDE4CQAAAAEw+nof2YvU2wgmReHfjdTbCCJDSVEuTllTRTpGLklRX0NBUEVYLkNRMTIwMTguLi4uVVNEAQAAAF+fAQACAAAABS0xNzc5AQgAAAAFAAAAATEBAAAACjE5NTcwMzM3OTMDAAAAAzE2MAIAAAAEMjAyMQQAAAABMAcAAAAKMTAvMjQvMjAyMwgAAAAJMy8zMS8yMDE4CQAAAAEw+nof2YvU2wj7feLfjdTbCCZDSVEuTllTRTpGLklRX1RPVEFMX1JFVi5DUTQyMDE3Li4uLlVTRAEAAABfnwEAAgAAAAU0MTMyNgEIAAAABQAAAAExAQAAAAoxOTQ2NDI0OTQzAwAAAAMxNjACAAAAAjI4BAAAAAEwBwAAAAoxMC8yNC8yMDIzCAAAAAoxMi8zMS8yMDE3CQAAAAEw+nof2YvU2whZYtzfjdTbCB9DSVEuTllTRTpGLklRX05JLkNRNDIwMTcuLi4uVVNEAQAAAF+fAQACAAAABDI1MjABCAAAAAUAAAABMQEAAAAKMTk0NjQyNDk0MwMAAAADMTYwAgAAAAIxNQQAAAABMAcAAAAKMTAvMjQvMjAyMwgAAAAKMTIvMzEvMjAxNwkAAAABMPp6H9mL1NsIo5vd343U2wgpQ0lRLk5ZU0U6Ri5JUV9UT1RBTF9BU1NFVFMuQ1E0MjAxNy4uLi5VU0QBAAAAX58BAAIAAAAGMjU4NDk2AQgAAAAFAAAAATEBAAAACjE5NDY0MjQ5NDMDAAAAAzE2MAIAAAAEMTAwNwQAAAABMAcAAAAKMTAvMjQvMjAy</t>
  </si>
  <si>
    <t>MwgAAAAKMTIvMzEvMjAxNwkAAAABMPp6H9mL1NsI9HXv343U2wgnQ0lRLk5ZU0U6Ri5JUV9UT1RBTF9MSUFCLkNRNDIwMTcuLi4uVVNEAQAAAF+fAQACAAAABjIyMjc5MgEIAAAABQAAAAExAQAAAAoxOTQ2NDI0OTQzAwAAAAMxNjACAAAABDEyNzYEAAAAATAHAAAACjEwLzI0LzIwMjMIAAAACjEyLzMxLzIwMTcJAAAAATD6eh/Zi9TbCKsq7d+N1NsIKENJUS5OWVNFOkYuSVFfUFJFRl9FUVVJVFkuQ1E0MjAxNy4uLi5VU0QBAAAAX58BAAMAAAAAAPp6H9mL1NsI2z3u343U2wgfQ0lRLk5ZU0U6Ri5JUV9SRS5DUTQyMDE3Li4uLlVTRAEAAABfnwEAAgAAAAUyMTkwNgEIAAAABQAAAAExAQAAAAoxOTQ2NDI0OTQzAwAAAAMxNjACAAAABDEyMjIEAAAAATAHAAAACjEwLzI0LzIwMjMIAAAACjEyLzMxLzIwMTcJAAAAATD6eh/Zi9TbCEN15t+N1NsIKUNJUS5OWVNFOkYuSVFfVE9UQUxfRVFVSVRZLkNRNDIwMTcuLi4uVVNEAQAAAF+fAQACAAAABTM1NzA0AQgAAAAFAAAAATEBAAAACjE5NDY0MjQ5NDMDAAAAAzE2MAIAAAAEMTI3NQQAAAABMAcAAAAKMTAvMjQvMjAyMwgAAAAKMTIvMzEvMjAxNwkAAAABMPp6H9mL1NsIFEro343U2wg6Q0lRLk5ZU0U6Ri5JUV9UT1RBTF9PVVRTVEFORElOR19GSUxJTkdfREFURS5DUTQyMDE3Li4uLlVTRAEAAABfnwEAAgAAAAszOTczLjM1MTY1NgEEAAAABQAAAAE1AQAAAAox</t>
  </si>
  <si>
    <t>OTQ2NDI0OTQzAgAAAAUyNDE1MwYAAAABMPp6H9mL1NsIyVjp343U2wgnQ0lRLk5ZU0U6Ri5JUV9UT1RBTF9ERUJULkNRNDIwMTcuLi4uVVNEAQAAAF+fAQACAAAABjE1NDI4NwEIAAAABQAAAAExAQAAAAoxOTQ2NDI0OTQzAwAAAAMxNjACAAAABDQxNzMEAAAAATAHAAAACjEwLzI0LzIwMjMIAAAACjEyLzMxLzIwMTcJAAAAATD6eh/Zi9TbCHst69+N1NsIK0NJUS5OWVNFOkYuSVFfUFJFRl9ESVZfT1RIRVIuQ1E0MjAxNy4uLi5VU0QBAAAAX58BAAMAAAAAAPp6H9mL1NsItmjs343U2wg1Q0lRLk5ZU0U6Ri5JUV9UT1RBTF9SRVZfMVlSX0FOTl9HUk9XVEguQ1E0MjAxNy4uLi5VU0QBAAAAX58BAAIAAAAGNi45MTI2AQgAAAAFAAAAATEBAAAACjE5NDY0MjQ5NDMDAAAAAzE2MAIAAAAENDE5NAQAAAABMAcAAAAKMTAvMjQvMjAyMwgAAAAKMTIvMzEvMjAxNwkAAAABMPp6H9mL1NsIJkXh343U2wgsQ0lRLk5ZU0U6Ri5JUV9ORVRfV09SS0lOR19DQVAuQ1E0MjAxNy4uLi5VU0QBAAAAX58BAAIAAAAELTkzMQEIAAAABQAAAAExAQAAAAoxOTQ2NDI0OTQzAwAAAAMxNjACAAAABDEzMTEEAAAAATAHAAAACjEwLzI0LzIwMjMIAAAACjEyLzMxLzIwMTcJAAAAATD6eh/Zi9TbCOTu5N+N1NsIJUNJUS5OWVNFOkYuSVFfVE9UQUxfQ0EuQ1EzMjAxNy4uLi5VU0QBAAAAX58BAAIAAAAGMTEyNzMyAQgAAAAFAAAAATEB</t>
  </si>
  <si>
    <t>AAAACjE5MTU4MzQ2MjkDAAAAAzE2MAIAAAAEMTAwOAQAAAABMAcAAAAKMTAvMjQvMjAyMwgAAAAJOS8zMC8yMDE3CQAAAAEw+nof2YvU2wj0de/fjdTbCClDSVEuTllTRTpGLklRX1RPVEFMX0FTU0VUUy5DUTMyMDE3Li4uLlVTRAEAAABfnwEAAgAAAAYyNTEyNzMBCAAAAAUAAAABMQEAAAAKMTkxNTgzNDYyOQMAAAADMTYwAgAAAAQxMDA3BAAAAAEwBwAAAAoxMC8yNC8yMDIzCAAAAAk5LzMwLzIwMTcJAAAAATD6eh/Zi9TbCKsq7d+N1NsIH0NJUS5OWVNFOkYuSVFfUkUuQ1EzMjAxNy4uLi5VU0QBAAAAX58BAAIAAAAFMTk0MDUBCAAAAAUAAAABMQEAAAAKMTkxNTgzNDYyOQMAAAADMTYwAgAAAAQxMjIyBAAAAAEwBwAAAAoxMC8yNC8yMDIzCAAAAAk5LzMwLzIwMTcJAAAAATD6eh/Zi9TbCHst69+N1NsIKUNJUS5OWVNFOkYuSVFfVE9UQUxfRVFVSVRZLkNRMzIwMTcuLi4uVVNEAQAAAF+fAQACAAAABTMzMzYwAQgAAAAFAAAAATEBAAAACjE5MTU4MzQ2MjkDAAAAAzE2MAIAAAAEMTI3NQQAAAABMAcAAAAKMTAvMjQvMjAyMwgAAAAJOS8zMC8yMDE3CQAAAAEw+nof2YvU2wi2aOzfjdTbCDpDSVEuTllTRTpGLklRX1RPVEFMX09VVFNUQU5ESU5HX0ZJTElOR19EQVRFLkNRMzIwMTcuLi4uVVNEAQAAAF+fAQACAAAACzM5NzIuMzAyMTkyAQQAAAAFAAAAATUBAAAACjE5MTU4MzQ2MjkCAAAABTI0MTUzBgAA</t>
  </si>
  <si>
    <t>AAEw+nof2YvU2wjrdtnfjdTbCB9DSVEuTllTRTpGLklRX0FQLkNRMzIwMTcuLi4uVVNEAQAAAF+fAQACAAAABTIyMzQ3AQgAAAAFAAAAATEBAAAACjE5MTU4MzQ2MjkDAAAAAzE2MAIAAAAEMTAxOAQAAAABMAcAAAAKMTAvMjQvMjAyMwgAAAAJOS8zMC8yMDE3CQAAAAEw+nof2YvU2wjk7uTfjdTbCB9DSVEuTllTRTpGLklRX0FSLkNRMzIwMTcuLi4uVVNEAQAAAF+fAQACAAAABDQ0NDMBCAAAAAUAAAABMQEAAAAKMTkxNTgzNDYyOQMAAAADMTYwAgAAAAQxMDIxBAAAAAEwBwAAAAoxMC8yNC8yMDIzCAAAAAk5LzMwLzIwMTcJAAAAATD6eh/Zi9TbCEN15t+N1NsIJkNJUS5OWVNFOkYuSVFfSU5WRU5UT1JZLkNRMzIwMTcuLi4uVVNEAQAAAF+fAQACAAAABTExMjYzAQgAAAAFAAAAATEBAAAACjE5MTU4MzQ2MjkDAAAAAzE2MAIAAAAEMTA0MwQAAAABMAcAAAAKMTAvMjQvMjAyMwgAAAAJOS8zMC8yMDE3CQAAAAEw+nof2YvU2wgmReHfjdTbCCxDSVEuTllTRTpGLklRX05FVF9XT1JLSU5HX0NBUC5DUTMyMDE3Li4uLlVTRAEAAABfnwEAAgAAAAUtNDIxNAEIAAAABQAAAAExAQAAAAoxOTE1ODM0NjI5AwAAAAMxNjACAAAABDEzMTEEAAAAATAHAAAACjEwLzI0LzIwMjMIAAAACTkvMzAvMjAxNwkAAAABMPp6H9mL1NsIIXnb343U2wgiQ0lRLk5ZU0U6Ri5JUV9DQVBFWC5DUTMyMDE3Li4uLlVTRAEAAABfnwEA</t>
  </si>
  <si>
    <t>AgAAAAUtMTY3MgEIAAAABQAAAAExAQAAAAoxOTE1ODM0NjI5AwAAAAMxNjACAAAABDIwMjEEAAAAATAHAAAACjEwLzI0LzIwMjMIAAAACTkvMzAvMjAxNwkAAAABMPp6H9mL1NsIWzzc343U2wgmQ0lRLk5ZU0U6Ri5JUV9UT1RBTF9SRVYuQ1EyMjAxNy4uLi5VU0QBAAAAX58BAAIAAAAFMzk4NTMBCAAAAAUAAAABMQEAAAAKMTg5NzI3NDc4MAMAAAADMTYwAgAAAAIyOAQAAAABMAcAAAAKMTAvMjQvMjAyMwgAAAAJNi8zMC8yMDE3CQAAAAEw+nof2YvU2wi8Fu7fjdTbCB9DSVEuTllTRTpGLklRX05JLkNRMjIwMTcuLi4uVVNEAQAAAF+fAQACAAAABDIwNDcBCAAAAAUAAAABMQEAAAAKMTg5NzI3NDc4MAMAAAADMTYwAgAAAAIxNQQAAAABMAcAAAAKMTAvMjQvMjAyMwgAAAAJNi8zMC8yMDE3CQAAAAEw+nof2YvU2wh5Ju/fjdTbCCdDSVEuTllTRTpGLklRX0NBU0hfRVFVSVYuQ1EyMjAxNy4uLi5VU0QBAAAAX58BAAIAAAAEODg1NwEIAAAABQAAAAExAQAAAAoxODk3Mjc0NzgwAwAAAAMxNjACAAAABDEwOTYEAAAAATAHAAAACjEwLzI0LzIwMjMIAAAACTYvMzAvMjAxNwkAAAABMIqiH9mL1NsI9HXv343U2wgoQ0lRLk5ZU0U6Ri5JUV9QUkVGX0VRVUlUWS5DUTIyMDE3Li4uLlVTRAEAAABfnwEAAwAAAAAAiqIf2YvU2wjJWOnfjdTbCCFDSVEuTllTRTpGLklRX0FQSUMuQ1EyMjAxNy4uLi5VU0QBAAAAX58B</t>
  </si>
  <si>
    <t>AAIAAAAFMjE3MzUBCAAAAAUAAAABMQEAAAAKMTg5NzI3NDc4MAMAAAADMTYwAgAAAAQxMDg0BAAAAAEwBwAAAAoxMC8yNC8yMDIzCAAAAAk2LzMwLzIwMTcJAAAAATCKoh/Zi9TbCHst69+N1NsIKUNJUS5OWVNFOkYuSVFfVE9UQUxfRVFVSVRZLkNRMjIwMTcuLi4uVVNEAQAAAF+fAQACAAAABTMyMzU5AQgAAAAFAAAAATEBAAAACjE4OTcyNzQ3ODADAAAAAzE2MAIAAAAEMTI3NQQAAAABMAcAAAAKMTAvMjQvMjAyMwgAAAAJNi8zMC8yMDE3CQAAAAEwiqIf2YvU2wgmReHfjdTbCCdDSVEuTllTRTpGLklRX1RPVEFMX0RFQlQuQ1EyMjAxNy4uLi5VU0QBAAAAX58BAAIAAAAGMTQ2MDA5AQgAAAAFAAAAATEBAAAACjE4OTcyNzQ3ODADAAAAAzE2MAIAAAAENDE3MwQAAAABMAcAAAAKMTAvMjQvMjAyMwgAAAAJNi8zMC8yMDE3CQAAAAEwiqIf2YvU2wjFx+TfjdTbCCtDSVEuTllTRTpGLklRX1BSRUZfRElWX09USEVSLkNRMjIwMTcuLi4uVVNEAQAAAF+fAQADAAAAAACKoh/Zi9TbCEN15t+N1NsIIUNJUS5OWVNFOkYuSVFfQ09HUy5DUTIyMDE3Li4uLlVTRAEAAABfnwEAAgAAAAUzMzM0MgEIAAAABQAAAAExAQAAAAoxODk3Mjc0NzgwAwAAAAMxNjACAAAAAjM0BAAAAAEwBwAAAAoxMC8yNC8yMDIzCAAAAAk2LzMwLzIwMTcJAAAAATCKoh/Zi9TbCBRK6N+N1NsINUNJUS5OWVNFOkYuSVFfVE9UQUxfUkVWXzFZ</t>
  </si>
  <si>
    <t>Ul9BTk5fR1JPV1RILkNRMjIwMTcuLi4uVVNEAQAAAF+fAQACAAAABjAuOTMxOQEIAAAABQAAAAExAQAAAAoxODk3Mjc0NzgwAwAAAAMxNjACAAAABDQxOTQEAAAAATAHAAAACjEwLzI0LzIwMjMIAAAACTYvMzAvMjAxNwkAAAABMIqiH9mL1NsIftTe343U2wgtQ0lRLk5ZU0U6Ri5JUV9ORVRfSU5URVJFU1RfRVhQLkNRMjIwMTcuLi4uVVNEAQAAAF+fAQACAAAABC0xODIBCAAAAAUAAAABMQEAAAAKMTg5NzI3NDc4MAMAAAADMTYwAgAAAAMzNjgEAAAAATAHAAAACjEwLzI0LzIwMjMIAAAACTYvMzAvMjAxNwkAAAABMIqiH9mL1NsIWzzc343U2wgmQ0lRLk5ZU0U6Ri5JUV9UT1RBTF9SRVYuQ1ExMjAxNy4uLi5VU0QBAAAAX58BAAIAAAAFMzkxNDYBCAAAAAUAAAABMQEAAAAKMTg4NDczNjU5NAMAAAADMTYwAgAAAAIyOAQAAAABMAcAAAAKMTAvMjQvMjAyMwgAAAAJMy8zMS8yMDE3CQAAAAEwiqIf2YvU2wghedvfjdTbCCVDSVEuTllTRTpGLklRX1RPVEFMX0NBLkNRMTIwMTcuLi4uVVNEAQAAAF+fAQACAAAABjExMzIyOAEIAAAABQAAAAExAQAAAAoxODg0NzM2NTk0AwAAAAMxNjACAAAABDEwMDgEAAAAATAHAAAACjEwLzI0LzIwMjMIAAAACTMvMzEvMjAxNwkAAAABMIqiH9mL1NsItmjs343U2wglQ0lRLk5ZU0U6Ri5JUV9UT1RBTF9DTC5DUTEyMDE3Li4uLlVTRAEAAABfnwEAAgAAAAU5MTMwNAEIAAAA</t>
  </si>
  <si>
    <t>BQAAAAExAQAAAAoxODg0NzM2NTk0AwAAAAMxNjACAAAABDEwMDkEAAAAATAHAAAACjEwLzI0LzIwMjMIAAAACTMvMzEvMjAxNwkAAAABMIqiH9mL1NsIyVjp343U2wgpQ0lRLk5ZU0U6Ri5JUV9UT1RBTF9FUVVJVFkuQ1ExMjAxNy4uLi5VU0QBAAAAX58BAAIAAAAFMzA3MzgBCAAAAAUAAAABMQEAAAAKMTg4NDczNjU5NAMAAAADMTYwAgAAAAQxMjc1BAAAAAEwBwAAAAoxMC8yNC8yMDIzCAAAAAkzLzMxLzIwMTcJAAAAATCKoh/Zi9TbCEN15t+N1NsIOkNJUS5OWVNFOkYuSVFfVE9UQUxfT1VUU1RBTkRJTkdfRklMSU5HX0RBVEUuQ1ExMjAxNy4uLi5VU0QBAAAAX58BAAIAAAALMzk4MS45ODYzMDcBBAAAAAUAAAABNQEAAAAKMTg4NDczNjU5NAIAAAAFMjQxNTMGAAAAATCKoh/Zi9TbCOpQ2d+N1NsIJ0NJUS5OWVNFOkYuSVFfVE9UQUxfREVCVC5DUTEyMDE3Li4uLlVTRAEAAABfnwEAAgAAAAYxNDU5NzcBCAAAAAUAAAABMQEAAAAKMTg4NDczNjU5NAMAAAADMTYwAgAAAAQ0MTczBAAAAAEwBwAAAAoxMC8yNC8yMDIzCAAAAAkzLzMxLzIwMTcJAAAAATCKoh/Zi9TbCBRK6N+N1NsIJkNJUS5OWVNFOkYuSVFfSU5WRU5UT1JZLkNRMTIwMTcuLi4uVVNEAQAAAF+fAQACAAAABTEwNTM1AQgAAAAFAAAAATEBAAAACjE4ODQ3MzY1OTQDAAAAAzE2MAIAAAAEMTA0MwQAAAABMAcAAAAKMTAvMjQvMjAyMwgAAAAJ</t>
  </si>
  <si>
    <t>My8zMS8yMDE3CQAAAAEwiqIf2YvU2wgmReHfjdTbCCdDSVEuTllTRTpGLklRX0NBU0hfRVFVSVYuQ1E0MjAxNi4uLi5VU0QBAAAAX58BAAIAAAAENzgyOAEIAAAABQAAAAExAQAAAAoxODczNDQ5ODM2AwAAAAMxNjACAAAABDEwOTYEAAAAATAHAAAACjEwLzI0LzIwMjMIAAAACjEyLzMxLzIwMTYJAAAAATCKoh/Zi9TbCHQF7d+N1NsIK0NJUS5OWVNFOkYuSVFfQ0FTSF9TVF9JTlZFU1QuQ1E0MjAxNi4uLi5VU0QBAAAAX58BAAIAAAAFMjc0NzABCAAAAAUAAAABMQEAAAAKMTg3MzQ0OTgzNgMAAAADMTYwAgAAAAQxMDAyBAAAAAEwBwAAAAoxMC8yNC8yMDIzCAAAAAoxMi8zMS8yMDE2CQAAAAEwiqIf2YvU2wi8Fu7fjdTbCClDSVEuTllTRTpGLklRX1RPVEFMX0FTU0VUUy5DUTQyMDE2Li4uLlVTRAEAAABfnwEAAgAAAAYyMzc5NTEBCAAAAAUAAAABMQEAAAAKMTg3MzQ0OTgzNgMAAAADMTYwAgAAAAQxMDA3BAAAAAEwBwAAAAoxMC8yNC8yMDIzCAAAAAoxMi8zMS8yMDE2CQAAAAEwiqIf2YvU2whDdebfjdTbCDBDSVEuTllTRTpGLklRX1RPVEFMX0NPTU1PTl9FUVVJVFkuQ1E0MjAxNi4uLi5VU0QBAAAAX58BAAIAAAAFMjkxNzABCAAAAAUAAAABMQEAAAAKMTg3MzQ0OTgzNgMAAAADMTYwAgAAAAQxMDA2BAAAAAEwBwAAAAoxMC8yNC8yMDIzCAAAAAoxMi8zMS8yMDE2CQAAAAEwiqIf2YvU2wjqUNnfjdTb</t>
  </si>
  <si>
    <t>CCFDSVEuTllTRTpGLklRX0FQSUMuQ1E0MjAxNi4uLi5VU0QBAAAAX58BAAIAAAAFMjE2MzABCAAAAAUAAAABMQEAAAAKMTg3MzQ0OTgzNgMAAAADMTYwAgAAAAQxMDg0BAAAAAEwBwAAAAoxMC8yNC8yMDIzCAAAAAoxMi8zMS8yMDE2CQAAAAEwiqIf2YvU2wjFx+TfjdTbCCdDSVEuTllTRTpGLklRX1RPVEFMX0RFQlQuQ1E0MjAxNi4uLi5VU0QBAAAAX58BAAIAAAAGMTQyOTcwAQgAAAAFAAAAATEBAAAACjE4NzM0NDk4MzYDAAAAAzE2MAIAAAAENDE3MwQAAAABMAcAAAAKMTAvMjQvMjAyMwgAAAAKMTIvMzEvMjAxNgkAAAABMIqiH9mL1NsIftTe343U2wgfQ0lRLk5ZU0U6Ri5JUV9BUC5DUTQyMDE2Li4uLlVTRAEAAABfnwEAAgAAAAUyMTI5NgEIAAAABQAAAAExAQAAAAoxODczNDQ5ODM2AwAAAAMxNjACAAAABDEwMTgEAAAAATAHAAAACjEwLzI0LzIwMjMIAAAACjEyLzMxLzIwMTYJAAAAATCKoh/Zi9TbCPt94t+N1NsINUNJUS5OWVNFOkYuSVFfVE9UQUxfUkVWXzFZUl9BTk5fR1JPV1RILkNRNDIwMTYuLi4uVVNEAQAAAF+fAQACAAAABy0zLjk2NzcBCAAAAAUAAAABMQEAAAAKMTg3MzQ0OTgzNgMAAAADMTYwAgAAAAQ0MTk0BAAAAAEwBwAAAAoxMC8yNC8yMDIzCAAAAAoxMi8zMS8yMDE2CQAAAAEwiqIf2YvU2wghedvfjdTbCB9DSVEuTllTRTpGLklRX0RBLkNRNDIwMTYuLi4uVVNEAQAAAF+fAQAD</t>
  </si>
  <si>
    <t>AAAAAACKoh/Zi9TbCFs83N+N1NsILUNJUS5OWVNFOkYuSVFfTkVUX0lOVEVSRVNUX0VYUC5DUTQyMDE2Li4uLlVTRAEAAABfnwEAAgAAAAQtMjAzAQgAAAAFAAAAATEBAAAACjE4NzM0NDk4MzYDAAAAAzE2MAIAAAADMzY4BAAAAAEwBwAAAAoxMC8yNC8yMDIzCAAAAAoxMi8zMS8yMDE2CQAAAAEwiqIf2YvU2wh5Ju/fjdTbCCtDSVEuTllTRTpGLklRX0NBU0hfU1RfSU5WRVNULkNRMzIwMTYuLi4uVVNEAQAAAF+fAQACAAAABTI0MzEwAQgAAAAFAAAAATEBAAAACjE4NjI2ODY1NzgDAAAAAzE2MAIAAAAEMTAwMgQAAAABMAcAAAAKMTAvMjQvMjAyMwgAAAAJOS8zMC8yMDE2CQAAAAEwiqIf2YvU2wgUSujfjdTbCCVDSVEuTllTRTpGLklRX1RPVEFMX0NBLkNRMzIwMTYuLi4uVVNEAQAAAF+fAQACAAAABjEwMzUxNQEIAAAABQAAAAExAQAAAAoxODYyNjg2NTc4AwAAAAMxNjACAAAABDEwMDgEAAAAATAHAAAACjEwLzI0LzIwMjMIAAAACTkvMzAvMjAxNgkAAAABMIqiH9mL1NsIyVjp343U2wgpQ0lRLk5ZU0U6Ri5JUV9UT1RBTF9BU1NFVFMuQ1EzMjAxNi4uLi5VU0QBAAAAX58BAAIAAAAGMjM0OTYzAQgAAAAFAAAAATEBAAAACjE4NjI2ODY1NzgDAAAAAzE2MAIAAAAEMTAwNwQAAAABMAcAAAAKMTAvMjQvMjAyMwgAAAAJOS8zMC8yMDE2CQAAAAEwiqIf2YvU2wh7LevfjdTbCCdDSVEuTllTRTpGLklRX1RP</t>
  </si>
  <si>
    <t>VEFMX0RFQlQuQ1EzMjAxNi4uLi5VU0QBAAAAX58BAAIAAAAGMTM3MjI0AQgAAAAFAAAAATEBAAAACjE4NjI2ODY1NzgDAAAAAzE2MAIAAAAENDE3MwQAAAABMAcAAAAKMTAvMjQvMjAyMwgAAAAJOS8zMC8yMDE2CQAAAAEwiqIf2YvU2wjFx+TfjdTbCCtDSVEuTllTRTpGLklRX1BSRUZfRElWX09USEVSLkNRMzIwMTYuLi4uVVNEAQAAAF+fAQADAAAAAACKoh/Zi9TbCEN15t+N1NsIIUNJUS5OWVNFOkYuSVFfQ09HUy5DUTMyMDE2Li4uLlVTRAEAAABfnwEAAgAAAAUzMDY2OAEIAAAABQAAAAExAQAAAAoxODYyNjg2NTc4AwAAAAMxNjACAAAAAjM0BAAAAAEwBwAAAAoxMC8yNC8yMDIzCAAAAAk5LzMwLzIwMTYJAAAAATCKoh/Zi9TbCLBS29+N1NsIH0NJUS5OWVNFOkYuSVFfQVAuQ1EzMjAxNi4uLi5VU0QBAAAAX58BAAIAAAAFMjExODQBCAAAAAUAAAABMQEAAAAKMTg2MjY4NjU3OAMAAAADMTYwAgAAAAQxMDE4BAAAAAEwBwAAAAoxMC8yNC8yMDIzCAAAAAk5LzMwLzIwMTYJAAAAATCKoh/Zi9TbCFs83N+N1NsIK0NJUS5OWVNFOkYuSVFfQ0FTSF9TVF9JTlZFU1QuQ1EyMjAxNi4uLi5VU0QBAAAAX58BAAIAAAAFMjcyMTABCAAAAAUAAAABMQEAAAAKMTg1MDQwMTk1NwMAAAADMTYwAgAAAAQxMDAyBAAAAAEwBwAAAAoxMC8yNC8yMDIzCAAAAAk2LzMwLzIwMTYJAAAAATCKoh/Zi9TbCHQF7d+N1NsIKUNJ</t>
  </si>
  <si>
    <t>US5OWVNFOkYuSVFfVE9UQUxfQVNTRVRTLkNRMjIwMTYuLi4uVVNEAQAAAF+fAQACAAAABjIzOTY3OAEIAAAABQAAAAExAQAAAAoxODUwNDAxOTU3AwAAAAMxNjACAAAABDEwMDcEAAAAATAHAAAACjEwLzI0LzIwMjMIAAAACTYvMzAvMjAxNgkAAAABMIqiH9mL1NsIQ3Xm343U2wgoQ0lRLk5ZU0U6Ri5JUV9QUkVGX0VRVUlUWS5DUTIyMDE2Li4uLlVTRAEAAABfnwEAAwAAAAAAiqIf2YvU2wgUSujfjdTbCDBDSVEuTllTRTpGLklRX1RPVEFMX0NPTU1PTl9FUVVJVFkuQ1EyMjAxNi4uLi5VU0QBAAAAX58BAAIAAAAFMzExNDEBCAAAAAUAAAABMQEAAAAKMTg1MDQwMTk1NwMAAAADMTYwAgAAAAQxMDA2BAAAAAEwBwAAAAoxMC8yNC8yMDIzCAAAAAk2LzMwLzIwMTYJAAAAATCKoh/Zi9TbCMlY6d+N1NsIIUNJUS5OWVNFOkYuSVFfQVBJQy5DUTIyMDE2Li4uLlVTRAEAAABfnwEAAgAAAAUyMTU0NgEIAAAABQAAAAExAQAAAAoxODUwNDAxOTU3AwAAAAMxNjACAAAABDEwODQEAAAAATAHAAAACjEwLzI0LzIwMjMIAAAACTYvMzAvMjAxNgkAAAABMIqiH9mL1NsIxcfk343U2wgnQ0lRLk5ZU0U6Ri5JUV9UT1RBTF9ERUJULkNRMjIwMTYuLi4uVVNEAQAAAF+fAQACAAAABjEzOTkxNAEIAAAABQAAAAExAQAAAAoxODUwNDAxOTU3AwAAAAMxNjACAAAABDQxNzMEAAAAATAHAAAACjEwLzI0LzIwMjMIAAAACTYvMzAv</t>
  </si>
  <si>
    <t>MjAxNgkAAAABMIqiH9mL1NsIJkXh343U2wghQ0lRLk5ZU0U6Ri5JUV9DT0dTLkNRMjIwMTYuLi4uVVNEAQAAAF+fAQACAAAABTMyNTIyAQgAAAAFAAAAATEBAAAACjE4NTA0MDE5NTcDAAAAAzE2MAIAAAACMzQEAAAAATAHAAAACjEwLzI0LzIwMjMIAAAACTYvMzAvMjAxNgkAAAABMIqiH9mL1NsI9wbX343U2wg1Q0lRLk5ZU0U6Ri5JUV9UT1RBTF9SRVZfMVlSX0FOTl9HUk9XVEguQ1EyMjAxNi4uLi5VU0QBAAAAX58BAAIAAAAFNS45NjMBCAAAAAUAAAABMQEAAAAKMTg1MDQwMTk1NwMAAAADMTYwAgAAAAQ0MTk0BAAAAAEwBwAAAAoxMC8yNC8yMDIzCAAAAAk2LzMwLzIwMTYJAAAAATCKoh/Zi9TbCFs83N+N1NsIH0NJUS5OWVNFOkYuSVFfREEuQ1EyMjAxNi4uLi5VU0QBAAAAX58BAAMAAAAAAIqiH9mL1NsI73Td343U2wgtQ0lRLk5ZU0U6Ri5JUV9ORVRfSU5URVJFU1RfRVhQLkNRMjIwMTYuLi4uVVNEAQAAAF+fAQACAAAABC0xNTkBCAAAAAUAAAABMQEAAAAKMTg1MDQwMTk1NwMAAAADMTYwAgAAAAMzNjgEAAAAATAHAAAACjEwLzI0LzIwMjMIAAAACTYvMzAvMjAxNgkAAAABMIqiH9mL1NsIftTe343U2wgrQ0lRLk5ZU0U6Ri5JUV9DQVNIX1NUX0lOVkVTVC5DUTEyMDE2Li4uLlVTRAEAAABfnwEAAgAAAAUyNDI1MQEIAAAABQAAAAExAQAAAAoxODM4MTMzMTgxAwAAAAMxNjACAAAABDEwMDIEAAAA</t>
  </si>
  <si>
    <t>ATAHAAAACjEwLzI0LzIwMjMIAAAACTMvMzEvMjAxNgkAAAABMIqiH9mL1NsIey3r343U2wglQ0lRLk5ZU0U6Ri5JUV9UT1RBTF9DQS5DUTEyMDE2Li4uLlVTRAEAAABfnwEAAgAAAAYxNTQ5OTQBCAAAAAUAAAABMQEAAAAKMTgzODEzMzE4MQMAAAADMTYwAgAAAAQxMDA4BAAAAAEwBwAAAAoxMC8yNC8yMDIzCAAAAAkzLzMxLzIwMTYJAAAAATCKoh/Zi9TbCMNB7N+N1NsIKUNJUS5OWVNFOkYuSVFfVE9UQUxfQVNTRVRTLkNRMTIwMTYuLi4uVVNEAQAAAF+fAQACAAAABjIzNzI4OAEIAAAABQAAAAExAQAAAAoxODM4MTMzMTgxAwAAAAMxNjACAAAABDEwMDcEAAAAATAHAAAACjEwLzI0LzIwMjMIAAAACTMvMzEvMjAxNgkAAAABMIqiH9mL1NsIdAXt343U2wglQ0lRLk5ZU0U6Ri5JUV9UT1RBTF9DTC5DUTEyMDE2Li4uLlVTRAEAAABfnwEAAgAAAAU4NzkzNQEIAAAABQAAAAExAQAAAAoxODM4MTMzMTgxAwAAAAMxNjACAAAABDEwMDkEAAAAATAHAAAACjEwLzI0LzIwMjMIAAAACTMvMzEvMjAxNgkAAAABMIqiH9mL1NsIvBbu343U2wgpQ0lRLk5ZU0U6Ri5JUV9UT1RBTF9FUVVJVFkuQ1ExMjAxNi4uLi5VU0QBAAAAX58BAAIAAAAFMjk3MTYBCAAAAAUAAAABMQEAAAAKMTgzODEzMzE4MQMAAAADMTYwAgAAAAQxMjc1BAAAAAEwBwAAAAoxMC8yNC8yMDIzCAAAAAkzLzMxLzIwMTYJAAAAATCKoh/Zi9TbCEN1</t>
  </si>
  <si>
    <t>5t+N1NsIOkNJUS5OWVNFOkYuSVFfVE9UQUxfT1VUU1RBTkRJTkdfRklMSU5HX0RBVEUuQ1ExMjAxNi4uLi5VU0QBAAAAX58BAAIAAAALMzk3Mi44MzUxNTgBBAAAAAUAAAABNQEAAAAKMTgzODEzMzE4MQIAAAAFMjQxNTMGAAAAATCKoh/Zi9TbCOpQ2d+N1NsIH0NJUS5OWVNFOkYuSVFfQVAuQ1ExMjAxNi4uLi5VU0QBAAAAX58BAAIAAAAFMjA4ODcBCAAAAAUAAAABMQEAAAAKMTgzODEzMzE4MQMAAAADMTYwAgAAAAQxMDE4BAAAAAEwBwAAAAoxMC8yNC8yMDIzCAAAAAkzLzMxLzIwMTYJAAAAATCKoh/Zi9TbCCZF4d+N1NsIJkNJUS5OWVNFOkYuSVFfSU5WRU5UT1JZLkNRMTIwMTYuLi4uVVNEAQAAAF+fAQACAAAABDk3NzABCAAAAAUAAAABMQEAAAAKMTgzODEzMzE4MQMAAAADMTYwAgAAAAQxMDQzBAAAAAEwBwAAAAoxMC8yNC8yMDIzCAAAAAkzLzMxLzIwMTYJAAAAATCKoh/Zi9TbCMXH5N+N1NsIK0NJUS5OWVNFOkYuSVFfQ0FTSF9TVF9JTlZFU1QuQ1E0MjAxNS4uLi5VU0QBAAAAX58BAAIAAAAFMjM1NjcBCAAAAAUAAAABMQEAAAAKMTgyNzEwNjY4NQMAAAADMTYwAgAAAAQxMDAyBAAAAAEwBwAAAAoxMC8yNC8yMDIzCAAAAAoxMi8zMS8yMDE1CQAAAAEwiqIf2YvU2wj3BtffjdTbCClDSVEuTllTRTpGLklRX1RPVEFMX0FTU0VUUy5DUTQyMDE1Li4uLlVTRAEAAABfnwEAAgAAAAYyMjQ5MjUBCAAA</t>
  </si>
  <si>
    <t>AAUAAAABMQEAAAAKMTgyNzEwNjY4NQMAAAADMTYwAgAAAAQxMDA3BAAAAAEwBwAAAAoxMC8yNC8yMDIzCAAAAAoxMi8zMS8yMDE1CQAAAAEwiqIf2YvU2wh0Be3fjdTbCCFDSVEuTllTRTpGLklRX0FQSUMuQ1E0MjAxNS4uLi5VU0QBAAAAX58BAAIAAAAFMjE0MjEBCAAAAAUAAAABMQEAAAAKMTgyNzEwNjY4NQMAAAADMTYwAgAAAAQxMDg0BAAAAAEwBwAAAAoxMC8yNC8yMDIzCAAAAAoxMi8zMS8yMDE1CQAAAAEwiqIf2YvU2wjhAO/fjdTbCCFDSVEuTllTRTpGLklRX0NPR1MuQ1E0MjAxNS4uLi5VU0QBAAAAX58BAAIAAAAFMzQwMzABCAAAAAUAAAABMQEAAAAKMTgyNzEwNjY4NQMAAAADMTYwAgAAAAIzNAQAAAABMAcAAAAKMTAvMjQvMjAyMwgAAAAKMTIvMzEvMjAxNQkAAAABMIqiH9mL1NsI9wbX343U2wgfQ0lRLk5ZU0U6Ri5JUV9BUC5DUTQyMDE1Li4uLlVTRAEAAABfnwEAAgAAAAUyMDI3MgEIAAAABQAAAAExAQAAAAoxODI3MTA2Njg1AwAAAAMxNjACAAAABDEwMTgEAAAAATAHAAAACjEwLzI0LzIwMjMIAAAACjEyLzMxLzIwMTUJAAAAATCKoh/Zi9TbCHst69+N1NsIH0NJUS5OWVNFOkYuSVFfQVIuQ1E0MjAxNS4uLi5VU0QBAAAAX58BAAIAAAAFMTEwNDIBCAAAAAUAAAABMQEAAAAKMTgyNzEwNjY4NQMAAAADMTYwAgAAAAQxMDIxBAAAAAEwBwAAAAoxMC8yNC8yMDIzCAAAAAoxMi8zMS8yMDE1</t>
  </si>
  <si>
    <t>CQAAAAEwiqIf2YvU2wjqUNnfjdTbCC1DSVEuTllTRTpGLklRX05FVF9JTlRFUkVTVF9FWFAuQ1E0MjAxNS4uLi5VU0QBAAAAX58BAAIAAAAELTE0MQEIAAAABQAAAAExAQAAAAoxODI3MTA2Njg1AwAAAAMxNjACAAAAAzM2OAQAAAABMAcAAAAKMTAvMjQvMjAyMwgAAAAKMTIvMzEvMjAxNQkAAAABMIqiH9mL1NsIFEro343U2wgsQ0lRLk5ZU0U6Ri5JUV9ORVRfV09SS0lOR19DQVAuQ1E0MjAxNS4uLi5VU0QBAAAAX58BAAIAAAAFLTE1MzcBCAAAAAUAAAABMQEAAAAKMTgyNzEwNjY4NQMAAAADMTYwAgAAAAQxMzExBAAAAAEwBwAAAAoxMC8yNC8yMDIzCAAAAAoxMi8zMS8yMDE1CQAAAAEwiqIf2YvU2wg5M+nfjdTbCCZDSVEuTllTRTpGLklRX1RPVEFMX1JFVi5DUTMyMDE1Li4uLlVTRAEAAABfnwEAAgAAAAUzODE0NAEIAAAABQAAAAExAQAAAAoxODE0NzgyNzA0AwAAAAMxNjACAAAAAjI4BAAAAAEwBwAAAAoxMC8yNC8yMDIzCAAAAAk5LzMwLzIwMTUJAAAAATCKoh/Zi9TbCOpQ2d+N1NsIH0NJUS5OWVNFOkYuSVFfTkkuQ1EzMjAxNS4uLi5VU0QBAAAAX58BAAIAAAAEMjE5MgEIAAAABQAAAAExAQAAAAoxODE0NzgyNzA0AwAAAAMxNjACAAAAAjE1BAAAAAEwBwAAAAoxMC8yNC8yMDIzCAAAAAk5LzMwLzIwMTUJAAAAATCKoh/Zi9TbCPt94t+N1NsIJ0NJUS5OWVNFOkYuSVFfQ0FTSF9FUVVJVi5DUTMy</t>
  </si>
  <si>
    <t>MDE1Li4uLlVTRAEAAABfnwEAAgAAAAQ3NzczAQgAAAAFAAAAATEBAAAACjE4MTQ3ODI3MDQDAAAAAzE2MAIAAAAEMTA5NgQAAAABMAcAAAAKMTAvMjQvMjAyMwgAAAAJOS8zMC8yMDE1CQAAAAEwiqIf2YvU2wjFx+TfjdTbCClDSVEuTllTRTpGLklRX1RPVEFMX0FTU0VUUy5DUTMyMDE1Li4uLlVTRAEAAABfnwEAAgAAAAYyMTk0MzEBCAAAAAUAAAABMQEAAAAKMTgxNDc4MjcwNAMAAAADMTYwAgAAAAQxMDA3BAAAAAEwBwAAAAoxMC8yNC8yMDIzCAAAAAk5LzMwLzIwMTUJAAAAATCKoh/Zi9TbCO903d+N1NsIJUNJUS5OWVNFOkYuSVFfVE9UQUxfQ0wuQ1EzMjAxNS4uLi5VU0QBAAAAX58BAAIAAAAFNzgwNDIBCAAAAAUAAAABMQEAAAAKMTgxNDc4MjcwNAMAAAADMTYwAgAAAAQxMDA5BAAAAAEwBwAAAAoxMC8yNC8yMDIzCAAAAAk5LzMwLzIwMTUJAAAAATCKoh/Zi9TbCNSt3t+N1NsIKENJUS5OWVNFOkYuSVFfUFJFRl9FUVVJVFkuQ1EzMjAxNS4uLi5VU0QBAAAAX58BAAMAAAAAAIqiH9mL1NsIV+HW343U2wgpQ0lRLk5ZU0U6Ri5JUV9UT1RBTF9FUVVJVFkuQ1EzMjAxNS4uLi5VU0QBAAAAX58BAAIAAAAFMjc1NzgBCAAAAAUAAAABMQEAAAAKMTgxNDc4MjcwNAMAAAADMTYwAgAAAAQxMjc1BAAAAAEwBwAAAAoxMC8yNC8yMDIzCAAAAAk5LzMwLzIwMTUJAAAAATCKoh/Zi9TbCFs83N+N1NsIOkNJUS5O</t>
  </si>
  <si>
    <t>WVNFOkYuSVFfVE9UQUxfT1VUU1RBTkRJTkdfRklMSU5HX0RBVEUuQ1EzMjAxNS4uLi5VU0QBAAAAX58BAAIAAAALMzk2OC42MzAxNzQBBAAAAAUAAAABNQEAAAAKMTgxNDc4MjcwNAIAAAAFMjQxNTMGAAAAATCKoh/Zi9TbCOpQ2d+N1NsIJ0NJUS5OWVNFOkYuSVFfVE9UQUxfREVCVC5DUTMyMDE1Li4uLlVTRAEAAABfnwEAAgAAAAYxMjY0MjUBCAAAAAUAAAABMQEAAAAKMTgxNDc4MjcwNAMAAAADMTYwAgAAAAQ0MTczBAAAAAEwBwAAAAoxMC8yNC8yMDIzCAAAAAk5LzMwLzIwMTUJAAAAATCKoh/Zi9TbCNwq29+N1NsIK0NJUS5OWVNFOkYuSVFfUFJFRl9ESVZfT1RIRVIuQ1EzMjAxNS4uLi5VU0QBAAAAX58BAAMAAAAAAIqiH9mL1NsIsFLb343U2wgfQ0lRLk5ZU0U6Ri5JUV9BUi5DUTMyMDE1Li4uLlVTRAEAAABfnwEAAgAAAAQ2NjEzAQgAAAAFAAAAATEBAAAACjE4MTQ3ODI3MDQDAAAAAzE2MAIAAAAEMTAyMQQAAAABMAcAAAAKMTAvMjQvMjAyMwgAAAAJOS8zMC8yMDE1CQAAAAEwiqIf2YvU2wi8Fu7fjdTbCCZDSVEuTllTRTpGLklRX0lOVkVOVE9SWS5DUTMyMDE1Li4uLlVTRAEAAABfnwEAAgAAAAQ5NDk2AQgAAAAFAAAAATEBAAAACjE4MTQ3ODI3MDQDAAAAAzE2MAIAAAAEMTA0MwQAAAABMAcAAAAKMTAvMjQvMjAyMwgAAAAJOS8zMC8yMDE1CQAAAAEwiqIf2YvU2wjhAO/fjdTbCDVDSVEuTllT</t>
  </si>
  <si>
    <t>RTpGLklRX1RPVEFMX1JFVl8xWVJfQU5OX0dST1dUSC5DUTMyMDE1Li4uLlVTRAEAAABfnwEAAgAAAAY5LjIzMjUBCAAAAAUAAAABMQEAAAAKMTgxNDc4MjcwNAMAAAADMTYwAgAAAAQ0MTk0BAAAAAEwBwAAAAoxMC8yNC8yMDIzCAAAAAk5LzMwLzIwMTUJAAAAATCKoh/Zi9TbCFfh1t+N1NsIJUNJUS5OWVNFOkYuSVFfVE9UQUxfQ0EuQ1EyMjAxNS4uLi5VU0QBAAAAX58BAAIAAAAGMTM2MjI3AQgAAAAFAAAAATEBAAAACjE4MDA3MDYyMTEDAAAAAzE2MAIAAAAEMTAwOAQAAAABMAcAAAAKMTAvMjQvMjAyMwgAAAAJNi8zMC8yMDE1CQAAAAEwiqIf2YvU2wh7LevfjdTbCClDSVEuTllTRTpGLklRX1RPVEFMX0FTU0VUUy5DUTIyMDE1Li4uLlVTRAEAAABfnwEAAgAAAAYyMTYwNDUBCAAAAAUAAAABMQEAAAAKMTgwMDcwNjIxMQMAAAADMTYwAgAAAAQxMDA3BAAAAAEwBwAAAAoxMC8yNC8yMDIzCAAAAAk2LzMwLzIwMTUJAAAAATCKoh/Zi9TbCDkz6d+N1NsIJUNJUS5OWVNFOkYuSVFfVE9UQUxfQ0wuQ1EyMjAxNS4uLi5VU0QBAAAAX58BAAIAAAAFNzgzNjEBCAAAAAUAAAABMQEAAAAKMTgwMDcwNjIxMQMAAAADMTYwAgAAAAQxMDA5BAAAAAEwBwAAAAoxMC8yNC8yMDIzCAAAAAk2LzMwLzIwMTUJAAAAATCKoh/Zi9TbCNwq29+N1NsIH0NJUS5OWVNFOkYuSVFfQVAuQ1EyMjAxNS4uLi5VU0QBAAAAX58BAAIA</t>
  </si>
  <si>
    <t>AAAFMjA2NDABCAAAAAUAAAABMQEAAAAKMTgwMDcwNjIxMQMAAAADMTYwAgAAAAQxMDE4BAAAAAEwBwAAAAoxMC8yNC8yMDIzCAAAAAk2LzMwLzIwMTUJAAAAATCKoh/Zi9TbCPt94t+N1NsIH0NJUS5OWVNFOkYuSVFfQVIuQ1EyMjAxNS4uLi5VU0QBAAAAX58BAAIAAAAENjY5MQEIAAAABQAAAAExAQAAAAoxODAwNzA2MjExAwAAAAMxNjACAAAABDEwMjEEAAAAATAHAAAACjEwLzI0LzIwMjMIAAAACTYvMzAvMjAxNQkAAAABMIqiH9mL1NsI6lDZ343U2wgmQ0lRLk5ZU0U6Ri5JUV9JTlZFTlRPUlkuQ1EyMjAxNS4uLi5VU0QBAAAAX58BAAIAAAAEOTQzOAEIAAAABQAAAAExAQAAAAoxODAwNzA2MjExAwAAAAMxNjACAAAABDEwNDMEAAAAATAHAAAACjEwLzI0LzIwMjMIAAAACTYvMzAvMjAxNQkAAAABMIqiH9mL1NsI3Crb343U2wggQ0lRLk5ZU0U6Ri5JUV9TR0EuQ1EyMjAxNS4uLi5VU0QBAAAAX58BAAIAAAAEMjU0NAEIAAAABQAAAAExAQAAAAoxODAwNzA2MjExAwAAAAMxNjACAAAAAjIzBAAAAAEwBwAAAAoxMC8yNC8yMDIzCAAAAAk2LzMwLzIwMTUJAAAAATCKoh/Zi9TbCMXH5N+N1NsILENJUS5OWVNFOkYuSVFfTkVUX1dPUktJTkdfQ0FQLkNRMjIwMTUuLi4uVVNEAQAAAF+fAQACAAAABTM5MzI1AQgAAAAFAAAAATEBAAAACjE4MDA3MDYyMTEDAAAAAzE2MAIAAAAEMTMxMQQAAAABMAcAAAAKMTAv</t>
  </si>
  <si>
    <t>MjQvMjAyMwgAAAAJNi8zMC8yMDE1CQAAAAEwiqIf2YvU2wgmReHfjdTbCB9DSVEuTllTRTpGLklRX05JLkNRMTIwMTUuLi4uVVNEAQAAAF+fAQACAAAABDExNTMBCAAAAAUAAAABMQEAAAAKMTc4ODExNDUwMAMAAAADMTYwAgAAAAIxNQQAAAABMAcAAAAKMTAvMjQvMjAyMwgAAAAJMy8zMS8yMDE1CQAAAAEwiqIf2YvU2wjcKtvfjdTbCCdDSVEuTllTRTpGLklRX0NBU0hfRVFVSVYuQ1ExMjAxNS4uLi5VU0QBAAAAX58BAAIAAAAENTA3NAEIAAAABQAAAAExAQAAAAoxNzg4MTE0NTAwAwAAAAMxNjACAAAABDEwOTYEAAAAATAHAAAACjEwLzI0LzIwMjMIAAAACTMvMzEvMjAxNQkAAAABMIqiH9mL1NsIWzzc343U2wgpQ0lRLk5ZU0U6Ri5JUV9UT1RBTF9BU1NFVFMuQ1ExMjAxNS4uLi5VU0QBAAAAX58BAAIAAAAGMjEyMzc0AQgAAAAFAAAAATEBAAAACjE3ODgxMTQ1MDADAAAAAzE2MAIAAAAEMTAwNwQAAAABMAcAAAAKMTAvMjQvMjAyMwgAAAAJMy8zMS8yMDE1CQAAAAEwiqIf2YvU2wjhAO/fjdTbCChDSVEuTllTRTpGLklRX1BSRUZfRVFVSVRZLkNRMTIwMTUuLi4uVVNEAQAAAF+fAQADAAAAAACKoh/Zi9TbCFfh1t+N1NsIK0NJUS5OWVNFOkYuSVFfUFJFRl9ESVZfT1RIRVIuQ1ExMjAxNS4uLi5VU0QBAAAAX58BAAMAAAAAAIqiH9mL1NsIdAXt343U2wgmQ0lRLk5ZU0U6Ri5JUV9JTlZFTlRPUlkuQ1Ex</t>
  </si>
  <si>
    <t>MjAxNS4uLi5VU0QBAAAAX58BAAIAAAAEOTUxOQEIAAAABQAAAAExAQAAAAoxNzg4MTE0NTAwAwAAAAMxNjACAAAABDEwNDMEAAAAATAHAAAACjEwLzI0LzIwMjMIAAAACTMvMzEvMjAxNQkAAAABMIqiH9mL1NsIey3r343U2wg1Q0lRLk5ZU0U6Ri5JUV9UT1RBTF9SRVZfMVlSX0FOTl9HUk9XVEguQ1ExMjAxNS4uLi5VU0QBAAAAX58BAAIAAAAHLTUuNTA3OQEIAAAABQAAAAExAQAAAAoxNzg4MTE0NTAwAwAAAAMxNjACAAAABDQxOTQEAAAAATAHAAAACjEwLzI0LzIwMjMIAAAACTMvMzEvMjAxNQkAAAABMIqiH9mL1NsIV+HW343U2wgtQ0lRLk5ZU0U6Ri5JUV9ORVRfSU5URVJFU1RfRVhQLkNRMTIwMTUuLi4uVVNEAQAAAF+fAQACAAAABC0xMjkBCAAAAAUAAAABMQEAAAAKMTc4ODExNDUwMAMAAAADMTYwAgAAAAMzNjgEAAAAATAHAAAACjEwLzI0LzIwMjMIAAAACTMvMzEvMjAxNQkAAAABMIqiH9mL1NsIcyvZ343U2wglQ0lRLk5ZU0U6Ri5JUV9UT1RBTF9DTC5DUTQyMDE0Li4uLlVTRAEAAABfnwEAAgAAAAU3NTk2MAEIAAAABQAAAAExAQAAAAoxNzc1NjU0MTM2AwAAAAMxNjACAAAABDEwMDkEAAAAATAHAAAACjEwLzI0LzIwMjMIAAAACjEyLzMxLzIwMTQJAAAAATCKoh/Zi9TbCNwq29+N1NsIJ0NJUS5OWVNFOkYuSVFfVE9UQUxfTElBQi5DUTQyMDE0Li4uLlVTRAEAAABfnwEAAgAAAAYxODM4MDgB</t>
  </si>
  <si>
    <t>CAAAAAUAAAABMQEAAAAKMTc3NTY1NDEzNgMAAAADMTYwAgAAAAQxMjc2BAAAAAEwBwAAAAoxMC8yNC8yMDIzCAAAAAoxMi8zMS8yMDE0CQAAAAEwiqIf2YvU2whDdebfjdTbCChDSVEuTllTRTpGLklRX1BSRUZfRVFVSVRZLkNRNDIwMTQuLi4uVVNEAQAAAF+fAQADAAAAAACKoh/Zi9TbCNSt3t+N1NsIJkNJUS5OWVNFOkYuSVFfSU5WRU5UT1JZLkNRNDIwMTQuLi4uVVNEAQAAAF+fAQACAAAABDc4NzABCAAAAAUAAAABMQEAAAAKMTc3NTY1NDEzNgMAAAADMTYwAgAAAAQxMDQzBAAAAAEwBwAAAAoxMC8yNC8yMDIzCAAAAAoxMi8zMS8yMDE0CQAAAAEwiqIf2YvU2wjcKtvfjdTbCCBDSVEuTllTRTpGLklRX1NHQS5DUTQyMDE0Li4uLlVTRAEAAABfnwEAAgAAAAQ0MzI2AQgAAAAFAAAAATEBAAAACjE3NzU2NTQxMzYDAAAAAzE2MAIAAAACMjMEAAAAATAHAAAACjEwLzI0LzIwMjMIAAAACjEyLzMxLzIwMTQJAAAAATCKoh/Zi9TbCO903d+N1NsILUNJUS5OWVNFOkYuSVFfTkVUX0lOVEVSRVNUX0VYUC5DUTQyMDE0Li4uLlVTRAEAAABfnwEAAgAAAAMtNTUBCAAAAAUAAAABMQEAAAAKMTc3NTY1NDEzNgMAAAADMTYwAgAAAAMzNjgEAAAAATAHAAAACjEwLzI0LzIwMjMIAAAACjEyLzMxLzIwMTQJAAAAATAsyR/Zi9TbCPR179+N1NsIJUNJUS5OWVNFOkYuSVFfVE9UQUxfQ0wuQ1EzMjAxNC4uLi5VU0QBAAAA</t>
  </si>
  <si>
    <t>X58BAAIAAAAFNzkyMzgBCAAAAAUAAAABMQEAAAAKMTc2MTQxMDQ5NwMAAAADMTYwAgAAAAQxMDA5BAAAAAEwBwAAAAoxMC8yNC8yMDIzCAAAAAk5LzMwLzIwMTQJAAAAATAsyR/Zi9TbCMNB7N+N1NsIKENJUS5OWVNFOkYuSVFfUFJFRl9FUVVJVFkuQ1EzMjAxNC4uLi5VU0QBAAAAX58BAAMAAAAAACzJH9mL1NsIV+HW343U2wgwQ0lRLk5ZU0U6Ri5JUV9UT1RBTF9DT01NT05fRVFVSVRZLkNRMzIwMTQuLi4uVVNEAQAAAF+fAQACAAAABTI2MTM2AQgAAAAFAAAAATEBAAAACjE3NjE0MTA0OTcDAAAAAzE2MAIAAAAEMTAwNgQAAAABMAcAAAAKMTAvMjQvMjAyMwgAAAAJOS8zMC8yMDE0CQAAAAEwLMkf2YvU2wh0Be3fjdTbCCFDSVEuTllTRTpGLklRX0FQSUMuQ1EzMjAxNC4uLi5VU0QBAAAAX58BAAIAAAAFMjE2ODABCAAAAAUAAAABMQEAAAAKMTc2MTQxMDQ5NwMAAAADMTYwAgAAAAQxMDg0BAAAAAEwBwAAAAoxMC8yNC8yMDIzCAAAAAk5LzMwLzIwMTQJAAAAATAsyR/Zi9TbCHMr2d+N1NsIKUNJUS5OWVNFOkYuSVFfVE9UQUxfRVFVSVRZLkNRMzIwMTQuLi4uVVNEAQAAAF+fAQACAAAABTI2NTA0AQgAAAAFAAAAATEBAAAACjE3NjE0MTA0OTcDAAAAAzE2MAIAAAAEMTI3NQQAAAABMAcAAAAKMTAvMjQvMjAyMwgAAAAJOS8zMC8yMDE0CQAAAAEwLMkf2YvU2wg5M+nfjdTbCDVDSVEuTllTRTpGLklRX1RP</t>
  </si>
  <si>
    <t>VEFMX1JFVl8xWVJfQU5OX0dST1dUSC5DUTMyMDE0Li4uLlVTRAEAAABfnwEAAgAAAAUtMi4zOQEIAAAABQAAAAExAQAAAAoxNzYxNDEwNDk3AwAAAAMxNjACAAAABDQxOTQEAAAAATAHAAAACjEwLzI0LzIwMjMIAAAACTkvMzAvMjAxNAkAAAABMCzJH9mL1NsIV+HW343U2wgtQ0lRLk5ZU0U6Ri5JUV9ORVRfSU5URVJFU1RfRVhQLkNRMzIwMTQuLi4uVVNEAQAAAF+fAQACAAAABC0xNDIBCAAAAAUAAAABMQEAAAAKMTc2MTQxMDQ5NwMAAAADMTYwAgAAAAMzNjgEAAAAATAHAAAACjEwLzI0LzIwMjMIAAAACTkvMzAvMjAxNAkAAAABMCzJH9mL1NsIcyvZ343U2wgiQ0lRLk5ZU0U6Ri5JUV9DQVBFWC5DUTMyMDE0Li4uLlVTRAEAAABfnwEAAgAAAAUtMTg4MQEIAAAABQAAAAExAQAAAAoxNzYxNDEwNDk3AwAAAAMxNjACAAAABDIwMjEEAAAAATAHAAAACjEwLzI0LzIwMjMIAAAACTkvMzAvMjAxNAkAAAABMCzJH9mL1NsI7B7h343U2wgrQ0lRLktPU0U6QTAwMDI3MC5JUV9JTkRVU1RSWS5DUTIyMDA4Li4uLlVTRAEAAAC23CUAAwAAAAtBdXRvbW9iaWxlcwBPQLjZi9TbCD9q/t+N1NsIK0NJUS5LT1NFOkEwMDAyNzAuSVFfSU5EVVNUUlkuQ1ExMjAwOC4uLi5VU0QBAAAAttwlAAMAAAALQXV0b21vYmlsZXMAT0C42YvU2wiAMgbgjdTbCCdDSVEuVFNFOjcyNjkuSVFfSU5EVVNUUlkuQ1E0MjAyMi4uLi5VU0QB</t>
  </si>
  <si>
    <t>AAAADy4KAAMAAAALQXV0b21vYmlsZXMAT0C42YvU2wiTwQPgjdTbCCdDSVEuVFNFOjcyNjkuSVFfSU5EVVNUUlkuQ1EzMjAyMi4uLi5VU0QBAAAADy4KAAMAAAALQXV0b21vYmlsZXMAT0C42YvU2wgrJ+bfjdTbCCdDSVEuVFNFOjcyNjkuSVFfSU5EVVNUUlkuQ1EyMjAyMi4uLi5VU0QBAAAADy4KAAMAAAALQXV0b21vYmlsZXMAT0C42YvU2wiXyQjgjdTbCCdDSVEuVFNFOjcyNjkuSVFfSU5EVVNUUlkuQ1ExMjAyMi4uLi5VU0QBAAAADy4KAAMAAAALQXV0b21vYmlsZXMAT0C42YvU2wgrJ+bfjdTbCCdDSVEuVFNFOjcyNjkuSVFfSU5EVVNUUlkuQ1E0MjAyMS4uLi5VU0QBAAAADy4KAAMAAAALQXV0b21vYmlsZXMAT0C42YvU2wg/av7fjdTbCCdDSVEuVFNFOjcyNjkuSVFfSU5EVVNUUlkuQ1EzMjAyMS4uLi5VU0QBAAAADy4KAAMAAAALQXV0b21vYmlsZXMAT0C42YvU2wgrJ+bfjdTbCCdDSVEuVFNFOjcyNjkuSVFfSU5EVVNUUlkuQ1EyMjAyMS4uLi5VU0QBAAAADy4KAAMAAAALQXV0b21vYmlsZXMAT0C42YvU2wgT8/TfjdTbCCdDSVEuVFNFOjcyNjkuSVFfSU5EVVNUUlkuQ1ExMjAyMS4uLi5VU0QBAAAADy4KAAMAAAALQXV0b21vYmlsZXMAT0C42YvU2wgrJ+bfjdTbCCdDSVEuVFNFOjcyNjkuSVFfSU5EVVNUUlkuQ1E0MjAyMC4uLi5VU0QBAAAADy4KAAMAAAALQXV0b21vYmlsZXMAT0C42YvU2wiT</t>
  </si>
  <si>
    <t>wQPgjdTbCCdDSVEuVFNFOjcyNjkuSVFfSU5EVVNUUlkuQ1EzMjAyMC4uLi5VU0QBAAAADy4KAAMAAAALQXV0b21vYmlsZXMAT0C42YvU2wjgreffjdTbCCdDSVEuVFNFOjcyNjkuSVFfSU5EVVNUUlkuQ1EyMjAyMC4uLi5VU0QBAAAADy4KAAMAAAALQXV0b21vYmlsZXMAT0C42YvU2wgKzPTfjdTbCCdDSVEuVFNFOjcyNjkuSVFfSU5EVVNUUlkuQ1ExMjAyMC4uLi5VU0QBAAAADy4KAAMAAAALQXV0b21vYmlsZXMAT0C42YvU2wgKzPTfjdTbCCdDSVEuVFNFOjcyNjkuSVFfSU5EVVNUUlkuQ1E0MjAxOS4uLi5VU0QBAAAADy4KAAMAAAALQXV0b21vYmlsZXMAT0C42YvU2wiRmQPgjdTbCCdDSVEuVFNFOjcyNjkuSVFfSU5EVVNUUlkuQ1EzMjAxOS4uLi5VU0QBAAAADy4KAAMAAAALQXV0b21vYmlsZXMAT0C42YvU2wiRmQPgjdTbCCdDSVEuVFNFOjcyNjkuSVFfSU5EVVNUUlkuQ1EyMjAxOS4uLi5VU0QBAAAADy4KAAMAAAALQXV0b21vYmlsZXMAT0C42YvU2whNUvbfjdTbCCdDSVEuVFNFOjcyNjkuSVFfSU5EVVNUUlkuQ1ExMjAxOS4uLi5VU0QBAAAADy4KAAMAAAALQXV0b21vYmlsZXMAT0C42YvU2wjHLPbfjdTbCCdDSVEuVFNFOjcyNjkuSVFfSU5EVVNUUlkuQ1E0MjAxOC4uLi5VU0QBAAAADy4KAAMAAAALQXV0b21vYmlsZXMAT0C42YvU2wgjj+PfjdTbCCdDSVEuVFNFOjcyNjkuSVFfSU5EVVNUUlku</t>
  </si>
  <si>
    <t>Q1EzMjAxOC4uLi5VU0QBAAAADy4KAAMAAAALQXV0b21vYmlsZXMAT0C42YvU2whLqvLfjdTbCCdDSVEuVFNFOjcyNjkuSVFfSU5EVVNUUlkuQ1EyMjAxOC4uLi5VU0QBAAAADy4KAAMAAAALQXV0b21vYmlsZXMAwyOX2YvU2wgjj+PfjdTbCCdDSVEuVFNFOjcyNjkuSVFfSU5EVVNUUlkuQ1ExMjAxOC4uLi5VU0QBAAAADy4KAAMAAAALQXV0b21vYmlsZXMAwyOX2YvU2wgkS93fjdTbCCdDSVEuVFNFOjcyNjkuSVFfSU5EVVNUUlkuQ1E0MjAxNy4uLi5VU0QBAAAADy4KAAMAAAALQXV0b21vYmlsZXMAwyOX2YvU2wgjj+PfjdTbCCdDSVEuVFNFOjcyNjkuSVFfSU5EVVNUUlkuQ1EzMjAxNy4uLi5VU0QBAAAADy4KAAMAAAALQXV0b21vYmlsZXMAwyOX2YvU2wgA7QHgjdTbCCdDSVEuVFNFOjcyNjkuSVFfSU5EVVNUUlkuQ1EyMjAxNy4uLi5VU0QBAAAADy4KAAMAAAALQXV0b21vYmlsZXMAwyOX2YvU2whnaOPfjdTbCCdDSVEuVFNFOjcyNjkuSVFfSU5EVVNUUlkuQ1ExMjAxNy4uLi5VU0QBAAAADy4KAAMAAAALQXV0b21vYmlsZXMAwyOX2YvU2whZGezfjdTbCCdDSVEuVFNFOjcyNjkuSVFfSU5EVVNUUlkuQ1E0MjAxNi4uLi5VU0QBAAAADy4KAAMAAAALQXV0b21vYmlsZXMAwyOX2YvU2wgnsOXfjdTbCCdDSVEuVFNFOjcyNjkuSVFfSU5EVVNUUlkuQ1EzMjAxNi4uLi5VU0QBAAAADy4KAAMAAAALQXV0b21v</t>
  </si>
  <si>
    <t>YmlsZXMAwyOX2YvU2whZGezfjdTbCCdDSVEuVFNFOjcyNjkuSVFfSU5EVVNUUlkuQ1EyMjAxNi4uLi5VU0QBAAAADy4KAAMAAAALQXV0b21vYmlsZXMAwyOX2YvU2wgqX/DfjdTbCCdDSVEuVFNFOjcyNjkuSVFfSU5EVVNUUlkuQ1ExMjAxNi4uLi5VU0QBAAAADy4KAAMAAAALQXV0b21vYmlsZXMAwyOX2YvU2whZGezfjdTbCCdDSVEuVFNFOjcyNjkuSVFfSU5EVVNUUlkuQ1E0MjAxNS4uLi5VU0QBAAAADy4KAAMAAAALQXV0b21vYmlsZXMAwyOX2YvU2wjBN/DfjdTbCCdDSVEuVFNFOjcyNjkuSVFfSU5EVVNUUlkuQ1EzMjAxNS4uLi5VU0QBAAAADy4KAAMAAAALQXV0b21vYmlsZXMAwyOX2YvU2whz7+3fjdTbCCtDSVEuS09TRTpBMDAwMjcwLklRX0NFT19OQU1FLkNRMzIwMDguLi4uVVNEAQAAALbcJQADAAAAAABPQLjZi9TbCDPW59+N1NsIK0NJUS5LT1NFOkEwMDAyNzAuSVFfQ0VPX05BTUUuQ1EyMjAwOC4uLi5VU0QBAAAAttwlAAMAAAAAAE9AuNmL1NsI8DPg343U2wgrQ0lRLktPU0U6QTAwMDI3MC5JUV9DRU9fTkFNRS5DUTEyMDA4Li4uLlVTRAEAAAC23CUAAwAAAAAAT0C42YvU2wgz1uffjdTbCCdDSVEuVFNFOjcyNjkuSVFfQ0VPX05BTUUuQ1E0MjAyMi4uLi5VU0QBAAAADy4KAAMAAAARU3V6dWtpLCBUb3NoaWhpcm8AT0C42YvU2wjjDODfjdTbCCdDSVEuVFNFOjcyNjkuSVFfQ0VPX05BTUUu</t>
  </si>
  <si>
    <t>Q1EzMjAyMi4uLi5VU0QBAAAADy4KAAMAAAARU3V6dWtpLCBUb3NoaWhpcm8AT0C42YvU2wgz1uffjdTbCCdDSVEuVFNFOjcyNjkuSVFfQ0VPX05BTUUuQ1EyMjAyMi4uLi5VU0QBAAAADy4KAAMAAAARU3V6dWtpLCBUb3NoaWhpcm8AT0C42YvU2wiCFAvgjdTbCCdDSVEuVFNFOjcyNjkuSVFfQ0VPX05BTUUuQ1ExMjAyMi4uLi5VU0QBAAAADy4KAAMAAAARU3V6dWtpLCBUb3NoaWhpcm8AT0C42YvU2whvdgHgjdTbCCdDSVEuVFNFOjcyNjkuSVFfQ0VPX05BTUUuQ1E0MjAyMS4uLi5VU0QBAAAADy4KAAMAAAARU3V6dWtpLCBUb3NoaWhpcm8AT0C42YvU2wgVGADgjdTbCCdDSVEuVFNFOjcyNjkuSVFfQ0VPX05BTUUuQ1EzMjAyMS4uLi5VU0QBAAAADy4KAAMAAAARU3V6dWtpLCBUb3NoaWhpcm8AT0C42YvU2wiW/PDfjdTbCCdDSVEuVFNFOjcyNjkuSVFfQ0VPX05BTUUuQ1EyMjAyMS4uLi5VU0QBAAAADy4KAAMAAAARU3V6dWtpLCBUb3NoaWhpcm8AT0C42YvU2wiCFAvgjdTbCCdDSVEuVFNFOjcyNjkuSVFfQ0VPX05BTUUuQ1ExMjAyMS4uLi5VU0QBAAAADy4KAAMAAAARU3V6dWtpLCBUb3NoaWhpcm8AT0C42YvU2whX7QrgjdTbCCdDSVEuVFNFOjcyNjkuSVFfQ0VPX05BTUUuQ1E0MjAyMC4uLi5VU0QBAAAADy4KAAMAAAARU3V6dWtpLCBUb3NoaWhpcm8AT0C42YvU2wjJUAHgjdTbCCdDSVEuVFNFOjcy</t>
  </si>
  <si>
    <t>NjkuSVFfQ0VPX05BTUUuQ1EzMjAyMC4uLi5VU0QBAAAADy4KAAMAAAARU3V6dWtpLCBUb3NoaWhpcm8AT0C42YvU2wgVGADgjdTbCCdDSVEuVFNFOjcyNjkuSVFfQ0VPX05BTUUuQ1EyMjAyMC4uLi5VU0QBAAAADy4KAAMAAAARU3V6dWtpLCBUb3NoaWhpcm8AT0C42YvU2wiW/PDfjdTbCCdDSVEuVFNFOjcyNjkuSVFfQ0VPX05BTUUuQ1ExMjAyMC4uLi5VU0QBAAAADy4KAAMAAAARU3V6dWtpLCBUb3NoaWhpcm8AT0C42YvU2whX7QrgjdTbCCdDSVEuVFNFOjcyNjkuSVFfQ0VPX05BTUUuQ1E0MjAxOS4uLi5VU0QBAAAADy4KAAMAAAARU3V6dWtpLCBUb3NoaWhpcm8AT0C42YvU2wgjAObfjdTbCCdDSVEuVFNFOjcyNjkuSVFfQ0VPX05BTUUuQ1EzMjAxOS4uLi5VU0QBAAAADy4KAAMAAAARU3V6dWtpLCBUb3NoaWhpcm8AT0C42YvU2wjJUAHgjdTbCCdDSVEuVFNFOjcyNjkuSVFfQ0VPX05BTUUuQ1EyMjAxOS4uLi5VU0QBAAAADy4KAAMAAAARU3V6dWtpLCBUb3NoaWhpcm8AT0C42YvU2wgjAObfjdTbCCdDSVEuVFNFOjcyNjkuSVFfQ0VPX05BTUUuQ1ExMjAxOS4uLi5VU0QBAAAADy4KAAMAAAARU3V6dWtpLCBUb3NoaWhpcm8AT0C42YvU2wjHLPbfjdTbCCdDSVEuVFNFOjcyNjkuSVFfQ0VPX05BTUUuQ1E0MjAxOC4uLi5VU0QBAAAADy4KAAMAAAARU3V6dWtpLCBUb3NoaWhpcm8AT0C42YvU2wgT2OXf</t>
  </si>
  <si>
    <t>jdTbCCdDSVEuVFNFOjcyNjkuSVFfQ0VPX05BTUUuQ1EzMjAxOC4uLi5VU0QBAAAADy4KAAMAAAARU3V6dWtpLCBUb3NoaWhpcm8AwyOX2YvU2wg2XfvfjdTbCCdDSVEuVFNFOjcyNjkuSVFfQ0VPX05BTUUuQ1EyMjAxOC4uLi5VU0QBAAAADy4KAAMAAAARU3V6dWtpLCBUb3NoaWhpcm8AwyOX2YvU2withuffjdTbCCdDSVEuVFNFOjcyNjkuSVFfQ0VPX05BTUUuQ1ExMjAxOC4uLi5VU0QBAAAADy4KAAMAAAARU3V6dWtpLCBUb3NoaWhpcm8AwyOX2YvU2wjJUAHgjdTbCCdDSVEuVFNFOjcyNjkuSVFfQ0VPX05BTUUuQ1E0MjAxNy4uLi5VU0QBAAAADy4KAAMAAAARU3V6dWtpLCBUb3NoaWhpcm8AwyOX2YvU2wi6X+ffjdTbCCdDSVEuVFNFOjcyNjkuSVFfQ0VPX05BTUUuQ1EzMjAxNy4uLi5VU0QBAAAADy4KAAMAAAARU3V6dWtpLCBUb3NoaWhpcm8AwyOX2YvU2wgeawfgjdTbCCdDSVEuVFNFOjcyNjkuSVFfQ0VPX05BTUUuQ1EyMjAxNy4uLi5VU0QBAAAADy4KAAMAAAARU3V6dWtpLCBUb3NoaWhpcm8AwyOX2YvU2whsNPvfjdTbCCdDSVEuVFNFOjcyNjkuSVFfQ0VPX05BTUUuQ1ExMjAxNy4uLi5VU0QBAAAADy4KAAMAAAARU3V6dWtpLCBUb3NoaWhpcm8AwyOX2YvU2wiKGf7fjdTbCCdDSVEuVFNFOjcyNjkuSVFfQ0VPX05BTUUuQ1E0MjAxNi4uLi5VU0QBAAAADy4KAAMAAAARU3V6dWtpLCBUb3NoaWhp</t>
  </si>
  <si>
    <t>cm8AwyOX2YvU2wjsUwjgjdTbCCdDSVEuVFNFOjcyNjkuSVFfQ0VPX05BTUUuQ1EzMjAxNi4uLi5VU0QBAAAADy4KAAMAAAARU3V6dWtpLCBUb3NoaWhpcm8AwyOX2YvU2whz7+3fjdTbCCdDSVEuVFNFOjcyNjkuSVFfQ0VPX05BTUUuQ1EyMjAxNi4uLi5VU0QBAAAADy4KAAMAAAARU3V6dWtpLCBUb3NoaWhpcm8AwyOX2YvU2wiRmQPgjdTbCCdDSVEuVFNFOjcyNjkuSVFfQ0VPX05BTUUuQ1ExMjAxNi4uLi5VU0QBAAAADy4KAAMAAAARU3V6dWtpLCBUb3NoaWhpcm8AwyOX2YvU2whnaOPfjdTbCCdDSVEuVFNFOjcyNjkuSVFfQ0VPX05BTUUuQ1E0MjAxNS4uLi5VU0QBAAAADy4KAAMAAAARU3V6dWtpLCBUb3NoaWhpcm8AwyOX2YvU2wgTJd3fjdTbCCVDSVEuS09TRTpBMDAwMjcwLklRX05JLkNRMzIwMDguLi4uVVNEAQAAALbcJQADAAAAAABiZ7jZi9TbCO03AuCN1NsILUNJUS5LT1NFOkEwMDAyNzAuSVFfQ0FTSF9FUVVJVi5DUTMyMDA4Li4uLlVTRAEAAAC23CUAAwAAAAAAYme42YvU2wiE6APgjdTbCDFDSVEuS09TRTpBMDAwMjcwLklRX0NBU0hfU1RfSU5WRVNULkNRMzIwMDguLi4uVVNEAQAAALbcJQADAAAAAABiZ7jZi9TbCDPW59+N1NsIK0NJUS5LT1NFOkEwMDAyNzAuSVFfVE9UQUxfQ0EuQ1EzMjAwOC4uLi5VU0QBAAAAttwlAAMAAAAAAGJnuNmL1NsI+Dn5343U2wgvQ0lRLktPU0U6QTAwMDI3</t>
  </si>
  <si>
    <t>MC5JUV9UT1RBTF9BU1NFVFMuQ1EzMjAwOC4uLi5VU0QBAAAAttwlAAMAAAAAAHCOuNmL1NsIfuLq343U2wgrQ0lRLktPU0U6QTAwMDI3MC5JUV9UT1RBTF9DTC5DUTMyMDA4Li4uLlVTRAEAAAC23CUAAwAAAAAAYme42YvU2wgcq/vfjdTbCC1DSVEuS09TRTpBMDAwMjcwLklRX1RPVEFMX0xJQUIuQ1EzMjAwOC4uLi5VU0QBAAAAttwlAAMAAAAAAGJnuNmL1NsIP2r+343U2wguQ0lRLktPU0U6QTAwMDI3MC5JUV9QUkVGX0VRVUlUWS5DUTMyMDA4Li4uLlVTRAEAAAC23CUAAwAAAAAAcI642YvU2wg2G/XfjdTbCDZDSVEuS09TRTpBMDAwMjcwLklRX1RPVEFMX0NPTU1PTl9FUVVJVFkuQ1EzMjAwOC4uLi5VU0QBAAAAttwlAAMAAAAAAHCOuNmL1NsI8DPg343U2wgnQ0lRLktPU0U6QTAwMDI3MC5JUV9BUElDLkNRMzIwMDguLi4uVVNEAQAAALbcJQADAAAAAABwjrjZi9TbCCt79t+N1NsIJUNJUS5LT1NFOkEwMDAyNzAuSVFfUkUuQ1EzMjAwOC4uLi5VU0QBAAAAttwlAAMAAAAAAHCOuNmL1NsI1kzm343U2wgvQ0lRLktPU0U6QTAwMDI3MC5JUV9UT1RBTF9FUVVJVFkuQ1EzMjAwOC4uLi5VU0QBAAAAttwlAAMAAAAAAHCOuNmL1NsInJAH4I3U2whAQ0lRLktPU0U6QTAwMDI3MC5JUV9UT1RBTF9PVVRTVEFORElOR19GSUxJTkdfREFURS5DUTMyMDA4Li4uLlVTRAEAAAC23CUAAwAAAAAAcI642YvU2wiXyQjg</t>
  </si>
  <si>
    <t>jdTbCC1DSVEuS09TRTpBMDAwMjcwLklRX1RPVEFMX0RFQlQuQ1EzMjAwOC4uLi5VU0QBAAAAttwlAAMAAAAAAHCOuNmL1NsIghQL4I3U2wgxQ0lRLktPU0U6QTAwMDI3MC5JUV9QUkVGX0RJVl9PVEhFUi5DUTMyMDA4Li4uLlVTRAEAAAC23CUAAwAAAAAAcI642YvU2wjbI/HfjdTbCCdDSVEuS09TRTpBMDAwMjcwLklRX0NPR1MuQ1EzMjAwOC4uLi5VU0QBAAAAttwlAAMAAAAAAHCOuNmL1NsILPfy343U2wglQ0lRLktPU0U6QTAwMDI3MC5JUV9BUC5DUTMyMDA4Li4uLlVTRAEAAAC23CUAAwAAAAAAcI642YvU2wjtNwLgjdTbCCVDSVEuS09TRTpBMDAwMjcwLklRX0FSLkNRMzIwMDguLi4uVVNEAQAAALbcJQADAAAAAABwjrjZi9TbCH7i6t+N1NsILENJUS5LT1NFOkEwMDAyNzAuSVFfSU5WRU5UT1JZLkNRMzIwMDguLi4uVVNEAQAAALbcJQADAAAAAABwjrjZi9TbCIToA+CN1NsIJkNJUS5LT1NFOkEwMDAyNzAuSVFfU0dBLkNRMzIwMDguLi4uVVNEAQAAALbcJQADAAAAAABwjrjZi9TbCCvTBOCN1NsIO0NJUS5LT1NFOkEwMDAyNzAuSVFfVE9UQUxfUkVWXzFZUl9BTk5fR1JPV1RILkNRMzIwMDguLi4uVVNEAQAAALbcJQADAAAAAABwjrjZi9TbCIAyBuCN1NsIJUNJUS5LT1NFOkEwMDAyNzAuSVFfREEuQ1EzMjAwOC4uLi5VU0QBAAAAttwlAAMAAAAAAHCOuNmL1NsI8DPg343U2wgzQ0lRLktPU0U6QTAw</t>
  </si>
  <si>
    <t>MDI3MC5JUV9ORVRfSU5URVJFU1RfRVhQLkNRMzIwMDguLi4uVVNEAQAAALbcJQADAAAAAABwjrjZi9TbCG92AeCN1NsIMkNJUS5LT1NFOkEwMDAyNzAuSVFfTkVUX1dPUktJTkdfQ0FQLkNRMzIwMDguLi4uVVNEAQAAALbcJQADAAAAAABwjrjZi9TbCI7d49+N1NsIKENJUS5LT1NFOkEwMDAyNzAuSVFfQ0FQRVguQ1EzMjAwOC4uLi5VU0QBAAAAttwlAAMAAAAAAHCOuNmL1NsI1kzm343U2wgsQ0lRLktPU0U6QTAwMDI3MC5JUV9UT1RBTF9SRVYuQ1EyMjAwOC4uLi5VU0QBAAAAttwlAAMAAAAAAHCOuNmL1NsIFRgA4I3U2wglQ0lRLktPU0U6QTAwMDI3MC5JUV9OSS5DUTIyMDA4Li4uLlVTRAEAAAC23CUAAwAAAAAAcI642YvU2wiCFAvgjdTbCC1DSVEuS09TRTpBMDAwMjcwLklRX0NBU0hfRVFVSVYuQ1EyMjAwOC4uLi5VU0QBAAAAttwlAAMAAAAAAHCOuNmL1NsI2yPx343U2wgxQ0lRLktPU0U6QTAwMDI3MC5JUV9DQVNIX1NUX0lOVkVTVC5DUTIyMDA4Li4uLlVTRAEAAAC23CUAAwAAAAAAcI642YvU2wgs9/LfjdTbCCtDSVEuS09TRTpBMDAwMjcwLklRX1RPVEFMX0NBLkNRMjIwMDguLi4uVVNEAQAAALbcJQADAAAAAABwjrjZi9TbCDYb9d+N1NsIL0NJUS5LT1NFOkEwMDAyNzAuSVFfVE9UQUxfQVNTRVRTLkNRMjIwMDguLi4uVVNEAQAAALbcJQADAAAAAABwjrjZi9TbCIToA+CN1NsIK0NJUS5LT1NF</t>
  </si>
  <si>
    <t>OkEwMDAyNzAuSVFfVE9UQUxfQ0wuQ1EyMjAwOC4uLi5VU0QBAAAAttwlAAMAAAAAAHCOuNmL1NsIjt3j343U2wgtQ0lRLktPU0U6QTAwMDI3MC5JUV9UT1RBTF9MSUFCLkNRMjIwMDguLi4uVVNEAQAAALbcJQADAAAAAABwjrjZi9TbCNZM5t+N1NsILkNJUS5LT1NFOkEwMDAyNzAuSVFfUFJFRl9FUVVJVFkuQ1EyMjAwOC4uLi5VU0QBAAAAttwlAAMAAAAAAHCOuNmL1NsIM9bn343U2wg2Q0lRLktPU0U6QTAwMDI3MC5JUV9UT1RBTF9DT01NT05fRVFVSVRZLkNRMjIwMDguLi4uVVNEAQAAALbcJQADAAAAAABwjrjZi9TbCJfJCOCN1NsIJ0NJUS5LT1NFOkEwMDAyNzAuSVFfQVBJQy5DUTIyMDA4Li4uLlVTRAEAAAC23CUAAwAAAAAAcI642YvU2wgLu+rfjdTbCCVDSVEuS09TRTpBMDAwMjcwLklRX1JFLkNRMjIwMDguLi4uVVNEAQAAALbcJQADAAAAAABwjrjZi9TbCCvTBOCN1NsIL0NJUS5LT1NFOkEwMDAyNzAuSVFfVE9UQUxfRVFVSVRZLkNRMjIwMDguLi4uVVNEAQAAALbcJQADAAAAAABwjrjZi9TbCIAyBuCN1NsIQENJUS5LT1NFOkEwMDAyNzAuSVFfVE9UQUxfT1VUU1RBTkRJTkdfRklMSU5HX0RBVEUuQ1EyMjAwOC4uLi5VU0QBAAAAttwlAAMAAAAAAHCOuNmL1NsI8DPg343U2wgtQ0lRLktPU0U6QTAwMDI3MC5JUV9UT1RBTF9ERUJULkNRMjIwMDguLi4uVVNEAQAAALbcJQADAAAAAABwjrjZi9Tb</t>
  </si>
  <si>
    <t>CJyQB+CN1NsIMUNJUS5LT1NFOkEwMDAyNzAuSVFfUFJFRl9ESVZfT1RIRVIuQ1EyMjAwOC4uLi5VU0QBAAAAttwlAAMAAAAAAHCOuNmL1NsIHKv7343U2wgnQ0lRLktPU0U6QTAwMDI3MC5JUV9DT0dTLkNRMjIwMDguLi4uVVNEAQAAALbcJQADAAAAAABwjrjZi9TbCD9q/t+N1NsIJUNJUS5LT1NFOkEwMDAyNzAuSVFfQVAuQ1EyMjAwOC4uLi5VU0QBAAAAttwlAAMAAAAAAHCOuNmL1NsIFRgA4I3U2wglQ0lRLktPU0U6QTAwMDI3MC5JUV9BUi5DUTIyMDA4Li4uLlVTRAEAAAC23CUAAwAAAAAAcI642YvU2whvdgHgjdTbCCxDSVEuS09TRTpBMDAwMjcwLklRX0lOVkVOVE9SWS5DUTIyMDA4Li4uLlVTRAEAAAC23CUAAwAAAAAAcI642YvU2wjtNwLgjdTbCCZDSVEuS09TRTpBMDAwMjcwLklRX1NHQS5DUTIyMDA4Li4uLlVTRAEAAAC23CUAAwAAAAAAcI642YvU2wjWTObfjdTbCDtDSVEuS09TRTpBMDAwMjcwLklRX1RPVEFMX1JFVl8xWVJfQU5OX0dST1dUSC5DUTIyMDA4Li4uLlVTRAEAAAC23CUAAwAAAAAAcI642YvU2wgz1uffjdTbCCVDSVEuS09TRTpBMDAwMjcwLklRX0RBLkNRMjIwMDguLi4uVVNEAQAAALbcJQADAAAAAABwjrjZi9TbCCt79t+N1NsIM0NJUS5LT1NFOkEwMDAyNzAuSVFfTkVUX0lOVEVSRVNUX0VYUC5DUTIyMDA4Li4uLlVTRAEAAAC23CUAAwAAAAAAcI642YvU2wgLu+rfjdTbCDJD</t>
  </si>
  <si>
    <t>SVEuS09TRTpBMDAwMjcwLklRX05FVF9XT1JLSU5HX0NBUC5DUTIyMDA4Li4uLlVTRAEAAAC23CUAAwAAAAAAcI642YvU2wj4OfnfjdTbCChDSVEuS09TRTpBMDAwMjcwLklRX0NBUEVYLkNRMjIwMDguLi4uVVNEAQAAALbcJQADAAAAAABwjrjZi9TbCCz38t+N1NsILENJUS5LT1NFOkEwMDAyNzAuSVFfVE9UQUxfUkVWLkNRMTIwMDguLi4uVVNEAQAAALbcJQADAAAAAABwjrjZi9TbCJyQB+CN1NsIJUNJUS5LT1NFOkEwMDAyNzAuSVFfTkkuQ1ExMjAwOC4uLi5VU0QBAAAAttwlAAMAAAAAAHCOuNmL1NsIl8kI4I3U2wgtQ0lRLktPU0U6QTAwMDI3MC5JUV9DQVNIX0VRVUlWLkNRMTIwMDguLi4uVVNEAQAAALbcJQADAAAAAABwjrjZi9TbCIIUC+CN1NsIMUNJUS5LT1NFOkEwMDAyNzAuSVFfQ0FTSF9TVF9JTlZFU1QuQ1ExMjAwOC4uLi5VU0QBAAAAttwlAAMAAAAAAHCOuNmL1NsI2yPx343U2wgrQ0lRLktPU0U6QTAwMDI3MC5JUV9UT1RBTF9DQS5DUTEyMDA4Li4uLlVTRAEAAAC23CUAAwAAAAAAcI642YvU2whvdgHgjdTbCC9DSVEuS09TRTpBMDAwMjcwLklRX1RPVEFMX0FTU0VUUy5DUTEyMDA4Li4uLlVTRAEAAAC23CUAAwAAAAAAcI642YvU2wgLu+rfjdTbCCtDSVEuS09TRTpBMDAwMjcwLklRX1RPVEFMX0NMLkNRMTIwMDguLi4uVVNEAQAAALbcJQADAAAAAABwjrjZi9TbCO03AuCN1NsILUNJUS5L</t>
  </si>
  <si>
    <t>T1NFOkEwMDAyNzAuSVFfVE9UQUxfTElBQi5DUTEyMDA4Li4uLlVTRAEAAAC23CUAAwAAAAAAcI642YvU2wiTwQPgjdTbCC5DSVEuS09TRTpBMDAwMjcwLklRX1BSRUZfRVFVSVRZLkNRMTIwMDguLi4uVVNEAQAAALbcJQADAAAAAABwjrjZi9TbCCvTBOCN1NsINkNJUS5LT1NFOkEwMDAyNzAuSVFfVE9UQUxfQ09NTU9OX0VRVUlUWS5DUTEyMDA4Li4uLlVTRAEAAAC23CUAAwAAAAAAcI642YvU2wjwM+DfjdTbCCdDSVEuS09TRTpBMDAwMjcwLklRX0FQSUMuQ1ExMjAwOC4uLi5VU0QBAAAAttwlAAMAAAAAAHCOuNmL1NsIFRgA4I3U2wglQ0lRLktPU0U6QTAwMDI3MC5JUV9SRS5DUTEyMDA4Li4uLlVTRAEAAAC23CUAAwAAAAAAcI642YvU2wjWTObfjdTbCC9DSVEuS09TRTpBMDAwMjcwLklRX1RPVEFMX0VRVUlUWS5DUTEyMDA4Li4uLlVTRAEAAAC23CUAAwAAAAAAcI642YvU2wgz1uffjdTbCEBDSVEuS09TRTpBMDAwMjcwLklRX1RPVEFMX09VVFNUQU5ESU5HX0ZJTElOR19EQVRFLkNRMTIwMDguLi4uVVNEAQAAALbcJQADAAAAAABwjrjZi9TbCBPz9N+N1NsILUNJUS5LT1NFOkEwMDAyNzAuSVFfVE9UQUxfREVCVC5DUTEyMDA4Li4uLlVTRAEAAAC23CUAAwAAAAAAcI642YvU2wgre/bfjdTbCDFDSVEuS09TRTpBMDAwMjcwLklRX1BSRUZfRElWX09USEVSLkNRMTIwMDguLi4uVVNEAQAAALbcJQADAAAA</t>
  </si>
  <si>
    <t>AABwjrjZi9TbCPg5+d+N1NsIJ0NJUS5LT1NFOkEwMDAyNzAuSVFfQ09HUy5DUTEyMDA4Li4uLlVTRAEAAAC23CUAAwAAAAAAcI642YvU2wgcq/vfjdTbCCVDSVEuS09TRTpBMDAwMjcwLklRX0FQLkNRMTIwMDguLi4uVVNEAQAAALbcJQADAAAAAABwjrjZi9TbCD9q/t+N1NsIJUNJUS5LT1NFOkEwMDAyNzAuSVFfQVIuQ1ExMjAwOC4uLi5VU0QBAAAAttwlAAMAAAAAAHCOuNmL1NsIC7vq343U2wgsQ0lRLktPU0U6QTAwMDI3MC5JUV9JTlZFTlRPUlkuQ1ExMjAwOC4uLi5VU0QBAAAAttwlAAMAAAAAAHCOuNmL1NsIl8kI4I3U2wgmQ0lRLktPU0U6QTAwMDI3MC5JUV9TR0EuQ1ExMjAwOC4uLi5VU0QBAAAAttwlAAMAAAAAAHCOuNmL1NsIghQL4I3U2wg7Q0lRLktPU0U6QTAwMDI3MC5JUV9UT1RBTF9SRVZfMVlSX0FOTl9HUk9XVEguQ1ExMjAwOC4uLi5VU0QBAAAAttwlAAMAAAAAAHCOuNmL1NsI2yPx343U2wglQ0lRLktPU0U6QTAwMDI3MC5JUV9EQS5DUTEyMDA4Li4uLlVTRAEAAAC23CUAAwAAAAAAcI642YvU2wgs9/LfjdTbCDNDSVEuS09TRTpBMDAwMjcwLklRX05FVF9JTlRFUkVTVF9FWFAuQ1ExMjAwOC4uLi5VU0QBAAAAttwlAAMAAAAAAHCOuNmL1NsIgDIG4I3U2wgyQ0lRLktPU0U6QTAwMDI3MC5JUV9ORVRfV09SS0lOR19DQVAuQ1ExMjAwOC4uLi5VU0QBAAAAttwlAAMAAAAAAHCOuNmL1NsI</t>
  </si>
  <si>
    <t>jt3j343U2wgoQ0lRLktPU0U6QTAwMDI3MC5JUV9DQVBFWC5DUTEyMDA4Li4uLlVTRAEAAAC23CUAAwAAAAAAcI642YvU2wgrJ+bfjdTbCChDSVEuVFNFOjcyNjkuSVFfVE9UQUxfUkVWLkNRNDIwMjIuLi4uVVNEAQAAAA8uCgACAAAACzkwNjQuMjEyODI3AQgAAAAFAAAAATEBAAAACy0yMDYxMjE4NDcyAwAAAAMxNjACAAAAAjI4BAAAAAEwBwAAAAoxMC8yNC8yMDIzCAAAAAoxMi8zMS8yMDIyCQAAAAEwcI642YvU2wgr0wTgjdTbCCFDSVEuVFNFOjcyNjkuSVFfTkkuQ1E0MjAyMi4uLi5VU0QBAAAADy4KAAIAAAAKNTE3Ljg2MTg1NQEIAAAABQAAAAExAQAAAAstMjA2MTIxODQ3MgMAAAADMTYwAgAAAAIxNQQAAAABMAcAAAAKMTAvMjQvMjAyMwgAAAAKMTIvMzEvMjAyMgkAAAABMHCOuNmL1NsI8DPg343U2wgpQ0lRLlRTRTo3MjY5LklRX0NBU0hfRVFVSVYuQ1E0MjAyMi4uLi5VU0QBAAAADy4KAAIAAAALNzU1Mi42OTA0NTYBCAAAAAUAAAABMQEAAAALLTIwNjEyMTg0NzIDAAAAAzE2MAIAAAAEMTA5NgQAAAABMAcAAAAKMTAvMjQvMjAyMwgAAAAKMTIvMzEvMjAyMgkAAAABMHCOuNmL1NsI+Dn5343U2wgtQ0lRLlRTRTo3MjY5LklRX0NBU0hfU1RfSU5WRVNULkNRNDIwMjIuLi4uVVNEAQAAAA8uCgACAAAACzc4OTcuMTY1ODA0AQgAAAAFAAAAATEBAAAACy0yMDYxMjE4NDcyAwAAAAMxNjACAAAABDEw</t>
  </si>
  <si>
    <t>MDIEAAAAATAHAAAACjEwLzI0LzIwMjMIAAAACjEyLzMxLzIwMjIJAAAAATBwjrjZi9TbCByr+9+N1NsIJ0NJUS5UU0U6NzI2OS5JUV9UT1RBTF9DQS5DUTQyMDIyLi4uLlVTRAEAAAAPLgoAAgAAAAwxNjM1Ny4zODA4NzcBCAAAAAUAAAABMQEAAAALLTIwNjEyMTg0NzIDAAAAAzE2MAIAAAAEMTAwOAQAAAABMAcAAAAKMTAvMjQvMjAyMwgAAAAKMTIvMzEvMjAyMgkAAAABMHCOuNmL1NsIP2r+343U2wgrQ0lRLlRTRTo3MjY5LklRX1RPVEFMX0FTU0VUUy5DUTQyMDIyLi4uLlVTRAEAAAAPLgoAAgAAAAwzMzE5My41MTAyMjIBCAAAAAUAAAABMQEAAAALLTIwNjEyMTg0NzIDAAAAAzE2MAIAAAAEMTAwNwQAAAABMAcAAAAKMTAvMjQvMjAyMwgAAAAKMTIvMzEvMjAyMgkAAAABMHCOuNmL1NsIFRgA4I3U2wgnQ0lRLlRTRTo3MjY5LklRX1RPVEFMX0NMLkNRNDIwMjIuLi4uVVNEAQAAAA8uCgACAAAADDEwNTg2LjkzNTM2OAEIAAAABQAAAAExAQAAAAstMjA2MTIxODQ3MgMAAAADMTYwAgAAAAQxMDA5BAAAAAEwBwAAAAoxMC8yNC8yMDIzCAAAAAoxMi8zMS8yMDIyCQAAAAEwcI642YvU2whvdgHgjdTbCClDSVEuVFNFOjcyNjkuSVFfVE9UQUxfTElBQi5DUTQyMDIyLi4uLlVTRAEAAAAPLgoAAgAAAAwxNDg2Mi4xMDg5ODgBCAAAAAUAAAABMQEAAAALLTIwNjEyMTg0NzIDAAAAAzE2MAIAAAAEMTI3NgQAAAAB</t>
  </si>
  <si>
    <t>MAcAAAAKMTAvMjQvMjAyMwgAAAAKMTIvMzEvMjAyMgkAAAABMHCOuNmL1NsIKyfm343U2wgqQ0lRLlRTRTo3MjY5LklRX1BSRUZfRVFVSVRZLkNRNDIwMjIuLi4uVVNEAQAAAA8uCgADAAAAAABwjrjZi9TbCDPW59+N1NsIMkNJUS5UU0U6NzI2OS5JUV9UT1RBTF9DT01NT05fRVFVSVRZLkNRNDIwMjIuLi4uVVNEAQAAAA8uCgACAAAADDE1MjM0LjQzNjg5MQEIAAAABQAAAAExAQAAAAstMjA2MTIxODQ3MgMAAAADMTYwAgAAAAQxMDA2BAAAAAEwBwAAAAoxMC8yNC8yMDIzCAAAAAoxMi8zMS8yMDIyCQAAAAEwcI642YvU2wgT8/TfjdTbCCNDSVEuVFNFOjcyNjkuSVFfQVBJQy5DUTQyMDIyLi4uLlVTRAEAAAAPLgoAAgAAAAsxMDg1LjczMzk0NQEIAAAABQAAAAExAQAAAAstMjA2MTIxODQ3MgMAAAADMTYwAgAAAAQxMDg0BAAAAAEwBwAAAAoxMC8yNC8yMDIzCAAAAAoxMi8zMS8yMDIyCQAAAAEwcI642YvU2wgLu+rfjdTbCCFDSVEuVFNFOjcyNjkuSVFfUkUuQ1E0MjAyMi4uLi5VU0QBAAAADy4KAAIAAAAMMTM0NjMuNzE4MTg1AQgAAAAFAAAAATEBAAAACy0yMDYxMjE4NDcyAwAAAAMxNjACAAAABDEyMjIEAAAAATAHAAAACjEwLzI0LzIwMjMIAAAACjEyLzMxLzIwMjIJAAAAATBwjrjZi9TbCIIUC+CN1NsIK0NJUS5UU0U6NzI2OS5JUV9UT1RBTF9FUVVJVFkuQ1E0MjAyMi4uLi5VU0QBAAAADy4KAAIA</t>
  </si>
  <si>
    <t>AAAMMTgzMzEuNDAxMjM0AQgAAAAFAAAAATEBAAAACy0yMDYxMjE4NDcyAwAAAAMxNjACAAAABDEyNzUEAAAAATAHAAAACjEwLzI0LzIwMjMIAAAACjEyLzMxLzIwMjIJAAAAATBwjrjZi9TbCNsj8d+N1NsIPENJUS5UU0U6NzI2OS5JUV9UT1RBTF9PVVRTVEFORElOR19GSUxJTkdfREFURS5DUTQyMDIyLi4uLlVTRAEAAAAPLgoAAgAAAAo0ODUuNzA3NzQ1AQQAAAAFAAAAATUBAAAACy0yMDYxMjE4NDcyAgAAAAUyNDE1MwYAAAABMHCOuNmL1NsI4wzg343U2wgpQ0lRLlRTRTo3MjY5LklRX1RPVEFMX0RFQlQuQ1E0MjAyMi4uLi5VU0QBAAAADy4KAAIAAAALNTcxOS4yMjE5ODYBCAAAAAUAAAABMQEAAAALLTIwNjEyMTg0NzIDAAAAAzE2MAIAAAAENDE3MwQAAAABMAcAAAAKMTAvMjQvMjAyMwgAAAAKMTIvMzEvMjAyMgkAAAABMHCOuNmL1NsITdHy343U2wgtQ0lRLlRTRTo3MjY5LklRX1BSRUZfRElWX09USEVSLkNRNDIwMjIuLi4uVVNEAQAAAA8uCgADAAAAAABwjrjZi9TbCI7d49+N1NsII0NJUS5UU0U6NzI2OS5JUV9DT0dTLkNRNDIwMjIuLi4uVVNEAQAAAA8uCgACAAAACzY4MzQuMjAzNzY3AQgAAAAFAAAAATEBAAAACy0yMDYxMjE4NDcyAwAAAAMxNjACAAAAAjM0BAAAAAEwBwAAAAoxMC8yNC8yMDIzCAAAAAoxMi8zMS8yMDIyCQAAAAEwcI642YvU2wiTwQPgjdTbCCFDSVEuVFNFOjcyNjkuSVFf</t>
  </si>
  <si>
    <t>QVAuQ1E0MjAyMi4uLi5VU0QBAAAADy4KAAIAAAALMjQxNi4xODA1OTQBCAAAAAUAAAABMQEAAAALLTIwNjEyMTg0NzIDAAAAAzE2MAIAAAAEMTAxOAQAAAABMAcAAAAKMTAvMjQvMjAyMwgAAAAKMTIvMzEvMjAyMgkAAAABMHCOuNmL1NsIK9ME4I3U2wghQ0lRLlRTRTo3MjY5LklRX0FSLkNRNDIwMjIuLi4uVVNEAQAAAA8uCgACAAAACzMzMTAuMjkwNzkxAQgAAAAFAAAAATEBAAAACy0yMDYxMjE4NDcyAwAAAAMxNjACAAAABDEwMjEEAAAAATAHAAAACjEwLzI0LzIwMjMIAAAACjEyLzMxLzIwMjIJAAAAATBwjrjZi9TbCIAyBuCN1NsIKENJUS5UU0U6NzI2OS5JUV9JTlZFTlRPUlkuQ1E0MjAyMi4uLi5VU0QBAAAADy4KAAIAAAALMzQzMS42MTIwNTUBCAAAAAUAAAABMQEAAAALLTIwNjEyMTg0NzIDAAAAAzE2MAIAAAAEMTA0MwQAAAABMAcAAAAKMTAvMjQvMjAyMwgAAAAKMTIvMzEvMjAyMgkAAAABMHCOuNmL1NsInJAH4I3U2wgiQ0lRLlRTRTo3MjY5LklRX1NHQS5DUTQyMDIyLi4uLlVTRAEAAAAPLgoAAgAAAAsxNDUxLjcxNDgzMgEIAAAABQAAAAExAQAAAAstMjA2MTIxODQ3MgMAAAADMTYwAgAAAAIyMwQAAAABMAcAAAAKMTAvMjQvMjAyMwgAAAAKMTIvMzEvMjAyMgkAAAABMHCOuNmL1NsIl8kI4I3U2wg3Q0lRLlRTRTo3MjY5LklRX1RPVEFMX1JFVl8xWVJfQU5OX0dST1dUSC5DUTQyMDIyLi4u</t>
  </si>
  <si>
    <t>LlVTRAEAAAAPLgoAAgAAAAczMi43MDQxAQgAAAAFAAAAATEBAAAACy0yMDYxMjE4NDcyAwAAAAI3OQIAAAAENDE5NAQAAAABMAcAAAAKMTAvMjQvMjAyMwgAAAAKMTIvMzEvMjAyMgkAAAABMHCOuNmL1NsIM9bn343U2wghQ0lRLlRTRTo3MjY5LklRX0RBLkNRNDIwMjIuLi4uVVNEAQAAAA8uCgADAAAAAABwjrjZi9TbCBUYAOCN1NsIL0NJUS5UU0U6NzI2OS5JUV9ORVRfSU5URVJFU1RfRVhQLkNRNDIwMjIuLi4uVVNEAQAAAA8uCgACAAAACTk0LjQ2MjA5MQEIAAAABQAAAAExAQAAAAstMjA2MTIxODQ3MgMAAAADMTYwAgAAAAMzNjgEAAAAATAHAAAACjEwLzI0LzIwMjMIAAAACjEyLzMxLzIwMjIJAAAAATBwjrjZi9TbCAu76t+N1NsILkNJUS5UU0U6NzI2OS5JUV9ORVRfV09SS0lOR19DQVAuQ1E0MjAyMi4uLi5VU0QBAAAADy4KAAIAAAAKNTAyLjEwNDI3MQEIAAAABQAAAAExAQAAAAstMjA2MTIxODQ3MgMAAAADMTYwAgAAAAQxMzExBAAAAAEwBwAAAAoxMC8yNC8yMDIzCAAAAAoxMi8zMS8yMDIyCQAAAAEwcI642YvU2whvdgHgjdTbCCRDSVEuVFNFOjcyNjkuSVFfQ0FQRVguQ1E0MjAyMi4uLi5VU0QBAAAADy4KAAIAAAAKLTQ3NS4wNzgyNwEIAAAABQAAAAExAQAAAAstMjA2MTIxODQ3MgMAAAADMTYwAgAAAAQyMDIxBAAAAAEwBwAAAAoxMC8yNC8yMDIzCAAAAAoxMi8zMS8yMDIyCQAAAAEwcI64</t>
  </si>
  <si>
    <t>2YvU2wjtNwLgjdTbCChDSVEuVFNFOjcyNjkuSVFfVE9UQUxfUkVWLkNRMzIwMjIuLi4uVVNEAQAAAA8uCgACAAAACzc5NzYuODQ2NjA5AQgAAAAFAAAAATEBAAAACy0yMDcwMDQ4NDIxAwAAAAMxNjACAAAAAjI4BAAAAAEwBwAAAAoxMC8yNC8yMDIzCAAAAAk5LzMwLzIwMjIJAAAAATBwjrjZi9TbCE3R8t+N1NsIIUNJUS5UU0U6NzI2OS5JUV9OSS5DUTMyMDIyLi4uLlVTRAEAAAAPLgoAAgAAAAozOTIuNzM3NDI4AQgAAAAFAAAAATEBAAAACy0yMDcwMDQ4NDIxAwAAAAMxNjACAAAAAjE1BAAAAAEwBwAAAAoxMC8yNC8yMDIzCAAAAAk5LzMwLzIwMjIJAAAAATBwjrjZi9TbCBPz9N+N1NsIKUNJUS5UU0U6NzI2OS5JUV9DQVNIX0VRVUlWLkNRMzIwMjIuLi4uVVNEAQAAAA8uCgACAAAACzcyMTYuNDYwMzkyAQgAAAAFAAAAATEBAAAACy0yMDcwMDQ4NDIxAwAAAAMxNjACAAAABDEwOTYEAAAAATAHAAAACjEwLzI0LzIwMjMIAAAACTkvMzAvMjAyMgkAAAABMHCOuNmL1NsITVL2343U2wgtQ0lRLlRTRTo3MjY5LklRX0NBU0hfU1RfSU5WRVNULkNRMzIwMjIuLi4uVVNEAQAAAA8uCgACAAAACzgzMzUuNDYyMTA1AQgAAAAFAAAAATEBAAAACy0yMDcwMDQ4NDIxAwAAAAMxNjACAAAABDEwMDIEAAAAATAHAAAACjEwLzI0LzIwMjMIAAAACTkvMzAvMjAyMgkAAAABMHCOuNmL1NsI+Dn5343U2wgnQ0lRLlRTRTo3</t>
  </si>
  <si>
    <t>MjY5LklRX1RPVEFMX0NBLkNRMzIwMjIuLi4uVVNEAQAAAA8uCgACAAAADDE2MDQ2LjQ4NjYyNwEIAAAABQAAAAExAQAAAAstMjA3MDA0ODQyMQMAAAADMTYwAgAAAAQxMDA4BAAAAAEwBwAAAAoxMC8yNC8yMDIzCAAAAAk5LzMwLzIwMjIJAAAAATBwjrjZi9TbCByr+9+N1NsIK0NJUS5UU0U6NzI2OS5JUV9UT1RBTF9BU1NFVFMuQ1EzMjAyMi4uLi5VU0QBAAAADy4KAAIAAAALMzE2NzYuMDExMTIBCAAAAAUAAAABMQEAAAALLTIwNzAwNDg0MjEDAAAAAzE2MAIAAAAEMTAwNwQAAAABMAcAAAAKMTAvMjQvMjAyMwgAAAAJOS8zMC8yMDIyCQAAAAEwcI642YvU2wgLu+rfjdTbCCdDSVEuVFNFOjcyNjkuSVFfVE9UQUxfQ0wuQ1EzMjAyMi4uLi5VU0QBAAAADy4KAAIAAAAMMTAzMTAuNzQ2NjkzAQgAAAAFAAAAATEBAAAACy0yMDcwMDQ4NDIxAwAAAAMxNjACAAAABDEwMDkEAAAAATAHAAAACjEwLzI0LzIwMjMIAAAACTkvMzAvMjAyMgkAAAABMHCOuNmL1NsInJAH4I3U2wgpQ0lRLlRTRTo3MjY5LklRX1RPVEFMX0xJQUIuQ1EzMjAyMi4uLi5VU0QBAAAADy4KAAIAAAAMMTQzMTguNzc3ODQxAQgAAAAFAAAAATEBAAAACy0yMDcwMDQ4NDIxAwAAAAMxNjACAAAABDEyNzYEAAAAATAHAAAACjEwLzI0LzIwMjMIAAAACTkvMzAvMjAyMgkAAAABMHCOuNmL1NsIl8kI4I3U2wgqQ0lRLlRTRTo3MjY5LklRX1BSRUZf</t>
  </si>
  <si>
    <t>RVFVSVRZLkNRMzIwMjIuLi4uVVNEAQAAAA8uCgADAAAAAABwjrjZi9TbCIIUC+CN1NsIMkNJUS5UU0U6NzI2OS5JUV9UT1RBTF9DT01NT05fRVFVSVRZLkNRMzIwMjIuLi4uVVNEAQAAAA8uCgACAAAADDE0MzMyLjk3NDAwMgEIAAAABQAAAAExAQAAAAstMjA3MDA0ODQyMQMAAAADMTYwAgAAAAQxMDA2BAAAAAEwBwAAAAoxMC8yNC8yMDIzCAAAAAk5LzMwLzIwMjIJAAAAATBwjrjZi9TbCNsj8d+N1NsII0NJUS5UU0U6NzI2OS5JUV9BUElDLkNRMzIwMjIuLi4uVVNEAQAAAA8uCgACAAAACjk5MS4yMjkzNDgBCAAAAAUAAAABMQEAAAALLTIwNzAwNDg0MjEDAAAAAzE2MAIAAAAEMTA4NAQAAAABMAcAAAAKMTAvMjQvMjAyMwgAAAAJOS8zMC8yMDIyCQAAAAEwcI642YvU2wgr0wTgjdTbCCFDSVEuVFNFOjcyNjkuSVFfUkUuQ1EzMjAyMi4uLi5VU0QBAAAADy4KAAIAAAAMMTE5NjcuMTc3NDc5AQgAAAAFAAAAATEBAAAACy0yMDcwMDQ4NDIxAwAAAAMxNjACAAAABDEyMjIEAAAAATAHAAAACjEwLzI0LzIwMjMIAAAACTkvMzAvMjAyMgkAAAABMHCOuNmL1NsIKyfm343U2wgrQ0lRLlRTRTo3MjY5LklRX1RPVEFMX0VRVUlUWS5DUTMyMDIyLi4uLlVTRAEAAAAPLgoAAgAAAAwxNzM1Ny4yMzMyNzkBCAAAAAUAAAABMQEAAAALLTIwNzAwNDg0MjEDAAAAAzE2MAIAAAAEMTI3NQQAAAABMAcAAAAKMTAvMjQvMjAy</t>
  </si>
  <si>
    <t>MwgAAAAJOS8zMC8yMDIyCQAAAAEwcI642YvU2wgz1uffjdTbCDxDSVEuVFNFOjcyNjkuSVFfVE9UQUxfT1VUU1RBTkRJTkdfRklMSU5HX0RBVEUuQ1EzMjAyMi4uLi5VU0QBAAAADy4KAAIAAAAKNDg1LjU4MDQ1MgEEAAAABQAAAAE1AQAAAAstMjA3MDA0ODQyMQIAAAAFMjQxNTMGAAAAATBwjrjZi9TbCIAyBuCN1NsIKUNJUS5UU0U6NzI2OS5JUV9UT1RBTF9ERUJULkNRMzIwMjIuLi4uVVNEAQAAAA8uCgACAAAACzUxNDIuODQ2MzA2AQgAAAAFAAAAATEBAAAACy0yMDcwMDQ4NDIxAwAAAAMxNjACAAAABDQxNzMEAAAAATAHAAAACjEwLzI0LzIwMjMIAAAACTkvMzAvMjAyMgkAAAABMHCOuNmL1NsIFRgA4I3U2wgtQ0lRLlRTRTo3MjY5LklRX1BSRUZfRElWX09USEVSLkNRMzIwMjIuLi4uVVNEAQAAAA8uCgADAAAAAABwjrjZi9TbCG92AeCN1NsII0NJUS5UU0U6NzI2OS5JUV9DT0dTLkNRMzIwMjIuLi4uVVNEAQAAAA8uCgACAAAACzU5NjkuNDUxMzI2AQgAAAAFAAAAATEBAAAACy0yMDcwMDQ4NDIxAwAAAAMxNjACAAAAAjM0BAAAAAEwBwAAAAoxMC8yNC8yMDIzCAAAAAk5LzMwLzIwMjIJAAAAATBwjrjZi9TbCJ0TAuCN1NsIIUNJUS5UU0U6NzI2OS5JUV9BUC5DUTMyMDIyLi4uLlVTRAEAAAAPLgoAAgAAAAoyNTczLjY4NjY2AQgAAAAFAAAAATEBAAAACy0yMDcwMDQ4NDIxAwAAAAMxNjACAAAABDEw</t>
  </si>
  <si>
    <t>MTgEAAAAATAHAAAACjEwLzI0LzIwMjMIAAAACTkvMzAvMjAyMgkAAAABMHCOuNmL1NsIk8ED4I3U2wghQ0lRLlRTRTo3MjY5LklRX0FSLkNRMzIwMjIuLi4uVVNEAQAAAA8uCgACAAAACzMxNTguNjY2NjUzAQgAAAAFAAAAATEBAAAACy0yMDcwMDQ4NDIxAwAAAAMxNjACAAAABDEwMjEEAAAAATAHAAAACjEwLzI0LzIwMjMIAAAACTkvMzAvMjAyMgkAAAABMHCOuNmL1NsI4wzg343U2wgoQ0lRLlRTRTo3MjY5LklRX0lOVkVOVE9SWS5DUTMyMDIyLi4uLlVTRAEAAAAPLgoAAgAAAAszMDQ0LjA3NDQ2NAEIAAAABQAAAAExAQAAAAstMjA3MDA0ODQyMQMAAAADMTYwAgAAAAQxMDQzBAAAAAEwBwAAAAoxMC8yNC8yMDIzCAAAAAk5LzMwLzIwMjIJAAAAATBwjrjZi9TbCBPz9N+N1NsIIkNJUS5UU0U6NzI2OS5JUV9TR0EuQ1EzMjAyMi4uLi5VU0QBAAAADy4KAAIAAAALMTM4Ni41Mzc4NDMBCAAAAAUAAAABMQEAAAALLTIwNzAwNDg0MjEDAAAAAzE2MAIAAAACMjMEAAAAATAHAAAACjEwLzI0LzIwMjMIAAAACTkvMzAvMjAyMgkAAAABMHCOuNmL1NsITVL2343U2wg3Q0lRLlRTRTo3MjY5LklRX1RPVEFMX1JFVl8xWVJfQU5OX0dST1dUSC5DUTMyMDIyLi4uLlVTRAEAAAAPLgoAAgAAAAczOS4zNDk4AQgAAAAFAAAAATEBAAAACy0yMDcwMDQ4NDIxAwAAAAI3OQIAAAAENDE5NAQAAAABMAcAAAAKMTAvMjQvMjAy</t>
  </si>
  <si>
    <t>MwgAAAAJOS8zMC8yMDIyCQAAAAEwcI642YvU2wj4OfnfjdTbCCFDSVEuVFNFOjcyNjkuSVFfREEuQ1EzMjAyMi4uLi5VU0QBAAAADy4KAAMAAAAAAHCOuNmL1NsIHKv7343U2wgvQ0lRLlRTRTo3MjY5LklRX05FVF9JTlRFUkVTVF9FWFAuQ1EzMjAyMi4uLi5VU0QBAAAADy4KAAIAAAAJMzQuNzY0Njk5AQgAAAAFAAAAATEBAAAACy0yMDcwMDQ4NDIxAwAAAAMxNjACAAAAAzM2OAQAAAABMAcAAAAKMTAvMjQvMjAyMwgAAAAJOS8zMC8yMDIyCQAAAAEwcI642YvU2wg/av7fjdTbCC5DSVEuVFNFOjcyNjkuSVFfTkVUX1dPUktJTkdfQ0FQLkNRMzIwMjIuLi4uVVNEAQAAAA8uCgACAAAACi0zNjYuMDU5MTUBCAAAAAUAAAABMQEAAAALLTIwNzAwNDg0MjEDAAAAAzE2MAIAAAAEMTMxMQQAAAABMAcAAAAKMTAvMjQvMjAyMwgAAAAJOS8zMC8yMDIyCQAAAAEwcI642YvU2wiO3ePfjdTbCCRDSVEuVFNFOjcyNjkuSVFfQ0FQRVguQ1EzMjAyMi4uLi5VU0QBAAAADy4KAAIAAAALLTM2Ni4wNDUzMjcBCAAAAAUAAAABMQEAAAALLTIwNzAwNDg0MjEDAAAAAzE2MAIAAAAEMjAyMQQAAAABMAcAAAAKMTAvMjQvMjAyMwgAAAAJOS8zMC8yMDIyCQAAAAEwcI642YvU2wgrJ+bfjdTbCChDSVEuVFNFOjcyNjkuSVFfVE9UQUxfUkVWLkNRMjIwMjIuLi4uVVNEAQAAAA8uCgACAAAACzc4MjUuMTM3NzQzAQgAAAAFAAAAATEB</t>
  </si>
  <si>
    <t>AAAACy0yMDg0MTU0OTQ0AwAAAAMxNjACAAAAAjI4BAAAAAEwBwAAAAoxMC8yNC8yMDIzCAAAAAk2LzMwLzIwMjIJAAAAATBwjrjZi9TbCIIUC+CN1NsIIUNJUS5UU0U6NzI2OS5JUV9OSS5DUTIyMDIyLi4uLlVTRAEAAAAPLgoAAgAAAAo0MjguODk4MzYxAQgAAAAFAAAAATEBAAAACy0yMDg0MTU0OTQ0AwAAAAMxNjACAAAAAjE1BAAAAAEwBwAAAAoxMC8yNC8yMDIzCAAAAAk2LzMwLzIwMjIJAAAAATBwjrjZi9TbCOMM4N+N1NsIKUNJUS5UU0U6NzI2OS5JUV9DQVNIX0VRVUlWLkNRMjIwMjIuLi4uVVNEAQAAAA8uCgACAAAACzc2MjguMjcyNjM3AQgAAAAFAAAAATEBAAAACy0yMDg0MTU0OTQ0AwAAAAMxNjACAAAABDEwOTYEAAAAATAHAAAACjEwLzI0LzIwMjMIAAAACTYvMzAvMjAyMgkAAAABMHCOuNmL1NsI2yPx343U2wgtQ0lRLlRTRTo3MjY5LklRX0NBU0hfU1RfSU5WRVNULkNRMjIwMjIuLi4uVVNEAQAAAA8uCgACAAAACzg0NTguNDIxOTk4AQgAAAAFAAAAATEBAAAACy0yMDg0MTU0OTQ0AwAAAAMxNjACAAAABDEwMDIEAAAAATAHAAAACjEwLzI0LzIwMjMIAAAACTYvMzAvMjAyMgkAAAABMHCOuNmL1NsInRMC4I3U2wgnQ0lRLlRTRTo3MjY5LklRX1RPVEFMX0NBLkNRMjIwMjIuLi4uVVNEAQAAAA8uCgACAAAACzE1OTA2Ljk3NTc1AQgAAAAFAAAAATEBAAAACy0yMDg0MTU0OTQ0AwAAAAMxNjAC</t>
  </si>
  <si>
    <t>AAAABDEwMDgEAAAAATAHAAAACjEwLzI0LzIwMjMIAAAACTYvMzAvMjAyMgkAAAABMHCOuNmL1NsIk8ED4I3U2wgrQ0lRLlRTRTo3MjY5LklRX1RPVEFMX0FTU0VUUy5DUTIyMDIyLi4uLlVTRAEAAAAPLgoAAgAAAAwzMjMwNi4xODc4NTMBCAAAAAUAAAABMQEAAAALLTIwODQxNTQ5NDQDAAAAAzE2MAIAAAAEMTAwNwQAAAABMAcAAAAKMTAvMjQvMjAyMwgAAAAJNi8zMC8yMDIyCQAAAAEwcI642YvU2wgr0wTgjdTbCCdDSVEuVFNFOjcyNjkuSVFfVE9UQUxfQ0wuQ1EyMjAyMi4uLi5VU0QBAAAADy4KAAIAAAAMMTAzNDkuMTkzODg4AQgAAAAFAAAAATEBAAAACy0yMDg0MTU0OTQ0AwAAAAMxNjACAAAABDEwMDkEAAAAATAHAAAACjEwLzI0LzIwMjMIAAAACTYvMzAvMjAyMgkAAAABMHCOuNmL1NsIgDIG4I3U2wgpQ0lRLlRTRTo3MjY5LklRX1RPVEFMX0xJQUIuQ1EyMjAyMi4uLi5VU0QBAAAADy4KAAIAAAAMMTQ1ODYuMjg5OTQxAQgAAAAFAAAAATEBAAAACy0yMDg0MTU0OTQ0AwAAAAMxNjACAAAABDEyNzYEAAAAATAHAAAACjEwLzI0LzIwMjMIAAAACTYvMzAvMjAyMgkAAAABMHCOuNmL1NsInJAH4I3U2wgqQ0lRLlRTRTo3MjY5LklRX1BSRUZfRVFVSVRZLkNRMjIwMjIuLi4uVVNEAQAAAA8uCgADAAAAAABwjrjZi9TbCDPW59+N1NsIMkNJUS5UU0U6NzI2OS5JUV9UT1RBTF9DT01NT05fRVFVSVRZLkNR</t>
  </si>
  <si>
    <t>MjIwMjIuLi4uVVNEAQAAAA8uCgACAAAADDE0NjIzLjUxMTIyMgEIAAAABQAAAAExAQAAAAstMjA4NDE1NDk0NAMAAAADMTYwAgAAAAQxMDA2BAAAAAEwBwAAAAoxMC8yNC8yMDIzCAAAAAk2LzMwLzIwMjIJAAAAATBwjrjZi9TbCD9q/t+N1NsII0NJUS5UU0U6NzI2OS5JUV9BUElDLkNRMjIwMjIuLi4uVVNEAQAAAA8uCgACAAAACzEwNTUuMDE1MDU0AQgAAAAFAAAAATEBAAAACy0yMDg0MTU0OTQ0AwAAAAMxNjACAAAABDEwODQEAAAAATAHAAAACjEwLzI0LzIwMjMIAAAACTYvMzAvMjAyMgkAAAABMHCOuNmL1NsIC7vq343U2wghQ0lRLlRTRTo3MjY5LklRX1JFLkNRMjIwMjIuLi4uVVNEAQAAAA8uCgACAAAADDEyMzIzLjcyNDY5OQEIAAAABQAAAAExAQAAAAstMjA4NDE1NDk0NAMAAAADMTYwAgAAAAQxMjIyBAAAAAEwBwAAAAoxMC8yNC8yMDIzCAAAAAk2LzMwLzIwMjIJAAAAATBwjrjZi9TbCG92AeCN1NsIK0NJUS5UU0U6NzI2OS5JUV9UT1RBTF9FUVVJVFkuQ1EyMjAyMi4uLi5VU0QBAAAADy4KAAIAAAAMMTc3MTkuODk3OTEyAQgAAAAFAAAAATEBAAAACy0yMDg0MTU0OTQ0AwAAAAMxNjACAAAABDEyNzUEAAAAATAHAAAACjEwLzI0LzIwMjMIAAAACTYvMzAvMjAyMgkAAAABMHCOuNmL1NsISBP5343U2wg8Q0lRLlRTRTo3MjY5LklRX1RPVEFMX09VVFNUQU5ESU5HX0ZJTElOR19EQVRFLkNRMjIw</t>
  </si>
  <si>
    <t>MjIuLi4uVVNEAQAAAA8uCgACAAAACjQ4NS42NDYxNjQBBAAAAAUAAAABNQEAAAALLTIwODQxNTQ5NDQCAAAABTI0MTUzBgAAAAEwcI642YvU2wjjDODfjdTbCClDSVEuVFNFOjcyNjkuSVFfVE9UQUxfREVCVC5DUTIyMDIyLi4uLlVTRAEAAAAPLgoAAgAAAAs1Mzk0LjUzMjE3OQEIAAAABQAAAAExAQAAAAstMjA4NDE1NDk0NAMAAAADMTYwAgAAAAQ0MTczBAAAAAEwBwAAAAoxMC8yNC8yMDIzCAAAAAk2LzMwLzIwMjIJAAAAATBwjrjZi9TbCByr+9+N1NsILUNJUS5UU0U6NzI2OS5JUV9QUkVGX0RJVl9PVEhFUi5DUTIyMDIyLi4uLlVTRAEAAAAPLgoAAwAAAAAAcI642YvU2wiO3ePfjdTbCCNDSVEuVFNFOjcyNjkuSVFfQ09HUy5DUTIyMDIyLi4uLlVTRAEAAAAPLgoAAgAAAAs1OTIxLjMyNTg5NAEIAAAABQAAAAExAQAAAAstMjA4NDE1NDk0NAMAAAADMTYwAgAAAAIzNAQAAAABMAcAAAAKMTAvMjQvMjAyMwgAAAAJNi8zMC8yMDIyCQAAAAEwcI642YvU2wgrJ+bfjdTbCCFDSVEuVFNFOjcyNjkuSVFfQVAuQ1EyMjAyMi4uLi5VU0QBAAAADy4KAAIAAAALMjQzNS45NDA3NjEBCAAAAAUAAAABMQEAAAALLTIwODQxNTQ5NDQDAAAAAzE2MAIAAAAEMTAxOAQAAAABMAcAAAAKMTAvMjQvMjAyMwgAAAAJNi8zMC8yMDIyCQAAAAEwcI642YvU2wiW/PDfjdTbCCFDSVEuVFNFOjcyNjkuSVFfQVIuQ1EyMjAyMi4u</t>
  </si>
  <si>
    <t>Li5VU0QBAAAADy4KAAIAAAALMzE1Mi40NTQwOTYBCAAAAAUAAAABMQEAAAALLTIwODQxNTQ5NDQDAAAAAzE2MAIAAAAEMTAyMQQAAAABMAcAAAAKMTAvMjQvMjAyMwgAAAAJNi8zMC8yMDIyCQAAAAEwcI642YvU2whN0fLfjdTbCChDSVEuVFNFOjcyNjkuSVFfSU5WRU5UT1JZLkNRMjIwMjIuLi4uVVNEAQAAAA8uCgACAAAACzI4MTcuNjc1OTc2AQgAAAAFAAAAATEBAAAACy0yMDg0MTU0OTQ0AwAAAAMxNjACAAAABDEwNDMEAAAAATAHAAAACjEwLzI0LzIwMjMIAAAACTYvMzAvMjAyMgkAAAABMHCOuNmL1NsIn67w343U2wgiQ0lRLlRTRTo3MjY5LklRX1NHQS5DUTIyMDIyLi4uLlVTRAEAAAAPLgoAAgAAAAsxMzU1LjQ3ODY1NQEIAAAABQAAAAExAQAAAAstMjA4NDE1NDk0NAMAAAADMTYwAgAAAAIyMwQAAAABMAcAAAAKMTAvMjQvMjAyMwgAAAAJNi8zMC8yMDIyCQAAAAEwcI642YvU2wgT8/TfjdTbCDdDSVEuVFNFOjcyNjkuSVFfVE9UQUxfUkVWXzFZUl9BTk5fR1JPV1RILkNRMjIwMjIuLi4uVVNEAQAAAA8uCgACAAAABjI1Ljc4OQEIAAAABQAAAAExAQAAAAstMjA4NDE1NDk0NAMAAAACNzkCAAAABDQxOTQEAAAAATAHAAAACjEwLzI0LzIwMjMIAAAACTYvMzAvMjAyMgkAAAABMHCOuNmL1NsITVL2343U2wghQ0lRLlRTRTo3MjY5LklRX0RBLkNRMjIwMjIuLi4uVVNEAQAAAA8uCgADAAAAAABwjrjZ</t>
  </si>
  <si>
    <t>i9TbCIAyBuCN1NsIL0NJUS5UU0U6NzI2OS5JUV9ORVRfSU5URVJFU1RfRVhQLkNRMjIwMjIuLi4uVVNEAQAAAA8uCgACAAAACTgyLjkyMDAwNgEIAAAABQAAAAExAQAAAAstMjA4NDE1NDk0NAMAAAADMTYwAgAAAAMzNjgEAAAAATAHAAAACjEwLzI0LzIwMjMIAAAACTYvMzAvMjAyMgkAAAABMHCOuNmL1NsIC7vq343U2wguQ0lRLlRTRTo3MjY5LklRX05FVF9XT1JLSU5HX0NBUC5DUTIyMDIyLi4uLlVTRAEAAAAPLgoAAgAAAAstNjExLjQzNTcwMgEIAAAABQAAAAExAQAAAAstMjA4NDE1NDk0NAMAAAADMTYwAgAAAAQxMzExBAAAAAEwBwAAAAoxMC8yNC8yMDIzCAAAAAk2LzMwLzIwMjIJAAAAATBwjrjZi9TbCJyQB+CN1NsIJENJUS5UU0U6NzI2OS5JUV9DQVBFWC5DUTIyMDIyLi4uLlVTRAEAAAAPLgoAAgAAAAstNTM3LjQzNDY3NAEIAAAABQAAAAExAQAAAAstMjA4NDE1NDk0NAMAAAADMTYwAgAAAAQyMDIxBAAAAAEwBwAAAAoxMC8yNC8yMDIzCAAAAAk2LzMwLzIwMjIJAAAAATBwjrjZi9TbCJfJCOCN1NsIKENJUS5UU0U6NzI2OS5JUV9UT1RBTF9SRVYuQ1ExMjAyMi4uLi5VU0QBAAAADy4KAAIAAAAKODE4NS45MjgxOQEIAAAABQAAAAExAQAAAAstMjA4OTc4MzcxMAMAAAADMTYwAgAAAAIyOAQAAAABMAcAAAAKMTAvMjQvMjAyMwgAAAAJMy8zMS8yMDIyCQAAAAEwcI642YvU2wgz1uffjdTbCCFD</t>
  </si>
  <si>
    <t>SVEuVFNFOjcyNjkuSVFfTkkuQ1ExMjAyMi4uLi5VU0QBAAAADy4KAAIAAAAKMjAyLjI0MTU0OAEIAAAABQAAAAExAQAAAAstMjA4OTc4MzcxMAMAAAADMTYwAgAAAAIxNQQAAAABMAcAAAAKMTAvMjQvMjAyMwgAAAAJMy8zMS8yMDIyCQAAAAEwcI642YvU2wifrvDfjdTbCClDSVEuVFNFOjcyNjkuSVFfQ0FTSF9FUVVJVi5DUTEyMDIyLi4uLlVTRAEAAAAPLgoAAgAAAAs3OTQxLjA2MjY2NgEIAAAABQAAAAExAQAAAAstMjA4OTc4MzcxMAMAAAADMTYwAgAAAAQxMDk2BAAAAAEwBwAAAAoxMC8yNC8yMDIzCAAAAAkzLzMxLzIwMjIJAAAAATBwjrjZi9TbCG92AeCN1NsILUNJUS5UU0U6NzI2OS5JUV9DQVNIX1NUX0lOVkVTVC5DUTEyMDIyLi4uLlVTRAEAAAAPLgoAAgAAAAs4OTQ4LjMwOTQwNAEIAAAABQAAAAExAQAAAAstMjA4OTc4MzcxMAMAAAADMTYwAgAAAAQxMDAyBAAAAAEwBwAAAAoxMC8yNC8yMDIzCAAAAAkzLzMxLzIwMjIJAAAAATBwjrjZi9TbCJ0TAuCN1NsIJ0NJUS5UU0U6NzI2OS5JUV9UT1RBTF9DQS5DUTEyMDIyLi4uLlVTRAEAAAAPLgoAAgAAAAwxNjg5MS42MzY2NzUBCAAAAAUAAAABMQEAAAALLTIwODk3ODM3MTADAAAAAzE2MAIAAAAEMTAwOAQAAAABMAcAAAAKMTAvMjQvMjAyMwgAAAAJMy8zMS8yMDIyCQAAAAEwcI642YvU2wiTwQPgjdTbCCtDSVEuVFNFOjcyNjkuSVFfVE9UQUxf</t>
  </si>
  <si>
    <t>QVNTRVRTLkNRMTIwMjIuLi4uVVNEAQAAAA8uCgACAAAADDM0MjE3LjM3NzQ3NAEIAAAABQAAAAExAQAAAAstMjA4OTc4MzcxMAMAAAADMTYwAgAAAAQxMDA3BAAAAAEwBwAAAAoxMC8yNC8yMDIzCAAAAAkzLzMxLzIwMjIJAAAAATBwjrjZi9TbCKC049+N1NsIJ0NJUS5UU0U6NzI2OS5JUV9UT1RBTF9DTC5DUTEyMDIyLi4uLlVTRAEAAAAPLgoAAgAAAAwxMDM0Ny4zMjQ1MTMBCAAAAAUAAAABMQEAAAALLTIwODk3ODM3MTADAAAAAzE2MAIAAAAEMTAwOQQAAAABMAcAAAAKMTAvMjQvMjAyMwgAAAAJMy8zMS8yMDIyCQAAAAEwcI642YvU2whNUvbfjdTbCClDSVEuVFNFOjcyNjkuSVFfVE9UQUxfTElBQi5DUTEyMDIyLi4uLlVTRAEAAAAPLgoAAgAAAAoxNTU3Ni4yMTQzAQgAAAAFAAAAATEBAAAACy0yMDg5NzgzNzEwAwAAAAMxNjACAAAABDEyNzYEAAAAATAHAAAACjEwLzI0LzIwMjMIAAAACTMvMzEvMjAyMgkAAAABMHCOuNmL1NsISBP5343U2wgqQ0lRLlRTRTo3MjY5LklRX1BSRUZfRVFVSVRZLkNRMTIwMjIuLi4uVVNEAQAAAA8uCgADAAAAAABwjrjZi9TbCByr+9+N1NsIMkNJUS5UU0U6NzI2OS5JUV9UT1RBTF9DT01NT05fRVFVSVRZLkNRMTIwMjIuLi4uVVNEAQAAAA8uCgACAAAADDE1NDY3LjM5Nzk4OAEIAAAABQAAAAExAQAAAAstMjA4OTc4MzcxMAMAAAADMTYwAgAAAAQxMDA2BAAAAAEwBwAA</t>
  </si>
  <si>
    <t>AAoxMC8yNC8yMDIzCAAAAAkzLzMxLzIwMjIJAAAAATBwjrjZi9TbCD9q/t+N1NsII0NJUS5UU0U6NzI2OS5JUV9BUElDLkNRMTIwMjIuLi4uVVNEAQAAAA8uCgACAAAACzExODAuNjMzMTA2AQgAAAAFAAAAATEBAAAACy0yMDg5NzgzNzEwAwAAAAMxNjACAAAABDEwODQEAAAAATAHAAAACjEwLzI0LzIwMjMIAAAACTMvMzEvMjAyMgkAAAABMHCOuNmL1NsIFRgA4I3U2wghQ0lRLlRTRTo3MjY5LklRX1JFLkNRMTIwMjIuLi4uVVNEAQAAAA8uCgACAAAADDEzNDk0Ljc4NzM0NAEIAAAABQAAAAExAQAAAAstMjA4OTc4MzcxMAMAAAADMTYwAgAAAAQxMjIyBAAAAAEwBwAAAAoxMC8yNC8yMDIzCAAAAAkzLzMxLzIwMjIJAAAAATBwjrjZi9TbCCsn5t+N1NsIK0NJUS5UU0U6NzI2OS5JUV9UT1RBTF9FUVVJVFkuQ1ExMjAyMi4uLi5VU0QBAAAADy4KAAIAAAAMMTg2NDEuMTYzMTczAQgAAAAFAAAAATEBAAAACy0yMDg5NzgzNzEwAwAAAAMxNjACAAAABDEyNzUEAAAAATAHAAAACjEwLzI0LzIwMjMIAAAACTMvMzEvMjAyMgkAAAABMHCOuNmL1NsI4K3n343U2wg8Q0lRLlRTRTo3MjY5LklRX1RPVEFMX09VVFNUQU5ESU5HX0ZJTElOR19EQVRFLkNRMTIwMjIuLi4uVVNEAQAAAA8uCgACAAAACjQ4NS42MjIyNDQBBAAAAAUAAAABNQEAAAALLTIwODk3ODM3MTACAAAABTI0MTUzBgAAAAEwcI642YvU2wgT8/TfjdTb</t>
  </si>
  <si>
    <t>CClDSVEuVFNFOjcyNjkuSVFfVE9UQUxfREVCVC5DUTEyMDIyLi4uLlVTRAEAAAAPLgoAAgAAAAs1NTUxLjY0MTI0MgEIAAAABQAAAAExAQAAAAstMjA4OTc4MzcxMAMAAAADMTYwAgAAAAQ0MTczBAAAAAEwBwAAAAoxMC8yNC8yMDIzCAAAAAkzLzMxLzIwMjIJAAAAATBwjrjZi9TbCAu76t+N1NsILUNJUS5UU0U6NzI2OS5JUV9QUkVGX0RJVl9PVEhFUi5DUTEyMDIyLi4uLlVTRAEAAAAPLgoAAwAAAAAAcI642YvU2wiXyQjgjdTbCCNDSVEuVFNFOjcyNjkuSVFfQ09HUy5DUTEyMDIyLi4uLlVTRAEAAAAPLgoAAgAAAAs2Mjk2LjAyMDkwOAEIAAAABQAAAAExAQAAAAstMjA4OTc4MzcxMAMAAAADMTYwAgAAAAIzNAQAAAABMAcAAAAKMTAvMjQvMjAyMwgAAAAJMy8zMS8yMDIyCQAAAAEwcI642YvU2wiCFAvgjdTbCCFDSVEuVFNFOjcyNjkuSVFfQVAuQ1ExMjAyMi4uLi5VU0QBAAAADy4KAAIAAAAKMjQ5Mi4xNzY4MwEIAAAABQAAAAExAQAAAAstMjA4OTc4MzcxMAMAAAADMTYwAgAAAAQxMDE4BAAAAAEwBwAAAAoxMC8yNC8yMDIzCAAAAAkzLzMxLzIwMjIJAAAAATBwjrjZi9TbCJb88N+N1NsIIUNJUS5UU0U6NzI2OS5JUV9BUi5DUTEyMDIyLi4uLlVTRAEAAAAPLgoAAgAAAAszNTE4LjA4MzkxMQEIAAAABQAAAAExAQAAAAstMjA4OTc4MzcxMAMAAAADMTYwAgAAAAQxMDIxBAAAAAEwBwAAAAoxMC8yNC8y</t>
  </si>
  <si>
    <t>MDIzCAAAAAkzLzMxLzIwMjIJAAAAATBwjrjZi9TbCOMM4N+N1NsIKENJUS5UU0U6NzI2OS5JUV9JTlZFTlRPUlkuQ1ExMjAyMi4uLi5VU0QBAAAADy4KAAIAAAALMzA0Mi4zNzY5NDEBCAAAAAUAAAABMQEAAAALLTIwODk3ODM3MTADAAAAAzE2MAIAAAAEMTA0MwQAAAABMAcAAAAKMTAvMjQvMjAyMwgAAAAJMy8zMS8yMDIyCQAAAAEwcI642YvU2whN0fLfjdTbCCJDSVEuVFNFOjcyNjkuSVFfU0dBLkNRMTIwMjIuLi4uVVNEAQAAAA8uCgACAAAACTM2LjAxMTMzMQEIAAAABQAAAAExAQAAAAstMjA4OTc4MzcxMAMAAAADMTYwAgAAAAIyMwQAAAABMAcAAAAKMTAvMjQvMjAyMwgAAAAJMy8zMS8yMDIyCQAAAAEwcI642YvU2wiTwQPgjdTbCDdDSVEuVFNFOjcyNjkuSVFfVE9UQUxfUkVWXzFZUl9BTk5fR1JPV1RILkNRMTIwMjIuLi4uVVNEAQAAAA8uCgACAAAABy0wLjg2MDQBCAAAAAUAAAABMQEAAAALLTIwODk3ODM3MTADAAAAAjc5AgAAAAQ0MTk0BAAAAAEwBwAAAAoxMC8yNC8yMDIzCAAAAAkzLzMxLzIwMjIJAAAAATBwjrjZi9TbCB2tBOCN1NsIIUNJUS5UU0U6NzI2OS5JUV9EQS5DUTEyMDIyLi4uLlVTRAEAAAAPLgoAAwAAAAAAcI642YvU2wiAMgbgjdTbCC9DSVEuVFNFOjcyNjkuSVFfTkVUX0lOVEVSRVNUX0VYUC5DUTEyMDIyLi4uLlVTRAEAAAAPLgoAAgAAAAkyMy4xMjM2NzIBCAAAAAUAAAAB</t>
  </si>
  <si>
    <t>MQEAAAALLTIwODk3ODM3MTADAAAAAzE2MAIAAAADMzY4BAAAAAEwBwAAAAoxMC8yNC8yMDIzCAAAAAkzLzMxLzIwMjIJAAAAATBwjrjZi9TbCJyQB+CN1NsILkNJUS5UU0U6NzI2OS5JUV9ORVRfV09SS0lOR19DQVAuQ1ExMjAyMi4uLi5VU0QBAAAADy4KAAIAAAALLTgzMi41Njc0ODgBCAAAAAUAAAABMQEAAAALLTIwODk3ODM3MTADAAAAAzE2MAIAAAAEMTMxMQQAAAABMAcAAAAKMTAvMjQvMjAyMwgAAAAJMy8zMS8yMDIyCQAAAAEwcI642YvU2wifrvDfjdTbCCRDSVEuVFNFOjcyNjkuSVFfQ0FQRVguQ1ExMjAyMi4uLi5VU0QBAAAADy4KAAIAAAALLTQ4NC41NzU5ODYBCAAAAAUAAAABMQEAAAALLTIwODk3ODM3MTADAAAAAzE2MAIAAAAEMjAyMQQAAAABMAcAAAAKMTAvMjQvMjAyMwgAAAAJMy8zMS8yMDIyCQAAAAEwcI642YvU2wjgreffjdTbCChDSVEuVFNFOjcyNjkuSVFfVE9UQUxfUkVWLkNRNDIwMjEuLi4uVVNEAQAAAA8uCgACAAAACzc4MjMuMTY4ODExAQgAAAAFAAAAATEBAAAACy0yMTEyNjAxNzE2AwAAAAMxNjACAAAAAjI4BAAAAAEwBwAAAAoxMC8yNC8yMDIzCAAAAAoxMi8zMS8yMDIxCQAAAAEwcI642YvU2wjjDODfjdTbCCFDSVEuVFNFOjcyNjkuSVFfTkkuQ1E0MjAyMS4uLi5VU0QBAAAADy4KAAIAAAAJMzA2LjI0MTIxAQgAAAAFAAAAATEBAAAACy0yMTEyNjAxNzE2AwAAAAMxNjAC</t>
  </si>
  <si>
    <t>AAAAAjE1BAAAAAEwBwAAAAoxMC8yNC8yMDIzCAAAAAoxMi8zMS8yMDIxCQAAAAEwcI642YvU2wgVGADgjdTbCClDSVEuVFNFOjcyNjkuSVFfQ0FTSF9FUVVJVi5DUTQyMDIxLi4uLlVTRAEAAAAPLgoAAgAAAAs4NzcyLjg5MDAyNgEIAAAABQAAAAExAQAAAAstMjExMjYwMTcxNgMAAAADMTYwAgAAAAQxMDk2BAAAAAEwBwAAAAoxMC8yNC8yMDIzCAAAAAoxMi8zMS8yMDIxCQAAAAEwcI642YvU2wigtOPfjdTbCC1DSVEuVFNFOjcyNjkuSVFfQ0FTSF9TVF9JTlZFU1QuQ1E0MjAyMS4uLi5VU0QBAAAADy4KAAIAAAALOTY0Ni44OTM0MDcBCAAAAAUAAAABMQEAAAALLTIxMTI2MDE3MTYDAAAAAzE2MAIAAAAEMTAwMgQAAAABMAcAAAAKMTAvMjQvMjAyMwgAAAAKMTIvMzEvMjAyMQkAAAABMHCOuNmL1NsIKyfm343U2wgnQ0lRLlRTRTo3MjY5LklRX1RPVEFMX0NBLkNRNDIwMjEuLi4uVVNEAQAAAA8uCgACAAAADDE3MzQyLjQyNDA3OAEIAAAABQAAAAExAQAAAAstMjExMjYwMTcxNgMAAAADMTYwAgAAAAQxMDA4BAAAAAEwBwAAAAoxMC8yNC8yMDIzCAAAAAoxMi8zMS8yMDIxCQAAAAEwcI642YvU2wgT8/TfjdTbCCtDSVEuVFNFOjcyNjkuSVFfVE9UQUxfQVNTRVRTLkNRNDIwMjEuLi4uVVNEAQAAAA8uCgACAAAACzM0NjgyLjAxNjc3AQgAAAAFAAAAATEBAAAACy0yMTEyNjAxNzE2AwAAAAMxNjACAAAABDEw</t>
  </si>
  <si>
    <t>MDcEAAAAATAHAAAACjEwLzI0LzIwMjMIAAAACjEyLzMxLzIwMjEJAAAAATBwjrjZi9TbCIIUC+CN1NsIJ0NJUS5UU0U6NzI2OS5JUV9UT1RBTF9DTC5DUTQyMDIxLi4uLlVTRAEAAAAPLgoAAgAAAAwxMTAxOC4xMzQ4ODkBCAAAAAUAAAABMQEAAAALLTIxMTI2MDE3MTYDAAAAAzE2MAIAAAAEMTAwOQQAAAABMAcAAAAKMTAvMjQvMjAyMwgAAAAKMTIvMzEvMjAyMQkAAAABMHCOuNmL1NsIn67w343U2wgpQ0lRLlRTRTo3MjY5LklRX1RPVEFMX0xJQUIuQ1E0MjAyMS4uLi5VU0QBAAAADy4KAAIAAAAMMTYwMjIuMDE3MjQ2AQgAAAAFAAAAATEBAAAACy0yMTEyNjAxNzE2AwAAAAMxNjACAAAABDEyNzYEAAAAATAHAAAACjEwLzI0LzIwMjMIAAAACjEyLzMxLzIwMjEJAAAAATBwjrjZi9TbCEgT+d+N1NsIKkNJUS5UU0U6NzI2OS5JUV9QUkVGX0VRVUlUWS5DUTQyMDIxLi4uLlVTRAEAAAAPLgoAAwAAAAAAcI642YvU2wjkg/vfjdTbCDJDSVEuVFNFOjcyNjkuSVFfVE9UQUxfQ09NTU9OX0VRVUlUWS5DUTQyMDIxLi4uLlVTRAEAAAAPLgoAAgAAAAwxNTU1OS4wMDc2MzUBCAAAAAUAAAABMQEAAAALLTIxMTI2MDE3MTYDAAAAAzE2MAIAAAAEMTAwNgQAAAABMAcAAAAKMTAvMjQvMjAyMwgAAAAKMTIvMzEvMjAyMQkAAAABMHCOuNmL1NsIuqAI4I3U2wgjQ0lRLlRTRTo3MjY5LklRX0FQSUMuQ1E0MjAyMS4uLi5V</t>
  </si>
  <si>
    <t>U0QBAAAADy4KAAIAAAALMTI0NS4xNjY2ODQBCAAAAAUAAAABMQEAAAALLTIxMTI2MDE3MTYDAAAAAzE2MAIAAAAEMTA4NAQAAAABMAcAAAAKMTAvMjQvMjAyMwgAAAAKMTIvMzEvMjAyMQkAAAABMHCOuNmL1NsIC7vq343U2wghQ0lRLlRTRTo3MjY5LklRX1JFLkNRNDIwMjEuLi4uVVNEAQAAAA8uCgACAAAADDE0MDE5LjQyMDMzOQEIAAAABQAAAAExAQAAAAstMjExMjYwMTcxNgMAAAADMTYwAgAAAAQxMjIyBAAAAAEwBwAAAAoxMC8yNC8yMDIzCAAAAAoxMi8zMS8yMDIxCQAAAAEwcI642YvU2wiW/PDfjdTbCCtDSVEuVFNFOjcyNjkuSVFfVE9UQUxfRVFVSVRZLkNRNDIwMjEuLi4uVVNEAQAAAA8uCgACAAAADDE4NjU5Ljk5OTUyNAEIAAAABQAAAAExAQAAAAstMjExMjYwMTcxNgMAAAADMTYwAgAAAAQxMjc1BAAAAAEwBwAAAAoxMC8yNC8yMDIzCAAAAAoxMi8zMS8yMDIxCQAAAAEwcI642YvU2whN0fLfjdTbCDxDSVEuVFNFOjcyNjkuSVFfVE9UQUxfT1VUU1RBTkRJTkdfRklMSU5HX0RBVEUuQ1E0MjAyMS4uLi5VU0QBAAAADy4KAAIAAAAKNDg1LjYyMjc0NgEEAAAABQAAAAE1AQAAAAstMjExMjYwMTcxNgIAAAAFMjQxNTMGAAAAATBwjrjZi9TbCOMM4N+N1NsIKUNJUS5UU0U6NzI2OS5JUV9UT1RBTF9ERUJULkNRNDIwMjEuLi4uVVNEAQAAAA8uCgACAAAACjYzNjYuNjM4MzcBCAAAAAUAAAABMQEA</t>
  </si>
  <si>
    <t>AAALLTIxMTI2MDE3MTYDAAAAAzE2MAIAAAAENDE3MwQAAAABMAcAAAAKMTAvMjQvMjAyMwgAAAAKMTIvMzEvMjAyMQkAAAABMHCOuNmL1NsInJAH4I3U2wgtQ0lRLlRTRTo3MjY5LklRX1BSRUZfRElWX09USEVSLkNRNDIwMjEuLi4uVVNEAQAAAA8uCgADAAAAAABwjrjZi9TbCKC049+N1NsII0NJUS5UU0U6NzI2OS5JUV9DT0dTLkNRNDIwMjEuLi4uVVNEAQAAAA8uCgACAAAACzU5NTQuNDU0NzI0AQgAAAAFAAAAATEBAAAACy0yMTEyNjAxNzE2AwAAAAMxNjACAAAAAjM0BAAAAAEwBwAAAAoxMC8yNC8yMDIzCAAAAAoxMi8zMS8yMDIxCQAAAAEwcI642YvU2wgrJ+bfjdTbCCFDSVEuVFNFOjcyNjkuSVFfQVAuQ1E0MjAyMS4uLi5VU0QBAAAADy4KAAIAAAALMjU3NC42MzIyMTEBCAAAAAUAAAABMQEAAAALLTIxMTI2MDE3MTYDAAAAAzE2MAIAAAAEMTAxOAQAAAABMAcAAAAKMTAvMjQvMjAyMwgAAAAKMTIvMzEvMjAyMQkAAAABMHCOuNmL1NsI4K3n343U2wghQ0lRLlRTRTo3MjY5LklRX0FSLkNRNDIwMjEuLi4uVVNEAQAAAA8uCgACAAAACzMzOTQuODMwNTkxAQgAAAAFAAAAATEBAAAACy0yMTEyNjAxNzE2AwAAAAMxNjACAAAABDEwMjEEAAAAATAHAAAACjEwLzI0LzIwMjMIAAAACjEyLzMxLzIwMjEJAAAAATBwjrjZi9TbCJ0TAuCN1NsIKENJUS5UU0U6NzI2OS5JUV9JTlZFTlRPUlkuQ1E0MjAyMS4u</t>
  </si>
  <si>
    <t>Li5VU0QBAAAADy4KAAIAAAALMjg5Mi40NTk1MTcBCAAAAAUAAAABMQEAAAALLTIxMTI2MDE3MTYDAAAAAzE2MAIAAAAEMTA0MwQAAAABMAcAAAAKMTAvMjQvMjAyMwgAAAAKMTIvMzEvMjAyMQkAAAABMHCOuNmL1NsIn67w343U2wgiQ0lRLlRTRTo3MjY5LklRX1NHQS5DUTQyMDIxLi4uLlVTRAEAAAAPLgoAAgAAAAsxNDU1Ljc1NzQ1NgEIAAAABQAAAAExAQAAAAstMjExMjYwMTcxNgMAAAADMTYwAgAAAAIyMwQAAAABMAcAAAAKMTAvMjQvMjAyMwgAAAAKMTIvMzEvMjAyMQkAAAABMHCOuNmL1NsIk8ED4I3U2wg3Q0lRLlRTRTo3MjY5LklRX1RPVEFMX1JFVl8xWVJfQU5OX0dST1dUSC5DUTQyMDIxLi4uLlVTRAEAAAAPLgoAAgAAAActMC41MDE3AQgAAAAFAAAAATEBAAAACy0yMTEyNjAxNzE2AwAAAAI3OQIAAAAENDE5NAQAAAABMAcAAAAKMTAvMjQvMjAyMwgAAAAKMTIvMzEvMjAyMQkAAAABMHCOuNmL1NsIHa0E4I3U2wghQ0lRLlRTRTo3MjY5LklRX0RBLkNRNDIwMjEuLi4uVVNEAQAAAA8uCgADAAAAAABwjrjZi9TbCIAyBuCN1NsIL0NJUS5UU0U6NzI2OS5JUV9ORVRfSU5URVJFU1RfRVhQLkNRNDIwMjEuLi4uVVNEAQAAAA8uCgACAAAACTM1LjQ3MDQ3OQEIAAAABQAAAAExAQAAAAstMjExMjYwMTcxNgMAAAADMTYwAgAAAAMzNjgEAAAAATAHAAAACjEwLzI0LzIwMjMIAAAACjEyLzMxLzIwMjEJ</t>
  </si>
  <si>
    <t>AAAAATBwjrjZi9TbCAu76t+N1NsILkNJUS5UU0U6NzI2OS5JUV9ORVRfV09SS0lOR19DQVAuQ1E0MjAyMS4uLi5VU0QBAAAADy4KAAIAAAALLTY5MC40NDEwNDQBCAAAAAUAAAABMQEAAAALLTIxMTI2MDE3MTYDAAAAAzE2MAIAAAAEMTMxMQQAAAABMAcAAAAKMTAvMjQvMjAyMwgAAAAKMTIvMzEvMjAyMQkAAAABMHCOuNmL1NsI5IP7343U2wgkQ0lRLlRTRTo3MjY5LklRX0NBUEVYLkNRNDIwMjEuLi4uVVNEAQAAAA8uCgACAAAACy00MjEuMDY4NjM2AQgAAAAFAAAAATEBAAAACy0yMTEyNjAxNzE2AwAAAAMxNjACAAAABDIwMjEEAAAAATAHAAAACjEwLzI0LzIwMjMIAAAACjEyLzMxLzIwMjEJAAAAATBwjrjZi9TbCD9q/t+N1NsIKENJUS5UU0U6NzI2OS5JUV9UT1RBTF9SRVYuQ1EzMjAyMS4uLi5VU0QBAAAADy4KAAIAAAALNzQyNS4yNjE2MzIBCAAAAAUAAAABMQEAAAALLTIxMjE0Nzg0NzQDAAAAAzE2MAIAAAACMjgEAAAAATAHAAAACjEwLzI0LzIwMjMIAAAACTkvMzAvMjAyMQkAAAABMHCOuNmL1NsI4K3n343U2wghQ0lRLlRTRTo3MjY5LklRX05JLkNRMzIwMjEuLi4uVVNEAQAAAA8uCgACAAAACjE0MS40MTYzMDgBCAAAAAUAAAABMQEAAAALLTIxMjE0Nzg0NzQDAAAAAzE2MAIAAAACMTUEAAAAATAHAAAACjEwLzI0LzIwMjMIAAAACTkvMzAvMjAyMQkAAAABMHCOuNmL1NsISBP5343U2wgpQ0lR</t>
  </si>
  <si>
    <t>LlRTRTo3MjY5LklRX0NBU0hfRVFVSVYuQ1EzMjAyMS4uLi5VU0QBAAAADy4KAAIAAAALOTUyNi4zMTY3MjQBCAAAAAUAAAABMQEAAAALLTIxMjE0Nzg0NzQDAAAAAzE2MAIAAAAEMTA5NgQAAAABMAcAAAAKMTAvMjQvMjAyMwgAAAAJOS8zMC8yMDIxCQAAAAEwcI642YvU2wiW/PDfjdTbCC1DSVEuVFNFOjcyNjkuSVFfQ0FTSF9TVF9JTlZFU1QuQ1EzMjAyMS4uLi5VU0QBAAAADy4KAAIAAAAMMTAyNDEuNzA4OTU4AQgAAAAFAAAAATEBAAAACy0yMTIxNDc4NDc0AwAAAAMxNjACAAAABDEwMDIEAAAAATAHAAAACjEwLzI0LzIwMjMIAAAACTkvMzAvMjAyMQkAAAABMHCOuNmL1NsITdHy343U2wgnQ0lRLlRTRTo3MjY5LklRX1RPVEFMX0NBLkNRMzIwMjEuLi4uVVNEAQAAAA8uCgACAAAADDE4MDc5LjM0OTY1MgEIAAAABQAAAAExAQAAAAstMjEyMTQ3ODQ3NAMAAAADMTYwAgAAAAQxMDA4BAAAAAEwBwAAAAoxMC8yNC8yMDIzCAAAAAk5LzMwLzIwMjEJAAAAATBwjrjZi9TbCBPz9N+N1NsIK0NJUS5UU0U6NzI2OS5JUV9UT1RBTF9BU1NFVFMuQ1EzMjAyMS4uLi5VU0QBAAAADy4KAAIAAAAMMzU0NzUuOTQ5MTg4AQgAAAAFAAAAATEBAAAACy0yMTIxNDc4NDc0AwAAAAMxNjACAAAABDEwMDcEAAAAATAHAAAACjEwLzI0LzIwMjMIAAAACTkvMzAvMjAyMQkAAAABMHCOuNmL1NsIn67w343U2wgnQ0lRLlRTRTo3</t>
  </si>
  <si>
    <t>MjY5LklRX1RPVEFMX0NMLkNRMzIwMjEuLi4uVVNEAQAAAA8uCgACAAAADDExNjY2LjkxNzEwMgEIAAAABQAAAAExAQAAAAstMjEyMTQ3ODQ3NAMAAAADMTYwAgAAAAQxMDA5BAAAAAEwBwAAAAoxMC8yNC8yMDIzCAAAAAk5LzMwLzIwMjEJAAAAATBwjrjZi9TbCE1S9t+N1NsIKUNJUS5UU0U6NzI2OS5JUV9UT1RBTF9MSUFCLkNRMzIwMjEuLi4uVVNEAQAAAA8uCgACAAAADDE2NzkxLjQ2MDc0MQEIAAAABQAAAAExAQAAAAstMjEyMTQ3ODQ3NAMAAAADMTYwAgAAAAQxMjc2BAAAAAEwBwAAAAoxMC8yNC8yMDIzCAAAAAk5LzMwLzIwMjEJAAAAATBwjrjZi9TbCIAyBuCN1NsIKkNJUS5UU0U6NzI2OS5JUV9QUkVGX0VRVUlUWS5DUTMyMDIxLi4uLlVTRAEAAAAPLgoAAwAAAAAAcI642YvU2wickAfgjdTbCDJDSVEuVFNFOjcyNjkuSVFfVE9UQUxfQ09NTU9OX0VRVUlUWS5DUTMyMDIxLi4uLlVTRAEAAAAPLgoAAgAAAAwxNTY0Ny40NTM1NTUBCAAAAAUAAAABMQEAAAALLTIxMjE0Nzg0NzQDAAAAAzE2MAIAAAAEMTAwNgQAAAABMAcAAAAKMTAvMjQvMjAyMwgAAAAJOS8zMC8yMDIxCQAAAAEwcI642YvU2wi6oAjgjdTbCCNDSVEuVFNFOjcyNjkuSVFfQVBJQy5DUTMyMDIxLi4uLlVTRAEAAAAPLgoAAgAAAAsxMjg1LjI5Nzk4MgEIAAAABQAAAAExAQAAAAstMjEyMTQ3ODQ3NAMAAAADMTYwAgAAAAQxMDg0BAAA</t>
  </si>
  <si>
    <t>AAEwBwAAAAoxMC8yNC8yMDIzCAAAAAk5LzMwLzIwMjEJAAAAATBwjrjZi9TbCIIUC+CN1NsIIUNJUS5UU0U6NzI2OS5JUV9SRS5DUTMyMDIxLi4uLlVTRAEAAAAPLgoAAgAAAAwxNDM1MS4wOTI1NzYBCAAAAAUAAAABMQEAAAALLTIxMjE0Nzg0NzQDAAAAAzE2MAIAAAAEMTIyMgQAAAABMAcAAAAKMTAvMjQvMjAyMwgAAAAJOS8zMC8yMDIxCQAAAAEwcI642YvU2wgrJ+bfjdTbCCtDSVEuVFNFOjcyNjkuSVFfVE9UQUxfRVFVSVRZLkNRMzIwMjEuLi4uVVNEAQAAAA8uCgACAAAADDE4Njg0LjQ4ODQ0NwEIAAAABQAAAAExAQAAAAstMjEyMTQ3ODQ3NAMAAAADMTYwAgAAAAQxMjc1BAAAAAEwBwAAAAoxMC8yNC8yMDIzCAAAAAk5LzMwLzIwMjEJAAAAATBwjrjZi9TbCOCt59+N1NsIPENJUS5UU0U6NzI2OS5JUV9UT1RBTF9PVVRTVEFORElOR19GSUxJTkdfREFURS5DUTMyMDIxLi4uLlVTRAEAAAAPLgoAAgAAAAo0ODUuNjIzMzM5AQQAAAAFAAAAATUBAAAACy0yMTIxNDc4NDc0AgAAAAUyNDE1MwYAAAABMHCOuNmL1NsIk8ED4I3U2wgpQ0lRLlRTRTo3MjY5LklRX1RPVEFMX0RFQlQuQ1EzMjAyMS4uLi5VU0QBAAAADy4KAAIAAAALNjYxMC41MjY1NDgBCAAAAAUAAAABMQEAAAALLTIxMjE0Nzg0NzQDAAAAAzE2MAIAAAAENDE3MwQAAAABMAcAAAAKMTAvMjQvMjAyMwgAAAAJOS8zMC8yMDIxCQAAAAEwcI64</t>
  </si>
  <si>
    <t>2YvU2wgLu+rfjdTbCC1DSVEuVFNFOjcyNjkuSVFfUFJFRl9ESVZfT1RIRVIuQ1EzMjAyMS4uLi5VU0QBAAAADy4KAAMAAAAAAHCOuNmL1NsIHa0E4I3U2wgjQ0lRLlRTRTo3MjY5LklRX0NPR1MuQ1EzMjAyMS4uLi5VU0QBAAAADy4KAAIAAAAKNTY3MS42NTk5NwEIAAAABQAAAAExAQAAAAstMjEyMTQ3ODQ3NAMAAAADMTYwAgAAAAIzNAQAAAABMAcAAAAKMTAvMjQvMjAyMwgAAAAJOS8zMC8yMDIxCQAAAAEwcI642YvU2wgVGADgjdTbCCFDSVEuVFNFOjcyNjkuSVFfQVAuQ1EzMjAyMS4uLi5VU0QBAAAADy4KAAIAAAALMjcxNi44NTM0NTMBCAAAAAUAAAABMQEAAAALLTIxMjE0Nzg0NzQDAAAAAzE2MAIAAAAEMTAxOAQAAAABMAcAAAAKMTAvMjQvMjAyMwgAAAAJOS8zMC8yMDIxCQAAAAEwcI642YvU2whvdgHgjdTbCCFDSVEuVFNFOjcyNjkuSVFfQVIuQ1EzMjAyMS4uLi5VU0QBAAAADy4KAAIAAAALMzQxOS42NDA2ODMBCAAAAAUAAAABMQEAAAALLTIxMjE0Nzg0NzQDAAAAAzE2MAIAAAAEMTAyMQQAAAABMAcAAAAKMTAvMjQvMjAyMwgAAAAJOS8zMC8yMDIxCQAAAAEwcI642YvU2wjjDODfjdTbCChDSVEuVFNFOjcyNjkuSVFfSU5WRU5UT1JZLkNRMzIwMjEuLi4uVVNEAQAAAA8uCgACAAAACzI5MjMuNjQzNjQ5AQgAAAAFAAAAATEBAAAACy0yMTIxNDc4NDc0AwAAAAMxNjACAAAABDEwNDMEAAAAATAH</t>
  </si>
  <si>
    <t>AAAACjEwLzI0LzIwMjMIAAAACTkvMzAvMjAyMQkAAAABMHCOuNmL1NsInRMC4I3U2wgiQ0lRLlRTRTo3MjY5LklRX1NHQS5DUTMyMDIxLi4uLlVTRAEAAAAPLgoAAgAAAAsxMzUzLjM2MTQxNgEIAAAABQAAAAExAQAAAAstMjEyMTQ3ODQ3NAMAAAADMTYwAgAAAAIyMwQAAAABMAcAAAAKMTAvMjQvMjAyMwgAAAAJOS8zMC8yMDIxCQAAAAEwcI642YvU2wigtOPfjdTbCDdDSVEuVFNFOjcyNjkuSVFfVE9UQUxfUkVWXzFZUl9BTk5fR1JPV1RILkNRMzIwMjEuLi4uVVNEAQAAAA8uCgACAAAABy0xLjk4MjIBCAAAAAUAAAABMQEAAAALLTIxMjE0Nzg0NzQDAAAAAjc5AgAAAAQ0MTk0BAAAAAEwBwAAAAoxMC8yNC8yMDIzCAAAAAk5LzMwLzIwMjEJAAAAATBwjrjZi9TbCE1S9t+N1NsIIUNJUS5UU0U6NzI2OS5JUV9EQS5DUTMyMDIxLi4uLlVTRAEAAAAPLgoAAwAAAAAAcI642YvU2whIE/nfjdTbCC9DSVEuVFNFOjcyNjkuSVFfTkVUX0lOVEVSRVNUX0VYUC5DUTMyMDIxLi4uLlVTRAEAAAAPLgoAAgAAAAkzMC45MDI4NzkBCAAAAAUAAAABMQEAAAALLTIxMjE0Nzg0NzQDAAAAAzE2MAIAAAADMzY4BAAAAAEwBwAAAAoxMC8yNC8yMDIzCAAAAAk5LzMwLzIwMjEJAAAAATBwjrjZi9TbCOSD+9+N1NsILkNJUS5UU0U6NzI2OS5JUV9ORVRfV09SS0lOR19DQVAuQ1EzMjAyMS4uLi5VU0QBAAAADy4KAAIAAAAMLTEw</t>
  </si>
  <si>
    <t>NDUuOTU1MzE5AQgAAAAFAAAAATEBAAAACy0yMTIxNDc4NDc0AwAAAAMxNjACAAAABDEzMTEEAAAAATAHAAAACjEwLzI0LzIwMjMIAAAACTkvMzAvMjAyMQkAAAABMHCOuNmL1NsIn67w343U2wgkQ0lRLlRTRTo3MjY5LklRX0NBUEVYLkNRMzIwMjEuLi4uVVNEAQAAAA8uCgACAAAACy0zNjIuODY0NTI3AQgAAAAFAAAAATEBAAAACy0yMTIxNDc4NDc0AwAAAAMxNjACAAAABDIwMjEEAAAAATAHAAAACjEwLzI0LzIwMjMIAAAACTkvMzAvMjAyMQkAAAABMHCOuNmL1NsIP2r+343U2wgoQ0lRLlRTRTo3MjY5LklRX1RPVEFMX1JFVi5DUTIyMDIxLi4uLlVTRAEAAAAPLgoAAgAAAAk3NjE3LjQxMjUBCAAAAAUAAAABMQEAAAALLTIxMzg4MzA2NzgDAAAAAzE2MAIAAAACMjgEAAAAATAHAAAACjEwLzI0LzIwMjMIAAAACTYvMzAvMjAyMQkAAAABMHCOuNmL1NsI4wzg343U2wghQ0lRLlRTRTo3MjY5LklRX05JLkNRMjIwMjEuLi4uVVNEAQAAAA8uCgACAAAACjc2My42OTY2MjgBCAAAAAUAAAABMQEAAAALLTIxMzg4MzA2NzgDAAAAAzE2MAIAAAACMTUEAAAAATAHAAAACjEwLzI0LzIwMjMIAAAACTYvMzAvMjAyMQkAAAABMHCOuNmL1NsIghQL4I3U2wgpQ0lRLlRTRTo3MjY5LklRX0NBU0hfRVFVSVYuQ1EyMjAyMS4uLi5VU0QBAAAADy4KAAIAAAAKOTQ5OS4yNjA3NgEIAAAABQAAAAExAQAAAAstMjEzODgzMDY3</t>
  </si>
  <si>
    <t>OAMAAAADMTYwAgAAAAQxMDk2BAAAAAEwBwAAAAoxMC8yNC8yMDIzCAAAAAk2LzMwLzIwMjEJAAAAATBwjrjZi9TbCKC049+N1NsILUNJUS5UU0U6NzI2OS5JUV9DQVNIX1NUX0lOVkVTVC5DUTIyMDIxLi4uLlVTRAEAAAAPLgoAAgAAAAwxMTMxMS4zOTEyNDUBCAAAAAUAAAABMQEAAAALLTIxMzg4MzA2NzgDAAAAAzE2MAIAAAAEMTAwMgQAAAABMAcAAAAKMTAvMjQvMjAyMwgAAAAJNi8zMC8yMDIxCQAAAAEwcI642YvU2wgrJ+bfjdTbCCdDSVEuVFNFOjcyNjkuSVFfVE9UQUxfQ0EuQ1EyMjAyMS4uLi5VU0QBAAAADy4KAAIAAAAMMTk2MzEuNDc4MTcyAQgAAAAFAAAAATEBAAAACy0yMTM4ODMwNjc4AwAAAAMxNjACAAAABDEwMDgEAAAAATAHAAAACjEwLzI0LzIwMjMIAAAACTYvMzAvMjAyMQkAAAABMHCOuNmL1NsI4K3n343U2wgrQ0lRLlRTRTo3MjY5LklRX1RPVEFMX0FTU0VUUy5DUTIyMDIxLi4uLlVTRAEAAAAPLgoAAgAAAAwzNjA5MC4xMDgyNzUBCAAAAAUAAAABMQEAAAALLTIxMzg4MzA2NzgDAAAAAzE2MAIAAAAEMTAwNwQAAAABMAcAAAAKMTAvMjQvMjAyMwgAAAAJNi8zMC8yMDIxCQAAAAEwcI642YvU2wgdrQTgjdTbCCdDSVEuVFNFOjcyNjkuSVFfVE9UQUxfQ0wuQ1EyMjAyMS4uLi5VU0QBAAAADy4KAAIAAAAMMTI2MDUuNzA3MDg3AQgAAAAFAAAAATEBAAAACy0yMTM4ODMwNjc4AwAAAAMx</t>
  </si>
  <si>
    <t>NjACAAAABDEwMDkEAAAAATAHAAAACjEwLzI0LzIwMjMIAAAACTYvMzAvMjAyMQkAAAABMHCOuNmL1NsIn67w343U2wgpQ0lRLlRTRTo3MjY5LklRX1RPVEFMX0xJQUIuQ1EyMjAyMS4uLi5VU0QBAAAADy4KAAIAAAAMMTc1MDUuMjc5NzkxAQgAAAAFAAAAATEBAAAACy0yMTM4ODMwNjc4AwAAAAMxNjACAAAABDEyNzYEAAAAATAHAAAACjEwLzI0LzIwMjMIAAAACTYvMzAvMjAyMQkAAAABMHCOuNmL1NsIgDIG4I3U2wgqQ0lRLlRTRTo3MjY5LklRX1BSRUZfRVFVSVRZLkNRMjIwMjEuLi4uVVNEAQAAAA8uCgADAAAAAABwjrjZi9TbCJyQB+CN1NsIMkNJUS5UU0U6NzI2OS5JUV9UT1RBTF9DT01NT05fRVFVSVRZLkNRMjIwMjEuLi4uVVNEAQAAAA8uCgACAAAADDE1NTM1LjUzODY1NwEIAAAABQAAAAExAQAAAAstMjEzODgzMDY3OAMAAAADMTYwAgAAAAQxMDA2BAAAAAEwBwAAAAoxMC8yNC8yMDIzCAAAAAk2LzMwLzIwMjEJAAAAATBwjrjZi9TbCLqgCOCN1NsII0NJUS5UU0U6NzI2OS5JUV9BUElDLkNRMjIwMjEuLi4uVVNEAQAAAA8uCgACAAAACzEyOTEuMzY5MjU5AQgAAAAFAAAAATEBAAAACy0yMTM4ODMwNjc4AwAAAAMxNjACAAAABDEwODQEAAAAATAHAAAACjEwLzI0LzIwMjMIAAAACTYvMzAvMjAyMQkAAAABMHCOuNmL1NsIiZTq343U2wghQ0lRLlRTRTo3MjY5LklRX1JFLkNRMjIwMjEuLi4uVVNE</t>
  </si>
  <si>
    <t>AQAAAA8uCgACAAAADDE0MjgyLjI3NjczNQEIAAAABQAAAAExAQAAAAstMjEzODgzMDY3OAMAAAADMTYwAgAAAAQxMjIyBAAAAAEwBwAAAAoxMC8yNC8yMDIzCAAAAAk2LzMwLzIwMjEJAAAAATBwjrjZi9TbCG92AeCN1NsIK0NJUS5UU0U6NzI2OS5JUV9UT1RBTF9FUVVJVFkuQ1EyMjAyMS4uLi5VU0QBAAAADy4KAAIAAAAMMTg1ODQuODI4NDg0AQgAAAAFAAAAATEBAAAACy0yMTM4ODMwNjc4AwAAAAMxNjACAAAABDEyNzUEAAAAATAHAAAACjEwLzI0LzIwMjMIAAAACTYvMzAvMjAyMQkAAAABMHCOuNmL1NsInRMC4I3U2wg8Q0lRLlRTRTo3MjY5LklRX1RPVEFMX09VVFNUQU5ESU5HX0ZJTElOR19EQVRFLkNRMjIwMjEuLi4uVVNEAQAAAA8uCgACAAAACjQ4NS42MjM5ODIBBAAAAAUAAAABNQEAAAALLTIxMzg4MzA2NzgCAAAABTI0MTUzBgAAAAEwcI642YvU2wiTwQPgjdTbCClDSVEuVFNFOjcyNjkuSVFfVE9UQUxfREVCVC5DUTIyMDIxLi4uLlVTRAEAAAAPLgoAAgAAAAs2ODgzLjc0OTM5MgEIAAAABQAAAAExAQAAAAstMjEzODgzMDY3OAMAAAADMTYwAgAAAAQ0MTczBAAAAAEwBwAAAAoxMC8yNC8yMDIzCAAAAAk2LzMwLzIwMjEJAAAAATBwjrjZi9TbCDZd+9+N1NsILUNJUS5UU0U6NzI2OS5JUV9QUkVGX0RJVl9PVEhFUi5DUTIyMDIxLi4uLlVTRAEAAAAPLgoAAwAAAAAAcI642YvU2wigtOPfjdTb</t>
  </si>
  <si>
    <t>CCNDSVEuVFNFOjcyNjkuSVFfQ09HUy5DUTIyMDIxLi4uLlVTRAEAAAAPLgoAAgAAAAs1NjY5LjQ5NTkwMwEIAAAABQAAAAExAQAAAAstMjEzODgzMDY3OAMAAAADMTYwAgAAAAIzNAQAAAABMAcAAAAKMTAvMjQvMjAyMwgAAAAJNi8zMC8yMDIxCQAAAAEwcI642YvU2wgrJ+bfjdTbCCFDSVEuVFNFOjcyNjkuSVFfQVAuQ1EyMjAyMS4uLi5VU0QBAAAADy4KAAIAAAALMzE1OS4zMTM2MTIBCAAAAAUAAAABMQEAAAALLTIxMzg4MzA2NzgDAAAAAzE2MAIAAAAEMTAxOAQAAAABMAcAAAAKMTAvMjQvMjAyMwgAAAAJNi8zMC8yMDIxCQAAAAEwcI642YvU2wjgreffjdTbCCFDSVEuVFNFOjcyNjkuSVFfQVIuQ1EyMjAyMS4uLi5VU0QBAAAADy4KAAIAAAALMzc3Ny40MjAyMDcBCAAAAAUAAAABMQEAAAALLTIxMzg4MzA2NzgDAAAAAzE2MAIAAAAEMTAyMQQAAAABMAcAAAAKMTAvMjQvMjAyMwgAAAAJNi8zMC8yMDIxCQAAAAEwcI642YvU2wg/av7fjdTbCChDSVEuVFNFOjcyNjkuSVFfSU5WRU5UT1JZLkNRMjIwMjEuLi4uVVNEAQAAAA8uCgACAAAACzMwNTEuNTYwNTg4AQgAAAAFAAAAATEBAAAACy0yMTM4ODMwNjc4AwAAAAMxNjACAAAABDEwNDMEAAAAATAHAAAACjEwLzI0LzIwMjMIAAAACTYvMzAvMjAyMQkAAAABMHCOuNmL1NsIn67w343U2wgiQ0lRLlRTRTo3MjY5LklRX1NHQS5DUTIyMDIxLi4uLlVTRAEA</t>
  </si>
  <si>
    <t>AAAPLgoAAgAAAAoxNDU3LjA5ODc4AQgAAAAFAAAAATEBAAAACy0yMTM4ODMwNjc4AwAAAAMxNjACAAAAAjIzBAAAAAEwBwAAAAoxMC8yNC8yMDIzCAAAAAk2LzMwLzIwMjEJAAAAATBwjrjZi9TbCBPz9N+N1NsIN0NJUS5UU0U6NzI2OS5JUV9UT1RBTF9SRVZfMVlSX0FOTl9HUk9XVEguQ1EyMjAyMS4uLi5VU0QBAAAADy4KAAIAAAAHOTguNzgzMwEIAAAABQAAAAExAQAAAAstMjEzODgzMDY3OAMAAAACNzkCAAAABDQxOTQEAAAAATAHAAAACjEwLzI0LzIwMjMIAAAACTYvMzAvMjAyMQkAAAABMHCOuNmL1NsITVL2343U2wghQ0lRLlRTRTo3MjY5LklRX0RBLkNRMjIwMjEuLi4uVVNEAQAAAA8uCgADAAAAAABwjrjZi9TbCEgT+d+N1NsIL0NJUS5UU0U6NzI2OS5JUV9ORVRfSU5URVJFU1RfRVhQLkNRMjIwMjEuLi4uVVNEAQAAAA8uCgACAAAACjQ5NC4zNzcxNDUBCAAAAAUAAAABMQEAAAALLTIxMzg4MzA2NzgDAAAAAzE2MAIAAAADMzY4BAAAAAEwBwAAAAoxMC8yNC8yMDIzCAAAAAk2LzMwLzIwMjEJAAAAATBwjrjZi9TbCOMM4N+N1NsILkNJUS5UU0U6NzI2OS5JUV9ORVRfV09SS0lOR19DQVAuQ1EyMjAyMS4uLi5VU0QBAAAADy4KAAIAAAAKLTk5MC4xNjkwMQEIAAAABQAAAAExAQAAAAstMjEzODgzMDY3OAMAAAADMTYwAgAAAAQxMzExBAAAAAEwBwAAAAoxMC8yNC8yMDIzCAAAAAk2LzMwLzIwMjEJ</t>
  </si>
  <si>
    <t>AAAAATBwjrjZi9TbCJyQB+CN1NsIJENJUS5UU0U6NzI2OS5JUV9DQVBFWC5DUTIyMDIxLi4uLlVTRAEAAAAPLgoAAgAAAAstMzg0LjUxNTU1NwEIAAAABQAAAAExAQAAAAstMjEzODgzMDY3OAMAAAADMTYwAgAAAAQyMDIxBAAAAAEwBwAAAAoxMC8yNC8yMDIzCAAAAAk2LzMwLzIwMjEJAAAAATBwjrjZi9TbCLqgCOCN1NsIKENJUS5UU0U6NzI2OS5JUV9UT1RBTF9SRVYuQ1ExMjAyMS4uLi5VU0QBAAAADy4KAAIAAAALOTA2NS44Nzc1NTkBCAAAAAUAAAABMQEAAAALLTIxNDQzNTc0ODUDAAAAAzE2MAIAAAACMjgEAAAAATAHAAAACjEwLzI0LzIwMjMIAAAACTMvMzEvMjAyMQkAAAABMHCOuNmL1NsI4K3n343U2wghQ0lRLlRTRTo3MjY5LklRX05JLkNRMTIwMjEuLi4uVVNEAQAAAA8uCgACAAAACjI5OS45MzAzNzcBCAAAAAUAAAABMQEAAAALLTIxNDQzNTc0ODUDAAAAAzE2MAIAAAACMTUEAAAAATAHAAAACjEwLzI0LzIwMjMIAAAACTMvMzEvMjAyMQkAAAABMHCOuNmL1NsIgDIG4I3U2wgpQ0lRLlRTRTo3MjY5LklRX0NBU0hfRVFVSVYuQ1ExMjAyMS4uLi5VU0QBAAAADy4KAAIAAAALOTI2My42NzMxOTcBCAAAAAUAAAABMQEAAAALLTIxNDQzNTc0ODUDAAAAAzE2MAIAAAAEMTA5NgQAAAABMAcAAAAKMTAvMjQvMjAyMwgAAAAJMy8zMS8yMDIxCQAAAAEwcI642YvU2wiJlOrfjdTbCC1DSVEuVFNFOjcy</t>
  </si>
  <si>
    <t>NjkuSVFfQ0FTSF9TVF9JTlZFU1QuQ1ExMjAyMS4uLi5VU0QBAAAADy4KAAIAAAAMMTEwODYuMDEzMzQ5AQgAAAAFAAAAATEBAAAACy0yMTQ0MzU3NDg1AwAAAAMxNjACAAAABDEwMDIEAAAAATAHAAAACjEwLzI0LzIwMjMIAAAACTMvMzEvMjAyMQkAAAABMHCOuNmL1NsInRMC4I3U2wgnQ0lRLlRTRTo3MjY5LklRX1RPVEFMX0NBLkNRMTIwMjEuLi4uVVNEAQAAAA8uCgACAAAADDE5NTE5LjEwMDM4MQEIAAAABQAAAAExAQAAAAstMjE0NDM1NzQ4NQMAAAADMTYwAgAAAAQxMDA4BAAAAAEwBwAAAAoxMC8yNC8yMDIzCAAAAAkzLzMxLzIwMjEJAAAAATBwjrjZi9TbCJPBA+CN1NsIK0NJUS5UU0U6NzI2OS5JUV9UT1RBTF9BU1NFVFMuQ1ExMjAyMS4uLi5VU0QBAAAADy4KAAIAAAALMzY0OTUuNDQ3MjMBCAAAAAUAAAABMQEAAAALLTIxNDQzNTc0ODUDAAAAAzE2MAIAAAAEMTAwNwQAAAABMAcAAAAKMTAvMjQvMjAyMwgAAAAJMy8zMS8yMDIxCQAAAAEwgLW42YvU2wifrvDfjdTbCCdDSVEuVFNFOjcyNjkuSVFfVE9UQUxfQ0wuQ1ExMjAyMS4uLi5VU0QBAAAADy4KAAIAAAAMMTUyNjYuNTIxMjc3AQgAAAAFAAAAATEBAAAACy0yMTQ0MzU3NDg1AwAAAAMxNjACAAAABDEwMDkEAAAAATAHAAAACjEwLzI0LzIwMjMIAAAACTMvMzEvMjAyMQkAAAABMHCOuNmL1NsIHa0E4I3U2wgpQ0lRLlRTRTo3MjY5LklRX1RP</t>
  </si>
  <si>
    <t>VEFMX0xJQUIuQ1ExMjAyMS4uLi5VU0QBAAAADy4KAAIAAAAMMTgxMjMuMDkzMTk1AQgAAAAFAAAAATEBAAAACy0yMTQ0MzU3NDg1AwAAAAMxNjACAAAABDEyNzYEAAAAATAHAAAACjEwLzI0LzIwMjMIAAAACTMvMzEvMjAyMQkAAAABMHCOuNmL1NsIoLTj343U2wgqQ0lRLlRTRTo3MjY5LklRX1BSRUZfRVFVSVRZLkNRMTIwMjEuLi4uVVNEAQAAAA8uCgADAAAAAABwjrjZi9TbCDZd+9+N1NsIMkNJUS5UU0U6NzI2OS5JUV9UT1RBTF9DT01NT05fRVFVSVRZLkNRMTIwMjEuLi4uVVNEAQAAAA8uCgACAAAADDE1MjU4LjY2NDA2MwEIAAAABQAAAAExAQAAAAstMjE0NDM1NzQ4NQMAAAADMTYwAgAAAAQxMDA2BAAAAAEwBwAAAAoxMC8yNC8yMDIzCAAAAAkzLzMxLzIwMjEJAAAAATCAtbjZi9TbCD9q/t+N1NsII0NJUS5UU0U6NzI2OS5JUV9BUElDLkNRMTIwMjEuLi4uVVNEAQAAAA8uCgACAAAACzEyOTYuNTc1OTA4AQgAAAAFAAAAATEBAAAACy0yMTQ0MzU3NDg1AwAAAAMxNjACAAAABDEwODQEAAAAATAHAAAACjEwLzI0LzIwMjMIAAAACTMvMzEvMjAyMQkAAAABMIC1uNmL1NsIFRgA4I3U2wghQ0lRLlRTRTo3MjY5LklRX1JFLkNRMTIwMjEuLi4uVVNEAQAAAA8uCgACAAAADDEzNzQxLjc2OTcwOQEIAAAABQAAAAExAQAAAAstMjE0NDM1NzQ4NQMAAAADMTYwAgAAAAQxMjIyBAAAAAEwBwAAAAoxMC8yNC8y</t>
  </si>
  <si>
    <t>MDIzCAAAAAkzLzMxLzIwMjEJAAAAATCAtbjZi9TbCMlQAeCN1NsIK0NJUS5UU0U6NzI2OS5JUV9UT1RBTF9FUVVJVFkuQ1ExMjAyMS4uLi5VU0QBAAAADy4KAAIAAAAMMTgzNzIuMzU0MDM2AQgAAAAFAAAAATEBAAAACy0yMTQ0MzU3NDg1AwAAAAMxNjACAAAABDEyNzUEAAAAATAHAAAACjEwLzI0LzIwMjMIAAAACTMvMzEvMjAyMQkAAAABMIC1uNmL1NsI4K3n343U2wg8Q0lRLlRTRTo3MjY5LklRX1RPVEFMX09VVFNUQU5ESU5HX0ZJTElOR19EQVRFLkNRMTIwMjEuLi4uVVNEAQAAAA8uCgACAAAACjQ4NS41NTc3ODIBBAAAAAUAAAABNQEAAAALLTIxNDQzNTc0ODUCAAAABTI0MTUzBgAAAAEwgLW42YvU2wgT8/TfjdTbCClDSVEuVFNFOjcyNjkuSVFfVE9UQUxfREVCVC5DUTEyMDIxLi4uLlVTRAEAAAAPLgoAAgAAAAs2OTY5LjU2NTY3NAEIAAAABQAAAAExAQAAAAstMjE0NDM1NzQ4NQMAAAADMTYwAgAAAAQ0MTczBAAAAAEwBwAAAAoxMC8yNC8yMDIzCAAAAAkzLzMxLzIwMjEJAAAAATCAtbjZi9TbCImU6t+N1NsILUNJUS5UU0U6NzI2OS5JUV9QUkVGX0RJVl9PVEhFUi5DUTEyMDIxLi4uLlVTRAEAAAAPLgoAAwAAAAAAgLW42YvU2whNUvbfjdTbCCNDSVEuVFNFOjcyNjkuSVFfQ09HUy5DUTEyMDIxLi4uLlVTRAEAAAAPLgoAAgAAAAs2NzA4LjA2MjQwNwEIAAAABQAAAAExAQAAAAstMjE0NDM1NzQ4</t>
  </si>
  <si>
    <t>NQMAAAADMTYwAgAAAAIzNAQAAAABMAcAAAAKMTAvMjQvMjAyMwgAAAAJMy8zMS8yMDIxCQAAAAEwgLW42YvU2whIE/nfjdTbCCFDSVEuVFNFOjcyNjkuSVFfQVAuQ1ExMjAyMS4uLi5VU0QBAAAADy4KAAIAAAALMzY5OS43MTY5NjcBCAAAAAUAAAABMQEAAAALLTIxNDQzNTc0ODUDAAAAAzE2MAIAAAAEMTAxOAQAAAABMAcAAAAKMTAvMjQvMjAyMwgAAAAJMy8zMS8yMDIxCQAAAAEwgLW42YvU2wiW/PDfjdTbCCFDSVEuVFNFOjcyNjkuSVFfQVIuQ1ExMjAyMS4uLi5VU0QBAAAADy4KAAIAAAALNDAxOC42ODkxMDcBCAAAAAUAAAABMQEAAAALLTIxNDQzNTc0ODUDAAAAAzE2MAIAAAAEMTAyMQQAAAABMAcAAAAKMTAvMjQvMjAyMwgAAAAJMy8zMS8yMDIxCQAAAAEwgLW42YvU2wjjDODfjdTbCChDSVEuVFNFOjcyNjkuSVFfSU5WRU5UT1JZLkNRMTIwMjEuLi4uVVNEAQAAAA8uCgACAAAACzMyMTguMDIxODM3AQgAAAAFAAAAATEBAAAACy0yMTQ0MzU3NDg1AwAAAAMxNjACAAAABDEwNDMEAAAAATAHAAAACjEwLzI0LzIwMjMIAAAACTMvMzEvMjAyMQkAAAABMIC1uNmL1NsITdHy343U2wgiQ0lRLlRTRTo3MjY5LklRX1NHQS5DUTEyMDIxLi4uLlVTRAEAAAAPLgoAAgAAAAoyNDQuMDcwOTIxAQgAAAAFAAAAATEBAAAACy0yMTQ0MzU3NDg1AwAAAAMxNjACAAAAAjIzBAAAAAEwBwAAAAoxMC8yNC8yMDIzCAAA</t>
  </si>
  <si>
    <t>AAkzLzMxLzIwMjEJAAAAATCAtbjZi9TbCKC049+N1NsIN0NJUS5UU0U6NzI2OS5JUV9UT1RBTF9SRVZfMVlSX0FOTl9HUk9XVEguQ1ExMjAyMS4uLi5VU0QBAAAADy4KAAIAAAAHMTYuMjcwOAEIAAAABQAAAAExAQAAAAstMjE0NDM1NzQ4NQMAAAACNzkCAAAABDQxOTQEAAAAATAHAAAACjEwLzI0LzIwMjMIAAAACTMvMzEvMjAyMQkAAAABMIC1uNmL1NsIIwDm343U2wghQ0lRLlRTRTo3MjY5LklRX0RBLkNRMTIwMjEuLi4uVVNEAQAAAA8uCgADAAAAAACAtbjZi9TbCIAyBuCN1NsIL0NJUS5UU0U6NzI2OS5JUV9ORVRfSU5URVJFU1RfRVhQLkNRMTIwMjEuLi4uVVNEAQAAAA8uCgACAAAACTM2LjkzNTIzNAEIAAAABQAAAAExAQAAAAstMjE0NDM1NzQ4NQMAAAADMTYwAgAAAAMzNjgEAAAAATAHAAAACjEwLzI0LzIwMjMIAAAACTMvMzEvMjAyMQkAAAABMIC1uNmL1NsInJAH4I3U2wguQ0lRLlRTRTo3MjY5LklRX05FVF9XT1JLSU5HX0NBUC5DUTEyMDIxLi4uLlVTRAEAAAAPLgoAAgAAAAwtMTY5MC4wNDIzOTIBCAAAAAUAAAABMQEAAAALLTIxNDQzNTc0ODUDAAAAAzE2MAIAAAAEMTMxMQQAAAABMAcAAAAKMTAvMjQvMjAyMwgAAAAJMy8zMS8yMDIxCQAAAAEwgLW42YvU2wifrvDfjdTbCCRDSVEuVFNFOjcyNjkuSVFfQ0FQRVguQ1ExMjAyMS4uLi5VU0QBAAAADy4KAAIAAAALLTQwNS45ODAxNTkBCAAA</t>
  </si>
  <si>
    <t>AAUAAAABMQEAAAALLTIxNDQzNTc0ODUDAAAAAzE2MAIAAAAEMjAyMQQAAAABMAcAAAAKMTAvMjQvMjAyMwgAAAAJMy8zMS8yMDIxCQAAAAEwgLW42YvU2wi6oAjgjdTbCChDSVEuVFNFOjcyNjkuSVFfVE9UQUxfUkVWLkNRNDIwMjAuLi4uVVNEAQAAAA8uCgACAAAACzg3NzEuNTQ2MjY2AQgAAAAFAAAAATEBAAAACjIwODAyMDIzODUDAAAAAzE2MAIAAAACMjgEAAAAATAHAAAACjEwLzI0LzIwMjMIAAAACjEyLzMxLzIwMjAJAAAAATCAtbjZi9TbCB2tBOCN1NsIIUNJUS5UU0U6NzI2OS5JUV9OSS5DUTQyMDIwLi4uLlVTRAEAAAAPLgoAAgAAAAo1NzAuOTIwNTYyAQgAAAAFAAAAATEBAAAACjIwODAyMDIzODUDAAAAAzE2MAIAAAACMTUEAAAAATAHAAAACjEwLzI0LzIwMjMIAAAACjEyLzMxLzIwMjAJAAAAATCAtbjZi9TbCBUYAOCN1NsIKUNJUS5UU0U6NzI2OS5JUV9DQVNIX0VRVUlWLkNRNDIwMjAuLi4uVVNEAQAAAA8uCgACAAAACzkwMzguNDE3NjkxAQgAAAAFAAAAATEBAAAACjIwODAyMDIzODUDAAAAAzE2MAIAAAAEMTA5NgQAAAABMAcAAAAKMTAvMjQvMjAyMwgAAAAKMTIvMzEvMjAyMAkAAAABMIC1uNmL1NsIoLTj343U2wgtQ0lRLlRTRTo3MjY5LklRX0NBU0hfU1RfSU5WRVNULkNRNDIwMjAuLi4uVVNEAQAAAA8uCgACAAAADDEwMDExLjkwNzgzNQEIAAAABQAAAAExAQAAAAoyMDgwMjAyMzg1</t>
  </si>
  <si>
    <t>AwAAAAMxNjACAAAABDEwMDIEAAAAATAHAAAACjEwLzI0LzIwMjMIAAAACjEyLzMxLzIwMjAJAAAAATCAtbjZi9TbCCMA5t+N1NsIJ0NJUS5UU0U6NzI2OS5JUV9UT1RBTF9DQS5DUTQyMDIwLi4uLlVTRAEAAAAPLgoAAgAAAAwxODcwMS4xNDM3OTUBCAAAAAUAAAABMQEAAAAKMjA4MDIwMjM4NQMAAAADMTYwAgAAAAQxMDA4BAAAAAEwBwAAAAoxMC8yNC8yMDIzCAAAAAoxMi8zMS8yMDIwCQAAAAEwgLW42YvU2wjgreffjdTbCCtDSVEuVFNFOjcyNjkuSVFfVE9UQUxfQVNTRVRTLkNRNDIwMjAuLi4uVVNEAQAAAA8uCgACAAAADDM3MDgxLjE5NTAzNgEIAAAABQAAAAExAQAAAAoyMDgwMjAyMzg1AwAAAAMxNjACAAAABDEwMDcEAAAAATAHAAAACjEwLzI0LzIwMjMIAAAACjEyLzMxLzIwMjAJAAAAATCAtbjZi9TbCFftCuCN1NsIJ0NJUS5UU0U6NzI2OS5JUV9UT1RBTF9DTC5DUTQyMDIwLi4uLlVTRAEAAAAPLgoAAgAAAAwxNDkwNi4wNTI0NzkBCAAAAAUAAAABMQEAAAAKMjA4MDIwMjM4NQMAAAADMTYwAgAAAAQxMDA5BAAAAAEwBwAAAAoxMC8yNC8yMDIzCAAAAAoxMi8zMS8yMDIwCQAAAAEwgLW42YvU2wifrvDfjdTbCClDSVEuVFNFOjcyNjkuSVFfVE9UQUxfTElBQi5DUTQyMDIwLi4uLlVTRAEAAAAPLgoAAgAAAAwxODcwMy42ODIzODIBCAAAAAUAAAABMQEAAAAKMjA4MDIwMjM4NQMAAAADMTYwAgAA</t>
  </si>
  <si>
    <t>AAQxMjc2BAAAAAEwBwAAAAoxMC8yNC8yMDIzCAAAAAoxMi8zMS8yMDIwCQAAAAEwgLW42YvU2whIE/nfjdTbCCpDSVEuVFNFOjcyNjkuSVFfUFJFRl9FUVVJVFkuQ1E0MjAyMC4uLi5VU0QBAAAADy4KAAMAAAAAAIC1uNmL1NsINl37343U2wgyQ0lRLlRTRTo3MjY5LklRX1RPVEFMX0NPTU1PTl9FUVVJVFkuQ1E0MjAyMC4uLi5VU0QBAAAADy4KAAIAAAAMMTUzNTcuMDAwNTYyAQgAAAAFAAAAATEBAAAACjIwODAyMDIzODUDAAAAAzE2MAIAAAAEMTAwNgQAAAABMAcAAAAKMTAvMjQvMjAyMwgAAAAKMTIvMzEvMjAyMAkAAAABMIC1uNmL1NsIP2r+343U2wgjQ0lRLlRTRTo3MjY5LklRX0FQSUMuQ1E0MjAyMC4uLi5VU0QBAAAADy4KAAIAAAALMTM4OS41Mzc0OTQBCAAAAAUAAAABMQEAAAAKMjA4MDIwMjM4NQMAAAADMTYwAgAAAAQxMDg0BAAAAAEwBwAAAAoxMC8yNC8yMDIzCAAAAAoxMi8zMS8yMDIwCQAAAAEwgLW42YvU2wjjDODfjdTbCCFDSVEuVFNFOjcyNjkuSVFfUkUuQ1E0MjAyMC4uLi5VU0QBAAAADy4KAAIAAAALMTQ0MDQuNTc0ODgBCAAAAAUAAAABMQEAAAAKMjA4MDIwMjM4NQMAAAADMTYwAgAAAAQxMjIyBAAAAAEwBwAAAAoxMC8yNC8yMDIzCAAAAAoxMi8zMS8yMDIwCQAAAAEwgLW42YvU2wiW/PDfjdTbCCtDSVEuVFNFOjcyNjkuSVFfVE9UQUxfRVFVSVRZLkNRNDIwMjAuLi4uVVNEAQAA</t>
  </si>
  <si>
    <t>AA8uCgACAAAADDE4Mzc3LjUxMjY1NAEIAAAABQAAAAExAQAAAAoyMDgwMjAyMzg1AwAAAAMxNjACAAAABDEyNzUEAAAAATAHAAAACjEwLzI0LzIwMjMIAAAACjEyLzMxLzIwMjAJAAAAATCAtbjZi9TbCE3R8t+N1NsIPENJUS5UU0U6NzI2OS5JUV9UT1RBTF9PVVRTVEFORElOR19GSUxJTkdfREFURS5DUTQyMDIwLi4uLlVTRAEAAAAPLgoAAgAAAAk0ODUuNTU3OTgBBAAAAAUAAAABNQEAAAAKMjA4MDIwMjM4NQIAAAAFMjQxNTMGAAAAATCAtbjZi9TbCBPz9N+N1NsIKUNJUS5UU0U6NzI2OS5JUV9UT1RBTF9ERUJULkNRNDIwMjAuLi4uVVNEAQAAAA8uCgACAAAACzc2MDkuMDA4ODcyAQgAAAAFAAAAATEBAAAACjIwODAyMDIzODUDAAAAAzE2MAIAAAAENDE3MwQAAAABMAcAAAAKMTAvMjQvMjAyMwgAAAAKMTIvMzEvMjAyMAkAAAABMIC1uNmL1NsITVL2343U2wgtQ0lRLlRTRTo3MjY5LklRX1BSRUZfRElWX09USEVSLkNRNDIwMjAuLi4uVVNEAQAAAA8uCgADAAAAAACAtbjZi9TbCKC049+N1NsII0NJUS5UU0U6NzI2OS5JUV9DT0dTLkNRNDIwMjAuLi4uVVNEAQAAAA8uCgACAAAACzY1MDYuOTAzNDI1AQgAAAAFAAAAATEBAAAACjIwODAyMDIzODUDAAAAAzE2MAIAAAACMzQEAAAAATAHAAAACjEwLzI0LzIwMjMIAAAACjEyLzMxLzIwMjAJAAAAATCAtbjZi9TbCCMA5t+N1NsIIUNJUS5UU0U6NzI2OS5J</t>
  </si>
  <si>
    <t>UV9BUC5DUTQyMDIwLi4uLlVTRAEAAAAPLgoAAgAAAAszNjk3LjAxNjU3NQEIAAAABQAAAAExAQAAAAoyMDgwMjAyMzg1AwAAAAMxNjACAAAABDEwMTgEAAAAATAHAAAACjEwLzI0LzIwMjMIAAAACjEyLzMxLzIwMjAJAAAAATCAtbjZi9TbCOCt59+N1NsIIUNJUS5UU0U6NzI2OS5JUV9BUi5DUTQyMDIwLi4uLlVTRAEAAAAPLgoAAgAAAAszNzc1LjYyNTU4MgEIAAAABQAAAAExAQAAAAoyMDgwMjAyMzg1AwAAAAMxNjACAAAABDEwMjEEAAAAATAHAAAACjEwLzI0LzIwMjMIAAAACjEyLzMxLzIwMjAJAAAAATCAtbjZi9TbCLqgCOCN1NsIKENJUS5UU0U6NzI2OS5JUV9JTlZFTlRPUlkuQ1E0MjAyMC4uLi5VU0QBAAAADy4KAAIAAAALMzUxMy44MjE2NDIBCAAAAAUAAAABMQEAAAAKMjA4MDIwMjM4NQMAAAADMTYwAgAAAAQxMDQzBAAAAAEwBwAAAAoxMC8yNC8yMDIzCAAAAAoxMi8zMS8yMDIwCQAAAAEwgLW42YvU2wiJlOrfjdTbCCJDSVEuVFNFOjcyNjkuSVFfU0dBLkNRNDIwMjAuLi4uVVNEAQAAAA8uCgACAAAACjE2NDUuNzMxMzUBCAAAAAUAAAABMQEAAAAKMjA4MDIwMjM4NQMAAAADMTYwAgAAAAIyMwQAAAABMAcAAAAKMTAvMjQvMjAyMwgAAAAKMTIvMzEvMjAyMAkAAAABMIC1uNmL1NsIk8ED4I3U2wg3Q0lRLlRTRTo3MjY5LklRX1RPVEFMX1JFVl8xWVJfQU5OX0dST1dUSC5DUTQyMDIwLi4uLlVT</t>
  </si>
  <si>
    <t>RAEAAAAPLgoAAgAAAAYzLjk4MTEBCAAAAAUAAAABMQEAAAAKMjA4MDIwMjM4NQMAAAACNzkCAAAABDQxOTQEAAAAATAHAAAACjEwLzI0LzIwMjMIAAAACjEyLzMxLzIwMjAJAAAAATCAtbjZi9TbCB2tBOCN1NsIIUNJUS5UU0U6NzI2OS5JUV9EQS5DUTQyMDIwLi4uLlVTRAEAAAAPLgoAAwAAAAAAgLW42YvU2wjVCQbgjdTbCC9DSVEuVFNFOjcyNjkuSVFfTkVUX0lOVEVSRVNUX0VYUC5DUTQyMDIwLi4uLlVTRAEAAAAPLgoAAgAAAAoxMzUuNDA3NDc4AQgAAAAFAAAAATEBAAAACjIwODAyMDIzODUDAAAAAzE2MAIAAAADMzY4BAAAAAEwBwAAAAoxMC8yNC8yMDIzCAAAAAoxMi8zMS8yMDIwCQAAAAEwgLW42YvU2wgF5t/fjdTbCC5DSVEuVFNFOjcyNjkuSVFfTkVUX1dPUktJTkdfQ0FQLkNRNDIwMjAuLi4uVVNEAQAAAA8uCgACAAAADC0xMzEwLjAwODAwNwEIAAAABQAAAAExAQAAAAoyMDgwMjAyMzg1AwAAAAMxNjACAAAABDEzMTEEAAAAATAHAAAACjEwLzI0LzIwMjMIAAAACjEyLzMxLzIwMjAJAAAAATCAtbjZi9TbCJyQB+CN1NsIJENJUS5UU0U6NzI2OS5JUV9DQVBFWC5DUTQyMDIwLi4uLlVTRAEAAAAPLgoAAgAAAAstNDAyLjU2OTU4MgEIAAAABQAAAAExAQAAAAoyMDgwMjAyMzg1AwAAAAMxNjACAAAABDIwMjEEAAAAATAHAAAACjEwLzI0LzIwMjMIAAAACjEyLzMxLzIwMjAJAAAAATCAtbjZi9Tb</t>
  </si>
  <si>
    <t>CBUYAOCN1NsIKENJUS5UU0U6NzI2OS5JUV9UT1RBTF9SRVYuQ1EzMjAyMC4uLi5VU0QBAAAADy4KAAIAAAALODAxMS40NjI0ODcBCAAAAAUAAAABMQEAAAAKMjA3MDgyOTExOAMAAAADMTYwAgAAAAIyOAQAAAABMAcAAAAKMTAvMjQvMjAyMwgAAAAJOS8zMC8yMDIwCQAAAAEwgLW42YvU2whIE/nfjdTbCCFDSVEuVFNFOjcyNjkuSVFfTkkuQ1EzMjAyMC4uLi5VU0QBAAAADy4KAAIAAAAKNDk4LjM1MDI1NgEIAAAABQAAAAExAQAAAAoyMDcwODI5MTE4AwAAAAMxNjACAAAAAjE1BAAAAAEwBwAAAAoxMC8yNC8yMDIzCAAAAAk5LzMwLzIwMjAJAAAAATCAtbjZi9TbCImU6t+N1NsIKUNJUS5UU0U6NzI2OS5JUV9DQVNIX0VRVUlWLkNRMzIwMjAuLi4uVVNEAQAAAA8uCgACAAAACzg3MDAuOTUzNTE0AQgAAAAFAAAAATEBAAAACjIwNzA4MjkxMTgDAAAAAzE2MAIAAAAEMTA5NgQAAAABMAcAAAAKMTAvMjQvMjAyMwgAAAAJOS8zMC8yMDIwCQAAAAEwgLW42YvU2wg2XfvfjdTbCC1DSVEuVFNFOjcyNjkuSVFfQ0FTSF9TVF9JTlZFU1QuQ1EzMjAyMC4uLi5VU0QBAAAADy4KAAIAAAALOTc1OC45Njg4NzUBCAAAAAUAAAABMQEAAAAKMjA3MDgyOTExOAMAAAADMTYwAgAAAAQxMDAyBAAAAAEwBwAAAAoxMC8yNC8yMDIzCAAAAAk5LzMwLzIwMjAJAAAAATCAtbjZi9TbCD9q/t+N1NsIJ0NJUS5UU0U6NzI2OS5JUV9U</t>
  </si>
  <si>
    <t>T1RBTF9DQS5DUTMyMDIwLi4uLlVTRAEAAAAPLgoAAgAAAAwxODA0My42NDEzMDUBCAAAAAUAAAABMQEAAAAKMjA3MDgyOTExOAMAAAADMTYwAgAAAAQxMDA4BAAAAAEwBwAAAAoxMC8yNC8yMDIzCAAAAAk5LzMwLzIwMjAJAAAAATCAtbjZi9TbCBPz9N+N1NsIK0NJUS5UU0U6NzI2OS5JUV9UT1RBTF9BU1NFVFMuQ1EzMjAyMC4uLi5VU0QBAAAADy4KAAIAAAAMMzU2MDcuMzczMjY2AQgAAAAFAAAAATEBAAAACjIwNzA4MjkxMTgDAAAAAzE2MAIAAAAEMTAwNwQAAAABMAcAAAAKMTAvMjQvMjAyMwgAAAAJOS8zMC8yMDIwCQAAAAEwgLW42YvU2wifrvDfjdTbCCdDSVEuVFNFOjcyNjkuSVFfVE9UQUxfQ0wuQ1EzMjAyMC4uLi5VU0QBAAAADy4KAAIAAAAMMTQzNzguNzYzNTQ2AQgAAAAFAAAAATEBAAAACjIwNzA4MjkxMTgDAAAAAzE2MAIAAAAEMTAwOQQAAAABMAcAAAAKMTAvMjQvMjAyMwgAAAAJOS8zMC8yMDIwCQAAAAEwgLW42YvU2whNUvbfjdTbCClDSVEuVFNFOjcyNjkuSVFfVE9UQUxfTElBQi5DUTMyMDIwLi4uLlVTRAEAAAAPLgoAAgAAAAwxODEzMy4xNzIxNzIBCAAAAAUAAAABMQEAAAAKMjA3MDgyOTExOAMAAAADMTYwAgAAAAQxMjc2BAAAAAEwBwAAAAoxMC8yNC8yMDIzCAAAAAk5LzMwLzIwMjAJAAAAATCAtbjZi9TbCKC049+N1NsIKkNJUS5UU0U6NzI2OS5JUV9QUkVGX0VRVUlUWS5DUTMy</t>
  </si>
  <si>
    <t>MDIwLi4uLlVTRAEAAAAPLgoAAwAAAAAAgLW42YvU2wgjAObfjdTbCDJDSVEuVFNFOjcyNjkuSVFfVE9UQUxfQ09NTU9OX0VRVUlUWS5DUTMyMDIwLi4uLlVTRAEAAAAPLgoAAgAAAAwxNDYxOS40NjI0OTEBCAAAAAUAAAABMQEAAAAKMjA3MDgyOTExOAMAAAADMTYwAgAAAAQxMDA2BAAAAAEwBwAAAAoxMC8yNC8yMDIzCAAAAAk5LzMwLzIwMjAJAAAAATCAtbjZi9TbCLqgCOCN1NsII0NJUS5UU0U6NzI2OS5JUV9BUElDLkNRMzIwMjAuLi4uVVNEAQAAAA8uCgACAAAACzEzNjYuNTUyMjE0AQgAAAAFAAAAATEBAAAACjIwNzA4MjkxMTgDAAAAAzE2MAIAAAAEMTA4NAQAAAABMAcAAAAKMTAvMjQvMjAyMwgAAAAJOS8zMC8yMDIwCQAAAAEwgLW42YvU2whX7QrgjdTbCCFDSVEuVFNFOjcyNjkuSVFfUkUuQ1EzMjAyMC4uLi5VU0QBAAAADy4KAAIAAAAMMTM3MDYuODc5MDg4AQgAAAAFAAAAATEBAAAACjIwNzA4MjkxMTgDAAAAAzE2MAIAAAAEMTIyMgQAAAABMAcAAAAKMTAvMjQvMjAyMwgAAAAJOS8zMC8yMDIwCQAAAAEwgLW42YvU2wiW/PDfjdTbCCtDSVEuVFNFOjcyNjkuSVFfVE9UQUxfRVFVSVRZLkNRMzIwMjAuLi4uVVNEAQAAAA8uCgACAAAADDE3NDc0LjIwMTA5MwEIAAAABQAAAAExAQAAAAoyMDcwODI5MTE4AwAAAAMxNjACAAAABDEyNzUEAAAAATAHAAAACjEwLzI0LzIwMjMIAAAACTkvMzAvMjAy</t>
  </si>
  <si>
    <t>MAkAAAABMIC1uNmL1NsITdHy343U2wg8Q0lRLlRTRTo3MjY5LklRX1RPVEFMX09VVFNUQU5ESU5HX0ZJTElOR19EQVRFLkNRMzIwMjAuLi4uVVNEAQAAAA8uCgACAAAACjQ4NS4zNjI4MDUBBAAAAAUAAAABNQEAAAAKMjA3MDgyOTExOAIAAAAFMjQxNTMGAAAAATCAtbjZi9TbCJPBA+CN1NsIKUNJUS5UU0U6NzI2OS5JUV9UT1RBTF9ERUJULkNRMzIwMjAuLi4uVVNEAQAAAA8uCgACAAAACzc1MTYuODI4ODU3AQgAAAAFAAAAATEBAAAACjIwNzA4MjkxMTgDAAAAAzE2MAIAAAAENDE3MwQAAAABMAcAAAAKMTAvMjQvMjAyMwgAAAAJOS8zMC8yMDIwCQAAAAEwgLW42YvU2wiJlOrfjdTbCC1DSVEuVFNFOjcyNjkuSVFfUFJFRl9ESVZfT1RIRVIuQ1EzMjAyMC4uLi5VU0QBAAAADy4KAAMAAAAAAIC1uNmL1NsIHa0E4I3U2wgjQ0lRLlRTRTo3MjY5LklRX0NPR1MuQ1EzMjAyMC4uLi5VU0QBAAAADy4KAAIAAAALNTgwOC4wNDM2NDUBCAAAAAUAAAABMQEAAAAKMjA3MDgyOTExOAMAAAADMTYwAgAAAAIzNAQAAAABMAcAAAAKMTAvMjQvMjAyMwgAAAAJOS8zMC8yMDIwCQAAAAEwgLW42YvU2wjVCQbgjdTbCCFDSVEuVFNFOjcyNjkuSVFfQVAuQ1EzMjAyMC4uLi5VU0QBAAAADy4KAAIAAAAKMzM4Mi4xMjk3NAEIAAAABQAAAAExAQAAAAoyMDcwODI5MTE4AwAAAAMxNjACAAAABDEwMTgEAAAAATAHAAAACjEwLzI0</t>
  </si>
  <si>
    <t>LzIwMjMIAAAACTkvMzAvMjAyMAkAAAABMIC1uNmL1NsInJAH4I3U2wghQ0lRLlRTRTo3MjY5LklRX0FSLkNRMzIwMjAuLi4uVVNEAQAAAA8uCgACAAAACjM5MzQuODE2NjkBCAAAAAUAAAABMQEAAAAKMjA3MDgyOTExOAMAAAADMTYwAgAAAAQxMDIxBAAAAAEwBwAAAAoxMC8yNC8yMDIzCAAAAAk5LzMwLzIwMjAJAAAAATCAtbjZi9TbCAXm39+N1NsIKENJUS5UU0U6NzI2OS5JUV9JTlZFTlRPUlkuQ1EzMjAyMC4uLi5VU0QBAAAADy4KAAIAAAAKMzExNS4xNTg0MgEIAAAABQAAAAExAQAAAAoyMDcwODI5MTE4AwAAAAMxNjACAAAABDEwNDMEAAAAATAHAAAACjEwLzI0LzIwMjMIAAAACTkvMzAvMjAyMAkAAAABMIC1uNmL1NsInRMC4I3U2wgiQ0lRLlRTRTo3MjY5LklRX1NHQS5DUTMyMDIwLi4uLlVTRAEAAAAPLgoAAgAAAAsxNTA1LjU3NDg4OAEIAAAABQAAAAExAQAAAAoyMDcwODI5MTE4AwAAAAMxNjACAAAAAjIzBAAAAAEwBwAAAAoxMC8yNC8yMDIzCAAAAAk5LzMwLzIwMjAJAAAAATCAtbjZi9TbCKC049+N1NsIN0NJUS5UU0U6NzI2OS5JUV9UT1RBTF9SRVZfMVlSX0FOTl9HUk9XVEguQ1EzMjAyMC4uLi5VU0QBAAAADy4KAAIAAAAHLTAuMzQ1MwEIAAAABQAAAAExAQAAAAoyMDcwODI5MTE4AwAAAAI3OQIAAAAENDE5NAQAAAABMAcAAAAKMTAvMjQvMjAyMwgAAAAJOS8zMC8yMDIwCQAAAAEwgLW4</t>
  </si>
  <si>
    <t>2YvU2wgjAObfjdTbCCFDSVEuVFNFOjcyNjkuSVFfREEuQ1EzMjAyMC4uLi5VU0QBAAAADy4KAAMAAAAAAIC1uNmL1NsI4K3n343U2wgvQ0lRLlRTRTo3MjY5LklRX05FVF9JTlRFUkVTVF9FWFAuQ1EzMjAyMC4uLi5VU0QBAAAADy4KAAIAAAAJMTUuMjQ1NzUyAQgAAAAFAAAAATEBAAAACjIwNzA4MjkxMTgDAAAAAzE2MAIAAAADMzY4BAAAAAEwBwAAAAoxMC8yNC8yMDIzCAAAAAk5LzMwLzIwMjAJAAAAATCAtbjZi9TbCDZd+9+N1NsILkNJUS5UU0U6NzI2OS5JUV9ORVRfV09SS0lOR19DQVAuQ1EzMjAyMC4uLi5VU0QBAAAADy4KAAIAAAAMLTEyNTguOTIxNzU3AQgAAAAFAAAAATEBAAAACjIwNzA4MjkxMTgDAAAAAzE2MAIAAAAEMTMxMQQAAAABMAcAAAAKMTAvMjQvMjAyMwgAAAAJOS8zMC8yMDIwCQAAAAEwgLW42YvU2whjh/DfjdTbCCRDSVEuVFNFOjcyNjkuSVFfQ0FQRVguQ1EzMjAyMC4uLi5VU0QBAAAADy4KAAIAAAALLTQ3MC4zMjM4NjIBCAAAAAUAAAABMQEAAAAKMjA3MDgyOTExOAMAAAADMTYwAgAAAAQyMDIxBAAAAAEwBwAAAAoxMC8yNC8yMDIzCAAAAAk5LzMwLzIwMjAJAAAAATCAtbjZi9TbCJpA/t+N1NsIKENJUS5UU0U6NzI2OS5JUV9UT1RBTF9SRVYuQ1EyMjAyMC4uLi5VU0QBAAAADy4KAAIAAAALMzk0NC44MDY4NTkBCAAAAAUAAAABMQEAAAAKMjA0OTcwMzY0OAMAAAADMTYwAgAA</t>
  </si>
  <si>
    <t>AAIyOAQAAAABMAcAAAAKMTAvMjQvMjAyMwgAAAAJNi8zMC8yMDIwCQAAAAEwgLW42YvU2whNUvbfjdTbCCFDSVEuVFNFOjcyNjkuSVFfTkkuQ1EyMjAyMC4uLi5VU0QBAAAADy4KAAIAAAAJMTYuMzYzMTgyAQgAAAAFAAAAATEBAAAACjIwNDk3MDM2NDgDAAAAAzE2MAIAAAACMTUEAAAAATAHAAAACjEwLzI0LzIwMjMIAAAACTYvMzAvMjAyMAkAAAABMIC1uNmL1NsISBP5343U2wgpQ0lRLlRTRTo3MjY5LklRX0NBU0hfRVFVSVYuQ1EyMjAyMC4uLi5VU0QBAAAADy4KAAIAAAALNzY1NS43NDI2NjgBCAAAAAUAAAABMQEAAAAKMjA0OTcwMzY0OAMAAAADMTYwAgAAAAQxMDk2BAAAAAEwBwAAAAoxMC8yNC8yMDIzCAAAAAk2LzMwLzIwMjAJAAAAATCAtbjZi9TbCKC049+N1NsILUNJUS5UU0U6NzI2OS5JUV9DQVNIX1NUX0lOVkVTVC5DUTIyMDIwLi4uLlVTRAEAAAAPLgoAAgAAAAs4NjM2LjI5MDU1MQEIAAAABQAAAAExAQAAAAoyMDQ5NzAzNjQ4AwAAAAMxNjACAAAABDEwMDIEAAAAATAHAAAACjEwLzI0LzIwMjMIAAAACTYvMzAvMjAyMAkAAAABMIC1uNmL1NsIIwDm343U2wgnQ0lRLlRTRTo3MjY5LklRX1RPVEFMX0NBLkNRMjIwMjAuLi4uVVNEAQAAAA8uCgACAAAADDE2ODg5Ljg2NDQ2OAEIAAAABQAAAAExAQAAAAoyMDQ5NzAzNjQ4AwAAAAMxNjACAAAABDEwMDgEAAAAATAHAAAACjEwLzI0LzIwMjMI</t>
  </si>
  <si>
    <t>AAAACTYvMzAvMjAyMAkAAAABMIC1uNmL1NsI4K3n343U2wgrQ0lRLlRTRTo3MjY5LklRX1RPVEFMX0FTU0VUUy5DUTIyMDIwLi4uLlVTRAEAAAAPLgoAAgAAAAwzMzM0NC42Mzg5ODkBCAAAAAUAAAABMQEAAAAKMjA0OTcwMzY0OAMAAAADMTYwAgAAAAQxMDA3BAAAAAEwBwAAAAoxMC8yNC8yMDIzCAAAAAk2LzMwLzIwMjAJAAAAATCAtbjZi9TbCFftCuCN1NsIJ0NJUS5UU0U6NzI2OS5JUV9UT1RBTF9DTC5DUTIyMDIwLi4uLlVTRAEAAAAPLgoAAgAAAAwxMjg0NS43MTg5OTcBCAAAAAUAAAABMQEAAAAKMjA0OTcwMzY0OAMAAAADMTYwAgAAAAQxMDA5BAAAAAEwBwAAAAoxMC8yNC8yMDIzCAAAAAk2LzMwLzIwMjAJAAAAATCAtbjZi9TbCImU6t+N1NsIKUNJUS5UU0U6NzI2OS5JUV9UT1RBTF9MSUFCLkNRMjIwMjAuLi4uVVNEAQAAAA8uCgACAAAADDE2NzcwLjMyMjMzNgEIAAAABQAAAAExAQAAAAoyMDQ5NzAzNjQ4AwAAAAMxNjACAAAABDEyNzYEAAAAATAHAAAACjEwLzI0LzIwMjMIAAAACTYvMzAvMjAyMAkAAAABMIC1uNmL1NsI1QkG4I3U2wgqQ0lRLlRTRTo3MjY5LklRX1BSRUZfRVFVSVRZLkNRMjIwMjAuLi4uVVNEAQAAAA8uCgADAAAAAACAtbjZi9TbCB5rB+CN1NsIMkNJUS5UU0U6NzI2OS5JUV9UT1RBTF9DT01NT05fRVFVSVRZLkNRMjIwMjAuLi4uVVNEAQAAAA8uCgACAAAADDEzNzU1Ljk3</t>
  </si>
  <si>
    <t>MTk4OAEIAAAABQAAAAExAQAAAAoyMDQ5NzAzNjQ4AwAAAAMxNjACAAAABDEwMDYEAAAAATAHAAAACjEwLzI0LzIwMjMIAAAACTYvMzAvMjAyMAkAAAABMIC1uNmL1NsIuqAI4I3U2wgjQ0lRLlRTRTo3MjY5LklRX0FQSUMuQ1EyMjAyMC4uLi5VU0QBAAAADy4KAAIAAAALMTM1OC44Njc2MDgBCAAAAAUAAAABMQEAAAAKMjA0OTcwMzY0OAMAAAADMTYwAgAAAAQxMDg0BAAAAAEwBwAAAAoxMC8yNC8yMDIzCAAAAAk2LzMwLzIwMjAJAAAAATCAtbjZi9TbCAXm39+N1NsIIUNJUS5UU0U6NzI2OS5JUV9SRS5DUTIyMDIwLi4uLlVTRAEAAAAPLgoAAgAAAAwxMjkyMi45MTUzNjcBCAAAAAUAAAABMQEAAAAKMjA0OTcwMzY0OAMAAAADMTYwAgAAAAQxMjIyBAAAAAEwBwAAAAoxMC8yNC8yMDIzCAAAAAk2LzMwLzIwMjAJAAAAATCAtbjZi9TbCMlQAeCN1NsIK0NJUS5UU0U6NzI2OS5JUV9UT1RBTF9FUVVJVFkuQ1EyMjAyMC4uLi5VU0QBAAAADy4KAAIAAAAMMTY1NzQuMzE2NjUzAQgAAAAFAAAAATEBAAAACjIwNDk3MDM2NDgDAAAAAzE2MAIAAAAEMTI3NQQAAAABMAcAAAAKMTAvMjQvMjAyMwgAAAAJNi8zMC8yMDIwCQAAAAEwgLW42YvU2widEwLgjdTbCDxDSVEuVFNFOjcyNjkuSVFfVE9UQUxfT1VUU1RBTkRJTkdfRklMSU5HX0RBVEUuQ1EyMjAyMC4uLi5VU0QBAAAADy4KAAIAAAAKNDg1LjM2Mjk1NQEEAAAA</t>
  </si>
  <si>
    <t>BQAAAAE1AQAAAAoyMDQ5NzAzNjQ4AgAAAAUyNDE1MwYAAAABMIC1uNmL1NsIk8ED4I3U2wgpQ0lRLlRTRTo3MjY5LklRX1RPVEFMX0RFQlQuQ1EyMjAyMC4uLi5VU0QBAAAADy4KAAIAAAAKNzYyMS41OTcwNQEIAAAABQAAAAExAQAAAAoyMDQ5NzAzNjQ4AwAAAAMxNjACAAAABDQxNzMEAAAAATAHAAAACjEwLzI0LzIwMjMIAAAACTYvMzAvMjAyMAkAAAABMIC1uNmL1NsIHa0E4I3U2wgtQ0lRLlRTRTo3MjY5LklRX1BSRUZfRElWX09USEVSLkNRMjIwMjAuLi4uVVNEAQAAAA8uCgADAAAAAACAtbjZi9TbCGOH8N+N1NsII0NJUS5UU0U6NzI2OS5JUV9DT0dTLkNRMjIwMjAuLi4uVVNEAQAAAA8uCgACAAAACzI2NDguNzQ4MjY2AQgAAAAFAAAAATEBAAAACjIwNDk3MDM2NDgDAAAAAzE2MAIAAAACMzQEAAAAATAHAAAACjEwLzI0LzIwMjMIAAAACTYvMzAvMjAyMAkAAAABMIC1uNmL1NsIIwDm343U2wghQ0lRLlRTRTo3MjY5LklRX0FQLkNRMjIwMjAuLi4uVVNEAQAAAA8uCgACAAAACzIwOTguMjcxOTE2AQgAAAAFAAAAATEBAAAACjIwNDk3MDM2NDgDAAAAAzE2MAIAAAAEMTAxOAQAAAABMAcAAAAKMTAvMjQvMjAyMwgAAAAJNi8zMC8yMDIwCQAAAAEwgLW42YvU2wjgreffjdTbCCFDSVEuVFNFOjcyNjkuSVFfQVIuQ1EyMjAyMC4uLi5VU0QBAAAADy4KAAIAAAALMzU3MS4yNjQzNjcBCAAAAAUAAAABMQEA</t>
  </si>
  <si>
    <t>AAAKMjA0OTcwMzY0OAMAAAADMTYwAgAAAAQxMDIxBAAAAAEwBwAAAAoxMC8yNC8yMDIzCAAAAAk2LzMwLzIwMjAJAAAAATCAtbjZi9TbCJpA/t+N1NsIKENJUS5UU0U6NzI2OS5JUV9JTlZFTlRPUlkuQ1EyMjAyMC4uLi5VU0QBAAAADy4KAAIAAAALMzIwMy41MDA5MzQBCAAAAAUAAAABMQEAAAAKMjA0OTcwMzY0OAMAAAADMTYwAgAAAAQxMDQzBAAAAAEwBwAAAAoxMC8yNC8yMDIzCAAAAAk2LzMwLzIwMjAJAAAAATCAtbjZi9TbCImU6t+N1NsIIkNJUS5UU0U6NzI2OS5JUV9TR0EuQ1EyMjAyMC4uLi5VU0QBAAAADy4KAAIAAAALMTI4NC4wMDg4MzYBCAAAAAUAAAABMQEAAAAKMjA0OTcwMzY0OAMAAAADMTYwAgAAAAIyMwQAAAABMAcAAAAKMTAvMjQvMjAyMwgAAAAJNi8zMC8yMDIwCQAAAAEwgLW42YvU2wgk7//fjdTbCDdDSVEuVFNFOjcyNjkuSVFfVE9UQUxfUkVWXzFZUl9BTk5fR1JPV1RILkNRMjIwMjAuLi4uVVNEAQAAAA8uCgACAAAABy01My4xNDEBCAAAAAUAAAABMQEAAAAKMjA0OTcwMzY0OAMAAAACNzkCAAAABDQxOTQEAAAAATAHAAAACjEwLzI0LzIwMjMIAAAACTYvMzAvMjAyMAkAAAABMIC1uNmL1NsITVL2343U2wghQ0lRLlRTRTo3MjY5LklRX0RBLkNRMjIwMjAuLi4uVVNEAQAAAA8uCgADAAAAAACAtbjZi9TbCEgT+d+N1NsIL0NJUS5UU0U6NzI2OS5JUV9ORVRfSU5URVJFU1RfRVhQ</t>
  </si>
  <si>
    <t>LkNRMjIwMjAuLi4uVVNEAQAAAA8uCgACAAAACjE1Ni43Njc0NDIBCAAAAAUAAAABMQEAAAAKMjA0OTcwMzY0OAMAAAADMTYwAgAAAAMzNjgEAAAAATAHAAAACjEwLzI0LzIwMjMIAAAACTYvMzAvMjAyMAkAAAABMIC1uNmL1NsIBebf343U2wguQ0lRLlRTRTo3MjY5LklRX05FVF9XT1JLSU5HX0NBUC5DUTIyMDIwLi4uLlVTRAEAAAAPLgoAAgAAAAkxMjkuMjM1NzQBCAAAAAUAAAABMQEAAAAKMjA0OTcwMzY0OAMAAAADMTYwAgAAAAQxMzExBAAAAAEwBwAAAAoxMC8yNC8yMDIzCAAAAAk2LzMwLzIwMjAJAAAAATCAtbjZi9TbCDZd+9+N1NsIJENJUS5UU0U6NzI2OS5JUV9DQVBFWC5DUTIyMDIwLi4uLlVTRAEAAAAPLgoAAgAAAAstMzMwLjcwNTA5MwEIAAAABQAAAAExAQAAAAoyMDQ5NzAzNjQ4AwAAAAMxNjACAAAABDIwMjEEAAAAATAHAAAACjEwLzI0LzIwMjMIAAAACTYvMzAvMjAyMAkAAAABMIC1uNmL1NsIoLTj343U2wgoQ0lRLlRTRTo3MjY5LklRX1RPVEFMX1JFVi5DUTEyMDIwLi4uLlVTRAEAAAAPLgoAAgAAAAs4MDE0LjM3NzQzOQEIAAAABQAAAAExAQAAAAoyMDQzNzcwNDM2AwAAAAMxNjACAAAAAjI4BAAAAAEwBwAAAAoxMC8yNC8yMDIzCAAAAAkzLzMxLzIwMjAJAAAAATCAtbjZi9TbCNUJBuCN1NsIIUNJUS5UU0U6NzI2OS5JUV9OSS5DUTEyMDIwLi4uLlVTRAEAAAAPLgoAAgAAAAoxNjQu</t>
  </si>
  <si>
    <t>MTA0NzY0AQgAAAAFAAAAATEBAAAACjIwNDM3NzA0MzYDAAAAAzE2MAIAAAACMTUEAAAAATAHAAAACjEwLzI0LzIwMjMIAAAACTMvMzEvMjAyMAkAAAABMIC1uNmL1NsIiZTq343U2wgpQ0lRLlRTRTo3MjY5LklRX0NBU0hfRVFVSVYuQ1ExMjAyMC4uLi5VU0QBAAAADy4KAAIAAAALNDUxNC44NjA1MzQBCAAAAAUAAAABMQEAAAAKMjA0Mzc3MDQzNgMAAAADMTYwAgAAAAQxMDk2BAAAAAEwBwAAAAoxMC8yNC8yMDIzCAAAAAkzLzMxLzIwMjAJAAAAATCAtbjZi9TbCB5rB+CN1NsILUNJUS5UU0U6NzI2OS5JUV9DQVNIX1NUX0lOVkVTVC5DUTEyMDIwLi4uLlVTRAEAAAAPLgoAAgAAAAs1NjE2LjkyMTg4NwEIAAAABQAAAAExAQAAAAoyMDQzNzcwNDM2AwAAAAMxNjACAAAABDEwMDIEAAAAATAHAAAACjEwLzI0LzIwMjMIAAAACTMvMzEvMjAyMAkAAAABMIC1uNmL1NsIO3wI4I3U2wgnQ0lRLlRTRTo3MjY5LklRX1RPVEFMX0NBLkNRMTIwMjAuLi4uVVNEAQAAAA8uCgACAAAADDE0MzA5LjQxODcyNQEIAAAABQAAAAExAQAAAAoyMDQzNzcwNDM2AwAAAAMxNjACAAAABDEwMDgEAAAAATAHAAAACjEwLzI0LzIwMjMIAAAACTMvMzEvMjAyMAkAAAABMIC1uNmL1NsIV+0K4I3U2wgrQ0lRLlRTRTo3MjY5LklRX1RPVEFMX0FTU0VUUy5DUTEyMDIwLi4uLlVTRAEAAAAPLgoAAgAAAAwzMTAzOC4zMDAwMjkBCAAAAAUA</t>
  </si>
  <si>
    <t>AAABMQEAAAAKMjA0Mzc3MDQzNgMAAAADMTYwAgAAAAQxMDA3BAAAAAEwBwAAAAoxMC8yNC8yMDIzCAAAAAkzLzMxLzIwMjAJAAAAATCAtbjZi9TbCGOH8N+N1NsIJ0NJUS5UU0U6NzI2OS5JUV9UT1RBTF9DTC5DUTEyMDIwLi4uLlVTRAEAAAAPLgoAAgAAAAwxMTM4OS4yNDk4MTUBCAAAAAUAAAABMQEAAAAKMjA0Mzc3MDQzNgMAAAADMTYwAgAAAAQxMDA5BAAAAAEwBwAAAAoxMC8yNC8yMDIzCAAAAAkzLzMxLzIwMjAJAAAAATCAtbjZi9TbCB2tBOCN1NsIKUNJUS5UU0U6NzI2OS5JUV9UT1RBTF9MSUFCLkNRMTIwMjAuLi4uVVNEAQAAAA8uCgACAAAADDE0MzY4Ljk0MzY0NAEIAAAABQAAAAExAQAAAAoyMDQzNzcwNDM2AwAAAAMxNjACAAAABDEyNzYEAAAAATAHAAAACjEwLzI0LzIwMjMIAAAACTMvMzEvMjAyMAkAAAABMIC1uNmL1NsIoLTj343U2wgqQ0lRLlRTRTo3MjY5LklRX1BSRUZfRVFVSVRZLkNRMTIwMjAuLi4uVVNEAQAAAA8uCgADAAAAAACAtbjZi9TbCCMA5t+N1NsIMkNJUS5UU0U6NzI2OS5JUV9UT1RBTF9DT01NT05fRVFVSVRZLkNRMTIwMjAuLi4uVVNEAQAAAA8uCgACAAAADDEzODI1LjYzNTg3MgEIAAAABQAAAAExAQAAAAoyMDQzNzcwNDM2AwAAAAMxNjACAAAABDEwMDYEAAAAATAHAAAACjEwLzI0LzIwMjMIAAAACTMvMzEvMjAyMAkAAAABMIC1uNmL1NsI4K3n343U2wgjQ0lRLlRT</t>
  </si>
  <si>
    <t>RTo3MjY5LklRX0FQSUMuQ1ExMjAyMC4uLi5VU0QBAAAADy4KAAIAAAALMTM2MS40MDU5ODcBCAAAAAUAAAABMQEAAAAKMjA0Mzc3MDQzNgMAAAADMTYwAgAAAAQxMDg0BAAAAAEwBwAAAAoxMC8yNC8yMDIzCAAAAAkzLzMxLzIwMjAJAAAAATCAtbjZi9TbCCTv/9+N1NsIIUNJUS5UU0U6NzI2OS5JUV9SRS5DUTEyMDIwLi4uLlVTRAEAAAAPLgoAAgAAAAwxMzE0Ny4yMDA0OTUBCAAAAAUAAAABMQEAAAAKMjA0Mzc3MDQzNgMAAAADMTYwAgAAAAQxMjIyBAAAAAEwBwAAAAoxMC8yNC8yMDIzCAAAAAkzLzMxLzIwMjAJAAAAATCAtbjZi9TbCMlQAeCN1NsIK0NJUS5UU0U6NzI2OS5JUV9UT1RBTF9FUVVJVFkuQ1ExMjAyMC4uLi5VU0QBAAAADy4KAAIAAAAMMTY2NjkuMzU2Mzg1AQgAAAAFAAAAATEBAAAACjIwNDM3NzA0MzYDAAAAAzE2MAIAAAAEMTI3NQQAAAABMAcAAAAKMTAvMjQvMjAyMwgAAAAJMy8zMS8yMDIwCQAAAAEwgLW42YvU2widEwLgjdTbCDxDSVEuVFNFOjcyNjkuSVFfVE9UQUxfT1VUU1RBTkRJTkdfRklMSU5HX0RBVEUuQ1ExMjAyMC4uLi5VU0QBAAAADy4KAAIAAAAKNDg1LjMzMjQ2NQEEAAAABQAAAAE1AQAAAAoyMDQzNzcwNDM2AgAAAAUyNDE1MwYAAAABMIC1uNmL1NsIk8ED4I3U2wgpQ0lRLlRTRTo3MjY5LklRX1RPVEFMX0RFQlQuQ1ExMjAyMC4uLi5VU0QBAAAADy4KAAIAAAALMzc1</t>
  </si>
  <si>
    <t>Ni4zNzA4NzkBCAAAAAUAAAABMQEAAAAKMjA0Mzc3MDQzNgMAAAADMTYwAgAAAAQ0MTczBAAAAAEwBwAAAAoxMC8yNC8yMDIzCAAAAAkzLzMxLzIwMjAJAAAAATCAtbjZi9TbCImU6t+N1NsILUNJUS5UU0U6NzI2OS5JUV9QUkVGX0RJVl9PVEhFUi5DUTEyMDIwLi4uLlVTRAEAAAAPLgoAAwAAAAAAgLW42YvU2whNUvbfjdTbCCNDSVEuVFNFOjcyNjkuSVFfQ09HUy5DUTEyMDIwLi4uLlVTRAEAAAAPLgoAAgAAAAs1ODAwLjg3NzU4NAEIAAAABQAAAAExAQAAAAoyMDQzNzcwNDM2AwAAAAMxNjACAAAAAjM0BAAAAAEwBwAAAAoxMC8yNC8yMDIzCAAAAAkzLzMxLzIwMjAJAAAAATCAtbjZi9TbCEgT+d+N1NsIIUNJUS5UU0U6NzI2OS5JUV9BUC5DUTEyMDIwLi4uLlVTRAEAAAAPLgoAAgAAAAszMDY1LjYwMzAxNgEIAAAABQAAAAExAQAAAAoyMDQzNzcwNDM2AwAAAAMxNjACAAAABDEwMTgEAAAAATAHAAAACjEwLzI0LzIwMjMIAAAACTMvMzEvMjAyMAkAAAABMIC1uNmL1NsINl37343U2wghQ0lRLlRTRTo3MjY5LklRX0FSLkNRMTIwMjAuLi4uVVNEAQAAAA8uCgACAAAACjM5NDQuOTczMzMBCAAAAAUAAAABMQEAAAAKMjA0Mzc3MDQzNgMAAAADMTYwAgAAAAQxMDIxBAAAAAEwBwAAAAoxMC8yNC8yMDIzCAAAAAkzLzMxLzIwMjAJAAAAATCAtbjZi9TbCJpA/t+N1NsIKENJUS5UU0U6NzI2OS5JUV9JTlZFTlRP</t>
  </si>
  <si>
    <t>UlkuQ1ExMjAyMC4uLi5VU0QBAAAADy4KAAIAAAALMzMwMy43NTg0NTIBCAAAAAUAAAABMQEAAAAKMjA0Mzc3MDQzNgMAAAADMTYwAgAAAAQxMDQzBAAAAAEwBwAAAAoxMC8yNC8yMDIzCAAAAAkzLzMxLzIwMjAJAAAAATCAtbjZi9TbCE3R8t+N1NsIIkNJUS5UU0U6NzI2OS5JUV9TR0EuQ1ExMjAyMC4uLi5VU0QBAAAADy4KAAIAAAAKLTgxLjAwMjIxNgEIAAAABQAAAAExAQAAAAoyMDQzNzcwNDM2AwAAAAMxNjACAAAAAjIzBAAAAAEwBwAAAAoxMC8yNC8yMDIzCAAAAAkzLzMxLzIwMjAJAAAAATCAtbjZi9TbCKC049+N1NsIN0NJUS5UU0U6NzI2OS5JUV9UT1RBTF9SRVZfMVlSX0FOTl9HUk9XVEguQ1ExMjAyMC4uLi5VU0QBAAAADy4KAAIAAAAILTE2LjQ5MTMBCAAAAAUAAAABMQEAAAAKMjA0Mzc3MDQzNgMAAAACNzkCAAAABDQxOTQEAAAAATAHAAAACjEwLzI0LzIwMjMIAAAACTMvMzEvMjAyMAkAAAABMIC1uNmL1NsIIwDm343U2wghQ0lRLlRTRTo3MjY5LklRX0RBLkNRMTIwMjAuLi4uVVNEAQAAAA8uCgADAAAAAACAtbjZi9TbCOCt59+N1NsIL0NJUS5UU0U6NzI2OS5JUV9ORVRfSU5URVJFU1RfRVhQLkNRMTIwMjAuLi4uVVNEAQAAAA8uCgACAAAACDguNTk2NDk1AQgAAAAFAAAAATEBAAAACjIwNDM3NzA0MzYDAAAAAzE2MAIAAAADMzY4BAAAAAEwBwAAAAoxMC8yNC8yMDIzCAAAAAkzLzMxLzIw</t>
  </si>
  <si>
    <t>MjAJAAAAATCAtbjZi9TbCArM9N+N1NsILkNJUS5UU0U6NzI2OS5JUV9ORVRfV09SS0lOR19DQVAuQ1ExMjAyMC4uLi5VU0QBAAAADy4KAAIAAAALLTg1MS4zNTAzODcBCAAAAAUAAAABMQEAAAAKMjA0Mzc3MDQzNgMAAAADMTYwAgAAAAQxMzExBAAAAAEwBwAAAAoxMC8yNC8yMDIzCAAAAAkzLzMxLzIwMjAJAAAAATCAtbjZi9TbCGOH8N+N1NsIJENJUS5UU0U6NzI2OS5JUV9DQVBFWC5DUTEyMDIwLi4uLlVTRAEAAAAPLgoAAgAAAAotNTEwLjQ1NTIyAQgAAAAFAAAAATEBAAAACjIwNDM3NzA0MzYDAAAAAzE2MAIAAAAEMjAyMQQAAAABMAcAAAAKMTAvMjQvMjAyMwgAAAAJMy8zMS8yMDIwCQAAAAEwgLW42YvU2wg7fAjgjdTbCChDSVEuVFNFOjcyNjkuSVFfVE9UQUxfUkVWLkNRNDIwMTkuLi4uVVNEAQAAAA8uCgACAAAACzgwMTEuMTE1NTE1AQgAAAAFAAAAATEBAAAACjIwMTQwNDEyODgDAAAAAzE2MAIAAAACMjgEAAAAATAHAAAACjEwLzI0LzIwMjMIAAAACjEyLzMxLzIwMTkJAAAAATCAtbjZi9TbCB2tBOCN1NsIIUNJUS5UU0U6NzI2OS5JUV9OSS5DUTQyMDE5Li4uLlVTRAEAAAAPLgoAAgAAAAozNDIuODYwMDM1AQgAAAAFAAAAATEBAAAACjIwMTQwNDEyODgDAAAAAzE2MAIAAAACMTUEAAAAATAHAAAACjEwLzI0LzIwMjMIAAAACjEyLzMxLzIwMTkJAAAAATCAtbjZi9TbCNUJBuCN1NsIKUNJUS5U</t>
  </si>
  <si>
    <t>U0U6NzI2OS5JUV9DQVNIX0VRVUlWLkNRNDIwMTkuLi4uVVNEAQAAAA8uCgACAAAACzU0NDAuNzgzMjQ0AQgAAAAFAAAAATEBAAAACjIwMTQwNDEyODgDAAAAAzE2MAIAAAAEMTA5NgQAAAABMAcAAAAKMTAvMjQvMjAyMwgAAAAKMTIvMzEvMjAxOQkAAAABMIC1uNmL1NsIHmsH4I3U2wgtQ0lRLlRTRTo3MjY5LklRX0NBU0hfU1RfSU5WRVNULkNRNDIwMTkuLi4uVVNEAQAAAA8uCgACAAAACzY0MDYuMzQxNzM1AQgAAAAFAAAAATEBAAAACjIwMTQwNDEyODgDAAAAAzE2MAIAAAAEMTAwMgQAAAABMAcAAAAKMTAvMjQvMjAyMwgAAAAKMTIvMzEvMjAxOQkAAAABMIC1uNmL1NsIIwDm343U2wgnQ0lRLlRTRTo3MjY5LklRX1RPVEFMX0NBLkNRNDIwMTkuLi4uVVNEAQAAAA8uCgACAAAADDE0NjMwLjgzMjY2NQEIAAAABQAAAAExAQAAAAoyMDE0MDQxMjg4AwAAAAMxNjACAAAABDEwMDgEAAAAATAHAAAACjEwLzI0LzIwMjMIAAAACjEyLzMxLzIwMTkJAAAAATCAtbjZi9TbCK2G59+N1NsIK0NJUS5UU0U6NzI2OS5JUV9UT1RBTF9BU1NFVFMuQ1E0MjAxOS4uLi5VU0QBAAAADy4KAAIAAAAMMzE2ODUuMTQ5NjAzAQgAAAAFAAAAATEBAAAACjIwMTQwNDEyODgDAAAAAzE2MAIAAAAEMTAwNwQAAAABMAcAAAAKMTAvMjQvMjAyMwgAAAAKMTIvMzEvMjAxOQkAAAABMIC1uNmL1NsIyVAB4I3U2wgnQ0lRLlRTRTo3MjY5</t>
  </si>
  <si>
    <t>LklRX1RPVEFMX0NMLkNRNDIwMTkuLi4uVVNEAQAAAA8uCgACAAAADDExMjYzLjQ1MDQxOQEIAAAABQAAAAExAQAAAAoyMDE0MDQxMjg4AwAAAAMxNjACAAAABDEwMDkEAAAAATAHAAAACjEwLzI0LzIwMjMIAAAACjEyLzMxLzIwMTkJAAAAATCAtbjZi9TbCImU6t+N1NsIKUNJUS5UU0U6NzI2OS5JUV9UT1RBTF9MSUFCLkNRNDIwMTkuLi4uVVNEAQAAAA8uCgACAAAADDE0NDI2LjEyNTEzNwEIAAAABQAAAAExAQAAAAoyMDE0MDQxMjg4AwAAAAMxNjACAAAABDEyNzYEAAAAATAHAAAACjEwLzI0LzIwMjMIAAAACjEyLzMxLzIwMTkJAAAAATCAtbjZi9TbCJ0TAuCN1NsIKkNJUS5UU0U6NzI2OS5JUV9QUkVGX0VRVUlUWS5DUTQyMDE5Li4uLlVTRAEAAAAPLgoAAwAAAAAAgLW42YvU2wg2XfvfjdTbCDJDSVEuVFNFOjcyNjkuSVFfVE9UQUxfQ09NTU9OX0VRVUlUWS5DUTQyMDE5Li4uLlVTRAEAAAAPLgoAAgAAAAwxNDMzMy4yNjI4MDIBCAAAAAUAAAABMQEAAAAKMjAxNDA0MTI4OAMAAAADMTYwAgAAAAQxMDA2BAAAAAEwBwAAAAoxMC8yNC8yMDIzCAAAAAoxMi8zMS8yMDE5CQAAAAEwgLW42YvU2wiaQP7fjdTbCCNDSVEuVFNFOjcyNjkuSVFfQVBJQy5DUTQyMDE5Li4uLlVTRAEAAAAPLgoAAgAAAAsxMzYwLjkyMjczNgEIAAAABQAAAAExAQAAAAoyMDE0MDQxMjg4AwAAAAMxNjACAAAABDEwODQEAAAAATAH</t>
  </si>
  <si>
    <t>AAAACjEwLzI0LzIwMjMIAAAACjEyLzMxLzIwMTkJAAAAATCAtbjZi9TbCAXm39+N1NsIIUNJUS5UU0U6NzI2OS5JUV9SRS5DUTQyMDE5Li4uLlVTRAEAAAAPLgoAAgAAAAwxMjg1NC42NzAyNzQBCAAAAAUAAAABMQEAAAAKMjAxNDA0MTI4OAMAAAADMTYwAgAAAAQxMjIyBAAAAAEwBwAAAAoxMC8yNC8yMDIzCAAAAAoxMi8zMS8yMDE5CQAAAAEwgLW42YvU2wgjj+PfjdTbCCtDSVEuVFNFOjcyNjkuSVFfVE9UQUxfRVFVSVRZLkNRNDIwMTkuLi4uVVNEAQAAAA8uCgACAAAADDE3MjU5LjAyNDQ2NgEIAAAABQAAAAExAQAAAAoyMDE0MDQxMjg4AwAAAAMxNjACAAAABDEyNzUEAAAAATAHAAAACjEwLzI0LzIwMjMIAAAACjEyLzMxLzIwMTkJAAAAATCAtbjZi9TbCE3R8t+N1NsIPENJUS5UU0U6NzI2OS5JUV9UT1RBTF9PVVRTVEFORElOR19GSUxJTkdfREFURS5DUTQyMDE5Li4uLlVTRAEAAAAPLgoAAgAAAAo0ODUuMzMyNzg1AQQAAAAFAAAAATUBAAAACjIwMTQwNDEyODgCAAAABTI0MTUzBgAAAAEwgLW42YvU2wgKzPTfjdTbCClDSVEuVFNFOjcyNjkuSVFfVE9UQUxfREVCVC5DUTQyMDE5Li4uLlVTRAEAAAAPLgoAAgAAAAozNTYxLjgxMTYxAQgAAAAFAAAAATEBAAAACjIwMTQwNDEyODgDAAAAAzE2MAIAAAAENDE3MwQAAAABMAcAAAAKMTAvMjQvMjAyMwgAAAAKMTIvMzEvMjAxOQkAAAABMIC1uNmL1NsI</t>
  </si>
  <si>
    <t>TVL2343U2wgtQ0lRLlRTRTo3MjY5LklRX1BSRUZfRElWX09USEVSLkNRNDIwMTkuLi4uVVNEAQAAAA8uCgADAAAAAACAtbjZi9TbCGOH8N+N1NsII0NJUS5UU0U6NzI2OS5JUV9DT0dTLkNRNDIwMTkuLi4uVVNEAQAAAA8uCgACAAAACzU4ODAuMTMxMDM2AQgAAAAFAAAAATEBAAAACjIwMTQwNDEyODgDAAAAAzE2MAIAAAACMzQEAAAAATAHAAAACjEwLzI0LzIwMjMIAAAACjEyLzMxLzIwMTkJAAAAATCAtbjZi9TbCEgT+d+N1NsIIUNJUS5UU0U6NzI2OS5JUV9BUC5DUTQyMDE5Li4uLlVTRAEAAAAPLgoAAgAAAAszMTc1LjU5MzczNQEIAAAABQAAAAExAQAAAAoyMDE0MDQxMjg4AwAAAAMxNjACAAAABDEwMTgEAAAAATAHAAAACjEwLzI0LzIwMjMIAAAACjEyLzMxLzIwMTkJAAAAATCAtbjZi9TbCK2G59+N1NsIIUNJUS5UU0U6NzI2OS5JUV9BUi5DUTQyMDE5Li4uLlVTRAEAAAAPLgoAAgAAAAszNjMxLjM1NzE0NAEIAAAABQAAAAExAQAAAAoyMDE0MDQxMjg4AwAAAAMxNjACAAAABDEwMjEEAAAAATAHAAAACjEwLzI0LzIwMjMIAAAACjEyLzMxLzIwMTkJAAAAATCAtbjZi9TbCDt8COCN1NsIKENJUS5UU0U6NzI2OS5JUV9JTlZFTlRPUlkuQ1E0MjAxOS4uLi5VU0QBAAAADy4KAAIAAAALMzI4NS44ODM4NjEBCAAAAAUAAAABMQEAAAAKMjAxNDA0MTI4OAMAAAADMTYwAgAAAAQxMDQzBAAAAAEwBwAAAAox</t>
  </si>
  <si>
    <t>MC8yNC8yMDIzCAAAAAoxMi8zMS8yMDE5CQAAAAEwgLW42YvU2wiJlOrfjdTbCCJDSVEuVFNFOjcyNjkuSVFfU0dBLkNRNDIwMTkuLi4uVVNEAQAAAA8uCgACAAAACzE2NTQuMDg1MDQzAQgAAAAFAAAAATEBAAAACjIwMTQwNDEyODgDAAAAAzE2MAIAAAACMjMEAAAAATAHAAAACjEwLzI0LzIwMjMIAAAACjEyLzMxLzIwMTkJAAAAATCAtbjZi9TbCFftCuCN1NsIN0NJUS5UU0U6NzI2OS5JUV9UT1RBTF9SRVZfMVlSX0FOTl9HUk9XVEguQ1E0MjAxOS4uLi5VU0QBAAAADy4KAAIAAAAGLTQuMjY0AQgAAAAFAAAAATEBAAAACjIwMTQwNDEyODgDAAAAAjc5AgAAAAQ0MTk0BAAAAAEwBwAAAAoxMC8yNC8yMDIzCAAAAAoxMi8zMS8yMDE5CQAAAAEwgLW42YvU2wiW/PDfjdTbCCFDSVEuVFNFOjcyNjkuSVFfREEuQ1E0MjAxOS4uLi5VU0QBAAAADy4KAAMAAAAAAIC1uNmL1NsI1QkG4I3U2wgvQ0lRLlRTRTo3MjY5LklRX05FVF9JTlRFUkVTVF9FWFAuQ1E0MjAxOS4uLi5VU0QBAAAADy4KAAIAAAAJMjguMDkyNDIxAQgAAAAFAAAAATEBAAAACjIwMTQwNDEyODgDAAAAAzE2MAIAAAADMzY4BAAAAAEwBwAAAAoxMC8yNC8yMDIzCAAAAAoxMi8zMS8yMDE5CQAAAAEwgLW42YvU2wgF5t/fjdTbCC5DSVEuVFNFOjcyNjkuSVFfTkVUX1dPUktJTkdfQ0FQLkNRNDIwMTkuLi4uVVNEAQAAAA8uCgACAAAADC0xNTIzLjU4</t>
  </si>
  <si>
    <t>ODI0OQEIAAAABQAAAAExAQAAAAoyMDE0MDQxMjg4AwAAAAMxNjACAAAABDEzMTEEAAAAATAHAAAACjEwLzI0LzIwMjMIAAAACjEyLzMxLzIwMTkJAAAAATCAtbjZi9TbCB5rB+CN1NsIJENJUS5UU0U6NzI2OS5JUV9DQVBFWC5DUTQyMDE5Li4uLlVTRAEAAAAPLgoAAgAAAAstNTcyLjY2OTQ3MQEIAAAABQAAAAExAQAAAAoyMDE0MDQxMjg4AwAAAAMxNjACAAAABDIwMjEEAAAAATAHAAAACjEwLzI0LzIwMjMIAAAACjEyLzMxLzIwMTkJAAAAATCAtbjZi9TbCCOP49+N1NsIKENJUS5UU0U6NzI2OS5JUV9UT1RBTF9SRVYuQ1EzMjAxOS4uLi5VU0QBAAAADy4KAAIAAAAKNzg0NC4yODIzNQEIAAAABQAAAAExAQAAAAoxOTkyMjg3NjM2AwAAAAMxNjACAAAAAjI4BAAAAAEwBwAAAAoxMC8yNC8yMDIzCAAAAAk5LzMwLzIwMTkJAAAAATCAtbjZi9TbCB2tBOCN1NsIIUNJUS5UU0U6NzI2OS5JUV9OSS5DUTMyMDE5Li4uLlVTRAEAAAAPLgoAAgAAAAozNTguODc2MTU4AQgAAAAFAAAAATEBAAAACjE5OTIyODc2MzYDAAAAAzE2MAIAAAACMTUEAAAAATAHAAAACjEwLzI0LzIwMjMIAAAACTkvMzAvMjAxOQkAAAABMIC1uNmL1NsIiZTq343U2wgpQ0lRLlRTRTo3MjY5LklRX0NBU0hfRVFVSVYuQ1EzMjAxOS4uLi5VU0QBAAAADy4KAAIAAAALNDY2NS45NTQzODQBCAAAAAUAAAABMQEAAAAKMTk5MjI4NzYzNgMAAAAD</t>
  </si>
  <si>
    <t>MTYwAgAAAAQxMDk2BAAAAAEwBwAAAAoxMC8yNC8yMDIzCAAAAAk5LzMwLzIwMTkJAAAAATCAtbjZi9TbCDZd+9+N1NsILUNJUS5UU0U6NzI2OS5JUV9DQVNIX1NUX0lOVkVTVC5DUTMyMDE5Li4uLlVTRAEAAAAPLgoAAgAAAAs1NzcwLjgwODU1MwEIAAAABQAAAAExAQAAAAoxOTkyMjg3NjM2AwAAAAMxNjACAAAABDEwMDIEAAAAATAHAAAACjEwLzI0LzIwMjMIAAAACTkvMzAvMjAxOQkAAAABMIC1uNmL1NsImkD+343U2wgnQ0lRLlRTRTo3MjY5LklRX1RPVEFMX0NBLkNRMzIwMTkuLi4uVVNEAQAAAA8uCgACAAAADDEzOTk3LjE2MDA1MwEIAAAABQAAAAExAQAAAAoxOTkyMjg3NjM2AwAAAAMxNjACAAAABDEwMDgEAAAAATAHAAAACjEwLzI0LzIwMjMIAAAACTkvMzAvMjAxOQkAAAABMIC1uNmL1NsIJO//343U2wgrQ0lRLlRTRTo3MjY5LklRX1RPVEFMX0FTU0VUUy5DUTMyMDE5Li4uLlVTRAEAAAAPLgoAAgAAAAwzMDMzMS4wODU3MDEBCAAAAAUAAAABMQEAAAAKMTk5MjI4NzYzNgMAAAADMTYwAgAAAAQxMDA3BAAAAAEwBwAAAAoxMC8yNC8yMDIzCAAAAAk5LzMwLzIwMTkJAAAAATCAtbjZi9TbCMlQAeCN1NsIJ0NJUS5UU0U6NzI2OS5JUV9UT1RBTF9DTC5DUTMyMDE5Li4uLlVTRAEAAAAPLgoAAgAAAAwxMTI1OS4wMjcxMDkBCAAAAAUAAAABMQEAAAAKMTk5MjI4NzYzNgMAAAADMTYwAgAAAAQxMDA5</t>
  </si>
  <si>
    <t>BAAAAAEwBwAAAAoxMC8yNC8yMDIzCAAAAAk5LzMwLzIwMTkJAAAAATCAtbjZi9TbCE1S9t+N1NsIKUNJUS5UU0U6NzI2OS5JUV9UT1RBTF9MSUFCLkNRMzIwMTkuLi4uVVNEAQAAAA8uCgACAAAADDE0Mzk4LjIyMjEwNwEIAAAABQAAAAExAQAAAAoxOTkyMjg3NjM2AwAAAAMxNjACAAAABDEyNzYEAAAAATAHAAAACjEwLzI0LzIwMjMIAAAACTkvMzAvMjAxOQkAAAABMIC1uNmL1NsII4/j343U2wgqQ0lRLlRTRTo3MjY5LklRX1BSRUZfRVFVSVRZLkNRMzIwMTkuLi4uVVNEAQAAAA8uCgADAAAAAACAtbjZi9TbCCMA5t+N1NsIMkNJUS5UU0U6NzI2OS5JUV9UT1RBTF9DT01NT05fRVFVSVRZLkNRMzIwMTkuLi4uVVNEAQAAAA8uCgACAAAACzEzMTEwLjE0NjA4AQgAAAAFAAAAATEBAAAACjE5OTIyODc2MzYDAAAAAzE2MAIAAAAEMTAwNgQAAAABMAcAAAAKMTAvMjQvMjAyMwgAAAAJOS8zMC8yMDE5CQAAAAEwgLW42YvU2withuffjdTbCCNDSVEuVFNFOjcyNjkuSVFfQVBJQy5DUTMyMDE5Li4uLlVTRAEAAAAPLgoAAgAAAAkxMzMyLjI0MTcBCAAAAAUAAAABMQEAAAAKMTk5MjI4NzYzNgMAAAADMTYwAgAAAAQxMDg0BAAAAAEwBwAAAAoxMC8yNC8yMDIzCAAAAAk5LzMwLzIwMTkJAAAAATCAtbjZi9TbCEgT+d+N1NsIIUNJUS5UU0U6NzI2OS5JUV9SRS5DUTMyMDE5Li4uLlVTRAEAAAAPLgoAAgAAAAwxMjcz</t>
  </si>
  <si>
    <t>Ny4zNTU5NzcBCAAAAAUAAAABMQEAAAAKMTk5MjI4NzYzNgMAAAADMTYwAgAAAAQxMjIyBAAAAAEwBwAAAAoxMC8yNC8yMDIzCAAAAAk5LzMwLzIwMTkJAAAAATCAtbjZi9TbCJb88N+N1NsIK0NJUS5UU0U6NzI2OS5JUV9UT1RBTF9FUVVJVFkuQ1EzMjAxOS4uLi5VU0QBAAAADy4KAAIAAAAMMTU5MzIuODYzNTk1AQgAAAAFAAAAATEBAAAACjE5OTIyODc2MzYDAAAAAzE2MAIAAAAEMTI3NQQAAAABMAcAAAAKMTAvMjQvMjAyMwgAAAAJOS8zMC8yMDE5CQAAAAEwgLW42YvU2whLqvLfjdTbCDxDSVEuVFNFOjcyNjkuSVFfVE9UQUxfT1VUU1RBTkRJTkdfRklMSU5HX0RBVEUuQ1EzMjAxOS4uLi5VU0QBAAAADy4KAAIAAAAKNDYxLjMzNTMwMQEEAAAABQAAAAE1AQAAAAoxOTkyMjg3NjM2AgAAAAUyNDE1MwYAAAABMIC1uNmL1NsICsz0343U2wgpQ0lRLlRTRTo3MjY5LklRX1RPVEFMX0RFQlQuQ1EzMjAxOS4uLi5VU0QBAAAADy4KAAIAAAALMzQ0NC41NjE2NzcBCAAAAAUAAAABMQEAAAAKMTk5MjI4NzYzNgMAAAADMTYwAgAAAAQ0MTczBAAAAAEwBwAAAAoxMC8yNC8yMDIzCAAAAAk5LzMwLzIwMTkJAAAAATCAtbjZi9TbCAXm39+N1NsILUNJUS5UU0U6NzI2OS5JUV9QUkVGX0RJVl9PVEhFUi5DUTMyMDE5Li4uLlVTRAEAAAAPLgoAAwAAAAAAgLW42YvU2wgdrQTgjdTbCCNDSVEuVFNFOjcyNjkuSVFfQ09H</t>
  </si>
  <si>
    <t>Uy5DUTMyMDE5Li4uLlVTRAEAAAAPLgoAAgAAAAs1NTk4LjIyNTY4MgEIAAAABQAAAAExAQAAAAoxOTkyMjg3NjM2AwAAAAMxNjACAAAAAjM0BAAAAAEwBwAAAAoxMC8yNC8yMDIzCAAAAAk5LzMwLzIwMTkJAAAAATCAtbjZi9TbCNUJBuCN1NsIIUNJUS5UU0U6NzI2OS5JUV9BUC5DUTMyMDE5Li4uLlVTRAEAAAAPLgoAAgAAAAszMDY4Ljg0ODE2NQEIAAAABQAAAAExAQAAAAoxOTkyMjg3NjM2AwAAAAMxNjACAAAABDEwMTgEAAAAATAHAAAACjEwLzI0LzIwMjMIAAAACTkvMzAvMjAxOQkAAAABMIC1uNmL1NsIHmsH4I3U2wghQ0lRLlRTRTo3MjY5LklRX0FSLkNRMzIwMTkuLi4uVVNEAQAAAA8uCgACAAAACzM4ODIuNDE2MTIzAQgAAAAFAAAAATEBAAAACjE5OTIyODc2MzYDAAAAAzE2MAIAAAAEMTAyMQQAAAABMAcAAAAKMTAvMjQvMjAyMwgAAAAJOS8zMC8yMDE5CQAAAAEwgLW42YvU2wg7fAjgjdTbCChDSVEuVFNFOjcyNjkuSVFfSU5WRU5UT1JZLkNRMzIwMTkuLi4uVVNEAQAAAA8uCgACAAAACzMxMDguNTQ1NDY0AQgAAAAFAAAAATEBAAAACjE5OTIyODc2MzYDAAAAAzE2MAIAAAAEMTA0MwQAAAABMAcAAAAKMTAvMjQvMjAyMwgAAAAJOS8zMC8yMDE5CQAAAAEwgLW42YvU2whX7QrgjdTbCCJDSVEuVFNFOjcyNjkuSVFfU0dBLkNRMzIwMTkuLi4uVVNEAQAAAA8uCgACAAAACzE3MjguNDQ2ODI1AQgA</t>
  </si>
  <si>
    <t>AAAFAAAAATEBAAAACjE5OTIyODc2MzYDAAAAAzE2MAIAAAACMjMEAAAAATAHAAAACjEwLzI0LzIwMjMIAAAACTkvMzAvMjAxOQkAAAABMIC1uNmL1NsII4/j343U2wg3Q0lRLlRTRTo3MjY5LklRX1RPVEFMX1JFVl8xWVJfQU5OX0dST1dUSC5DUTMyMDE5Li4uLlVTRAEAAAAPLgoAAgAAAActOS45ODQ4AQgAAAAFAAAAATEBAAAACjE5OTIyODc2MzYDAAAAAjc5AgAAAAQ0MTk0BAAAAAEwBwAAAAoxMC8yNC8yMDIzCAAAAAk5LzMwLzIwMTkJAAAAATCAtbjZi9TbCCMA5t+N1NsIIUNJUS5UU0U6NzI2OS5JUV9EQS5DUTMyMDE5Li4uLlVTRAEAAAAPLgoAAwAAAAAAgLW42YvU2withuffjdTbCC9DSVEuVFNFOjcyNjkuSVFfTkVUX0lOVEVSRVNUX0VYUC5DUTMyMDE5Li4uLlVTRAEAAAAPLgoAAgAAAAk4OC4wNDQ1NTUBCAAAAAUAAAABMQEAAAAKMTk5MjI4NzYzNgMAAAADMTYwAgAAAAMzNjgEAAAAATAHAAAACjEwLzI0LzIwMjMIAAAACTkvMzAvMjAxOQkAAAABMIC1uNmL1NsIkZkD4I3U2wguQ0lRLlRTRTo3MjY5LklRX05FVF9XT1JLSU5HX0NBUC5DUTMyMDE5Li4uLlVTRAEAAAAPLgoAAgAAAAwtMTY0OC43Mjg0MzMBCAAAAAUAAAABMQEAAAAKMTk5MjI4NzYzNgMAAAADMTYwAgAAAAQxMzExBAAAAAEwBwAAAAoxMC8yNC8yMDIzCAAAAAk5LzMwLzIwMTkJAAAAATCAtbjZi9TbCImU6t+N1NsIJENJUS5U</t>
  </si>
  <si>
    <t>U0U6NzI2OS5JUV9DQVBFWC5DUTMyMDE5Li4uLlVTRAEAAAAPLgoAAgAAAAstNTY4LjM3MTY4OAEIAAAABQAAAAExAQAAAAoxOTkyMjg3NjM2AwAAAAMxNjACAAAABDIwMjEEAAAAATAHAAAACjEwLzI0LzIwMjMIAAAACTkvMzAvMjAxOQkAAAABMIC1uNmL1NsIJO//343U2wgoQ0lRLlRTRTo3MjY5LklRX1RPVEFMX1JFVi5DUTIyMDE5Li4uLlVTRAEAAAAPLgoAAgAAAAo4NDE5Ljg1NDUxAQgAAAAFAAAAATEBAAAACjE5NzQ4ODc4MDgDAAAAAzE2MAIAAAACMjgEAAAAATAHAAAACjEwLzI0LzIwMjMIAAAACTYvMzAvMjAxOQkAAAABMIC1uNmL1NsISBP5343U2wghQ0lRLlRTRTo3MjY5LklRX05JLkNRMjIwMTkuLi4uVVNEAQAAAA8uCgACAAAACTM3NS44NTAwOAEIAAAABQAAAAExAQAAAAoxOTc0ODg3ODA4AwAAAAMxNjACAAAAAjE1BAAAAAEwBwAAAAoxMC8yNC8yMDIzCAAAAAk2LzMwLzIwMTkJAAAAATCAtbjZi9TbCDZd+9+N1NsIKUNJUS5UU0U6NzI2OS5JUV9DQVNIX0VRVUlWLkNRMjIwMTkuLi4uVVNEAQAAAA8uCgACAAAACzQ4MjcuMDQ0Njc3AQgAAAAFAAAAATEBAAAACjE5NzQ4ODc4MDgDAAAAAzE2MAIAAAAEMTA5NgQAAAABMAcAAAAKMTAvMjQvMjAyMwgAAAAJNi8zMC8yMDE5CQAAAAEwgLW42YvU2whjh/DfjdTbCC1DSVEuVFNFOjcyNjkuSVFfQ0FTSF9TVF9JTlZFU1QuQ1EyMjAxOS4uLi5V</t>
  </si>
  <si>
    <t>U0QBAAAADy4KAAIAAAALNTkxNS42NjU1NjUBCAAAAAUAAAABMQEAAAAKMTk3NDg4NzgwOAMAAAADMTYwAgAAAAQxMDAyBAAAAAEwBwAAAAoxMC8yNC8yMDIzCAAAAAk2LzMwLzIwMTkJAAAAATCAtbjZi9TbCJpA/t+N1NsIJ0NJUS5UU0U6NzI2OS5JUV9UT1RBTF9DQS5DUTIyMDE5Li4uLlVTRAEAAAAPLgoAAgAAAAwxNDIwMS4zNjQxMTQBCAAAAAUAAAABMQEAAAAKMTk3NDg4NzgwOAMAAAADMTYwAgAAAAQxMDA4BAAAAAEwBwAAAAoxMC8yNC8yMDIzCAAAAAk2LzMwLzIwMTkJAAAAATCAtbjZi9TbCK2G59+N1NsIK0NJUS5UU0U6NzI2OS5JUV9UT1RBTF9BU1NFVFMuQ1EyMjAxOS4uLi5VU0QBAAAADy4KAAIAAAAMMzA4NzYuNjI1Mzg4AQgAAAAFAAAAATEBAAAACjE5NzQ4ODc4MDgDAAAAAzE2MAIAAAAEMTAwNwQAAAABMAcAAAAKMTAvMjQvMjAyMwgAAAAJNi8zMC8yMDE5CQAAAAEwgLW42YvU2whX7QrgjdTbCCdDSVEuVFNFOjcyNjkuSVFfVE9UQUxfQ0wuQ1EyMjAxOS4uLi5VU0QBAAAADy4KAAIAAAAMMTE2ODEuMzU2NjQxAQgAAAAFAAAAATEBAAAACjE5NzQ4ODc4MDgDAAAAAzE2MAIAAAAEMTAwOQQAAAABMAcAAAAKMTAvMjQvMjAyMwgAAAAJNi8zMC8yMDE5CQAAAAEwgLW42YvU2wgzberfjdTbCClDSVEuVFNFOjcyNjkuSVFfVE9UQUxfTElBQi5DUTIyMDE5Li4uLlVTRAEAAAAPLgoAAgAAAAwx</t>
  </si>
  <si>
    <t>NDk1My40MDc1NDkBCAAAAAUAAAABMQEAAAAKMTk3NDg4NzgwOAMAAAADMTYwAgAAAAQxMjc2BAAAAAEwBwAAAAoxMC8yNC8yMDIzCAAAAAk2LzMwLzIwMTkJAAAAATCAtbjZi9TbCEuq8t+N1NsIKkNJUS5UU0U6NzI2OS5JUV9QUkVGX0VRVUlUWS5DUTIyMDE5Li4uLlVTRAEAAAAPLgoAAwAAAAAAgLW42YvU2wgKzPTfjdTbCDJDSVEuVFNFOjcyNjkuSVFfVE9UQUxfQ09NTU9OX0VRVUlUWS5DUTIyMDE5Li4uLlVTRAEAAAAPLgoAAgAAAAwxMjkyMy40NDA0NDQBCAAAAAUAAAABMQEAAAAKMTk3NDg4NzgwOAMAAAADMTYwAgAAAAQxMDA2BAAAAAEwBwAAAAoxMC8yNC8yMDIzCAAAAAk2LzMwLzIwMTkJAAAAATCAtbjZi9TbCDt8COCN1NsII0NJUS5UU0U6NzI2OS5JUV9BUElDLkNRMjIwMTkuLi4uVVNEAQAAAA8uCgACAAAACzEzMzUuNjY4MjU1AQgAAAAFAAAAATEBAAAACjE5NzQ4ODc4MDgDAAAAAzE2MAIAAAAEMTA4NAQAAAABMAcAAAAKMTAvMjQvMjAyMwgAAAAJNi8zMC8yMDE5CQAAAAEwgLW42YvU2wgF5t/fjdTbCCFDSVEuVFNFOjcyNjkuSVFfUkUuQ1EyMjAxOS4uLi5VU0QBAAAADy4KAAIAAAAMMTI0MDYuMzkyNjA3AQgAAAAFAAAAATEBAAAACjE5NzQ4ODc4MDgDAAAAAzE2MAIAAAAEMTIyMgQAAAABMAcAAAAKMTAvMjQvMjAyMwgAAAAJNi8zMC8yMDE5CQAAAAEwgLW42YvU2wgjj+PfjdTbCCtD</t>
  </si>
  <si>
    <t>SVEuVFNFOjcyNjkuSVFfVE9UQUxfRVFVSVRZLkNRMjIwMTkuLi4uVVNEAQAAAA8uCgACAAAADDE1OTIzLjIxNzgzOQEIAAAABQAAAAExAQAAAAoxOTc0ODg3ODA4AwAAAAMxNjACAAAABDEyNzUEAAAAATAHAAAACjEwLzI0LzIwMjMIAAAACTYvMzAvMjAxOQkAAAABMIC1uNmL1NsIIwDm343U2wg8Q0lRLlRTRTo3MjY5LklRX1RPVEFMX09VVFNUQU5ESU5HX0ZJTElOR19EQVRFLkNRMjIwMTkuLi4uVVNEAQAAAA8uCgACAAAACjQ2MS4zMzU1MDYBBAAAAAUAAAABNQEAAAAKMTk3NDg4NzgwOAIAAAAFMjQxNTMGAAAAATCAtbjZi9TbCJGZA+CN1NsIKUNJUS5UU0U6NzI2OS5JUV9UT1RBTF9ERUJULkNRMjIwMTkuLi4uVVNEAQAAAA8uCgACAAAACzM0OTcuODcwODMyAQgAAAAFAAAAATEBAAAACjE5NzQ4ODc4MDgDAAAAAzE2MAIAAAAENDE3MwQAAAABMAcAAAAKMTAvMjQvMjAyMwgAAAAJNi8zMC8yMDE5CQAAAAEwgLW42YvU2wgdrQTgjdTbCC1DSVEuVFNFOjcyNjkuSVFfUFJFRl9ESVZfT1RIRVIuQ1EyMjAxOS4uLi5VU0QBAAAADy4KAAMAAAAAAIC1uNmL1NsIY4fw343U2wgjQ0lRLlRTRTo3MjY5LklRX0NPR1MuQ1EyMjAxOS4uLi5VU0QBAAAADy4KAAIAAAAKNTk5Ny4zOTMwOAEIAAAABQAAAAExAQAAAAoxOTc0ODg3ODA4AwAAAAMxNjACAAAAAjM0BAAAAAEwBwAAAAoxMC8yNC8yMDIzCAAAAAk2LzMw</t>
  </si>
  <si>
    <t>LzIwMTkJAAAAATCAtbjZi9TbCNUJBuCN1NsIIUNJUS5UU0U6NzI2OS5JUV9BUC5DUTIyMDE5Li4uLlVTRAEAAAAPLgoAAgAAAAszMjE3LjU5MDYzOQEIAAAABQAAAAExAQAAAAoxOTc0ODg3ODA4AwAAAAMxNjACAAAABDEwMTgEAAAAATAHAAAACjEwLzI0LzIwMjMIAAAACTYvMzAvMjAxOQkAAAABMIC1uNmL1NsIHmsH4I3U2wghQ0lRLlRTRTo3MjY5LklRX0FSLkNRMjIwMTkuLi4uVVNEAQAAAA8uCgACAAAACjM4NzQuMzc5NjMBCAAAAAUAAAABMQEAAAAKMTk3NDg4NzgwOAMAAAADMTYwAgAAAAQxMDIxBAAAAAEwBwAAAAoxMC8yNC8yMDIzCAAAAAk2LzMwLzIwMTkJAAAAATCAtbjZi9TbCJpA/t+N1NsIKENJUS5UU0U6NzI2OS5JUV9JTlZFTlRPUlkuQ1EyMjAxOS4uLi5VU0QBAAAADy4KAAIAAAAKMzIxNS41MDMxNQEIAAAABQAAAAExAQAAAAoxOTc0ODg3ODA4AwAAAAMxNjACAAAABDEwNDMEAAAAATAHAAAACjEwLzI0LzIwMjMIAAAACTYvMzAvMjAxOQkAAAABMIC1uNmL1NsIM23q343U2wgiQ0lRLlRTRTo3MjY5LklRX1NHQS5DUTIyMDE5Li4uLlVTRAEAAAAPLgoAAgAAAAsxODQxLjE1NjA0MgEIAAAABQAAAAExAQAAAAoxOTc0ODg3ODA4AwAAAAMxNjACAAAAAjIzBAAAAAEwBwAAAAoxMC8yNC8yMDIzCAAAAAk2LzMwLzIwMTkJAAAAATCAtbjZi9TbCCTv/9+N1NsIN0NJUS5UU0U6NzI2OS5JUV9U</t>
  </si>
  <si>
    <t>T1RBTF9SRVZfMVlSX0FOTl9HUk9XVEguQ1EyMjAxOS4uLi5VU0QBAAAADy4KAAIAAAAGLTguMDk1AQgAAAAFAAAAATEBAAAACjE5NzQ4ODc4MDgDAAAAAjc5AgAAAAQ0MTk0BAAAAAEwBwAAAAoxMC8yNC8yMDIzCAAAAAk2LzMwLzIwMTkJAAAAATCAtbjZi9TbCMlQAeCN1NsIIUNJUS5UU0U6NzI2OS5JUV9EQS5DUTIyMDE5Li4uLlVTRAEAAAAPLgoAAwAAAAAAgLW42YvU2wgA7QHgjdTbCC9DSVEuVFNFOjcyNjkuSVFfTkVUX0lOVEVSRVNUX0VYUC5DUTIyMDE5Li4uLlVTRAEAAAAPLgoAAgAAAAk5MC4yMjU5MTUBCAAAAAUAAAABMQEAAAAKMTk3NDg4NzgwOAMAAAADMTYwAgAAAAMzNjgEAAAAATAHAAAACjEwLzI0LzIwMjMIAAAACTYvMzAvMjAxOQkAAAABMIC1uNmL1NsIBebf343U2wguQ0lRLlRTRTo3MjY5LklRX05FVF9XT1JLSU5HX0NBUC5DUTIyMDE5Li4uLlVTRAEAAAAPLgoAAgAAAAwtMTk1MC42NzAzNTUBCAAAAAUAAAABMQEAAAAKMTk3NDg4NzgwOAMAAAADMTYwAgAAAAQxMzExBAAAAAEwBwAAAAoxMC8yNC8yMDIzCAAAAAk2LzMwLzIwMTkJAAAAATCAtbjZi9TbCOxW4t+N1NsIJENJUS5UU0U6NzI2OS5JUV9DQVBFWC5DUTIyMDE5Li4uLlVTRAEAAAAPLgoAAgAAAAotNjIzLjcwNDYxAQgAAAAFAAAAATEBAAAACjE5NzQ4ODc4MDgDAAAAAzE2MAIAAAAEMjAyMQQAAAABMAcAAAAKMTAvMjQv</t>
  </si>
  <si>
    <t>MjAyMwgAAAAJNi8zMC8yMDE5CQAAAAEwgLW42YvU2wgjj+PfjdTbCChDSVEuVFNFOjcyNjkuSVFfVE9UQUxfUkVWLkNRMTIwMTkuLi4uVVNEAQAAAA8uCgACAAAACzkzMTkuMjEyNzgyAQgAAAAFAAAAATEBAAAACjE5NzAyMjA3NjkDAAAAAzE2MAIAAAACMjgEAAAAATAHAAAACjEwLzI0LzIwMjMIAAAACTMvMzEvMjAxOQkAAAABMIC1uNmL1NsISBP5343U2wghQ0lRLlRTRTo3MjY5LklRX05JLkNRMTIwMTkuLi4uVVNEAQAAAA8uCgACAAAACS0xOC4yNDc0NQEIAAAABQAAAAExAQAAAAoxOTcwMjIwNzY5AwAAAAMxNjACAAAAAjE1BAAAAAEwBwAAAAoxMC8yNC8yMDIzCAAAAAkzLzMxLzIwMTkJAAAAATCAtbjZi9TbCDZd+9+N1NsIKUNJUS5UU0U6NzI2OS5JUV9DQVNIX0VRVUlWLkNRMTIwMTkuLi4uVVNEAQAAAA8uCgACAAAACzQ1OTkuOTE4NjM5AQgAAAAFAAAAATEBAAAACjE5NzAyMjA3NjkDAAAAAzE2MAIAAAAEMTA5NgQAAAABMAcAAAAKMTAvMjQvMjAyMwgAAAAJMy8zMS8yMDE5CQAAAAEwgLW42YvU2wg7fAjgjdTbCC1DSVEuVFNFOjcyNjkuSVFfQ0FTSF9TVF9JTlZFU1QuQ1ExMjAxOS4uLi5VU0QBAAAADy4KAAIAAAALNjMwNS45NTU5NDgBCAAAAAUAAAABMQEAAAAKMTk3MDIyMDc2OQMAAAADMTYwAgAAAAQxMDAyBAAAAAEwBwAAAAoxMC8yNC8yMDIzCAAAAAkzLzMxLzIwMTkJAAAAATCAtbjZ</t>
  </si>
  <si>
    <t>i9TbCFftCuCN1NsIJ0NJUS5UU0U6NzI2OS5JUV9UT1RBTF9DQS5DUTEyMDE5Li4uLlVTRAEAAAAPLgoAAgAAAAwxNDY0MC41MjgzODUBCAAAAAUAAAABMQEAAAAKMTk3MDIyMDc2OQMAAAADMTYwAgAAAAQxMDA4BAAAAAEwBwAAAAoxMC8yNC8yMDIzCAAAAAkzLzMxLzIwMTkJAAAAATCAtbjZi9TbCJb88N+N1NsIK0NJUS5UU0U6NzI2OS5JUV9UT1RBTF9BU1NFVFMuQ1ExMjAxOS4uLi5VU0QBAAAADy4KAAIAAAAMMzA3MDAuOTI4NTc4AQgAAAAFAAAAATEBAAAACjE5NzAyMjA3NjkDAAAAAzE2MAIAAAAEMTAwNwQAAAABMAcAAAAKMTAvMjQvMjAyMwgAAAAJMy8zMS8yMDE5CQAAAAEwgLW42YvU2whLqvLfjdTbCCdDSVEuVFNFOjcyNjkuSVFfVE9UQUxfQ0wuQ1ExMjAxOS4uLi5VU0QBAAAADy4KAAIAAAAMMTIwODkuNzIwNzc0AQgAAAAFAAAAATEBAAAACjE5NzAyMjA3NjkDAAAAAzE2MAIAAAAEMTAwOQQAAAABMAcAAAAKMTAvMjQvMjAyMwgAAAAJMy8zMS8yMDE5CQAAAAEwgLW42YvU2wjipPTfjdTbCClDSVEuVFNFOjcyNjkuSVFfVE9UQUxfTElBQi5DUTEyMDE5Li4uLlVTRAEAAAAPLgoAAgAAAAwxNTIxNS43MzgxODYBCAAAAAUAAAABMQEAAAAKMTk3MDIyMDc2OQMAAAADMTYwAgAAAAQxMjc2BAAAAAEwBwAAAAoxMC8yNC8yMDIzCAAAAAkzLzMxLzIwMTkJAAAAATCAtbjZi9TbCCOP49+N1NsIKkNJ</t>
  </si>
  <si>
    <t>US5UU0U6NzI2OS5JUV9QUkVGX0VRVUlUWS5DUTEyMDE5Li4uLlVTRAEAAAAPLgoAAwAAAAAAgLW42YvU2wgjAObfjdTbCDJDSVEuVFNFOjcyNjkuSVFfVE9UQUxfQ09NTU9OX0VRVUlUWS5DUTEyMDE5Li4uLlVTRAEAAAAPLgoAAgAAAAwxMjU2Ny41MDI1NDgBCAAAAAUAAAABMQEAAAAKMTk3MDIyMDc2OQMAAAADMTYwAgAAAAQxMDA2BAAAAAEwBwAAAAoxMC8yNC8yMDIzCAAAAAkzLzMxLzIwMTkJAAAAATCAtbjZi9TbCK2G59+N1NsII0NJUS5UU0U6NzI2OS5JUV9BUElDLkNRMTIwMTkuLi4uVVNEAQAAAA8uCgACAAAACzEyOTkuMjA1ODA4AQgAAAAFAAAAATEBAAAACjE5NzAyMjA3NjkDAAAAAzE2MAIAAAAEMTA4NAQAAAABMAcAAAAKMTAvMjQvMjAyMwgAAAAJMy8zMS8yMDE5CQAAAAEwgLW42YvU2wgeawfgjdTbCCFDSVEuVFNFOjcyNjkuSVFfUkUuQ1ExMjAxOS4uLi5VU0QBAAAADy4KAAIAAAALMTE4NjMuNDMyNTQBCAAAAAUAAAABMQEAAAAKMTk3MDIyMDc2OQMAAAADMTYwAgAAAAQxMjIyBAAAAAEwBwAAAAoxMC8yNC8yMDIzCAAAAAkzLzMxLzIwMTkJAAAAATCAtbjZi9TbCJGZA+CN1NsIK0NJUS5UU0U6NzI2OS5JUV9UT1RBTF9FUVVJVFkuQ1ExMjAxOS4uLi5VU0QBAAAADy4KAAIAAAAMMTU0ODUuMTkwMzkzAQgAAAAFAAAAATEBAAAACjE5NzAyMjA3NjkDAAAAAzE2MAIAAAAEMTI3NQQAAAAB</t>
  </si>
  <si>
    <t>MAcAAAAKMTAvMjQvMjAyMwgAAAAJMy8zMS8yMDE5CQAAAAEwgLW42YvU2wgdrQTgjdTbCDxDSVEuVFNFOjcyNjkuSVFfVE9UQUxfT1VUU1RBTkRJTkdfRklMSU5HX0RBVEUuQ1ExMjAxOS4uLi5VU0QBAAAADy4KAAIAAAAKNDYxLjM5NzMzNQEEAAAABQAAAAE1AQAAAAoxOTcwMjIwNzY5AgAAAAUyNDE1MwYAAAABMIC1uNmL1NsI1QkG4I3U2wgpQ0lRLlRTRTo3MjY5LklRX1RPVEFMX0RFQlQuQ1ExMjAxOS4uLi5VU0QBAAAADy4KAAIAAAALMzM4OC4xMTQ2ODcBCAAAAAUAAAABMQEAAAAKMTk3MDIyMDc2OQMAAAADMTYwAgAAAAQ0MTczBAAAAAEwBwAAAAoxMC8yNC8yMDIzCAAAAAkzLzMxLzIwMTkJAAAAATCAtbjZi9TbCAXm39+N1NsILUNJUS5UU0U6NzI2OS5JUV9QUkVGX0RJVl9PVEhFUi5DUTEyMDE5Li4uLlVTRAEAAAAPLgoAAwAAAAAAgLW42YvU2wjsVuLfjdTbCCNDSVEuVFNFOjcyNjkuSVFfQ09HUy5DUTEyMDE5Li4uLlVTRAEAAAAPLgoAAgAAAAs2NjAwLjA5OTA2NwEIAAAABQAAAAExAQAAAAoxOTcwMjIwNzY5AwAAAAMxNjACAAAAAjM0BAAAAAEwBwAAAAoxMC8yNC8yMDIzCAAAAAkzLzMxLzIwMTkJAAAAATCAtbjZi9TbCJpA/t+N1NsIIUNJUS5UU0U6NzI2OS5JUV9BUC5DUTEyMDE5Li4uLlVTRAEAAAAPLgoAAgAAAAszNTk5LjkwMDYyMQEIAAAABQAAAAExAQAAAAoxOTcwMjIwNzY5AwAA</t>
  </si>
  <si>
    <t>AAMxNjACAAAABDEwMTgEAAAAATAHAAAACjEwLzI0LzIwMjMIAAAACTMvMzEvMjAxOQkAAAABMIC1uNmL1NsIJO//343U2wghQ0lRLlRTRTo3MjY5LklRX0FSLkNRMTIwMTkuLi4uVVNEAQAAAA8uCgACAAAACzM5NzUuOTk0ODI0AQgAAAAFAAAAATEBAAAACjE5NzAyMjA3NjkDAAAAAzE2MAIAAAAEMTAyMQQAAAABMAcAAAAKMTAvMjQvMjAyMwgAAAAJMy8zMS8yMDE5CQAAAAEwgLW42YvU2wjJUAHgjdTbCChDSVEuVFNFOjcyNjkuSVFfSU5WRU5UT1JZLkNRMTIwMTkuLi4uVVNEAQAAAA8uCgACAAAACzMxNzUuNjY5OTY5AQgAAAAFAAAAATEBAAAACjE5NzAyMjA3NjkDAAAAAzE2MAIAAAAEMTA0MwQAAAABMAcAAAAKMTAvMjQvMjAyMwgAAAAJMy8zMS8yMDE5CQAAAAEwgLW42YvU2wgA7QHgjdTbCCJDSVEuVFNFOjcyNjkuSVFfU0dBLkNRMTIwMTkuLi4uVVNEAQAAAA8uCgACAAAACi03Ny42NzM0OTMBCAAAAAUAAAABMQEAAAAKMTk3MDIyMDc2OQMAAAADMTYwAgAAAAIyMwQAAAABMAcAAAAKMTAvMjQvMjAyMwgAAAAJMy8zMS8yMDE5CQAAAAEwgLW42YvU2whjh/DfjdTbCDdDSVEuVFNFOjcyNjkuSVFfVE9UQUxfUkVWXzFZUl9BTk5fR1JPV1RILkNRMTIwMTkuLi4uVVNEAQAAAA8uCgACAAAABjAuMDMxNgEIAAAABQAAAAExAQAAAAoxOTcwMjIwNzY5AwAAAAI3OQIAAAAENDE5NAQAAAABMAcAAAAKMTAv</t>
  </si>
  <si>
    <t>MjQvMjAyMwgAAAAJMy8zMS8yMDE5CQAAAAEwgLW42YvU2wgT2OXfjdTbCCFDSVEuVFNFOjcyNjkuSVFfREEuQ1ExMjAxOS4uLi5VU0QBAAAADy4KAAIAAAAIMi44Njk3NzcBCAAAAAUAAAABMQEAAAAKMTk3MDIyMDc2OQMAAAADMTYwAgAAAAEyBAAAAAEwBwAAAAoxMC8yNC8yMDIzCAAAAAkzLzMxLzIwMTkJAAAAATCAtbjZi9TbCK2G59+N1NsIL0NJUS5UU0U6NzI2OS5JUV9ORVRfSU5URVJFU1RfRVhQLkNRMTIwMTkuLi4uVVNEAQAAAA8uCgACAAAACTk3LjQ4MjE3NAEIAAAABQAAAAExAQAAAAoxOTcwMjIwNzY5AwAAAAMxNjACAAAAAzM2OAQAAAABMAcAAAAKMTAvMjQvMjAyMwgAAAAJMy8zMS8yMDE5CQAAAAEwgLW42YvU2wgd7PjfjdTbCC5DSVEuVFNFOjcyNjkuSVFfTkVUX1dPUktJTkdfQ0FQLkNRMTIwMTkuLi4uVVNEAQAAAA8uCgACAAAACi0yMzMyLjQyNDgBCAAAAAUAAAABMQEAAAAKMTk3MDIyMDc2OQMAAAADMTYwAgAAAAQxMzExBAAAAAEwBwAAAAoxMC8yNC8yMDIzCAAAAAkzLzMxLzIwMTkJAAAAATCAtbjZi9TbCDNt6t+N1NsIJENJUS5UU0U6NzI2OS5JUV9DQVBFWC5DUTEyMDE5Li4uLlVTRAEAAAAPLgoAAgAAAAstNTc0LjczMTUwNQEIAAAABQAAAAExAQAAAAoxOTcwMjIwNzY5AwAAAAMxNjACAAAABDIwMjEEAAAAATAHAAAACjEwLzI0LzIwMjMIAAAACTMvMzEvMjAxOQkAAAABMIC1</t>
  </si>
  <si>
    <t>uNmL1NsINl37343U2wgoQ0lRLlRTRTo3MjY5LklRX1RPVEFMX1JFVi5DUTQyMDE4Li4uLlVTRAEAAAAPLgoAAgAAAAs4Mjg4Ljc0ODEyNgEIAAAABQAAAAExAQAAAAoxOTQzNzQ5NDg2AwAAAAMxNjACAAAAAjI4BAAAAAEwBwAAAAoxMC8yNC8yMDIzCAAAAAoxMi8zMS8yMDE4CQAAAAEwgLW42YvU2whX7QrgjdTbCCFDSVEuVFNFOjcyNjkuSVFfTkkuQ1E0MjAxOC4uLi5VU0QBAAAADy4KAAIAAAAKNDA2LjQ4OTU0MQEIAAAABQAAAAExAQAAAAoxOTQzNzQ5NDg2AwAAAAMxNjACAAAAAjE1BAAAAAEwBwAAAAoxMC8yNC8yMDIzCAAAAAoxMi8zMS8yMDE4CQAAAAEwgLW42YvU2wiW/PDfjdTbCClDSVEuVFNFOjcyNjkuSVFfQ0FTSF9FUVVJVi5DUTQyMDE4Li4uLlVTRAEAAAAPLgoAAgAAAAszNjgyLjM1ODg0MQEIAAAABQAAAAExAQAAAAoxOTQzNzQ5NDg2AwAAAAMxNjACAAAABDEwOTYEAAAAATAHAAAACjEwLzI0LzIwMjMIAAAACjEyLzMxLzIwMTgJAAAAATCAtbjZi9TbCGOH8N+N1NsILUNJUS5UU0U6NzI2OS5JUV9DQVNIX1NUX0lOVkVTVC5DUTQyMDE4Li4uLlVTRAEAAAAPLgoAAgAAAAs1OTg1LjM3MTE5MwEIAAAABQAAAAExAQAAAAoxOTQzNzQ5NDg2AwAAAAMxNjACAAAABDEwMDIEAAAAATAHAAAACjEwLzI0LzIwMjMIAAAACjEyLzMxLzIwMTgJAAAAATCAtbjZi9TbCEuq8t+N1NsIJ0NJUS5UU0U6</t>
  </si>
  <si>
    <t>NzI2OS5JUV9UT1RBTF9DQS5DUTQyMDE4Li4uLlVTRAEAAAAPLgoAAgAAAAwxNDIwOC4yNjY4ODMBCAAAAAUAAAABMQEAAAAKMTk0Mzc0OTQ4NgMAAAADMTYwAgAAAAQxMDA4BAAAAAEwBwAAAAoxMC8yNC8yMDIzCAAAAAoxMi8zMS8yMDE4CQAAAAEwgLW42YvU2wjipPTfjdTbCCtDSVEuVFNFOjcyNjkuSVFfVE9UQUxfQVNTRVRTLkNRNDIwMTguLi4uVVNEAQAAAA8uCgACAAAADDI5MzYyLjY5NDI3MwEIAAAABQAAAAExAQAAAAoxOTQzNzQ5NDg2AwAAAAMxNjACAAAABDEwMDcEAAAAATAHAAAACjEwLzI0LzIwMjMIAAAACjEyLzMxLzIwMTgJAAAAATCAtbjZi9TbCJKEBOCN1NsIJ0NJUS5UU0U6NzI2OS5JUV9UT1RBTF9DTC5DUTQyMDE4Li4uLlVTRAEAAAAPLgoAAgAAAAwxMDg0Mi42NzQyMDgBCAAAAAUAAAABMQEAAAAKMTk0Mzc0OTQ4NgMAAAADMTYwAgAAAAQxMDA5BAAAAAEwBwAAAAoxMC8yNC8yMDIzCAAAAAoxMi8zMS8yMDE4CQAAAAEwgLW42YvU2wgzberfjdTbCClDSVEuVFNFOjcyNjkuSVFfVE9UQUxfTElBQi5DUTQyMDE4Li4uLlVTRAEAAAAPLgoAAgAAAAwxMzkzNS40MjM2MDcBCAAAAAUAAAABMQEAAAAKMTk0Mzc0OTQ4NgMAAAADMTYwAgAAAAQxMjc2BAAAAAEwBwAAAAoxMC8yNC8yMDIzCAAAAAoxMi8zMS8yMDE4CQAAAAEwgLW42YvU2wjVCQbgjdTbCCpDSVEuVFNFOjcyNjkuSVFfUFJF</t>
  </si>
  <si>
    <t>Rl9FUVVJVFkuQ1E0MjAxOC4uLi5VU0QBAAAADy4KAAMAAAAAAIC1uNmL1NsIHmsH4I3U2wgyQ0lRLlRTRTo3MjY5LklRX1RPVEFMX0NPTU1PTl9FUVVJVFkuQ1E0MjAxOC4uLi5VU0QBAAAADy4KAAIAAAAMMTI2MzEuMzgxMzE0AQgAAAAFAAAAATEBAAAACjE5NDM3NDk0ODYDAAAAAzE2MAIAAAAEMTAwNgQAAAABMAcAAAAKMTAvMjQvMjAyMwgAAAAKMTIvMzEvMjAxOAkAAAABMIC1uNmL1NsIO3wI4I3U2wgjQ0lRLlRTRTo3MjY5LklRX0FQSUMuQ1E0MjAxOC4uLi5VU0QBAAAADy4KAAIAAAALMTMxMi4xNzI0NDgBCAAAAAUAAAABMQEAAAAKMTk0Mzc0OTQ4NgMAAAADMTYwAgAAAAQxMDg0BAAAAAEwBwAAAAoxMC8yNC8yMDIzCAAAAAoxMi8zMS8yMDE4CQAAAAEwgLW42YvU2wgF5t/fjdTbCCFDSVEuVFNFOjcyNjkuSVFfUkUuQ1E0MjAxOC4uLi5VU0QBAAAADy4KAAIAAAAMMTIwMDMuNzA5NjE5AQgAAAAFAAAAATEBAAAACjE5NDM3NDk0ODYDAAAAAzE2MAIAAAAEMTIyMgQAAAABMAcAAAAKMTAvMjQvMjAyMwgAAAAKMTIvMzEvMjAxOAkAAAABMIC1uNmL1NsII4/j343U2wgrQ0lRLlRTRTo3MjY5LklRX1RPVEFMX0VRVUlUWS5DUTQyMDE4Li4uLlVTRAEAAAAPLgoAAgAAAAwxNTQyNy4yNzA2NjYBCAAAAAUAAAABMQEAAAAKMTk0Mzc0OTQ4NgMAAAADMTYwAgAAAAQxMjc1BAAAAAEwBwAAAAoxMC8yNC8y</t>
  </si>
  <si>
    <t>MDIzCAAAAAoxMi8zMS8yMDE4CQAAAAEwgLW42YvU2wgT2OXfjdTbCDxDSVEuVFNFOjcyNjkuSVFfVE9UQUxfT1VUU1RBTkRJTkdfRklMSU5HX0RBVEUuQ1E0MjAxOC4uLi5VU0QBAAAADy4KAAIAAAAKNDYxLjIzNDA4NgEEAAAABQAAAAE1AQAAAAoxOTQzNzQ5NDg2AgAAAAUyNDE1MwYAAAABMIC1uNmL1NsIrYbn343U2wgpQ0lRLlRTRTo3MjY5LklRX1RPVEFMX0RFQlQuQ1E0MjAxOC4uLi5VU0QBAAAADy4KAAIAAAAKMzcwNy43NjEwMgEIAAAABQAAAAExAQAAAAoxOTQzNzQ5NDg2AwAAAAMxNjACAAAABDQxNzMEAAAAATAHAAAACjEwLzI0LzIwMjMIAAAACjEyLzMxLzIwMTgJAAAAATCAtbjZi9TbCMlQAeCN1NsILUNJUS5UU0U6NzI2OS5JUV9QUkVGX0RJVl9PVEhFUi5DUTQyMDE4Li4uLlVTRAEAAAAPLgoAAwAAAAAAgLW42YvU2whjh/DfjdTbCCNDSVEuVFNFOjcyNjkuSVFfQ09HUy5DUTQyMDE4Li4uLlVTRAEAAAAPLgoAAgAAAAs1OTYwLjQwNjUxMgEIAAAABQAAAAExAQAAAAoxOTQzNzQ5NDg2AwAAAAMxNjACAAAAAjM0BAAAAAEwBwAAAAoxMC8yNC8yMDIzCAAAAAoxMi8zMS8yMDE4CQAAAAEwgLW42YvU2wgA7QHgjdTbCCFDSVEuVFNFOjcyNjkuSVFfQVAuQ1E0MjAxOC4uLi5VU0QBAAAADy4KAAIAAAALMzMyOS41NjI5NjEBCAAAAAUAAAABMQEAAAAKMTk0Mzc0OTQ4NgMAAAADMTYwAgAAAAQx</t>
  </si>
  <si>
    <t>MDE4BAAAAAEwBwAAAAoxMC8yNC8yMDIzCAAAAAoxMi8zMS8yMDE4CQAAAAEwgLW42YvU2wiRmQPgjdTbCCFDSVEuVFNFOjcyNjkuSVFfQVIuQ1E0MjAxOC4uLi5VU0QBAAAADy4KAAIAAAALMzUwMS4wMjUzODYBCAAAAAUAAAABMQEAAAAKMTk0Mzc0OTQ4NgMAAAADMTYwAgAAAAQxMDIxBAAAAAEwBwAAAAoxMC8yNC8yMDIzCAAAAAoxMi8zMS8yMDE4CQAAAAEwgLW42YvU2whOht7fjdTbCChDSVEuVFNFOjcyNjkuSVFfSU5WRU5UT1JZLkNRNDIwMTguLi4uVVNEAQAAAA8uCgACAAAACzM1NTMuMDA1NTE3AQgAAAAFAAAAATEBAAAACjE5NDM3NDk0ODYDAAAAAzE2MAIAAAAEMTA0MwQAAAABMAcAAAAKMTAvMjQvMjAyMwgAAAAKMTIvMzEvMjAxOAkAAAABMIC1uNmL1NsIM23q343U2wgiQ0lRLlRTRTo3MjY5LklRX1NHQS5DUTQyMDE4Li4uLlVTRAEAAAAPLgoAAgAAAAsxNzk4Ljg3ODkxNQEIAAAABQAAAAExAQAAAAoxOTQzNzQ5NDg2AwAAAAMxNjACAAAAAjIzBAAAAAEwBwAAAAoxMC8yNC8yMDIzCAAAAAoxMi8zMS8yMDE4CQAAAAEwgLW42YvU2wgd7PjfjdTbCDdDSVEuVFNFOjcyNjkuSVFfVE9UQUxfUkVWXzFZUl9BTk5fR1JPV1RILkNRNDIwMTguLi4uVVNEAQAAAA8uCgACAAAABjEuNzQ2OAEIAAAABQAAAAExAQAAAAoxOTQzNzQ5NDg2AwAAAAI3OQIAAAAENDE5NAQAAAABMAcAAAAKMTAvMjQvMjAy</t>
  </si>
  <si>
    <t>MwgAAAAKMTIvMzEvMjAxOAkAAAABMIC1uNmL1NsINl37343U2wghQ0lRLlRTRTo3MjY5LklRX0RBLkNRNDIwMTguLi4uVVNEAQAAAA8uCgADAAAAAACAtbjZi9TbCJpA/t+N1NsIL0NJUS5UU0U6NzI2OS5JUV9ORVRfSU5URVJFU1RfRVhQLkNRNDIwMTguLi4uVVNEAQAAAA8uCgACAAAACjEzMi41NTI1MjMBCAAAAAUAAAABMQEAAAAKMTk0Mzc0OTQ4NgMAAAADMTYwAgAAAAMzNjgEAAAAATAHAAAACjEwLzI0LzIwMjMIAAAACjEyLzMxLzIwMTgJAAAAATCAtbjZi9TbCCTv/9+N1NsILkNJUS5UU0U6NzI2OS5JUV9ORVRfV09SS0lOR19DQVAuQ1E0MjAxOC4uLi5VU0QBAAAADy4KAAIAAAALLTEwMDYuNzA4MjkBCAAAAAUAAAABMQEAAAAKMTk0Mzc0OTQ4NgMAAAADMTYwAgAAAAQxMzExBAAAAAEwBwAAAAoxMC8yNC8yMDIzCAAAAAoxMi8zMS8yMDE4CQAAAAEwgLW42YvU2wjsVuLfjdTbCCRDSVEuVFNFOjcyNjkuSVFfQ0FQRVguQ1E0MjAxOC4uLi5VU0QBAAAADy4KAAIAAAALLTUyMS44MzM4NDMBCAAAAAUAAAABMQEAAAAKMTk0Mzc0OTQ4NgMAAAADMTYwAgAAAAQyMDIxBAAAAAEwBwAAAAoxMC8yNC8yMDIzCAAAAAoxMi8zMS8yMDE4CQAAAAEwgLW42YvU2wgjj+PfjdTbCChDSVEuVFNFOjcyNjkuSVFfVE9UQUxfUkVWLkNRMzIwMTguLi4uVVNEAQAAAA8uCgACAAAACzgzMDAuMzQ3ODQzAQgAAAAFAAAA</t>
  </si>
  <si>
    <t>ATEBAAAACjE5MjIxMTQ4MjkDAAAAAzE2MAIAAAACMjgEAAAAATAHAAAACjEwLzI0LzIwMjMIAAAACTkvMzAvMjAxOAkAAAABMIC1uNmL1NsI4qT0343U2wghQ0lRLlRTRTo3MjY5LklRX05JLkNRMzIwMTguLi4uVVNEAQAAAA8uCgACAAAACjQ0Mi45NzQ4MzEBCAAAAAUAAAABMQEAAAAKMTkyMjExNDgyOQMAAAADMTYwAgAAAAIxNQQAAAABMAcAAAAKMTAvMjQvMjAyMwgAAAAJOS8zMC8yMDE4CQAAAAEwgLW42YvU2whOht7fjdTbCClDSVEuVFNFOjcyNjkuSVFfQ0FTSF9FUVVJVi5DUTMyMDE4Li4uLlVTRAEAAAAPLgoAAgAAAAs0NzAzLjk3ODM3NAEIAAAABQAAAAExAQAAAAoxOTIyMTE0ODI5AwAAAAMxNjACAAAABDEwOTYEAAAAATAHAAAACjEwLzI0LzIwMjMIAAAACTkvMzAvMjAxOAkAAAABMIC1uNmL1NsIg77f343U2wgtQ0lRLlRTRTo3MjY5LklRX0NBU0hfU1RfSU5WRVNULkNRMzIwMTguLi4uVVNEAQAAAA8uCgACAAAACzY1MjMuMDAyODY3AQgAAAAFAAAAATEBAAAACjE5MjIxMTQ4MjkDAAAAAzE2MAIAAAAEMTAwMgQAAAABMAcAAAAKMTAvMjQvMjAyMwgAAAAJOS8zMC8yMDE4CQAAAAEwgLW42YvU2wgeawfgjdTbCCdDSVEuVFNFOjcyNjkuSVFfVE9UQUxfQ0EuQ1EzMjAxOC4uLi5VU0QBAAAADy4KAAIAAAAMMTQzMDYuMDU3Njg5AQgAAAAFAAAAATEBAAAACjE5MjIxMTQ4MjkDAAAAAzE2MAIA</t>
  </si>
  <si>
    <t>AAAEMTAwOAQAAAABMAcAAAAKMTAvMjQvMjAyMwgAAAAJOS8zMC8yMDE4CQAAAAEwgLW42YvU2wg7fAjgjdTbCCtDSVEuVFNFOjcyNjkuSVFfVE9UQUxfQVNTRVRTLkNRMzIwMTguLi4uVVNEAQAAAA8uCgACAAAADDI4Mzk4LjA2MDY2NAEIAAAABQAAAAExAQAAAAoxOTIyMTE0ODI5AwAAAAMxNjACAAAABDEwMDcEAAAAATAHAAAACjEwLzI0LzIwMjMIAAAACTkvMzAvMjAxOAkAAAABMMMjl9mL1NsIV+0K4I3U2wgnQ0lRLlRTRTo3MjY5LklRX1RPVEFMX0NMLkNRMzIwMTguLi4uVVNEAQAAAA8uCgACAAAACzEwNzA1LjQyMzM0AQgAAAAFAAAAATEBAAAACjE5MjIxMTQ4MjkDAAAAAzE2MAIAAAAEMTAwOQQAAAABMAcAAAAKMTAvMjQvMjAyMwgAAAAJOS8zMC8yMDE4CQAAAAEwwyOX2YvU2wgD1vDfjdTbCClDSVEuVFNFOjcyNjkuSVFfVE9UQUxfTElBQi5DUTMyMDE4Li4uLlVTRAEAAAAPLgoAAgAAAAwxMzYzMS45ODYyNDQBCAAAAAUAAAABMQEAAAAKMTkyMjExNDgyOQMAAAADMTYwAgAAAAQxMjc2BAAAAAEwBwAAAAoxMC8yNC8yMDIzCAAAAAk5LzMwLzIwMTgJAAAAATDDI5fZi9TbCGOH8N+N1NsIKkNJUS5UU0U6NzI2OS5JUV9QUkVGX0VRVUlUWS5DUTMyMDE4Li4uLlVTRAEAAAAPLgoAAwAAAAAAwyOX2YvU2wgT2OXfjdTbCDJDSVEuVFNFOjcyNjkuSVFfVE9UQUxfQ09NTU9OX0VRVUlUWS5DUTMyMDE4</t>
  </si>
  <si>
    <t>Li4uLlVTRAEAAAAPLgoAAgAAAAwxMjE2OC43NjIwNjgBCAAAAAUAAAABMQEAAAAKMTkyMjExNDgyOQMAAAADMTYwAgAAAAQxMDA2BAAAAAEwBwAAAAoxMC8yNC8yMDIzCAAAAAk5LzMwLzIwMTgJAAAAATDDI5fZi9TbCK2G59+N1NsII0NJUS5UU0U6NzI2OS5JUV9BUElDLkNRMzIwMTguLi4uVVNEAQAAAA8uCgACAAAACzEyNjguNTgxNzE3AQgAAAAFAAAAATEBAAAACjE5MjIxMTQ4MjkDAAAAAzE2MAIAAAAEMTA4NAQAAAABMAcAAAAKMTAvMjQvMjAyMwgAAAAJOS8zMC8yMDE4CQAAAAEwwyOX2YvU2wiShATgjdTbCCFDSVEuVFNFOjcyNjkuSVFfUkUuQ1EzMjAxOC4uLi5VU0QBAAAADy4KAAIAAAAMMTEzODUuMzcyMjE0AQgAAAAFAAAAATEBAAAACjE5MjIxMTQ4MjkDAAAAAzE2MAIAAAAEMTIyMgQAAAABMAcAAAAKMTAvMjQvMjAyMwgAAAAJOS8zMC8yMDE4CQAAAAEwwyOX2YvU2wjVCQbgjdTbCCtDSVEuVFNFOjcyNjkuSVFfVE9UQUxfRVFVSVRZLkNRMzIwMTguLi4uVVNEAQAAAA8uCgACAAAACzE0NzY2LjA3NDQyAQgAAAAFAAAAATEBAAAACjE5MjIxMTQ4MjkDAAAAAzE2MAIAAAAEMTI3NQQAAAABMAcAAAAKMTAvMjQvMjAyMwgAAAAJOS8zMC8yMDE4CQAAAAEwwyOX2YvU2wiRmQPgjdTbCDxDSVEuVFNFOjcyNjkuSVFfVE9UQUxfT1VUU1RBTkRJTkdfRklMSU5HX0RBVEUuQ1EzMjAxOC4uLi5VU0QB</t>
  </si>
  <si>
    <t>AAAADy4KAAIAAAAKNDYwLjU0NzQxOAEEAAAABQAAAAE1AQAAAAoxOTIyMTE0ODI5AgAAAAUyNDE1MwYAAAABMMMjl9mL1NsITobe343U2wgpQ0lRLlRTRTo3MjY5LklRX1RPVEFMX0RFQlQuQ1EzMjAxOC4uLi5VU0QBAAAADy4KAAIAAAALMzM2MS45MTU1ODIBCAAAAAUAAAABMQEAAAAKMTkyMjExNDgyOQMAAAADMTYwAgAAAAQ0MTczBAAAAAEwBwAAAAoxMC8yNC8yMDIzCAAAAAk5LzMwLzIwMTgJAAAAATDDI5fZi9TbCIO+39+N1NsILUNJUS5UU0U6NzI2OS5JUV9QUkVGX0RJVl9PVEhFUi5DUTMyMDE4Li4uLlVTRAEAAAAPLgoAAwAAAAAAwyOX2YvU2wiUL+LfjdTbCCNDSVEuVFNFOjcyNjkuSVFfQ09HUy5DUTMyMDE4Li4uLlVTRAEAAAAPLgoAAgAAAAs1ODIyLjIyMzA0NwEIAAAABQAAAAExAQAAAAoxOTIyMTE0ODI5AwAAAAMxNjACAAAAAjM0BAAAAAEwBwAAAAoxMC8yNC8yMDIzCAAAAAk5LzMwLzIwMTgJAAAAATDDI5fZi9TbCCOP49+N1NsIIUNJUS5UU0U6NzI2OS5JUV9BUC5DUTMyMDE4Li4uLlVTRAEAAAAPLgoAAgAAAAs0MzE4Ljk3NTk2MQEIAAAABQAAAAExAQAAAAoxOTIyMTE0ODI5AwAAAAMxNjACAAAABDEwMTgEAAAAATAHAAAACjEwLzI0LzIwMjMIAAAACTkvMzAvMjAxOAkAAAABMMMjl9mL1NsImkD+343U2wghQ0lRLlRTRTo3MjY5LklRX0FSLkNRMzIwMTguLi4uVVNEAQAAAA8uCgAC</t>
  </si>
  <si>
    <t>AAAACzMzNzcuMDEwMDg4AQgAAAAFAAAAATEBAAAACjE5MjIxMTQ4MjkDAAAAAzE2MAIAAAAEMTAyMQQAAAABMAcAAAAKMTAvMjQvMjAyMwgAAAAJOS8zMC8yMDE4CQAAAAEwwyOX2YvU2wgk7//fjdTbCChDSVEuVFNFOjcyNjkuSVFfSU5WRU5UT1JZLkNRMzIwMTguLi4uVVNEAQAAAA8uCgACAAAACzMxODguMTQ4MTI5AQgAAAAFAAAAATEBAAAACjE5MjIxMTQ4MjkDAAAAAzE2MAIAAAAEMTA0MwQAAAABMAcAAAAKMTAvMjQvMjAyMwgAAAAJOS8zMC8yMDE4CQAAAAEwwyOX2YvU2wjJUAHgjdTbCCJDSVEuVFNFOjcyNjkuSVFfU0dBLkNRMzIwMTguLi4uVVNEAQAAAA8uCgACAAAACjE3NTUuNjUwNDgBCAAAAAUAAAABMQEAAAAKMTkyMjExNDgyOQMAAAADMTYwAgAAAAIyMwQAAAABMAcAAAAKMTAvMjQvMjAyMwgAAAAJOS8zMC8yMDE4CQAAAAEwwyOX2YvU2whjh/DfjdTbCDdDSVEuVFNFOjcyNjkuSVFfVE9UQUxfUkVWXzFZUl9BTk5fR1JPV1RILkNRMzIwMTguLi4uVVNEAQAAAA8uCgACAAAABy0yLjA2MDcBCAAAAAUAAAABMQEAAAAKMTkyMjExNDgyOQMAAAACNzkCAAAABDQxOTQEAAAAATAHAAAACjEwLzI0LzIwMjMIAAAACTkvMzAvMjAxOAkAAAABMMMjl9mL1NsIAO0B4I3U2wghQ0lRLlRTRTo3MjY5LklRX0RBLkNRMzIwMTguLi4uVVNEAQAAAA8uCgADAAAAAADDI5fZi9TbCK2G59+N1NsIL0NJUS5U</t>
  </si>
  <si>
    <t>U0U6NzI2OS5JUV9ORVRfSU5URVJFU1RfRVhQLkNRMzIwMTguLi4uVVNEAQAAAA8uCgACAAAACjExOC40OTE0MjcBCAAAAAUAAAABMQEAAAAKMTkyMjExNDgyOQMAAAADMTYwAgAAAAMzNjgEAAAAATAHAAAACjEwLzI0LzIwMjMIAAAACTkvMzAvMjAxOAkAAAABMMMjl9mL1NsIxyz2343U2wguQ0lRLlRTRTo3MjY5LklRX05FVF9XT1JLSU5HX0NBUC5DUTMyMDE4Li4uLlVTRAEAAAAPLgoAAgAAAAwtMTUzNi40MzIwODcBCAAAAAUAAAABMQEAAAAKMTkyMjExNDgyOQMAAAADMTYwAgAAAAQxMzExBAAAAAEwBwAAAAoxMC8yNC8yMDIzCAAAAAk5LzMwLzIwMTgJAAAAATDDI5fZi9TbCDNt6t+N1NsIJENJUS5UU0U6NzI2OS5JUV9DQVBFWC5DUTMyMDE4Li4uLlVTRAEAAAAPLgoAAgAAAAstNTY2LjA3NDc5NwEIAAAABQAAAAExAQAAAAoxOTIyMTE0ODI5AwAAAAMxNjACAAAABDIwMjEEAAAAATAHAAAACjEwLzI0LzIwMjMIAAAACTkvMzAvMjAxOAkAAAABMMMjl9mL1NsIHez4343U2wgoQ0lRLlRTRTo3MjY5LklRX1RPVEFMX1JFVi5DUTIyMDE4Li4uLlVTRAEAAAAPLgoAAgAAAAs4OTA4Ljk1OTE0MwEIAAAABQAAAAExAQAAAAoxODk5NjcwMTE4AwAAAAMxNjACAAAAAjI4BAAAAAEwBwAAAAoxMC8yNC8yMDIzCAAAAAk2LzMwLzIwMTgJAAAAATDDI5fZi9TbCBPY5d+N1NsIIUNJUS5UU0U6NzI2OS5JUV9OSS5D</t>
  </si>
  <si>
    <t>UTIyMDE4Li4uLlVTRAEAAAAPLgoAAgAAAAo3NzUuMDk5MjY3AQgAAAAFAAAAATEBAAAACjE4OTk2NzAxMTgDAAAAAzE2MAIAAAACMTUEAAAAATAHAAAACjEwLzI0LzIwMjMIAAAACTYvMzAvMjAxOAkAAAABMMMjl9mL1NsIA9bw343U2wgpQ0lRLlRTRTo3MjY5LklRX0NBU0hfRVFVSVYuQ1EyMjAxOC4uLi5VU0QBAAAADy4KAAIAAAALNjE5NC45MjA4MDMBCAAAAAUAAAABMQEAAAAKMTg5OTY3MDExOAMAAAADMTYwAgAAAAQxMDk2BAAAAAEwBwAAAAoxMC8yNC8yMDIzCAAAAAk2LzMwLzIwMTgJAAAAATDDI5fZi9TbCGOH8N+N1NsILUNJUS5UU0U6NzI2OS5JUV9DQVNIX1NUX0lOVkVTVC5DUTIyMDE4Li4uLlVTRAEAAAAPLgoAAgAAAAs4MzIzLjc2NDI0OAEIAAAABQAAAAExAQAAAAoxODk5NjcwMTE4AwAAAAMxNjACAAAABDEwMDIEAAAAATAHAAAACjEwLzI0LzIwMjMIAAAACTYvMzAvMjAxOAkAAAABMMMjl9mL1NsIS6ry343U2wgnQ0lRLlRTRTo3MjY5LklRX1RPVEFMX0NBLkNRMjIwMTguLi4uVVNEAQAAAA8uCgACAAAADDE1ODc3LjY5ODA4NgEIAAAABQAAAAExAQAAAAoxODk5NjcwMTE4AwAAAAMxNjACAAAABDEwMDgEAAAAATAHAAAACjEwLzI0LzIwMjMIAAAACTYvMzAvMjAxOAkAAAABMMMjl9mL1NsI4qT0343U2wgrQ0lRLlRTRTo3MjY5LklRX1RPVEFMX0FTU0VUUy5DUTIyMDE4Li4uLlVTRAEA</t>
  </si>
  <si>
    <t>AAAPLgoAAgAAAAwzMDE2OC40MDU4NjYBCAAAAAUAAAABMQEAAAAKMTg5OTY3MDExOAMAAAADMTYwAgAAAAQxMDA3BAAAAAEwBwAAAAoxMC8yNC8yMDIzCAAAAAk2LzMwLzIwMTgJAAAAATDDI5fZi9TbCJQv4t+N1NsIJ0NJUS5UU0U6NzI2OS5JUV9UT1RBTF9DTC5DUTIyMDE4Li4uLlVTRAEAAAAPLgoAAgAAAAwxMDcyOS4xMzI0MjMBCAAAAAUAAAABMQEAAAAKMTg5OTY3MDExOAMAAAADMTYwAgAAAAQxMDA5BAAAAAEwBwAAAAoxMC8yNC8yMDIzCAAAAAk2LzMwLzIwMTgJAAAAATDDI5fZi9TbCDNt6t+N1NsIKUNJUS5UU0U6NzI2OS5JUV9UT1RBTF9MSUFCLkNRMjIwMTguLi4uVVNEAQAAAA8uCgACAAAACzE1MzIzLjE3ODA0AQgAAAAFAAAAATEBAAAACjE4OTk2NzAxMTgDAAAAAzE2MAIAAAAEMTI3NgQAAAABMAcAAAAKMTAvMjQvMjAyMwgAAAAJNi8zMC8yMDE4CQAAAAEwwyOX2YvU2wjVCQbgjdTbCCpDSVEuVFNFOjcyNjkuSVFfUFJFRl9FUVVJVFkuQ1EyMjAxOC4uLi5VU0QBAAAADy4KAAMAAAAAAMMjl9mL1NsIHmsH4I3U2wgyQ0lRLlRTRTo3MjY5LklRX1RPVEFMX0NPTU1PTl9FUVVJVFkuQ1EyMjAxOC4uLi5VU0QBAAAADy4KAAIAAAAMMTIwNjUuNTE4MjQ3AQgAAAAFAAAAATEBAAAACjE4OTk2NzAxMTgDAAAAAzE2MAIAAAAEMTAwNgQAAAABMAcAAAAKMTAvMjQvMjAyMwgAAAAJNi8zMC8yMDE4</t>
  </si>
  <si>
    <t>CQAAAAEwwyOX2YvU2wg7fAjgjdTbCCNDSVEuVFNFOjcyNjkuSVFfQVBJQy5DUTIyMDE4Li4uLlVTRAEAAAAPLgoAAgAAAAoxMjk3Ljk3OTExAQgAAAAFAAAAATEBAAAACjE4OTk2NzAxMTgDAAAAAzE2MAIAAAAEMTA4NAQAAAABMAcAAAAKMTAvMjQvMjAyMwgAAAAJNi8zMC8yMDE4CQAAAAEwwyOX2YvU2whX7QrgjdTbCCFDSVEuVFNFOjcyNjkuSVFfUkUuQ1EyMjAxOC4uLi5VU0QBAAAADy4KAAIAAAAMMTE4NTIuMDY2NDE4AQgAAAAFAAAAATEBAAAACjE4OTk2NzAxMTgDAAAAAzE2MAIAAAAEMTIyMgQAAAABMAcAAAAKMTAvMjQvMjAyMwgAAAAJNi8zMC8yMDE4CQAAAAEwwyOX2YvU2wgjj+PfjdTbCCtDSVEuVFNFOjcyNjkuSVFfVE9UQUxfRVFVSVRZLkNRMjIwMTguLi4uVVNEAQAAAA8uCgACAAAADDE0ODQ1LjIyNzgyNgEIAAAABQAAAAExAQAAAAoxODk5NjcwMTE4AwAAAAMxNjACAAAABDEyNzUEAAAAATAHAAAACjEwLzI0LzIwMjMIAAAACTYvMzAvMjAxOAkAAAABMMMjl9mL1NsIE9jl343U2wg8Q0lRLlRTRTo3MjY5LklRX1RPVEFMX09VVFNUQU5ESU5HX0ZJTElOR19EQVRFLkNRMjIwMTguLi4uVVNEAQAAAA8uCgACAAAACjQ0MS43NDU1NzgBBAAAAAUAAAABNQEAAAAKMTg5OTY3MDExOAIAAAAFMjQxNTMGAAAAATDDI5fZi9TbCK2G59+N1NsIKUNJUS5UU0U6NzI2OS5JUV9UT1RBTF9ERUJULkNR</t>
  </si>
  <si>
    <t>MjIwMTguLi4uVVNEAQAAAA8uCgACAAAACzUyODYuMDQzMTEzAQgAAAAFAAAAATEBAAAACjE4OTk2NzAxMTgDAAAAAzE2MAIAAAAENDE3MwQAAAABMAcAAAAKMTAvMjQvMjAyMwgAAAAJNi8zMC8yMDE4CQAAAAEwwyOX2YvU2wiShATgjdTbCC1DSVEuVFNFOjcyNjkuSVFfUFJFRl9ESVZfT1RIRVIuQ1EyMjAxOC4uLi5VU0QBAAAADy4KAAMAAAAAAMMjl9mL1NsIKl/w343U2wgjQ0lRLlRTRTo3MjY5LklRX0NPR1MuQ1EyMjAxOC4uLi5VU0QBAAAADy4KAAIAAAALNjI1MS41MzM5NDEBCAAAAAUAAAABMQEAAAAKMTg5OTY3MDExOAMAAAADMTYwAgAAAAIzNAQAAAABMAcAAAAKMTAvMjQvMjAyMwgAAAAJNi8zMC8yMDE4CQAAAAEwwyOX2YvU2wiRmQPgjdTbCCFDSVEuVFNFOjcyNjkuSVFfQVAuQ1EyMjAxOC4uLi5VU0QBAAAADy4KAAIAAAALNDE3OS4xMzIyMTUBCAAAAAUAAAABMQEAAAAKMTg5OTY3MDExOAMAAAADMTYwAgAAAAQxMDE4BAAAAAEwBwAAAAoxMC8yNC8yMDIzCAAAAAk2LzMwLzIwMTgJAAAAATDDI5fZi9TbCCRL3d+N1NsIIUNJUS5UU0U6NzI2OS5JUV9BUi5DUTIyMDE4Li4uLlVTRAEAAAAPLgoAAgAAAAszMzU0LjkzNTE0OAEIAAAABQAAAAExAQAAAAoxODk5NjcwMTE4AwAAAAMxNjACAAAABDEwMjEEAAAAATAHAAAACjEwLzI0LzIwMjMIAAAACTYvMzAvMjAxOAkAAAABMMMjl9mL1NsITobe</t>
  </si>
  <si>
    <t>343U2wgoQ0lRLlRTRTo3MjY5LklRX0lOVkVOVE9SWS5DUTIyMDE4Li4uLlVTRAEAAAAPLgoAAgAAAAsyOTk4LjM5NDE3NwEIAAAABQAAAAExAQAAAAoxODk5NjcwMTE4AwAAAAMxNjACAAAABDEwNDMEAAAAATAHAAAACjEwLzI0LzIwMjMIAAAACTYvMzAvMjAxOAkAAAABMMMjl9mL1NsIg77f343U2wgiQ0lRLlRTRTo3MjY5LklRX1NHQS5DUTIyMDE4Li4uLlVTRAEAAAAPLgoAAgAAAAsxNjA2LjY3NjM0MQEIAAAABQAAAAExAQAAAAoxODk5NjcwMTE4AwAAAAMxNjACAAAAAjIzBAAAAAEwBwAAAAoxMC8yNC8yMDIzCAAAAAk2LzMwLzIwMTgJAAAAATDDI5fZi9TbCDZd+9+N1NsIN0NJUS5UU0U6NzI2OS5JUV9UT1RBTF9SRVZfMVlSX0FOTl9HUk9XVEguQ1EyMjAxOC4uLi5VU0QBAAAADy4KAAIAAAAHMTMuNTkxOAEIAAAABQAAAAExAQAAAAoxODk5NjcwMTE4AwAAAAI3OQIAAAAENDE5NAQAAAABMAcAAAAKMTAvMjQvMjAyMwgAAAAJNi8zMC8yMDE4CQAAAAEwwyOX2YvU2wiaQP7fjdTbCCFDSVEuVFNFOjcyNjkuSVFfREEuQ1EyMjAxOC4uLi5VU0QBAAAADy4KAAMAAAAAAMMjl9mL1NsIJO//343U2wgvQ0lRLlRTRTo3MjY5LklRX05FVF9JTlRFUkVTVF9FWFAuQ1EyMjAxOC4uLi5VU0QBAAAADy4KAAIAAAAKMTA3LjAxMDEwOAEIAAAABQAAAAExAQAAAAoxODk5NjcwMTE4AwAAAAMxNjACAAAAAzM2OAQA</t>
  </si>
  <si>
    <t>AAABMAcAAAAKMTAvMjQvMjAyMwgAAAAJNi8zMC8yMDE4CQAAAAEwwyOX2YvU2wjJUAHgjdTbCC5DSVEuVFNFOjcyNjkuSVFfTkVUX1dPUktJTkdfQ0FQLkNRMjIwMTguLi4uVVNEAQAAAA8uCgACAAAADC0xNDMxLjMzMzQ5OQEIAAAABQAAAAExAQAAAAoxODk5NjcwMTE4AwAAAAMxNjACAAAABDEzMTEEAAAAATAHAAAACjEwLzI0LzIwMjMIAAAACTYvMzAvMjAxOAkAAAABMMMjl9mL1NsIAO0B4I3U2wgkQ0lRLlRTRTo3MjY5LklRX0NBUEVYLkNRMjIwMTguLi4uVVNEAQAAAA8uCgACAAAACy01OTguNDAzMTIzAQgAAAAFAAAAATEBAAAACjE4OTk2NzAxMTgDAAAAAzE2MAIAAAAEMjAyMQQAAAABMAcAAAAKMTAvMjQvMjAyMwgAAAAJNi8zMC8yMDE4CQAAAAEwwyOX2YvU2wgT2OXfjdTbCChDSVEuVFNFOjcyNjkuSVFfVE9UQUxfUkVWLkNRMTIwMTguLi4uVVNEAQAAAA8uCgACAAAACzk3MjAuMjExMzczAQgAAAAFAAAAATEBAAAACjE4OTUwMTMwNzIDAAAAAzE2MAIAAAACMjgEAAAAATAHAAAACjEwLzI0LzIwMjMIAAAACTMvMzEvMjAxOAkAAAABMMMjl9mL1NsITobe343U2wghQ0lRLlRTRTo3MjY5LklRX05JLkNRMTIwMTguLi4uVVNEAQAAAA8uCgACAAAACTQ4NC4wNDUwMwEIAAAABQAAAAExAQAAAAoxODk1MDEzMDcyAwAAAAMxNjACAAAAAjE1BAAAAAEwBwAAAAoxMC8yNC8yMDIzCAAAAAkzLzMxLzIw</t>
  </si>
  <si>
    <t>MTgJAAAAATDDI5fZi9TbCIO+39+N1NsIKUNJUS5UU0U6NzI2OS5JUV9DQVNIX0VRVUlWLkNRMTIwMTguLi4uVVNEAQAAAA8uCgACAAAACzY1MDAuODA1MzU1AQgAAAAFAAAAATEBAAAACjE4OTUwMTMwNzIDAAAAAzE2MAIAAAAEMTA5NgQAAAABMAcAAAAKMTAvMjQvMjAyMwgAAAAJMy8zMS8yMDE4CQAAAAEwwyOX2YvU2wiUL+LfjdTbCC1DSVEuVFNFOjcyNjkuSVFfQ0FTSF9TVF9JTlZFU1QuQ1ExMjAxOC4uLi5VU0QBAAAADy4KAAIAAAALODkxNy43ODIwNzEBCAAAAAUAAAABMQEAAAAKMTg5NTAxMzA3MgMAAAADMTYwAgAAAAQxMDAyBAAAAAEwBwAAAAoxMC8yNC8yMDIzCAAAAAkzLzMxLzIwMTgJAAAAATDDI5fZi9TbCCOP49+N1NsIJ0NJUS5UU0U6NzI2OS5JUV9UT1RBTF9DQS5DUTEyMDE4Li4uLlVTRAEAAAAPLgoAAgAAAAwxODI3Ni43MzkyNDkBCAAAAAUAAAABMQEAAAAKMTg5NTAxMzA3MgMAAAADMTYwAgAAAAQxMDA4BAAAAAEwBwAAAAoxMC8yNC8yMDIzCAAAAAkzLzMxLzIwMTgJAAAAATDDI5fZi9TbCAPW8N+N1NsIK0NJUS5UU0U6NzI2OS5JUV9UT1RBTF9BU1NFVFMuQ1ExMjAxOC4uLi5VU0QBAAAADy4KAAIAAAAMMzE0NTYuNDExMjYzAQgAAAAFAAAAATEBAAAACjE4OTUwMTMwNzIDAAAAAzE2MAIAAAAEMTAwNwQAAAABMAcAAAAKMTAvMjQvMjAyMwgAAAAJMy8zMS8yMDE4CQAAAAEwwyOX</t>
  </si>
  <si>
    <t>2YvU2whLqvLfjdTbCCdDSVEuVFNFOjcyNjkuSVFfVE9UQUxfQ0wuQ1ExMjAxOC4uLi5VU0QBAAAADy4KAAIAAAAMMTE2OTYuOTA3NDc5AQgAAAAFAAAAATEBAAAACjE4OTUwMTMwNzIDAAAAAzE2MAIAAAAEMTAwOQQAAAABMAcAAAAKMTAvMjQvMjAyMwgAAAAJMy8zMS8yMDE4CQAAAAEwwyOX2YvU2wjipPTfjdTbCClDSVEuVFNFOjcyNjkuSVFfVE9UQUxfTElBQi5DUTEyMDE4Li4uLlVTRAEAAAAPLgoAAgAAAAwxNjQzNi4xNTcyNjgBCAAAAAUAAAABMQEAAAAKMTg5NTAxMzA3MgMAAAADMTYwAgAAAAQxMjc2BAAAAAEwBwAAAAoxMC8yNC8yMDIzCAAAAAkzLzMxLzIwMTgJAAAAATDDI5fZi9TbCCpf8N+N1NsIKkNJUS5UU0U6NzI2OS5JUV9QUkVGX0VRVUlUWS5DUTEyMDE4Li4uLlVTRAEAAAAPLgoAAwAAAAAAwyOX2YvU2wjHLPbfjdTbCDJDSVEuVFNFOjcyNjkuSVFfVE9UQUxfQ09NTU9OX0VRVUlUWS5DUTEyMDE4Li4uLlVTRAEAAAAPLgoAAgAAAAwxMjIxOC40NjQ4NjkBCAAAAAUAAAABMQEAAAAKMTg5NTAxMzA3MgMAAAADMTYwAgAAAAQxMDA2BAAAAAEwBwAAAAoxMC8yNC8yMDIzCAAAAAkzLzMxLzIwMTgJAAAAATDDI5fZi9TbCK2G59+N1NsII0NJUS5UU0U6NzI2OS5JUV9BUElDLkNRMTIwMTguLi4uVVNEAQAAAA8uCgACAAAACzEzNTQuNjI1NTUzAQgAAAAFAAAAATEBAAAACjE4OTUwMTMwNzID</t>
  </si>
  <si>
    <t>AAAAAzE2MAIAAAAEMTA4NAQAAAABMAcAAAAKMTAvMjQvMjAyMwgAAAAJMy8zMS8yMDE4CQAAAAEwwyOX2YvU2wgeawfgjdTbCCFDSVEuVFNFOjcyNjkuSVFfUkUuQ1ExMjAxOC4uLi5VU0QBAAAADy4KAAIAAAAMMTE3NDMuNzIyNjAzAQgAAAAFAAAAATEBAAAACjE4OTUwMTMwNzIDAAAAAzE2MAIAAAAEMTIyMgQAAAABMAcAAAAKMTAvMjQvMjAyMwgAAAAJMy8zMS8yMDE4CQAAAAEwwyOX2YvU2wg7fAjgjdTbCCtDSVEuVFNFOjcyNjkuSVFfVE9UQUxfRVFVSVRZLkNRMTIwMTguLi4uVVNEAQAAAA8uCgACAAAADDE1MDIwLjI1Mzk5NQEIAAAABQAAAAExAQAAAAoxODk1MDEzMDcyAwAAAAMxNjACAAAABDEyNzUEAAAAATAHAAAACjEwLzI0LzIwMjMIAAAACTMvMzEvMjAxOAkAAAABMMMjl9mL1NsIV+0K4I3U2wg8Q0lRLlRTRTo3MjY5LklRX1RPVEFMX09VVFNUQU5ESU5HX0ZJTElOR19EQVRFLkNRMTIwMTguLi4uVVNEAQAAAA8uCgACAAAACjQ0MS43Mzc0MjUBBAAAAAUAAAABNQEAAAAKMTg5NTAxMzA3MgIAAAAFMjQxNTMGAAAAATDDI5fZi9TbCE6G3t+N1NsIKUNJUS5UU0U6NzI2OS5JUV9UT1RBTF9ERUJULkNRMTIwMTguLi4uVVNEAQAAAA8uCgACAAAACTU0NDEuNDQ4NAEIAAAABQAAAAExAQAAAAoxODk1MDEzMDcyAwAAAAMxNjACAAAABDQxNzMEAAAAATAHAAAACjEwLzI0LzIwMjMIAAAACTMvMzEv</t>
  </si>
  <si>
    <t>MjAxOAkAAAABMMMjl9mL1NsIg77f343U2wgtQ0lRLlRTRTo3MjY5LklRX1BSRUZfRElWX09USEVSLkNRMTIwMTguLi4uVVNEAQAAAA8uCgADAAAAAADDI5fZi9TbCJQv4t+N1NsII0NJUS5UU0U6NzI2OS5JUV9DT0dTLkNRMTIwMTguLi4uVVNEAQAAAA8uCgACAAAACzY3MzMuODE2OTk0AQgAAAAFAAAAATEBAAAACjE4OTUwMTMwNzIDAAAAAzE2MAIAAAACMzQEAAAAATAHAAAACjEwLzI0LzIwMjMIAAAACTMvMzEvMjAxOAkAAAABMMMjl9mL1NsII4/j343U2wghQ0lRLlRTRTo3MjY5LklRX0FQLkNRMTIwMTguLi4uVVNEAQAAAA8uCgACAAAACzQ4MjMuMTA2NDg1AQgAAAAFAAAAATEBAAAACjE4OTUwMTMwNzIDAAAAAzE2MAIAAAAEMTAxOAQAAAABMAcAAAAKMTAvMjQvMjAyMwgAAAAJMy8zMS8yMDE4CQAAAAEwwyOX2YvU2wgT2OXfjdTbCCFDSVEuVFNFOjcyNjkuSVFfQVIuQ1ExMjAxOC4uLi5VU0QBAAAADy4KAAIAAAALMzYxMy4wMjIxNTcBCAAAAAUAAAABMQEAAAAKMTg5NTAxMzA3MgMAAAADMTYwAgAAAAQxMDIxBAAAAAEwBwAAAAoxMC8yNC8yMDIzCAAAAAkzLzMxLzIwMTgJAAAAATDDI5fZi9TbCJGZA+CN1NsIKENJUS5UU0U6NzI2OS5JUV9JTlZFTlRPUlkuQ1ExMjAxOC4uLi5VU0QBAAAADy4KAAIAAAAKMzMyMi45NjA0NwEIAAAABQAAAAExAQAAAAoxODk1MDEzMDcyAwAAAAMxNjACAAAABDEw</t>
  </si>
  <si>
    <t>NDMEAAAAATAHAAAACjEwLzI0LzIwMjMIAAAACTMvMzEvMjAxOAkAAAABMMMjl9mL1NsIkoQE4I3U2wgiQ0lRLlRTRTo3MjY5LklRX1NHQS5DUTEyMDE4Li4uLlVTRAEAAAAPLgoAAgAAAAkxOC4yODUzOTIBCAAAAAUAAAABMQEAAAAKMTg5NTAxMzA3MgMAAAADMTYwAgAAAAIyMwQAAAABMAcAAAAKMTAvMjQvMjAyMwgAAAAJMy8zMS8yMDE4CQAAAAEwwyOX2YvU2wgqX/DfjdTbCDdDSVEuVFNFOjcyNjkuSVFfVE9UQUxfUkVWXzFZUl9BTk5fR1JPV1RILkNRMTIwMTguLi4uVVNEAQAAAA8uCgACAAAABzEyLjUwNjcBCAAAAAUAAAABMQEAAAAKMTg5NTAxMzA3MgMAAAACNzkCAAAABDQxOTQEAAAAATAHAAAACjEwLzI0LzIwMjMIAAAACTMvMzEvMjAxOAkAAAABMMMjl9mL1NsI1QkG4I3U2wghQ0lRLlRTRTo3MjY5LklRX0RBLkNRMTIwMTguLi4uVVNEAQAAAA8uCgACAAAACDMuNDA4NTAzAQgAAAAFAAAAATEBAAAACjE4OTUwMTMwNzIDAAAAAzE2MAIAAAABMgQAAAABMAcAAAAKMTAvMjQvMjAyMwgAAAAJMy8zMS8yMDE4CQAAAAEwwyOX2YvU2wgkS93fjdTbCC9DSVEuVFNFOjcyNjkuSVFfTkVUX0lOVEVSRVNUX0VYUC5DUTEyMDE4Li4uLlVTRAEAAAAPLgoAAgAAAAkzMy4xMjQ2MTkBCAAAAAUAAAABMQEAAAAKMTg5NTAxMzA3MgMAAAADMTYwAgAAAAMzNjgEAAAAATAHAAAACjEwLzI0LzIwMjMIAAAACTMv</t>
  </si>
  <si>
    <t>MzEvMjAxOAkAAAABMMMjl9mL1NsImkD+343U2wguQ0lRLlRTRTo3MjY5LklRX05FVF9XT1JLSU5HX0NBUC5DUTEyMDE4Li4uLlVTRAEAAAAPLgoAAgAAAAstNTQxLjg0ODMzOAEIAAAABQAAAAExAQAAAAoxODk1MDEzMDcyAwAAAAMxNjACAAAABDEzMTEEAAAAATAHAAAACjEwLzI0LzIwMjMIAAAACTMvMzEvMjAxOAkAAAABMMMjl9mL1NsIM23q343U2wgkQ0lRLlRTRTo3MjY5LklRX0NBUEVYLkNRMTIwMTguLi4uVVNEAQAAAA8uCgACAAAACi02OTIuNDI1MDYBCAAAAAUAAAABMQEAAAAKMTg5NTAxMzA3MgMAAAADMTYwAgAAAAQyMDIxBAAAAAEwBwAAAAoxMC8yNC8yMDIzCAAAAAkzLzMxLzIwMTgJAAAAATDDI5fZi9TbCCTv/9+N1NsIKENJUS5UU0U6NzI2OS5JUV9UT1RBTF9SRVYuQ1E0MjAxNy4uLi5VU0QBAAAADy4KAAIAAAALNzkzNS4yNTEwMjYBCAAAAAUAAAABMQEAAAAKMTk0Mzc1MTk4MQMAAAADMTYwAgAAAAIyOAQAAAABMAcAAAAKMTAvMjQvMjAyMwgAAAAKMTIvMzEvMjAxNwkAAAABMMMjl9mL1NsIE9jl343U2wghQ0lRLlRTRTo3MjY5LklRX05JLkNRNDIwMTcuLi4uVVNEAQAAAA8uCgACAAAACjUzMy43MDYyMTkBCAAAAAUAAAABMQEAAAAKMTk0Mzc1MTk4MQMAAAADMTYwAgAAAAIxNQQAAAABMAcAAAAKMTAvMjQvMjAyMwgAAAAKMTIvMzEvMjAxNwkAAAABMMMjl9mL1NsIrYbn343U2wgp</t>
  </si>
  <si>
    <t>Q0lRLlRTRTo3MjY5LklRX0NBU0hfRVFVSVYuQ1E0MjAxNy4uLi5VU0QBAAAADy4KAAIAAAALNTg0MC4yMzYxNTcBCAAAAAUAAAABMQEAAAAKMTk0Mzc1MTk4MQMAAAADMTYwAgAAAAQxMDk2BAAAAAEwBwAAAAoxMC8yNC8yMDIzCAAAAAoxMi8zMS8yMDE3CQAAAAEw0UqX2YvU2wgqX/DfjdTbCC1DSVEuVFNFOjcyNjkuSVFfQ0FTSF9TVF9JTlZFU1QuQ1E0MjAxNy4uLi5VU0QBAAAADy4KAAIAAAALOTE2NS44ODk4MTQBCAAAAAUAAAABMQEAAAAKMTk0Mzc1MTk4MQMAAAADMTYwAgAAAAQxMDAyBAAAAAEwBwAAAAoxMC8yNC8yMDIzCAAAAAoxMi8zMS8yMDE3CQAAAAEw0UqX2YvU2wg2XfvfjdTbCCdDSVEuVFNFOjcyNjkuSVFfVE9UQUxfQ0EuQ1E0MjAxNy4uLi5VU0QBAAAADy4KAAIAAAAMMTc4MTguNjM1NDAxAQgAAAAFAAAAATEBAAAACjE5NDM3NTE5ODEDAAAAAzE2MAIAAAAEMTAwOAQAAAABMAcAAAAKMTAvMjQvMjAyMwgAAAAKMTIvMzEvMjAxNwkAAAABMNFKl9mL1NsIJEvd343U2wgrQ0lRLlRTRTo3MjY5LklRX1RPVEFMX0FTU0VUUy5DUTQyMDE3Li4uLlVTRAEAAAAPLgoAAgAAAAsyOTczOS4yNzI4NQEIAAAABQAAAAExAQAAAAoxOTQzNzUxOTgxAwAAAAMxNjACAAAABDEwMDcEAAAAATAHAAAACjEwLzI0LzIwMjMIAAAACjEyLzMxLzIwMTcJAAAAATDRSpfZi9TbCB3s+N+N1NsIJ0NJUS5UU0U6</t>
  </si>
  <si>
    <t>NzI2OS5JUV9UT1RBTF9DTC5DUTQyMDE3Li4uLlVTRAEAAAAPLgoAAgAAAAwxMDcwMi45MDc2MTQBCAAAAAUAAAABMQEAAAAKMTk0Mzc1MTk4MQMAAAADMTYwAgAAAAQxMDA5BAAAAAEwBwAAAAoxMC8yNC8yMDIzCAAAAAoxMi8zMS8yMDE3CQAAAAEw0UqX2YvU2wiDvt/fjdTbCClDSVEuVFNFOjcyNjkuSVFfVE9UQUxfTElBQi5DUTQyMDE3Li4uLlVTRAEAAAAPLgoAAgAAAAwxNTM3OC4xNjg0MDgBCAAAAAUAAAABMQEAAAAKMTk0Mzc1MTk4MQMAAAADMTYwAgAAAAQxMjc2BAAAAAEwBwAAAAoxMC8yNC8yMDIzCAAAAAoxMi8zMS8yMDE3CQAAAAEw0UqX2YvU2wgD1vDfjdTbCCpDSVEuVFNFOjcyNjkuSVFfUFJFRl9FUVVJVFkuQ1E0MjAxNy4uLi5VU0QBAAAADy4KAAMAAAAAANFKl9mL1NsIS6ry343U2wgyQ0lRLlRTRTo3MjY5LklRX1RPVEFMX0NPTU1PTl9FUVVJVFkuQ1E0MjAxNy4uLi5VU0QBAAAADy4KAAIAAAAMMTE2MzcuNjk2OTc3AQgAAAAFAAAAATEBAAAACjE5NDM3NTE5ODEDAAAAAzE2MAIAAAAEMTAwNgQAAAABMAcAAAAKMTAvMjQvMjAyMwgAAAAKMTIvMzEvMjAxNwkAAAABMNFKl9mL1NsI4qT0343U2wgjQ0lRLlRTRTo3MjY5LklRX0FQSUMuQ1E0MjAxNy4uLi5VU0QBAAAADy4KAAIAAAALMTI3Ny4yOTM5MTMBCAAAAAUAAAABMQEAAAAKMTk0Mzc1MTk4MQMAAAADMTYwAgAAAAQxMDg0BAAA</t>
  </si>
  <si>
    <t>AAEwBwAAAAoxMC8yNC8yMDIzCAAAAAoxMi8zMS8yMDE3CQAAAAEw0UqX2YvU2wjHLPbfjdTbCCFDSVEuVFNFOjcyNjkuSVFfUkUuQ1E0MjAxNy4uLi5VU0QBAAAADy4KAAIAAAAMMTA2MzMuODUyNzAyAQgAAAAFAAAAATEBAAAACjE5NDM3NTE5ODEDAAAAAzE2MAIAAAAEMTIyMgQAAAABMAcAAAAKMTAvMjQvMjAyMwgAAAAKMTIvMzEvMjAxNwkAAAABMNFKl9mL1NsIZ2jj343U2wgrQ0lRLlRTRTo3MjY5LklRX1RPVEFMX0VRVUlUWS5DUTQyMDE3Li4uLlVTRAEAAAAPLgoAAgAAAAwxNDM2MS4xMDQ0NDEBCAAAAAUAAAABMQEAAAAKMTk0Mzc1MTk4MQMAAAADMTYwAgAAAAQxMjc1BAAAAAEwBwAAAAoxMC8yNC8yMDIzCAAAAAoxMi8zMS8yMDE3CQAAAAEw0UqX2YvU2wgT2OXfjdTbCDxDSVEuVFNFOjcyNjkuSVFfVE9UQUxfT1VUU1RBTkRJTkdfRklMSU5HX0RBVEUuQ1E0MjAxNy4uLi5VU0QBAAAADy4KAAIAAAAJNDQxLjIzNTk0AQQAAAAFAAAAATUBAAAACjE5NDM3NTE5ODECAAAABTI0MTUzBgAAAAEw0UqX2YvU2wi6X+ffjdTbCClDSVEuVFNFOjcyNjkuSVFfVE9UQUxfREVCVC5DUTQyMDE3Li4uLlVTRAEAAAAPLgoAAgAAAAs1ODI1LjAxODg2MgEIAAAABQAAAAExAQAAAAoxOTQzNzUxOTgxAwAAAAMxNjACAAAABDQxNzMEAAAAATAHAAAACjEwLzI0LzIwMjMIAAAACjEyLzMxLzIwMTcJAAAAATDRSpfZ</t>
  </si>
  <si>
    <t>i9TbCFftCuCN1NsILUNJUS5UU0U6NzI2OS5JUV9QUkVGX0RJVl9PVEhFUi5DUTQyMDE3Li4uLlVTRAEAAAAPLgoAAwAAAAAA0UqX2YvU2wgzberfjdTbCCNDSVEuVFNFOjcyNjkuSVFfQ09HUy5DUTQyMDE3Li4uLlVTRAEAAAAPLgoAAgAAAAs1NjIxLjUwMzA4MQEIAAAABQAAAAExAQAAAAoxOTQzNzUxOTgxAwAAAAMxNjACAAAAAjM0BAAAAAEwBwAAAAoxMC8yNC8yMDIzCAAAAAoxMi8zMS8yMDE3CQAAAAEw0UqX2YvU2wg7fAjgjdTbCCFDSVEuVFNFOjcyNjkuSVFfQVAuQ1E0MjAxNy4uLi5VU0QBAAAADy4KAAIAAAALMzU4My42MTk2NTQBCAAAAAUAAAABMQEAAAAKMTk0Mzc1MTk4MQMAAAADMTYwAgAAAAQxMDE4BAAAAAEwBwAAAAoxMC8yNC8yMDIzCAAAAAoxMi8zMS8yMDE3CQAAAAEw0UqX2YvU2wgkS93fjdTbCCFDSVEuVFNFOjcyNjkuSVFfQVIuQ1E0MjAxNy4uLi5VU0QBAAAADy4KAAIAAAALMzEwMi45ODc1MjQBCAAAAAUAAAABMQEAAAAKMTk0Mzc1MTk4MQMAAAADMTYwAgAAAAQxMDIxBAAAAAEwBwAAAAoxMC8yNC8yMDIzCAAAAAoxMi8zMS8yMDE3CQAAAAEw0UqX2YvU2whOht7fjdTbCChDSVEuVFNFOjcyNjkuSVFfSU5WRU5UT1JZLkNRNDIwMTcuLi4uVVNEAQAAAA8uCgACAAAACzMyMDIuMDQxOTkyAQgAAAAFAAAAATEBAAAACjE5NDM3NTE5ODEDAAAAAzE2MAIAAAAEMTA0MwQAAAABMAcA</t>
  </si>
  <si>
    <t>AAAKMTAvMjQvMjAyMwgAAAAKMTIvMzEvMjAxNwkAAAABMNFKl9mL1NsIg77f343U2wgiQ0lRLlRTRTo3MjY5LklRX1NHQS5DUTQyMDE3Li4uLlVTRAEAAAAPLgoAAgAAAAsxNTQxLjY3ODg3MwEIAAAABQAAAAExAQAAAAoxOTQzNzUxOTgxAwAAAAMxNjACAAAAAjIzBAAAAAEwBwAAAAoxMC8yNC8yMDIzCAAAAAoxMi8zMS8yMDE3CQAAAAEw0UqX2YvU2wiUL+LfjdTbCDdDSVEuVFNFOjcyNjkuSVFfVE9UQUxfUkVWXzFZUl9BTk5fR1JPV1RILkNRNDIwMTcuLi4uVVNEAQAAAA8uCgACAAAABzE4LjY5NTIBCAAAAAUAAAABMQEAAAAKMTk0Mzc1MTk4MQMAAAACNzkCAAAABDQxOTQEAAAAATAHAAAACjEwLzI0LzIwMjMIAAAACjEyLzMxLzIwMTcJAAAAATDRSpfZi9TbCJGZA+CN1NsIIUNJUS5UU0U6NzI2OS5JUV9EQS5DUTQyMDE3Li4uLlVTRAEAAAAPLgoAAwAAAAAA0UqX2YvU2wiShATgjdTbCC9DSVEuVFNFOjcyNjkuSVFfTkVUX0lOVEVSRVNUX0VYUC5DUTQyMDE3Li4uLlVTRAEAAAAPLgoAAgAAAAk4Ny42MjgxNzkBCAAAAAUAAAABMQEAAAAKMTk0Mzc1MTk4MQMAAAADMTYwAgAAAAMzNjgEAAAAATAHAAAACjEwLzI0LzIwMjMIAAAACjEyLzMxLzIwMTcJAAAAATDRSpfZi9TbCNUJBuCN1NsILkNJUS5UU0U6NzI2OS5JUV9ORVRfV09SS0lOR19DQVAuQ1E0MjAxNy4uLi5VU0QBAAAADy4KAAIAAAAKMTg0</t>
  </si>
  <si>
    <t>Ljg4MDM2NgEIAAAABQAAAAExAQAAAAoxOTQzNzUxOTgxAwAAAAMxNjACAAAABDEzMTEEAAAAATAHAAAACjEwLzI0LzIwMjMIAAAACjEyLzMxLzIwMTcJAAAAATDRSpfZi9TbCB5rB+CN1NsIJENJUS5UU0U6NzI2OS5JUV9DQVBFWC5DUTQyMDE3Li4uLlVTRAEAAAAPLgoAAgAAAAstNDA2LjIyMzY0MgEIAAAABQAAAAExAQAAAAoxOTQzNzUxOTgxAwAAAAMxNjACAAAABDIwMjEEAAAAATAHAAAACjEwLzI0LzIwMjMIAAAACjEyLzMxLzIwMTcJAAAAATDRSpfZi9TbCCpf8N+N1NsIKENJUS5UU0U6NzI2OS5JUV9UT1RBTF9SRVYuQ1EzMjAxNy4uLi5VU0QBAAAADy4KAAIAAAAKODU0MS4yMTg5OQEIAAAABQAAAAExAQAAAAoxODY2MDI3MjkwAwAAAAMxNjACAAAAAjI4BAAAAAEwBwAAAAoxMC8yNC8yMDIzCAAAAAk5LzMwLzIwMTcJAAAAATDRSpfZi9TbCE6G3t+N1NsIIUNJUS5UU0U6NzI2OS5JUV9OSS5DUTMyMDE3Li4uLlVTRAEAAAAPLgoAAgAAAAozNDQuMzU0MTQ2AQgAAAAFAAAAATEBAAAACjE4NjYwMjcyOTADAAAAAzE2MAIAAAACMTUEAAAAATAHAAAACjEwLzI0LzIwMjMIAAAACTkvMzAvMjAxNwkAAAABMNFKl9mL1NsIg77f343U2wgpQ0lRLlRTRTo3MjY5LklRX0NBU0hfRVFVSVYuQ1EzMjAxNy4uLi5VU0QBAAAADy4KAAIAAAALNjc1MS43ODY5NzEBCAAAAAUAAAABMQEAAAAKMTg2NjAyNzI5MAMA</t>
  </si>
  <si>
    <t>AAADMTYwAgAAAAQxMDk2BAAAAAEwBwAAAAoxMC8yNC8yMDIzCAAAAAk5LzMwLzIwMTcJAAAAATDRSpfZi9TbCJQv4t+N1NsILUNJUS5UU0U6NzI2OS5JUV9DQVNIX1NUX0lOVkVTVC5DUTMyMDE3Li4uLlVTRAEAAAAPLgoAAgAAAAs5NDY5LjE0NDAwNAEIAAAABQAAAAExAQAAAAoxODY2MDI3MjkwAwAAAAMxNjACAAAABDEwMDIEAAAAATAHAAAACjEwLzI0LzIwMjMIAAAACTkvMzAvMjAxNwkAAAABMNFKl9mL1NsIZ2jj343U2wgnQ0lRLlRTRTo3MjY5LklRX1RPVEFMX0NBLkNRMzIwMTcuLi4uVVNEAQAAAA8uCgACAAAADDE3ODI4Ljc1NDcyNAEIAAAABQAAAAExAQAAAAoxODY2MDI3MjkwAwAAAAMxNjACAAAABDEwMDgEAAAAATAHAAAACjEwLzI0LzIwMjMIAAAACTkvMzAvMjAxNwkAAAABMNFKl9mL1NsIE9jl343U2wgrQ0lRLlRTRTo3MjY5LklRX1RPVEFMX0FTU0VUUy5DUTMyMDE3Li4uLlVTRAEAAAAPLgoAAgAAAAwyOTE2OC42NzcwNDMBCAAAAAUAAAABMQEAAAAKMTg2NjAyNzI5MAMAAAADMTYwAgAAAAQxMDA3BAAAAAEwBwAAAAoxMC8yNC8yMDIzCAAAAAk5LzMwLzIwMTcJAAAAATDRSpfZi9TbCGw0+9+N1NsIJ0NJUS5UU0U6NzI2OS5JUV9UT1RBTF9DTC5DUTMyMDE3Li4uLlVTRAEAAAAPLgoAAgAAAAwxMDk1NC4yOTExNDUBCAAAAAUAAAABMQEAAAAKMTg2NjAyNzI5MAMAAAADMTYwAgAAAAQx</t>
  </si>
  <si>
    <t>MDA5BAAAAAEwBwAAAAoxMC8yNC8yMDIzCAAAAAk5LzMwLzIwMTcJAAAAATDRSpfZi9TbCJpA/t+N1NsIKUNJUS5UU0U6NzI2OS5JUV9UT1RBTF9MSUFCLkNRMzIwMTcuLi4uVVNEAQAAAA8uCgACAAAADDE1NjAzLjEwNzYzMwEIAAAABQAAAAExAQAAAAoxODY2MDI3MjkwAwAAAAMxNjACAAAABDEyNzYEAAAAATAHAAAACjEwLzI0LzIwMjMIAAAACTkvMzAvMjAxNwkAAAABMNFKl9mL1NsIKl/w343U2wgqQ0lRLlRTRTo3MjY5LklRX1BSRUZfRVFVSVRZLkNRMzIwMTcuLi4uVVNEAQAAAA8uCgADAAAAAADRSpfZi9TbCCTv/9+N1NsIMkNJUS5UU0U6NzI2OS5JUV9UT1RBTF9DT01NT05fRVFVSVRZLkNRMzIwMTcuLi4uVVNEAQAAAA8uCgACAAAADDExMDQ2LjU4NzIyMQEIAAAABQAAAAExAQAAAAoxODY2MDI3MjkwAwAAAAMxNjACAAAABDEwMDYEAAAAATAHAAAACjEwLzI0LzIwMjMIAAAACTkvMzAvMjAxNwkAAAABMNFKl9mL1NsIJEvd343U2wgjQ0lRLlRTRTo3MjY5LklRX0FQSUMuQ1EzMjAxNy4uLi5VU0QBAAAADy4KAAIAAAALMTI3Ny42MzQxNjEBCAAAAAUAAAABMQEAAAAKMTg2NjAyNzI5MAMAAAADMTYwAgAAAAQxMDg0BAAAAAEwBwAAAAoxMC8yNC8yMDIzCAAAAAk5LzMwLzIwMTcJAAAAATDRSpfZi9TbCOKk9N+N1NsIIUNJUS5UU0U6NzI2OS5JUV9SRS5DUTMyMDE3Li4uLlVTRAEAAAAPLgoAAgAA</t>
  </si>
  <si>
    <t>AAwxMDIyMC4xNzYzNDYBCAAAAAUAAAABMQEAAAAKMTg2NjAyNzI5MAMAAAADMTYwAgAAAAQxMjIyBAAAAAEwBwAAAAoxMC8yNC8yMDIzCAAAAAk5LzMwLzIwMTcJAAAAATDRSpfZi9TbCFkZ7N+N1NsIK0NJUS5UU0U6NzI2OS5JUV9UT1RBTF9FUVVJVFkuQ1EzMjAxNy4uLi5VU0QBAAAADy4KAAIAAAAMMTM1NjUuNTY5NDExAQgAAAAFAAAAATEBAAAACjE4NjYwMjcyOTADAAAAAzE2MAIAAAAEMTI3NQQAAAABMAcAAAAKMTAvMjQvMjAyMwgAAAAJOS8zMC8yMDE3CQAAAAEw0UqX2YvU2wjHLPbfjdTbCDxDSVEuVFNFOjcyNjkuSVFfVE9UQUxfT1VUU1RBTkRJTkdfRklMSU5HX0RBVEUuQ1EzMjAxNy4uLi5VU0QBAAAADy4KAAIAAAAKNDQxLjIzNTYzOQEEAAAABQAAAAE1AQAAAAoxODY2MDI3MjkwAgAAAAUyNDE1MwYAAAABMNFKl9mL1NsIHez4343U2wgpQ0lRLlRTRTo3MjY5LklRX1RPVEFMX0RFQlQuQ1EzMjAxNy4uLi5VU0QBAAAADy4KAAIAAAALNTY5OS45MDY1NDMBCAAAAAUAAAABMQEAAAAKMTg2NjAyNzI5MAMAAAADMTYwAgAAAAQ0MTczBAAAAAEwBwAAAAoxMC8yNC8yMDIzCAAAAAk5LzMwLzIwMTcJAAAAATDRSpfZi9TbCIO+39+N1NsILUNJUS5UU0U6NzI2OS5JUV9QUkVGX0RJVl9PVEhFUi5DUTMyMDE3Li4uLlVTRAEAAAAPLgoAAwAAAAAA0UqX2YvU2wiUL+LfjdTbCCNDSVEuVFNFOjcyNjku</t>
  </si>
  <si>
    <t>SVFfQ09HUy5DUTMyMDE3Li4uLlVTRAEAAAAPLgoAAgAAAAs2MDQxLjA5MDMxNAEIAAAABQAAAAExAQAAAAoxODY2MDI3MjkwAwAAAAMxNjACAAAAAjM0BAAAAAEwBwAAAAoxMC8yNC8yMDIzCAAAAAk5LzMwLzIwMTcJAAAAATDRSpfZi9TbCGdo49+N1NsIIUNJUS5UU0U6NzI2OS5JUV9BUC5DUTMyMDE3Li4uLlVTRAEAAAAPLgoAAgAAAAk0NDYyLjUwMTUBCAAAAAUAAAABMQEAAAAKMTg2NjAyNzI5MAMAAAADMTYwAgAAAAQxMDE4BAAAAAEwBwAAAAoxMC8yNC8yMDIzCAAAAAk5LzMwLzIwMTcJAAAAATDRSpfZi9TbCBPY5d+N1NsIIUNJUS5UU0U6NzI2OS5JUV9BUi5DUTMyMDE3Li4uLlVTRAEAAAAPLgoAAgAAAAszMjUwLjA2ODcwNAEIAAAABQAAAAExAQAAAAoxODY2MDI3MjkwAwAAAAMxNjACAAAABDEwMjEEAAAAATAHAAAACjEwLzI0LzIwMjMIAAAACTkvMzAvMjAxNwkAAAABMNFKl9mL1NsIul/n343U2wgoQ0lRLlRTRTo3MjY5LklRX0lOVkVOVE9SWS5DUTMyMDE3Li4uLlVTRAEAAAAPLgoAAgAAAAoyOTA0Ljk4NjM1AQgAAAAFAAAAATEBAAAACjE4NjYwMjcyOTADAAAAAzE2MAIAAAAEMTA0MwQAAAABMAcAAAAKMTAvMjQvMjAyMwgAAAAJOS8zMC8yMDE3CQAAAAEw0UqX2YvU2wgD1vDfjdTbCCJDSVEuVFNFOjcyNjkuSVFfU0dBLkNRMzIwMTcuLi4uVVNEAQAAAA8uCgACAAAACzE3MjAuMzMyMDcx</t>
  </si>
  <si>
    <t>AQgAAAAFAAAAATEBAAAACjE4NjYwMjcyOTADAAAAAzE2MAIAAAACMjMEAAAAATAHAAAACjEwLzI0LzIwMjMIAAAACTkvMzAvMjAxNwkAAAABMNFKl9mL1NsIKl/w343U2wg3Q0lRLlRTRTo3MjY5LklRX1RPVEFMX1JFVl8xWVJfQU5OX0dST1dUSC5DUTMyMDE3Li4uLlVTRAEAAAAPLgoAAgAAAAcyOS4xMTE1AQgAAAAFAAAAATEBAAAACjE4NjYwMjcyOTADAAAAAjc5AgAAAAQ0MTk0BAAAAAEwBwAAAAoxMC8yNC8yMDIzCAAAAAk5LzMwLzIwMTcJAAAAATDRSpfZi9TbCEuq8t+N1NsIIUNJUS5UU0U6NzI2OS5JUV9EQS5DUTMyMDE3Li4uLlVTRAEAAAAPLgoAAwAAAAAA0UqX2YvU2wgkS93fjdTbCC9DSVEuVFNFOjcyNjkuSVFfTkVUX0lOVEVSRVNUX0VYUC5DUTMyMDE3Li4uLlVTRAEAAAAPLgoAAgAAAAkyOC45MTUyMzQBCAAAAAUAAAABMQEAAAAKMTg2NjAyNzI5MAMAAAADMTYwAgAAAAMzNjgEAAAAATAHAAAACjEwLzI0LzIwMjMIAAAACTkvMzAvMjAxNwkAAAABMNFKl9mL1NsITobe343U2wguQ0lRLlRTRTo3MjY5LklRX05FVF9XT1JLSU5HX0NBUC5DUTMyMDE3Li4uLlVTRAEAAAAPLgoAAgAAAAstNDcxLjkxNTA4NAEIAAAABQAAAAExAQAAAAoxODY2MDI3MjkwAwAAAAMxNjACAAAABDEzMTEEAAAAATAHAAAACjEwLzI0LzIwMjMIAAAACTkvMzAvMjAxNwkAAAABMNFKl9mL1NsIYUbq343U2wgkQ0lR</t>
  </si>
  <si>
    <t>LlRTRTo3MjY5LklRX0NBUEVYLkNRMzIwMTcuLi4uVVNEAQAAAA8uCgACAAAACy0zNDIuMzU2MDExAQgAAAAFAAAAATEBAAAACjE4NjYwMjcyOTADAAAAAzE2MAIAAAAEMjAyMQQAAAABMAcAAAAKMTAvMjQvMjAyMwgAAAAJOS8zMC8yMDE3CQAAAAEw0UqX2YvU2whZGezfjdTbCChDSVEuVFNFOjcyNjkuSVFfVE9UQUxfUkVWLkNRMjIwMTcuLi4uVVNEAQAAAA8uCgACAAAACzc3MzguNTc2NTE0AQgAAAAFAAAAATEBAAAACjE4NTI4MzYwNzQDAAAAAzE2MAIAAAACMjgEAAAAATAHAAAACjEwLzI0LzIwMjMIAAAACTYvMzAvMjAxNwkAAAABMNFKl9mL1NsIE9jl343U2wghQ0lRLlRTRTo3MjY5LklRX05JLkNRMjIwMTcuLi4uVVNEAQAAAA8uCgACAAAACjU4Mi40NzIwNjUBCAAAAAUAAAABMQEAAAAKMTg1MjgzNjA3NAMAAAADMTYwAgAAAAIxNQQAAAABMAcAAAAKMTAvMjQvMjAyMwgAAAAJNi8zMC8yMDE3CQAAAAEw0UqX2YvU2wi6X+ffjdTbCClDSVEuVFNFOjcyNjkuSVFfQ0FTSF9FUVVJVi5DUTIyMDE3Li4uLlVTRAEAAAAPLgoAAgAAAAs2NDA4LjU2MzYxNwEIAAAABQAAAAExAQAAAAoxODUyODM2MDc0AwAAAAMxNjACAAAABDEwOTYEAAAAATAHAAAACjEwLzI0LzIwMjMIAAAACTYvMzAvMjAxNwkAAAABMNFKl9mL1NsI1QkG4I3U2wgtQ0lRLlRTRTo3MjY5LklRX0NBU0hfU1RfSU5WRVNULkNRMjIwMTcu</t>
  </si>
  <si>
    <t>Li4uVVNEAQAAAA8uCgACAAAACzkzNDMuNzMwNzI2AQgAAAAFAAAAATEBAAAACjE4NTI4MzYwNzQDAAAAAzE2MAIAAAAEMTAwMgQAAAABMAcAAAAKMTAvMjQvMjAyMwgAAAAJNi8zMC8yMDE3CQAAAAEw0UqX2YvU2wiShATgjdTbCCdDSVEuVFNFOjcyNjkuSVFfVE9UQUxfQ0EuQ1EyMjAxNy4uLi5VU0QBAAAADy4KAAIAAAAMMTc2ODYuMzg0MzI2AQgAAAAFAAAAATEBAAAACjE4NTI4MzYwNzQDAAAAAzE2MAIAAAAEMTAwOAQAAAABMAcAAAAKMTAvMjQvMjAyMwgAAAAJNi8zMC8yMDE3CQAAAAEw0UqX2YvU2wgkS93fjdTbCCtDSVEuVFNFOjcyNjkuSVFfVE9UQUxfQVNTRVRTLkNRMjIwMTcuLi4uVVNEAQAAAA8uCgACAAAADDI4Mjg0LjE0OTg0OQEIAAAABQAAAAExAQAAAAoxODUyODM2MDc0AwAAAAMxNjACAAAABDEwMDcEAAAAATAHAAAACjEwLzI0LzIwMjMIAAAACTYvMzAvMjAxNwkAAAABMNFKl9mL1NsIkZkD4I3U2wgnQ0lRLlRTRTo3MjY5LklRX1RPVEFMX0NMLkNRMjIwMTcuLi4uVVNEAQAAAA8uCgACAAAADDEwNDE2LjAwNTYwOQEIAAAABQAAAAExAQAAAAoxODUyODM2MDc0AwAAAAMxNjACAAAABDEwMDkEAAAAATAHAAAACjEwLzI0LzIwMjMIAAAACTYvMzAvMjAxNwkAAAABMNFKl9mL1NsIg77f343U2wgpQ0lRLlRTRTo3MjY5LklRX1RPVEFMX0xJQUIuQ1EyMjAxNy4uLi5VU0QBAAAADy4KAAIA</t>
  </si>
  <si>
    <t>AAAMMTUxODEuODQ4ODA2AQgAAAAFAAAAATEBAAAACjE4NTI4MzYwNzQDAAAAAzE2MAIAAAAEMTI3NgQAAAABMAcAAAAKMTAvMjQvMjAyMwgAAAAJNi8zMC8yMDE3CQAAAAEw0UqX2YvU2wiUL+LfjdTbCCpDSVEuVFNFOjcyNjkuSVFfUFJFRl9FUVVJVFkuQ1EyMjAxNy4uLi5VU0QBAAAADy4KAAMAAAAAANFKl9mL1NsIJO//343U2wgyQ0lRLlRTRTo3MjY5LklRX1RPVEFMX0NPTU1PTl9FUVVJVFkuQ1EyMjAxNy4uLi5VU0QBAAAADy4KAAIAAAAMMTA1NzIuMTgxMzMzAQgAAAAFAAAAATEBAAAACjE4NTI4MzYwNzQDAAAAAzE2MAIAAAAEMTAwNgQAAAABMAcAAAAKMTAvMjQvMjAyMwgAAAAJNi8zMC8yMDE3CQAAAAEw0UqX2YvU2whVJwHgjdTbCCNDSVEuVFNFOjcyNjkuSVFfQVBJQy5DUTIyMDE3Li4uLlVTRAEAAAAPLgoAAgAAAAsxMjgyLjE5MTY0OAEIAAAABQAAAAExAQAAAAoxODUyODM2MDc0AwAAAAMxNjACAAAABDEwODQEAAAAATAHAAAACjEwLzI0LzIwMjMIAAAACTYvMzAvMjAxNwkAAAABMNFKl9mL1NsIAO0B4I3U2wghQ0lRLlRTRTo3MjY5LklRX1JFLkNRMjIwMTcuLi4uVVNEAQAAAA8uCgACAAAACjk4OTkuNTU5MjcBCAAAAAUAAAABMQEAAAAKMTg1MjgzNjA3NAMAAAADMTYwAgAAAAQxMjIyBAAAAAEwBwAAAAoxMC8yNC8yMDIzCAAAAAk2LzMwLzIwMTcJAAAAATDRSpfZi9TbCCpf8N+N1NsI</t>
  </si>
  <si>
    <t>K0NJUS5UU0U6NzI2OS5JUV9UT1RBTF9FUVVJVFkuQ1EyMjAxNy4uLi5VU0QBAAAADy4KAAIAAAAMMTMxMDIuMzAxMDQyAQgAAAAFAAAAATEBAAAACjE4NTI4MzYwNzQDAAAAAzE2MAIAAAAEMTI3NQQAAAABMAcAAAAKMTAvMjQvMjAyMwgAAAAJNi8zMC8yMDE3CQAAAAEw0UqX2YvU2wgT2OXfjdTbCDxDSVEuVFNFOjcyNjkuSVFfVE9UQUxfT1VUU1RBTkRJTkdfRklMSU5HX0RBVEUuQ1EyMjAxNy4uLi5VU0QBAAAADy4KAAIAAAAKNDQxLjIxNzczNwEEAAAABQAAAAE1AQAAAAoxODUyODM2MDc0AgAAAAUyNDE1MwYAAAABMNFKl9mL1NsIul/n343U2wgpQ0lRLlRTRTo3MjY5LklRX1RPVEFMX0RFQlQuQ1EyMjAxNy4uLi5VU0QBAAAADy4KAAIAAAALNTk3OC4zNjgyMjMBCAAAAAUAAAABMQEAAAAKMTg1MjgzNjA3NAMAAAADMTYwAgAAAAQ0MTczBAAAAAEwBwAAAAoxMC8yNC8yMDIzCAAAAAk2LzMwLzIwMTcJAAAAATDRSpfZi9TbCJpA/t+N1NsILUNJUS5UU0U6NzI2OS5JUV9QUkVGX0RJVl9PVEhFUi5DUTIyMDE3Li4uLlVTRAEAAAAPLgoAAwAAAAAA0UqX2YvU2whhRurfjdTbCCNDSVEuVFNFOjcyNjkuSVFfQ09HUy5DUTIyMDE3Li4uLlVTRAEAAAAPLgoAAgAAAAs1NTQ0Ljc4MTE4OAEIAAAABQAAAAExAQAAAAoxODUyODM2MDc0AwAAAAMxNjACAAAAAjM0BAAAAAEwBwAAAAoxMC8yNC8yMDIzCAAAAAk2</t>
  </si>
  <si>
    <t>LzMwLzIwMTcJAAAAATDRSpfZi9TbCFkZ7N+N1NsIIUNJUS5UU0U6NzI2OS5JUV9BUC5DUTIyMDE3Li4uLlVTRAEAAAAPLgoAAgAAAAs0MzkzLjUyODI0OQEIAAAABQAAAAExAQAAAAoxODUyODM2MDc0AwAAAAMxNjACAAAABDEwMTgEAAAAATAHAAAACjEwLzI0LzIwMjMIAAAACTYvMzAvMjAxNwkAAAABMNFKl9mL1NsIJEvd343U2wghQ0lRLlRTRTo3MjY5LklRX0FSLkNRMjIwMTcuLi4uVVNEAQAAAA8uCgACAAAACzMwMzEuNzYyMTE0AQgAAAAFAAAAATEBAAAACjE4NTI4MzYwNzQDAAAAAzE2MAIAAAAEMTAyMQQAAAABMAcAAAAKMTAvMjQvMjAyMwgAAAAJNi8zMC8yMDE3CQAAAAEw0UqX2YvU2whOht7fjdTbCChDSVEuVFNFOjcyNjkuSVFfSU5WRU5UT1JZLkNRMjIwMTcuLi4uVVNEAQAAAA8uCgACAAAACzMwMTEuMDAyNzc5AQgAAAAFAAAAATEBAAAACjE4NTI4MzYwNzQDAAAAAzE2MAIAAAAEMTA0MwQAAAABMAcAAAAKMTAvMjQvMjAyMwgAAAAJNi8zMC8yMDE3CQAAAAEw0UqX2YvU2wiDvt/fjdTbCCJDSVEuVFNFOjcyNjkuSVFfU0dBLkNRMjIwMTcuLi4uVVNEAQAAAA8uCgACAAAACzE0MzYuNDgwMTU5AQgAAAAFAAAAATEBAAAACjE4NTI4MzYwNzQDAAAAAzE2MAIAAAACMjMEAAAAATAHAAAACjEwLzI0LzIwMjMIAAAACTYvMzAvMjAxNwkAAAABMNFKl9mL1NsIlC/i343U2wg3Q0lRLlRTRTo3MjY5</t>
  </si>
  <si>
    <t>LklRX1RPVEFMX1JFVl8xWVJfQU5OX0dST1dUSC5DUTIyMDE3Li4uLlVTRAEAAAAPLgoAAgAAAAcxNS4yODg3AQgAAAAFAAAAATEBAAAACjE4NTI4MzYwNzQDAAAAAjc5AgAAAAQ0MTk0BAAAAAEwBwAAAAoxMC8yNC8yMDIzCAAAAAk2LzMwLzIwMTcJAAAAATDRSpfZi9TbCGdo49+N1NsIIUNJUS5UU0U6NzI2OS5JUV9EQS5DUTIyMDE3Li4uLlVTRAEAAAAPLgoAAwAAAAAA0UqX2YvU2wjipPTfjdTbCC9DSVEuVFNFOjcyNjkuSVFfTkVUX0lOVEVSRVNUX0VYUC5DUTIyMDE3Li4uLlVTRAEAAAAPLgoAAgAAAAk5Ni40NjE0NzYBCAAAAAUAAAABMQEAAAAKMTg1MjgzNjA3NAMAAAADMTYwAgAAAAMzNjgEAAAAATAHAAAACjEwLzI0LzIwMjMIAAAACTYvMzAvMjAxNwkAAAABMNFKl9mL1NsIxyz2343U2wguQ0lRLlRTRTo3MjY5LklRX05FVF9XT1JLSU5HX0NBUC5DUTIyMDE3Li4uLlVTRAEAAAAPLgoAAgAAAAk4Ni42NTE1MzMBCAAAAAUAAAABMQEAAAAKMTg1MjgzNjA3NAMAAAADMTYwAgAAAAQxMzExBAAAAAEwBwAAAAoxMC8yNC8yMDIzCAAAAAk2LzMwLzIwMTcJAAAAATDRSpfZi9TbCB3s+N+N1NsIJENJUS5UU0U6NzI2OS5JUV9DQVBFWC5DUTIyMDE3Li4uLlVTRAEAAAAPLgoAAgAAAAstNDI3LjM3MzQ3OAEIAAAABQAAAAExAQAAAAoxODUyODM2MDc0AwAAAAMxNjACAAAABDIwMjEEAAAAATAHAAAACjEw</t>
  </si>
  <si>
    <t>LzI0LzIwMjMIAAAACTYvMzAvMjAxNwkAAAABMNFKl9mL1NsIKl/w343U2wgoQ0lRLlRTRTo3MjY5LklRX1RPVEFMX1JFVi5DUTEyMDE3Li4uLlVTRAEAAAAPLgoAAgAAAAs4MjI5LjM4MTI4OQEIAAAABQAAAAExAQAAAAoxODQ5MDMzNDk5AwAAAAMxNjACAAAAAjI4BAAAAAEwBwAAAAoxMC8yNC8yMDIzCAAAAAkzLzMxLzIwMTcJAAAAATDRSpfZi9TbCEuq8t+N1NsIIUNJUS5UU0U6NzI2OS5JUV9OSS5DUTEyMDE3Li4uLlVTRAEAAAAPLgoAAgAAAAoyMzguNTczOTk1AQgAAAAFAAAAATEBAAAACjE4NDkwMzM0OTkDAAAAAzE2MAIAAAACMTUEAAAAATAHAAAACjEwLzI0LzIwMjMIAAAACTMvMzEvMjAxNwkAAAABMNFKl9mL1NsIg77f343U2wgpQ0lRLlRTRTo3MjY5LklRX0NBU0hfRVFVSVYuQ1ExMjAxNy4uLi5VU0QBAAAADy4KAAIAAAALNjIyMy43ODQ4NDcBCAAAAAUAAAABMQEAAAAKMTg0OTAzMzQ5OQMAAAADMTYwAgAAAAQxMDk2BAAAAAEwBwAAAAoxMC8yNC8yMDIzCAAAAAkzLzMxLzIwMTcJAAAAATDRSpfZi9TbCJQv4t+N1NsILUNJUS5UU0U6NzI2OS5JUV9DQVNIX1NUX0lOVkVTVC5DUTEyMDE3Li4uLlVTRAEAAAAPLgoAAgAAAAs5MjYxLjk1NTI5NgEIAAAABQAAAAExAQAAAAoxODQ5MDMzNDk5AwAAAAMxNjACAAAABDEwMDIEAAAAATAHAAAACjEwLzI0LzIwMjMIAAAACTMvMzEvMjAxNwkAAAAB</t>
  </si>
  <si>
    <t>MNFKl9mL1NsIZ2jj343U2wgnQ0lRLlRTRTo3MjY5LklRX1RPVEFMX0NBLkNRMTIwMTcuLi4uVVNEAQAAAA8uCgACAAAADDE3NTQyLjM1OTAwOAEIAAAABQAAAAExAQAAAAoxODQ5MDMzNDk5AwAAAAMxNjACAAAABDEwMDgEAAAAATAHAAAACjEwLzI0LzIwMjMIAAAACTMvMzEvMjAxNwkAAAABMNFKl9mL1NsIE9jl343U2wgrQ0lRLlRTRTo3MjY5LklRX1RPVEFMX0FTU0VUUy5DUTEyMDE3Li4uLlVTRAEAAAAPLgoAAgAAAAwyNzk0Ni4wNTQyMzEBCAAAAAUAAAABMQEAAAAKMTg0OTAzMzQ5OQMAAAADMTYwAgAAAAQxMDA3BAAAAAEwBwAAAAoxMC8yNC8yMDIzCAAAAAkzLzMxLzIwMTcJAAAAATDRSpfZi9TbCGFG6t+N1NsIJ0NJUS5UU0U6NzI2OS5JUV9UT1RBTF9DTC5DUTEyMDE3Li4uLlVTRAEAAAAPLgoAAgAAAAwxMDY1NS43OTM4ODIBCAAAAAUAAAABMQEAAAAKMTg0OTAzMzQ5OQMAAAADMTYwAgAAAAQxMDA5BAAAAAEwBwAAAAoxMC8yNC8yMDIzCAAAAAkzLzMxLzIwMTcJAAAAATDRSpfZi9TbCOxTCOCN1NsIKUNJUS5UU0U6NzI2OS5JUV9UT1RBTF9MSUFCLkNRMTIwMTcuLi4uVVNEAQAAAA8uCgACAAAADDE1NTA2LjIzMzQxNgEIAAAABQAAAAExAQAAAAoxODQ5MDMzNDk5AwAAAAMxNjACAAAABDEyNzYEAAAAATAHAAAACjEwLzI0LzIwMjMIAAAACTMvMzEvMjAxNwkAAAABMNFKl9mL1NsIKl/w343U</t>
  </si>
  <si>
    <t>2wgqQ0lRLlRTRTo3MjY5LklRX1BSRUZfRVFVSVRZLkNRMTIwMTcuLi4uVVNEAQAAAA8uCgADAAAAAADRSpfZi9TbCFnGCuCN1NsIMkNJUS5UU0U6NzI2OS5JUV9UT1RBTF9DT01NT05fRVFVSVRZLkNRMTIwMTcuLi4uVVNEAQAAAA8uCgACAAAADDEwMDQ0Ljc2MjQ4MwEIAAAABQAAAAExAQAAAAoxODQ5MDMzNDk5AwAAAAMxNjACAAAABDEwMDYEAAAAATAHAAAACjEwLzI0LzIwMjMIAAAACTMvMzEvMjAxNwkAAAABMNFKl9mL1NsIJEvd343U2wgjQ0lRLlRTRTo3MjY5LklRX0FQSUMuQ1ExMjAxNy4uLi5VU0QBAAAADy4KAAIAAAALMTI5MS43OTM3NDEBCAAAAAUAAAABMQEAAAAKMTg0OTAzMzQ5OQMAAAADMTYwAgAAAAQxMDg0BAAAAAEwBwAAAAoxMC8yNC8yMDIzCAAAAAkzLzMxLzIwMTcJAAAAATDRSpfZi9TbCE6G3t+N1NsIIUNJUS5UU0U6NzI2OS5JUV9SRS5DUTEyMDE3Li4uLlVTRAEAAAAPLgoAAgAAAAs5NDkzLjcxMzE0NwEIAAAABQAAAAExAQAAAAoxODQ5MDMzNDk5AwAAAAMxNjACAAAABDEyMjIEAAAAATAHAAAACjEwLzI0LzIwMjMIAAAACTMvMzEvMjAxNwkAAAABMNFKl9mL1NsIWRns343U2wgrQ0lRLlRTRTo3MjY5LklRX1RPVEFMX0VRVUlUWS5DUTEyMDE3Li4uLlVTRAEAAAAPLgoAAgAAAAwxMjQzOS44MjA4MTQBCAAAAAUAAAABMQEAAAAKMTg0OTAzMzQ5OQMAAAADMTYwAgAAAAQxMjc1</t>
  </si>
  <si>
    <t>BAAAAAEwBwAAAAoxMC8yNC8yMDIzCAAAAAkzLzMxLzIwMTcJAAAAATDRSpfZi9TbCJKEBOCN1NsIPENJUS5UU0U6NzI2OS5JUV9UT1RBTF9PVVRTVEFORElOR19GSUxJTkdfREFURS5DUTEyMDE3Li4uLlVTRAEAAAAPLgoAAgAAAAo0NDEuMjE3ODk1AQQAAAAFAAAAATUBAAAACjE4NDkwMzM0OTkCAAAABTI0MTUzBgAAAAEw0UqX2YvU2wjVCQbgjdTbCClDSVEuVFNFOjcyNjkuSVFfVE9UQUxfREVCVC5DUTEyMDE3Li4uLlVTRAEAAAAPLgoAAgAAAAs1NzM4Ljc1MzQ0OQEIAAAABQAAAAExAQAAAAoxODQ5MDMzNDk5AwAAAAMxNjACAAAABDQxNzMEAAAAATAHAAAACjEwLzI0LzIwMjMIAAAACTMvMzEvMjAxNwkAAAABMNFKl9mL1NsIHmsH4I3U2wgtQ0lRLlRTRTo3MjY5LklRX1BSRUZfRElWX09USEVSLkNRMTIwMTcuLi4uVVNEAQAAAA8uCgADAAAAAADRSpfZi9TbCJQv4t+N1NsII0NJUS5UU0U6NzI2OS5JUV9DT0dTLkNRMTIwMTcuLi4uVVNEAQAAAA8uCgACAAAACzU4ODMuMzE4NDc0AQgAAAAFAAAAATEBAAAACjE4NDkwMzM0OTkDAAAAAzE2MAIAAAACMzQEAAAAATAHAAAACjEwLzI0LzIwMjMIAAAACTMvMzEvMjAxNwkAAAABMNFKl9mL1NsIZ2jj343U2wghQ0lRLlRTRTo3MjY5LklRX0FQLkNRMTIwMTcuLi4uVVNEAQAAAA8uCgACAAAACzQ1ODQuMTUyNTM1AQgAAAAFAAAAATEBAAAACjE4NDkwMzM0</t>
  </si>
  <si>
    <t>OTkDAAAAAzE2MAIAAAAEMTAxOAQAAAABMAcAAAAKMTAvMjQvMjAyMwgAAAAJMy8zMS8yMDE3CQAAAAEw0UqX2YvU2wgT2OXfjdTbCCFDSVEuVFNFOjcyNjkuSVFfQVIuQ1ExMjAxNy4uLi5VU0QBAAAADy4KAAIAAAALMzA4NC4wODA3NjQBCAAAAAUAAAABMQEAAAAKMTg0OTAzMzQ5OQMAAAADMTYwAgAAAAQxMDIxBAAAAAEwBwAAAAoxMC8yNC8yMDIzCAAAAAkzLzMxLzIwMTcJAAAAATDRSpfZi9TbCLpf59+N1NsIKENJUS5UU0U6NzI2OS5JUV9JTlZFTlRPUlkuQ1ExMjAxNy4uLi5VU0QBAAAADy4KAAIAAAALMjk3OC42MDA5NDIBCAAAAAUAAAABMQEAAAAKMTg0OTAzMzQ5OQMAAAADMTYwAgAAAAQxMDQzBAAAAAEwBwAAAAoxMC8yNC8yMDIzCAAAAAkzLzMxLzIwMTcJAAAAATDRSpfZi9TbCJGZA+CN1NsIIkNJUS5UU0U6NzI2OS5JUV9TR0EuQ1ExMjAxNy4uLi5VU0QBAAAADy4KAAIAAAALLTExNS4xOTI4MjcBCAAAAAUAAAABMQEAAAAKMTg0OTAzMzQ5OQMAAAADMTYwAgAAAAIyMwQAAAABMAcAAAAKMTAvMjQvMjAyMwgAAAAJMy8zMS8yMDE3CQAAAAEw0UqX2YvU2wgqX/DfjdTbCDdDSVEuVFNFOjcyNjkuSVFfVE9UQUxfUkVWXzFZUl9BTk5fR1JPV1RILkNRMTIwMTcuLi4uVVNEAQAAAA8uCgACAAAABzExLjIxMjEBCAAAAAUAAAABMQEAAAAKMTg0OTAzMzQ5OQMAAAACNzkCAAAABDQxOTQEAAAAATAH</t>
  </si>
  <si>
    <t>AAAACjEwLzI0LzIwMjMIAAAACTMvMzEvMjAxNwkAAAABMNFKl9mL1NsIAO0B4I3U2wghQ0lRLlRTRTo3MjY5LklRX0RBLkNRMTIwMTcuLi4uVVNEAQAAAA8uCgACAAAACDQuMTM0NTI5AQgAAAAFAAAAATEBAAAACjE4NDkwMzM0OTkDAAAAAzE2MAIAAAABMgQAAAABMAcAAAAKMTAvMjQvMjAyMwgAAAAJMy8zMS8yMDE3CQAAAAEw0UqX2YvU2wgkS93fjdTbCC9DSVEuVFNFOjcyNjkuSVFfTkVUX0lOVEVSRVNUX0VYUC5DUTEyMDE3Li4uLlVTRAEAAAAPLgoAAgAAAAk0MC4wNjI3ODEBCAAAAAUAAAABMQEAAAAKMTg0OTAzMzQ5OQMAAAADMTYwAgAAAAMzNjgEAAAAATAHAAAACjEwLzI0LzIwMjMIAAAACTMvMzEvMjAxNwkAAAABMNFKl9mL1NsITobe343U2wguQ0lRLlRTRTo3MjY5LklRX05FVF9XT1JLSU5HX0NBUC5DUTEyMDE3Li4uLlVTRAEAAAAPLgoAAgAAAAstNDMyLjc4MDI3NgEIAAAABQAAAAExAQAAAAoxODQ5MDMzNDk5AwAAAAMxNjACAAAABDEzMTEEAAAAATAHAAAACjEwLzI0LzIwMjMIAAAACTMvMzEvMjAxNwkAAAABMNFKl9mL1NsIg77f343U2wgkQ0lRLlRTRTo3MjY5LklRX0NBUEVYLkNRMTIwMTcuLi4uVVNEAQAAAA8uCgACAAAACy01MjEuODc0NDQ3AQgAAAAFAAAAATEBAAAACjE4NDkwMzM0OTkDAAAAAzE2MAIAAAAEMjAyMQQAAAABMAcAAAAKMTAvMjQvMjAyMwgAAAAJMy8zMS8yMDE3</t>
  </si>
  <si>
    <t>CQAAAAEw0UqX2YvU2whsNPvfjdTbCChDSVEuVFNFOjcyNjkuSVFfVE9UQUxfUkVWLkNRNDIwMTYuLi4uVVNEAQAAAA8uCgACAAAACzY0NDkuNzY0MDgzAQgAAAAFAAAAATEBAAAACjE4Mjc3NTk0OTUDAAAAAzE2MAIAAAACMjgEAAAAATAHAAAACjEwLzI0LzIwMjMIAAAACjEyLzMxLzIwMTYJAAAAATDRSpfZi9TbCLpf59+N1NsIIUNJUS5UU0U6NzI2OS5JUV9OSS5DUTQyMDE2Li4uLlVTRAEAAAAPLgoAAgAAAAoyODYuMzIxMTgzAQgAAAAFAAAAATEBAAAACjE4Mjc3NTk0OTUDAAAAAzE2MAIAAAACMTUEAAAAATAHAAAACjEwLzI0LzIwMjMIAAAACjEyLzMxLzIwMTYJAAAAATDRSpfZi9TbCB3s+N+N1NsIKUNJUS5UU0U6NzI2OS5JUV9DQVNIX0VRVUlWLkNRNDIwMTYuLi4uVVNEAQAAAA8uCgACAAAACzU2NDQuOTg0Njg2AQgAAAAFAAAAATEBAAAACjE4Mjc3NTk0OTUDAAAAAzE2MAIAAAAEMTA5NgQAAAABMAcAAAAKMTAvMjQvMjAyMwgAAAAKMTIvMzEvMjAxNgkAAAABMNFKl9mL1NsIYUbq343U2wgtQ0lRLlRTRTo3MjY5LklRX0NBU0hfU1RfSU5WRVNULkNRNDIwMTYuLi4uVVNEAQAAAA8uCgACAAAACzg1MjEuNTQxMjY2AQgAAAAFAAAAATEBAAAACjE4Mjc3NTk0OTUDAAAAAzE2MAIAAAAEMTAwMgQAAAABMAcAAAAKMTAvMjQvMjAyMwgAAAAKMTIvMzEvMjAxNgkAAAABMNFKl9mL1NsIWRns343U2wgn</t>
  </si>
  <si>
    <t>Q0lRLlRTRTo3MjY5LklRX1RPVEFMX0NBLkNRNDIwMTYuLi4uVVNEAQAAAA8uCgACAAAADDE2MDAxLjMwOTU3MgEIAAAABQAAAAExAQAAAAoxODI3NzU5NDk1AwAAAAMxNjACAAAABDEwMDgEAAAAATAHAAAACjEwLzI0LzIwMjMIAAAACjEyLzMxLzIwMTYJAAAAATDRSpfZi9TbCCRL3d+N1NsIK0NJUS5UU0U6NzI2OS5JUV9UT1RBTF9BU1NFVFMuQ1E0MjAxNi4uLi5VU0QBAAAADy4KAAIAAAAMMjU4NTkuNTYxNjgyAQgAAAAFAAAAATEBAAAACjE4Mjc3NTk0OTUDAAAAAzE2MAIAAAAEMTAwNwQAAAABMAcAAAAKMTAvMjQvMjAyMwgAAAAKMTIvMzEvMjAxNgkAAAABMNFKl9mL1NsI4qT0343U2wgnQ0lRLlRTRTo3MjY5LklRX1RPVEFMX0NMLkNRNDIwMTYuLi4uVVNEAQAAAA8uCgACAAAACzkyNDcuMzQ4NTA1AQgAAAAFAAAAATEBAAAACjE4Mjc3NTk0OTUDAAAAAzE2MAIAAAAEMTAwOQQAAAABMAcAAAAKMTAvMjQvMjAyMwgAAAAKMTIvMzEvMjAxNgkAAAABMNFKl9mL1NsIg77f343U2wgpQ0lRLlRTRTo3MjY5LklRX1RPVEFMX0xJQUIuQ1E0MjAxNi4uLi5VU0QBAAAADy4KAAIAAAAMMTQyODkuMzc4MTkzAQgAAAAFAAAAATEBAAAACjE4Mjc3NTk0OTUDAAAAAzE2MAIAAAAEMTI3NgQAAAABMAcAAAAKMTAvMjQvMjAyMwgAAAAKMTIvMzEvMjAxNgkAAAABMNFKl9mL1NsIlC/i343U2wgqQ0lRLlRTRTo3MjY5</t>
  </si>
  <si>
    <t>LklRX1BSRUZfRVFVSVRZLkNRNDIwMTYuLi4uVVNEAQAAAA8uCgADAAAAAADRSpfZi9TbCGdo49+N1NsIMkNJUS5UU0U6NzI2OS5JUV9UT1RBTF9DT01NT05fRVFVSVRZLkNRNDIwMTYuLi4uVVNEAQAAAA8uCgACAAAACzkzOTAuMjAwNzQ1AQgAAAAFAAAAATEBAAAACjE4Mjc3NTk0OTUDAAAAAzE2MAIAAAAEMTAwNgQAAAABMAcAAAAKMTAvMjQvMjAyMwgAAAAKMTIvMzEvMjAxNgkAAAABMNFKl9mL1NsIc+/t343U2wgjQ0lRLlRTRTo3MjY5LklRX0FQSUMuQ1E0MjAxNi4uLi5VU0QBAAAADy4KAAIAAAALMTIzMy43MDQ0MjYBCAAAAAUAAAABMQEAAAAKMTgyNzc1OTQ5NQMAAAADMTYwAgAAAAQxMDg0BAAAAAEwBwAAAAoxMC8yNC8yMDIzCAAAAAoxMi8zMS8yMDE2CQAAAAEw0UqX2YvU2whLqvLfjdTbCCFDSVEuVFNFOjcyNjkuSVFfUkUuQ1E0MjAxNi4uLi5VU0QBAAAADy4KAAIAAAALODgzOC45NjMwODkBCAAAAAUAAAABMQEAAAAKMTgyNzc1OTQ5NQMAAAADMTYwAgAAAAQxMjIyBAAAAAEwBwAAAAoxMC8yNC8yMDIzCAAAAAoxMi8zMS8yMDE2CQAAAAEw0UqX2YvU2wgqX/DfjdTbCCtDSVEuVFNFOjcyNjkuSVFfVE9UQUxfRVFVSVRZLkNRNDIwMTYuLi4uVVNEAQAAAA8uCgACAAAADDExNTcwLjE4MzQ4OQEIAAAABQAAAAExAQAAAAoxODI3NzU5NDk1AwAAAAMxNjACAAAABDEyNzUEAAAAATAHAAAACjEw</t>
  </si>
  <si>
    <t>LzI0LzIwMjMIAAAACjEyLzMxLzIwMTYJAAAAATDRSpfZi9TbCMcs9t+N1NsIPENJUS5UU0U6NzI2OS5JUV9UT1RBTF9PVVRTVEFORElOR19GSUxJTkdfREFURS5DUTQyMDE2Li4uLlVTRAEAAAAPLgoAAgAAAAk0NDEuMjE4MTgBBAAAAAUAAAABNQEAAAAKMTgyNzc1OTQ5NQIAAAAFMjQxNTMGAAAAATDRSpfZi9TbCLpf59+N1NsIKUNJUS5UU0U6NzI2OS5JUV9UT1RBTF9ERUJULkNRNDIwMTYuLi4uVVNEAQAAAA8uCgACAAAACzU3NDEuMTQ3NDIxAQgAAAAFAAAAATEBAAAACjE4Mjc3NTk0OTUDAAAAAzE2MAIAAAAENDE3MwQAAAABMAcAAAAKMTAvMjQvMjAyMwgAAAAKMTIvMzEvMjAxNgkAAAABMNFKl9mL1NsIWcYK4I3U2wgtQ0lRLlRTRTo3MjY5LklRX1BSRUZfRElWX09USEVSLkNRNDIwMTYuLi4uVVNEAQAAAA8uCgADAAAAAADRSpfZi9TbCGFG6t+N1NsII0NJUS5UU0U6NzI2OS5JUV9DT0dTLkNRNDIwMTYuLi4uVVNEAQAAAA8uCgACAAAACzQ2NjMuNzI1NjQyAQgAAAAFAAAAATEBAAAACjE4Mjc3NTk0OTUDAAAAAzE2MAIAAAACMzQEAAAAATAHAAAACjEwLzI0LzIwMjMIAAAACjEyLzMxLzIwMTYJAAAAATDRSpfZi9TbCFkZ7N+N1NsIIUNJUS5UU0U6NzI2OS5JUV9BUC5DUTQyMDE2Li4uLlVTRAEAAAAPLgoAAgAAAAo0MjEyLjYxNjQ2AQgAAAAFAAAAATEBAAAACjE4Mjc3NTk0OTUDAAAAAzE2MAIA</t>
  </si>
  <si>
    <t>AAAEMTAxOAQAAAABMAcAAAAKMTAvMjQvMjAyMwgAAAAKMTIvMzEvMjAxNgkAAAABMNFKl9mL1NsIA9bw343U2wghQ0lRLlRTRTo3MjY5LklRX0FSLkNRNDIwMTYuLi4uVVNEAQAAAA8uCgACAAAACzI2MTguMTA2OTE2AQgAAAAFAAAAATEBAAAACjE4Mjc3NTk0OTUDAAAAAzE2MAIAAAAEMTAyMQQAAAABMAcAAAAKMTAvMjQvMjAyMwgAAAAKMTIvMzEvMjAxNgkAAAABMNFKl9mL1NsI/l7e343U2wgoQ0lRLlRTRTo3MjY5LklRX0lOVkVOVE9SWS5DUTQyMDE2Li4uLlVTRAEAAAAPLgoAAgAAAAsyNzgwLjkxNjMyOAEIAAAABQAAAAExAQAAAAoxODI3NzU5NDk1AwAAAAMxNjACAAAABDEwNDMEAAAAATAHAAAACjEwLzI0LzIwMjMIAAAACjEyLzMxLzIwMTYJAAAAATDRSpfZi9TbCIO+39+N1NsIIkNJUS5UU0U6NzI2OS5JUV9TR0EuQ1E0MjAxNi4uLi5VU0QBAAAADy4KAAIAAAALMTM0MS44OTI4NTYBCAAAAAUAAAABMQEAAAAKMTgyNzc1OTQ5NQMAAAADMTYwAgAAAAIyMwQAAAABMAcAAAAKMTAvMjQvMjAyMwgAAAAKMTIvMzEvMjAxNgkAAAABMNFKl9mL1NsIlC/i343U2wg3Q0lRLlRTRTo3MjY5LklRX1RPVEFMX1JFVl8xWVJfQU5OX0dST1dUSC5DUTQyMDE2Li4uLlVTRAEAAAAPLgoAAgAAAActNS44ODE5AQgAAAAFAAAAATEBAAAACjE4Mjc3NTk0OTUDAAAAAjc5AgAAAAQ0MTk0BAAAAAEwBwAAAAoxMC8y</t>
  </si>
  <si>
    <t>NC8yMDIzCAAAAAoxMi8zMS8yMDE2CQAAAAEw0UqX2YvU2whnaOPfjdTbCCFDSVEuVFNFOjcyNjkuSVFfREEuQ1E0MjAxNi4uLi5VU0QBAAAADy4KAAMAAAAAANFKl9mL1NsIJ7Dl343U2wgvQ0lRLlRTRTo3MjY5LklRX05FVF9JTlRFUkVTVF9FWFAuQ1E0MjAxNi4uLi5VU0QBAAAADy4KAAIAAAAJMjAuODIyMjY5AQgAAAAFAAAAATEBAAAACjE4Mjc3NTk0OTUDAAAAAzE2MAIAAAADMzY4BAAAAAEwBwAAAAoxMC8yNC8yMDIzCAAAAAoxMi8zMS8yMDE2CQAAAAEw0UqX2YvU2wjVCQbgjdTbCC5DSVEuVFNFOjcyNjkuSVFfTkVUX1dPUktJTkdfQ0FQLkNRNDIwMTYuLi4uVVNEAQAAAA8uCgACAAAACy0xOTkuODk3MjA1AQgAAAAFAAAAATEBAAAACjE4Mjc3NTk0OTUDAAAAAzE2MAIAAAAEMTMxMQQAAAABMAcAAAAKMTAvMjQvMjAyMwgAAAAKMTIvMzEvMjAxNgkAAAABMNFKl9mL1NsIHmsH4I3U2wgkQ0lRLlRTRTo3MjY5LklRX0NBUEVYLkNRNDIwMTYuLi4uVVNEAQAAAA8uCgACAAAACy0zMzYuODY1MDc3AQgAAAAFAAAAATEBAAAACjE4Mjc3NTk0OTUDAAAAAzE2MAIAAAAEMjAyMQQAAAABMAcAAAAKMTAvMjQvMjAyMwgAAAAKMTIvMzEvMjAxNgkAAAABMNFKl9mL1NsIKl/w343U2wgoQ0lRLlRTRTo3MjY5LklRX1RPVEFMX1JFVi5DUTMyMDE2Li4uLlVTRAEAAAAPLgoAAgAAAAs3MzU1LjQ2NzY2NwEIAAAA</t>
  </si>
  <si>
    <t>BQAAAAExAQAAAAoxODE4MDYzMDAyAwAAAAMxNjACAAAAAjI4BAAAAAEwBwAAAAoxMC8yNC8yMDIzCAAAAAk5LzMwLzIwMTYJAAAAATDRSpfZi9TbCJKEBOCN1NsIIUNJUS5UU0U6NzI2OS5JUV9OSS5DUTMyMDE2Li4uLlVTRAEAAAAPLgoAAgAAAAo2MTEuOTA4MTYxAQgAAAAFAAAAATEBAAAACjE4MTgwNjMwMDIDAAAAAzE2MAIAAAACMTUEAAAAATAHAAAACjEwLzI0LzIwMjMIAAAACTkvMzAvMjAxNgkAAAABMNFKl9mL1NsIc+/t343U2wgpQ0lRLlRTRTo3MjY5LklRX0NBU0hfRVFVSVYuQ1EzMjAxNi4uLi5VU0QBAAAADy4KAAIAAAALNjI2NS44OTk2NzcBCAAAAAUAAAABMQEAAAAKMTgxODA2MzAwMgMAAAADMTYwAgAAAAQxMDk2BAAAAAEwBwAAAAoxMC8yNC8yMDIzCAAAAAk5LzMwLzIwMTYJAAAAATDRSpfZi9TbCJQv4t+N1NsILUNJUS5UU0U6NzI2OS5JUV9DQVNIX1NUX0lOVkVTVC5DUTMyMDE2Li4uLlVTRAEAAAAPLgoAAgAAAAs5OTA5Ljg2OTAwOAEIAAAABQAAAAExAQAAAAoxODE4MDYzMDAyAwAAAAMxNjACAAAABDEwMDIEAAAAATAHAAAACjEwLzI0LzIwMjMIAAAACTkvMzAvMjAxNgkAAAABMNFKl9mL1NsIZ2jj343U2wgnQ0lRLlRTRTo3MjY5LklRX1RPVEFMX0NBLkNRMzIwMTYuLi4uVVNEAQAAAA8uCgACAAAADDE3ODIwLjIzMTc1NAEIAAAABQAAAAExAQAAAAoxODE4MDYzMDAyAwAAAAMx</t>
  </si>
  <si>
    <t>NjACAAAABDEwMDgEAAAAATAHAAAACjEwLzI0LzIwMjMIAAAACTkvMzAvMjAxNgkAAAABMNFKl9mL1NsIJ7Dl343U2wgrQ0lRLlRTRTo3MjY5LklRX1RPVEFMX0FTU0VUUy5DUTMyMDE2Li4uLlVTRAEAAAAPLgoAAgAAAAsyNzUwMy4wNzUzNAEIAAAABQAAAAExAQAAAAoxODE4MDYzMDAyAwAAAAMxNjACAAAABDEwMDcEAAAAATAHAAAACjEwLzI0LzIwMjMIAAAACTkvMzAvMjAxNgkAAAABMNFKl9mL1NsIul/n343U2wgnQ0lRLlRTRTo3MjY5LklRX1RPVEFMX0NMLkNRMzIwMTYuLi4uVVNEAQAAAA8uCgACAAAADDEwMDI3LjI1MjM2OQEIAAAABQAAAAExAQAAAAoxODE4MDYzMDAyAwAAAAMxNjACAAAABDEwMDkEAAAAATAHAAAACjEwLzI0LzIwMjMIAAAACTkvMzAvMjAxNgkAAAABMNFKl9mL1NsIkZkD4I3U2wgpQ0lRLlRTRTo3MjY5LklRX1RPVEFMX0xJQUIuQ1EzMjAxNi4uLi5VU0QBAAAADy4KAAIAAAAMMTU4MTQuMjk3NDQ5AQgAAAAFAAAAATEBAAAACjE4MTgwNjMwMDIDAAAAAzE2MAIAAAAEMTI3NgQAAAABMAcAAAAKMTAvMjQvMjAyMwgAAAAJOS8zMC8yMDE2CQAAAAEw0UqX2YvU2wgqX/DfjdTbCCpDSVEuVFNFOjcyNjkuSVFfUFJFRl9FUVVJVFkuQ1EzMjAxNi4uLi5VU0QBAAAADy4KAAMAAAAAANFKl9mL1NsIAO0B4I3U2wgyQ0lRLlRTRTo3MjY5LklRX1RPVEFMX0NPTU1PTl9FUVVJVFkuQ1Ez</t>
  </si>
  <si>
    <t>MjAxNi4uLi5VU0QBAAAADy4KAAIAAAALOTU5MC41NjAyMDEBCAAAAAUAAAABMQEAAAAKMTgxODA2MzAwMgMAAAADMTYwAgAAAAQxMDA2BAAAAAEwBwAAAAoxMC8yNC8yMDIzCAAAAAk5LzMwLzIwMTYJAAAAATDRSpfZi9TbCBMl3d+N1NsII0NJUS5UU0U6NzI2OS5JUV9BUElDLkNRMzIwMTYuLi4uVVNEAQAAAA8uCgACAAAACzE0MjIuMjE2NzE0AQgAAAAFAAAAATEBAAAACjE4MTgwNjMwMDIDAAAAAzE2MAIAAAAEMTA4NAQAAAABMAcAAAAKMTAvMjQvMjAyMwgAAAAJOS8zMC8yMDE2CQAAAAEw0UqX2YvU2wj+Xt7fjdTbCCFDSVEuVFNFOjcyNjkuSVFfUkUuQ1EzMjAxNi4uLi5VU0QBAAAADy4KAAIAAAALOTkzMy41NzY3MzQBCAAAAAUAAAABMQEAAAAKMTgxODA2MzAwMgMAAAADMTYwAgAAAAQxMjIyBAAAAAEwBwAAAAoxMC8yNC8yMDIzCAAAAAk5LzMwLzIwMTYJAAAAATDRSpfZi9TbCFkZ7N+N1NsIK0NJUS5UU0U6NzI2OS5JUV9UT1RBTF9FUVVJVFkuQ1EzMjAxNi4uLi5VU0QBAAAADy4KAAIAAAAMMTE2ODguNzc3ODkxAQgAAAAFAAAAATEBAAAACjE4MTgwNjMwMDIDAAAAAzE2MAIAAAAEMTI3NQQAAAABMAcAAAAKMTAvMjQvMjAyMwgAAAAJOS8zMC8yMDE2CQAAAAEw0UqX2YvU2wiKGf7fjdTbCDxDSVEuVFNFOjcyNjkuSVFfVE9UQUxfT1VUU1RBTkRJTkdfRklMSU5HX0RBVEUuQ1EzMjAxNi4uLi5V</t>
  </si>
  <si>
    <t>U0QBAAAADy4KAAIAAAAJNDQxLjIxODQ1AQQAAAAFAAAAATUBAAAACjE4MTgwNjMwMDICAAAABTI0MTUzBgAAAAEw0UqX2YvU2whz7+3fjdTbCClDSVEuVFNFOjcyNjkuSVFfVE9UQUxfREVCVC5DUTMyMDE2Li4uLlVTRAEAAAAPLgoAAgAAAAs2MzE3LjQ1MjM3OQEIAAAABQAAAAExAQAAAAoxODE4MDYzMDAyAwAAAAMxNjACAAAABDQxNzMEAAAAATAHAAAACjEwLzI0LzIwMjMIAAAACTkvMzAvMjAxNgkAAAABMNFKl9mL1NsIJO//343U2wgtQ0lRLlRTRTo3MjY5LklRX1BSRUZfRElWX09USEVSLkNRMzIwMTYuLi4uVVNEAQAAAA8uCgADAAAAAADRSpfZi9TbCFUnAeCN1NsII0NJUS5UU0U6NzI2OS5JUV9DT0dTLkNRMzIwMTYuLi4uVVNEAQAAAA8uCgACAAAACzUxNTIuNDM2MzUyAQgAAAAFAAAAATEBAAAACjE4MTgwNjMwMDIDAAAAAzE2MAIAAAACMzQEAAAAATAHAAAACjEwLzI0LzIwMjMIAAAACTkvMzAvMjAxNgkAAAABMNFKl9mL1NsIZ2jj343U2wghQ0lRLlRTRTo3MjY5LklRX0FQLkNRMzIwMTYuLi4uVVNEAQAAAA8uCgACAAAACzQ1MDUuNDQ1NDk2AQgAAAAFAAAAATEBAAAACjE4MTgwNjMwMDIDAAAAAzE2MAIAAAAEMTAxOAQAAAABMAcAAAAKMTAvMjQvMjAyMwgAAAAJOS8zMC8yMDE2CQAAAAEw0UqX2YvU2wgnsOXfjdTbCCFDSVEuVFNFOjcyNjkuSVFfQVIuQ1EzMjAxNi4uLi5VU0QBAAAADy4K</t>
  </si>
  <si>
    <t>AAIAAAALMzAzNy4xNTYyMDkBCAAAAAUAAAABMQEAAAAKMTgxODA2MzAwMgMAAAADMTYwAgAAAAQxMDIxBAAAAAEwBwAAAAoxMC8yNC8yMDIzCAAAAAk5LzMwLzIwMTYJAAAAATDRSpfZi9TbCLpf59+N1NsIKENJUS5UU0U6NzI2OS5JUV9JTlZFTlRPUlkuQ1EzMjAxNi4uLi5VU0QBAAAADy4KAAIAAAALMjcxNS4wNjI5MDQBCAAAAAUAAAABMQEAAAAKMTgxODA2MzAwMgMAAAADMTYwAgAAAAQxMDQzBAAAAAEwBwAAAAoxMC8yNC8yMDIzCAAAAAk5LzMwLzIwMTYJAAAAATDRSpfZi9TbCGw0+9+N1NsIIkNJUS5UU0U6NzI2OS5JUV9TR0EuQ1EzMjAxNi4uLi5VU0QBAAAADy4KAAIAAAALMTY0Ni42ODQ3NDMBCAAAAAUAAAABMQEAAAAKMTgxODA2MzAwMgMAAAADMTYwAgAAAAIyMwQAAAABMAcAAAAKMTAvMjQvMjAyMwgAAAAJOS8zMC8yMDE2CQAAAAEw0UqX2YvU2whhRurfjdTbCDdDSVEuVFNFOjcyNjkuSVFfVE9UQUxfUkVWXzFZUl9BTk5fR1JPV1RILkNRMzIwMTYuLi4uVVNEAQAAAA8uCgACAAAABy00LjgyMjUBCAAAAAUAAAABMQEAAAAKMTgxODA2MzAwMgMAAAACNzkCAAAABDQxOTQEAAAAATAHAAAACjEwLzI0LzIwMjMIAAAACTkvMzAvMjAxNgkAAAABMNFKl9mL1NsIHez4343U2wghQ0lRLlRTRTo3MjY5LklRX0RBLkNRMzIwMTYuLi4uVVNEAQAAAA8uCgADAAAAAADRSpfZi9TbCBMl3d+N1NsIL0NJ</t>
  </si>
  <si>
    <t>US5UU0U6NzI2OS5JUV9ORVRfSU5URVJFU1RfRVhQLkNRMzIwMTYuLi4uVVNEAQAAAA8uCgACAAAACTE1LjQ5MjQ3MQEIAAAABQAAAAExAQAAAAoxODE4MDYzMDAyAwAAAAMxNjACAAAAAzM2OAQAAAABMAcAAAAKMTAvMjQvMjAyMwgAAAAJOS8zMC8yMDE2CQAAAAEw0UqX2YvU2wj+Xt7fjdTbCCRDSVEuVFNFOjcyNjkuSVFfQ0FQRVguQ1EzMjAxNi4uLi5VU0QBAAAADy4KAAIAAAALLTUzNy4zMjkwNDYBCAAAAAUAAAABMQEAAAAKMTgxODA2MzAwMgMAAAADMTYwAgAAAAQyMDIxBAAAAAEwBwAAAAoxMC8yNC8yMDIzCAAAAAk5LzMwLzIwMTYJAAAAATDRSpfZi9TbCN4I4t+N1NsIKENJUS5UU0U6NzI2OS5JUV9UT1RBTF9SRVYuQ1EyMjAxNi4uLi5VU0QBAAAADy4KAAIAAAALNzM0Mi40MzExNTMBCAAAAAUAAAABMQEAAAAKMTgwMzkyNDM1MwMAAAADMTYwAgAAAAIyOAQAAAABMAcAAAAKMTAvMjQvMjAyMwgAAAAJNi8zMC8yMDE2CQAAAAEw0UqX2YvU2wi6X+ffjdTbCCFDSVEuVFNFOjcyNjkuSVFfTkkuQ1EyMjAxNi4uLi5VU0QBAAAADy4KAAIAAAAKMzY5LjU5OTI4MwEIAAAABQAAAAExAQAAAAoxODAzOTI0MzUzAwAAAAMxNjACAAAAAjE1BAAAAAEwBwAAAAoxMC8yNC8yMDIzCAAAAAk2LzMwLzIwMTYJAAAAATDRSpfZi9TbCAPW8N+N1NsIKUNJUS5UU0U6NzI2OS5JUV9DQVNIX0VRVUlWLkNRMjIwMTYu</t>
  </si>
  <si>
    <t>Li4uVVNEAQAAAA8uCgACAAAACzU4MDMuNDI3MzczAQgAAAAFAAAAATEBAAAACjE4MDM5MjQzNTMDAAAAAzE2MAIAAAAEMTA5NgQAAAABMAcAAAAKMTAvMjQvMjAyMwgAAAAJNi8zMC8yMDE2CQAAAAEw0UqX2YvU2whhRurfjdTbCC1DSVEuVFNFOjcyNjkuSVFfQ0FTSF9TVF9JTlZFU1QuQ1EyMjAxNi4uLi5VU0QBAAAADy4KAAIAAAALODk3OS4yNDg4NDMBCAAAAAUAAAABMQEAAAAKMTgwMzkyNDM1MwMAAAADMTYwAgAAAAQxMDAyBAAAAAEwBwAAAAoxMC8yNC8yMDIzCAAAAAk2LzMwLzIwMTYJAAAAATDRSpfZi9TbCFkZ7N+N1NsIJ0NJUS5UU0U6NzI2OS5JUV9UT1RBTF9DQS5DUTIyMDE2Li4uLlVTRAEAAAAPLgoAAgAAAAwxNjY3NS42MjEyNjMBCAAAAAUAAAABMQEAAAAKMTgwMzkyNDM1MwMAAAADMTYwAgAAAAQxMDA4BAAAAAEwBwAAAAoxMC8yNC8yMDIzCAAAAAk2LzMwLzIwMTYJAAAAATDRSpfZi9TbCEuq8t+N1NsIK0NJUS5UU0U6NzI2OS5JUV9UT1RBTF9BU1NFVFMuQ1EyMjAxNi4uLi5VU0QBAAAADy4KAAIAAAAMMjY0MDYuODgzMzE2AQgAAAAFAAAAATEBAAAACjE4MDM5MjQzNTMDAAAAAzE2MAIAAAAEMTAwNwQAAAABMAcAAAAKMTAvMjQvMjAyMwgAAAAJNi8zMC8yMDE2CQAAAAEw0UqX2YvU2wjsUwjgjdTbCCdDSVEuVFNFOjcyNjkuSVFfVE9UQUxfQ0wuQ1EyMjAxNi4uLi5VU0QBAAAADy4K</t>
  </si>
  <si>
    <t>AAIAAAALOTYzNy44MDA4MzcBCAAAAAUAAAABMQEAAAAKMTgwMzkyNDM1MwMAAAADMTYwAgAAAAQxMDA5BAAAAAEwBwAAAAoxMC8yNC8yMDIzCAAAAAk2LzMwLzIwMTYJAAAAATDRSpfZi9TbCJGX39+N1NsIKkNJUS5UU0U6NzI2OS5JUV9QUkVGX0VRVUlUWS5DUTIyMDE2Li4uLlVTRAEAAAAPLgoAAwAAAAAA0UqX2YvU2whnaOPfjdTbCDJDSVEuVFNFOjcyNjkuSVFfVE9UQUxfQ09NTU9OX0VRVUlUWS5DUTIyMDE2Li4uLlVTRAEAAAAPLgoAAgAAAAs4OTM4Ljc0MDU0MwEIAAAABQAAAAExAQAAAAoxODAzOTI0MzUzAwAAAAMxNjACAAAABDEwMDYEAAAAATAHAAAACjEwLzI0LzIwMjMIAAAACTYvMzAvMjAxNgkAAAABMNFKl9mL1NsIJ7Dl343U2wgjQ0lRLlRTRTo3MjY5LklRX0FQSUMuQ1EyMjAxNi4uLi5VU0QBAAAADy4KAAIAAAALMTQwMy44MjY4MDUBCAAAAAUAAAABMQEAAAAKMTgwMzkyNDM1MwMAAAADMTYwAgAAAAQxMDg0BAAAAAEwBwAAAAoxMC8yNC8yMDIzCAAAAAk2LzMwLzIwMTYJAAAAATDRSpfZi9TbCB5rB+CN1NsIIUNJUS5UU0U6NzI2OS5JUV9SRS5DUTIyMDE2Li4uLlVTRAEAAAAPLgoAAgAAAAs5MTkzLjM1ODU3NgEIAAAABQAAAAExAQAAAAoxODAzOTI0MzUzAwAAAAMxNjACAAAABDEyMjIEAAAAATAHAAAACjEwLzI0LzIwMjMIAAAACTYvMzAvMjAxNgkAAAABMNFKl9mL1NsIKl/w343U</t>
  </si>
  <si>
    <t>2wgrQ0lRLlRTRTo3MjY5LklRX1RPVEFMX0VRVUlUWS5DUTIyMDE2Li4uLlVTRAEAAAAPLgoAAgAAAAwxMTAzNC4xNTg5MjUBCAAAAAUAAAABMQEAAAAKMTgwMzkyNDM1MwMAAAADMTYwAgAAAAQxMjc1BAAAAAEwBwAAAAoxMC8yNC8yMDIzCAAAAAk2LzMwLzIwMTYJAAAAATDRSpfZi9TbCFnGCuCN1NsIPENJUS5UU0U6NzI2OS5JUV9UT1RBTF9PVVRTVEFORElOR19GSUxJTkdfREFURS5DUTIyMDE2Li4uLlVTRAEAAAAPLgoAAgAAAAo0NDEuMTg3MDIxAQQAAAAFAAAAATUBAAAACjE4MDM5MjQzNTMCAAAABTI0MTUzBgAAAAEw0UqX2YvU2wgTJd3fjdTbCClDSVEuVFNFOjcyNjkuSVFfVE9UQUxfREVCVC5DUTIyMDE2Li4uLlVTRAEAAAAPLgoAAgAAAAs2MTU0LjAzODM5MQEIAAAABQAAAAExAQAAAAoxODAzOTI0MzUzAwAAAAMxNjACAAAABDQxNzMEAAAAATAHAAAACjEwLzI0LzIwMjMIAAAACTYvMzAvMjAxNgkAAAABMNFKl9mL1NsIkoQE4I3U2wgtQ0lRLlRTRTo3MjY5LklRX1BSRUZfRElWX09USEVSLkNRMjIwMTYuLi4uVVNEAQAAAA8uCgADAAAAAADRSpfZi9TbCGFG6t+N1NsII0NJUS5UU0U6NzI2OS5JUV9DT0dTLkNRMjIwMTYuLi4uVVNEAQAAAA8uCgACAAAACjUyNTQuNTk4MzQBCAAAAAUAAAABMQEAAAAKMTgwMzkyNDM1MwMAAAADMTYwAgAAAAIzNAQAAAABMAcAAAAKMTAvMjQvMjAyMwgAAAAJ</t>
  </si>
  <si>
    <t>Ni8zMC8yMDE2CQAAAAEw0UqX2YvU2whZGezfjdTbCCFDSVEuVFNFOjcyNjkuSVFfQVAuQ1EyMjAxNi4uLi5VU0QBAAAADy4KAAIAAAALNDQ3Ny4zNjQ4MTgBCAAAAAUAAAABMQEAAAAKMTgwMzkyNDM1MwMAAAADMTYwAgAAAAQxMDE4BAAAAAEwBwAAAAoxMC8yNC8yMDIzCAAAAAk2LzMwLzIwMTYJAAAAATDRSpfZi9TbCNUJBuCN1NsIIUNJUS5UU0U6NzI2OS5JUV9BUi5DUTIyMDE2Li4uLlVTRAEAAAAPLgoAAgAAAAsyOTgwLjE5MzY0OAEIAAAABQAAAAExAQAAAAoxODAzOTI0MzUzAwAAAAMxNjACAAAABDEwMjEEAAAAATAHAAAACjEwLzI0LzIwMjMIAAAACTYvMzAvMjAxNgkAAAABMNFKl9mL1NsIc+/t343U2wgoQ0lRLlRTRTo3MjY5LklRX0lOVkVOVE9SWS5DUTIyMDE2Li4uLlVTRAEAAAAPLgoAAgAAAAsyNTI5LjkzODA1NgEIAAAABQAAAAExAQAAAAoxODAzOTI0MzUzAwAAAAMxNjACAAAABDEwNDMEAAAAATAHAAAACjEwLzI0LzIwMjMIAAAACTYvMzAvMjAxNgkAAAABMNFKl9mL1NsIkZff343U2wg3Q0lRLlRTRTo3MjY5LklRX1RPVEFMX1JFVl8xWVJfQU5OX0dST1dUSC5DUTIyMDE2Li4uLlVTRAEAAAAPLgoAAgAAAActMi40MzU0AQgAAAAFAAAAATEBAAAACjE4MDM5MjQzNTMDAAAAAjc5AgAAAAQ0MTk0BAAAAAEwBwAAAAoxMC8yNC8yMDIzCAAAAAk2LzMwLzIwMTYJAAAAATDRSpfZi9TbCGdo</t>
  </si>
  <si>
    <t>49+N1NsIIUNJUS5UU0U6NzI2OS5JUV9EQS5DUTIyMDE2Li4uLlVTRAEAAAAPLgoAAwAAAAAA0UqX2YvU2wgnsOXfjdTbCC9DSVEuVFNFOjcyNjkuSVFfTkVUX0lOVEVSRVNUX0VYUC5DUTIyMDE2Li4uLlVTRAEAAAAPLgoAAgAAAAkzNC45Mzg0MDgBCAAAAAUAAAABMQEAAAAKMTgwMzkyNDM1MwMAAAADMTYwAgAAAAMzNjgEAAAAATAHAAAACjEwLzI0LzIwMjMIAAAACTYvMzAvMjAxNgkAAAABMNFKl9mL1NsIul/n343U2wguQ0lRLlRTRTo3MjY5LklRX05FVF9XT1JLSU5HX0NBUC5DUTIyMDE2Li4uLlVTRAEAAAAPLgoAAgAAAAstNTE5Ljg1OTc1NgEIAAAABQAAAAExAQAAAAoxODAzOTI0MzUzAwAAAAMxNjACAAAABDEzMTEEAAAAATAHAAAACjEwLzI0LzIwMjMIAAAACTYvMzAvMjAxNgkAAAABMNFKl9mL1NsIAO0B4I3U2wgkQ0lRLlRTRTo3MjY5LklRX0NBUEVYLkNRMjIwMTYuLi4uVVNEAQAAAA8uCgACAAAACy0zOTAuNjUxOTEzAQgAAAAFAAAAATEBAAAACjE4MDM5MjQzNTMDAAAAAzE2MAIAAAAEMjAyMQQAAAABMAcAAAAKMTAvMjQvMjAyMwgAAAAJNi8zMC8yMDE2CQAAAAEw0UqX2YvU2wjBN/DfjdTbCChDSVEuVFNFOjcyNjkuSVFfVE9UQUxfUkVWLkNRMTIwMTYuLi4uVVNEAQAAAA8uCgACAAAACzczNDMuMDc1NDk4AQgAAAAFAAAAATEBAAAACjE3OTkyNDg4NDkDAAAAAzE2MAIAAAACMjgEAAAA</t>
  </si>
  <si>
    <t>ATAHAAAACjEwLzI0LzIwMjMIAAAACTMvMzEvMjAxNgkAAAABMNFKl9mL1NsIJO//343U2wghQ0lRLlRTRTo3MjY5LklRX05JLkNRMTIwMTYuLi4uVVNEAQAAAA8uCgACAAAACjEyOC4xNTk0ODIBCAAAAAUAAAABMQEAAAAKMTc5OTI0ODg0OQMAAAADMTYwAgAAAAIxNQQAAAABMAcAAAAKMTAvMjQvMjAyMwgAAAAJMy8zMS8yMDE2CQAAAAEw0UqX2YvU2whz7+3fjdTbCClDSVEuVFNFOjcyNjkuSVFfQ0FTSF9FUVVJVi5DUTEyMDE2Li4uLlVTRAEAAAAPLgoAAgAAAAs0NDI0Ljk0NjQwMQEIAAAABQAAAAExAQAAAAoxNzk5MjQ4ODQ5AwAAAAMxNjACAAAABDEwOTYEAAAAATAHAAAACjEwLzI0LzIwMjMIAAAACTMvMzEvMjAxNgkAAAABMNFKl9mL1NsIVScB4I3U2wgtQ0lRLlRTRTo3MjY5LklRX0NBU0hfU1RfSU5WRVNULkNRMTIwMTYuLi4uVVNEAQAAAA8uCgACAAAACzY5MTMuMTE4MjM3AQgAAAAFAAAAATEBAAAACjE3OTkyNDg4NDkDAAAAAzE2MAIAAAAEMTAwMgQAAAABMAcAAAAKMTAvMjQvMjAyMwgAAAAJMy8zMS8yMDE2CQAAAAEw0UqX2YvU2whnaOPfjdTbCCdDSVEuVFNFOjcyNjkuSVFfVE9UQUxfQ0EuQ1ExMjAxNi4uLi5VU0QBAAAADy4KAAIAAAAMMTQ1MzAuMzQ4MjI1AQgAAAAFAAAAATEBAAAACjE3OTkyNDg4NDkDAAAAAzE2MAIAAAAEMTAwOAQAAAABMAcAAAAKMTAvMjQvMjAyMwgAAAAJMy8z</t>
  </si>
  <si>
    <t>MS8yMDE2CQAAAAEw0UqX2YvU2wgnsOXfjdTbCCtDSVEuVFNFOjcyNjkuSVFfVE9UQUxfQVNTRVRTLkNRMTIwMTYuLi4uVVNEAQAAAA8uCgACAAAADDI0MDQ3Ljc3MzkyOAEIAAAABQAAAAExAQAAAAoxNzk5MjQ4ODQ5AwAAAAMxNjACAAAABDEwMDcEAAAAATAHAAAACjEwLzI0LzIwMjMIAAAACTMvMzEvMjAxNgkAAAABMNFKl9mL1NsIul/n343U2wgnQ0lRLlRTRTo3MjY5LklRX1RPVEFMX0NMLkNRMTIwMTYuLi4uVVNEAQAAAA8uCgACAAAADDEwMTk4Ljk2NzE0NgEIAAAABQAAAAExAQAAAAoxNzk5MjQ4ODQ5AwAAAAMxNjACAAAABDEwMDkEAAAAATAHAAAACjEwLzI0LzIwMjMIAAAACTMvMzEvMjAxNgkAAAABMNFKl9mL1NsIihn+343U2wgpQ0lRLlRTRTo3MjY5LklRX1RPVEFMX0xJQUIuQ1ExMjAxNi4uLi5VU0QBAAAADy4KAAIAAAAMMTM0NzcuMjY4ODg1AQgAAAAFAAAAATEBAAAACjE3OTkyNDg4NDkDAAAAAzE2MAIAAAAEMTI3NgQAAAABMAcAAAAKMTAvMjQvMjAyMwgAAAAJMy8zMS8yMDE2CQAAAAEw0UqX2YvU2whhRurfjdTbCCpDSVEuVFNFOjcyNjkuSVFfUFJFRl9FUVVJVFkuQ1ExMjAxNi4uLi5VU0QBAAAADy4KAAMAAAAAANFKl9mL1NsIbDT7343U2wgyQ0lRLlRTRTo3MjY5LklRX1RPVEFMX0NPTU1PTl9FUVVJVFkuQ1ExMjAxNi4uLi5VU0QBAAAADy4KAAIAAAALODUyNS4xNTA5MTYBCAAA</t>
  </si>
  <si>
    <t>AAUAAAABMQEAAAAKMTc5OTI0ODg0OQMAAAADMTYwAgAAAAQxMDA2BAAAAAEwBwAAAAoxMC8yNC8yMDIzCAAAAAkzLzMxLzIwMTYJAAAAATDRSpfZi9TbCBMl3d+N1NsII0NJUS5UU0U6NzI2OS5JUV9BUElDLkNRMTIwMTYuLi4uVVNEAQAAAA8uCgACAAAACjEyODMuMDcyMjEBCAAAAAUAAAABMQEAAAAKMTc5OTI0ODg0OQMAAAADMTYwAgAAAAQxMDg0BAAAAAEwBwAAAAoxMC8yNC8yMDIzCAAAAAkzLzMxLzIwMTYJAAAAATDRSpfZi9TbCP5e3t+N1NsIIUNJUS5UU0U6NzI2OS5JUV9SRS5DUTEyMDE2Li4uLlVTRAEAAAAPLgoAAgAAAAs4MTMxLjUwNTUwOAEIAAAABQAAAAExAQAAAAoxNzk5MjQ4ODQ5AwAAAAMxNjACAAAABDEyMjIEAAAAATAHAAAACjEwLzI0LzIwMjMIAAAACTMvMzEvMjAxNgkAAAABMNFKl9mL1NsI3gji343U2wg8Q0lRLlRTRTo3MjY5LklRX1RPVEFMX09VVFNUQU5ESU5HX0ZJTElOR19EQVRFLkNRMTIwMTYuLi4uVVNEAQAAAA8uCgACAAAACjQ0MS4xODcxNzEBBAAAAAUAAAABNQEAAAAKMTc5OTI0ODg0OQIAAAAFMjQxNTMGAAAAATDRSpfZi9TbCHPv7d+N1NsIKUNJUS5UU0U6NzI2OS5JUV9UT1RBTF9ERUJULkNRMTIwMTYuLi4uVVNEAQAAAA8uCgACAAAACzQ3MTAuNjI2MzQ2AQgAAAAFAAAAATEBAAAACjE3OTkyNDg4NDkDAAAAAzE2MAIAAAAENDE3MwQAAAABMAcAAAAKMTAvMjQv</t>
  </si>
  <si>
    <t>MjAyMwgAAAAJMy8zMS8yMDE2CQAAAAEw0UqX2YvU2wjHLPbfjdTbCC1DSVEuVFNFOjcyNjkuSVFfUFJFRl9ESVZfT1RIRVIuQ1ExMjAxNi4uLi5VU0QBAAAADy4KAAMAAAAAANFKl9mL1NsIHez4343U2wgjQ0lRLlRTRTo3MjY5LklRX0NPR1MuQ1ExMjAxNi4uLi5VU0QBAAAADy4KAAIAAAALNTMyMS4zNTk2NzUBCAAAAAUAAAABMQEAAAAKMTc5OTI0ODg0OQMAAAADMTYwAgAAAAIzNAQAAAABMAcAAAAKMTAvMjQvMjAyMwgAAAAJMy8zMS8yMDE2CQAAAAEw0UqX2YvU2wjBN/DfjdTbCCFDSVEuVFNFOjcyNjkuSVFfQVAuQ1ExMjAxNi4uLi5VU0QBAAAADy4KAAIAAAAJNDE1My40MjYzAQgAAAAFAAAAATEBAAAACjE3OTkyNDg4NDkDAAAAAzE2MAIAAAAEMTAxOAQAAAABMAcAAAAKMTAvMjQvMjAyMwgAAAAJMy8zMS8yMDE2CQAAAAEw0UqX2YvU2wgnsOXfjdTbCCFDSVEuVFNFOjcyNjkuSVFfQVIuQ1ExMjAxNi4uLi5VU0QBAAAADy4KAAIAAAAKMjkyOS40Njc2NQEIAAAABQAAAAExAQAAAAoxNzk5MjQ4ODQ5AwAAAAMxNjACAAAABDEwMjEEAAAAATAHAAAACjEwLzI0LzIwMjMIAAAACTMvMzEvMjAxNgkAAAABMNFKl9mL1NsIul/n343U2wgoQ0lRLlRTRTo3MjY5LklRX0lOVkVOVE9SWS5DUTEyMDE2Li4uLlVTRAEAAAAPLgoAAgAAAAsyNTQ4LjA1OTY5MwEIAAAABQAAAAExAQAAAAoxNzk5MjQ4ODQ5AwAA</t>
  </si>
  <si>
    <t>AAMxNjACAAAABDEwNDMEAAAAATAHAAAACjEwLzI0LzIwMjMIAAAACTMvMzEvMjAxNgkAAAABMNFKl9mL1NsIS6ry343U2wgiQ0lRLlRTRTo3MjY5LklRX1NHQS5DUTEyMDE2Li4uLlVTRAEAAAAPLgoAAgAAAAotNzIuNzgzOTA2AQgAAAAFAAAAATEBAAAACjE3OTkyNDg4NDkDAAAAAzE2MAIAAAACMjMEAAAAATAHAAAACjEwLzI0LzIwMjMIAAAACTMvMzEvMjAxNgkAAAABMNFKl9mL1NsIYUbq343U2wg3Q0lRLlRTRTo3MjY5LklRX1RPVEFMX1JFVl8xWVJfQU5OX0dST1dUSC5DUTEyMDE2Li4uLlVTRAEAAAAPLgoAAgAAAActNS40MzI4AQgAAAAFAAAAATEBAAAACjE3OTkyNDg4NDkDAAAAAjc5AgAAAAQ0MTk0BAAAAAEwBwAAAAoxMC8yNC8yMDIzCAAAAAkzLzMxLzIwMTYJAAAAATDRSpfZi9TbCFkZ7N+N1NsIIUNJUS5UU0U6NzI2OS5JUV9EQS5DUTEyMDE2Li4uLlVTRAEAAAAPLgoAAgAAAAg0LjY4MTM4MQEIAAAABQAAAAExAQAAAAoxNzk5MjQ4ODQ5AwAAAAMxNjACAAAAATIEAAAAATAHAAAACjEwLzI0LzIwMjMIAAAACTMvMzEvMjAxNgkAAAABMNFKl9mL1NsIEyXd343U2wgvQ0lRLlRTRTo3MjY5LklRX05FVF9JTlRFUkVTVF9FWFAuQ1ExMjAxNi4uLi5VU0QBAAAADy4KAAIAAAAJMjUuNTUxNzk3AQgAAAAFAAAAATEBAAAACjE3OTkyNDg4NDkDAAAAAzE2MAIAAAADMzY4BAAAAAEwBwAAAAoxMC8y</t>
  </si>
  <si>
    <t>NC8yMDIzCAAAAAkzLzMxLzIwMTYJAAAAATDRSpfZi9TbCP5e3t+N1NsILkNJUS5UU0U6NzI2OS5JUV9ORVRfV09SS0lOR19DQVAuQ1ExMjAxNi4uLi5VU0QBAAAADy4KAAIAAAALLTIwOS45OTQ2NTEBCAAAAAUAAAABMQEAAAAKMTc5OTI0ODg0OQMAAAADMTYwAgAAAAQxMzExBAAAAAEwBwAAAAoxMC8yNC8yMDIzCAAAAAkzLzMxLzIwMTYJAAAAATDRSpfZi9TbCJGX39+N1NsIKENJUS5UU0U6NzI2OS5JUV9UT1RBTF9SRVYuQ1E0MjAxNS4uLi5VU0QBAAAADy4KAAIAAAALNjY1Ni4xNDg0NDMBCAAAAAUAAAABMQEAAAAKMTc3NTgwMTc2MwMAAAADMTYwAgAAAAIyOAQAAAABMAcAAAAKMTAvMjQvMjAyMwgAAAAKMTIvMzEvMjAxNQkAAAABMNFKl9mL1NsIA9bw343U2wghQ0lRLlRTRTo3MjY5LklRX05JLkNRNDIwMTUuLi4uVVNEAQAAAA8uCgACAAAACjE5My4wODY1MzMBCAAAAAUAAAABMQEAAAAKMTc3NTgwMTc2MwMAAAADMTYwAgAAAAIxNQQAAAABMAcAAAAKMTAvMjQvMjAyMwgAAAAKMTIvMzEvMjAxNQkAAAABMNFKl9mL1NsIC+MF4I3U2wgpQ0lRLlRTRTo3MjY5LklRX0NBU0hfRVFVSVYuQ1E0MjAxNS4uLi5VU0QBAAAADy4KAAIAAAALMTkxNS41NDkxODgBCAAAAAUAAAABMQEAAAAKMTc3NTgwMTc2MwMAAAADMTYwAgAAAAQxMDk2BAAAAAEwBwAAAAoxMC8yNC8yMDIzCAAAAAoxMi8zMS8yMDE1CQAA</t>
  </si>
  <si>
    <t>AAEw0UqX2YvU2whhRurfjdTbCC1DSVEuVFNFOjcyNjkuSVFfQ0FTSF9TVF9JTlZFU1QuQ1E0MjAxNS4uLi5VU0QBAAAADy4KAAIAAAALNjYzNS42ODI1NTIBCAAAAAUAAAABMQEAAAAKMTc3NTgwMTc2MwMAAAADMTYwAgAAAAQxMDAyBAAAAAEwBwAAAAoxMC8yNC8yMDIzCAAAAAoxMi8zMS8yMDE1CQAAAAEw0UqX2YvU2whZGezfjdTbCCdDSVEuVFNFOjcyNjkuSVFfVE9UQUxfQ0EuQ1E0MjAxNS4uLi5VU0QBAAAADy4KAAIAAAAMMTM5MDMuNDYxNjQ0AQgAAAAFAAAAATEBAAAACjE3NzU4MDE3NjMDAAAAAzE2MAIAAAAEMTAwOAQAAAABMAcAAAAKMTAvMjQvMjAyMwgAAAAKMTIvMzEvMjAxNQkAAAABMNFKl9mL1NsIPEIH4I3U2wgrQ0lRLlRTRTo3MjY5LklRX1RPVEFMX0FTU0VUUy5DUTQyMDE1Li4uLlVTRAEAAAAPLgoAAgAAAAwyMzI2MC41MjUzNzMBCAAAAAUAAAABMQEAAAAKMTc3NTgwMTc2MwMAAAADMTYwAgAAAAQxMDA3BAAAAAEwBwAAAAoxMC8yNC8yMDIzCAAAAAoxMi8zMS8yMDE1CQAAAAEw0UqX2YvU2wiRmQPgjdTbCCdDSVEuVFNFOjcyNjkuSVFfVE9UQUxfQ0wuQ1E0MjAxNS4uLi5VU0QBAAAADy4KAAIAAAALOTc2MC40MjQ4MTYBCAAAAAUAAAABMQEAAAAKMTc3NTgwMTc2MwMAAAADMTYwAgAAAAQxMDA5BAAAAAEwBwAAAAoxMC8yNC8yMDIzCAAAAAoxMi8zMS8yMDE1CQAAAAEw0UqX2YvU</t>
  </si>
  <si>
    <t>2wiRl9/fjdTbCClDSVEuVFNFOjcyNjkuSVFfVE9UQUxfTElBQi5DUTQyMDE1Li4uLlVTRAEAAAAPLgoAAgAAAAwxMjg5My43OTQzNjgBCAAAAAUAAAABMQEAAAAKMTc3NTgwMTc2MwMAAAADMTYwAgAAAAQxMjc2BAAAAAEwBwAAAAoxMC8yNC8yMDIzCAAAAAoxMi8zMS8yMDE1CQAAAAEw0UqX2YvU2wjeCOLfjdTbCCpDSVEuVFNFOjcyNjkuSVFfUFJFRl9FUVVJVFkuQ1E0MjAxNS4uLi5VU0QBAAAADy4KAAMAAAAAANFKl9mL1NsIhkHj343U2wgjQ0lRLlRTRTo3MjY5LklRX0FQSUMuQ1E0MjAxNS4uLi5VU0QBAAAADy4KAAIAAAALMTE5OS4zODQ0MjQBCAAAAAUAAAABMQEAAAAKMTc3NTgwMTc2MwMAAAADMTYwAgAAAAQxMDg0BAAAAAEwBwAAAAoxMC8yNC8yMDIzCAAAAAoxMi8zMS8yMDE1CQAAAAEw0UqX2YvU2wi6X+ffjdTbCCFDSVEuVFNFOjcyNjkuSVFfUkUuQ1E0MjAxNS4uLi5VU0QBAAAADy4KAAIAAAALOTcyMC44NzQwNjUBCAAAAAUAAAABMQEAAAAKMTc3NTgwMTc2MwMAAAADMTYwAgAAAAQxMjIyBAAAAAEwBwAAAAoxMC8yNC8yMDIzCAAAAAoxMi8zMS8yMDE1CQAAAAEw0UqX2YvU2wjBN/DfjdTbCCtDSVEuVFNFOjcyNjkuSVFfVE9UQUxfRVFVSVRZLkNRNDIwMTUuLi4uVVNEAQAAAA8uCgACAAAADDEwMzY2LjczMTAwNQEIAAAABQAAAAExAQAAAAoxNzc1ODAxNzYzAwAAAAMxNjACAAAABDEy</t>
  </si>
  <si>
    <t>NzUEAAAAATAHAAAACjEwLzI0LzIwMjMIAAAACjEyLzMxLzIwMTUJAAAAATDRSpfZi9TbCJKEBOCN1NsIPENJUS5UU0U6NzI2OS5JUV9UT1RBTF9PVVRTVEFORElOR19GSUxJTkdfREFURS5DUTQyMDE1Li4uLlVTRAEAAAAPLgoAAgAAAAo0NDEuMTg3NDc1AQQAAAAFAAAAATUBAAAACjE3NzU4MDE3NjMCAAAABTI0MTUzBgAAAAEw0UqX2YvU2wgTJd3fjdTbCClDSVEuVFNFOjcyNjkuSVFfVE9UQUxfREVCVC5DUTQyMDE1Li4uLlVTRAEAAAAPLgoAAgAAAAs0OTA4LjU4NTk1NAEIAAAABQAAAAExAQAAAAoxNzc1ODAxNzYzAwAAAAMxNjACAAAABDQxNzMEAAAAATAHAAAACjEwLzI0LzIwMjMIAAAACjEyLzMxLzIwMTUJAAAAATDRSpfZi9TbCP5e3t+N1NsILUNJUS5UU0U6NzI2OS5JUV9QUkVGX0RJVl9PVEhFUi5DUTQyMDE1Li4uLlVTRAEAAAAPLgoAAwAAAAAA0UqX2YvU2whhRurfjdTbCCNDSVEuVFNFOjcyNjkuSVFfQ09HUy5DUTQyMDE1Li4uLlVTRAEAAAAPLgoAAgAAAAs0ODcyLjA3MTgwOQEIAAAABQAAAAExAQAAAAoxNzc1ODAxNzYzAwAAAAMxNjACAAAAAjM0BAAAAAEwBwAAAAoxMC8yNC8yMDIzCAAAAAoxMi8zMS8yMDE1CQAAAAEw0UqX2YvU2wju8+vfjdTbCCFDSVEuVFNFOjcyNjkuSVFfQVAuQ1E0MjAxNS4uLi5VU0QBAAAADy4KAAIAAAALMzgxMC4xMDAwMzgBCAAAAAUAAAABMQEAAAAKMTc3</t>
  </si>
  <si>
    <t>NTgwMTc2MwMAAAADMTYwAgAAAAQxMDE4BAAAAAEwBwAAAAoxMC8yNC8yMDIzCAAAAAoxMi8zMS8yMDE1CQAAAAEw0UqX2YvU2whVJwHgjdTbCCFDSVEuVFNFOjcyNjkuSVFfQVIuQ1E0MjAxNS4uLi5VU0QBAAAADy4KAAIAAAALMjM3Ni4zNTYyMDEBCAAAAAUAAAABMQEAAAAKMTc3NTgwMTc2MwMAAAADMTYwAgAAAAQxMDIxBAAAAAEwBwAAAAoxMC8yNC8yMDIzCAAAAAoxMi8zMS8yMDE1CQAAAAEw0UqX2YvU2whz7+3fjdTbCChDSVEuVFNFOjcyNjkuSVFfSU5WRU5UT1JZLkNRNDIwMTUuLi4uVVNEAQAAAA8uCgACAAAACzI3NzQuOTkxODI5AQgAAAAFAAAAATEBAAAACjE3NzU4MDE3NjMDAAAAAzE2MAIAAAAEMTA0MwQAAAABMAcAAAAKMTAvMjQvMjAyMwgAAAAKMTIvMzEvMjAxNQkAAAABMNFKl9mL1NsIAO0B4I3U2wgiQ0lRLlRTRTo3MjY5LklRX1NHQS5DUTQyMDE1Li4uLlVTRAEAAAAPLgoAAgAAAAsxNDA4LjQ0NDMzNQEIAAAABQAAAAExAQAAAAoxNzc1ODAxNzYzAwAAAAMxNjACAAAAAjIzBAAAAAEwBwAAAAoxMC8yNC8yMDIzCAAAAAoxMi8zMS8yMDE1CQAAAAEw0UqX2YvU2wjeCOLfjdTbCDdDSVEuVFNFOjcyNjkuSVFfVE9UQUxfUkVWXzFZUl9BTk5fR1JPV1RILkNRNDIwMTUuLi4uVVNEAQAAAA8uCgACAAAABzEyLjMyMTEBCAAAAAUAAAABMQEAAAAKMTc3NTgwMTc2MwMAAAACNzkCAAAABDQx</t>
  </si>
  <si>
    <t>OTQEAAAAATAHAAAACjEwLzI0LzIwMjMIAAAACjEyLzMxLzIwMTUJAAAAATDRSpfZi9TbCIZB49+N1NsIIUNJUS5UU0U6NzI2OS5JUV9EQS5DUTQyMDE1Li4uLlVTRAEAAAAPLgoAAwAAAAAA0UqX2YvU2wgnsOXfjdTbCC9DSVEuVFNFOjcyNjkuSVFfTkVUX0lOVEVSRVNUX0VYUC5DUTQyMDE1Li4uLlVTRAEAAAAPLgoAAgAAAAkxOC44Njg1NTMBCAAAAAUAAAABMQEAAAAKMTc3NTgwMTc2MwMAAAADMTYwAgAAAAMzNjgEAAAAATAHAAAACjEwLzI0LzIwMjMIAAAACjEyLzMxLzIwMTUJAAAAATDRSpfZi9TbCJc459+N1NsILkNJUS5UU0U6NzI2OS5JUV9ORVRfV09SS0lOR19DQVAuQ1E0MjAxNS4uLi5VU0QBAAAADy4KAAIAAAAKMTMxLjI5Nzg0NAEIAAAABQAAAAExAQAAAAoxNzc1ODAxNzYzAwAAAAMxNjACAAAABDEzMTEEAAAAATAHAAAACjEwLzI0LzIwMjMIAAAACjEyLzMxLzIwMTUJAAAAATDRSpfZi9TbCCTv/9+N1NsIKENJUS5UU0U6NzI2OS5JUV9UT1RBTF9SRVYuQ1EzMjAxNS4uLi5VU0QBAAAADy4KAAIAAAALNjUzNi42NzY5NTMBCAAAAAUAAAABMQEAAAAKMTc2NTE0NzQwNAMAAAADMTYwAgAAAAIyOAQAAAABMAcAAAAKMTAvMjQvMjAyMwgAAAAJOS8zMC8yMDE1CQAAAAEw0UqX2YvU2wgd7PjfjdTbCCFDSVEuVFNFOjcyNjkuSVFfTkkuQ1EzMjAxNS4uLi5VU0QBAAAADy4KAAIAAAAKMzk1LjQ2</t>
  </si>
  <si>
    <t>NDk5MwEIAAAABQAAAAExAQAAAAoxNzY1MTQ3NDA0AwAAAAMxNjACAAAAAjE1BAAAAAEwBwAAAAoxMC8yNC8yMDIzCAAAAAk5LzMwLzIwMTUJAAAAATDRSpfZi9TbCGw0+9+N1NsILUNJUS5UU0U6NzI2OS5JUV9DQVNIX1NUX0lOVkVTVC5DUTMyMDE1Li4uLlVTRAEAAAAPLgoAAgAAAAs0NDc3LjI4NzQyOAEIAAAABQAAAAExAQAAAAoxNzY1MTQ3NDA0AwAAAAMxNjACAAAABDEwMDIEAAAAATAHAAAACjEwLzI0LzIwMjMIAAAACTkvMzAvMjAxNQkAAAABMNFKl9mL1NsIihn+343U2wgnQ0lRLlRTRTo3MjY5LklRX1RPVEFMX0NBLkNRMzIwMTUuLi4uVVNEAQAAAA8uCgACAAAACzEyMzY5LjE4MjE4AQgAAAAFAAAAATEBAAAACjE3NjUxNDc0MDQDAAAAAzE2MAIAAAAEMTAwOAQAAAABMAcAAAAKMTAvMjQvMjAyMwgAAAAJOS8zMC8yMDE1CQAAAAEw0UqX2YvU2wiXOOffjdTbCCtDSVEuVFNFOjcyNjkuSVFfVE9UQUxfQVNTRVRTLkNRMzIwMTUuLi4uVVNEAQAAAA8uCgACAAAACjIxNTY4LjY4OTYBCAAAAAUAAAABMQEAAAAKMTc2NTE0NzQwNAMAAAADMTYwAgAAAAQxMDA3BAAAAAEwBwAAAAoxMC8yNC8yMDIzCAAAAAk5LzMwLzIwMTUJAAAAATDRSpfZi9TbCOKk9N+N1NsIJ0NJUS5UU0U6NzI2OS5JUV9UT1RBTF9DTC5DUTMyMDE1Li4uLlVTRAEAAAAPLgoAAgAAAAs4NDMyLjQzODQ2MgEIAAAABQAAAAExAQAA</t>
  </si>
  <si>
    <t>AAoxNzY1MTQ3NDA0AwAAAAMxNjACAAAABDEwMDkEAAAAATAHAAAACjEwLzI0LzIwMjMIAAAACTkvMzAvMjAxNQkAAAABMNFKl9mL1NsIYUbq343U2wgpQ0lRLlRTRTo3MjY5LklRX1RPVEFMX0xJQUIuQ1EzMjAxNS4uLi5VU0QBAAAADy4KAAIAAAALMTE1MTYuMzgyMjMBCAAAAAUAAAABMQEAAAAKMTc2NTE0NzQwNAMAAAADMTYwAgAAAAQxMjc2BAAAAAEwBwAAAAoxMC8yNC8yMDIzCAAAAAk5LzMwLzIwMTUJAAAAATDRSpfZi9TbCO7z69+N1NsIKkNJUS5UU0U6NzI2OS5JUV9QUkVGX0VRVUlUWS5DUTMyMDE1Li4uLlVTRAEAAAAPLgoAAwAAAAAA0UqX2YvU2wjHLPbfjdTbCDJDSVEuVFNFOjcyNjkuSVFfVE9UQUxfQ09NTU9OX0VRVUlUWS5DUTMyMDE1Li4uLlVTRAEAAAAPLgoAAgAAAAs4MjEwLjc3Mzk0OQEIAAAABQAAAAExAQAAAAoxNzY1MTQ3NDA0AwAAAAMxNjACAAAABDEwMDYEAAAAATAHAAAACjEwLzI0LzIwMjMIAAAACTkvMzAvMjAxNQkAAAABMNFKl9mL1NsI/l7e343U2wgnQ0lRLlRTRTo3MjY5LklRX0lORFVTVFJZLkNRMjIwMTUuLi4uVVNEAQAAAA8uCgADAAAAC0F1dG9tb2JpbGVzAMMjl9mL1NsI/l7e343U2wgnQ0lRLlRTRTo3MjY5LklRX0lORFVTVFJZLkNRMTIwMTUuLi4uVVNEAQAAAA8uCgADAAAAC0F1dG9tb2JpbGVzAMMjl9mL1NsIxyz2343U2wgnQ0lRLlRTRTo3MjY5LklRX0lO</t>
  </si>
  <si>
    <t>RFVTVFJZLkNRNDIwMTQuLi4uVVNEAQAAAA8uCgADAAAAC0F1dG9tb2JpbGVzAMMjl9mL1NsItonl343U2wgnQ0lRLlRTRTo3MjY5LklRX0lORFVTVFJZLkNRMzIwMTQuLi4uVVNEAQAAAA8uCgADAAAAC0F1dG9tb2JpbGVzAMMjl9mL1NsIS8jt343U2wgnQ0lRLlRTRTo3MjY5LklRX0lORFVTVFJZLkNRMTIwMTQuLi4uVVNEAQAAAA8uCgADAAAAC0F1dG9tb2JpbGVzAMMjl9mL1NsIC+MF4I3U2wgnQ0lRLlRTRTo3MjY5LklRX0lORFVTVFJZLkNRMzIwMTMuLi4uVVNEAQAAAA8uCgADAAAAC0F1dG9tb2JpbGVzAMMjl9mL1NsIMuLh343U2wgnQ0lRLlRTRTo3MjY5LklRX0lORFVTVFJZLkNRMjIwMTMuLi4uVVNEAQAAAA8uCgADAAAAC0F1dG9tb2JpbGVzAMMjl9mL1NsIC+MF4I3U2wgnQ0lRLlRTRTo3MjY5LklRX0lORFVTVFJZLkNRMTIwMTMuLi4uVVNEAQAAAA8uCgADAAAAC0F1dG9tb2JpbGVzAMMjl9mL1NsI3/fp343U2wgnQ0lRLlRTRTo3MjY5LklRX0lORFVTVFJZLkNRNDIwMTIuLi4uVVNEAQAAAA8uCgADAAAAC0F1dG9tb2JpbGVzAMMjl9mL1NsI1BLw343U2wgnQ0lRLlRTRTo3MjY5LklRX0lORFVTVFJZLkNRMzIwMTIuLi4uVVNEAQAAAA8uCgADAAAAC0F1dG9tb2JpbGVzAMMjl9mL1NsI/WPl343U2wgnQ0lRLlRTRTo3MjY5LklRX0lORFVTVFJZLkNRMjIwMTIuLi4uVVNEAQAAAA8uCgADAAAA</t>
  </si>
  <si>
    <t>C0F1dG9tb2JpbGVzAMMjl9mL1NsIeUnf343U2wgnQ0lRLlRTRTo3MjY5LklRX0lORFVTVFJZLkNRMTIwMTIuLi4uVVNEAQAAAA8uCgADAAAAC0F1dG9tb2JpbGVzAMMjl9mL1NsINcvr343U2wgnQ0lRLlRTRTo3MjY5LklRX0lORFVTVFJZLkNRNDIwMTEuLi4uVVNEAQAAAA8uCgADAAAAC0F1dG9tb2JpbGVzAMMjl9mL1NsI3/fp343U2wgnQ0lRLlRTRTo3MjY5LklRX0lORFVTVFJZLkNRMjIwMTEuLi4uVVNEAQAAAA8uCgADAAAAC0F1dG9tb2JpbGVzAMMjl9mL1NsIgbzo343U2wgnQ0lRLlRTRTo3MjY5LklRX0lORFVTVFJZLkNRMTIwMTEuLi4uVVNEAQAAAA8uCgADAAAAC0F1dG9tb2JpbGVzAMMjl9mL1NsIgbzo343U2wgnQ0lRLlRTRTo3MjY5LklRX0lORFVTVFJZLkNRNDIwMTAuLi4uVVNEAQAAAA8uCgADAAAAC0F1dG9tb2JpbGVzAMMjl9mL1NsIU+7b343U2wgnQ0lRLlRTRTo3MjY5LklRX0lORFVTVFJZLkNRMzIwMTAuLi4uVVNEAQAAAA8uCgADAAAAC0F1dG9tb2JpbGVzAI8kUtmL1NsI09Xc343U2wgnQ0lRLlRTRTo3MjY5LklRX0lORFVTVFJZLkNRMjIwMTAuLi4uVVNEAQAAAA8uCgADAAAAC0F1dG9tb2JpbGVzAI8kUtmL1NsIgbzo343U2wgnQ0lRLlRTRTo3MjY5LklRX0lORFVTVFJZLkNRMTIwMTAuLi4uVVNEAQAAAA8uCgADAAAAC0F1dG9tb2JpbGVzAI8kUtmL1NsIS7Hc343U2wgnQ0lR</t>
  </si>
  <si>
    <t>LlRTRTo3MjY5LklRX0lORFVTVFJZLkNRNDIwMDkuLi4uVVNEAQAAAA8uCgADAAAAC0F1dG9tb2JpbGVzAI8kUtmL1NsIScfb343U2wgnQ0lRLlRTRTo3MjY5LklRX0lORFVTVFJZLkNRMzIwMDkuLi4uVVNEAQAAAA8uCgADAAAAC0F1dG9tb2JpbGVzAI8kUtmL1NsI59Dp343U2wgnQ0lRLlRTRTo3MjY5LklRX0lORFVTVFJZLkNRMTIwMDkuLi4uVVNEAQAAAA8uCgADAAAAC0F1dG9tb2JpbGVzAI8kUtmL1NsIS7Hc343U2wgnQ0lRLlRTRTo3MjY5LklRX0lORFVTVFJZLkNRNDIwMDguLi4uVVNEAQAAAA8uCgADAAAAC0F1dG9tb2JpbGVzAI8kUtmL1NsI59Dp343U2wgnQ0lRLlRTRTo3MjY5LklRX0lORFVTVFJZLkNRMzIwMDguLi4uVVNEAQAAAA8uCgADAAAAC0F1dG9tb2JpbGVzAI8kUtmL1NsI27bs343U2wgnQ0lRLlRTRTo3MjY5LklRX0lORFVTVFJZLkNRMjIwMDguLi4uVVNEAQAAAA8uCgADAAAAC0F1dG9tb2JpbGVzAI8kUtmL1NsI3cvi343U2wgnQ0lRLlRTRTo3MjY5LklRX0lORFVTVFJZLkNRMTIwMDguLi4uVVNEAQAAAA8uCgADAAAAC0F1dG9tb2JpbGVzAI8kUtmL1NsIO5jo343U2wglQ0lRLk5ZU0U6Ri5JUV9JTkRVU1RSWS5DUTQyMDIyLi4uLlVTRAEAAABfnwEAAwAAAAtBdXRvbW9iaWxlcwCPJFLZi9TbCHiH3N+N1NsIJ0NJUS5UU0U6NzI2OS5JUV9DRU9fTkFNRS5DUTMyMDE1Li4uLlVT</t>
  </si>
  <si>
    <t>RAEAAAAPLgoAAwAAABFTdXp1a2ksIFRvc2hpaGlybwDDI5fZi9TbCJc459+N1NsIJ0NJUS5UU0U6NzI2OS5JUV9DRU9fTkFNRS5DUTIyMDE1Li4uLlVTRAEAAAAPLgoAAwAAABFTdXp1a2ksIFRvc2hpaGlybwDDI5fZi9TbCIZB49+N1NsIJ0NJUS5UU0U6NzI2OS5JUV9DRU9fTkFNRS5DUTEyMDE1Li4uLlVTRAEAAAAPLgoAAwAAABFTdXp1a2ksIFRvc2hpaGlybwDDI5fZi9TbCAvjBeCN1NsIJ0NJUS5UU0U6NzI2OS5JUV9DRU9fTkFNRS5DUTQyMDE0Li4uLlVTRAEAAAAPLgoAAwAAABFTdXp1a2ksIFRvc2hpaGlybwDDI5fZi9TbCP433t+N1NsIJ0NJUS5UU0U6NzI2OS5JUV9DRU9fTkFNRS5DUTMyMDE0Li4uLlVTRAEAAAAPLgoAAwAAABFTdXp1a2ksIFRvc2hpaGlybwDDI5fZi9TbCBB/9N+N1NsIJ0NJUS5UU0U6NzI2OS5JUV9DRU9fTkFNRS5DUTIyMDE0Li4uLlVTRAEAAAAPLgoAAwAAABFTdXp1a2ksIFRvc2hpaGlybwDDI5fZi9TbCLaJ5d+N1NsIJ0NJUS5UU0U6NzI2OS5JUV9DRU9fTkFNRS5DUTEyMDE0Li4uLlVTRAEAAAAPLgoAAwAAABFTdXp1a2ksIFRvc2hpaGlybwDDI5fZi9TbCDLi4d+N1NsIJ0NJUS5UU0U6NzI2OS5JUV9DRU9fTkFNRS5DUTQyMDEzLi4uLlVTRAEAAAAPLgoAAwAAABFTdXp1a2ksIFRvc2hpaGlybwDDI5fZi9TbCDXL69+N1NsIJ0NJUS5UU0U6NzI2OS5JUV9DRU9fTkFN</t>
  </si>
  <si>
    <t>RS5DUTMyMDEzLi4uLlVTRAEAAAAPLgoAAwAAABFTdXp1a2ksIFRvc2hpaGlybwDDI5fZi9TbCCz+3N+N1NsIJ0NJUS5UU0U6NzI2OS5JUV9DRU9fTkFNRS5DUTIyMDEzLi4uLlVTRAEAAAAPLgoAAwAAABFTdXp1a2ksIFRvc2hpaGlybwDDI5fZi9TbCNQS8N+N1NsIJ0NJUS5UU0U6NzI2OS5JUV9DRU9fTkFNRS5DUTEyMDEzLi4uLlVTRAEAAAAPLgoAAwAAABFTdXp1a2ksIFRvc2hpaGlybwDDI5fZi9TbCOUZ49+N1NsIJ0NJUS5UU0U6NzI2OS5JUV9DRU9fTkFNRS5DUTQyMDEyLi4uLlVTRAEAAAAPLgoAAwAAABFTdXp1a2ksIFRvc2hpaGlybwDDI5fZi9TbCIZw39+N1NsIJ0NJUS5UU0U6NzI2OS5JUV9DRU9fTkFNRS5DUTMyMDEyLi4uLlVTRAEAAAAPLgoAAwAAABFTdXp1a2ksIFRvc2hpaGlybwDDI5fZi9TbCN/36d+N1NsIJ0NJUS5UU0U6NzI2OS5JUV9DRU9fTkFNRS5DUTQyMDExLi4uLlVTRAEAAAAPLgoAAwAAABFTdXp1a2ksIFRvc2hpaGlybwDDI5fZi9TbCOUZ49+N1NsIJ0NJUS5UU0U6NzI2OS5JUV9DRU9fTkFNRS5DUTIyMDExLi4uLlVTRAEAAAAPLgoAAwAAABFTdXp1a2ksIFRvc2hpaGlybwDDI5fZi9TbCC+z7t+N1NsIJ0NJUS5UU0U6NzI2OS5JUV9DRU9fTkFNRS5DUTEyMDExLi4uLlVTRAEAAAAPLgoAAwAAABFTdXp1a2ksIFRvc2hpaGlybwDDI5fZi9TbCP1j5d+N1NsIJ0NJUS5UU0U6</t>
  </si>
  <si>
    <t>NzI2OS5JUV9DRU9fTkFNRS5DUTQyMDEwLi4uLlVTRAEAAAAPLgoAAwAAABFTdXp1a2ksIFRvc2hpaGlybwCaS1LZi9TbCCE95d+N1NsIJ0NJUS5UU0U6NzI2OS5JUV9DRU9fTkFNRS5DUTIyMDEwLi4uLlVTRAEAAAAPLgoAAwAAABFTdXp1a2ksIFRvc2hpaGlybwCaS1LZi9TbCNTFAeCN1NsIJ0NJUS5UU0U6NzI2OS5JUV9DRU9fTkFNRS5DUTQyMDA5Li4uLlVTRAEAAAAPLgoAAwAAABFTdXp1a2ksIFRvc2hpaGlybwCaS1LZi9TbCIoZ/t+N1NsIJ0NJUS5UU0U6NzI2OS5JUV9DRU9fTkFNRS5DUTMyMDA5Li4uLlVTRAEAAAAPLgoAAwAAABFTdXp1a2ksIFRvc2hpaGlybwCaS1LZi9TbCAjE79+N1NsIJ0NJUS5UU0U6NzI2OS5JUV9DRU9fTkFNRS5DUTIyMDA5Li4uLlVTRAEAAAAPLgoAAwAAABFTdXp1a2ksIFRvc2hpaGlybwCaS1LZi9TbCCE95d+N1NsIJ0NJUS5UU0U6NzI2OS5JUV9DRU9fTkFNRS5DUTEyMDA5Li4uLlVTRAEAAAAPLgoAAwAAABFTdXp1a2ksIFRvc2hpaGlybwCaS1LZi9TbCLrD5t+N1NsIJ0NJUS5UU0U6NzI2OS5JUV9DRU9fTkFNRS5DUTMyMDA4Li4uLlVTRAEAAAAPLgoAAwAAABFTdXp1a2ksIFRvc2hpaGlybwCaS1LZi9TbCA6q6d+N1NsIJ0NJUS5UU0U6NzI2OS5JUV9DRU9fTkFNRS5DUTEyMDA4Li4uLlVTRAEAAAAPLgoAAwAAABFTdXp1a2ksIFRvc2hpaGlybwCaS1LZi9TbCN3L</t>
  </si>
  <si>
    <t>4t+N1NsII0NJUS5UU0U6NzI2OS5JUV9BUElDLkNRMzIwMTUuLi4uVVNEAQAAAA8uCgACAAAACzEyMDQuMDQyMjgzAQgAAAAFAAAAATEBAAAACjE3NjUxNDc0MDQDAAAAAzE2MAIAAAAEMTA4NAQAAAABMAcAAAAKMTAvMjQvMjAyMwgAAAAJOS8zMC8yMDE1CQAAAAEw0UqX2YvU2wiRl9/fjdTbCCFDSVEuVFNFOjcyNjkuSVFfUkUuQ1EzMjAxNS4uLi5VU0QBAAAADy4KAAIAAAALOTYyMC4wNjk1MDMBCAAAAAUAAAABMQEAAAAKMTc2NTE0NzQwNAMAAAADMTYwAgAAAAQxMjIyBAAAAAEwBwAAAAoxMC8yNC8yMDIzCAAAAAk5LzMwLzIwMTUJAAAAATDRSpfZi9TbCIZB49+N1NsIK0NJUS5UU0U6NzI2OS5JUV9UT1RBTF9FUVVJVFkuQ1EzMjAxNS4uLi5VU0QBAAAADy4KAAIAAAALMTAwNTIuMzA3MzcBCAAAAAUAAAABMQEAAAAKMTc2NTE0NzQwNAMAAAADMTYwAgAAAAQxMjc1BAAAAAEwBwAAAAoxMC8yNC8yMDIzCAAAAAk5LzMwLzIwMTUJAAAAATDRSpfZi9TbCCew5d+N1NsILUNJUS5UU0U6NzI2OS5JUV9QUkVGX0RJVl9PVEhFUi5DUTMyMDE1Li4uLlVTRAEAAAAPLgoAAwAAAAAA0UqX2YvU2whLqvLfjdTbCCNDSVEuVFNFOjcyNjkuSVFfQ09HUy5DUTMyMDE1Li4uLlVTRAEAAAAPLgoAAgAAAAs0NzQ3Ljk2ODUyMQEIAAAABQAAAAExAQAAAAoxNzY1MTQ3NDA0AwAAAAMxNjACAAAAAjM0BAAAAAEwBwAAAAox</t>
  </si>
  <si>
    <t>MC8yNC8yMDIzCAAAAAk5LzMwLzIwMTUJAAAAATDRSpfZi9TbCBMl3d+N1NsIIUNJUS5UU0U6NzI2OS5JUV9BUi5DUTMyMDE1Li4uLlVTRAEAAAAPLgoAAgAAAAsyNDA2LjYzOTcwOQEIAAAABQAAAAExAQAAAAoxNzY1MTQ3NDA0AwAAAAMxNjACAAAABDEwMjEEAAAAATAHAAAACjEwLzI0LzIwMjMIAAAACTkvMzAvMjAxNQkAAAABMNFKl9mL1NsIZB3q343U2wgoQ0lRLlRTRTo3MjY5LklRX0lOVkVOVE9SWS5DUTMyMDE1Li4uLlVTRAEAAAAPLgoAAgAAAAsyOTI4LjE1ODA3MgEIAAAABQAAAAExAQAAAAoxNzY1MTQ3NDA0AwAAAAMxNjACAAAABDEwNDMEAAAAATAHAAAACjEwLzI0LzIwMjMIAAAACTkvMzAvMjAxNQkAAAABMNFKl9mL1NsI7vPr343U2wgiQ0lRLlRTRTo3MjY5LklRX1NHQS5DUTMyMDE1Li4uLlVTRAEAAAAPLgoAAgAAAAsxNDA1LjA5NDYxMQEIAAAABQAAAAExAQAAAAoxNzY1MTQ3NDA0AwAAAAMxNjACAAAAAjIzBAAAAAEwBwAAAAoxMC8yNC8yMDIzCAAAAAk5LzMwLzIwMTUJAAAAATDRSpfZi9TbCOxTCOCN1NsIN0NJUS5UU0U6NzI2OS5JUV9UT1RBTF9SRVZfMVlSX0FOTl9HUk9XVEguQ1EzMjAxNS4uLi5VU0QBAAAADy4KAAIAAAAGOC42NjA3AQgAAAAFAAAAATEBAAAACjE3NjUxNDc0MDQDAAAAAjc5AgAAAAQ0MTk0BAAAAAEwBwAAAAoxMC8yNC8yMDIzCAAAAAk5LzMwLzIwMTUJAAAA</t>
  </si>
  <si>
    <t>ATDRSpfZi9TbCHPv7d+N1NsIIUNJUS5UU0U6NzI2OS5JUV9EQS5DUTMyMDE1Li4uLlVTRAEAAAAPLgoAAwAAAAAA0UqX2YvU2whZxgrgjdTbCC9DSVEuVFNFOjcyNjkuSVFfTkVUX0lOVEVSRVNUX0VYUC5DUTMyMDE1Li4uLlVTRAEAAAAPLgoAAgAAAAkxOC40MzIzNzIBCAAAAAUAAAABMQEAAAAKMTc2NTE0NzQwNAMAAAADMTYwAgAAAAMzNjgEAAAAATAHAAAACjEwLzI0LzIwMjMIAAAACTkvMzAvMjAxNQkAAAABMNFKl9mL1NsI3gji343U2wguQ0lRLlRTRTo3MjY5LklRX05FVF9XT1JLSU5HX0NBUC5DUTMyMDE1Li4uLlVTRAEAAAAPLgoAAgAAAAo2OTEuNDQzNjE4AQgAAAAFAAAAATEBAAAACjE3NjUxNDc0MDQDAAAAAzE2MAIAAAAEMTMxMQQAAAABMAcAAAAKMTAvMjQvMjAyMwgAAAAJOS8zMC8yMDE1CQAAAAEw0UqX2YvU2wiGQePfjdTbCCRDSVEuVFNFOjcyNjkuSVFfQ0FQRVguQ1EzMjAxNS4uLi5VU0QBAAAADy4KAAIAAAALLTMyMC43NDE2NDQBCAAAAAUAAAABMQEAAAAKMTc2NTE0NzQwNAMAAAADMTYwAgAAAAQyMDIxBAAAAAEwBwAAAAoxMC8yNC8yMDIzCAAAAAk5LzMwLzIwMTUJAAAAATDRSpfZi9TbCCew5d+N1NsIIUNJUS5UU0U6NzI2OS5JUV9OSS5DUTIyMDE1Li4uLlVTRAEAAAAPLgoAAgAAAAoyNTkuMTk4Njk2AQgAAAAFAAAAATEBAAAACjE3NDk2MTUyNjkDAAAAAzE2MAIAAAACMTUE</t>
  </si>
  <si>
    <t>AAAAATAHAAAACjEwLzI0LzIwMjMIAAAACTYvMzAvMjAxNQkAAAABMNFKl9mL1NsIkZff343U2wgpQ0lRLlRTRTo3MjY5LklRX0NBU0hfRVFVSVYuQ1EyMjAxNS4uLi5VU0QBAAAADy4KAAIAAAAKMTUwNi4wNjcwNwEIAAAABQAAAAExAQAAAAoxNzQ5NjE1MjY5AwAAAAMxNjACAAAABDEwOTYEAAAAATAHAAAACjEwLzI0LzIwMjMIAAAACTYvMzAvMjAxNQkAAAABMNFKl9mL1NsIS8jt343U2wgtQ0lRLlRTRTo3MjY5LklRX0NBU0hfU1RfSU5WRVNULkNRMjIwMTUuLi4uVVNEAQAAAA8uCgACAAAACzg3MDAuOTY0OTY3AQgAAAAFAAAAATEBAAAACjE3NDk2MTUyNjkDAAAAAzE2MAIAAAAEMTAwMgQAAAABMAcAAAAKMTAvMjQvMjAyMwgAAAAJNi8zMC8yMDE1CQAAAAEw0UqX2YvU2wiRmQPgjdTbCCdDSVEuVFNFOjcyNjkuSVFfVE9UQUxfQ0EuQ1EyMjAxNS4uLi5VU0QBAAAADy4KAAIAAAAMMTU2NDYuNjcyMzQ1AQgAAAAFAAAAATEBAAAACjE3NDk2MTUyNjkDAAAAAzE2MAIAAAAEMTAwOAQAAAABMAcAAAAKMTAvMjQvMjAyMwgAAAAJNi8zMC8yMDE1CQAAAAEw0UqX2YvU2wiShATgjdTbCCtDSVEuVFNFOjcyNjkuSVFfVE9UQUxfQVNTRVRTLkNRMjIwMTUuLi4uVVNEAQAAAA8uCgACAAAADDI2MDgzLjA5OTMxNQEIAAAABQAAAAExAQAAAAoxNzQ5NjE1MjY5AwAAAAMxNjACAAAABDEwMDcEAAAAATAHAAAACjEw</t>
  </si>
  <si>
    <t>LzI0LzIwMjMIAAAACTYvMzAvMjAxNQkAAAABMN9xl9mL1NsIAO0B4I3U2wgpQ0lRLlRTRTo3MjY5LklRX1RPVEFMX0xJQUIuQ1EyMjAxNS4uLi5VU0QBAAAADy4KAAIAAAALMTE4MjQuMzc0NjYBCAAAAAUAAAABMQEAAAAKMTc0OTYxNTI2OQMAAAADMTYwAgAAAAQxMjc2BAAAAAEwBwAAAAoxMC8yNC8yMDIzCAAAAAk2LzMwLzIwMTUJAAAAATDRSpfZi9TbCJc459+N1NsIKkNJUS5UU0U6NzI2OS5JUV9QUkVGX0VRVUlUWS5DUTIyMDE1Li4uLlVTRAEAAAAPLgoAAwAAAAAA0UqX2YvU2whVJwHgjdTbCDJDSVEuVFNFOjcyNjkuSVFfVE9UQUxfQ09NTU9OX0VRVUlUWS5DUTIyMDE1Li4uLlVTRAEAAAAPLgoAAgAAAAwxMjM3MS4zMDAyNjEBCAAAAAUAAAABMQEAAAAKMTc0OTYxNTI2OQMAAAADMTYwAgAAAAQxMDA2BAAAAAEwBwAAAAoxMC8yNC8yMDIzCAAAAAk2LzMwLzIwMTUJAAAAATDfcZfZi9TbCGQd6t+N1NsII0NJUS5UU0U6NzI2OS5JUV9BUElDLkNRMjIwMTUuLi4uVVNEAQAAAA8uCgACAAAACzExODAuNDA4ODQ4AQgAAAAFAAAAATEBAAAACjE3NDk2MTUyNjkDAAAAAzE2MAIAAAAEMTA4NAQAAAABMAcAAAAKMTAvMjQvMjAyMwgAAAAJNi8zMC8yMDE1CQAAAAEw33GX2YvU2wju8+vfjdTbCCFDSVEuVFNFOjcyNjkuSVFfUkUuQ1EyMjAxNS4uLi5VU0QBAAAADy4KAAIAAAALOTAzMS45MTM0NTkBCAAA</t>
  </si>
  <si>
    <t>AAUAAAABMQEAAAAKMTc0OTYxNTI2OQMAAAADMTYwAgAAAAQxMjIyBAAAAAEwBwAAAAoxMC8yNC8yMDIzCAAAAAk2LzMwLzIwMTUJAAAAATDfcZfZi9TbCJGX39+N1NsIPENJUS5UU0U6NzI2OS5JUV9UT1RBTF9PVVRTVEFORElOR19GSUxJTkdfREFURS5DUTIyMDE1Li4uLlVTRAEAAAAPLgoAAgAAAAo1NjAuOTc1MTg0AQQAAAAFAAAAATUBAAAACjE3NDk2MTUyNjkCAAAABTI0MTUzBgAAAAEw33GX2YvU2wjeCOLfjdTbCClDSVEuVFNFOjcyNjkuSVFfVE9UQUxfREVCVC5DUTIyMDE1Li4uLlVTRAEAAAAPLgoAAgAAAAszODUyLjcwNjUxNQEIAAAABQAAAAExAQAAAAoxNzQ5NjE1MjY5AwAAAAMxNjACAAAABDQxNzMEAAAAATAHAAAACjEwLzI0LzIwMjMIAAAACTYvMzAvMjAxNQkAAAABMN9xl9mL1NsIhkHj343U2wgtQ0lRLlRTRTo3MjY5LklRX1BSRUZfRElWX09USEVSLkNRMjIwMTUuLi4uVVNEAQAAAA8uCgADAAAAAADfcZfZi9TbCCew5d+N1NsII0NJUS5UU0U6NzI2OS5JUV9DT0dTLkNRMjIwMTUuLi4uVVNEAQAAAA8uCgACAAAACzQ1OTMuMjEzNDc2AQgAAAAFAAAAATEBAAAACjE3NDk2MTUyNjkDAAAAAzE2MAIAAAACMzQEAAAAATAHAAAACjEwLzI0LzIwMjMIAAAACTYvMzAvMjAxNQkAAAABMN9xl9mL1NsIihn+343U2wghQ0lRLlRTRTo3MjY5LklRX0FQLkNRMjIwMTUuLi4uVVNEAQAAAA8uCgAC</t>
  </si>
  <si>
    <t>AAAACzM4MjIuMTkxMzg4AQgAAAAFAAAAATEBAAAACjE3NDk2MTUyNjkDAAAAAzE2MAIAAAAEMTAxOAQAAAABMAcAAAAKMTAvMjQvMjAyMwgAAAAJNi8zMC8yMDE1CQAAAAEw33GX2YvU2wjBN/DfjdTbCCFDSVEuVFNFOjcyNjkuSVFfQVIuQ1EyMjAxNS4uLi5VU0QBAAAADy4KAAIAAAALMjMxMC44MTc2OTUBCAAAAAUAAAABMQEAAAAKMTc0OTYxNTI2OQMAAAADMTYwAgAAAAQxMDIxBAAAAAEwBwAAAAoxMC8yNC8yMDIzCAAAAAk2LzMwLzIwMTUJAAAAATDfcZfZi9TbCJ/J/9+N1NsIN0NJUS5UU0U6NzI2OS5JUV9UT1RBTF9SRVZfMVlSX0FOTl9HUk9XVEguQ1EyMjAxNS4uLi5VU0QBAAAADy4KAAIAAAAGOC43OTA5AQgAAAAFAAAAATEBAAAACjE3NDk2MTUyNjkDAAAAAjc5AgAAAAQ0MTk0BAAAAAEwBwAAAAoxMC8yNC8yMDIzCAAAAAk2LzMwLzIwMTUJAAAAATDfcZfZi9TbCGQd6t+N1NsIIUNJUS5UU0U6NzI2OS5JUV9EQS5DUTIyMDE1Li4uLlVTRAEAAAAPLgoAAwAAAAAA33GX2YvU2wju8+vfjdTbCC9DSVEuVFNFOjcyNjkuSVFfTkVUX0lOVEVSRVNUX0VYUC5DUTIyMDE1Li4uLlVTRAEAAAAPLgoAAgAAAAg1OC41MjgyMQEIAAAABQAAAAExAQAAAAoxNzQ5NjE1MjY5AwAAAAMxNjACAAAAAzM2OAQAAAABMAcAAAAKMTAvMjQvMjAyMwgAAAAJNi8zMC8yMDE1CQAAAAEw33GX2YvU2wgd7PjfjdTbCC5D</t>
  </si>
  <si>
    <t>SVEuVFNFOjcyNjkuSVFfTkVUX1dPUktJTkdfQ0FQLkNRMjIwMTUuLi4uVVNEAQAAAA8uCgACAAAACTMyLjk3NjI4OAEIAAAABQAAAAExAQAAAAoxNzQ5NjE1MjY5AwAAAAMxNjACAAAABDEzMTEEAAAAATAHAAAACjEwLzI0LzIwMjMIAAAACTYvMzAvMjAxNQkAAAABMN9xl9mL1NsIS8jt343U2wgkQ0lRLlRTRTo3MjY5LklRX0NBUEVYLkNRMjIwMTUuLi4uVVNEAQAAAA8uCgACAAAACy0yODEuODk2OTc5AQgAAAAFAAAAATEBAAAACjE3NDk2MTUyNjkDAAAAAzE2MAIAAAAEMjAyMQQAAAABMAcAAAAKMTAvMjQvMjAyMwgAAAAJNi8zMC8yMDE1CQAAAAEw33GX2YvU2whsNPvfjdTbCChDSVEuVFNFOjcyNjkuSVFfVE9UQUxfUkVWLkNRMTIwMTUuLi4uVVNEAQAAAA8uCgACAAAACzcyNzEuMTY0NDA3AQgAAAAFAAAAATEBAAAACjE3NDU1MzQzNzYDAAAAAzE2MAIAAAACMjgEAAAAATAHAAAACjEwLzI0LzIwMjMIAAAACTMvMzEvMjAxNQkAAAABMN9xl9mL1NsIEyXd343U2wghQ0lRLlRTRTo3MjY5LklRX05JLkNRMTIwMTUuLi4uVVNEAQAAAA8uCgACAAAACjE0MS4zOTUxMTkBCAAAAAUAAAABMQEAAAAKMTc0NTUzNDM3NgMAAAADMTYwAgAAAAIxNQQAAAABMAcAAAAKMTAvMjQvMjAyMwgAAAAJMy8zMS8yMDE1CQAAAAEw33GX2YvU2wj+Xt7fjdTbCCtDSVEuVFNFOjcyNjkuSVFfVE9UQUxfQVNTRVRTLkNRMTIw</t>
  </si>
  <si>
    <t>MTUuLi4uVVNEAQAAAA8uCgACAAAADDI3MTA4LjkyNjI3OAEIAAAABQAAAAExAQAAAAoxNzQ1NTM0Mzc2AwAAAAMxNjACAAAABDEwMDcEAAAAATAHAAAACjEwLzI0LzIwMjMIAAAACTMvMzEvMjAxNQkAAAABMN9xl9mL1NsIS8jt343U2wgnQ0lRLlRTRTo3MjY5LklRX1RPVEFMX0NMLkNRMTIwMTUuLi4uVVNEAQAAAA8uCgACAAAACzk2MDUuODA5MDA3AQgAAAAFAAAAATEBAAAACjE3NDU1MzQzNzYDAAAAAzE2MAIAAAAEMTAwOQQAAAABMAcAAAAKMTAvMjQvMjAyMwgAAAAJMy8zMS8yMDE1CQAAAAEw33GX2YvU2wgD1vDfjdTbCClDSVEuVFNFOjcyNjkuSVFfVE9UQUxfTElBQi5DUTEyMDE1Li4uLlVTRAEAAAAPLgoAAgAAAAwxMjkyOS41MTEwNDgBCAAAAAUAAAABMQEAAAAKMTc0NTUzNDM3NgMAAAADMTYwAgAAAAQxMjc2BAAAAAEwBwAAAAoxMC8yNC8yMDIzCAAAAAkzLzMxLzIwMTUJAAAAATDfcZfZi9TbCEuq8t+N1NsIKkNJUS5UU0U6NzI2OS5JUV9QUkVGX0VRVUlUWS5DUTEyMDE1Li4uLlVTRAEAAAAPLgoAAwAAAAAA33GX2YvU2wjBN/DfjdTbCDJDSVEuVFNFOjcyNjkuSVFfVE9UQUxfQ09NTU9OX0VRVUlUWS5DUTEyMDE1Li4uLlVTRAEAAAAPLgoAAgAAAAwxMjM1My44NjMwNjYBCAAAAAUAAAABMQEAAAAKMTc0NTUzNDM3NgMAAAADMTYwAgAAAAQxMDA2BAAAAAEwBwAAAAoxMC8yNC8yMDIzCAAA</t>
  </si>
  <si>
    <t>AAkzLzMxLzIwMTUJAAAAATDfcZfZi9TbCOKk9N+N1NsII0NJUS5UU0U6NzI2OS5JUV9BUElDLkNRMTIwMTUuLi4uVVNEAQAAAA8uCgACAAAACzEyMDMuMTMzNjE4AQgAAAAFAAAAATEBAAAACjE3NDU1MzQzNzYDAAAAAzE2MAIAAAAEMTA4NAQAAAABMAcAAAAKMTAvMjQvMjAyMwgAAAAJMy8zMS8yMDE1CQAAAAEw33GX2YvU2wiXOOffjdTbCCFDSVEuVFNFOjcyNjkuSVFfUkUuQ1ExMjAxNS4uLi5VU0QBAAAADy4KAAIAAAALOTAyMS4wODUyNjgBCAAAAAUAAAABMQEAAAAKMTc0NTUzNDM3NgMAAAADMTYwAgAAAAQxMjIyBAAAAAEwBwAAAAoxMC8yNC8yMDIzCAAAAAkzLzMxLzIwMTUJAAAAATDfcZfZi9TbCGQd6t+N1NsIK0NJUS5UU0U6NzI2OS5JUV9UT1RBTF9FUVVJVFkuQ1ExMjAxNS4uLi5VU0QBAAAADy4KAAIAAAAMMTQxNzkuNDE1MjMxAQgAAAAFAAAAATEBAAAACjE3NDU1MzQzNzYDAAAAAzE2MAIAAAAEMTI3NQQAAAABMAcAAAAKMTAvMjQvMjAyMwgAAAAJMy8zMS8yMDE1CQAAAAEw33GX2YvU2wju8+vfjdTbCDxDSVEuVFNFOjcyNjkuSVFfVE9UQUxfT1VUU1RBTkRJTkdfRklMSU5HX0RBVEUuQ1ExMjAxNS4uLi5VU0QBAAAADy4KAAIAAAAKNTYwLjk3NTU0OAEEAAAABQAAAAE1AQAAAAoxNzQ1NTM0Mzc2AgAAAAUyNDE1MwYAAAABMN9xl9mL1NsIWcYK4I3U2wgpQ0lRLlRTRTo3MjY5LklRX1RP</t>
  </si>
  <si>
    <t>VEFMX0RFQlQuQ1ExMjAxNS4uLi5VU0QBAAAADy4KAAIAAAALNDYyMi42MTAzMDkBCAAAAAUAAAABMQEAAAAKMTc0NTUzNDM3NgMAAAADMTYwAgAAAAQ0MTczBAAAAAEwBwAAAAoxMC8yNC8yMDIzCAAAAAkzLzMxLzIwMTUJAAAAATDfcZfZi9TbCJGX39+N1NsIIUNJUS5UU0U6NzI2OS5JUV9BUi5DUTEyMDE1Li4uLlVTRAEAAAAPLgoAAgAAAAsyNjAyLjEzMzU2MgEIAAAABQAAAAExAQAAAAoxNzQ1NTM0Mzc2AwAAAAMxNjACAAAABDEwMjEEAAAAATAHAAAACjEwLzI0LzIwMjMIAAAACTMvMzEvMjAxNQkAAAABMN9xl9mL1NsIJ7Dl343U2wgoQ0lRLlRTRTo3MjY5LklRX0lOVkVOVE9SWS5DUTEyMDE1Li4uLlVTRAEAAAAPLgoAAgAAAAsyNjIwLjEzNTA2MwEIAAAABQAAAAExAQAAAAoxNzQ1NTM0Mzc2AwAAAAMxNjACAAAABDEwNDMEAAAAATAHAAAACjEwLzI0LzIwMjMIAAAACTMvMzEvMjAxNQkAAAABMN9xl9mL1NsIPEIH4I3U2wgiQ0lRLlRTRTo3MjY5LklRX1NHQS5DUTEyMDE1Li4uLlVTRAEAAAAPLgoAAgAAAAoyNDIuNjk1MjI5AQgAAAAFAAAAATEBAAAACjE3NDU1MzQzNzYDAAAAAzE2MAIAAAACMjMEAAAAATAHAAAACjEwLzI0LzIwMjMIAAAACTMvMzEvMjAxNQkAAAABMN9xl9mL1NsIwTfw343U2wg3Q0lRLlRTRTo3MjY5LklRX1RPVEFMX1JFVl8xWVJfQU5OX0dST1dUSC5DUTEyMDE1Li4uLlVT</t>
  </si>
  <si>
    <t>RAEAAAAPLgoAAgAAAAYxLjE0NzkBCAAAAAUAAAABMQEAAAAKMTc0NTUzNDM3NgMAAAACNzkCAAAABDQxOTQEAAAAATAHAAAACjEwLzI0LzIwMjMIAAAACTMvMzEvMjAxNQkAAAABMN9xl9mL1NsI7FMI4I3U2wghQ0lRLlRTRTo3MjY5LklRX0RBLkNRMTIwMTUuLi4uVVNEAQAAAA8uCgACAAAACDMuMjA4NjAxAQgAAAAFAAAAATEBAAAACjE3NDU1MzQzNzYDAAAAAzE2MAIAAAABMgQAAAABMAcAAAAKMTAvMjQvMjAyMwgAAAAJMy8zMS8yMDE1CQAAAAEw33GX2YvU2wgTJd3fjdTbCC9DSVEuVFNFOjcyNjkuSVFfTkVUX0lOVEVSRVNUX0VYUC5DUTEyMDE1Li4uLlVTRAEAAAAPLgoAAgAAAAkzMS45NTI2NjMBCAAAAAUAAAABMQEAAAAKMTc0NTUzNDM3NgMAAAADMTYwAgAAAAMzNjgEAAAAATAHAAAACjEwLzI0LzIwMjMIAAAACTMvMzEvMjAxNQkAAAABMN9xl9mL1NsI/l7e343U2wguQ0lRLlRTRTo3MjY5LklRX05FVF9XT1JLSU5HX0NBUC5DUTEyMDE1Li4uLlVTRAEAAAAPLgoAAgAAAAktNDIuMzUzNTMBCAAAAAUAAAABMQEAAAAKMTc0NTUzNDM3NgMAAAADMTYwAgAAAAQxMzExBAAAAAEwBwAAAAoxMC8yNC8yMDIzCAAAAAkzLzMxLzIwMTUJAAAAATDfcZfZi9TbCGQd6t+N1NsIJENJUS5UU0U6NzI2OS5JUV9DQVBFWC5DUTEyMDE1Li4uLlVTRAEAAAAPLgoAAgAAAAstNTE0Ljc2NzkwNwEIAAAABQAAAAEx</t>
  </si>
  <si>
    <t>AQAAAAoxNzQ1NTM0Mzc2AwAAAAMxNjACAAAABDIwMjEEAAAAATAHAAAACjEwLzI0LzIwMjMIAAAACTMvMzEvMjAxNQkAAAABMN9xl9mL1NsI7vPr343U2wghQ0lRLlRTRTo3MjY5LklRX05JLkNRNDIwMTQuLi4uVVNEAQAAAA8uCgACAAAACjIxNi42MTAzMjQBCAAAAAUAAAABMQEAAAAKMTcxOTIyODE5NwMAAAADMTYwAgAAAAIxNQQAAAABMAcAAAAKMTAvMjQvMjAyMwgAAAAKMTIvMzEvMjAxNAkAAAABMN9xl9mL1NsIlzjn343U2wgpQ0lRLlRTRTo3MjY5LklRX0NBU0hfRVFVSVYuQ1E0MjAxNC4uLi5VU0QBAAAADy4KAAIAAAAKMTU4MC44NTIyMQEIAAAABQAAAAExAQAAAAoxNzE5MjI4MTk3AwAAAAMxNjACAAAABDEwOTYEAAAAATAHAAAACjEwLzI0LzIwMjMIAAAACjEyLzMxLzIwMTQJAAAAATDfcZfZi9TbCJAM6d+N1NsILUNJUS5UU0U6NzI2OS5JUV9DQVNIX1NUX0lOVkVTVC5DUTQyMDE0Li4uLlVTRAEAAAAPLgoAAgAAAAs4Mjc2LjE0ODcwMQEIAAAABQAAAAExAQAAAAoxNzE5MjI4MTk3AwAAAAMxNjACAAAABDEwMDIEAAAAATAHAAAACjEwLzI0LzIwMjMIAAAACjEyLzMxLzIwMTQJAAAAATDfcZfZi9TbCBMl3d+N1NsIJ0NJUS5UU0U6NzI2OS5JUV9UT1RBTF9DQS5DUTQyMDE0Li4uLlVTRAEAAAAPLgoAAgAAAAwxNTIyNS43MTY3MTUBCAAAAAUAAAABMQEAAAAKMTcxOTIyODE5NwMAAAADMTYw</t>
  </si>
  <si>
    <t>AgAAAAQxMDA4BAAAAAEwBwAAAAoxMC8yNC8yMDIzCAAAAAoxMi8zMS8yMDE0CQAAAAEw33GX2YvU2wj+Xt7fjdTbCCtDSVEuVFNFOjcyNjkuSVFfVE9UQUxfQVNTRVRTLkNRNDIwMTQuLi4uVVNEAQAAAA8uCgACAAAADDI1NDA4LjI4ODM0NAEIAAAABQAAAAExAQAAAAoxNzE5MjI4MTk3AwAAAAMxNjACAAAABDEwMDcEAAAAATAHAAAACjEwLzI0LzIwMjMIAAAACjEyLzMxLzIwMTQJAAAAATDfcZfZi9TbCME38N+N1NsIJ0NJUS5UU0U6NzI2OS5JUV9UT1RBTF9DTC5DUTQyMDE0Li4uLlVTRAEAAAAPLgoAAgAAAAs4NDE3LjcwMzcyNwEIAAAABQAAAAExAQAAAAoxNzE5MjI4MTk3AwAAAAMxNjACAAAABDEwMDkEAAAAATAHAAAACjEwLzI0LzIwMjMIAAAACjEyLzMxLzIwMTQJAAAAATDfcZfZi9TbCN4I4t+N1NsIKUNJUS5UU0U6NzI2OS5JUV9UT1RBTF9MSUFCLkNRNDIwMTQuLi4uVVNEAQAAAA8uCgACAAAADDExNTE1Ljc4ODA5OQEIAAAABQAAAAExAQAAAAoxNzE5MjI4MTk3AwAAAAMxNjACAAAABDEyNzYEAAAAATAHAAAACjEwLzI0LzIwMjMIAAAACjEyLzMxLzIwMTQJAAAAATDfcZfZi9TbCIZB49+N1NsII0NJUS5UU0U6NzI2OS5JUV9BUElDLkNRNDIwMTQuLi4uVVNEAQAAAA8uCgACAAAACzEyMDQuOTkxNDM5AQgAAAAFAAAAATEBAAAACjE3MTkyMjgxOTcDAAAAAzE2MAIAAAAEMTA4NAQAAAABMAcA</t>
  </si>
  <si>
    <t>AAAKMTAvMjQvMjAyMwgAAAAKMTIvMzEvMjAxNAkAAAABMN9xl9mL1NsIkZkD4I3U2wghQ0lRLlRTRTo3MjY5LklRX1JFLkNRNDIwMTQuLi4uVVNEAQAAAA8uCgACAAAACzg4OTMuNDAxNzM0AQgAAAAFAAAAATEBAAAACjE3MTkyMjgxOTcDAAAAAzE2MAIAAAAEMTIyMgQAAAABMAcAAAAKMTAvMjQvMjAyMwgAAAAKMTIvMzEvMjAxNAkAAAABMN9xl9mL1NsIkoQE4I3U2wg8Q0lRLlRTRTo3MjY5LklRX1RPVEFMX09VVFNUQU5ESU5HX0ZJTElOR19EQVRFLkNRNDIwMTQuLi4uVVNEAQAAAA8uCgACAAAACjU2MC45NzU5MTcBBAAAAAUAAAABNQEAAAAKMTcxOTIyODE5NwIAAAAFMjQxNTMGAAAAATDfcZfZi9TbCJAM6d+N1NsIKUNJUS5UU0U6NzI2OS5JUV9UT1RBTF9ERUJULkNRNDIwMTQuLi4uVVNEAQAAAA8uCgACAAAACzQwMjcuMDk0MDA4AQgAAAAFAAAAATEBAAAACjE3MTkyMjgxOTcDAAAAAzE2MAIAAAAENDE3MwQAAAABMAcAAAAKMTAvMjQvMjAyMwgAAAAKMTIvMzEvMjAxNAkAAAABMN9xl9mL1NsIZB3q343U2wgtQ0lRLlRTRTo3MjY5LklRX1BSRUZfRElWX09USEVSLkNRNDIwMTQuLi4uVVNEAQAAAA8uCgADAAAAAADfcZfZi9TbCO7z69+N1NsII0NJUS5UU0U6NzI2OS5JUV9DT0dTLkNRNDIwMTQuLi4uVVNEAQAAAA8uCgACAAAACzQzMjQuMjg1Mjc2AQgAAAAFAAAAATEBAAAACjE3MTkyMjgxOTcD</t>
  </si>
  <si>
    <t>AAAAAzE2MAIAAAACMzQEAAAAATAHAAAACjEwLzI0LzIwMjMIAAAACjEyLzMxLzIwMTQJAAAAATDfcZfZi9TbCADtAeCN1NsIIUNJUS5UU0U6NzI2OS5JUV9BUC5DUTQyMDE0Li4uLlVTRAEAAAAPLgoAAgAAAAszNDQ4LjYzNzM1MgEIAAAABQAAAAExAQAAAAoxNzE5MjI4MTk3AwAAAAMxNjACAAAABDEwMTgEAAAAATAHAAAACjEwLzI0LzIwMjMIAAAACjEyLzMxLzIwMTQJAAAAATDfcZfZi9TbCJGX39+N1NsIIUNJUS5UU0U6NzI2OS5JUV9BUi5DUTQyMDE0Li4uLlVTRAEAAAAPLgoAAgAAAAsyMDU5LjgxMzg1NAEIAAAABQAAAAExAQAAAAoxNzE5MjI4MTk3AwAAAAMxNjACAAAABDEwMjEEAAAAATAHAAAACjEwLzI0LzIwMjMIAAAACjEyLzMxLzIwMTQJAAAAATDfcZfZi9TbCN4I4t+N1NsIKENJUS5UU0U6NzI2OS5JUV9JTlZFTlRPUlkuQ1E0MjAxNC4uLi5VU0QBAAAADy4KAAIAAAALMjc1NS43MzYzOTEBCAAAAAUAAAABMQEAAAAKMTcxOTIyODE5NwMAAAADMTYwAgAAAAQxMDQzBAAAAAEwBwAAAAoxMC8yNC8yMDIzCAAAAAoxMi8zMS8yMDE0CQAAAAEw33GX2YvU2wiGQePfjdTbCCJDSVEuVFNFOjcyNjkuSVFfU0dBLkNRNDIwMTQuLi4uVVNEAQAAAA8uCgACAAAACzEyNDguMjM2NzEyAQgAAAAFAAAAATEBAAAACjE3MTkyMjgxOTcDAAAAAzE2MAIAAAACMjMEAAAAATAHAAAACjEwLzI0LzIwMjMIAAAA</t>
  </si>
  <si>
    <t>CjEyLzMxLzIwMTQJAAAAATDfcZfZi9TbCLaJ5d+N1NsIL0NJUS5UU0U6NzI2OS5JUV9ORVRfSU5URVJFU1RfRVhQLkNRNDIwMTQuLi4uVVNEAQAAAA8uCgACAAAACTE1LjYxNzA0NAEIAAAABQAAAAExAQAAAAoxNzE5MjI4MTk3AwAAAAMxNjACAAAAAzM2OAQAAAABMAcAAAAKMTAvMjQvMjAyMwgAAAAKMTIvMzEvMjAxNAkAAAABMN9xl9mL1NsIwTfw343U2wguQ0lRLlRTRTo3MjY5LklRX05FVF9XT1JLSU5HX0NBUC5DUTQyMDE0Li4uLlVTRAEAAAAPLgoAAgAAAAo2MTEuNTYwNDQ5AQgAAAAFAAAAATEBAAAACjE3MTkyMjgxOTcDAAAAAzE2MAIAAAAEMTMxMQQAAAABMAcAAAAKMTAvMjQvMjAyMwgAAAAKMTIvMzEvMjAxNAkAAAABMN9xl9mL1NsIVScB4I3U2wgkQ0lRLlRTRTo3MjY5LklRX0NBUEVYLkNRNDIwMTQuLi4uVVNEAQAAAA8uCgACAAAACy0zNTMuNDY2MDQ3AQgAAAAFAAAAATEBAAAACjE3MTkyMjgxOTcDAAAAAzE2MAIAAAAEMjAyMQQAAAABMAcAAAAKMTAvMjQvMjAyMwgAAAAKMTIvMzEvMjAxNAkAAAABMN9xl9mL1NsILP7c343U2wgoQ0lRLlRTRTo3MjY5LklRX1RPVEFMX1JFVi5DUTMyMDE0Li4uLlVTRAEAAAAPLgoAAgAAAAs2NTY1Ljk3MDYyNgEIAAAABQAAAAExAQAAAAoxNzA3MzQxNjg4AwAAAAMxNjACAAAAAjI4BAAAAAEwBwAAAAoxMC8yNC8yMDIzCAAAAAk5LzMwLzIwMTQJAAAA</t>
  </si>
  <si>
    <t>ATDfcZfZi9TbCNLZ7t+N1NsIIUNJUS5UU0U6NzI2OS5JUV9OSS5DUTMyMDE0Li4uLlVTRAEAAAAPLgoAAgAAAAoxNDkuNjgwOTQzAQgAAAAFAAAAATEBAAAACjE3MDczNDE2ODgDAAAAAzE2MAIAAAACMTUEAAAAATAHAAAACjEwLzI0LzIwMjMIAAAACTkvMzAvMjAxNAkAAAABMN9xl9mL1NsItonl343U2wgpQ0lRLlRTRTo3MjY5LklRX0NBU0hfRVFVSVYuQ1EzMjAxNC4uLi5VU0QBAAAADy4KAAIAAAALMjMzNy45NjcxMTEBCAAAAAUAAAABMQEAAAAKMTcwNzM0MTY4OAMAAAADMTYwAgAAAAQxMDk2BAAAAAEwBwAAAAoxMC8yNC8yMDIzCAAAAAk5LzMwLzIwMTQJAAAAATDfcZfZi9TbCJc459+N1NsILUNJUS5UU0U6NzI2OS5JUV9DQVNIX1NUX0lOVkVTVC5DUTMyMDE0Li4uLlVTRAEAAAAPLgoAAgAAAAs4OTc3LjAwMDYzMwEIAAAABQAAAAExAQAAAAoxNzA3MzQxNjg4AwAAAAMxNjACAAAABDEwMDIEAAAAATAHAAAACjEwLzI0LzIwMjMIAAAACTkvMzAvMjAxNAkAAAABMN9xl9mL1NsIkAzp343U2wgrQ0lRLlRTRTo3MjY5LklRX1RPVEFMX0FTU0VUUy5DUTMyMDE0Li4uLlVTRAEAAAAPLgoAAgAAAAwyNjY3OS4zODg0MTYBCAAAAAUAAAABMQEAAAAKMTcwNzM0MTY4OAMAAAADMTYwAgAAAAQxMDA3BAAAAAEwBwAAAAoxMC8yNC8yMDIzCAAAAAk5LzMwLzIwMTQJAAAAATDfcZfZi9TbCEvI7d+N1NsIJ0NJ</t>
  </si>
  <si>
    <t>US5UU0U6NzI2OS5JUV9UT1RBTF9DTC5DUTMyMDE0Li4uLlVTRAEAAAAPLgoAAgAAAAs5MTQ1LjcwNjE4OQEIAAAABQAAAAExAQAAAAoxNzA3MzQxNjg4AwAAAAMxNjACAAAABDEwMDkEAAAAATAHAAAACjEwLzI0LzIwMjMIAAAACTkvMzAvMjAxNAkAAAABMN9xl9mL1NsILP7c343U2wgpQ0lRLlRTRTo3MjY5LklRX1RPVEFMX0xJQUIuQ1EzMjAxNC4uLi5VU0QBAAAADy4KAAIAAAAMMTI0MDYuNTUzODU0AQgAAAAFAAAAATEBAAAACjE3MDczNDE2ODgDAAAAAzE2MAIAAAAEMTI3NgQAAAABMAcAAAAKMTAvMjQvMjAyMwgAAAAJOS8zMC8yMDE0CQAAAAEw33GX2YvU2wj+N97fjdTbCCpDSVEuVFNFOjcyNjkuSVFfUFJFRl9FUVVJVFkuQ1EzMjAxNC4uLi5VU0QBAAAADy4KAAMAAAAAAN9xl9mL1NsIkZff343U2wgyQ0lRLlRTRTo3MjY5LklRX1RPVEFMX0NPTU1PTl9FUVVJVFkuQ1EzMjAxNC4uLi5VU0QBAAAADy4KAAIAAAAMMTI1OTMuOTc0MDg1AQgAAAAFAAAAATEBAAAACjE3MDczNDE2ODgDAAAAAzE2MAIAAAAEMTAwNgQAAAABMAcAAAAKMTAvMjQvMjAyMwgAAAAJOS8zMC8yMDE0CQAAAAEw33GX2YvU2wjeCOLfjdTbCCNDSVEuVFNFOjcyNjkuSVFfQVBJQy5DUTMyMDE0Li4uLlVTRAEAAAAPLgoAAgAAAAoxMzE1Ljk4OTAyAQgAAAAFAAAAATEBAAAACjE3MDczNDE2ODgDAAAAAzE2MAIAAAAEMTA4NAQA</t>
  </si>
  <si>
    <t>AAABMAcAAAAKMTAvMjQvMjAyMwgAAAAJOS8zMC8yMDE0CQAAAAEw33GX2YvU2wiGQePfjdTbCCFDSVEuVFNFOjcyNjkuSVFfUkUuQ1EzMjAxNC4uLi5VU0QBAAAADy4KAAIAAAALOTUyNy4xOTIwNDcBCAAAAAUAAAABMQEAAAAKMTcwNzM0MTY4OAMAAAADMTYwAgAAAAQxMjIyBAAAAAEwBwAAAAoxMC8yNC8yMDIzCAAAAAk5LzMwLzIwMTQJAAAAATDfcZfZi9TbCNLZ7t+N1NsIK0NJUS5UU0U6NzI2OS5JUV9UT1RBTF9FUVVJVFkuQ1EzMjAxNC4uLi5VU0QBAAAADy4KAAIAAAAMMTQyNzIuODM0NTYyAQgAAAAFAAAAATEBAAAACjE3MDczNDE2ODgDAAAAAzE2MAIAAAAEMTI3NQQAAAABMAcAAAAKMTAvMjQvMjAyMwgAAAAJOS8zMC8yMDE0CQAAAAEw33GX2YvU2wgd7PjfjdTbCDxDSVEuVFNFOjcyNjkuSVFfVE9UQUxfT1VUU1RBTkRJTkdfRklMSU5HX0RBVEUuQ1EzMjAxNC4uLi5VU0QBAAAADy4KAAIAAAAKNTYwLjk3NjQzNgEEAAAABQAAAAE1AQAAAAoxNzA3MzQxNjg4AgAAAAUyNDE1MwYAAAABMN9xl9mL1NsIwTfw343U2wgpQ0lRLlRTRTo3MjY5LklRX1RPVEFMX0RFQlQuQ1EzMjAxNC4uLi5VU0QBAAAADy4KAAIAAAALNDEzMS43ODY1NjMBCAAAAAUAAAABMQEAAAAKMTcwNzM0MTY4OAMAAAADMTYwAgAAAAQ0MTczBAAAAAEwBwAAAAoxMC8yNC8yMDIzCAAAAAk5LzMwLzIwMTQJAAAAATDfcZfZi9Tb</t>
  </si>
  <si>
    <t>CGw0+9+N1NsILUNJUS5UU0U6NzI2OS5JUV9QUkVGX0RJVl9PVEhFUi5DUTMyMDE0Li4uLlVTRAEAAAAPLgoAAwAAAAAA33GX2YvU2wiQDOnfjdTbCCNDSVEuVFNFOjcyNjkuSVFfQ09HUy5DUTMyMDE0Li4uLlVTRAEAAAAPLgoAAgAAAAs0ODI2LjMyNjE5NQEIAAAABQAAAAExAQAAAAoxNzA3MzQxNjg4AwAAAAMxNjACAAAAAjM0BAAAAAEwBwAAAAoxMC8yNC8yMDIzCAAAAAk5LzMwLzIwMTQJAAAAATDfcZfZi9TbCGQd6t+N1NsIKENJUS5UU0U6NzI2OS5JUV9JTlZFTlRPUlkuQ1EzMjAxNC4uLi5VU0QBAAAADy4KAAIAAAALMjc1Mi45ODA3NzIBCAAAAAUAAAABMQEAAAAKMTcwNzM0MTY4OAMAAAADMTYwAgAAAAQxMDQzBAAAAAEwBwAAAAoxMC8yNC8yMDIzCAAAAAk5LzMwLzIwMTQJAAAAATDfcZfZi9TbCMcs9t+N1NsIIkNJUS5UU0U6NzI2OS5JUV9TR0EuQ1EzMjAxNC4uLi5VU0QBAAAADy4KAAIAAAALMTM3OC41ODcwMTMBCAAAAAUAAAABMQEAAAAKMTcwNzM0MTY4OAMAAAADMTYwAgAAAAIyMwQAAAABMAcAAAAKMTAvMjQvMjAyMwgAAAAJOS8zMC8yMDE0CQAAAAEw33GX2YvU2wiGcN/fjdTbCDdDSVEuVFNFOjcyNjkuSVFfVE9UQUxfUkVWXzFZUl9BTk5fR1JPV1RILkNRMzIwMTQuLi4uVVNEAQAAAA8uCgACAAAABjMuNzI5NgEIAAAABQAAAAExAQAAAAoxNzA3MzQxNjg4AwAAAAI3OQIAAAAENDE5</t>
  </si>
  <si>
    <t>NAQAAAABMAcAAAAKMTAvMjQvMjAyMwgAAAAJOS8zMC8yMDE0CQAAAAEw33GX2YvU2wjeCOLfjdTbCCFDSVEuVFNFOjcyNjkuSVFfREEuQ1EzMjAxNC4uLi5VU0QBAAAADy4KAAMAAAAAAN9xl9mL1NsIhkHj343U2wgvQ0lRLlRTRTo3MjY5LklRX05FVF9JTlRFUkVTVF9FWFAuQ1EzMjAxNC4uLi5VU0QBAAAADy4KAAIAAAAJMjEuMTMwMzU1AQgAAAAFAAAAATEBAAAACjE3MDczNDE2ODgDAAAAAzE2MAIAAAADMzY4BAAAAAEwBwAAAAoxMC8yNC8yMDIzCAAAAAk5LzMwLzIwMTQJAAAAATDfcZfZi9TbCLaJ5d+N1NsILkNJUS5UU0U6NzI2OS5JUV9ORVRfV09SS0lOR19DQVAuQ1EzMjAxNC4uLi5VU0QBAAAADy4KAAIAAAAKMTc1LjQxNDc2MgEIAAAABQAAAAExAQAAAAoxNzA3MzQxNjg4AwAAAAMxNjACAAAABDEzMTEEAAAAATAHAAAACjEwLzI0LzIwMjMIAAAACTkvMzAvMjAxNAkAAAABMN9xl9mL1NsIlzjn343U2wgkQ0lRLlRTRTo3MjY5LklRX0NBUEVYLkNRMzIwMTQuLi4uVVNEAQAAAA8uCgACAAAACy00MTkuNzA4MjgyAQgAAAAFAAAAATEBAAAACjE3MDczNDE2ODgDAAAAAzE2MAIAAAAEMjAyMQQAAAABMAcAAAAKMTAvMjQvMjAyMwgAAAAJOS8zMC8yMDE0CQAAAAEw33GX2YvU2wjBN/DfjdTbCChDSVEuVFNFOjcyNjkuSVFfVE9UQUxfUkVWLkNRMjIwMTQuLi4uVVNEAQAAAA8uCgACAAAACzcwMTMu</t>
  </si>
  <si>
    <t>ODkxMjk4AQgAAAAFAAAAATEBAAAACjE2OTUxMTg0MjkDAAAAAzE2MAIAAAACMjgEAAAAATAHAAAACjEwLzI0LzIwMjMIAAAACTYvMzAvMjAxNAkAAAABMN9xl9mL1NsIA9bw343U2wghQ0lRLlRTRTo3MjY5LklRX05JLkNRMjIwMTQuLi4uVVNEAQAAAA8uCgACAAAACjM3MC40ODkyMDMBCAAAAAUAAAABMQEAAAAKMTY5NTExODQyOQMAAAADMTYwAgAAAAIxNQQAAAABMAcAAAAKMTAvMjQvMjAyMwgAAAAJNi8zMC8yMDE0CQAAAAEw33GX2YvU2whLyO3fjdTbCClDSVEuVFNFOjcyNjkuSVFfQ0FTSF9FUVVJVi5DUTIyMDE0Li4uLlVTRAEAAAAPLgoAAgAAAAsyNDk0LjM5NjkyOQEIAAAABQAAAAExAQAAAAoxNjk1MTE4NDI5AwAAAAMxNjACAAAABDEwOTYEAAAAATAHAAAACjEwLzI0LzIwMjMIAAAACTYvMzAvMjAxNAkAAAABMN9xl9mL1NsI0tnu343U2wgtQ0lRLlRTRTo3MjY5LklRX0NBU0hfU1RfSU5WRVNULkNRMjIwMTQuLi4uVVNEAQAAAA8uCgACAAAACzkzODguMjIxMDkzAQgAAAAFAAAAATEBAAAACjE2OTUxMTg0MjkDAAAAAzE2MAIAAAAEMTAwMgQAAAABMAcAAAAKMTAvMjQvMjAyMwgAAAAJNi8zMC8yMDE0CQAAAAEw33GX2YvU2whLqvLfjdTbCCdDSVEuVFNFOjcyNjkuSVFfVE9UQUxfQ0EuQ1EyMjAxNC4uLi5VU0QBAAAADy4KAAIAAAAMMTcwOTMuODUzNDk5AQgAAAAFAAAAATEBAAAACjE2OTUx</t>
  </si>
  <si>
    <t>MTg0MjkDAAAAAzE2MAIAAAAEMTAwOAQAAAABMAcAAAAKMTAvMjQvMjAyMwgAAAAJNi8zMC8yMDE0CQAAAAEw33GX2YvU2wi2ieXfjdTbCCtDSVEuVFNFOjcyNjkuSVFfVE9UQUxfQVNTRVRTLkNRMjIwMTQuLi4uVVNEAQAAAA8uCgACAAAADDI3ODE3LjY4MTk5OQEIAAAABQAAAAExAQAAAAoxNjk1MTE4NDI5AwAAAAMxNjACAAAABDEwMDcEAAAAATAHAAAACjEwLzI0LzIwMjMIAAAACTYvMzAvMjAxNAkAAAABMN9xl9mL1NsIlzjn343U2wgnQ0lRLlRTRTo3MjY5LklRX1RPVEFMX0NMLkNRMjIwMTQuLi4uVVNEAQAAAA8uCgACAAAACzk3MDYuODA3MjUyAQgAAAAFAAAAATEBAAAACjE2OTUxMTg0MjkDAAAAAzE2MAIAAAAEMTAwOQQAAAABMAcAAAAKMTAvMjQvMjAyMwgAAAAJNi8zMC8yMDE0CQAAAAEw33GX2YvU2wiQDOnfjdTbCClDSVEuVFNFOjcyNjkuSVFfVE9UQUxfTElBQi5DUTIyMDE0Li4uLlVTRAEAAAAPLgoAAgAAAAwxMjkxNC4xNDI4OTgBCAAAAAUAAAABMQEAAAAKMTY5NTExODQyOQMAAAADMTYwAgAAAAQxMjc2BAAAAAEwBwAAAAoxMC8yNC8yMDIzCAAAAAk2LzMwLzIwMTQJAAAAATDfcZfZi9TbCGQd6t+N1NsIKkNJUS5UU0U6NzI2OS5JUV9QUkVGX0VRVUlUWS5DUTIyMDE0Li4uLlVTRAEAAAAPLgoAAwAAAAAA33GX2YvU2wju8+vfjdTbCDJDSVEuVFNFOjcyNjkuSVFfVE9UQUxfQ09NTU9O</t>
  </si>
  <si>
    <t>X0VRVUlUWS5DUTIyMDE0Li4uLlVTRAEAAAAPLgoAAgAAAAwxMzIzMC4yNDEwMjgBCAAAAAUAAAABMQEAAAAKMTY5NTExODQyOQMAAAADMTYwAgAAAAQxMDA2BAAAAAEwBwAAAAoxMC8yNC8yMDIzCAAAAAk2LzMwLzIwMTQJAAAAATDfcZfZi9TbCCz+3N+N1NsIIUNJUS5UU0U6NzI2OS5JUV9SRS5DUTIyMDE0Li4uLlVTRAEAAAAPLgoAAgAAAAwxMDE1Ni42MjcwNTUBCAAAAAUAAAABMQEAAAAKMTY5NTExODQyOQMAAAADMTYwAgAAAAQxMjIyBAAAAAEwBwAAAAoxMC8yNC8yMDIzCAAAAAk2LzMwLzIwMTQJAAAAATDfcZfZi9TbCDLi4d+N1NsIK0NJUS5UU0U6NzI2OS5JUV9UT1RBTF9FUVVJVFkuQ1EyMjAxNC4uLi5VU0QBAAAADy4KAAIAAAAMMTQ5MDMuNTM5MTAxAQgAAAAFAAAAATEBAAAACjE2OTUxMTg0MjkDAAAAAzE2MAIAAAAEMTI3NQQAAAABMAcAAAAKMTAvMjQvMjAyMwgAAAAJNi8zMC8yMDE0CQAAAAEw33GX2YvU2wiGQePfjdTbCDxDSVEuVFNFOjcyNjkuSVFfVE9UQUxfT1VUU1RBTkRJTkdfRklMSU5HX0RBVEUuQ1EyMjAxNC4uLi5VU0QBAAAADy4KAAIAAAAKNTYwLjk3Njg0NgEEAAAABQAAAAE1AQAAAAoxNjk1MTE4NDI5AgAAAAUyNDE1MwYAAAABMN9xl9mL1NsIS8jt343U2wgpQ0lRLlRTRTo3MjY5LklRX1RPVEFMX0RFQlQuQ1EyMjAxNC4uLi5VU0QBAAAADy4KAAIAAAALNDM3Ni42MjAz</t>
  </si>
  <si>
    <t>MDUBCAAAAAUAAAABMQEAAAAKMTY5NTExODQyOQMAAAADMTYwAgAAAAQ0MTczBAAAAAEwBwAAAAoxMC8yNC8yMDIzCAAAAAk2LzMwLzIwMTQJAAAAATDfcZfZi9TbCNLZ7t+N1NsILUNJUS5UU0U6NzI2OS5JUV9QUkVGX0RJVl9PVEhFUi5DUTIyMDE0Li4uLlVTRAEAAAAPLgoAAwAAAAAA33GX2YvU2wjsUwjgjdTbCCNDSVEuVFNFOjcyNjkuSVFfQ09HUy5DUTIyMDE0Li4uLlVTRAEAAAAPLgoAAgAAAAs1MTEwLjcyNzAxMwEIAAAABQAAAAExAQAAAAoxNjk1MTE4NDI5AwAAAAMxNjACAAAAAjM0BAAAAAEwBwAAAAoxMC8yNC8yMDIzCAAAAAk2LzMwLzIwMTQJAAAAATDfcZfZi9TbCME38N+N1NsIIUNJUS5UU0U6NzI2OS5JUV9BUC5DUTIyMDE0Li4uLlVTRAEAAAAPLgoAAgAAAAs0MTE0LjM5OTg0NgEIAAAABQAAAAExAQAAAAoxNjk1MTE4NDI5AwAAAAMxNjACAAAABDEwMTgEAAAAATAHAAAACjEwLzI0LzIwMjMIAAAACTYvMzAvMjAxNAkAAAABMN9xl9mL1NsIWcYK4I3U2wghQ0lRLlRTRTo3MjY5LklRX0FSLkNRMjIwMTQuLi4uVVNEAQAAAA8uCgACAAAACzI1NzUuMTU5MTMyAQgAAAAFAAAAATEBAAAACjE2OTUxMTg0MjkDAAAAAzE2MAIAAAAEMTAyMQQAAAABMAcAAAAKMTAvMjQvMjAyMwgAAAAJNi8zMC8yMDE0CQAAAAEw33GX2YvU2wiQDOnfjdTbCChDSVEuVFNFOjcyNjkuSVFfSU5WRU5UT1JZLkNR</t>
  </si>
  <si>
    <t>MjIwMTQuLi4uVVNEAQAAAA8uCgACAAAACzI3NzEuMDUxOTA1AQgAAAAFAAAAATEBAAAACjE2OTUxMTg0MjkDAAAAAzE2MAIAAAAEMTA0MwQAAAABMAcAAAAKMTAvMjQvMjAyMwgAAAAJNi8zMC8yMDE0CQAAAAEw33GX2YvU2whkHerfjdTbCCJDSVEuVFNFOjcyNjkuSVFfU0dBLkNRMjIwMTQuLi4uVVNEAQAAAA8uCgACAAAACzE0MDAuNDI0NTA1AQgAAAAFAAAAATEBAAAACjE2OTUxMTg0MjkDAAAAAzE2MAIAAAACMjMEAAAAATAHAAAACjEwLzI0LzIwMjMIAAAACTYvMzAvMjAxNAkAAAABMN9xl9mL1NsI7vPr343U2wg3Q0lRLlRTRTo3MjY5LklRX1RPVEFMX1JFVl8xWVJfQU5OX0dST1dUSC5DUTIyMDE0Li4uLlVTRAEAAAAPLgoAAgAAAAY1LjEyMDEBCAAAAAUAAAABMQEAAAAKMTY5NTExODQyOQMAAAACNzkCAAAABDQxOTQEAAAAATAHAAAACjEwLzI0LzIwMjMIAAAACTYvMzAvMjAxNAkAAAABMN9xl9mL1NsIPEIH4I3U2wgkQ0lRLlRTRTo3MjY5LklRX0NBUEVYLkNRMjIwMTQuLi4uVVNEAQAAAA8uCgACAAAACy00MTkuOTgzMjA0AQgAAAAFAAAAATEBAAAACjE2OTUxMTg0MjkDAAAAAzE2MAIAAAAEMjAyMQQAAAABMAcAAAAKMTAvMjQvMjAyMwgAAAAJNi8zMC8yMDE0CQAAAAEw33GX2YvU2wiGQePfjdTbCChDSVEuVFNFOjcyNjkuSVFfVE9UQUxfUkVWLkNRMTIwMTQuLi4uVVNEAQAAAA8uCgACAAAA</t>
  </si>
  <si>
    <t>CzgzNzguNDg0NTg3AQgAAAAFAAAAATEBAAAACjE2ODczNTkyMjIDAAAAAzE2MAIAAAACMjgEAAAAATAHAAAACjEwLzI0LzIwMjMIAAAACTMvMzEvMjAxNAkAAAABMN9xl9mL1NsILP7c343U2wghQ0lRLlRTRTo3MjY5LklRX05JLkNRMTIwMTQuLi4uVVNEAQAAAA8uCgACAAAACjI0Mi44MjY2MTIBCAAAAAUAAAABMQEAAAAKMTY4NzM1OTIyMgMAAAADMTYwAgAAAAIxNQQAAAABMAcAAAAKMTAvMjQvMjAyMwgAAAAJMy8zMS8yMDE0CQAAAAEw33GX2YvU2wj+N97fjdTbCClDSVEuVFNFOjcyNjkuSVFfQ0FTSF9FUVVJVi5DUTEyMDE0Li4uLlVTRAEAAAAPLgoAAgAAAAszNDg1LjY4MjMyMwEIAAAABQAAAAExAQAAAAoxNjg3MzU5MjIyAwAAAAMxNjACAAAABDEwOTYEAAAAATAHAAAACjEwLzI0LzIwMjMIAAAACTMvMzEvMjAxNAkAAAABMN9xl9mL1NsIInMD4I3U2wgtQ0lRLlRTRTo3MjY5LklRX0NBU0hfU1RfSU5WRVNULkNRMTIwMTQuLi4uVVNEAQAAAA8uCgACAAAACzk0MzUuMDY1NDM3AQgAAAAFAAAAATEBAAAACjE2ODczNTkyMjIDAAAAAzE2MAIAAAAEMTAwMgQAAAABMAcAAAAKMTAvMjQvMjAyMwgAAAAJMy8zMS8yMDE0CQAAAAEw33GX2YvU2whLyO3fjdTbCCtDSVEuVFNFOjcyNjkuSVFfVE9UQUxfQVNTRVRTLkNRMTIwMTQuLi4uVVNEAQAAAA8uCgACAAAADDI3OTE3LjE4MjcxOAEIAAAABQAAAAEx</t>
  </si>
  <si>
    <t>AQAAAAoxNjg3MzU5MjIyAwAAAAMxNjACAAAABDEwMDcEAAAAATAHAAAACjEwLzI0LzIwMjMIAAAACTMvMzEvMjAxNAkAAAABMN9xl9mL1NsI0tnu343U2wgnQ0lRLlRTRTo3MjY5LklRX1RPVEFMX0NMLkNRMTIwMTQuLi4uVVNEAQAAAA8uCgACAAAACzEwMjY2LjQ2OTAyAQgAAAAFAAAAATEBAAAACjE2ODczNTkyMjIDAAAAAzE2MAIAAAAEMTAwOQQAAAABMAcAAAAKMTAvMjQvMjAyMwgAAAAJMy8zMS8yMDE0CQAAAAEw33GX2YvU2wiShATgjdTbCCpDSVEuVFNFOjcyNjkuSVFfUFJFRl9FUVVJVFkuQ1ExMjAxNC4uLi5VU0QBAAAADy4KAAMAAAAAAN9xl9mL1NsIlzjn343U2wgyQ0lRLlRTRTo3MjY5LklRX1RPVEFMX0NPTU1PTl9FUVVJVFkuQ1ExMjAxNC4uLi5VU0QBAAAADy4KAAIAAAAMMTI4ODguNjkzMzY1AQgAAAAFAAAAATEBAAAACjE2ODczNTkyMjIDAAAAAzE2MAIAAAAEMTAwNgQAAAABMAcAAAAKMTAvMjQvMjAyMwgAAAAJMy8zMS8yMDE0CQAAAAEw33GX2YvU2wiQDOnfjdTbCCNDSVEuVFNFOjcyNjkuSVFfQVBJQy5DUTEyMDE0Li4uLlVTRAEAAAAPLgoAAgAAAAsxNDAyLjI3MjkyOQEIAAAABQAAAAExAQAAAAoxNjg3MzU5MjIyAwAAAAMxNjACAAAABDEwODQEAAAAATAHAAAACjEwLzI0LzIwMjMIAAAACTMvMzEvMjAxNAkAAAABMN9xl9mL1NsIZB3q343U2wghQ0lRLlRTRTo3MjY5LklRX1JF</t>
  </si>
  <si>
    <t>LkNRMTIwMTQuLi4uVVNEAQAAAA8uCgACAAAACjk3OTYuNTUxNTkBCAAAAAUAAAABMQEAAAAKMTY4NzM1OTIyMgMAAAADMTYwAgAAAAQxMjIyBAAAAAEwBwAAAAoxMC8yNC8yMDIzCAAAAAkzLzMxLzIwMTQJAAAAATDfcZfZi9TbCCz+3N+N1NsIK0NJUS5UU0U6NzI2OS5JUV9UT1RBTF9FUVVJVFkuQ1ExMjAxNC4uLi5VU0QBAAAADy4KAAIAAAAMMTQ1MTUuMzQ3MDU4AQgAAAAFAAAAATEBAAAACjE2ODczNTkyMjIDAAAAAzE2MAIAAAAEMTI3NQQAAAABMAcAAAAKMTAvMjQvMjAyMwgAAAAJMy8zMS8yMDE0CQAAAAEw33GX2YvU2wj+N97fjdTbCDxDSVEuVFNFOjcyNjkuSVFfVE9UQUxfT1VUU1RBTkRJTkdfRklMSU5HX0RBVEUuQ1ExMjAxNC4uLi5VU0QBAAAADy4KAAIAAAAKNTYwLjk3NjA1NgEEAAAABQAAAAE1AQAAAAoxNjg3MzU5MjIyAgAAAAUyNDE1MwYAAAABMN9xl9mL1NsIhnDf343U2wgpQ0lRLlRTRTo3MjY5LklRX1RPVEFMX0RFQlQuQ1ExMjAxNC4uLi5VU0QBAAAADy4KAAIAAAALNDMyNS42NjI4ODQBCAAAAAUAAAABMQEAAAAKMTY4NzM1OTIyMgMAAAADMTYwAgAAAAQ0MTczBAAAAAEwBwAAAAoxMC8yNC8yMDIzCAAAAAkzLzMxLzIwMTQJAAAAATDfcZfZi9TbCDLi4d+N1NsII0NJUS5UU0U6NzI2OS5JUV9DT0dTLkNRMTIwMTQuLi4uVVNEAQAAAA8uCgACAAAACjYyMjguNzkwNTkBCAAAAAUA</t>
  </si>
  <si>
    <t>AAABMQEAAAAKMTY4NzM1OTIyMgMAAAADMTYwAgAAAAIzNAQAAAABMAcAAAAKMTAvMjQvMjAyMwgAAAAJMy8zMS8yMDE0CQAAAAEw33GX2YvU2wjS2e7fjdTbCCFDSVEuVFNFOjcyNjkuSVFfQVIuQ1ExMjAxNC4uLi5VU0QBAAAADy4KAAIAAAALMjk2NC40MjkyOTQBCAAAAAUAAAABMQEAAAAKMTY4NzM1OTIyMgMAAAADMTYwAgAAAAQxMDIxBAAAAAEwBwAAAAoxMC8yNC8yMDIzCAAAAAkzLzMxLzIwMTQJAAAAATDfcZfZi9TbCFUnAeCN1NsIKENJUS5UU0U6NzI2OS5JUV9JTlZFTlRPUlkuQ1ExMjAxNC4uLi5VU0QBAAAADy4KAAIAAAALMjY4My42NzE2NDkBCAAAAAUAAAABMQEAAAAKMTY4NzM1OTIyMgMAAAADMTYwAgAAAAQxMDQzBAAAAAEwBwAAAAoxMC8yNC8yMDIzCAAAAAkzLzMxLzIwMTQJAAAAATDfcZfZi9TbCNQS8N+N1NsIIkNJUS5UU0U6NzI2OS5JUV9TR0EuQ1ExMjAxNC4uLi5VU0QBAAAADy4KAAIAAAAKLTY2LjkxNTk3OAEIAAAABQAAAAExAQAAAAoxNjg3MzU5MjIyAwAAAAMxNjACAAAAAjIzBAAAAAEwBwAAAAoxMC8yNC8yMDIzCAAAAAkzLzMxLzIwMTQJAAAAATDfcZfZi9TbCNTFAeCN1NsIN0NJUS5UU0U6NzI2OS5JUV9UT1RBTF9SRVZfMVlSX0FOTl9HUk9XVEguQ1ExMjAxNC4uLi5VU0QBAAAADy4KAAIAAAAHMTQuMTYyNAEIAAAABQAAAAExAQAAAAoxNjg3MzU5MjIyAwAAAAI3OQIA</t>
  </si>
  <si>
    <t>AAAENDE5NAQAAAABMAcAAAAKMTAvMjQvMjAyMwgAAAAJMy8zMS8yMDE0CQAAAAEw33GX2YvU2wiQDOnfjdTbCCFDSVEuVFNFOjcyNjkuSVFfREEuQ1ExMjAxNC4uLi5VU0QBAAAADy4KAAIAAAAIMi44MDcxODgBCAAAAAUAAAABMQEAAAAKMTY4NzM1OTIyMgMAAAADMTYwAgAAAAEyBAAAAAEwBwAAAAoxMC8yNC8yMDIzCAAAAAkzLzMxLzIwMTQJAAAAATDfcZfZi9TbCGQd6t+N1NsIL0NJUS5UU0U6NzI2OS5JUV9ORVRfSU5URVJFU1RfRVhQLkNRMTIwMTQuLi4uVVNEAQAAAA8uCgACAAAACDU4LjQyNjQyAQgAAAAFAAAAATEBAAAACjE2ODczNTkyMjIDAAAAAzE2MAIAAAADMzY4BAAAAAEwBwAAAAoxMC8yNC8yMDIzCAAAAAkzLzMxLzIwMTQJAAAAATDfcZfZi9TbCO7z69+N1NsILkNJUS5UU0U6NzI2OS5JUV9ORVRfV09SS0lOR19DQVAuQ1ExMjAxNC4uLi5VU0QBAAAADy4KAAIAAAAJLTEyLjQzMzIyAQgAAAAFAAAAATEBAAAACjE2ODczNTkyMjIDAAAAAzE2MAIAAAAEMTMxMQQAAAABMAcAAAAKMTAvMjQvMjAyMwgAAAAJMy8zMS8yMDE0CQAAAAEw33GX2YvU2wifyf/fjdTbCCRDSVEuVFNFOjcyNjkuSVFfQ0FQRVguQ1ExMjAxNC4uLi5VU0QBAAAADy4KAAIAAAALLTU5NC40NDM4OTcBCAAAAAUAAAABMQEAAAAKMTY4NzM1OTIyMgMAAAADMTYwAgAAAAQyMDIxBAAAAAEwBwAAAAoxMC8yNC8yMDIzCAAA</t>
  </si>
  <si>
    <t>AAkzLzMxLzIwMTQJAAAAATDfcZfZi9TbCEvI7d+N1NsIIUNJUS5UU0U6NzI2OS5JUV9OSS5DUTQyMDEzLi4uLlVTRAEAAAAPLgoAAgAAAAoyOTMuMjQ3NzI2AQgAAAAFAAAAATEBAAAACjE2NTk0MTAzMjADAAAAAzE2MAIAAAACMTUEAAAAATAHAAAACjEwLzI0LzIwMjMIAAAACjEyLzMxLzIwMTMJAAAAATDfcZfZi9TbCIoZ/t+N1NsIKUNJUS5UU0U6NzI2OS5JUV9DQVNIX0VRVUlWLkNRNDIwMTMuLi4uVVNEAQAAAA8uCgACAAAACzI3MjEuNzY4NzYxAQgAAAAFAAAAATEBAAAACjE2NTk0MTAzMjADAAAAAzE2MAIAAAAEMTA5NgQAAAABMAcAAAAKMTAvMjQvMjAyMwgAAAAKMTIvMzEvMjAxMwkAAAABMN9xl9mL1NsILP7c343U2wgtQ0lRLlRTRTo3MjY5LklRX0NBU0hfU1RfSU5WRVNULkNRNDIwMTMuLi4uVVNEAQAAAA8uCgACAAAACzg2NzcuOTI2MzI0AQgAAAAFAAAAATEBAAAACjE2NTk0MTAzMjADAAAAAzE2MAIAAAAEMTAwMgQAAAABMAcAAAAKMTAvMjQvMjAyMwgAAAAKMTIvMzEvMjAxMwkAAAABMN9xl9mL1NsI/jfe343U2wgnQ0lRLlRTRTo3MjY5LklRX1RPVEFMX0NBLkNRNDIwMTMuLi4uVVNEAQAAAA8uCgACAAAADDE2MDA1LjI3NzM0OQEIAAAABQAAAAExAQAAAAoxNjU5NDEwMzIwAwAAAAMxNjACAAAABDEwMDgEAAAAATAHAAAACjEwLzI0LzIwMjMIAAAACjEyLzMxLzIwMTMJAAAAATDfcZfZ</t>
  </si>
  <si>
    <t>i9TbCIZw39+N1NsIK0NJUS5UU0U6NzI2OS5JUV9UT1RBTF9BU1NFVFMuQ1E0MjAxMy4uLi5VU0QBAAAADy4KAAIAAAAMMjYzODYuMTA0MjAzAQgAAAAFAAAAATEBAAAACjE2NTk0MTAzMjADAAAAAzE2MAIAAAAEMTAwNwQAAAABMAcAAAAKMTAvMjQvMjAyMwgAAAAKMTIvMzEvMjAxMwkAAAABMN9xl9mL1NsIHez4343U2wgnQ0lRLlRTRTo3MjY5LklRX1RPVEFMX0NMLkNRNDIwMTMuLi4uVVNEAQAAAA8uCgACAAAACzkzMjQuMTkzNTI4AQgAAAAFAAAAATEBAAAACjE2NTk0MTAzMjADAAAAAzE2MAIAAAAEMTAwOQQAAAABMAcAAAAKMTAvMjQvMjAyMwgAAAAKMTIvMzEvMjAxMwkAAAABMN9xl9mL1NsIS8jt343U2wgpQ0lRLlRTRTo3MjY5LklRX1RPVEFMX0xJQUIuQ1E0MjAxMy4uLi5VU0QBAAAADy4KAAIAAAAMMTI0MjkuNjMzMjE2AQgAAAAFAAAAATEBAAAACjE2NTk0MTAzMjADAAAAAzE2MAIAAAAEMTI3NgQAAAABMAcAAAAKMTAvMjQvMjAyMwgAAAAKMTIvMzEvMjAxMwkAAAABMN9xl9mL1NsI0tnu343U2wgqQ0lRLlRTRTo3MjY5LklRX1BSRUZfRVFVSVRZLkNRNDIwMTMuLi4uVVNEAQAAAA8uCgADAAAAAADfcZfZi9TbCGw0+9+N1NsII0NJUS5UU0U6NzI2OS5JUV9BUElDLkNRNDIwMTMuLi4uVVNEAQAAAA8uCgACAAAACzEzNzIuOTMzODMzAQgAAAAFAAAAATEBAAAACjE2NTk0MTAzMjADAAAAAzE2</t>
  </si>
  <si>
    <t>MAIAAAAEMTA4NAQAAAABMAcAAAAKMTAvMjQvMjAyMwgAAAAKMTIvMzEvMjAxMwkAAAABMN9xl9mL1NsItonl343U2wg8Q0lRLlRTRTo3MjY5LklRX1RPVEFMX09VVFNUQU5ESU5HX0ZJTElOR19EQVRFLkNRNDIwMTMuLi4uVVNEAQAAAA8uCgACAAAACTU2MC45NzY2NwEEAAAABQAAAAE1AQAAAAoxNjU5NDEwMzIwAgAAAAUyNDE1MwYAAAABMN9xl9mL1NsINcvr343U2wgpQ0lRLlRTRTo3MjY5LklRX1RPVEFMX0RFQlQuQ1E0MjAxMy4uLi5VU0QBAAAADy4KAAIAAAALNDMzOC45NTM2NTIBCAAAAAUAAAABMQEAAAAKMTY1OTQxMDMyMAMAAAADMTYwAgAAAAQ0MTczBAAAAAEwBwAAAAoxMC8yNC8yMDIzCAAAAAoxMi8zMS8yMDEzCQAAAAEw33GX2YvU2wgs/tzfjdTbCC1DSVEuVFNFOjcyNjkuSVFfUFJFRl9ESVZfT1RIRVIuQ1E0MjAxMy4uLi5VU0QBAAAADy4KAAMAAAAAAN9xl9mL1NsI/jfe343U2wgjQ0lRLlRTRTo3MjY5LklRX0NPR1MuQ1E0MjAxMy4uLi5VU0QBAAAADy4KAAIAAAALNDkxMC42NDE2ODcBCAAAAAUAAAABMQEAAAAKMTY1OTQxMDMyMAMAAAADMTYwAgAAAAIzNAQAAAABMAcAAAAKMTAvMjQvMjAyMwgAAAAKMTIvMzEvMjAxMwkAAAABMN9xl9mL1NsIhnDf343U2wghQ0lRLlRTRTo3MjY5LklRX0FQLkNRNDIwMTMuLi4uVVNEAQAAAA8uCgACAAAACzM3MTkuOTIzNzI2AQgAAAAFAAAAATEB</t>
  </si>
  <si>
    <t>AAAACjE2NTk0MTAzMjADAAAAAzE2MAIAAAAEMTAxOAQAAAABMAcAAAAKMTAvMjQvMjAyMwgAAAAKMTIvMzEvMjAxMwkAAAABMN9xl9mL1NsIMuLh343U2wghQ0lRLlRTRTo3MjY5LklRX0FSLkNRNDIwMTMuLi4uVVNEAQAAAA8uCgACAAAACzIyNTUuMDgzMDk4AQgAAAAFAAAAATEBAAAACjE2NTk0MTAzMjADAAAAAzE2MAIAAAAEMTAyMQQAAAABMAcAAAAKMTAvMjQvMjAyMwgAAAAKMTIvMzEvMjAxMwkAAAABMN9xl9mL1NsIhkHj343U2wgoQ0lRLlRTRTo3MjY5LklRX0lOVkVOVE9SWS5DUTQyMDEzLi4uLlVTRAEAAAAPLgoAAgAAAAsyOTgwLjQ1NjMzNwEIAAAABQAAAAExAQAAAAoxNjU5NDEwMzIwAwAAAAMxNjACAAAABDEwNDMEAAAAATAHAAAACjEwLzI0LzIwMjMIAAAACjEyLzMxLzIwMTMJAAAAATDfcZfZi9TbCNLZ7t+N1NsIIkNJUS5UU0U6NzI2OS5JUV9TR0EuQ1E0MjAxMy4uLi5VU0QBAAAADy4KAAIAAAALMTM3Ni44OTAwODYBCAAAAAUAAAABMQEAAAAKMTY1OTQxMDMyMAMAAAADMTYwAgAAAAIyMwQAAAABMAcAAAAKMTAvMjQvMjAyMwgAAAAKMTIvMzEvMjAxMwkAAAABMN9xl9mL1NsIEH/0343U2wg3Q0lRLlRTRTo3MjY5LklRX1RPVEFMX1JFVl8xWVJfQU5OX0dST1dUSC5DUTQyMDEzLi4uLlVTRAEAAAAPLgoAAgAAAAcxOC4zOTU4AQgAAAAFAAAAATEBAAAACjE2NTk0MTAzMjADAAAAAjc5</t>
  </si>
  <si>
    <t>AgAAAAQ0MTk0BAAAAAEwBwAAAAoxMC8yNC8yMDIzCAAAAAoxMi8zMS8yMDEzCQAAAAEw33GX2YvU2wjUEvDfjdTbCC9DSVEuVFNFOjcyNjkuSVFfTkVUX0lOVEVSRVNUX0VYUC5DUTQyMDEzLi4uLlVTRAEAAAAPLgoAAgAAAAkxMi45ODE0NTQBCAAAAAUAAAABMQEAAAAKMTY1OTQxMDMyMAMAAAADMTYwAgAAAAMzNjgEAAAAATAHAAAACjEwLzI0LzIwMjMIAAAACjEyLzMxLzIwMTMJAAAAATDfcZfZi9TbCMcs9t+N1NsILkNJUS5UU0U6NzI2OS5JUV9ORVRfV09SS0lOR19DQVAuQ1E0MjAxMy4uLi5VU0QBAAAADy4KAAIAAAAKMzM3LjA1MTgxMwEIAAAABQAAAAExAQAAAAoxNjU5NDEwMzIwAwAAAAMxNjACAAAABDEzMTEEAAAAATAHAAAACjEwLzI0LzIwMjMIAAAACjEyLzMxLzIwMTMJAAAAATDfcZfZi9TbCNDk6N+N1NsIKENJUS5UU0U6NzI2OS5JUV9UT1RBTF9SRVYuQ1EzMjAxMy4uLi5VU0QBAAAADy4KAAIAAAALNzA3Ni4yMTU1NDUBCAAAAAUAAAABMQEAAAAKMTY0NTA5MDM4OQMAAAADMTYwAgAAAAIyOAQAAAABMAcAAAAKMTAvMjQvMjAyMwgAAAAJOS8zMC8yMDEzCQAAAAEw33GX2YvU2wjlGePfjdTbCCFDSVEuVFNFOjcyNjkuSVFfTkkuQ1EzMjAxMy4uLi5VU0QBAAAADy4KAAIAAAAKMjUwLjg3MTMwNQEIAAAABQAAAAExAQAAAAoxNjQ1MDkwMzg5AwAAAAMxNjACAAAAAjE1BAAAAAEwBwAAAAox</t>
  </si>
  <si>
    <t>MC8yNC8yMDIzCAAAAAk5LzMwLzIwMTMJAAAAATDfcZfZi9TbCLaJ5d+N1NsIKUNJUS5UU0U6NzI2OS5JUV9DQVNIX0VRVUlWLkNRMzIwMTMuLi4uVVNEAQAAAA8uCgACAAAACzI3MjQuMDgwNDI1AQgAAAAFAAAAATEBAAAACjE2NDUwOTAzODkDAAAAAzE2MAIAAAAEMTA5NgQAAAABMAcAAAAKMTAvMjQvMjAyMwgAAAAJOS8zMC8yMDEzCQAAAAEw33GX2YvU2wiXOOffjdTbCC1DSVEuVFNFOjcyNjkuSVFfQ0FTSF9TVF9JTlZFU1QuQ1EzMjAxMy4uLi5VU0QBAAAADy4KAAIAAAALOTAzMi43NjMwNzEBCAAAAAUAAAABMQEAAAAKMTY0NTA5MDM4OQMAAAADMTYwAgAAAAQxMDAyBAAAAAEwBwAAAAoxMC8yNC8yMDIzCAAAAAk5LzMwLzIwMTMJAAAAATDfcZfZi9TbCAPW8N+N1NsIK0NJUS5UU0U6NzI2OS5JUV9UT1RBTF9BU1NFVFMuQ1EzMjAxMy4uLi5VU0QBAAAADy4KAAIAAAAMMjY3ODUuOTQ4NDI3AQgAAAAFAAAAATEBAAAACjE2NDUwOTAzODkDAAAAAzE2MAIAAAAEMTAwNwQAAAABMAcAAAAKMTAvMjQvMjAyMwgAAAAJOS8zMC8yMDEzCQAAAAEw33GX2YvU2whZxgrgjdTbCCdDSVEuVFNFOjcyNjkuSVFfVE9UQUxfQ0wuQ1EzMjAxMy4uLi5VU0QBAAAADy4KAAIAAAALOTUyMS44Nzk1NzEBCAAAAAUAAAABMQEAAAAKMTY0NTA5MDM4OQMAAAADMTYwAgAAAAQxMDA5BAAAAAEwBwAAAAoxMC8yNC8yMDIzCAAA</t>
  </si>
  <si>
    <t>AAk5LzMwLzIwMTMJAAAAATDfcZfZi9TbCP433t+N1NsIKUNJUS5UU0U6NzI2OS5JUV9UT1RBTF9MSUFCLkNRMzIwMTMuLi4uVVNEAQAAAA8uCgACAAAACzEyNzc0LjE1NzMxAQgAAAAFAAAAATEBAAAACjE2NDUwOTAzODkDAAAAAzE2MAIAAAAEMTI3NgQAAAABMAcAAAAKMTAvMjQvMjAyMwgAAAAJOS8zMC8yMDEzCQAAAAEw33GX2YvU2wiGcN/fjdTbCCpDSVEuVFNFOjcyNjkuSVFfUFJFRl9FUVVJVFkuQ1EzMjAxMy4uLi5VU0QBAAAADy4KAAMAAAAAAN9xl9mL1NsI7FMI4I3U2wgyQ0lRLlRTRTo3MjY5LklRX1RPVEFMX0NPTU1PTl9FUVVJVFkuQ1EzMjAxMy4uLi5VU0QBAAAADy4KAAIAAAAMMTI1NTAuNDU0MDQ5AQgAAAAFAAAAATEBAAAACjE2NDUwOTAzODkDAAAAAzE2MAIAAAAEMTAwNgQAAAABMAcAAAAKMTAvMjQvMjAyMwgAAAAJOS8zMC8yMDEzCQAAAAEw33GX2YvU2whLyO3fjdTbCCNDSVEuVFNFOjcyNjkuSVFfQVBJQy5DUTMyMDEzLi4uLlVTRAEAAAAPLgoAAgAAAAsxNDcxLjE1MDU4MQEIAAAABQAAAAExAQAAAAoxNjQ1MDkwMzg5AwAAAAMxNjACAAAABDEwODQEAAAAATAHAAAACjEwLzI0LzIwMjMIAAAACTkvMzAvMjAxMwkAAAABMN9xl9mL1NsI0tnu343U2wghQ0lRLlRTRTo3MjY5LklRX1JFLkNRMzIwMTMuLi4uVVNEAQAAAA8uCgACAAAACzk3NjYuMDI1MTA0AQgAAAAFAAAAATEBAAAA</t>
  </si>
  <si>
    <t>CjE2NDUwOTAzODkDAAAAAzE2MAIAAAAEMTIyMgQAAAABMAcAAAAKMTAvMjQvMjAyMwgAAAAJOS8zMC8yMDEzCQAAAAEw33GX2YvU2wjUEvDfjdTbCCtDSVEuVFNFOjcyNjkuSVFfVE9UQUxfRVFVSVRZLkNRMzIwMTMuLi4uVVNEAQAAAA8uCgACAAAADDE0MDExLjc5MTExNwEIAAAABQAAAAExAQAAAAoxNjQ1MDkwMzg5AwAAAAMxNjACAAAABDEyNzUEAAAAATAHAAAACjEwLzI0LzIwMjMIAAAACTkvMzAvMjAxMwkAAAABMN9xl9mL1NsItonl343U2wg8Q0lRLlRTRTo3MjY5LklRX1RPVEFMX09VVFNUQU5ESU5HX0ZJTElOR19EQVRFLkNRMzIwMTMuLi4uVVNEAQAAAA8uCgACAAAACjU2MC45NjYzNTUBBAAAAAUAAAABNQEAAAAKMTY0NTA5MDM4OQIAAAAFMjQxNTMGAAAAATDfcZfZi9TbCIwR59+N1NsIKUNJUS5UU0U6NzI2OS5JUV9UT1RBTF9ERUJULkNRMzIwMTMuLi4uVVNEAQAAAA8uCgACAAAACzQyOTQuMDc5NDc3AQgAAAAFAAAAATEBAAAACjE2NDUwOTAzODkDAAAAAzE2MAIAAAAENDE3MwQAAAABMAcAAAAKMTAvMjQvMjAyMwgAAAAJOS8zMC8yMDEzCQAAAAEw33GX2YvU2wjQ5OjfjdTbCC1DSVEuVFNFOjcyNjkuSVFfUFJFRl9ESVZfT1RIRVIuQ1EzMjAxMy4uLi5VU0QBAAAADy4KAAMAAAAAAN9xl9mL1NsIZB3q343U2wgjQ0lRLlRTRTo3MjY5LklRX0NPR1MuQ1EzMjAxMy4uLi5VU0QBAAAADy4K</t>
  </si>
  <si>
    <t>AAIAAAALNDk4Ni4xMTA0ODgBCAAAAAUAAAABMQEAAAAKMTY0NTA5MDM4OQMAAAADMTYwAgAAAAIzNAQAAAABMAcAAAAKMTAvMjQvMjAyMwgAAAAJOS8zMC8yMDEzCQAAAAEw33GX2YvU2wg1y+vfjdTbCChDSVEuVFNFOjcyNjkuSVFfSU5WRU5UT1JZLkNRMzIwMTMuLi4uVVNEAQAAAA8uCgACAAAACzI4MzEuNzUzOTI0AQgAAAAFAAAAATEBAAAACjE2NDUwOTAzODkDAAAAAzE2MAIAAAAEMTA0MwQAAAABMAcAAAAKMTAvMjQvMjAyMwgAAAAJOS8zMC8yMDEzCQAAAAEw33GX2YvU2wiGcN/fjdTbCCJDSVEuVFNFOjcyNjkuSVFfU0dBLkNRMzIwMTMuLi4uVVNEAQAAAA8uCgACAAAACzE2MTkuMjM5ODU3AQgAAAAFAAAAATEBAAAACjE2NDUwOTAzODkDAAAAAzE2MAIAAAACMjMEAAAAATAHAAAACjEwLzI0LzIwMjMIAAAACTkvMzAvMjAxMwkAAAABMN9xl9mL1NsIMuLh343U2wg3Q0lRLlRTRTo3MjY5LklRX1RPVEFMX1JFVl8xWVJfQU5OX0dST1dUSC5DUTMyMDEzLi4uLlVTRAEAAAAPLgoAAgAAAAcxOS4yOTg1AQgAAAAFAAAAATEBAAAACjE2NDUwOTAzODkDAAAAAjc5AgAAAAQ0MTk0BAAAAAEwBwAAAAoxMC8yNC8yMDIzCAAAAAk5LzMwLzIwMTMJAAAAATDfcZfZi9TbCOUZ49+N1NsIIUNJUS5UU0U6NzI2OS5JUV9EQS5DUTMyMDEzLi4uLlVTRAEAAAAPLgoAAwAAAAAA33GX2YvU2wjS2e7fjdTbCC9DSVEu</t>
  </si>
  <si>
    <t>VFNFOjcyNjkuSVFfTkVUX0lOVEVSRVNUX0VYUC5DUTMyMDEzLi4uLlVTRAEAAAAPLgoAAgAAAAgzLjk5NDcwMQEIAAAABQAAAAExAQAAAAoxNjQ1MDkwMzg5AwAAAAMxNjACAAAAAzM2OAQAAAABMAcAAAAKMTAvMjQvMjAyMwgAAAAJOS8zMC8yMDEzCQAAAAEw33GX2YvU2wg8QgfgjdTbCC5DSVEuVFNFOjcyNjkuSVFfTkVUX1dPUktJTkdfQ0FQLkNRMzIwMTMuLi4uVVNEAQAAAA8uCgACAAAACTQwLjAwODE1NAEIAAAABQAAAAExAQAAAAoxNjQ1MDkwMzg5AwAAAAMxNjACAAAABDEzMTEEAAAAATAHAAAACjEwLzI0LzIwMjMIAAAACTkvMzAvMjAxMwkAAAABMN9xl9mL1NsI1BLw343U2wgkQ0lRLlRTRTo3MjY5LklRX0NBUEVYLkNRMzIwMTMuLi4uVVNEAQAAAA8uCgACAAAACi01NjkuODc2NzIBCAAAAAUAAAABMQEAAAAKMTY0NTA5MDM4OQMAAAADMTYwAgAAAAQyMDIxBAAAAAEwBwAAAAoxMC8yNC8yMDIzCAAAAAk5LzMwLzIwMTMJAAAAATDfcZfZi9TbCKEU3N+N1NsIKUNJUS5UU0U6NzI2OS5JUV9DQVNIX0VRVUlWLkNRMjIwMTMuLi4uVVNEAQAAAA8uCgACAAAACzI0MjEuOTc1ODMxAQgAAAAFAAAAATEBAAAACjE2MzAzNzMyNzMDAAAAAzE2MAIAAAAEMTA5NgQAAAABMAcAAAAKMTAvMjQvMjAyMwgAAAAJNi8zMC8yMDEzCQAAAAEw33GX2YvU2wjlGePfjdTbCC1DSVEuVFNFOjcyNjkuSVFfQ0FTSF9T</t>
  </si>
  <si>
    <t>VF9JTlZFU1QuQ1EyMjAxMy4uLi5VU0QBAAAADy4KAAIAAAALODY4NC44OTA2MTUBCAAAAAUAAAABMQEAAAAKMTYzMDM3MzI3MwMAAAADMTYwAgAAAAQxMDAyBAAAAAEwBwAAAAoxMC8yNC8yMDIzCAAAAAk2LzMwLzIwMTMJAAAAATDfcZfZi9TbCLaJ5d+N1NsIJ0NJUS5UU0U6NzI2OS5JUV9UT1RBTF9DQS5DUTIyMDEzLi4uLlVTRAEAAAAPLgoAAgAAAAwxNTgwOS4xNjg2NjEBCAAAAAUAAAABMQEAAAAKMTYzMDM3MzI3MwMAAAADMTYwAgAAAAQxMDA4BAAAAAEwBwAAAAoxMC8yNC8yMDIzCAAAAAk2LzMwLzIwMTMJAAAAATDfcZfZi9TbCIwR59+N1NsIK0NJUS5UU0U6NzI2OS5JUV9UT1RBTF9BU1NFVFMuQ1EyMjAxMy4uLi5VU0QBAAAADy4KAAIAAAAMMjU2MjkuMTc5MzkyAQgAAAAFAAAAATEBAAAACjE2MzAzNzMyNzMDAAAAAzE2MAIAAAAEMTAwNwQAAAABMAcAAAAKMTAvMjQvMjAyMwgAAAAJNi8zMC8yMDEzCQAAAAEw33GX2YvU2wgicwPgjdTbCCdDSVEuVFNFOjcyNjkuSVFfVE9UQUxfQ0wuQ1EyMjAxMy4uLi5VU0QBAAAADy4KAAIAAAAKODg4MS45MDgwOQEIAAAABQAAAAExAQAAAAoxNjMwMzczMjczAwAAAAMxNjACAAAABDEwMDkEAAAAATAHAAAACjEwLzI0LzIwMjMIAAAACTYvMzAvMjAxMwkAAAABMN9xl9mL1NsIoRTc343U2wgpQ0lRLlRTRTo3MjY5LklRX1RPVEFMX0xJQUIuQ1EyMjAxMy4u</t>
  </si>
  <si>
    <t>Li5VU0QBAAAADy4KAAIAAAAMMTIwNDYuMjI4NTk3AQgAAAAFAAAAATEBAAAACjE2MzAzNzMyNzMDAAAAAzE2MAIAAAAEMTI3NgQAAAABMAcAAAAKMTAvMjQvMjAyMwgAAAAJNi8zMC8yMDEzCQAAAAEw33GX2YvU2wgs/tzfjdTbCCpDSVEuVFNFOjcyNjkuSVFfUFJFRl9FUVVJVFkuQ1EyMjAxMy4uLi5VU0QBAAAADy4KAAMAAAAAAN9xl9mL1NsI/jfe343U2wgjQ0lRLlRTRTo3MjY5LklRX0FQSUMuQ1EyMjAxMy4uLi5VU0QBAAAADy4KAAIAAAALMTQ1NC42MjIzNDcBCAAAAAUAAAABMQEAAAAKMTYzMDM3MzI3MwMAAAADMTYwAgAAAAQxMDg0BAAAAAEwBwAAAAoxMC8yNC8yMDIzCAAAAAk2LzMwLzIwMTMJAAAAATDfcZfZi9TbCIZw39+N1NsIIUNJUS5UU0U6NzI2OS5JUV9SRS5DUTIyMDEzLi4uLlVTRAEAAAAPLgoAAgAAAAs5NDA4LjI1MTk2NwEIAAAABQAAAAExAQAAAAoxNjMwMzczMjczAwAAAAMxNjACAAAABDEyMjIEAAAAATAHAAAACjEwLzI0LzIwMjMIAAAACTYvMzAvMjAxMwkAAAABMN9xl9mL1NsIS8jt343U2wgrQ0lRLlRTRTo3MjY5LklRX1RPVEFMX0VRVUlUWS5DUTIyMDEzLi4uLlVTRAEAAAAPLgoAAgAAAAwxMzU4Mi45NTA3OTUBCAAAAAUAAAABMQEAAAAKMTYzMDM3MzI3MwMAAAADMTYwAgAAAAQxMjc1BAAAAAEwBwAAAAoxMC8yNC8yMDIzCAAAAAk2LzMwLzIwMTMJAAAAATDfcZfZi9Tb</t>
  </si>
  <si>
    <t>CNLZ7t+N1NsILUNJUS5UU0U6NzI2OS5JUV9QUkVGX0RJVl9PVEhFUi5DUTIyMDEzLi4uLlVTRAEAAAAPLgoAAwAAAAAA33GX2YvU2wi2ieXfjdTbCCNDSVEuVFNFOjcyNjkuSVFfQ09HUy5DUTIyMDEzLi4uLlVTRAEAAAAPLgoAAgAAAAs0OTk2LjMxMTk3OAEIAAAABQAAAAExAQAAAAoxNjMwMzczMjczAwAAAAMxNjACAAAAAjM0BAAAAAEwBwAAAAoxMC8yNC8yMDIzCAAAAAk2LzMwLzIwMTMJAAAAATDfcZfZi9TbCIwR59+N1NsIIUNJUS5UU0U6NzI2OS5JUV9BUC5DUTIyMDEzLi4uLlVTRAEAAAAPLgoAAgAAAAozNTUzLjU5OTU1AQgAAAAFAAAAATEBAAAACjE2MzAzNzMyNzMDAAAAAzE2MAIAAAAEMTAxOAQAAAABMAcAAAAKMTAvMjQvMjAyMwgAAAAJNi8zMC8yMDEzCQAAAAEw33GX2YvU2wjQ5OjfjdTbCCFDSVEuVFNFOjcyNjkuSVFfQVIuQ1EyMjAxMy4uLi5VU0QBAAAADy4KAAIAAAALMjQzMC45OTM5MTgBCAAAAAUAAAABMQEAAAAKMTYzMDM3MzI3MwMAAAADMTYwAgAAAAQxMDIxBAAAAAEwBwAAAAoxMC8yNC8yMDIzCAAAAAk2LzMwLzIwMTMJAAAAATDfcZfZi9TbCN/36d+N1NsIKENJUS5UU0U6NzI2OS5JUV9JTlZFTlRPUlkuQ1EyMjAxMy4uLi5VU0QBAAAADy4KAAIAAAALMjYzOC4xNDc5MjMBCAAAAAUAAAABMQEAAAAKMTYzMDM3MzI3MwMAAAADMTYwAgAAAAQxMDQzBAAAAAEwBwAAAAoxMC8y</t>
  </si>
  <si>
    <t>NC8yMDIzCAAAAAk2LzMwLzIwMTMJAAAAATDfcZfZi9TbCDXL69+N1NsIIkNJUS5UU0U6NzI2OS5JUV9TR0EuQ1EyMjAxMy4uLi5VU0QBAAAADy4KAAIAAAALMTM2OC44MDQ0MjUBCAAAAAUAAAABMQEAAAAKMTYzMDM3MzI3MwMAAAADMTYwAgAAAAIyMwQAAAABMAcAAAAKMTAvMjQvMjAyMwgAAAAJNi8zMC8yMDEzCQAAAAEw33GX2YvU2wj+N97fjdTbCDdDSVEuVFNFOjcyNjkuSVFfVE9UQUxfUkVWXzFZUl9BTk5fR1JPV1RILkNRMjIwMTMuLi4uVVNEAQAAAA8uCgACAAAABjQuODEzMwEIAAAABQAAAAExAQAAAAoxNjMwMzczMjczAwAAAAI3OQIAAAAENDE5NAQAAAABMAcAAAAKMTAvMjQvMjAyMwgAAAAJNi8zMC8yMDEzCQAAAAEw33GX2YvU2wiGcN/fjdTbCC9DSVEuVFNFOjcyNjkuSVFfTkVUX0lOVEVSRVNUX0VYUC5DUTIyMDEzLi4uLlVTRAEAAAAPLgoAAgAAAAk0NS40NDMwOTQBCAAAAAUAAAABMQEAAAAKMTYzMDM3MzI3MwMAAAADMTYwAgAAAAMzNjgEAAAAATAHAAAACjEwLzI0LzIwMjMIAAAACTYvMzAvMjAxMwkAAAABMN9xl9mL1NsIMuLh343U2wguQ0lRLlRTRTo3MjY5LklRX05FVF9XT1JLSU5HX0NBUC5DUTIyMDEzLi4uLlVTRAEAAAAPLgoAAgAAAAkzNzQuMTk1MTYBCAAAAAUAAAABMQEAAAAKMTYzMDM3MzI3MwMAAAADMTYwAgAAAAQxMzExBAAAAAEwBwAAAAoxMC8yNC8yMDIzCAAAAAk2</t>
  </si>
  <si>
    <t>LzMwLzIwMTMJAAAAATDfcZfZi9TbCOUZ49+N1NsIJENJUS5UU0U6NzI2OS5JUV9DQVBFWC5DUTIyMDEzLi4uLlVTRAEAAAAPLgoAAgAAAAstMzkxLjQxNTE3MQEIAAAABQAAAAExAQAAAAoxNjMwMzczMjczAwAAAAMxNjACAAAABDIwMjEEAAAAATAHAAAACjEwLzI0LzIwMjMIAAAACTYvMzAvMjAxMwkAAAABMN9xl9mL1NsI1MUB4I3U2wgoQ0lRLlRTRTo3MjY5LklRX1RPVEFMX1JFVi5DUTEyMDEzLi4uLlVTRAEAAAAPLgoAAgAAAAs4MDIxLjIyMjEyMwEIAAAABQAAAAExAQAAAAoxNjI1NDYxOTc2AwAAAAMxNjACAAAAAjI4BAAAAAEwBwAAAAoxMC8yNC8yMDIzCAAAAAkzLzMxLzIwMTMJAAAAATDfcZfZi9TbCDXL69+N1NsIIUNJUS5UU0U6NzI2OS5JUV9OSS5DUTEyMDEzLi4uLlVTRAEAAAAPLgoAAgAAAAozMzkuMzI3OTk4AQgAAAAFAAAAATEBAAAACjE2MjU0NjE5NzYDAAAAAzE2MAIAAAACMTUEAAAAATAHAAAACjEwLzI0LzIwMjMIAAAACTMvMzEvMjAxMwkAAAABMN9xl9mL1NsIVScB4I3U2wgpQ0lRLlRTRTo3MjY5LklRX0NBU0hfRVFVSVYuQ1ExMjAxMy4uLi5VU0QBAAAADy4KAAIAAAALMjk2Mi4wMzYyNzEBCAAAAAUAAAABMQEAAAAKMTYyNTQ2MTk3NgMAAAADMTYwAgAAAAQxMDk2BAAAAAEwBwAAAAoxMC8yNC8yMDIzCAAAAAkzLzMxLzIwMTMJAAAAATDfcZfZi9TbCEah7d+N1NsILUNJUS5U</t>
  </si>
  <si>
    <t>U0U6NzI2OS5JUV9DQVNIX1NUX0lOVkVTVC5DUTEyMDEzLi4uLlVTRAEAAAAPLgoAAgAAAAs4OTAyLjk5OTMwOAEIAAAABQAAAAExAQAAAAoxNjI1NDYxOTc2AwAAAAMxNjACAAAABDEwMDIEAAAAATAHAAAACjEwLzI0LzIwMjMIAAAACTMvMzEvMjAxMwkAAAABMN9xl9mL1NsIL7Pu343U2wgrQ0lRLlRTRTo3MjY5LklRX1RPVEFMX0FTU0VUUy5DUTEyMDEzLi4uLlVTRAEAAAAPLgoAAgAAAAsyNjQwOS40MTcyNgEIAAAABQAAAAExAQAAAAoxNjI1NDYxOTc2AwAAAAMxNjACAAAABDEwMDcEAAAAATAHAAAACjEwLzI0LzIwMjMIAAAACTMvMzEvMjAxMwkAAAABMN9xl9mL1NsI5Rnj343U2wgqQ0lRLlRTRTo3MjY5LklRX1BSRUZfRVFVSVRZLkNRMTIwMTMuLi4uVVNEAQAAAA8uCgADAAAAAADfcZfZi9TbCNDk6N+N1NsIMkNJUS5UU0U6NzI2OS5JUV9UT1RBTF9DT01NT05fRVFVSVRZLkNRMTIwMTMuLi4uVVNEAQAAAA8uCgACAAAACzEyMTc3LjI4MTQ2AQgAAAAFAAAAATEBAAAACjE2MjU0NjE5NzYDAAAAAzE2MAIAAAAEMTAwNgQAAAABMAcAAAAKMTAvMjQvMjAyMwgAAAAJMy8zMS8yMDEzCQAAAAEw33GX2YvU2wihFNzfjdTbCCNDSVEuVFNFOjcyNjkuSVFfQVBJQy5DUTEyMDEzLi4uLlVTRAEAAAAPLgoAAgAAAAsxNTMyLjYwNzkyNAEIAAAABQAAAAExAQAAAAoxNjI1NDYxOTc2AwAAAAMxNjACAAAABDEw</t>
  </si>
  <si>
    <t>ODQEAAAAATAHAAAACjEwLzI0LzIwMjMIAAAACTMvMzEvMjAxMwkAAAABMN9xl9mL1NsILP7c343U2wghQ0lRLlRTRTo3MjY5LklRX1JFLkNRMTIwMTMuLi4uVVNEAQAAAA8uCgACAAAACzk2ODUuMjcwMTQ4AQgAAAAFAAAAATEBAAAACjE2MjU0NjE5NzYDAAAAAzE2MAIAAAAEMTIyMgQAAAABMAcAAAAKMTAvMjQvMjAyMwgAAAAJMy8zMS8yMDEzCQAAAAEw33GX2YvU2wiGcN/fjdTbCCtDSVEuVFNFOjcyNjkuSVFfVE9UQUxfRVFVSVRZLkNRMTIwMTMuLi4uVVNEAQAAAA8uCgACAAAADDEzNzg1Ljc4NTEzNAEIAAAABQAAAAExAQAAAAoxNjI1NDYxOTc2AwAAAAMxNjACAAAABDEyNzUEAAAAATAHAAAACjEwLzI0LzIwMjMIAAAACTMvMzEvMjAxMwkAAAABMN9xl9mL1NsIMuLh343U2wg8Q0lRLlRTRTo3MjY5LklRX1RPVEFMX09VVFNUQU5ESU5HX0ZJTElOR19EQVRFLkNRMTIwMTMuLi4uVVNEAQAAAA8uCgACAAAACjU2MC45NjEyOTkBBAAAAAUAAAABNQEAAAAKMTYyNTQ2MTk3NgIAAAAFMjQxNTMGAAAAATDfcZfZi9TbCIoZ/t+N1NsIKUNJUS5UU0U6NzI2OS5JUV9UT1RBTF9ERUJULkNRMTIwMTMuLi4uVVNEAQAAAA8uCgACAAAACzQ1MzguMjU1ODUzAQgAAAAFAAAAATEBAAAACjE2MjU0NjE5NzYDAAAAAzE2MAIAAAAENDE3MwQAAAABMAcAAAAKMTAvMjQvMjAyMwgAAAAJMy8zMS8yMDEzCQAAAAEw33GX</t>
  </si>
  <si>
    <t>2YvU2whGoe3fjdTbCC1DSVEuVFNFOjcyNjkuSVFfUFJFRl9ESVZfT1RIRVIuQ1ExMjAxMy4uLi5VU0QBAAAADy4KAAMAAAAAAN9xl9mL1NsIL7Pu343U2wgjQ0lRLlRTRTo3MjY5LklRX0NPR1MuQ1ExMjAxMy4uLi5VU0QBAAAADy4KAAIAAAALNTg2Ni43MTI4MDkBCAAAAAUAAAABMQEAAAAKMTYyNTQ2MTk3NgMAAAADMTYwAgAAAAIzNAQAAAABMAcAAAAKMTAvMjQvMjAyMwgAAAAJMy8zMS8yMDEzCQAAAAEw33GX2YvU2wifyf/fjdTbCCFDSVEuVFNFOjcyNjkuSVFfQVAuQ1ExMjAxMy4uLi5VU0QBAAAADy4KAAIAAAALMzcyMC43MDcxMzIBCAAAAAUAAAABMQEAAAAKMTYyNTQ2MTk3NgMAAAADMTYwAgAAAAQxMDE4BAAAAAEwBwAAAAoxMC8yNC8yMDIzCAAAAAkzLzMxLzIwMTMJAAAAATDfcZfZi9TbCNQS8N+N1NsIIUNJUS5UU0U6NzI2OS5JUV9BUi5DUTEyMDEzLi4uLlVTRAEAAAAPLgoAAgAAAAsyNjI1LjkzNTYyMQEIAAAABQAAAAExAQAAAAoxNjI1NDYxOTc2AwAAAAMxNjACAAAABDEwMjEEAAAAATAHAAAACjEwLzI0LzIwMjMIAAAACTMvMzEvMjAxMwkAAAABMN9xl9mL1NsItonl343U2wg3Q0lRLlRTRTo3MjY5LklRX1RPVEFMX1JFVl8xWVJfQU5OX0dST1dUSC5DUTEyMDEzLi4uLlVTRAEAAAAPLgoAAgAAAAY1Ljc5MTMBCAAAAAUAAAABMQEAAAAKMTYyNTQ2MTk3NgMAAAACNzkCAAAABDQxOTQE</t>
  </si>
  <si>
    <t>AAAAATAHAAAACjEwLzI0LzIwMjMIAAAACTMvMzEvMjAxMwkAAAABMN9xl9mL1NsI3/fp343U2wghQ0lRLlRTRTo3MjY5LklRX0RBLkNRMTIwMTMuLi4uVVNEAQAAAA8uCgACAAAACjE2OS4zNDAyMDMBCAAAAAUAAAABMQEAAAAKMTYyNTQ2MTk3NgMAAAADMTYwAgAAAAEyBAAAAAEwBwAAAAoxMC8yNC8yMDIzCAAAAAkzLzMxLzIwMTMJAAAAATDfcZfZi9TbCDXL69+N1NsIL0NJUS5UU0U6NzI2OS5JUV9ORVRfSU5URVJFU1RfRVhQLkNRMTIwMTMuLi4uVVNEAQAAAA8uCgACAAAACTg5LjM1NzE4NwEIAAAABQAAAAExAQAAAAoxNjI1NDYxOTc2AwAAAAMxNjACAAAAAzM2OAQAAAABMAcAAAAKMTAvMjQvMjAyMwgAAAAJMy8zMS8yMDEzCQAAAAEw33GX2YvU2wj+N97fjdTbCC5DSVEuVFNFOjcyNjkuSVFfTkVUX1dPUktJTkdfQ0FQLkNRMTIwMTMuLi4uVVNEAQAAAA8uCgACAAAACjQ2Ny44OTEwODgBCAAAAAUAAAABMQEAAAAKMTYyNTQ2MTk3NgMAAAADMTYwAgAAAAQxMzExBAAAAAEwBwAAAAoxMC8yNC8yMDIzCAAAAAkzLzMxLzIwMTMJAAAAATDfcZfZi9TbCIZw39+N1NsIJENJUS5UU0U6NzI2OS5JUV9DQVBFWC5DUTEyMDEzLi4uLlVTRAEAAAAPLgoAAgAAAAstNDk5LjgyNDg0MwEIAAAABQAAAAExAQAAAAoxNjI1NDYxOTc2AwAAAAMxNjACAAAABDIwMjEEAAAAATAHAAAACjEwLzI0LzIwMjMIAAAACTMv</t>
  </si>
  <si>
    <t>MzEvMjAxMwkAAAABMN9xl9mL1NsIMuLh343U2wgoQ0lRLlRTRTo3MjY5LklRX1RPVEFMX1JFVi5DUTQyMDEyLi4uLlVTRAEAAAAPLgoAAgAAAAs2ODg5Ljc5NzE0MQEIAAAABQAAAAExAQAAAAoxNTg3NjMzNTIzAwAAAAMxNjACAAAAAjI4BAAAAAEwBwAAAAoxMC8yNC8yMDIzCAAAAAoxMi8zMS8yMDEyCQAAAAEw33GX2YvU2wihFNzfjdTbCCFDSVEuVFNFOjcyNjkuSVFfTkkuQ1E0MjAxMi4uLi5VU0QBAAAADy4KAAIAAAAJNzUuNDM3ODg3AQgAAAAFAAAAATEBAAAACjE1ODc2MzM1MjMDAAAAAzE2MAIAAAACMTUEAAAAATAHAAAACjEwLzI0LzIwMjMIAAAACjEyLzMxLzIwMTIJAAAAATDfcZfZi9TbCCz+3N+N1NsIJ0NJUS5UU0U6NzI2OS5JUV9UT1RBTF9DQS5DUTQyMDEyLi4uLlVTRAEAAAAPLgoAAgAAAAwxNzA3MC42ODYyNzIBCAAAAAUAAAABMQEAAAAKMTU4NzYzMzUyMwMAAAADMTYwAgAAAAQxMDA4BAAAAAEwBwAAAAoxMC8yNC8yMDIzCAAAAAoxMi8zMS8yMDEyCQAAAAEw33GX2YvU2wgd7PjfjdTbCCtDSVEuVFNFOjcyNjkuSVFfVE9UQUxfQVNTRVRTLkNRNDIwMTIuLi4uVVNEAQAAAA8uCgACAAAADDI3MTQxLjE3NTk1OQEIAAAABQAAAAExAQAAAAoxNTg3NjMzNTIzAwAAAAMxNjACAAAABDEwMDcEAAAAATAHAAAACjEwLzI0LzIwMjMIAAAACjEyLzMxLzIwMTIJAAAAATDfcZfZi9TbCEah7d+N</t>
  </si>
  <si>
    <t>1NsIJ0NJUS5UU0U6NzI2OS5JUV9UT1RBTF9DTC5DUTQyMDEyLi4uLlVTRAEAAAAPLgoAAgAAAAwxMTcxNi41NTAxNjIBCAAAAAUAAAABMQEAAAAKMTU4NzYzMzUyMwMAAAADMTYwAgAAAAQxMDA5BAAAAAEwBwAAAAoxMC8yNC8yMDIzCAAAAAoxMi8zMS8yMDEyCQAAAAEw33GX2YvU2wgvs+7fjdTbCClDSVEuVFNFOjcyNjkuSVFfVE9UQUxfTElBQi5DUTQyMDEyLi4uLlVTRAEAAAAPLgoAAgAAAAwxMzUyOC42ODk2MDMBCAAAAAUAAAABMQEAAAAKMTU4NzYzMzUyMwMAAAADMTYwAgAAAAQxMjc2BAAAAAEwBwAAAAoxMC8yNC8yMDIzCAAAAAoxMi8zMS8yMDEyCQAAAAEw33GX2YvU2wjlGePfjdTbCCpDSVEuVFNFOjcyNjkuSVFfUFJFRl9FUVVJVFkuQ1E0MjAxMi4uLi5VU0QBAAAADy4KAAMAAAAAAN9xl9mL1NsI/WPl343U2wgjQ0lRLlRTRTo3MjY5LklRX0FQSUMuQ1E0MjAxMi4uLi5VU0QBAAAADy4KAAIAAAALMTY2OS4wNDQ0NjQBCAAAAAUAAAABMQEAAAAKMTU4NzYzMzUyMwMAAAADMTYwAgAAAAQxMDg0BAAAAAEwBwAAAAoxMC8yNC8yMDIzCAAAAAoxMi8zMS8yMDEyCQAAAAEw33GX2YvU2wiMEeffjdTbCCFDSVEuVFNFOjcyNjkuSVFfUkUuQ1E0MjAxMi4uLi5VU0QBAAAADy4KAAIAAAAMMTAxMDEuNjkzODAyAQgAAAAFAAAAATEBAAAACjE1ODc2MzM1MjMDAAAAAzE2MAIAAAAEMTIyMgQAAAABMAcA</t>
  </si>
  <si>
    <t>AAAKMTAvMjQvMjAyMwgAAAAKMTIvMzEvMjAxMgkAAAABMN9xl9mL1NsIoRTc343U2wgrQ0lRLlRTRTo3MjY5LklRX1RPVEFMX0VRVUlUWS5DUTQyMDEyLi4uLlVTRAEAAAAPLgoAAgAAAAwxMzYxMi40ODYzNTUBCAAAAAUAAAABMQEAAAAKMTU4NzYzMzUyMwMAAAADMTYwAgAAAAQxMjc1BAAAAAEwBwAAAAoxMC8yNC8yMDIzCAAAAAoxMi8zMS8yMDEyCQAAAAEw33GX2YvU2wgs/tzfjdTbCDxDSVEuVFNFOjcyNjkuSVFfVE9UQUxfT1VUU1RBTkRJTkdfRklMSU5HX0RBVEUuQ1E0MjAxMi4uLi5VU0QBAAAADy4KAAIAAAAKNTYwLjk2MjA4NgEEAAAABQAAAAE1AQAAAAoxNTg3NjMzNTIzAgAAAAUyNDE1MwYAAAABMN9xl9mL1NsI/jfe343U2wgpQ0lRLlRTRTo3MjY5LklRX1RPVEFMX0RFQlQuQ1E0MjAxMi4uLi5VU0QBAAAADy4KAAIAAAALNTA4NS41MzA5ODcBCAAAAAUAAAABMQEAAAAKMTU4NzYzMzUyMwMAAAADMTYwAgAAAAQ0MTczBAAAAAEwBwAAAAoxMC8yNC8yMDIzCAAAAAoxMi8zMS8yMDEyCQAAAAEw33GX2YvU2wiGcN/fjdTbCC1DSVEuVFNFOjcyNjkuSVFfUFJFRl9ESVZfT1RIRVIuQ1E0MjAxMi4uLi5VU0QBAAAADy4KAAMAAAAAAN9xl9mL1NsIMuLh343U2wghQ0lRLlRTRTo3MjY5LklRX0FQLkNRNDIwMTIuLi4uVVNEAQAAAA8uCgACAAAACzM3NzYuOTIzNTQ1AQgAAAAFAAAAATEBAAAACjE1</t>
  </si>
  <si>
    <t>ODc2MzM1MjMDAAAAAzE2MAIAAAAEMTAxOAQAAAABMAcAAAAKMTAvMjQvMjAyMwgAAAAKMTIvMzEvMjAxMgkAAAABMN9xl9mL1NsIRqHt343U2wghQ0lRLlRTRTo3MjY5LklRX0FSLkNRNDIwMTIuLi4uVVNEAQAAAA8uCgACAAAACjIzMzMuNDA2NTcBCAAAAAUAAAABMQEAAAAKMTU4NzYzMzUyMwMAAAADMTYwAgAAAAQxMDIxBAAAAAEwBwAAAAoxMC8yNC8yMDIzCAAAAAoxMi8zMS8yMDEyCQAAAAEw33GX2YvU2wgvs+7fjdTbCChDSVEuVFNFOjcyNjkuSVFfSU5WRU5UT1JZLkNRNDIwMTIuLi4uVVNEAQAAAA8uCgACAAAACzMyNDMuMTQ3MDIzAQgAAAAFAAAAATEBAAAACjE1ODc2MzM1MjMDAAAAAzE2MAIAAAAEMTA0MwQAAAABMAcAAAAKMTAvMjQvMjAyMwgAAAAKMTIvMzEvMjAxMgkAAAABMN9xl9mL1NsIFgb2343U2wgiQ0lRLlRTRTo3MjY5LklRX1NHQS5DUTQyMDEyLi4uLlVTRAEAAAAPLgoAAgAAAAsxMzg1Ljc1NjQxMQEIAAAABQAAAAExAQAAAAoxNTg3NjMzNTIzAwAAAAMxNjACAAAAAjIzBAAAAAEwBwAAAAoxMC8yNC8yMDIzCAAAAAoxMi8zMS8yMDEyCQAAAAEw8JiX2YvU2wjUEvDfjdTbCDdDSVEuVFNFOjcyNjkuSVFfVE9UQUxfUkVWXzFZUl9BTk5fR1JPV1RILkNRNDIwMTIuLi4uVVNEAQAAAA8uCgACAAAABjQuMjE2OAEIAAAABQAAAAExAQAAAAoxNTg3NjMzNTIzAwAAAAI3OQIAAAAENDE5</t>
  </si>
  <si>
    <t>NAQAAAABMAcAAAAKMTAvMjQvMjAyMwgAAAAKMTIvMzEvMjAxMgkAAAABMPCYl9mL1NsIjBHn343U2wgvQ0lRLlRTRTo3MjY5LklRX05FVF9JTlRFUkVTVF9FWFAuQ1E0MjAxMi4uLi5VU0QBAAAADy4KAAIAAAAJMjEuNzkzMTY3AQgAAAAFAAAAATEBAAAACjE1ODc2MzM1MjMDAAAAAzE2MAIAAAADMzY4BAAAAAEwBwAAAAoxMC8yNC8yMDIzCAAAAAoxMi8zMS8yMDEyCQAAAAEw8JiX2YvU2wjQ5OjfjdTbCC5DSVEuVFNFOjcyNjkuSVFfTkVUX1dPUktJTkdfQ0FQLkNRNDIwMTIuLi4uVVNEAQAAAA8uCgACAAAACjUwOC44MjcxMDMBCAAAAAUAAAABMQEAAAAKMTU4NzYzMzUyMwMAAAADMTYwAgAAAAQxMzExBAAAAAEwBwAAAAoxMC8yNC8yMDIzCAAAAAoxMi8zMS8yMDEyCQAAAAEw8JiX2YvU2wjf9+nfjdTbCChDSVEuVFNFOjcyNjkuSVFfVE9UQUxfUkVWLkNRMzIwMTIuLi4uVVNEAQAAAA8uCgACAAAACzc0NzIuODQ2NTc1AQgAAAAFAAAAATEBAAAACjE1NzYwMzMwMTQDAAAAAzE2MAIAAAACMjgEAAAAATAHAAAACjEwLzI0LzIwMjMIAAAACTkvMzAvMjAxMgkAAAABMPCYl9mL1NsIOoPy343U2wghQ0lRLlRTRTo3MjY5LklRX05JLkNRMzIwMTIuLi4uVVNEAQAAAA8uCgACAAAACjIyMy43ODk5NjgBCAAAAAUAAAABMQEAAAAKMTU3NjAzMzAxNAMAAAADMTYwAgAAAAIxNQQAAAABMAcAAAAKMTAvMjQvMjAy</t>
  </si>
  <si>
    <t>MwgAAAAJOS8zMC8yMDEyCQAAAAEw8JiX2YvU2wjUEvDfjdTbCClDSVEuVFNFOjcyNjkuSVFfQ0FTSF9FUVVJVi5DUTMyMDEyLi4uLlVTRAEAAAAPLgoAAgAAAAszNTMyLjQ4MTgyNQEIAAAABQAAAAExAQAAAAoxNTc2MDMzMDE0AwAAAAMxNjACAAAABDEwOTYEAAAAATAHAAAACjEwLzI0LzIwMjMIAAAACTkvMzAvMjAxMgkAAAABMPCYl9mL1NsIoRTc343U2wgtQ0lRLlRTRTo3MjY5LklRX0NBU0hfU1RfSU5WRVNULkNRMzIwMTIuLi4uVVNEAQAAAA8uCgACAAAACzEwNjgxLjI0MzE0AQgAAAAFAAAAATEBAAAACjE1NzYwMzMwMTQDAAAAAzE2MAIAAAAEMTAwMgQAAAABMAcAAAAKMTAvMjQvMjAyMwgAAAAJOS8zMC8yMDEyCQAAAAEw8JiX2YvU2wjT1dzfjdTbCCdDSVEuVFNFOjcyNjkuSVFfVE9UQUxfQ0EuQ1EzMjAxMi4uLi5VU0QBAAAADy4KAAIAAAALMTg3NzQuNTAzMTQBCAAAAAUAAAABMQEAAAAKMTU3NjAzMzAxNAMAAAADMTYwAgAAAAQxMDA4BAAAAAEwBwAAAAoxMC8yNC8yMDIzCAAAAAk5LzMwLzIwMTIJAAAAATDwmJfZi9TbCO0Q3t+N1NsIK0NJUS5UU0U6NzI2OS5JUV9UT1RBTF9BU1NFVFMuQ1EzMjAxMi4uLi5VU0QBAAAADy4KAAIAAAALMjkwNDUuMDI2MDIBCAAAAAUAAAABMQEAAAAKMTU3NjAzMzAxNAMAAAADMTYwAgAAAAQxMDA3BAAAAAEwBwAAAAoxMC8yNC8yMDIzCAAAAAk5LzMwLzIw</t>
  </si>
  <si>
    <t>MTIJAAAAATDwmJfZi9TbCN/36d+N1NsIJ0NJUS5UU0U6NzI2OS5JUV9UT1RBTF9DTC5DUTMyMDEyLi4uLlVTRAEAAAAPLgoAAgAAAAwxMjcyNy42MjkxMzkBCAAAAAUAAAABMQEAAAAKMTU3NjAzMzAxNAMAAAADMTYwAgAAAAQxMDA5BAAAAAEwBwAAAAoxMC8yNC8yMDIzCAAAAAk5LzMwLzIwMTIJAAAAATDwmJfZi9TbCDXL69+N1NsIKUNJUS5UU0U6NzI2OS5JUV9UT1RBTF9MSUFCLkNRMzIwMTIuLi4uVVNEAQAAAA8uCgACAAAADDE0NzQ0Ljg1ODYzMwEIAAAABQAAAAExAQAAAAoxNTc2MDMzMDE0AwAAAAMxNjACAAAABDEyNzYEAAAAATAHAAAACjEwLzI0LzIwMjMIAAAACTkvMzAvMjAxMgkAAAABMPCYl9mL1NsIA9bw343U2wgjQ0lRLlRTRTo3MjY5LklRX0FQSUMuQ1EzMjAxMi4uLi5VU0QBAAAADy4KAAIAAAALMTg1My40MzQzOTMBCAAAAAUAAAABMQEAAAAKMTU3NjAzMzAxNAMAAAADMTYwAgAAAAQxMDg0BAAAAAEwBwAAAAoxMC8yNC8yMDIzCAAAAAk5LzMwLzIwMTIJAAAAATDwmJfZi9TbCOUZ49+N1NsIIUNJUS5UU0U6NzI2OS5JUV9SRS5DUTMyMDEyLi4uLlVTRAEAAAAPLgoAAgAAAAsxMTE5MS41Mzk3MwEIAAAABQAAAAExAQAAAAoxNTc2MDMzMDE0AwAAAAMxNjACAAAABDEyMjIEAAAAATAHAAAACjEwLzI0LzIwMjMIAAAACTkvMzAvMjAxMgkAAAABMPCYl9mL1NsIjBHn343U2wgrQ0lRLlRT</t>
  </si>
  <si>
    <t>RTo3MjY5LklRX1RPVEFMX0VRVUlUWS5DUTMyMDEyLi4uLlVTRAEAAAAPLgoAAgAAAAwxNDMwMC4xNjczODcBCAAAAAUAAAABMQEAAAAKMTU3NjAzMzAxNAMAAAADMTYwAgAAAAQxMjc1BAAAAAEwBwAAAAoxMC8yNC8yMDIzCAAAAAk5LzMwLzIwMTIJAAAAATDwmJfZi9TbCNDk6N+N1NsIKUNJUS5UU0U6NzI2OS5JUV9UT1RBTF9ERUJULkNRMzIwMTIuLi4uVVNEAQAAAA8uCgACAAAACzU1NjMuNzY5NjA3AQgAAAAFAAAAATEBAAAACjE1NzYwMzMwMTQDAAAAAzE2MAIAAAAENDE3MwQAAAABMAcAAAAKMTAvMjQvMjAyMwgAAAAJOS8zMC8yMDEyCQAAAAEw8JiX2YvU2wihFNzfjdTbCC1DSVEuVFNFOjcyNjkuSVFfUFJFRl9ESVZfT1RIRVIuQ1EzMjAxMi4uLi5VU0QBAAAADy4KAAMAAAAAAPCYl9mL1NsI09Xc343U2wgjQ0lRLlRTRTo3MjY5LklRX0NPR1MuQ1EzMjAxMi4uLi5VU0QBAAAADy4KAAIAAAALNTUxNy4wNDk4NzMBCAAAAAUAAAABMQEAAAAKMTU3NjAzMzAxNAMAAAADMTYwAgAAAAIzNAQAAAABMAcAAAAKMTAvMjQvMjAyMwgAAAAJOS8zMC8yMDEyCQAAAAEw8JiX2YvU2wjtEN7fjdTbCCFDSVEuVFNFOjcyNjkuSVFfQVAuQ1EzMjAxMi4uLi5VU0QBAAAADy4KAAIAAAALNDIyMC45Nzg0NDYBCAAAAAUAAAABMQEAAAAKMTU3NjAzMzAxNAMAAAADMTYwAgAAAAQxMDE4BAAAAAEwBwAAAAoxMC8yNC8y</t>
  </si>
  <si>
    <t>MDIzCAAAAAk5LzMwLzIwMTIJAAAAATDwmJfZi9TbCIZw39+N1NsIIUNJUS5UU0U6NzI2OS5JUV9BUi5DUTMyMDEyLi4uLlVTRAEAAAAPLgoAAgAAAAsyNjcwLjk1OTEzNQEIAAAABQAAAAExAQAAAAoxNTc2MDMzMDE0AwAAAAMxNjACAAAABDEwMjEEAAAAATAHAAAACjEwLzI0LzIwMjMIAAAACTkvMzAvMjAxMgkAAAABMPCYl9mL1NsIMuLh343U2wgoQ0lRLlRTRTo3MjY5LklRX0lOVkVOVE9SWS5DUTMyMDEyLi4uLlVTRAEAAAAPLgoAAgAAAAszMTg1LjU5NTE3OAEIAAAABQAAAAExAQAAAAoxNTc2MDMzMDE0AwAAAAMxNjACAAAABDEwNDMEAAAAATAHAAAACjEwLzI0LzIwMjMIAAAACTkvMzAvMjAxMgkAAAABMPCYl9mL1NsI7FMI4I3U2wgiQ0lRLlRTRTo3MjY5LklRX1NHQS5DUTMyMDEyLi4uLlVTRAEAAAAPLgoAAgAAAAsxNTY0LjI5NTg1NQEIAAAABQAAAAExAQAAAAoxNTc2MDMzMDE0AwAAAAMxNjACAAAAAjIzBAAAAAEwBwAAAAoxMC8yNC8yMDIzCAAAAAk5LzMwLzIwMTIJAAAAATDwmJfZi9TbCEah7d+N1NsIL0NJUS5UU0U6NzI2OS5JUV9ORVRfSU5URVJFU1RfRVhQLkNRMzIwMTIuLi4uVVNEAQAAAA8uCgACAAAACDAuMjQzOTM0AQgAAAAFAAAAATEBAAAACjE1NzYwMzMwMTQDAAAAAzE2MAIAAAADMzY4BAAAAAEwBwAAAAoxMC8yNC8yMDIzCAAAAAk5LzMwLzIwMTIJAAAAATDwmJfZi9TbCNQS</t>
  </si>
  <si>
    <t>8N+N1NsILkNJUS5UU0U6NzI2OS5JUV9ORVRfV09SS0lOR19DQVAuQ1EzMjAxMi4uLi5VU0QBAAAADy4KAAIAAAAHMy40NDA3NQEIAAAABQAAAAExAQAAAAoxNTc2MDMzMDE0AwAAAAMxNjACAAAABDEzMTEEAAAAATAHAAAACjEwLzI0LzIwMjMIAAAACTkvMzAvMjAxMgkAAAABMPCYl9mL1NsIjBHn343U2wgkQ0lRLlRTRTo3MjY5LklRX0NBUEVYLkNRMzIwMTIuLi4uVVNEAQAAAA8uCgACAAAACy01MTUuMzU1MDA1AQgAAAAFAAAAATEBAAAACjE1NzYwMzMwMTQDAAAAAzE2MAIAAAAEMjAyMQQAAAABMAcAAAAKMTAvMjQvMjAyMwgAAAAJOS8zMC8yMDEyCQAAAAEw8JiX2YvU2wjQ5OjfjdTbCChDSVEuVFNFOjcyNjkuSVFfVE9UQUxfUkVWLkNRMjIwMTIuLi4uVVNEAQAAAA8uCgACAAAACzgwNjYuNjIwNzQyAQgAAAAFAAAAATEBAAAACjE1NTgzMTQ1MTIDAAAAAzE2MAIAAAACMjgEAAAAATAHAAAACjEwLzI0LzIwMjMIAAAACTYvMzAvMjAxMgkAAAABMPCYl9mL1NsIMuLh343U2wghQ0lRLlRTRTo3MjY5LklRX05JLkNRMjIwMTIuLi4uVVNEAQAAAA8uCgACAAAACjMwNi4xNDI4NzMBCAAAAAUAAAABMQEAAAAKMTU1ODMxNDUxMgMAAAADMTYwAgAAAAIxNQQAAAABMAcAAAAKMTAvMjQvMjAyMwgAAAAJNi8zMC8yMDEyCQAAAAEw8JiX2YvU2wjlGePfjdTbCClDSVEuVFNFOjcyNjkuSVFfQ0FTSF9FUVVJVi5D</t>
  </si>
  <si>
    <t>UTIyMDEyLi4uLlVTRAEAAAAPLgoAAgAAAAszMTczLjY2NDQzNgEIAAAABQAAAAExAQAAAAoxNTU4MzE0NTEyAwAAAAMxNjACAAAABDEwOTYEAAAAATAHAAAACjEwLzI0LzIwMjMIAAAACTYvMzAvMjAxMgkAAAABMPCYl9mL1NsI/WPl343U2wgtQ0lRLlRTRTo3MjY5LklRX0NBU0hfU1RfSU5WRVNULkNRMjIwMTIuLi4uVVNEAQAAAA8uCgACAAAADDEwNTM5LjA3MTYyMQEIAAAABQAAAAExAQAAAAoxNTU4MzE0NTEyAwAAAAMxNjACAAAABDEwMDIEAAAAATAHAAAACjEwLzI0LzIwMjMIAAAACTYvMzAvMjAxMgkAAAABMPCYl9mL1NsIPEIH4I3U2wgnQ0lRLlRTRTo3MjY5LklRX1RPVEFMX0NBLkNRMjIwMTIuLi4uVVNEAQAAAA8uCgACAAAADDE4NDg5LjU0MDczMgEIAAAABQAAAAExAQAAAAoxNTU4MzE0NTEyAwAAAAMxNjACAAAABDEwMDgEAAAAATAHAAAACjEwLzI0LzIwMjMIAAAACTYvMzAvMjAxMgkAAAABMPCYl9mL1NsI1BLw343U2wgrQ0lRLlRTRTo3MjY5LklRX1RPVEFMX0FTU0VUUy5DUTIyMDEyLi4uLlVTRAEAAAAPLgoAAgAAAAwyODE1MC44MDY3NzkBCAAAAAUAAAABMQEAAAAKMTU1ODMxNDUxMgMAAAADMTYwAgAAAAQxMDA3BAAAAAEwBwAAAAoxMC8yNC8yMDIzCAAAAAk2LzMwLzIwMTIJAAAAATDwmJfZi9TbCEah7d+N1NsIJ0NJUS5UU0U6NzI2OS5JUV9UT1RBTF9DTC5DUTIyMDEyLi4uLlVT</t>
  </si>
  <si>
    <t>RAEAAAAPLgoAAgAAAAwxMjYyMS45MzE2MTEBCAAAAAUAAAABMQEAAAAKMTU1ODMxNDUxMgMAAAADMTYwAgAAAAQxMDA5BAAAAAEwBwAAAAoxMC8yNC8yMDIzCAAAAAk2LzMwLzIwMTIJAAAAATDwmJfZi9TbCNPV3N+N1NsIKUNJUS5UU0U6NzI2OS5JUV9UT1RBTF9MSUFCLkNRMjIwMTIuLi4uVVNEAQAAAA8uCgACAAAADDE0NTMxLjQwMjM4NgEIAAAABQAAAAExAQAAAAoxNTU4MzE0NTEyAwAAAAMxNjACAAAABDEyNzYEAAAAATAHAAAACjEwLzI0LzIwMjMIAAAACTYvMzAvMjAxMgkAAAABMPCYl9mL1NsI7RDe343U2wgqQ0lRLlRTRTo3MjY5LklRX1BSRUZfRVFVSVRZLkNRMjIwMTIuLi4uVVNEAQAAAA8uCgADAAAAAADwmJfZi9TbCDXL69+N1NsII0NJUS5UU0U6NzI2OS5JUV9BUElDLkNRMjIwMTIuLi4uVVNEAQAAAA8uCgACAAAACzE4MDYuMTMwMzUzAQgAAAAFAAAAATEBAAAACjE1NTgzMTQ1MTIDAAAAAzE2MAIAAAAEMTA4NAQAAAABMAcAAAAKMTAvMjQvMjAyMwgAAAAJNi8zMC8yMDEyCQAAAAEw8JiX2YvU2wgL4wXgjdTbCCFDSVEuVFNFOjcyNjkuSVFfUkUuQ1EyMjAxMi4uLi5VU0QBAAAADy4KAAIAAAAMMTA2ODcuODI2NzgxAQgAAAAFAAAAATEBAAAACjE1NTgzMTQ1MTIDAAAAAzE2MAIAAAAEMTIyMgQAAAABMAcAAAAKMTAvMjQvMjAyMwgAAAAJNi8zMC8yMDEyCQAAAAEw8JiX2YvU2wgvs+7f</t>
  </si>
  <si>
    <t>jdTbCCtDSVEuVFNFOjcyNjkuSVFfVE9UQUxfRVFVSVRZLkNRMjIwMTIuLi4uVVNEAQAAAA8uCgACAAAADDEzNjE5LjQwNDM5MwEIAAAABQAAAAExAQAAAAoxNTU4MzE0NTEyAwAAAAMxNjACAAAABDEyNzUEAAAAATAHAAAACjEwLzI0LzIwMjMIAAAACTYvMzAvMjAxMgkAAAABMPCYl9mL1NsI5Rnj343U2wgpQ0lRLlRTRTo3MjY5LklRX1RPVEFMX0RFQlQuQ1EyMjAxMi4uLi5VU0QBAAAADy4KAAIAAAALNTQwMS43ODkwMzEBCAAAAAUAAAABMQEAAAAKMTU1ODMxNDUxMgMAAAADMTYwAgAAAAQ0MTczBAAAAAEwBwAAAAoxMC8yNC8yMDIzCAAAAAk2LzMwLzIwMTIJAAAAATDwmJfZi9TbCIwR59+N1NsILUNJUS5UU0U6NzI2OS5JUV9QUkVGX0RJVl9PVEhFUi5DUTIyMDEyLi4uLlVTRAEAAAAPLgoAAwAAAAAA8JiX2YvU2wjQ5OjfjdTbCCNDSVEuVFNFOjcyNjkuSVFfQ09HUy5DUTIyMDEyLi4uLlVTRAEAAAAPLgoAAgAAAAs2MDk5LjY0OTY1NQEIAAAABQAAAAExAQAAAAoxNTU4MzE0NTEyAwAAAAMxNjACAAAAAjM0BAAAAAEwBwAAAAoxMC8yNC8yMDIzCAAAAAk2LzMwLzIwMTIJAAAAATDwmJfZi9TbCN/36d+N1NsIIUNJUS5UU0U6NzI2OS5JUV9BUC5DUTIyMDEyLi4uLlVTRAEAAAAPLgoAAgAAAAs0NDAxLjM4ODY4NwEIAAAABQAAAAExAQAAAAoxNTU4MzE0NTEyAwAAAAMxNjACAAAABDEwMTgEAAAAATAH</t>
  </si>
  <si>
    <t>AAAACjEwLzI0LzIwMjMIAAAACTYvMzAvMjAxMgkAAAABMPCYl9mL1NsIU+7b343U2wghQ0lRLlRTRTo3MjY5LklRX0FSLkNRMjIwMTIuLi4uVVNEAQAAAA8uCgACAAAACzI3NzIuNzEzNjA3AQgAAAAFAAAAATEBAAAACjE1NTgzMTQ1MTIDAAAAAzE2MAIAAAAEMTAyMQQAAAABMAcAAAAKMTAvMjQvMjAyMwgAAAAJNi8zMC8yMDEyCQAAAAEw8JiX2YvU2wjT1dzfjdTbCChDSVEuVFNFOjcyNjkuSVFfSU5WRU5UT1JZLkNRMjIwMTIuLi4uVVNEAQAAAA8uCgACAAAACzI5NzAuMjIzOTI3AQgAAAAFAAAAATEBAAAACjE1NTgzMTQ1MTIDAAAAAzE2MAIAAAAEMTA0MwQAAAABMAcAAAAKMTAvMjQvMjAyMwgAAAAJNi8zMC8yMDEyCQAAAAEw8JiX2YvU2wjtEN7fjdTbCCJDSVEuVFNFOjcyNjkuSVFfU0dBLkNRMjIwMTIuLi4uVVNEAQAAAA8uCgACAAAACzE1MjAuOTY4MzM4AQgAAAAFAAAAATEBAAAACjE1NTgzMTQ1MTIDAAAAAzE2MAIAAAACMjMEAAAAATAHAAAACjEwLzI0LzIwMjMIAAAACTYvMzAvMjAxMgkAAAABMPCYl9mL1NsIeUnf343U2wg3Q0lRLlRTRTo3MjY5LklRX1RPVEFMX1JFVl8xWVJfQU5OX0dST1dUSC5DUTIyMDEyLi4uLlVTRAEAAAAPLgoAAgAAAAY2LjE2MjkBCAAAAAUAAAABMQEAAAAKMTU1ODMxNDUxMgMAAAACNzkCAAAABDQxOTQEAAAAATAHAAAACjEwLzI0LzIwMjMIAAAACTYvMzAvMjAx</t>
  </si>
  <si>
    <t>MgkAAAABMPCYl9mL1NsIMuLh343U2wgvQ0lRLlRTRTo3MjY5LklRX05FVF9JTlRFUkVTVF9FWFAuQ1EyMjAxMi4uLi5VU0QBAAAADy4KAAIAAAAJNDYuNTE1NzAxAQgAAAAFAAAAATEBAAAACjE1NTgzMTQ1MTIDAAAAAzE2MAIAAAADMzY4BAAAAAEwBwAAAAoxMC8yNC8yMDIzCAAAAAk2LzMwLzIwMTIJAAAAATDwmJfZi9TbCEah7d+N1NsILkNJUS5UU0U6NzI2OS5JUV9ORVRfV09SS0lOR19DQVAuQ1EyMjAxMi4uLi5VU0QBAAAADy4KAAIAAAALLTExMy44MjQ1OTYBCAAAAAUAAAABMQEAAAAKMTU1ODMxNDUxMgMAAAADMTYwAgAAAAQxMzExBAAAAAEwBwAAAAoxMC8yNC8yMDIzCAAAAAk2LzMwLzIwMTIJAAAAATDwmJfZi9TbCC+z7t+N1NsIJENJUS5UU0U6NzI2OS5JUV9DQVBFWC5DUTIyMDEyLi4uLlVTRAEAAAAPLgoAAgAAAAstMzE1LjE4ODI4OAEIAAAABQAAAAExAQAAAAoxNTU4MzE0NTEyAwAAAAMxNjACAAAABDIwMjEEAAAAATAHAAAACjEwLzI0LzIwMjMIAAAACTYvMzAvMjAxMgkAAAABMPCYl9mL1NsIkoQE4I3U2wgoQ0lRLlRTRTo3MjY5LklRX1RPVEFMX1JFVi5DUTEyMDEyLi4uLlVTRAEAAAAPLgoAAgAAAAs4NjY2LjM4Nzc4NwEIAAAABQAAAAExAQAAAAoxNTU0OTYxMjI5AwAAAAMxNjACAAAAAjI4BAAAAAEwBwAAAAoxMC8yNC8yMDIzCAAAAAkzLzMxLzIwMTIJAAAAATDwmJfZi9TbCCJz</t>
  </si>
  <si>
    <t>A+CN1NsIIUNJUS5UU0U6NzI2OS5JUV9OSS5DUTEyMDEyLi4uLlVTRAEAAAAPLgoAAgAAAAoxNjEuMDI0MTUyAQgAAAAFAAAAATEBAAAACjE1NTQ5NjEyMjkDAAAAAzE2MAIAAAACMTUEAAAAATAHAAAACjEwLzI0LzIwMjMIAAAACTMvMzEvMjAxMgkAAAABMPCYl9mL1NsIeUnf343U2wgpQ0lRLlRTRTo3MjY5LklRX0NBU0hfRVFVSVYuQ1ExMjAxMi4uLi5VU0QBAAAADy4KAAIAAAALMzUzOS4yNTUwMzIBCAAAAAUAAAABMQEAAAAKMTU1NDk2MTIyOQMAAAADMTYwAgAAAAQxMDk2BAAAAAEwBwAAAAoxMC8yNC8yMDIzCAAAAAkzLzMxLzIwMTIJAAAAATDwmJfZi9TbCI+54d+N1NsILUNJUS5UU0U6NzI2OS5JUV9DQVNIX1NUX0lOVkVTVC5DUTEyMDEyLi4uLlVTRAEAAAAPLgoAAgAAAAwxMDEyNC4yMzI3NDQBCAAAAAUAAAABMQEAAAAKMTU1NDk2MTIyOQMAAAADMTYwAgAAAAQxMDAyBAAAAAEwBwAAAAoxMC8yNC8yMDIzCAAAAAkzLzMxLzIwMTIJAAAAATDwmJfZi9TbCOUZ49+N1NsIJ0NJUS5UU0U6NzI2OS5JUV9UT1RBTF9DQS5DUTEyMDEyLi4uLlVTRAEAAAAPLgoAAgAAAAwxODMxNy43Nzc0MTgBCAAAAAUAAAABMQEAAAAKMTU1NDk2MTIyOQMAAAADMTYwAgAAAAQxMDA4BAAAAAEwBwAAAAoxMC8yNC8yMDIzCAAAAAkzLzMxLzIwMTIJAAAAATDwmJfZi9TbCP1j5d+N1NsIK0NJUS5UU0U6NzI2OS5JUV9U</t>
  </si>
  <si>
    <t>T1RBTF9BU1NFVFMuQ1ExMjAxMi4uLi5VU0QBAAAADy4KAAIAAAAMMjc5MzguODMwOTI0AQgAAAAFAAAAATEBAAAACjE1NTQ5NjEyMjkDAAAAAzE2MAIAAAAEMTAwNwQAAAABMAcAAAAKMTAvMjQvMjAyMwgAAAAJMy8zMS8yMDEyCQAAAAEw8JiX2YvU2wg1y+vfjdTbCCdDSVEuVFNFOjcyNjkuSVFfVE9UQUxfQ0wuQ1ExMjAxMi4uLi5VU0QBAAAADy4KAAIAAAAMMTI1ODMuNzY0NDE1AQgAAAAFAAAAATEBAAAACjE1NTQ5NjEyMjkDAAAAAzE2MAIAAAAEMTAwOQQAAAABMAcAAAAKMTAvMjQvMjAyMwgAAAAJMy8zMS8yMDEyCQAAAAEw8JiX2YvU2wjUxQHgjdTbCClDSVEuVFNFOjcyNjkuSVFfVE9UQUxfTElBQi5DUTEyMDEyLi4uLlVTRAEAAAAPLgoAAgAAAAsxNDQ0OC4yNTkwNgEIAAAABQAAAAExAQAAAAoxNTU0OTYxMjI5AwAAAAMxNjACAAAABDEyNzYEAAAAATAHAAAACjEwLzI0LzIwMjMIAAAACTMvMzEvMjAxMgkAAAABMPCYl9mL1NsI1BLw343U2wgqQ0lRLlRTRTo3MjY5LklRX1BSRUZfRVFVSVRZLkNRMTIwMTIuLi4uVVNEAQAAAA8uCgADAAAAAADwmJfZi9TbCFPu29+N1NsIMkNJUS5UU0U6NzI2OS5JUV9UT1RBTF9DT01NT05fRVFVSVRZLkNRMTIwMTIuLi4uVVNEAQAAAA8uCgACAAAADDExOTg1Ljc5MDg1MwEIAAAABQAAAAExAQAAAAoxNTU0OTYxMjI5AwAAAAMxNjACAAAABDEwMDYEAAAAATAH</t>
  </si>
  <si>
    <t>AAAACjEwLzI0LzIwMjMIAAAACTMvMzEvMjAxMgkAAAABMPCYl9mL1NsI09Xc343U2wghQ0lRLlRTRTo3MjY5LklRX1JFLkNRMTIwMTIuLi4uVVNEAQAAAA8uCgACAAAADDEwMTIzLjcyMzA5NwEIAAAABQAAAAExAQAAAAoxNTU0OTYxMjI5AwAAAAMxNjACAAAABDEyMjIEAAAAATAHAAAACjEwLzI0LzIwMjMIAAAACTMvMzEvMjAxMgkAAAABMPCYl9mL1NsIVScB4I3U2wgrQ0lRLlRTRTo3MjY5LklRX1RPVEFMX0VRVUlUWS5DUTEyMDEyLi4uLlVTRAEAAAAPLgoAAgAAAAwxMzQ5MC41NzE4NjMBCAAAAAUAAAABMQEAAAAKMTU1NDk2MTIyOQMAAAADMTYwAgAAAAQxMjc1BAAAAAEwBwAAAAoxMC8yNC8yMDIzCAAAAAkzLzMxLzIwMTIJAAAAATDwmJfZi9TbCEah7d+N1NsIKUNJUS5UU0U6NzI2OS5JUV9UT1RBTF9ERUJULkNRMTIwMTIuLi4uVVNEAQAAAA8uCgACAAAACzUzMzYuMzA2NDA0AQgAAAAFAAAAATEBAAAACjE1NTQ5NjEyMjkDAAAAAzE2MAIAAAAENDE3MwQAAAABMAcAAAAKMTAvMjQvMjAyMwgAAAAJMy8zMS8yMDEyCQAAAAEw8JiX2YvU2wgvs+7fjdTbCC1DSVEuVFNFOjcyNjkuSVFfUFJFRl9ESVZfT1RIRVIuQ1ExMjAxMi4uLi5VU0QBAAAADy4KAAMAAAAAAPCYl9mL1NsI5Rnj343U2wgjQ0lRLlRTRTo3MjY5LklRX0NPR1MuQ1ExMjAxMi4uLi5VU0QBAAAADy4KAAIAAAALNjc2Ny4yNzM1NTUB</t>
  </si>
  <si>
    <t>CAAAAAUAAAABMQEAAAAKMTU1NDk2MTIyOQMAAAADMTYwAgAAAAIzNAQAAAABMAcAAAAKMTAvMjQvMjAyMwgAAAAJMy8zMS8yMDEyCQAAAAEw8JiX2YvU2wj9Y+XfjdTbCCFDSVEuVFNFOjcyNjkuSVFfQVAuQ1ExMjAxMi4uLi5VU0QBAAAADy4KAAIAAAALNDMwNi41MDQxNzEBCAAAAAUAAAABMQEAAAAKMTU1NDk2MTIyOQMAAAADMTYwAgAAAAQxMDE4BAAAAAEwBwAAAAoxMC8yNC8yMDIzCAAAAAkzLzMxLzIwMTIJAAAAATDwmJfZi9TbCIwR59+N1NsIIUNJUS5UU0U6NzI2OS5JUV9BUi5DUTEyMDEyLi4uLlVTRAEAAAAPLgoAAgAAAAszMDE0Ljg2NDc3NQEIAAAABQAAAAExAQAAAAoxNTU0OTYxMjI5AwAAAAMxNjACAAAABDEwMjEEAAAAATAHAAAACjEwLzI0LzIwMjMIAAAACTMvMzEvMjAxMgkAAAABMPCYl9mL1NsI0OTo343U2wgoQ0lRLlRTRTo3MjY5LklRX0lOVkVOVE9SWS5DUTEyMDEyLi4uLlVTRAEAAAAPLgoAAgAAAAsyOTA4LjM4NDk3NgEIAAAABQAAAAExAQAAAAoxNTU0OTYxMjI5AwAAAAMxNjACAAAABDEwNDMEAAAAATAHAAAACjEwLzI0LzIwMjMIAAAACTMvMzEvMjAxMgkAAAABMPCYl9mL1NsI3/fp343U2wgiQ0lRLlRTRTo3MjY5LklRX1NHQS5DUTEyMDEyLi4uLlVTRAEAAAAPLgoAAgAAAAstNDE5LjI1NzM4MgEIAAAABQAAAAExAQAAAAoxNTU0OTYxMjI5AwAAAAMxNjACAAAAAjIzBAAA</t>
  </si>
  <si>
    <t>AAEwBwAAAAoxMC8yNC8yMDIzCAAAAAkzLzMxLzIwMTIJAAAAATDwmJfZi9TbCFPu29+N1NsIN0NJUS5UU0U6NzI2OS5JUV9UT1RBTF9SRVZfMVlSX0FOTl9HUk9XVEguQ1ExMjAxMi4uLi5VU0QBAAAADy4KAAIAAAAGNC45NTA3AQgAAAAFAAAAATEBAAAACjE1NTQ5NjEyMjkDAAAAAjc5AgAAAAQ0MTk0BAAAAAEwBwAAAAoxMC8yNC8yMDIzCAAAAAkzLzMxLzIwMTIJAAAAATDwmJfZi9TbCNPV3N+N1NsIIUNJUS5UU0U6NzI2OS5JUV9EQS5DUTEyMDEyLi4uLlVTRAEAAAAPLgoAAgAAAAoxOTIuNDAzODM5AQgAAAAFAAAAATEBAAAACjE1NTQ5NjEyMjkDAAAAAzE2MAIAAAABMgQAAAABMAcAAAAKMTAvMjQvMjAyMwgAAAAJMy8zMS8yMDEyCQAAAAEw8JiX2YvU2wjtEN7fjdTbCCRDSVEuVFNFOjcyNjkuSVFfQ0FQRVguQ1ExMjAxMi4uLi5VU0QBAAAADy4KAAIAAAALLTQyOS42MDgwNjgBCAAAAAUAAAABMQEAAAAKMTU1NDk2MTIyOQMAAAADMTYwAgAAAAQyMDIxBAAAAAEwBwAAAAoxMC8yNC8yMDIzCAAAAAkzLzMxLzIwMTIJAAAAATDwmJfZi9TbCC+z7t+N1NsIIUNJUS5UU0U6NzI2OS5JUV9OSS5DUTQyMDExLi4uLlVTRAEAAAAPLgoAAgAAAAkxMTEuODc5MzkBCAAAAAUAAAABMQEAAAAKMTUxMTMyMzIwMwMAAAADMTYwAgAAAAIxNQQAAAABMAcAAAAKMTAvMjQvMjAyMwgAAAAKMTIvMzEvMjAxMQkAAAAB</t>
  </si>
  <si>
    <t>MPCYl9mL1NsINcvr343U2wgpQ0lRLlRTRTo3MjY5LklRX0NBU0hfRVFVSVYuQ1E0MjAxMS4uLi5VU0QBAAAADy4KAAIAAAALMjgzNS4zMTMzMTIBCAAAAAUAAAABMQEAAAAKMTUxMTMyMzIwMwMAAAADMTYwAgAAAAQxMDk2BAAAAAEwBwAAAAoxMC8yNC8yMDIzCAAAAAoxMi8zMS8yMDExCQAAAAEw8JiX2YvU2wiKGf7fjdTbCC1DSVEuVFNFOjcyNjkuSVFfQ0FTSF9TVF9JTlZFU1QuQ1E0MjAxMS4uLi5VU0QBAAAADy4KAAIAAAAMMTA0NDIuOTU1ODQ4AQgAAAAFAAAAATEBAAAACjE1MTEzMjMyMDMDAAAAAzE2MAIAAAAEMTAwMgQAAAABMAcAAAAKMTAvMjQvMjAyMwgAAAAKMTIvMzEvMjAxMQkAAAABMPCYl9mL1NsIRqHt343U2wgnQ0lRLlRTRTo3MjY5LklRX1RPVEFMX0NBLkNRNDIwMTEuLi4uVVNEAQAAAA8uCgACAAAACzE4NTc2LjMxOTc0AQgAAAAFAAAAATEBAAAACjE1MTEzMjMyMDMDAAAAAzE2MAIAAAAEMTAwOAQAAAABMAcAAAAKMTAvMjQvMjAyMwgAAAAKMTIvMzEvMjAxMQkAAAABMPCYl9mL1NsIj7nh343U2wgrQ0lRLlRTRTo3MjY5LklRX1RPVEFMX0FTU0VUUy5DUTQyMDExLi4uLlVTRAEAAAAPLgoAAgAAAAsyODYyMC4zMDIzNQEIAAAABQAAAAExAQAAAAoxNTExMzIzMjAzAwAAAAMxNjACAAAABDEwMDcEAAAAATAHAAAACjEwLzI0LzIwMjMIAAAACjEyLzMxLzIwMTEJAAAAATDwmJfZi9Tb</t>
  </si>
  <si>
    <t>COUZ49+N1NsIJ0NJUS5UU0U6NzI2OS5JUV9UT1RBTF9DTC5DUTQyMDExLi4uLlVTRAEAAAAPLgoAAgAAAAwxMDk3MS42MTQ1NTgBCAAAAAUAAAABMQEAAAAKMTUxMTMyMzIwMwMAAAADMTYwAgAAAAQxMDA5BAAAAAEwBwAAAAoxMC8yNC8yMDIzCAAAAAoxMi8zMS8yMDExCQAAAAEw8JiX2YvU2wj9Y+XfjdTbCClDSVEuVFNFOjcyNjkuSVFfVE9UQUxfTElBQi5DUTQyMDExLi4uLlVTRAEAAAAPLgoAAgAAAAwxNDk3My4wMzEzNjEBCAAAAAUAAAABMQEAAAAKMTUxMTMyMzIwMwMAAAADMTYwAgAAAAQxMjc2BAAAAAEwBwAAAAoxMC8yNC8yMDIzCAAAAAoxMi8zMS8yMDExCQAAAAEw8JiX2YvU2wiMEeffjdTbCCpDSVEuVFNFOjcyNjkuSVFfUFJFRl9FUVVJVFkuQ1E0MjAxMS4uLi5VU0QBAAAADy4KAAMAAAAAAPCYl9mL1NsIgbzo343U2wgjQ0lRLlRTRTo3MjY5LklRX0FQSUMuQ1E0MjAxMS4uLi5VU0QBAAAADy4KAAIAAAALMTg3Ni4zMTkyNjMBCAAAAAUAAAABMQEAAAAKMTUxMTMyMzIwMwMAAAADMTYwAgAAAAQxMDg0BAAAAAEwBwAAAAoxMC8yNC8yMDIzCAAAAAoxMi8zMS8yMDExCQAAAAEw8JiX2YvU2whT7tvfjdTbCCFDSVEuVFNFOjcyNjkuSVFfUkUuQ1E0MjAxMS4uLi5VU0QBAAAADy4KAAIAAAAMMTA2NzAuOTkwNjg3AQgAAAAFAAAAATEBAAAACjE1MTEzMjMyMDMDAAAAAzE2MAIAAAAEMTIyMgQA</t>
  </si>
  <si>
    <t>AAABMAcAAAAKMTAvMjQvMjAyMwgAAAAKMTIvMzEvMjAxMQkAAAABMPCYl9mL1NsI7RDe343U2wgrQ0lRLlRTRTo3MjY5LklRX1RPVEFMX0VRVUlUWS5DUTQyMDExLi4uLlVTRAEAAAAPLgoAAgAAAAsxMzY0Ny4yNzA5OQEIAAAABQAAAAExAQAAAAoxNTExMzIzMjAzAwAAAAMxNjACAAAABDEyNzUEAAAAATAHAAAACjEwLzI0LzIwMjMIAAAACjEyLzMxLzIwMTEJAAAAATDwmJfZi9TbCHlJ39+N1NsIKUNJUS5UU0U6NzI2OS5JUV9UT1RBTF9ERUJULkNRNDIwMTEuLi4uVVNEAQAAAA8uCgACAAAACzU4NTAuNDU1MDY3AQgAAAAFAAAAATEBAAAACjE1MTEzMjMyMDMDAAAAAzE2MAIAAAAENDE3MwQAAAABMAcAAAAKMTAvMjQvMjAyMwgAAAAKMTIvMzEvMjAxMQkAAAABMPCYl9mL1NsIRqHt343U2wghQ0lRLlRTRTo3MjY5LklRX0FQLkNRNDIwMTEuLi4uVVNEAQAAAA8uCgACAAAACzQyMDAuNDgxMDE0AQgAAAAFAAAAATEBAAAACjE1MTEzMjMyMDMDAAAAAzE2MAIAAAAEMTAxOAQAAAABMAcAAAAKMTAvMjQvMjAyMwgAAAAKMTIvMzEvMjAxMQkAAAABMPCYl9mL1NsILuvv343U2wghQ0lRLlRTRTo3MjY5LklRX0FSLkNRNDIwMTEuLi4uVVNEAQAAAA8uCgACAAAACzI1MDUuNDQ1ODczAQgAAAAFAAAAATEBAAAACjE1MTEzMjMyMDMDAAAAAzE2MAIAAAAEMTAyMQQAAAABMAcAAAAKMTAvMjQvMjAyMwgAAAAKMTIv</t>
  </si>
  <si>
    <t>MzEvMjAxMQkAAAABMPCYl9mL1NsIjBHn343U2wgoQ0lRLlRTRTo3MjY5LklRX0lOVkVOVE9SWS5DUTQyMDExLi4uLlVTRAEAAAAPLgoAAgAAAAszMjE1LjYwOTY1OAEIAAAABQAAAAExAQAAAAoxNTExMzIzMjAzAwAAAAMxNjACAAAABDEwNDMEAAAAATAHAAAACjEwLzI0LzIwMjMIAAAACjEyLzMxLzIwMTEJAAAAATDwmJfZi9TbCIG86N+N1NsIIkNJUS5UU0U6NzI2OS5JUV9TR0EuQ1E0MjAxMS4uLi5VU0QBAAAADy4KAAIAAAAJMTU2Mi40NzczAQgAAAAFAAAAATEBAAAACjE1MTEzMjMyMDMDAAAAAzE2MAIAAAACMjMEAAAAATAHAAAACjEwLzI0LzIwMjMIAAAACjEyLzMxLzIwMTEJAAAAATDwmJfZi9TbCN/36d+N1NsIN0NJUS5UU0U6NzI2OS5JUV9UT1RBTF9SRVZfMVlSX0FOTl9HUk9XVEguQ1E0MjAxMS4uLi5VU0QBAAAADy4KAAIAAAAHLTYuMDk3NAEIAAAABQAAAAExAQAAAAoxNTExMzIzMjAzAwAAAAI3OQIAAAAENDE5NAQAAAABMAcAAAAKMTAvMjQvMjAyMwgAAAAKMTIvMzEvMjAxMQkAAAABMPCYl9mL1NsINcvr343U2wghQ0lRLlRTRTo3MjY5LklRX0RBLkNRNDIwMTEuLi4uVVNEAQAAAA8uCgADAAAAAADwmJfZi9TbCB3s+N+N1NsIL0NJUS5UU0U6NzI2OS5JUV9ORVRfSU5URVJFU1RfRVhQLkNRNDIwMTEuLi4uVVNEAQAAAA8uCgACAAAACTM4LjA2ODYyNgEIAAAABQAAAAExAQAAAAoxNTEx</t>
  </si>
  <si>
    <t>MzIzMjAzAwAAAAMxNjACAAAAAzM2OAQAAAABMAcAAAAKMTAvMjQvMjAyMwgAAAAKMTIvMzEvMjAxMQkAAAABMPCYl9mL1NsI7RDe343U2wguQ0lRLlRTRTo3MjY5LklRX05FVF9XT1JLSU5HX0NBUC5DUTQyMDExLi4uLlVTRAEAAAAPLgoAAgAAAAoxMDcuOTU0MjUzAQgAAAAFAAAAATEBAAAACjE1MTEzMjMyMDMDAAAAAzE2MAIAAAAEMTMxMQQAAAABMAcAAAAKMTAvMjQvMjAyMwgAAAAKMTIvMzEvMjAxMQkAAAABMPCYl9mL1NsIeUnf343U2wgkQ0lRLlRTRTo3MjY5LklRX0NBUEVYLkNRNDIwMTEuLi4uVVNEAQAAAA8uCgACAAAACy00MjEuMDk0MzcxAQgAAAAFAAAAATEBAAAACjE1MTEzMjMyMDMDAAAAAzE2MAIAAAAEMjAyMQQAAAABMAcAAAAKMTAvMjQvMjAyMwgAAAAKMTIvMzEvMjAxMQkAAAABMPCYl9mL1NsIj7nh343U2wgpQ0lRLlRTRTo3MjY5LklRX0NBU0hfRVFVSVYuQ1EzMjAxMS4uLi5VU0QBAAAADy4KAAIAAAALMzA3OS40NjgzMTUBCAAAAAUAAAABMQEAAAAKMTQ4MTYxNDk5MAMAAAADMTYwAgAAAAQxMDk2BAAAAAEwBwAAAAoxMC8yNC8yMDIzCAAAAAk5LzMwLzIwMTEJAAAAATDwmJfZi9TbCOrd7N+N1NsILUNJUS5UU0U6NzI2OS5JUV9DQVNIX1NUX0lOVkVTVC5DUTMyMDExLi4uLlVTRAEAAAAPLgoAAgAAAAsxMDM4Ny42MjY3NwEIAAAABQAAAAExAQAAAAoxNDgxNjE0OTkwAwAAAAMx</t>
  </si>
  <si>
    <t>NjACAAAABDEwMDIEAAAAATAHAAAACjEwLzI0LzIwMjMIAAAACTkvMzAvMjAxMQkAAAABMPCYl9mL1NsIRqHt343U2wgnQ0lRLlRTRTo3MjY5LklRX1RPVEFMX0NBLkNRMzIwMTEuLi4uVVNEAQAAAA8uCgACAAAADDE4Mzk3Ljk1MTI2MwEIAAAABQAAAAExAQAAAAoxNDgxNjE0OTkwAwAAAAMxNjACAAAABDEwMDgEAAAAATAHAAAACjEwLzI0LzIwMjMIAAAACTkvMzAvMjAxMQkAAAABMPCYl9mL1NsIL7Pu343U2wgrQ0lRLlRTRTo3MjY5LklRX1RPVEFMX0FTU0VUUy5DUTMyMDExLi4uLlVTRAEAAAAPLgoAAgAAAAsyODQwNS40MDk0MQEIAAAABQAAAAExAQAAAAoxNDgxNjE0OTkwAwAAAAMxNjACAAAABDEwMDcEAAAAATAHAAAACjEwLzI0LzIwMjMIAAAACTkvMzAvMjAxMQkAAAABMPCYl9mL1NsI7qTr343U2wgnQ0lRLlRTRTo3MjY5LklRX1RPVEFMX0NMLkNRMzIwMTEuLi4uVVNEAQAAAA8uCgACAAAADDEwNjYxLjA2Mzg3MwEIAAAABQAAAAExAQAAAAoxNDgxNjE0OTkwAwAAAAMxNjACAAAABDEwMDkEAAAAATAHAAAACjEwLzI0LzIwMjMIAAAACTkvMzAvMjAxMQkAAAABMPCYl9mL1NsIFgb2343U2wgpQ0lRLlRTRTo3MjY5LklRX1RPVEFMX0xJQUIuQ1EzMjAxMS4uLi5VU0QBAAAADy4KAAIAAAAMMTQ2ODEuMjA2NjY1AQgAAAAFAAAAATEBAAAACjE0ODE2MTQ5OTADAAAAAzE2MAIAAAAEMTI3NgQAAAAB</t>
  </si>
  <si>
    <t>MAcAAAAKMTAvMjQvMjAyMwgAAAAJOS8zMC8yMDExCQAAAAEw8JiX2YvU2wj9Y+XfjdTbCCpDSVEuVFNFOjcyNjkuSVFfUFJFRl9FUVVJVFkuQ1EzMjAxMS4uLi5VU0QBAAAADy4KAAMAAAAAAPCYl9mL1NsIjBHn343U2wgyQ0lRLlRTRTo3MjY5LklRX1RPVEFMX0NPTU1PTl9FUVVJVFkuQ1EzMjAxMS4uLi5VU0QBAAAADy4KAAIAAAAMMTIyMTkuMTMxMzY0AQgAAAAFAAAAATEBAAAACjE0ODE2MTQ5OTADAAAAAzE2MAIAAAAEMTAwNgQAAAABMAcAAAAKMTAvMjQvMjAyMwgAAAAJOS8zMC8yMDExCQAAAAEw8JiX2YvU2wiBvOjfjdTbCCNDSVEuVFNFOjcyNjkuSVFfQVBJQy5DUTMyMDExLi4uLlVTRAEAAAAPLgoAAgAAAAsxODcyLjQyNTQ3OAEIAAAABQAAAAExAQAAAAoxNDgxNjE0OTkwAwAAAAMxNjACAAAABDEwODQEAAAAATAHAAAACjEwLzI0LzIwMjMIAAAACTkvMzAvMjAxMQkAAAABMPCYl9mL1NsI3/fp343U2wgpQ0lRLlRTRTo3MjY5LklRX1RPVEFMX0RFQlQuQ1EzMjAxMS4uLi5VU0QBAAAADy4KAAIAAAALNTY2NS4xNjIyOTYBCAAAAAUAAAABMQEAAAAKMTQ4MTYxNDk5MAMAAAADMTYwAgAAAAQ0MTczBAAAAAEwBwAAAAoxMC8yNC8yMDIzCAAAAAk5LzMwLzIwMTEJAAAAATDwmJfZi9TbCI+54d+N1NsILUNJUS5UU0U6NzI2OS5JUV9QUkVGX0RJVl9PVEhFUi5DUTMyMDExLi4uLlVTRAEAAAAPLgoA</t>
  </si>
  <si>
    <t>AwAAAAAA8JiX2YvU2wjlGePfjdTbCCNDSVEuVFNFOjcyNjkuSVFfQ09HUy5DUTMyMDExLi4uLlVTRAEAAAAPLgoAAgAAAAs2MDQzLjQzNzI3NQEIAAAABQAAAAExAQAAAAoxNDgxNjE0OTkwAwAAAAMxNjACAAAAAjM0BAAAAAEwBwAAAAoxMC8yNC8yMDIzCAAAAAk5LzMwLzIwMTEJAAAAATDwmJfZi9TbCBB/9N+N1NsIIUNJUS5UU0U6NzI2OS5JUV9BUC5DUTMyMDExLi4uLlVTRAEAAAAPLgoAAgAAAAs0MDUxLjE5MzM3NwEIAAAABQAAAAExAQAAAAoxNDgxNjE0OTkwAwAAAAMxNjACAAAABDEwMTgEAAAAATAHAAAACjEwLzI0LzIwMjMIAAAACTkvMzAvMjAxMQkAAAABMPCYl9mL1NsILuvv343U2wgoQ0lRLlRTRTo3MjY5LklRX0lOVkVOVE9SWS5DUTMyMDExLi4uLlVTRAEAAAAPLgoAAgAAAAsyODYzLjYzMTczMwEIAAAABQAAAAExAQAAAAoxNDgxNjE0OTkwAwAAAAMxNjACAAAABDEwNDMEAAAAATAHAAAACjEwLzI0LzIwMjMIAAAACTkvMzAvMjAxMQkAAAABMPCYl9mL1NsIU+7b343U2wgiQ0lRLlRTRTo3MjY5LklRX1NHQS5DUTMyMDExLi4uLlVTRAEAAAAPLgoAAgAAAAoxNDc1LjA1ODQxAQgAAAAFAAAAATEBAAAACjE0ODE2MTQ5OTADAAAAAzE2MAIAAAACMjMEAAAAATAHAAAACjEwLzI0LzIwMjMIAAAACTkvMzAvMjAxMQkAAAABMPCYl9mL1NsI09Xc343U2wg3Q0lRLlRTRTo3MjY5LklRX1RPVEFM</t>
  </si>
  <si>
    <t>X1JFVl8xWVJfQU5OX0dST1dUSC5DUTMyMDExLi4uLlVTRAEAAAAPLgoAAgAAAActNi41ODc5AQgAAAAFAAAAATEBAAAACjE0ODE2MTQ5OTADAAAAAjc5AgAAAAQ0MTk0BAAAAAEwBwAAAAoxMC8yNC8yMDIzCAAAAAk5LzMwLzIwMTEJAAAAATDwmJfZi9TbCN/36d+N1NsIIUNJUS5UU0U6NzI2OS5JUV9EQS5DUTMyMDExLi4uLlVTRAEAAAAPLgoAAwAAAAAA8JiX2YvU2wjupOvfjdTbCC9DSVEuVFNFOjcyNjkuSVFfTkVUX0lOVEVSRVNUX0VYUC5DUTMyMDExLi4uLlVTRAEAAAAPLgoAAgAAAAg5LjU0NjA0NAEIAAAABQAAAAExAQAAAAoxNDgxNjE0OTkwAwAAAAMxNjACAAAAAzM2OAQAAAABMAcAAAAKMTAvMjQvMjAyMwgAAAAJOS8zMC8yMDExCQAAAAEw8JiX2YvU2wjq3ezfjdTbCC5DSVEuVFNFOjcyNjkuSVFfTkVUX1dPUktJTkdfQ0FQLkNRMzIwMTEuLi4uVVNEAQAAAA8uCgACAAAACDg3LjQ3MDgyAQgAAAAFAAAAATEBAAAACjE0ODE2MTQ5OTADAAAAAzE2MAIAAAAEMTMxMQQAAAABMAcAAAAKMTAvMjQvMjAyMwgAAAAJOS8zMC8yMDExCQAAAAEw8JiX2YvU2whGoe3fjdTbCCRDSVEuVFNFOjcyNjkuSVFfQ0FQRVguQ1EzMjAxMS4uLi5VU0QBAAAADy4KAAIAAAALLTI1OC40MDQ2NzcBCAAAAAUAAAABMQEAAAAKMTQ4MTYxNDk5MAMAAAADMTYwAgAAAAQyMDIxBAAAAAEwBwAAAAoxMC8yNC8yMDIzCAAA</t>
  </si>
  <si>
    <t>AAk5LzMwLzIwMTEJAAAAATDwmJfZi9TbCC+z7t+N1NsIIUNJUS5UU0U6NzI2OS5JUV9OSS5DUTIyMDExLi4uLlVTRAEAAAAPLgoAAgAAAAoyMzIuMjY0ODY4AQgAAAAFAAAAATEBAAAACjE0NjU5MzE0NTYDAAAAAzE2MAIAAAACMTUEAAAAATAHAAAACjEwLzI0LzIwMjMIAAAACTYvMzAvMjAxMQkAAAABMPCYl9mL1NsI7RDe343U2wgpQ0lRLlRTRTo3MjY5LklRX0NBU0hfRVFVSVYuQ1EyMjAxMS4uLi5VU0QBAAAADy4KAAIAAAALMjM2MS41MTAzNjEBCAAAAAUAAAABMQEAAAAKMTQ2NTkzMTQ1NgMAAAADMTYwAgAAAAQxMDk2BAAAAAEwBwAAAAoxMC8yNC8yMDIzCAAAAAk2LzMwLzIwMTEJAAAAATDwmJfZi9TbCHlJ39+N1NsILUNJUS5UU0U6NzI2OS5JUV9DQVNIX1NUX0lOVkVTVC5DUTIyMDExLi4uLlVTRAEAAAAPLgoAAgAAAAs5NTUyLjA4NjQ1OAEIAAAABQAAAAExAQAAAAoxNDY1OTMxNDU2AwAAAAMxNjACAAAABDEwMDIEAAAAATAHAAAACjEwLzI0LzIwMjMIAAAACTYvMzAvMjAxMQkAAAABMPCYl9mL1NsIj7nh343U2wgrQ0lRLlRTRTo3MjY5LklRX1RPVEFMX0FTU0VUUy5DUTIyMDExLi4uLlVTRAEAAAAPLgoAAgAAAAwyNzgyMi43NDIwOTQBCAAAAAUAAAABMQEAAAAKMTQ2NTkzMTQ1NgMAAAADMTYwAgAAAAQxMDA3BAAAAAEwBwAAAAoxMC8yNC8yMDIzCAAAAAk2LzMwLzIwMTEJAAAAATDwmJfZ</t>
  </si>
  <si>
    <t>i9TbCC+z7t+N1NsIJ0NJUS5UU0U6NzI2OS5JUV9UT1RBTF9DTC5DUTIyMDExLi4uLlVTRAEAAAAPLgoAAgAAAAwxMDEwNy42OTQzNzgBCAAAAAUAAAABMQEAAAAKMTQ2NTkzMTQ1NgMAAAADMTYwAgAAAAQxMDA5BAAAAAEwBwAAAAoxMC8yNC8yMDIzCAAAAAk2LzMwLzIwMTEJAAAAATDwmJfZi9TbCDqD8t+N1NsIKUNJUS5UU0U6NzI2OS5JUV9UT1RBTF9MSUFCLkNRMjIwMTEuLi4uVVNEAQAAAA8uCgACAAAADDEzODI5Ljg5NjY4MwEIAAAABQAAAAExAQAAAAoxNDY1OTMxNDU2AwAAAAMxNjACAAAABDEyNzYEAAAAATAHAAAACjEwLzI0LzIwMjMIAAAACTYvMzAvMjAxMQkAAAABMPCYl9mL1NsILuvv343U2wgqQ0lRLlRTRTo3MjY5LklRX1BSRUZfRVFVSVRZLkNRMjIwMTEuLi4uVVNEAQAAAA8uCgADAAAAAADwmJfZi9TbCFPu29+N1NsIMkNJUS5UU0U6NzI2OS5JUV9UT1RBTF9DT01NT05fRVFVSVRZLkNRMjIwMTEuLi4uVVNEAQAAAA8uCgACAAAACzEyMjkxLjAwMzk4AQgAAAAFAAAAATEBAAAACjE0NjU5MzE0NTYDAAAAAzE2MAIAAAAEMTAwNgQAAAABMAcAAAAKMTAvMjQvMjAyMwgAAAAJNi8zMC8yMDExCQAAAAEw8JiX2YvU2wjT1dzfjdTbCCNDSVEuVFNFOjcyNjkuSVFfQVBJQy5DUTIyMDExLi4uLlVTRAEAAAAPLgoAAgAAAAsxNzkwLjExNzIwOQEIAAAABQAAAAExAQAAAAoxNDY1OTMxNDU2AwAA</t>
  </si>
  <si>
    <t>AAMxNjACAAAABDEwODQEAAAAATAHAAAACjEwLzI0LzIwMjMIAAAACTYvMzAvMjAxMQkAAAABMPCYl9mL1NsIgbzo343U2wghQ0lRLlRTRTo3MjY5LklRX1JFLkNRMjIwMTEuLi4uVVNEAQAAAA8uCgACAAAACzk5NTguMDUwODc3AQgAAAAFAAAAATEBAAAACjE0NjU5MzE0NTYDAAAAAzE2MAIAAAAEMTIyMgQAAAABMAcAAAAKMTAvMjQvMjAyMwgAAAAJNi8zMC8yMDExCQAAAAEw8JiX2YvU2wjupOvfjdTbCCtDSVEuVFNFOjcyNjkuSVFfVE9UQUxfRVFVSVRZLkNRMjIwMTEuLi4uVVNEAQAAAA8uCgACAAAADDEzOTkyLjg0NTQxMQEIAAAABQAAAAExAQAAAAoxNDY1OTMxNDU2AwAAAAMxNjACAAAABDEyNzUEAAAAATAHAAAACjEwLzI0LzIwMjMIAAAACTYvMzAvMjAxMQkAAAABMPCYl9mL1NsI6t3s343U2wg8Q0lRLlRTRTo3MjY5LklRX1RPVEFMX09VVFNUQU5ESU5HX0ZJTElOR19EQVRFLkNRMjIwMTEuLi4uVVNEAQAAAA8uCgACAAAACjU2MC45NjU0MzEBBAAAAAUAAAABNQEAAAAKMTQ2NTkzMTQ1NgIAAAAFMjQxNTMGAAAAATDwmJfZi9TbCEah7d+N1NsIKUNJUS5UU0U6NzI2OS5JUV9UT1RBTF9ERUJULkNRMjIwMTEuLi4uVVNEAQAAAA8uCgACAAAACzU5MDUuOTA4NzA3AQgAAAAFAAAAATEBAAAACjE0NjU5MzE0NTYDAAAAAzE2MAIAAAAENDE3MwQAAAABMAcAAAAKMTAvMjQvMjAyMwgAAAAJNi8zMC8y</t>
  </si>
  <si>
    <t>MDExCQAAAAEw8JiX2YvU2wiPueHfjdTbCC1DSVEuVFNFOjcyNjkuSVFfUFJFRl9ESVZfT1RIRVIuQ1EyMjAxMS4uLi5VU0QBAAAADy4KAAMAAAAAAPCYl9mL1NsINvPi343U2wgjQ0lRLlRTRTo3MjY5LklRX0NPR1MuQ1EyMjAxMS4uLi5VU0QBAAAADy4KAAIAAAALNTc0MC42OTA3NzQBCAAAAAUAAAABMQEAAAAKMTQ2NTkzMTQ1NgMAAAADMTYwAgAAAAIzNAQAAAABMAcAAAAKMTAvMjQvMjAyMwgAAAAJNi8zMC8yMDExCQAAAAEw8JiX2YvU2wj9Y+XfjdTbCChDSVEuVFNFOjcyNjkuSVFfSU5WRU5UT1JZLkNRMjIwMTEuLi4uVVNEAQAAAA8uCgACAAAACjI3NDIuODM1OTMBCAAAAAUAAAABMQEAAAAKMTQ2NTkzMTQ1NgMAAAADMTYwAgAAAAQxMDQzBAAAAAEwBwAAAAoxMC8yNC8yMDIzCAAAAAk2LzMwLzIwMTEJAAAAATDwmJfZi9TbCFPu29+N1NsIIkNJUS5UU0U6NzI2OS5JUV9TR0EuQ1EyMjAxMS4uLi5VU0QBAAAADy4KAAIAAAAKMTQ3My4xNDc3NwEIAAAABQAAAAExAQAAAAoxNDY1OTMxNDU2AwAAAAMxNjACAAAAAjIzBAAAAAEwBwAAAAoxMC8yNC8yMDIzCAAAAAk2LzMwLzIwMTEJAAAAATDwmJfZi9TbCNPV3N+N1NsIN0NJUS5UU0U6NzI2OS5JUV9UT1RBTF9SRVZfMVlSX0FOTl9HUk9XVEguQ1EyMjAxMS4uLi5VU0QBAAAADy4KAAIAAAAHLTcuNDU4NAEIAAAABQAAAAExAQAAAAoxNDY1OTMxNDU2</t>
  </si>
  <si>
    <t>AwAAAAI3OQIAAAAENDE5NAQAAAABMAcAAAAKMTAvMjQvMjAyMwgAAAAJNi8zMC8yMDExCQAAAAEw8JiX2YvU2wjtEN7fjdTbCCFDSVEuVFNFOjcyNjkuSVFfREEuQ1EyMjAxMS4uLi5VU0QBAAAADy4KAAMAAAAAAPCYl9mL1NsIeUnf343U2wguQ0lRLlRTRTo3MjY5LklRX05FVF9XT1JLSU5HX0NBUC5DUTIyMDExLi4uLlVTRAEAAAAPLgoAAgAAAAo3MzAuNTM1MDczAQgAAAAFAAAAATEBAAAACjE0NjU5MzE0NTYDAAAAAzE2MAIAAAAEMTMxMQQAAAABMAcAAAAKMTAvMjQvMjAyMwgAAAAJNi8zMC8yMDExCQAAAAEw8JiX2YvU2wjq3ezfjdTbCCRDSVEuVFNFOjcyNjkuSVFfQ0FQRVguQ1EyMjAxMS4uLi5VU0QBAAAADy4KAAIAAAALLTM5MC40MDIzODcBCAAAAAUAAAABMQEAAAAKMTQ2NTkzMTQ1NgMAAAADMTYwAgAAAAQyMDIxBAAAAAEwBwAAAAoxMC8yNC8yMDIzCAAAAAk2LzMwLzIwMTEJAAAAATDwmJfZi9TbCEah7d+N1NsIKUNJUS5UU0U6NzI2OS5JUV9DQVNIX0VRVUlWLkNRMTIwMTEuLi4uVVNEAQAAAA8uCgACAAAACzMxNTIuODg3MTg2AQgAAAAFAAAAATEBAAAACjE0NjI3Mjc2NTYDAAAAAzE2MAIAAAAEMTA5NgQAAAABMAcAAAAKMTAvMjQvMjAyMwgAAAAJMy8zMS8yMDExCQAAAAEw8JiX2YvU2wjupOvfjdTbCC1DSVEuVFNFOjcyNjkuSVFfQ0FTSF9TVF9JTlZFU1QuQ1ExMjAxMS4uLi5VU0QB</t>
  </si>
  <si>
    <t>AAAADy4KAAIAAAAKODk5NS4wNDAwMQEIAAAABQAAAAExAQAAAAoxNDYyNzI3NjU2AwAAAAMxNjACAAAABDEwMDIEAAAAATAHAAAACjEwLzI0LzIwMjMIAAAACTMvMzEvMjAxMQkAAAABMPCYl9mL1NsIj7nh343U2wgnQ0lRLlRTRTo3MjY5LklRX1RPVEFMX0NBLkNRMTIwMTEuLi4uVVNEAQAAAA8uCgACAAAADDE2NTY3LjczMDQzNAEIAAAABQAAAAExAQAAAAoxNDYyNzI3NjU2AwAAAAMxNjACAAAABDEwMDgEAAAAATAHAAAACjEwLzI0LzIwMjMIAAAACTMvMzEvMjAxMQkAAAABMPCYl9mL1NsINvPi343U2wgrQ0lRLlRTRTo3MjY5LklRX1RPVEFMX0FTU0VUUy5DUTEyMDExLi4uLlVTRAEAAAAPLgoAAgAAAAwyNjg0Mi45ODUyMzQBCAAAAAUAAAABMQEAAAAKMTQ2MjcyNzY1NgMAAAADMTYwAgAAAAQxMDA3BAAAAAEwBwAAAAoxMC8yNC8yMDIzCAAAAAkzLzMxLzIwMTEJAAAAATDwmJfZi9TbCO0Q3t+N1NsIJ0NJUS5UU0U6NzI2OS5JUV9UT1RBTF9DTC5DUTEyMDExLi4uLlVTRAEAAAAPLgoAAgAAAAo5NzIzLjMyMDk0AQgAAAAFAAAAATEBAAAACjE0NjI3Mjc2NTYDAAAAAzE2MAIAAAAEMTAwOQQAAAABMAcAAAAKMTAvMjQvMjAyMwgAAAAJMy8zMS8yMDExCQAAAAEw8JiX2YvU2wj9Y+XfjdTbCClDSVEuVFNFOjcyNjkuSVFfVE9UQUxfTElBQi5DUTEyMDExLi4uLlVTRAEAAAAPLgoAAgAAAAwxMzQ4My45</t>
  </si>
  <si>
    <t>MDczODcBCAAAAAUAAAABMQEAAAAKMTQ2MjcyNzY1NgMAAAADMTYwAgAAAAQxMjc2BAAAAAEwBwAAAAoxMC8yNC8yMDIzCAAAAAkzLzMxLzIwMTEJAAAAATDwmJfZi9TbCL3q5t+N1NsIKkNJUS5UU0U6NzI2OS5JUV9QUkVGX0VRVUlUWS5DUTEyMDExLi4uLlVTRAEAAAAPLgoAAwAAAAAA8JiX2YvU2wgu6+/fjdTbCDJDSVEuVFNFOjcyNjkuSVFfVE9UQUxfQ09NTU9OX0VRVUlUWS5DUTEyMDExLi4uLlVTRAEAAAAPLgoAAgAAAAsxMTcwMC42OTM3NQEIAAAABQAAAAExAQAAAAoxNDYyNzI3NjU2AwAAAAMxNjACAAAABDEwMDYEAAAAATAHAAAACjEwLzI0LzIwMjMIAAAACTMvMzEvMjAxMQkAAAABMPCYl9mL1NsIU+7b343U2wgjQ0lRLlRTRTo3MjY5LklRX0FQSUMuQ1ExMjAxMS4uLi5VU0QBAAAADy4KAAIAAAALMTc0Mi4xNTg5MTEBCAAAAAUAAAABMQEAAAAKMTQ2MjcyNzY1NgMAAAADMTYwAgAAAAQxMDg0BAAAAAEwBwAAAAoxMC8yNC8yMDIzCAAAAAkzLzMxLzIwMTEJAAAAATDwmJfZi9TbCNPV3N+N1NsIIUNJUS5UU0U6NzI2OS5JUV9SRS5DUTEyMDExLi4uLlVTRAEAAAAPLgoAAgAAAAs5NTEyLjYxNjc4NQEIAAAABQAAAAExAQAAAAoxNDYyNzI3NjU2AwAAAAMxNjACAAAABDEyMjIEAAAAATAHAAAACjEwLzI0LzIwMjMIAAAACTMvMzEvMjAxMQkAAAABMPCYl9mL1NsIeUnf343U2wgrQ0lRLlRTRTo3</t>
  </si>
  <si>
    <t>MjY5LklRX1RPVEFMX0VRVUlUWS5DUTEyMDExLi4uLlVTRAEAAAAPLgoAAgAAAAwxMzM1OS4wNzc4NDcBCAAAAAUAAAABMQEAAAAKMTQ2MjcyNzY1NgMAAAADMTYwAgAAAAQxMjc1BAAAAAEwBwAAAAoxMC8yNC8yMDIzCAAAAAkzLzMxLzIwMTEJAAAAATDwmJfZi9TbCOrd7N+N1NsILUNJUS5UU0U6NzI2OS5JUV9QUkVGX0RJVl9PVEhFUi5DUTEyMDExLi4uLlVTRAEAAAAPLgoAAwAAAAAA8JiX2YvU2wgvs+7fjdTbCCNDSVEuVFNFOjcyNjkuSVFfQ09HUy5DUTEyMDExLi4uLlVTRAEAAAAPLgoAAgAAAAs2MzU2LjUwNzQ5MQEIAAAABQAAAAExAQAAAAoxNDYyNzI3NjU2AwAAAAMxNjACAAAAAjM0BAAAAAEwBwAAAAoxMC8yNC8yMDIzCAAAAAkzLzMxLzIwMTEJAAAAATDwmJfZi9TbCFnGCuCN1NsIIUNJUS5UU0U6NzI2OS5JUV9BUC5DUTEyMDExLi4uLlVTRAEAAAAPLgoAAgAAAAszMjI0LjYzMDM4MgEIAAAABQAAAAExAQAAAAoxNDYyNzI3NjU2AwAAAAMxNjACAAAABDEwMTgEAAAAATAHAAAACjEwLzI0LzIwMjMIAAAACTMvMzEvMjAxMQkAAAABMPCYl9mL1NsIverm343U2wgoQ0lRLlRTRTo3MjY5LklRX0lOVkVOVE9SWS5DUTEyMDExLi4uLlVTRAEAAAAPLgoAAgAAAAoyNzk4LjM1ODc0AQgAAAAFAAAAATEBAAAACjE0NjI3Mjc2NTYDAAAAAzE2MAIAAAAEMTA0MwQAAAABMAcAAAAKMTAvMjQvMjAyMwgA</t>
  </si>
  <si>
    <t>AAAJMy8zMS8yMDExCQAAAAEw8JiX2YvU2wiBvOjfjdTbCCJDSVEuVFNFOjcyNjkuSVFfU0dBLkNRMTIwMTEuLi4uVVNEAQAAAA8uCgACAAAACjc2NS4xMzYwNTUBCAAAAAUAAAABMQEAAAAKMTQ2MjcyNzY1NgMAAAADMTYwAgAAAAIyMwQAAAABMAcAAAAKMTAvMjQvMjAyMwgAAAAJMy8zMS8yMDExCQAAAAEw8JiX2YvU2wjn0OnfjdTbCDdDSVEuVFNFOjcyNjkuSVFfVE9UQUxfUkVWXzFZUl9BTk5fR1JPV1RILkNRMTIwMTEuLi4uVVNEAQAAAA8uCgACAAAABy0xLjQwOTEBCAAAAAUAAAABMQEAAAAKMTQ2MjcyNzY1NgMAAAACNzkCAAAABDQxOTQEAAAAATAHAAAACjEwLzI0LzIwMjMIAAAACTMvMzEvMjAxMQkAAAABMPCYl9mL1NsI7qTr343U2wghQ0lRLlRTRTo3MjY5LklRX0RBLkNRMTIwMTEuLi4uVVNEAQAAAA8uCgACAAAACTU0LjgyNDExMQEIAAAABQAAAAExAQAAAAoxNDYyNzI3NjU2AwAAAAMxNjACAAAAATIEAAAAATAHAAAACjEwLzI0LzIwMjMIAAAACTMvMzEvMjAxMQkAAAABMPCYl9mL1NsI7RDe343U2wguQ0lRLlRTRTo3MjY5LklRX05FVF9XT1JLSU5HX0NBUC5DUTEyMDExLi4uLlVTRAEAAAAPLgoAAgAAAAo3MjQuODA1Mzk3AQgAAAAFAAAAATEBAAAACjE0NjI3Mjc2NTYDAAAAAzE2MAIAAAAEMTMxMQQAAAABMAcAAAAKMTAvMjQvMjAyMwgAAAAJMy8zMS8yMDExCQAAAAEw8JiX2YvU2wiP</t>
  </si>
  <si>
    <t>ueHfjdTbCCRDSVEuVFNFOjcyNjkuSVFfQ0FQRVguQ1ExMjAxMS4uLi5VU0QBAAAADy4KAAIAAAALLTQyMS45NTEzNjEBCAAAAAUAAAABMQEAAAAKMTQ2MjcyNzY1NgMAAAADMTYwAgAAAAQyMDIxBAAAAAEwBwAAAAoxMC8yNC8yMDIzCAAAAAkzLzMxLzIwMTEJAAAAATDwmJfZi9TbCDbz4t+N1NsIKENJUS5UU0U6NzI2OS5JUV9UT1RBTF9SRVYuQ1E0MjAxMC4uLi5VU0QBAAAADy4KAAIAAAALNzUwNS4zOTIxNzYBCAAAAAUAAAABMQEAAAAKMTQyODgwMjUwMQMAAAADMTYwAgAAAAIyOAQAAAABMAcAAAAKMTAvMjQvMjAyMwgAAAAKMTIvMzEvMjAxMAkAAAABMPCYl9mL1NsI09Xc343U2wghQ0lRLlRTRTo3MjY5LklRX05JLkNRNDIwMTAuLi4uVVNEAQAAAA8uCgACAAAACjE1MC4zNDIwMjEBCAAAAAUAAAABMQEAAAAKMTQyODgwMjUwMQMAAAADMTYwAgAAAAIxNQQAAAABMAcAAAAKMTAvMjQvMjAyMwgAAAAKMTIvMzEvMjAxMAkAAAABMPCYl9mL1NsI7qTr343U2wgpQ0lRLlRTRTo3MjY5LklRX0NBU0hfRVFVSVYuQ1E0MjAxMC4uLi5VU0QBAAAADy4KAAIAAAALMTczNy40Mzc1ODcBCAAAAAUAAAABMQEAAAAKMTQyODgwMjUwMQMAAAADMTYwAgAAAAQxMDk2BAAAAAEwBwAAAAoxMC8yNC8yMDIzCAAAAAoxMi8zMS8yMDEwCQAAAAEw8JiX2YvU2wjq3ezfjdTbCC1DSVEuVFNFOjcyNjkuSVFfQ0FTSF9TVF9J</t>
  </si>
  <si>
    <t>TlZFU1QuQ1E0MjAxMC4uLi5VU0QBAAAADy4KAAIAAAALODcxOC4zNzA1MzQBCAAAAAUAAAABMQEAAAAKMTQyODgwMjUwMQMAAAADMTYwAgAAAAQxMDAyBAAAAAEwBwAAAAoxMC8yNC8yMDIzCAAAAAoxMi8zMS8yMDEwCQAAAAEw8JiX2YvU2wheeu3fjdTbCCdDSVEuVFNFOjcyNjkuSVFfVE9UQUxfQ0EuQ1E0MjAxMC4uLi5VU0QBAAAADy4KAAIAAAAMMTY4MTAuMzc3NjA2AQgAAAAFAAAAATEBAAAACjE0Mjg4MDI1MDEDAAAAAzE2MAIAAAAEMTAwOAQAAAABMAcAAAAKMTAvMjQvMjAyMwgAAAAKMTIvMzEvMjAxMAkAAAABMPCYl9mL1NsIyIvu343U2wgrQ0lRLlRTRTo3MjY5LklRX1RPVEFMX0FTU0VUUy5DUTQyMDEwLi4uLlVTRAEAAAAPLgoAAgAAAAwyNzU1NS42MTY5MTkBCAAAAAUAAAABMQEAAAAKMTQyODgwMjUwMQMAAAADMTYwAgAAAAQxMDA3BAAAAAEwBwAAAAoxMC8yNC8yMDIzCAAAAAoxMi8zMS8yMDEwCQAAAAEw8JiX2YvU2wjT1dzfjdTbCCpDSVEuVFNFOjcyNjkuSVFfUFJFRl9FUVVJVFkuQ1E0MjAxMC4uLi5VU0QBAAAADy4KAAMAAAAAAPCYl9mL1NsIgbzo343U2wgyQ0lRLlRTRTo3MjY5LklRX1RPVEFMX0NPTU1PTl9FUVVJVFkuQ1E0MjAxMC4uLi5VU0QBAAAADy4KAAIAAAAMMTE3MzQuMTQ2NjgxAQgAAAAFAAAAATEBAAAACjE0Mjg4MDI1MDEDAAAAAzE2MAIAAAAEMTAwNgQAAAABMAcA</t>
  </si>
  <si>
    <t>AAAKMTAvMjQvMjAyMwgAAAAKMTIvMzEvMjAxMAkAAAABMPCYl9mL1NsI59Dp343U2wghQ0lRLlRTRTo3MjY5LklRX1JFLkNRNDIwMTAuLi4uVVNEAQAAAA8uCgACAAAACzk2ODMuODQ3ODE2AQgAAAAFAAAAATEBAAAACjE0Mjg4MDI1MDEDAAAAAzE2MAIAAAAEMTIyMgQAAAABMAcAAAAKMTAvMjQvMjAyMwgAAAAKMTIvMzEvMjAxMAkAAAABMPCYl9mL1NsI7RDe343U2wgrQ0lRLlRTRTo3MjY5LklRX1RPVEFMX0VRVUlUWS5DUTQyMDEwLi4uLlVTRAEAAAAPLgoAAgAAAAwxMzMyOS44MjA1NDMBCAAAAAUAAAABMQEAAAAKMTQyODgwMjUwMQMAAAADMTYwAgAAAAQxMjc1BAAAAAEwBwAAAAoxMC8yNC8yMDIzCAAAAAoxMi8zMS8yMDEwCQAAAAEw8JiX2YvU2wh5Sd/fjdTbCDxDSVEuVFNFOjcyNjkuSVFfVE9UQUxfT1VUU1RBTkRJTkdfRklMSU5HX0RBVEUuQ1E0MjAxMC4uLi5VU0QBAAAADy4KAAIAAAAHNTYwLjk2NwEEAAAABQAAAAE1AQAAAAoxNDI4ODAyNTAxAgAAAAUyNDE1MwYAAAABMJpLUtmL1NsIj7nh343U2wgpQ0lRLlRTRTo3MjY5LklRX1RPVEFMX0RFQlQuQ1E0MjAxMC4uLi5VU0QBAAAADy4KAAIAAAALNjEyNS41ODA3NjQBCAAAAAUAAAABMQEAAAAKMTQyODgwMjUwMQMAAAADMTYwAgAAAAQ0MTczBAAAAAEwBwAAAAoxMC8yNC8yMDIzCAAAAAoxMi8zMS8yMDEwCQAAAAEwmktS2YvU2wg28+Lf</t>
  </si>
  <si>
    <t>jdTbCC1DSVEuVFNFOjcyNjkuSVFfUFJFRl9ESVZfT1RIRVIuQ1E0MjAxMC4uLi5VU0QBAAAADy4KAAMAAAAAAJpLUtmL1NsIyIvu343U2wgjQ0lRLlRTRTo3MjY5LklRX0NPR1MuQ1E0MjAxMC4uLi5VU0QBAAAADy4KAAIAAAALNTc0Ni44MDQ2NTQBCAAAAAUAAAABMQEAAAAKMTQyODgwMjUwMQMAAAADMTYwAgAAAAIzNAQAAAABMAcAAAAKMTAvMjQvMjAyMwgAAAAKMTIvMzEvMjAxMAkAAAABMJpLUtmL1NsIPEIH4I3U2wghQ0lRLlRTRTo3MjY5LklRX0FQLkNRNDIwMTAuLi4uVVNEAQAAAA8uCgACAAAACjM4MjUuNzg0MTUBCAAAAAUAAAABMQEAAAAKMTQyODgwMjUwMQMAAAADMTYwAgAAAAQxMDE4BAAAAAEwBwAAAAoxMC8yNC8yMDIzCAAAAAoxMi8zMS8yMDEwCQAAAAEwmktS2YvU2wgu6+/fjdTbCDdDSVEuVFNFOjcyNjkuSVFfVE9UQUxfUkVWXzFZUl9BTk5fR1JPV1RILkNRNDIwMTAuLi4uVVNEAQAAAA8uCgACAAAABjEuOTU1MwEIAAAABQAAAAExAQAAAAoxNDI4ODAyNTAxAwAAAAI3OQIAAAAENDE5NAQAAAABMAcAAAAKMTAvMjQvMjAyMwgAAAAKMTIvMzEvMjAxMAkAAAABMJpLUtmL1NsI7qTr343U2wghQ0lRLlRTRTo3MjY5LklRX0RBLkNRNDIwMTAuLi4uVVNEAQAAAA8uCgACAAAACTQ2LjU1MjA0MgEIAAAABQAAAAExAQAAAAoxNDI4ODAyNTAxAwAAAAMxNjACAAAAATIEAAAAATAHAAAACjEw</t>
  </si>
  <si>
    <t>LzI0LzIwMjMIAAAACjEyLzMxLzIwMTAJAAAAATCaS1LZi9TbCOrd7N+N1NsILkNJUS5UU0U6NzI2OS5JUV9ORVRfV09SS0lOR19DQVAuQ1E0MjAxMC4uLi5VU0QBAAAADy4KAAIAAAAKODA0LjQ4NjM0MgEIAAAABQAAAAExAQAAAAoxNDI4ODAyNTAxAwAAAAMxNjACAAAABDEzMTEEAAAAATAHAAAACjEwLzI0LzIwMjMIAAAACjEyLzMxLzIwMTAJAAAAATCaS1LZi9TbCF567d+N1NsIJENJUS5UU0U6NzI2OS5JUV9DQVBFWC5DUTQyMDEwLi4uLlVTRAEAAAAPLgoAAgAAAAstNTk4Ljk3NzAwOAEIAAAABQAAAAExAQAAAAoxNDI4ODAyNTAxAwAAAAMxNjACAAAABDIwMjEEAAAAATAHAAAACjEwLzI0LzIwMjMIAAAACjEyLzMxLzIwMTAJAAAAATCaS1LZi9TbCDbz4t+N1NsIIUNJUS5UU0U6NzI2OS5JUV9OSS5DUTMyMDEwLi4uLlVTRAEAAAAPLgoAAgAAAAoxODIuNTc0MzU3AQgAAAAFAAAAATEBAAAACjE0MTA5OTA5MzADAAAAAzE2MAIAAAACMTUEAAAAATAHAAAACjEwLzI0LzIwMjMIAAAACTkvMzAvMjAxMAkAAAABMJpLUtmL1NsI7RDe343U2wgpQ0lRLlRTRTo3MjY5LklRX0NBU0hfRVFVSVYuQ1EzMjAxMC4uLi5VU0QBAAAADy4KAAIAAAALMTc4Ny41NjUxMjQBCAAAAAUAAAABMQEAAAAKMTQxMDk5MDkzMAMAAAADMTYwAgAAAAQxMDk2BAAAAAEwBwAAAAoxMC8yNC8yMDIzCAAAAAk5LzMwLzIwMTAJAAAA</t>
  </si>
  <si>
    <t>ATCaS1LZi9TbCHlJ39+N1NsIJ0NJUS5UU0U6NzI2OS5JUV9UT1RBTF9DQS5DUTMyMDEwLi4uLlVTRAEAAAAPLgoAAgAAAAwxNzMyMy4xODg3NzkBCAAAAAUAAAABMQEAAAAKMTQxMDk5MDkzMAMAAAADMTYwAgAAAAQxMDA4BAAAAAEwBwAAAAoxMC8yNC8yMDIzCAAAAAk5LzMwLzIwMTAJAAAAATCaS1LZi9TbCMiL7t+N1NsIK0NJUS5UU0U6NzI2OS5JUV9UT1RBTF9BU1NFVFMuQ1EzMjAxMC4uLi5VU0QBAAAADy4KAAIAAAAMMjc2OTYuOTE4OTM0AQgAAAAFAAAAATEBAAAACjE0MTA5OTA5MzADAAAAAzE2MAIAAAAEMTAwNwQAAAABMAcAAAAKMTAvMjQvMjAyMwgAAAAJOS8zMC8yMDEwCQAAAAEwmktS2YvU2wjupOvfjdTbCCdDSVEuVFNFOjcyNjkuSVFfVE9UQUxfQ0wuQ1EzMjAxMC4uLi5VU0QBAAAADy4KAAIAAAALMTA3NjguNzM5NDQBCAAAAAUAAAABMQEAAAAKMTQxMDk5MDkzMAMAAAADMTYwAgAAAAQxMDA5BAAAAAEwBwAAAAoxMC8yNC8yMDIzCAAAAAk5LzMwLzIwMTAJAAAAATCaS1LZi9TbCAvjBeCN1NsIKUNJUS5UU0U6NzI2OS5JUV9UT1RBTF9MSUFCLkNRMzIwMTAuLi4uVVNEAQAAAA8uCgACAAAADDE0Nzg1Ljk2MTczNgEIAAAABQAAAAExAQAAAAoxNDEwOTkwOTMwAwAAAAMxNjACAAAABDEyNzYEAAAAATAHAAAACjEwLzI0LzIwMjMIAAAACTkvMzAvMjAxMAkAAAABMJpLUtmL1NsILuvv343U</t>
  </si>
  <si>
    <t>2wgqQ0lRLlRTRTo3MjY5LklRX1BSRUZfRVFVSVRZLkNRMzIwMTAuLi4uVVNEAQAAAA8uCgADAAAAAACaS1LZi9TbCFPu29+N1NsIMkNJUS5UU0U6NzI2OS5JUV9UT1RBTF9DT01NT05fRVFVSVRZLkNRMzIwMTAuLi4uVVNEAQAAAA8uCgACAAAADDExMzM4LjU5MTY0OAEIAAAABQAAAAExAQAAAAoxNDEwOTkwOTMwAwAAAAMxNjACAAAABDEwMDYEAAAAATAHAAAACjEwLzI0LzIwMjMIAAAACTkvMzAvMjAxMAkAAAABMJpLUtmL1NsIgbzo343U2wgjQ0lRLlRTRTo3MjY5LklRX0FQSUMuQ1EzMjAxMC4uLi5VU0QBAAAADy4KAAIAAAALMTcyNy43NzIxNzIBCAAAAAUAAAABMQEAAAAKMTQxMDk5MDkzMAMAAAADMTYwAgAAAAQxMDg0BAAAAAEwBwAAAAoxMC8yNC8yMDIzCAAAAAk5LzMwLzIwMTAJAAAAATCaS1LZi9TbCOfQ6d+N1NsIK0NJUS5UU0U6NzI2OS5JUV9UT1RBTF9FUVVJVFkuQ1EzMjAxMC4uLi5VU0QBAAAADy4KAAIAAAAMMTI5MTAuOTU3MTk4AQgAAAAFAAAAATEBAAAACjE0MTA5OTA5MzADAAAAAzE2MAIAAAAEMTI3NQQAAAABMAcAAAAKMTAvMjQvMjAyMwgAAAAJOS8zMC8yMDEwCQAAAAEwmktS2YvU2wheeu3fjdTbCClDSVEuVFNFOjcyNjkuSVFfVE9UQUxfREVCVC5DUTMyMDEwLi4uLlVTRAEAAAAPLgoAAgAAAAs1OTkwLjQwMTY5MQEIAAAABQAAAAExAQAAAAoxNDEwOTkwOTMwAwAAAAMxNjAC</t>
  </si>
  <si>
    <t>AAAABDQxNzMEAAAAATAHAAAACjEwLzI0LzIwMjMIAAAACTkvMzAvMjAxMAkAAAABMJpLUtmL1NsIj7nh343U2wgtQ0lRLlRTRTo3MjY5LklRX1BSRUZfRElWX09USEVSLkNRMzIwMTAuLi4uVVNEAQAAAA8uCgADAAAAAACaS1LZi9TbCDbz4t+N1NsII0NJUS5UU0U6NzI2OS5JUV9DT0dTLkNRMzIwMTAuLi4uVVNEAQAAAA8uCgACAAAACzU5MDMuNzg4MDgxAQgAAAAFAAAAATEBAAAACjE0MTA5OTA5MzADAAAAAzE2MAIAAAACMzQEAAAAATAHAAAACjEwLzI0LzIwMjMIAAAACTkvMzAvMjAxMAkAAAABMJpLUtmL1NsIIT3l343U2wghQ0lRLlRTRTo3MjY5LklRX0FQLkNRMzIwMTAuLi4uVVNEAQAAAA8uCgACAAAACzQ0MjMuNjAxMzM4AQgAAAAFAAAAATEBAAAACjE0MTA5OTA5MzADAAAAAzE2MAIAAAAEMTAxOAQAAAABMAcAAAAKMTAvMjQvMjAyMwgAAAAJOS8zMC8yMDEwCQAAAAEwmktS2YvU2wi96ubfjdTbCChDSVEuVFNFOjcyNjkuSVFfSU5WRU5UT1JZLkNRMzIwMTAuLi4uVVNEAQAAAA8uCgACAAAACzI5MDEuNTM3OTg2AQgAAAAFAAAAATEBAAAACjE0MTA5OTA5MzADAAAAAzE2MAIAAAAEMTA0MwQAAAABMAcAAAAKMTAvMjQvMjAyMwgAAAAJOS8zMC8yMDEwCQAAAAEwmktS2YvU2whT7tvfjdTbCCJDSVEuVFNFOjcyNjkuSVFfU0dBLkNRMzIwMTAuLi4uVVNEAQAAAA8uCgACAAAACzExOTcuNDM4ODQ1</t>
  </si>
  <si>
    <t>AQgAAAAFAAAAATEBAAAACjE0MTA5OTA5MzADAAAAAzE2MAIAAAACMjMEAAAAATAHAAAACjEwLzI0LzIwMjMIAAAACTkvMzAvMjAxMAkAAAABMJpLUtmL1NsIS7Hc343U2wg3Q0lRLlRTRTo3MjY5LklRX1RPVEFMX1JFVl8xWVJfQU5OX0dST1dUSC5DUTMyMDEwLi4uLlVTRAEAAAAPLgoAAgAAAAY5LjYwNjEBCAAAAAUAAAABMQEAAAAKMTQxMDk5MDkzMAMAAAACNzkCAAAABDQxOTQEAAAAATAHAAAACjEwLzI0LzIwMjMIAAAACTkvMzAvMjAxMAkAAAABMJpLUtmL1NsI7RDe343U2wghQ0lRLlRTRTo3MjY5LklRX0RBLkNRMzIwMTAuLi4uVVNEAQAAAA8uCgACAAAACTQzLjU3NjA4OQEIAAAABQAAAAExAQAAAAoxNDEwOTkwOTMwAwAAAAMxNjACAAAAATIEAAAAATAHAAAACjEwLzI0LzIwMjMIAAAACTkvMzAvMjAxMAkAAAABMJpLUtmL1NsIeUnf343U2wgvQ0lRLlRTRTo3MjY5LklRX05FVF9JTlRFUkVTVF9FWFAuQ1EzMjAxMC4uLi5VU0QBAAAADy4KAAIAAAAIMzAuMDY0MDMBCAAAAAUAAAABMQEAAAAKMTQxMDk5MDkzMAMAAAADMTYwAgAAAAMzNjgEAAAAATAHAAAACjEwLzI0LzIwMjMIAAAACTkvMzAvMjAxMAkAAAABMJpLUtmL1NsI6t3s343U2wguQ0lRLlRTRTo3MjY5LklRX05FVF9XT1JLSU5HX0NBUC5DUTMyMDEwLi4uLlVTRAEAAAAPLgoAAgAAAAotMTY1LjY2MzM0AQgAAAAFAAAAATEBAAAACjE0</t>
  </si>
  <si>
    <t>MTA5OTA5MzADAAAAAzE2MAIAAAAEMTMxMQQAAAABMAcAAAAKMTAvMjQvMjAyMwgAAAAJOS8zMC8yMDEwCQAAAAEwmktS2YvU2wheeu3fjdTbCChDSVEuVFNFOjcyNjkuSVFfVE9UQUxfUkVWLkNRMjIwMTAuLi4uVVNEAQAAAA8uCgACAAAACzc0MTIuNjk1NDg0AQgAAAAFAAAAATEBAAAACjEzOTA4NjA0NDgDAAAAAzE2MAIAAAACMjgEAAAAATAHAAAACjEwLzI0LzIwMjMIAAAACTYvMzAvMjAxMAkAAAABMJpLUtmL1NsI59Dp343U2wghQ0lRLlRTRTo3MjY5LklRX05JLkNRMjIwMTAuLi4uVVNEAQAAAA8uCgACAAAACjE3MS4xODY1MzUBCAAAAAUAAAABMQEAAAAKMTM5MDg2MDQ0OAMAAAADMTYwAgAAAAIxNQQAAAABMAcAAAAKMTAvMjQvMjAyMwgAAAAJNi8zMC8yMDEwCQAAAAEwmktS2YvU2wjupOvfjdTbCClDSVEuVFNFOjcyNjkuSVFfQ0FTSF9FUVVJVi5DUTIyMDEwLi4uLlVTRAEAAAAPLgoAAgAAAAsxNzMzLjUxNzgwNAEIAAAABQAAAAExAQAAAAoxMzkwODYwNDQ4AwAAAAMxNjACAAAABDEwOTYEAAAAATAHAAAACjEwLzI0LzIwMjMIAAAACTYvMzAvMjAxMAkAAAABMJpLUtmL1NsIeUnf343U2wgtQ0lRLlRTRTo3MjY5LklRX0NBU0hfU1RfSU5WRVNULkNRMjIwMTAuLi4uVVNEAQAAAA8uCgACAAAACzg5NzkuMDgxNjQ2AQgAAAAFAAAAATEBAAAACjEzOTA4NjA0NDgDAAAAAzE2MAIAAAAEMTAwMgQA</t>
  </si>
  <si>
    <t>AAABMAcAAAAKMTAvMjQvMjAyMwgAAAAJNi8zMC8yMDEwCQAAAAEwmktS2YvU2wiPueHfjdTbCCdDSVEuVFNFOjcyNjkuSVFfVE9UQUxfQ0EuQ1EyMjAxMC4uLi5VU0QBAAAADy4KAAIAAAAMMTYzODUuMzE2NDA4AQgAAAAFAAAAATEBAAAACjEzOTA4NjA0NDgDAAAAAzE2MAIAAAAEMTAwOAQAAAABMAcAAAAKMTAvMjQvMjAyMwgAAAAJNi8zMC8yMDEwCQAAAAEwmktS2YvU2wg28+LfjdTbCCtDSVEuVFNFOjcyNjkuSVFfVE9UQUxfQVNTRVRTLkNRMjIwMTAuLi4uVVNEAQAAAA8uCgACAAAADDI2MzUzLjk1MDIwMQEIAAAABQAAAAExAQAAAAoxMzkwODYwNDQ4AwAAAAMxNjACAAAABDEwMDcEAAAAATAHAAAACjEwLzI0LzIwMjMIAAAACTYvMzAvMjAxMAkAAAABMJpLUtmL1NsI0+nd343U2wgnQ0lRLlRTRTo3MjY5LklRX1RPVEFMX0NMLkNRMjIwMTAuLi4uVVNEAQAAAA8uCgACAAAADDEwMzE0LjEwMTY4NAEIAAAABQAAAAExAQAAAAoxMzkwODYwNDQ4AwAAAAMxNjACAAAABDEwMDkEAAAAATAHAAAACjEwLzI0LzIwMjMIAAAACTYvMzAvMjAxMAkAAAABMJpLUtmL1NsIIT3l343U2wgpQ0lRLlRTRTo3MjY5LklRX1RPVEFMX0xJQUIuQ1EyMjAxMC4uLi5VU0QBAAAADy4KAAIAAAAMMTQyNjMuMDgyMjgxAQgAAAAFAAAAATEBAAAACjEzOTA4NjA0NDgDAAAAAzE2MAIAAAAEMTI3NgQAAAABMAcAAAAKMTAvMjQv</t>
  </si>
  <si>
    <t>MjAyMwgAAAAJNi8zMC8yMDEwCQAAAAEwmktS2YvU2wgu6+/fjdTbCCFDSVEuVFNFOjcyNjkuSVFfUkUuQ1EyMjAxMC4uLi5VU0QBAAAADy4KAAIAAAALODYwMi4zODMxNjgBCAAAAAUAAAABMQEAAAAKMTM5MDg2MDQ0OAMAAAADMTYwAgAAAAQxMjIyBAAAAAEwBwAAAAoxMC8yNC8yMDIzCAAAAAk2LzMwLzIwMTAJAAAAATCaS1LZi9TbCO6k69+N1NsIK0NJUS5UU0U6NzI2OS5JUV9UT1RBTF9FUVVJVFkuQ1EyMjAxMC4uLi5VU0QBAAAADy4KAAIAAAALMTIwOTAuODY3OTIBCAAAAAUAAAABMQEAAAAKMTM5MDg2MDQ0OAMAAAADMTYwAgAAAAQxMjc1BAAAAAEwBwAAAAoxMC8yNC8yMDIzCAAAAAk2LzMwLzIwMTAJAAAAATCaS1LZi9TbCOrd7N+N1NsIPENJUS5UU0U6NzI2OS5JUV9UT1RBTF9PVVRTVEFORElOR19GSUxJTkdfREFURS5DUTIyMDEwLi4uLlVTRAEAAAAPLgoAAgAAAAc1NjAuOTczAQQAAAAFAAAAATUBAAAACjEzOTA4NjA0NDgCAAAABTI0MTUzBgAAAAEwmktS2YvU2wheeu3fjdTbCClDSVEuVFNFOjcyNjkuSVFfVE9UQUxfREVCVC5DUTIyMDEwLi4uLlVTRAEAAAAPLgoAAgAAAAo1ODc2Ljc3MTg1AQgAAAAFAAAAATEBAAAACjEzOTA4NjA0NDgDAAAAAzE2MAIAAAAENDE3MwQAAAABMAcAAAAKMTAvMjQvMjAyMwgAAAAJNi8zMC8yMDEwCQAAAAEwmktS2YvU2wjIi+7fjdTbCC1DSVEuVFNFOjcy</t>
  </si>
  <si>
    <t>NjkuSVFfUFJFRl9ESVZfT1RIRVIuQ1EyMjAxMC4uLi5VU0QBAAAADy4KAAMAAAAAAJpLUtmL1NsIInMD4I3U2wgjQ0lRLlRTRTo3MjY5LklRX0NPR1MuQ1EyMjAxMC4uLi5VU0QBAAAADy4KAAIAAAAKNTY0OS4zOTI4NQEIAAAABQAAAAExAQAAAAoxMzkwODYwNDQ4AwAAAAMxNjACAAAAAjM0BAAAAAEwBwAAAAoxMC8yNC8yMDIzCAAAAAk2LzMwLzIwMTAJAAAAATCaS1LZi9TbCCE95d+N1NsIIUNJUS5UU0U6NzI2OS5JUV9BUC5DUTIyMDEwLi4uLlVTRAEAAAAPLgoAAgAAAAs0NDgzLjAyOTI3NAEIAAAABQAAAAExAQAAAAoxMzkwODYwNDQ4AwAAAAMxNjACAAAABDEwMTgEAAAAATAHAAAACjEwLzI0LzIwMjMIAAAACTYvMzAvMjAxMAkAAAABMJpLUtmL1NsIverm343U2wgoQ0lRLlRTRTo3MjY5LklRX0lOVkVOVE9SWS5DUTIyMDEwLi4uLlVTRAEAAAAPLgoAAgAAAAsyNTk0Ljk5NjMwOAEIAAAABQAAAAExAQAAAAoxMzkwODYwNDQ4AwAAAAMxNjACAAAABDEwNDMEAAAAATAHAAAACjEwLzI0LzIwMjMIAAAACTYvMzAvMjAxMAkAAAABMJpLUtmL1NsIgbzo343U2wgiQ0lRLlRTRTo3MjY5LklRX1NHQS5DUTIyMDEwLi4uLlVTRAEAAAAPLgoAAgAAAAsxMTA4LjcwMjc2NAEIAAAABQAAAAExAQAAAAoxMzkwODYwNDQ4AwAAAAMxNjACAAAAAjIzBAAAAAEwBwAAAAoxMC8yNC8yMDIzCAAAAAk2LzMwLzIwMTAJ</t>
  </si>
  <si>
    <t>AAAAATCaS1LZi9TbCOfQ6d+N1NsILkNJUS5UU0U6NzI2OS5JUV9ORVRfV09SS0lOR19DQVAuQ1EyMjAxMC4uLi5VU0QBAAAADy4KAAIAAAAKLTIwOC4zMjQzOQEIAAAABQAAAAExAQAAAAoxMzkwODYwNDQ4AwAAAAMxNjACAAAABDEzMTEEAAAAATAHAAAACjEwLzI0LzIwMjMIAAAACTYvMzAvMjAxMAkAAAABMJpLUtmL1NsIj7nh343U2wgkQ0lRLlRTRTo3MjY5LklRX0NBUEVYLkNRMjIwMTAuLi4uVVNEAQAAAA8uCgACAAAACy00MzUuOTg1NzY1AQgAAAAFAAAAATEBAAAACjEzOTA4NjA0NDgDAAAAAzE2MAIAAAAEMjAyMQQAAAABMAcAAAAKMTAvMjQvMjAyMwgAAAAJNi8zMC8yMDEwCQAAAAEwmktS2YvU2wg28+LfjdTbCCFDSVEuVFNFOjcyNjkuSVFfTkkuQ1ExMjAxMC4uLi5VU0QBAAAADy4KAAIAAAAKMTQzLjU4MzE1NwEIAAAABQAAAAExAQAAAAoxMzgyNTQ0NzQ2AwAAAAMxNjACAAAAAjE1BAAAAAEwBwAAAAoxMC8yNC8yMDIzCAAAAAkzLzMxLzIwMTAJAAAAATCaS1LZi9TbCO6k69+N1NsIKUNJUS5UU0U6NzI2OS5JUV9DQVNIX0VRVUlWLkNRMTIwMTAuLi4uVVNEAQAAAA8uCgACAAAACzE0ODguMTM5OTE2AQgAAAAFAAAAATEBAAAACjEzODI1NDQ3NDYDAAAAAzE2MAIAAAAEMTA5NgQAAAABMAcAAAAKMTAvMjQvMjAyMwgAAAAJMy8zMS8yMDEwCQAAAAEwmktS2YvU2wjbtuzfjdTbCC1DSVEuVFNF</t>
  </si>
  <si>
    <t>OjcyNjkuSVFfQ0FTSF9TVF9JTlZFU1QuQ1ExMjAxMC4uLi5VU0QBAAAADy4KAAIAAAALODAyMi4wNjE1NzYBCAAAAAUAAAABMQEAAAAKMTM4MjU0NDc0NgMAAAADMTYwAgAAAAQxMDAyBAAAAAEwBwAAAAoxMC8yNC8yMDIzCAAAAAkzLzMxLzIwMTAJAAAAATCaS1LZi9TbCF567d+N1NsIJ0NJUS5UU0U6NzI2OS5JUV9UT1RBTF9DQS5DUTEyMDEwLi4uLlVTRAEAAAAPLgoAAgAAAAwxNTgyNy42OTk4OTcBCAAAAAUAAAABMQEAAAAKMTM4MjU0NDc0NgMAAAADMTYwAgAAAAQxMDA4BAAAAAEwBwAAAAoxMC8yNC8yMDIzCAAAAAkzLzMxLzIwMTAJAAAAATCaS1LZi9TbCMiL7t+N1NsIK0NJUS5UU0U6NzI2OS5JUV9UT1RBTF9BU1NFVFMuQ1ExMjAxMC4uLi5VU0QBAAAADy4KAAIAAAAMMjU0NzguMTM1Njk4AQgAAAAFAAAAATEBAAAACjEzODI1NDQ3NDYDAAAAAzE2MAIAAAAEMTAwNwQAAAABMAcAAAAKMTAvMjQvMjAyMwgAAAAJMy8zMS8yMDEwCQAAAAEwmktS2YvU2wjT6d3fjdTbCCdDSVEuVFNFOjcyNjkuSVFfVE9UQUxfQ0wuQ1ExMjAxMC4uLi5VU0QBAAAADy4KAAIAAAALOTk5Mi4xMzU4OTcBCAAAAAUAAAABMQEAAAAKMTM4MjU0NDc0NgMAAAADMTYwAgAAAAQxMDA5BAAAAAEwBwAAAAoxMC8yNC8yMDIzCAAAAAkzLzMxLzIwMTAJAAAAATCaS1LZi9TbCCE95d+N1NsIKUNJUS5UU0U6NzI2OS5JUV9UT1RB</t>
  </si>
  <si>
    <t>TF9MSUFCLkNRMTIwMTAuLi4uVVNEAQAAAA8uCgACAAAADDEzODE4LjYxNjMyMgEIAAAABQAAAAExAQAAAAoxMzgyNTQ0NzQ2AwAAAAMxNjACAAAABDEyNzYEAAAAATAHAAAACjEwLzI0LzIwMjMIAAAACTMvMzEvMjAxMAkAAAABMJpLUtmL1NsIverm343U2wgqQ0lRLlRTRTo3MjY5LklRX1BSRUZfRVFVSVRZLkNRMTIwMTAuLi4uVVNEAQAAAA8uCgADAAAAAACaS1LZi9TbCIG86N+N1NsIMkNJUS5UU0U6NzI2OS5JUV9UT1RBTF9DT01NT05fRVFVSVRZLkNRMTIwMTAuLi4uVVNEAQAAAA8uCgACAAAADDEwMTg1LjQ0ODg5OAEIAAAABQAAAAExAQAAAAoxMzgyNTQ0NzQ2AwAAAAMxNjACAAAABDEwMDYEAAAAATAHAAAACjEwLzI0LzIwMjMIAAAACTMvMzEvMjAxMAkAAAABMJpLUtmL1NsI59Dp343U2wgjQ0lRLlRTRTo3MjY5LklRX0FQSUMuQ1ExMjAxMC4uLi5VU0QBAAAADy4KAAIAAAALMTUxMC4yMjMwNDgBCAAAAAUAAAABMQEAAAAKMTM4MjU0NDc0NgMAAAADMTYwAgAAAAQxMDg0BAAAAAEwBwAAAAoxMC8yNC8yMDIzCAAAAAkzLzMxLzIwMTAJAAAAATCaS1LZi9TbCEux3N+N1NsIIUNJUS5UU0U6NzI2OS5JUV9SRS5DUTEyMDEwLi4uLlVTRAEAAAAPLgoAAgAAAAs4MDI4LjIxMzYxMgEIAAAABQAAAAExAQAAAAoxMzgyNTQ0NzQ2AwAAAAMxNjACAAAABDEyMjIEAAAAATAHAAAACjEwLzI0LzIwMjMIAAAA</t>
  </si>
  <si>
    <t>CTMvMzEvMjAxMAkAAAABMJpLUtmL1NsInSLf343U2wgrQ0lRLlRTRTo3MjY5LklRX1RPVEFMX0VRVUlUWS5DUTEyMDEwLi4uLlVTRAEAAAAPLgoAAgAAAAwxMTY1OS41MTkzNzYBCAAAAAUAAAABMQEAAAAKMTM4MjU0NDc0NgMAAAADMTYwAgAAAAQxMjc1BAAAAAEwBwAAAAoxMC8yNC8yMDIzCAAAAAkzLzMxLzIwMTAJAAAAATCaS1LZi9TbCI+54d+N1NsILUNJUS5UU0U6NzI2OS5JUV9QUkVGX0RJVl9PVEhFUi5DUTEyMDEwLi4uLlVTRAEAAAAPLgoAAwAAAAAAmktS2YvU2wjIi+7fjdTbCCNDSVEuVFNFOjcyNjkuSVFfQ09HUy5DUTEyMDEwLi4uLlVTRAEAAAAPLgoAAgAAAAs1NDMxLjg1MTM4OAEIAAAABQAAAAExAQAAAAoxMzgyNTQ0NzQ2AwAAAAMxNjACAAAAAjM0BAAAAAEwBwAAAAoxMC8yNC8yMDIzCAAAAAkzLzMxLzIwMTAJAAAAATCaS1LZi9TbCFUnAeCN1NsIIUNJUS5UU0U6NzI2OS5JUV9BUC5DUTEyMDEwLi4uLlVTRAEAAAAPLgoAAgAAAAs0MTkyLjczNTE2NgEIAAAABQAAAAExAQAAAAoxMzgyNTQ0NzQ2AwAAAAMxNjACAAAABDEwMTgEAAAAATAHAAAACjEwLzI0LzIwMjMIAAAACTMvMzEvMjAxMAkAAAABMJpLUtmL1NsILuvv343U2wghQ0lRLlRTRTo3MjY5LklRX0FSLkNRMTIwMTAuLi4uVVNEAQAAAA8uCgACAAAACzI2MTkuODc5MDQ3AQgAAAAFAAAAATEBAAAACjEzODI1NDQ3NDYDAAAA</t>
  </si>
  <si>
    <t>AzE2MAIAAAAEMTAyMQQAAAABMAcAAAAKMTAvMjQvMjAyMwgAAAAJMy8zMS8yMDEwCQAAAAEwmktS2YvU2whJx9vfjdTbCChDSVEuVFNFOjcyNjkuSVFfSU5WRU5UT1JZLkNRMTIwMTAuLi4uVVNEAQAAAA8uCgACAAAACzI1MjcuMDg0OTU1AQgAAAAFAAAAATEBAAAACjEzODI1NDQ3NDYDAAAAAzE2MAIAAAAEMTA0MwQAAAABMAcAAAAKMTAvMjQvMjAyMwgAAAAJMy8zMS8yMDEwCQAAAAEwmktS2YvU2wiBvOjfjdTbCCJDSVEuVFNFOjcyNjkuSVFfU0dBLkNRMTIwMTAuLi4uVVNEAQAAAA8uCgACAAAACzEwOTkuMzMxMjc5AQgAAAAFAAAAATEBAAAACjEzODI1NDQ3NDYDAAAAAzE2MAIAAAACMjMEAAAAATAHAAAACjEwLzI0LzIwMjMIAAAACTMvMzEvMjAxMAkAAAABMJpLUtmL1NsI59Dp343U2wg3Q0lRLlRTRTo3MjY5LklRX1RPVEFMX1JFVl8xWVJfQU5OX0dST1dUSC5DUTEyMDEwLi4uLlVTRAEAAAAPLgoAAgAAAAYyLjk5NjEBCAAAAAUAAAABMQEAAAAKMTM4MjU0NDc0NgMAAAACNzkCAAAABDQxOTQEAAAAATAHAAAACjEwLzI0LzIwMjMIAAAACTMvMzEvMjAxMAkAAAABMJpLUtmL1NsI7qTr343U2wghQ0lRLlRTRTo3MjY5LklRX0RBLkNRMTIwMTAuLi4uVVNEAQAAAA8uCgACAAAACTU2LjAzMTY2OQEIAAAABQAAAAExAQAAAAoxMzgyNTQ0NzQ2AwAAAAMxNjACAAAAATIEAAAAATAHAAAACjEwLzI0LzIw</t>
  </si>
  <si>
    <t>MjMIAAAACTMvMzEvMjAxMAkAAAABMJpLUtmL1NsI27bs343U2wguQ0lRLlRTRTo3MjY5LklRX05FVF9XT1JLSU5HX0NBUC5DUTEyMDEwLi4uLlVTRAEAAAAPLgoAAgAAAAo2MDUuMzA2Nzg3AQgAAAAFAAAAATEBAAAACjEzODI1NDQ3NDYDAAAAAzE2MAIAAAAEMTMxMQQAAAABMAcAAAAKMTAvMjQvMjAyMwgAAAAJMy8zMS8yMDEwCQAAAAEwmktS2YvU2wiPueHfjdTbCCRDSVEuVFNFOjcyNjkuSVFfQ0FQRVguQ1ExMjAxMC4uLi5VU0QBAAAADy4KAAIAAAALLTM2MC4xMjQxMDQBCAAAAAUAAAABMQEAAAAKMTM4MjU0NDc0NgMAAAADMTYwAgAAAAQyMDIxBAAAAAEwBwAAAAoxMC8yNC8yMDIzCAAAAAkzLzMxLzIwMTAJAAAAATCaS1LZi9TbCDbz4t+N1NsIKENJUS5UU0U6NzI2OS5JUV9UT1RBTF9SRVYuQ1E0MjAwOS4uLi5VU0QBAAAADy4KAAIAAAAKNjQxNi40MDQxMQEIAAAABQAAAAExAQAAAAoxNDI4ODAyNjY3AwAAAAMxNjACAAAAAjI4BAAAAAEwBwAAAAoxMC8yNC8yMDIzCAAAAAoxMi8zMS8yMDA5CQAAAAEwmktS2YvU2whLsdzfjdTbCCFDSVEuVFNFOjcyNjkuSVFfTkkuQ1E0MjAwOS4uLi5VU0QBAAAADy4KAAIAAAAJMzIuMDAzMDA3AQgAAAAFAAAAATEBAAAACjE0Mjg4MDI2NjcDAAAAAzE2MAIAAAACMTUEAAAAATAHAAAACjEwLzI0LzIwMjMIAAAACjEyLzMxLzIwMDkJAAAAATCaS1LZi9TbCNPp</t>
  </si>
  <si>
    <t>3d+N1NsIKUNJUS5UU0U6NzI2OS5JUV9DQVNIX0VRVUlWLkNRNDIwMDkuLi4uVVNEAQAAAA8uCgACAAAACzI0MjMuNjY2NDQ2AQgAAAAFAAAAATEBAAAACjE0Mjg4MDI2NjcDAAAAAzE2MAIAAAAEMTA5NgQAAAABMAcAAAAKMTAvMjQvMjAyMwgAAAAKMTIvMzEvMjAwOQkAAAABMJpLUtmL1NsInSLf343U2wgtQ0lRLlRTRTo3MjY5LklRX0NBU0hfU1RfSU5WRVNULkNRNDIwMDkuLi4uVVNEAQAAAA8uCgACAAAACzY0OTQuNTkwNzExAQgAAAAFAAAAATEBAAAACjE0Mjg4MDI2NjcDAAAAAzE2MAIAAAAEMTAwMgQAAAABMAcAAAAKMTAvMjQvMjAyMwgAAAAKMTIvMzEvMjAwOQkAAAABMJpLUtmL1NsIXnrt343U2wgnQ0lRLlRTRTo3MjY5LklRX1RPVEFMX0NBLkNRNDIwMDkuLi4uVVNEAQAAAA8uCgACAAAADDEzNjg2LjEzNTc5MQEIAAAABQAAAAExAQAAAAoxNDI4ODAyNjY3AwAAAAMxNjACAAAABDEwMDgEAAAAATAHAAAACjEwLzI0LzIwMjMIAAAACjEyLzMxLzIwMDkJAAAAATCaS1LZi9TbCMiL7t+N1NsIK0NJUS5UU0U6NzI2OS5JUV9UT1RBTF9BU1NFVFMuQ1E0MjAwOS4uLi5VU0QBAAAADy4KAAIAAAAMMjMzNTUuMjAxMzIxAQgAAAAFAAAAATEBAAAACjE0Mjg4MDI2NjcDAAAAAzE2MAIAAAAEMTAwNwQAAAABMAcAAAAKMTAvMjQvMjAyMwgAAAAKMTIvMzEvMjAwOQkAAAABMJpLUtmL1NsI7qTr343U2wgn</t>
  </si>
  <si>
    <t>Q0lRLlRTRTo3MjY5LklRX1RPVEFMX0NMLkNRNDIwMDkuLi4uVVNEAQAAAA8uCgACAAAADDEwNzYwLjcwMjE2MwEIAAAABQAAAAExAQAAAAoxNDI4ODAyNjY3AwAAAAMxNjACAAAABDEwMDkEAAAAATAHAAAACjEwLzI0LzIwMjMIAAAACjEyLzMxLzIwMDkJAAAAATCaS1LZi9TbCJ/J/9+N1NsIKUNJUS5UU0U6NzI2OS5JUV9UT1RBTF9MSUFCLkNRNDIwMDkuLi4uVVNEAQAAAA8uCgACAAAADDE0NzM4LjUwNzIzOQEIAAAABQAAAAExAQAAAAoxNDI4ODAyNjY3AwAAAAMxNjACAAAABDEyNzYEAAAAATAHAAAACjEwLzI0LzIwMjMIAAAACjEyLzMxLzIwMDkJAAAAATCaS1LZi9TbCC7r79+N1NsIKkNJUS5UU0U6NzI2OS5JUV9QUkVGX0VRVUlUWS5DUTQyMDA5Li4uLlVTRAEAAAAPLgoAAwAAAAAAmktS2YvU2wiBvOjfjdTbCDJDSVEuVFNFOjcyNjkuSVFfVE9UQUxfQ09NTU9OX0VRVUlUWS5DUTQyMDA5Li4uLlVTRAEAAAAPLgoAAgAAAAs3MzAzLjc3NTgzMwEIAAAABQAAAAExAQAAAAoxNDI4ODAyNjY3AwAAAAMxNjACAAAABDEwMDYEAAAAATAHAAAACjEwLzI0LzIwMjMIAAAACjEyLzMxLzIwMDkJAAAAATCaS1LZi9TbCOfQ6d+N1NsIIUNJUS5UU0U6NzI2OS5JUV9SRS5DUTQyMDA5Li4uLlVTRAEAAAAPLgoAAgAAAAs4MDA1LjM3MTEyMQEIAAAABQAAAAExAQAAAAoxNDI4ODAyNjY3AwAAAAMxNjACAAAABDEy</t>
  </si>
  <si>
    <t>MjIEAAAAATAHAAAACjEwLzI0LzIwMjMIAAAACjEyLzMxLzIwMDkJAAAAATCaS1LZi9TbCNu27N+N1NsIK0NJUS5UU0U6NzI2OS5JUV9UT1RBTF9FUVVJVFkuQ1E0MjAwOS4uLi5VU0QBAAAADy4KAAIAAAALODYxNi42OTQwODIBCAAAAAUAAAABMQEAAAAKMTQyODgwMjY2NwMAAAADMTYwAgAAAAQxMjc1BAAAAAEwBwAAAAoxMC8yNC8yMDIzCAAAAAoxMi8zMS8yMDA5CQAAAAEwmktS2YvU2widIt/fjdTbCDxDSVEuVFNFOjcyNjkuSVFfVE9UQUxfT1VUU1RBTkRJTkdfRklMSU5HX0RBVEUuQ1E0MjAwOS4uLi5VU0QBAAAADy4KAAIAAAAKNTQyLjY0ODU5MQEEAAAABQAAAAE1AQAAAAoxNDI4ODAyNjY3AgAAAAUyNDE1MwYAAAABMJpLUtmL1NsIjZPh343U2wgpQ0lRLlRTRTo3MjY5LklRX1RPVEFMX0RFQlQuQ1E0MjAwOS4uLi5VU0QBAAAADy4KAAIAAAALNzQ5NS4yNzgyMTYBCAAAAAUAAAABMQEAAAAKMTQyODgwMjY2NwMAAAADMTYwAgAAAAQ0MTczBAAAAAEwBwAAAAoxMC8yNC8yMDIzCAAAAAoxMi8zMS8yMDA5CQAAAAEwmktS2YvU2wg28+LfjdTbCC1DSVEuVFNFOjcyNjkuSVFfUFJFRl9ESVZfT1RIRVIuQ1E0MjAwOS4uLi5VU0QBAAAADy4KAAMAAAAAAJpLUtmL1NsIIT3l343U2wgjQ0lRLlRTRTo3MjY5LklRX0NPR1MuQ1E0MjAwOS4uLi5VU0QBAAAADy4KAAIAAAALNDk2Mi43MDA1NjMBCAAAAAUA</t>
  </si>
  <si>
    <t>AAABMQEAAAAKMTQyODgwMjY2NwMAAAADMTYwAgAAAAIzNAQAAAABMAcAAAAKMTAvMjQvMjAyMwgAAAAKMTIvMzEvMjAwOQkAAAABMJpLUtmL1NsIverm343U2wghQ0lRLlRTRTo3MjY5LklRX0FQLkNRNDIwMDkuLi4uVVNEAQAAAA8uCgACAAAACzM2ODIuNzg0NDA4AQgAAAAFAAAAATEBAAAACjE0Mjg4MDI2NjcDAAAAAzE2MAIAAAAEMTAxOAQAAAABMAcAAAAKMTAvMjQvMjAyMwgAAAAKMTIvMzEvMjAwOQkAAAABMJpLUtmL1NsILuvv343U2wgoQ0lRLlRTRTo3MjY5LklRX0lOVkVOVE9SWS5DUTQyMDA5Li4uLlVTRAEAAAAPLgoAAgAAAAsyNzc2LjQzMDAzNgEIAAAABQAAAAExAQAAAAoxNDI4ODAyNjY3AwAAAAMxNjACAAAABDEwNDMEAAAAATAHAAAACjEwLzI0LzIwMjMIAAAACjEyLzMxLzIwMDkJAAAAATCaS1LZi9TbCEnH29+N1NsIIkNJUS5UU0U6NzI2OS5JUV9TR0EuQ1E0MjAwOS4uLi5VU0QBAAAADy4KAAIAAAALMTAwNy45MjgxOTgBCAAAAAUAAAABMQEAAAAKMTQyODgwMjY2NwMAAAADMTYwAgAAAAIyMwQAAAABMAcAAAAKMTAvMjQvMjAyMwgAAAAKMTIvMzEvMjAwOQkAAAABMJpLUtmL1NsIS7Hc343U2wg3Q0lRLlRTRTo3MjY5LklRX1RPVEFMX1JFVl8xWVJfQU5OX0dST1dUSC5DUTQyMDA5Li4uLlVTRAEAAAAPLgoAAgAAAActMi44NjM5AQgAAAAFAAAAATEBAAAACjE0Mjg4MDI2NjcDAAAA</t>
  </si>
  <si>
    <t>Ajc5AgAAAAQ0MTk0BAAAAAEwBwAAAAoxMC8yNC8yMDIzCAAAAAoxMi8zMS8yMDA5CQAAAAEwmktS2YvU2wjT6d3fjdTbCCFDSVEuVFNFOjcyNjkuSVFfREEuQ1E0MjAwOS4uLi5VU0QBAAAADy4KAAIAAAAINDguMDQyMTEBCAAAAAUAAAABMQEAAAAKMTQyODgwMjY2NwMAAAADMTYwAgAAAAEyBAAAAAEwBwAAAAoxMC8yNC8yMDIzCAAAAAoxMi8zMS8yMDA5CQAAAAEwmktS2YvU2wjbtuzfjdTbCC5DSVEuVFNFOjcyNjkuSVFfTkVUX1dPUktJTkdfQ0FQLkNRNDIwMDkuLi4uVVNEAQAAAA8uCgACAAAACjY5Ny44ODg5OTkBCAAAAAUAAAABMQEAAAAKMTQyODgwMjY2NwMAAAADMTYwAgAAAAQxMzExBAAAAAEwBwAAAAoxMC8yNC8yMDIzCAAAAAoxMi8zMS8yMDA5CQAAAAEwmktS2YvU2wheeu3fjdTbCCRDSVEuVFNFOjcyNjkuSVFfQ0FQRVguQ1E0MjAwOS4uLi5VU0QBAAAADy4KAAIAAAALLTI2Mi45NTMyMDUBCAAAAAUAAAABMQEAAAAKMTQyODgwMjY2NwMAAAADMTYwAgAAAAQyMDIxBAAAAAEwBwAAAAoxMC8yNC8yMDIzCAAAAAoxMi8zMS8yMDA5CQAAAAEwmktS2YvU2wjIi+7fjdTbCChDSVEuVFNFOjcyNjkuSVFfVE9UQUxfUkVWLkNRMzIwMDkuLi4uVVNEAQAAAA8uCgACAAAACzY3NTUuMTM4MTY3AQgAAAAFAAAAATEBAAAACjE0MTA5OTExNDgDAAAAAzE2MAIAAAACMjgEAAAAATAHAAAACjEwLzI0LzIw</t>
  </si>
  <si>
    <t>MjMIAAAACTkvMzAvMjAwOQkAAAABMJpLUtmL1NsI7qTr343U2wghQ0lRLlRTRTo3MjY5LklRX05JLkNRMzIwMDkuLi4uVVNEAQAAAA8uCgACAAAACjExNS45NjUzNTEBCAAAAAUAAAABMQEAAAAKMTQxMDk5MTE0OAMAAAADMTYwAgAAAAIxNQQAAAABMAcAAAAKMTAvMjQvMjAyMwgAAAAJOS8zMC8yMDA5CQAAAAEwmktS2YvU2wjT6d3fjdTbCCdDSVEuVFNFOjcyNjkuSVFfVE9UQUxfQ0EuQ1EzMjAwOS4uLi5VU0QBAAAADy4KAAIAAAAMMTM2MDUuNzY2NjkzAQgAAAAFAAAAATEBAAAACjE0MTA5OTExNDgDAAAAAzE2MAIAAAAEMTAwOAQAAAABMAcAAAAKMTAvMjQvMjAyMwgAAAAJOS8zMC8yMDA5CQAAAAEwmktS2YvU2wg28+LfjdTbCCtDSVEuVFNFOjcyNjkuSVFfVE9UQUxfQVNTRVRTLkNRMzIwMDkuLi4uVVNEAQAAAA8uCgACAAAADDIzNDAzLjE2MjQxMQEIAAAABQAAAAExAQAAAAoxNDEwOTkxMTQ4AwAAAAMxNjACAAAABDEwMDcEAAAAATAHAAAACjEwLzI0LzIwMjMIAAAACTkvMzAvMjAwOQkAAAABMJpLUtmL1NsI7qTr343U2wgnQ0lRLlRTRTo3MjY5LklRX1RPVEFMX0NMLkNRMzIwMDkuLi4uVVNEAQAAAA8uCgACAAAADDEwNTcwLjg0MDc5OQEIAAAABQAAAAExAQAAAAoxNDEwOTkxMTQ4AwAAAAMxNjACAAAABDEwMDkEAAAAATAHAAAACjEwLzI0LzIwMjMIAAAACTkvMzAvMjAwOQkAAAABMJpLUtmL</t>
  </si>
  <si>
    <t>1NsIbDT7343U2wgpQ0lRLlRTRTo3MjY5LklRX1RPVEFMX0xJQUIuQ1EzMjAwOS4uLi5VU0QBAAAADy4KAAIAAAALMTQ2NzkuNDc0NDEBCAAAAAUAAAABMQEAAAAKMTQxMDk5MTE0OAMAAAADMTYwAgAAAAQxMjc2BAAAAAEwBwAAAAoxMC8yNC8yMDIzCAAAAAk5LzMwLzIwMDkJAAAAATCaS1LZi9TbCAjE79+N1NsIKkNJUS5UU0U6NzI2OS5JUV9QUkVGX0VRVUlUWS5DUTMyMDA5Li4uLlVTRAEAAAAPLgoAAwAAAAAAmktS2YvU2whJx9vfjdTbCDJDSVEuVFNFOjcyNjkuSVFfVE9UQUxfQ09NTU9OX0VRVUlUWS5DUTMyMDA5Li4uLlVTRAEAAAAPLgoAAgAAAAo3NDk3LjQxMjUzAQgAAAAFAAAAATEBAAAACjE0MTA5OTExNDgDAAAAAzE2MAIAAAAEMTAwNgQAAAABMAcAAAAKMTAvMjQvMjAyMwgAAAAJOS8zMC8yMDA5CQAAAAEwmktS2YvU2whLsdzfjdTbCCFDSVEuVFNFOjcyNjkuSVFfUkUuQ1EzMjAwOS4uLi5VU0QBAAAADy4KAAIAAAALODMxOS4zNTE2MDIBCAAAAAUAAAABMQEAAAAKMTQxMDk5MTE0OAMAAAADMTYwAgAAAAQxMjIyBAAAAAEwBwAAAAoxMC8yNC8yMDIzCAAAAAk5LzMwLzIwMDkJAAAAATCaS1LZi9TbCNu27N+N1NsIK0NJUS5UU0U6NzI2OS5JUV9UT1RBTF9FUVVJVFkuQ1EzMjAwOS4uLi5VU0QBAAAADy4KAAIAAAALODcyMy42ODgwMDEBCAAAAAUAAAABMQEAAAAKMTQxMDk5MTE0OAMAAAAD</t>
  </si>
  <si>
    <t>MTYwAgAAAAQxMjc1BAAAAAEwBwAAAAoxMC8yNC8yMDIzCAAAAAk5LzMwLzIwMDkJAAAAATCaS1LZi9TbCF567d+N1NsIPENJUS5UU0U6NzI2OS5JUV9UT1RBTF9PVVRTVEFORElOR19GSUxJTkdfREFURS5DUTMyMDA5Li4uLlVTRAEAAAAPLgoAAgAAAAc0MzQuNjM0AQQAAAAFAAAAATUBAAAACjE0MTA5OTExNDgCAAAABTI0MTUzBgAAAAEwmktS2YvU2wjIi+7fjdTbCCFDSVEuVFNFOjcyNjkuSVFfQVAuQ1EzMjAwOS4uLi5VU0QBAAAADy4KAAIAAAALMzQ2My40NTg5OTUBCAAAAAUAAAABMQEAAAAKMTQxMDk5MTE0OAMAAAADMTYwAgAAAAQxMDE4BAAAAAEwBwAAAAoxMC8yNC8yMDIzCAAAAAk5LzMwLzIwMDkJAAAAATCaS1LZi9TbCL3q5t+N1NsIIUNJUS5UU0U6NzI2OS5JUV9BUi5DUTMyMDA5Li4uLlVTRAEAAAAPLgoAAgAAAAsyNDU2LjYxOTExNwEIAAAABQAAAAExAQAAAAoxNDEwOTkxMTQ4AwAAAAMxNjACAAAABDEwMjEEAAAAATAHAAAACjEwLzI0LzIwMjMIAAAACTkvMzAvMjAwOQkAAAABMJpLUtmL1NsIgbzo343U2wgoQ0lRLlRTRTo3MjY5LklRX0lOVkVOVE9SWS5DUTMyMDA5Li4uLlVTRAEAAAAPLgoAAgAAAAsyODk4LjM0MDI1OQEIAAAABQAAAAExAQAAAAoxNDEwOTkxMTQ4AwAAAAMxNjACAAAABDEwNDMEAAAAATAHAAAACjEwLzI0LzIwMjMIAAAACTkvMzAvMjAwOQkAAAABMJpLUtmL1NsI</t>
  </si>
  <si>
    <t>59Dp343U2wgiQ0lRLlRTRTo3MjY5LklRX1NHQS5DUTMyMDA5Li4uLlVTRAEAAAAPLgoAAgAAAAo5NDAuNzA5Njc2AQgAAAAFAAAAATEBAAAACjE0MTA5OTExNDgDAAAAAzE2MAIAAAACMjMEAAAAATAHAAAACjEwLzI0LzIwMjMIAAAACTkvMzAvMjAwOQkAAAABMJpLUtmL1NsIS7Hc343U2wg3Q0lRLlRTRTo3MjY5LklRX1RPVEFMX1JFVl8xWVJfQU5OX0dST1dUSC5DUTMyMDA5Li4uLlVTRAEAAAAPLgoAAgAAAAgtMjUuMzI5OQEIAAAABQAAAAExAQAAAAoxNDEwOTkxMTQ4AwAAAAI3OQIAAAAENDE5NAQAAAABMAcAAAAKMTAvMjQvMjAyMwgAAAAJOS8zMC8yMDA5CQAAAAEwmktS2YvU2wjT6d3fjdTbCCFDSVEuVFNFOjcyNjkuSVFfREEuQ1EzMjAwOS4uLi5VU0QBAAAADy4KAAIAAAAJNDUuMTI5OTI0AQgAAAAFAAAAATEBAAAACjE0MTA5OTExNDgDAAAAAzE2MAIAAAABMgQAAAABMAcAAAAKMTAvMjQvMjAyMwgAAAAJOS8zMC8yMDA5CQAAAAEwmktS2YvU2widIt/fjdTbCC5DSVEuVFNFOjcyNjkuSVFfTkVUX1dPUktJTkdfQ0FQLkNRMzIwMDkuLi4uVVNEAQAAAA8uCgACAAAACjEwOTAuNzYyNzYBCAAAAAUAAAABMQEAAAAKMTQxMDk5MTE0OAMAAAADMTYwAgAAAAQxMzExBAAAAAEwBwAAAAoxMC8yNC8yMDIzCAAAAAk5LzMwLzIwMDkJAAAAATCaS1LZi9TbCI2T4d+N1NsIJENJUS5UU0U6NzI2OS5JUV9D</t>
  </si>
  <si>
    <t>QVBFWC5DUTMyMDA5Li4uLlVTRAEAAAAPLgoAAgAAAAotMzkwLjg2ODk1AQgAAAAFAAAAATEBAAAACjE0MTA5OTExNDgDAAAAAzE2MAIAAAAEMjAyMQQAAAABMAcAAAAKMTAvMjQvMjAyMwgAAAAJOS8zMC8yMDA5CQAAAAEwmktS2YvU2wgHxfjfjdTbCCFDSVEuVFNFOjcyNjkuSVFfTkkuQ1EyMjAwOS4uLi5VU0QBAAAADy4KAAIAAAAJMjIuMTk1NjkyAQgAAAAFAAAAATEBAAAACjEzOTA4NTk1NjADAAAAAzE2MAIAAAACMTUEAAAAATAHAAAACjEwLzI0LzIwMjMIAAAACTYvMzAvMjAwOQkAAAABMJpLUtmL1NsI27bs343U2wgpQ0lRLlRTRTo3MjY5LklRX0NBU0hfRVFVSVYuQ1EyMjAwOS4uLi5VU0QBAAAADy4KAAIAAAALMTA5OS4xMzMxNTQBCAAAAAUAAAABMQEAAAAKMTM5MDg1OTU2MAMAAAADMTYwAgAAAAQxMDk2BAAAAAEwBwAAAAoxMC8yNC8yMDIzCAAAAAk2LzMwLzIwMDkJAAAAATCaS1LZi9TbCF567d+N1NsILUNJUS5UU0U6NzI2OS5JUV9DQVNIX1NUX0lOVkVTVC5DUTIyMDA5Li4uLlVTRAEAAAAPLgoAAgAAAAs1NTczLjUxNjc5OAEIAAAABQAAAAExAQAAAAoxMzkwODU5NTYwAwAAAAMxNjACAAAABDEwMDIEAAAAATAHAAAACjEwLzI0LzIwMjMIAAAACTYvMzAvMjAwOQkAAAABMJpLUtmL1NsIyIvu343U2wgnQ0lRLlRTRTo3MjY5LklRX1RPVEFMX0NBLkNRMjIwMDkuLi4uVVNEAQAAAA8uCgAC</t>
  </si>
  <si>
    <t>AAAADDEzMDY1Ljg3MDg4NQEIAAAABQAAAAExAQAAAAoxMzkwODU5NTYwAwAAAAMxNjACAAAABDEwMDgEAAAAATAHAAAACjEwLzI0LzIwMjMIAAAACTYvMzAvMjAwOQkAAAABMJpLUtmL1NsINvPi343U2wgrQ0lRLlRTRTo3MjY5LklRX1RPVEFMX0FTU0VUUy5DUTIyMDA5Li4uLlVTRAEAAAAPLgoAAgAAAAwyMjQ2Ni45MDkxMzQBCAAAAAUAAAABMQEAAAAKMTM5MDg1OTU2MAMAAAADMTYwAgAAAAQxMDA3BAAAAAEwBwAAAAoxMC8yNC8yMDIzCAAAAAk2LzMwLzIwMDkJAAAAATCaS1LZi9TbCNPp3d+N1NsIJ0NJUS5UU0U6NzI2OS5JUV9UT1RBTF9DTC5DUTIyMDA5Li4uLlVTRAEAAAAPLgoAAgAAAAwxMDM3MC4zOTIwMDkBCAAAAAUAAAABMQEAAAAKMTM5MDg1OTU2MAMAAAADMTYwAgAAAAQxMDA5BAAAAAEwBwAAAAoxMC8yNC8yMDIzCAAAAAk2LzMwLzIwMDkJAAAAATCaS1LZi9TbCCE95d+N1NsIKUNJUS5UU0U6NzI2OS5JUV9UT1RBTF9MSUFCLkNRMjIwMDkuLi4uVVNEAQAAAA8uCgACAAAADDE0MzI1LjM1NzAxMwEIAAAABQAAAAExAQAAAAoxMzkwODU5NTYwAwAAAAMxNjACAAAABDEyNzYEAAAAATAHAAAACjEwLzI0LzIwMjMIAAAACTYvMzAvMjAwOQkAAAABMJpLUtmL1NsIverm343U2wgqQ0lRLlRTRTo3MjY5LklRX1BSRUZfRVFVSVRZLkNRMjIwMDkuLi4uVVNEAQAAAA8uCgADAAAAAACaS1LZi9Tb</t>
  </si>
  <si>
    <t>CDuY6N+N1NsIMkNJUS5UU0U6NzI2OS5JUV9UT1RBTF9DT01NT05fRVFVSVRZLkNRMjIwMDkuLi4uVVNEAQAAAA8uCgACAAAACzY5NTkuMzg3NTYyAQgAAAAFAAAAATEBAAAACjEzOTA4NTk1NjADAAAAAzE2MAIAAAAEMTAwNgQAAAABMAcAAAAKMTAvMjQvMjAyMwgAAAAJNi8zMC8yMDA5CQAAAAEwmktS2YvU2whLsdzfjdTbCCFDSVEuVFNFOjcyNjkuSVFfUkUuQ1EyMjAwOS4uLi5VU0QBAAAADy4KAAIAAAALNzYyMC4wMTU2NTEBCAAAAAUAAAABMQEAAAAKMTM5MDg1OTU2MAMAAAADMTYwAgAAAAQxMjIyBAAAAAEwBwAAAAoxMC8yNC8yMDIzCAAAAAk2LzMwLzIwMDkJAAAAATCaS1LZi9TbCJ0i39+N1NsIPENJUS5UU0U6NzI2OS5JUV9UT1RBTF9PVVRTVEFORElOR19GSUxJTkdfREFURS5DUTIyMDA5Li4uLlVTRAEAAAAPLgoAAgAAAAc0MzQuNjMzAQQAAAAFAAAAATUBAAAACjEzOTA4NTk1NjACAAAABTI0MTUzBgAAAAEwmktS2YvU2wheeu3fjdTbCClDSVEuVFNFOjcyNjkuSVFfVE9UQUxfREVCVC5DUTIyMDA5Li4uLlVTRAEAAAAPLgoAAgAAAAs3NDc1LjM2OTkxOQEIAAAABQAAAAExAQAAAAoxMzkwODU5NTYwAwAAAAMxNjACAAAABDQxNzMEAAAAATAHAAAACjEwLzI0LzIwMjMIAAAACTYvMzAvMjAwOQkAAAABMJpLUtmL1NsIyIvu343U2wgtQ0lRLlRTRTo3MjY5LklRX1BSRUZfRElWX09USEVSLkNR</t>
  </si>
  <si>
    <t>MjIwMDkuLi4uVVNEAQAAAA8uCgADAAAAAACaS1LZi9TbCBYG9t+N1NsII0NJUS5UU0U6NzI2OS5JUV9DT0dTLkNRMjIwMDkuLi4uVVNEAQAAAA8uCgACAAAACjQ2MjcuMjUxNTQBCAAAAAUAAAABMQEAAAAKMTM5MDg1OTU2MAMAAAADMTYwAgAAAAIzNAQAAAABMAcAAAAKMTAvMjQvMjAyMwgAAAAJNi8zMC8yMDA5CQAAAAEwmktS2YvU2wgIxO/fjdTbCCFDSVEuVFNFOjcyNjkuSVFfQVAuQ1EyMjAwOS4uLi5VU0QBAAAADy4KAAIAAAALMzMxOS4zNzcxNDMBCAAAAAUAAAABMQEAAAAKMTM5MDg1OTU2MAMAAAADMTYwAgAAAAQxMDE4BAAAAAEwBwAAAAoxMC8yNC8yMDIzCAAAAAk2LzMwLzIwMDkJAAAAATCaS1LZi9TbCEnH29+N1NsIKENJUS5UU0U6NzI2OS5JUV9JTlZFTlRPUlkuQ1EyMjAwOS4uLi5VU0QBAAAADy4KAAIAAAALMzE1MS40NzY4MDQBCAAAAAUAAAABMQEAAAAKMTM5MDg1OTU2MAMAAAADMTYwAgAAAAQxMDQzBAAAAAEwBwAAAAoxMC8yNC8yMDIzCAAAAAk2LzMwLzIwMDkJAAAAATCaS1LZi9TbCDuY6N+N1NsIIkNJUS5UU0U6NzI2OS5JUV9TR0EuQ1EyMjAwOS4uLi5VU0QBAAAADy4KAAIAAAALMTAzNy42MjI2NDIBCAAAAAUAAAABMQEAAAAKMTM5MDg1OTU2MAMAAAADMTYwAgAAAAIyMwQAAAABMAcAAAAKMTAvMjQvMjAyMwgAAAAJNi8zMC8yMDA5CQAAAAEwmktS2YvU2wjn0OnfjdTbCCFD</t>
  </si>
  <si>
    <t>SVEuVFNFOjcyNjkuSVFfREEuQ1EyMjAwOS4uLi5VU0QBAAAADy4KAAIAAAAJNTMuMTk0OTE0AQgAAAAFAAAAATEBAAAACjEzOTA4NTk1NjADAAAAAzE2MAIAAAABMgQAAAABMAcAAAAKMTAvMjQvMjAyMwgAAAAJNi8zMC8yMDA5CQAAAAEwmktS2YvU2wjbtuzfjdTbCC5DSVEuVFNFOjcyNjkuSVFfTkVUX1dPUktJTkdfQ0FQLkNRMjIwMDkuLi4uVVNEAQAAAA8uCgACAAAACzEzOTUuMzE3OTQ4AQgAAAAFAAAAATEBAAAACjEzOTA4NTk1NjADAAAAAzE2MAIAAAAEMTMxMQQAAAABMAcAAAAKMTAvMjQvMjAyMwgAAAAJNi8zMC8yMDA5CQAAAAEwmktS2YvU2wiNk+HfjdTbCCRDSVEuVFNFOjcyNjkuSVFfQ0FQRVguQ1EyMjAwOS4uLi5VU0QBAAAADy4KAAIAAAALLTM3My45NjMxNDkBCAAAAAUAAAABMQEAAAAKMTM5MDg1OTU2MAMAAAADMTYwAgAAAAQyMDIxBAAAAAEwBwAAAAoxMC8yNC8yMDIzCAAAAAk2LzMwLzIwMDkJAAAAATCaS1LZi9TbCN3L4t+N1NsIKENJUS5UU0U6NzI2OS5JUV9UT1RBTF9SRVYuQ1ExMjAwOS4uLi5VU0QBAAAADy4KAAIAAAAKNjc3Mi45OTUxNwEIAAAABQAAAAExAQAAAAoxMzgyNTQyOTEyAwAAAAMxNjACAAAAAjI4BAAAAAEwBwAAAAoxMC8yNC8yMDIzCAAAAAkzLzMxLzIwMDkJAAAAATCaS1LZi9TbCNPp3d+N1NsIIUNJUS5UU0U6NzI2OS5JUV9OSS5DUTEyMDA5Li4uLlVTRAEA</t>
  </si>
  <si>
    <t>AAAPLgoAAgAAAAk1OC41ODgxMDUBCAAAAAUAAAABMQEAAAAKMTM4MjU0MjkxMgMAAAADMTYwAgAAAAIxNQQAAAABMAcAAAAKMTAvMjQvMjAyMwgAAAAJMy8zMS8yMDA5CQAAAAEwmktS2YvU2widIt/fjdTbCClDSVEuVFNFOjcyNjkuSVFfQ0FTSF9FUVVJVi5DUTEyMDA5Li4uLlVTRAEAAAAPLgoAAgAAAAo4ODUuMjA4OTY0AQgAAAAFAAAAATEBAAAACjEzODI1NDI5MTIDAAAAAzE2MAIAAAAEMTA5NgQAAAABMAcAAAAKMTAvMjQvMjAyMwgAAAAJMy8zMS8yMDA5CQAAAAEwmktS2YvU2wjbtuzfjdTbCC1DSVEuVFNFOjcyNjkuSVFfQ0FTSF9TVF9JTlZFU1QuQ1ExMjAwOS4uLi5VU0QBAAAADy4KAAIAAAALNDg1NS40MDQ1NjkBCAAAAAUAAAABMQEAAAAKMTM4MjU0MjkxMgMAAAADMTYwAgAAAAQxMDAyBAAAAAEwBwAAAAoxMC8yNC8yMDIzCAAAAAkzLzMxLzIwMDkJAAAAATCaS1LZi9TbCF567d+N1NsIK0NJUS5UU0U6NzI2OS5JUV9UT1RBTF9BU1NFVFMuQ1ExMjAwOS4uLi5VU0QBAAAADy4KAAIAAAALMjE4MDguNTcwNjUBCAAAAAUAAAABMQEAAAAKMTM4MjU0MjkxMgMAAAADMTYwAgAAAAQxMDA3BAAAAAEwBwAAAAoxMC8yNC8yMDIzCAAAAAkzLzMxLzIwMDkJAAAAATCaS1LZi9TbCBB/9N+N1NsIJ0NJUS5UU0U6NzI2OS5JUV9UT1RBTF9DTC5DUTEyMDA5Li4uLlVTRAEAAAAPLgoAAgAAAAwxMDk2Ni45</t>
  </si>
  <si>
    <t>MTEwMjcBCAAAAAUAAAABMQEAAAAKMTM4MjU0MjkxMgMAAAADMTYwAgAAAAQxMDA5BAAAAAEwBwAAAAoxMC8yNC8yMDIzCAAAAAkzLzMxLzIwMDkJAAAAATCaS1LZi9TbCAjE79+N1NsIKUNJUS5UU0U6NzI2OS5JUV9UT1RBTF9MSUFCLkNRMTIwMDkuLi4uVVNEAQAAAA8uCgACAAAADDE0MzAwLjIxNzQ0NAEIAAAABQAAAAExAQAAAAoxMzgyNTQyOTEyAwAAAAMxNjACAAAABDEyNzYEAAAAATAHAAAACjEwLzI0LzIwMjMIAAAACTMvMzEvMjAwOQkAAAABMJpLUtmL1NsIverm343U2wgqQ0lRLlRTRTo3MjY5LklRX1BSRUZfRVFVSVRZLkNRMTIwMDkuLi4uVVNEAQAAAA8uCgADAAAAAACaS1LZi9TbCDuY6N+N1NsIMkNJUS5UU0U6NzI2OS5JUV9UT1RBTF9DT01NT05fRVFVSVRZLkNRMTIwMDkuLi4uVVNEAQAAAA8uCgACAAAACzY0NjIuNDk5NDM3AQgAAAAFAAAAATEBAAAACjEzODI1NDI5MTIDAAAAAzE2MAIAAAAEMTAwNgQAAAABMAcAAAAKMTAvMjQvMjAyMwgAAAAJMy8zMS8yMDA5CQAAAAEwmktS2YvU2wjn0OnfjdTbCCFDSVEuVFNFOjcyNjkuSVFfUkUuQ1ExMjAwOS4uLi5VU0QBAAAADy4KAAIAAAALNzQzMS43NzUzMDgBCAAAAAUAAAABMQEAAAAKMTM4MjU0MjkxMgMAAAADMTYwAgAAAAQxMjIyBAAAAAEwBwAAAAoxMC8yNC8yMDIzCAAAAAkzLzMxLzIwMDkJAAAAATCaS1LZi9TbCJ0i39+N1NsIK0NJ</t>
  </si>
  <si>
    <t>US5UU0U6NzI2OS5JUV9UT1RBTF9FUVVJVFkuQ1ExMjAwOS4uLi5VU0QBAAAADy4KAAIAAAALNzUwOC4zNTMyMDUBCAAAAAUAAAABMQEAAAAKMTM4MjU0MjkxMgMAAAADMTYwAgAAAAQxMjc1BAAAAAEwBwAAAAoxMC8yNC8yMDIzCAAAAAkzLzMxLzIwMDkJAAAAATCaS1LZi9TbCI2T4d+N1NsIPENJUS5UU0U6NzI2OS5JUV9UT1RBTF9PVVRTVEFORElOR19GSUxJTkdfREFURS5DUTEyMDA5Li4uLlVTRAEAAAAPLgoAAgAAAAc0MzQuNjM0AQQAAAAFAAAAATUBAAAACjEzODI1NDI5MTICAAAABTI0MTUzBgAAAAEwmktS2YvU2wjdy+LfjdTbCC1DSVEuVFNFOjcyNjkuSVFfUFJFRl9ESVZfT1RIRVIuQ1ExMjAwOS4uLi5VU0QBAAAADy4KAAMAAAAAAJpLUtmL1NsIIT3l343U2wgjQ0lRLlRTRTo3MjY5LklRX0NPR1MuQ1ExMjAwOS4uLi5VU0QBAAAADy4KAAIAAAALNTM1Ni43MTMzODMBCAAAAAUAAAABMQEAAAAKMTM4MjU0MjkxMgMAAAADMTYwAgAAAAIzNAQAAAABMAcAAAAKMTAvMjQvMjAyMwgAAAAJMy8zMS8yMDA5CQAAAAEwmktS2YvU2wg6g/LfjdTbCChDSVEuVFNFOjcyNjkuSVFfSU5WRU5UT1JZLkNRMTIwMDkuLi4uVVNEAQAAAA8uCgACAAAACzMyNzkuOTkzOTcxAQgAAAAFAAAAATEBAAAACjEzODI1NDI5MTIDAAAAAzE2MAIAAAAEMTA0MwQAAAABMAcAAAAKMTAvMjQvMjAyMwgAAAAJMy8zMS8yMDA5</t>
  </si>
  <si>
    <t>CQAAAAEwmktS2YvU2whLsdzfjdTbCCJDSVEuVFNFOjcyNjkuSVFfU0dBLkNRMTIwMDkuLi4uVVNEAQAAAA8uCgACAAAACjk3NC4xNzc1ODQBCAAAAAUAAAABMQEAAAAKMTM4MjU0MjkxMgMAAAADMTYwAgAAAAIyMwQAAAABMAcAAAAKMTAvMjQvMjAyMwgAAAAJMy8zMS8yMDA5CQAAAAEwmktS2YvU2wjT6d3fjdTbCDdDSVEuVFNFOjcyNjkuSVFfVE9UQUxfUkVWXzFZUl9BTk5fR1JPV1RILkNRMTIwMDkuLi4uVVNEAQAAAA8uCgACAAAACC0yNy40NDkzAQgAAAAFAAAAATEBAAAACjEzODI1NDI5MTIDAAAAAjc5AgAAAAQ0MTk0BAAAAAEwBwAAAAoxMC8yNC8yMDIzCAAAAAkzLzMxLzIwMDkJAAAAATCaS1LZi9TbCAd969+N1NsIIUNJUS5UU0U6NzI2OS5JUV9EQS5DUTEyMDA5Li4uLlVTRAEAAAAPLgoAAgAAAAk2My4yOTc3OTIBCAAAAAUAAAABMQEAAAAKMTM4MjU0MjkxMgMAAAADMTYwAgAAAAEyBAAAAAEwBwAAAAoxMC8yNC8yMDIzCAAAAAkzLzMxLzIwMDkJAAAAATCaS1LZi9TbCNu27N+N1NsILkNJUS5UU0U6NzI2OS5JUV9ORVRfV09SS0lOR19DQVAuQ1ExMjAwOS4uLi5VU0QBAAAADy4KAAIAAAALMTMyMi42MTM1ODcBCAAAAAUAAAABMQEAAAAKMTM4MjU0MjkxMgMAAAADMTYwAgAAAAQxMzExBAAAAAEwBwAAAAoxMC8yNC8yMDIzCAAAAAkzLzMxLzIwMDkJAAAAATCaS1LZi9TbCF567d+N1NsIJENJ</t>
  </si>
  <si>
    <t>US5UU0U6NzI2OS5JUV9DQVBFWC5DUTEyMDA5Li4uLlVTRAEAAAAPLgoAAgAAAAstNjEzLjA4ODA4NgEIAAAABQAAAAExAQAAAAoxMzgyNTQyOTEyAwAAAAMxNjACAAAABDIwMjEEAAAAATAHAAAACjEwLzI0LzIwMjMIAAAACTMvMzEvMjAwOQkAAAABMJpLUtmL1NsIyIvu343U2wgoQ0lRLlRTRTo3MjY5LklRX1RPVEFMX1JFVi5DUTQyMDA4Li4uLlVTRAEAAAAPLgoAAgAAAAs2NzgxLjg4OTY3MQEIAAAABQAAAAExAQAAAAoxMzIyMTMzMjE0AwAAAAMxNjACAAAAAjI4BAAAAAEwBwAAAAoxMC8yNC8yMDIzCAAAAAoxMi8zMS8yMDA4CQAAAAEwmktS2YvU2wjT6d3fjdTbCClDSVEuVFNFOjcyNjkuSVFfQ0FTSF9FUVVJVi5DUTQyMDA4Li4uLlVTRAEAAAAPLgoAAgAAAAo4MzcuMTI1NzE5AQgAAAAFAAAAATEBAAAACjEzMjIxMzMyMTQDAAAAAzE2MAIAAAAEMTA5NgQAAAABMAcAAAAKMTAvMjQvMjAyMwgAAAAKMTIvMzEvMjAwOAkAAAABMJpLUtmL1NsIjZPh343U2wgtQ0lRLlRTRTo3MjY5LklRX0NBU0hfU1RfSU5WRVNULkNRNDIwMDguLi4uVVNEAQAAAA8uCgACAAAACzI4OTguMjQwOTA0AQgAAAAFAAAAATEBAAAACjEzMjIxMzMyMTQDAAAAAzE2MAIAAAAEMTAwMgQAAAABMAcAAAAKMTAvMjQvMjAyMwgAAAAKMTIvMzEvMjAwOAkAAAABMJpLUtmL1NsI3cvi343U2wgnQ0lRLlRTRTo3MjY5LklRX1RPVEFM</t>
  </si>
  <si>
    <t>X0NBLkNRNDIwMDguLi4uVVNEAQAAAA8uCgACAAAADDEyNDc0LjczNzIxNwEIAAAABQAAAAExAQAAAAoxMzIyMTMzMjE0AwAAAAMxNjACAAAABDEwMDgEAAAAATAHAAAACjEwLzI0LzIwMjMIAAAACjEyLzMxLzIwMDgJAAAAATCaS1LZi9TbCCE95d+N1NsIK0NJUS5UU0U6NzI2OS5JUV9UT1RBTF9BU1NFVFMuQ1E0MjAwOC4uLi5VU0QBAAAADy4KAAIAAAAMMjIzODYuOTE5ODYyAQgAAAAFAAAAATEBAAAACjEzMjIxMzMyMTQDAAAAAzE2MAIAAAAEMTAwNwQAAAABMAcAAAAKMTAvMjQvMjAyMwgAAAAKMTIvMzEvMjAwOAkAAAABMJpLUtmL1NsI27bs343U2wgnQ0lRLlRTRTo3MjY5LklRX1RPVEFMX0NMLkNRNDIwMDguLi4uVVNEAQAAAA8uCgACAAAACzEwNDQzLjc0MzkxAQgAAAAFAAAAATEBAAAACjEzMjIxMzMyMTQDAAAAAzE2MAIAAAAEMTAwOQQAAAABMAcAAAAKMTAvMjQvMjAyMwgAAAAKMTIvMzEvMjAwOAkAAAABMJpLUtmL1NsIn67w343U2wgpQ0lRLlRTRTo3MjY5LklRX1RPVEFMX0xJQUIuQ1E0MjAwOC4uLi5VU0QBAAAADy4KAAIAAAAMMTQwNTcuNjYzNDQzAQgAAAAFAAAAATEBAAAACjEzMjIxMzMyMTQDAAAAAzE2MAIAAAAEMTI3NgQAAAABMAcAAAAKMTAvMjQvMjAyMwgAAAAKMTIvMzEvMjAwOAkAAAABMJpLUtmL1NsICMTv343U2wgqQ0lRLlRTRTo3MjY5LklRX1BSRUZfRVFVSVRZLkNRNDIw</t>
  </si>
  <si>
    <t>MDguLi4uVVNEAQAAAA8uCgADAAAAAACaS1LZi9TbCEnH29+N1NsIMkNJUS5UU0U6NzI2OS5JUV9UT1RBTF9DT01NT05fRVFVSVRZLkNRNDIwMDguLi4uVVNEAQAAAA8uCgACAAAACzcyMTMuNzEwMTI4AQgAAAAFAAAAATEBAAAACjEzMjIxMzMyMTQDAAAAAzE2MAIAAAAEMTAwNgQAAAABMAcAAAAKMTAvMjQvMjAyMwgAAAAKMTIvMzEvMjAwOAkAAAABMJpLUtmL1NsIS7Hc343U2wghQ0lRLlRTRTo3MjY5LklRX1JFLkNRNDIwMDguLi4uVVNEAQAAAA8uCgACAAAACzgwNDYuNTQ1MzI3AQgAAAAFAAAAATEBAAAACjEzMjIxMzMyMTQDAAAAAzE2MAIAAAAEMTIyMgQAAAABMAcAAAAKMTAvMjQvMjAyMwgAAAAKMTIvMzEvMjAwOAkAAAABMJpLUtmL1NsIXnrt343U2wg8Q0lRLlRTRTo3MjY5LklRX1RPVEFMX09VVFNUQU5ESU5HX0ZJTElOR19EQVRFLkNRNDIwMDguLi4uVVNEAQAAAA8uCgACAAAABzQzNC42MzUBBAAAAAUAAAABNQEAAAAKMTMyMjEzMzIxNAIAAAAFMjQxNTMGAAAAATCaS1LZi9TbCMiL7t+N1NsIKUNJUS5UU0U6NzI2OS5JUV9UT1RBTF9ERUJULkNRNDIwMDguLi4uVVNEAQAAAA8uCgACAAAACzQ2NTYuNTI2OTc5AQgAAAAFAAAAATEBAAAACjEzMjIxMzMyMTQDAAAAAzE2MAIAAAAENDE3MwQAAAABMAcAAAAKMTAvMjQvMjAyMwgAAAAKMTIvMzEvMjAwOAkAAAABMJpLUtmL1NsIIT3l343U2wgt</t>
  </si>
  <si>
    <t>Q0lRLlRTRTo3MjY5LklRX1BSRUZfRElWX09USEVSLkNRNDIwMDguLi4uVVNEAQAAAA8uCgADAAAAAACaS1LZi9TbCLrD5t+N1NsII0NJUS5UU0U6NzI2OS5JUV9DT0dTLkNRNDIwMDguLi4uVVNEAQAAAA8uCgACAAAACzUyMjYuMzYxMDA5AQgAAAAFAAAAATEBAAAACjEzMjIxMzMyMTQDAAAAAzE2MAIAAAACMzQEAAAAATAHAAAACjEwLzI0LzIwMjMIAAAACjEyLzMxLzIwMDgJAAAAATCaS1LZi9TbCDuY6N+N1NsIIUNJUS5UU0U6NzI2OS5JUV9BUC5DUTQyMDA4Li4uLlVTRAEAAAAPLgoAAgAAAAs1NDUyLjY2NjY0OQEIAAAABQAAAAExAQAAAAoxMzIyMTMzMjE0AwAAAAMxNjACAAAABDEwMTgEAAAAATAHAAAACjEwLzI0LzIwMjMIAAAACjEyLzMxLzIwMDgJAAAAATCuclLZi9TbCA6q6d+N1NsIIUNJUS5UU0U6NzI2OS5JUV9BUi5DUTQyMDA4Li4uLlVTRAEAAAAPLgoAAgAAAAsyNTc2LjY4MzUwOAEIAAAABQAAAAExAQAAAAoxMzIyMTMzMjE0AwAAAAMxNjACAAAABDEwMjEEAAAAATAHAAAACjEwLzI0LzIwMjMIAAAACjEyLzMxLzIwMDgJAAAAATCuclLZi9TbCAd969+N1NsIKENJUS5UU0U6NzI2OS5JUV9JTlZFTlRPUlkuQ1E0MjAwOC4uLi5VU0QBAAAADy4KAAIAAAALNDU1Mi44Mzc1NjkBCAAAAAUAAAABMQEAAAAKMTMyMjEzMzIxNAMAAAADMTYwAgAAAAQxMDQzBAAAAAEwBwAAAAoxMC8yNC8yMDIz</t>
  </si>
  <si>
    <t>CAAAAAoxMi8zMS8yMDA4CQAAAAEwrnJS2YvU2whLsdzfjdTbCCJDSVEuVFNFOjcyNjkuSVFfU0dBLkNRNDIwMDguLi4uVVNEAQAAAA8uCgACAAAACzExMzIuMjU2MTU3AQgAAAAFAAAAATEBAAAACjEzMjIxMzMyMTQDAAAAAzE2MAIAAAACMjMEAAAAATAHAAAACjEwLzI0LzIwMjMIAAAACjEyLzMxLzIwMDgJAAAAATCuclLZi9TbCNPp3d+N1NsIN0NJUS5UU0U6NzI2OS5JUV9UT1RBTF9SRVZfMVlSX0FOTl9HUk9XVEguQ1E0MjAwOC4uLi5VU0QBAAAADy4KAAIAAAAILTI3LjY1NDcBCAAAAAUAAAABMQEAAAAKMTMyMjEzMzIxNAMAAAACNzkCAAAABDQxOTQEAAAAATAHAAAACjEwLzI0LzIwMjMIAAAACjEyLzMxLzIwMDgJAAAAATCuclLZi9TbCJ0i39+N1NsIIUNJUS5UU0U6NzI2OS5JUV9EQS5DUTQyMDA4Li4uLlVTRAEAAAAPLgoAAgAAAAk1OC41MzQxNjcBCAAAAAUAAAABMQEAAAAKMTMyMjEzMzIxNAMAAAADMTYwAgAAAAEyBAAAAAEwBwAAAAoxMC8yNC8yMDIzCAAAAAoxMi8zMS8yMDA4CQAAAAEwrnJS2YvU2wiNk+HfjdTbCCRDSVEuVFNFOjcyNjkuSVFfQ0FQRVguQ1E0MjAwOC4uLi5VU0QBAAAADy4KAAIAAAAKLTUwNS4wNjgxMwEIAAAABQAAAAExAQAAAAoxMzIyMTMzMjE0AwAAAAMxNjACAAAABDIwMjEEAAAAATAHAAAACjEwLzI0LzIwMjMIAAAACjEyLzMxLzIwMDgJAAAAATCuclLZi9TbCAjE</t>
  </si>
  <si>
    <t>79+N1NsIKENJUS5UU0U6NzI2OS5JUV9UT1RBTF9SRVYuQ1EzMjAwOC4uLi5VU0QBAAAADy4KAAIAAAALNzYzNy4wMjIwODIBCAAAAAUAAAABMQEAAAAKMTI1MTI1MzUzMQMAAAADMTYwAgAAAAIyOAQAAAABMAcAAAAKMTAvMjQvMjAyMwgAAAAJOS8zMC8yMDA4CQAAAAEwrnJS2YvU2wheeu3fjdTbCCFDSVEuVFNFOjcyNjkuSVFfTkkuQ1EzMjAwOC4uLi5VU0QBAAAADy4KAAIAAAAJNzcuMzU2MzUyAQgAAAAFAAAAATEBAAAACjEyNTEyNTM1MzEDAAAAAzE2MAIAAAACMTUEAAAAATAHAAAACjEwLzI0LzIwMjMIAAAACTkvMzAvMjAwOAkAAAABMK5yUtmL1NsIyIvu343U2wgtQ0lRLlRTRTo3MjY5LklRX0NBU0hfU1RfSU5WRVNULkNRMzIwMDguLi4uVVNEAQAAAA8uCgACAAAACzQwMDEuNzA3NTYyAQgAAAAFAAAAATEBAAAACjEyNTEyNTM1MzEDAAAAAzE2MAIAAAAEMTAwMgQAAAABMAcAAAAKMTAvMjQvMjAyMwgAAAAJOS8zMC8yMDA4CQAAAAEwrnJS2YvU2wghPeXfjdTbCCdDSVEuVFNFOjcyNjkuSVFfVE9UQUxfQ0EuQ1EzMjAwOC4uLi5VU0QBAAAADy4KAAIAAAAMMTI1NTkuMDA1MTA4AQgAAAAFAAAAATEBAAAACjEyNTEyNTM1MzEDAAAAAzE2MAIAAAAEMTAwOAQAAAABMAcAAAAKMTAvMjQvMjAyMwgAAAAJOS8zMC8yMDA4CQAAAAEwrnJS2YvU2wi6w+bfjdTbCCtDSVEuVFNFOjcyNjkuSVFfVE9UQUxf</t>
  </si>
  <si>
    <t>QVNTRVRTLkNRMzIwMDguLi4uVVNEAQAAAA8uCgACAAAADDIxNTA1LjA0Njg2MQEIAAAABQAAAAExAQAAAAoxMjUxMjUzNTMxAwAAAAMxNjACAAAABDEwMDcEAAAAATAHAAAACjEwLzI0LzIwMjMIAAAACTkvMzAvMjAwOAkAAAABMK5yUtmL1NsIO5jo343U2wgyQ0lRLlRTRTo3MjY5LklRX1RPVEFMX0NPTU1PTl9FUVVJVFkuQ1EzMjAwOC4uLi5VU0QBAAAADy4KAAIAAAAKNzE3My45Njg5OAEIAAAABQAAAAExAQAAAAoxMjUxMjUzNTMxAwAAAAMxNjACAAAABDEwMDYEAAAAATAHAAAACjEwLzI0LzIwMjMIAAAACTkvMzAvMjAwOAkAAAABMK5yUtmL1NsInSLf343U2wghQ0lRLlRTRTo3MjY5LklRX1JFLkNRMzIwMDguLi4uVVNEAQAAAA8uCgACAAAACzcwMzYuMDQwODc5AQgAAAAFAAAAATEBAAAACjEyNTEyNTM1MzEDAAAAAzE2MAIAAAAEMTIyMgQAAAABMAcAAAAKMTAvMjQvMjAyMwgAAAAJOS8zMC8yMDA4CQAAAAEwrnJS2YvU2wjdy+LfjdTbCCtDSVEuVFNFOjcyNjkuSVFfVE9UQUxfRVFVSVRZLkNRMzIwMDguLi4uVVNEAQAAAA8uCgACAAAACzgyNzAuOTg3NTI3AQgAAAAFAAAAATEBAAAACjEyNTEyNTM1MzEDAAAAAzE2MAIAAAAEMTI3NQQAAAABMAcAAAAKMTAvMjQvMjAyMwgAAAAJOS8zMC8yMDA4CQAAAAEwrnJS2YvU2wgIxO/fjdTbCDxDSVEuVFNFOjcyNjkuSVFfVE9UQUxfT1VUU1RBTkRJTkdf</t>
  </si>
  <si>
    <t>RklMSU5HX0RBVEUuQ1EzMjAwOC4uLi5VU0QBAAAADy4KAAIAAAAGNDUxLjA1AQQAAAAFAAAAATUBAAAACjEyNTEyNTM1MzECAAAABTI0MTUzBgAAAAEwrnJS2YvU2whJx9vfjdTbCC1DSVEuVFNFOjcyNjkuSVFfUFJFRl9ESVZfT1RIRVIuQ1EzMjAwOC4uLi5VU0QBAAAADy4KAAMAAAAAAK5yUtmL1NsIS7Hc343U2wgjQ0lRLlRTRTo3MjY5LklRX0NPR1MuQ1EzMjAwOC4uLi5VU0QBAAAADy4KAAIAAAALNTgyMS4wNjc4MTMBCAAAAAUAAAABMQEAAAAKMTI1MTI1MzUzMQMAAAADMTYwAgAAAAIzNAQAAAABMAcAAAAKMTAvMjQvMjAyMwgAAAAJOS8zMC8yMDA4CQAAAAEwrnJS2YvU2wjT6d3fjdTbCCFDSVEuVFNFOjcyNjkuSVFfQVAuQ1EzMjAwOC4uLi5VU0QBAAAADy4KAAIAAAALNTEwNi4xODkwNzcBCAAAAAUAAAABMQEAAAAKMTI1MTI1MzUzMQMAAAADMTYwAgAAAAQxMDE4BAAAAAEwBwAAAAoxMC8yNC8yMDIzCAAAAAk5LzMwLzIwMDgJAAAAATCuclLZi9TbCAd969+N1NsIIUNJUS5UU0U6NzI2OS5JUV9BUi5DUTMyMDA4Li4uLlVTRAEAAAAPLgoAAgAAAAoyNjg3LjMxOTQ2AQgAAAAFAAAAATEBAAAACjEyNTEyNTM1MzEDAAAAAzE2MAIAAAAEMTAyMQQAAAABMAcAAAAKMTAvMjQvMjAyMwgAAAAJOS8zMC8yMDA4CQAAAAEwrnJS2YvU2wjbtuzfjdTbCDdDSVEuVFNFOjcyNjkuSVFfVE9UQUxfUkVWXzFZ</t>
  </si>
  <si>
    <t>Ul9BTk5fR1JPV1RILkNRMzIwMDguLi4uVVNEAQAAAA8uCgACAAAABy0yLjk3NDMBCAAAAAUAAAABMQEAAAAKMTI1MTI1MzUzMQMAAAACNzkCAAAABDQxOTQEAAAAATAHAAAACjEwLzI0LzIwMjMIAAAACTkvMzAvMjAwOAkAAAABMK5yUtmL1NsI7FMI4I3U2wghQ0lRLlRTRTo3MjY5LklRX0RBLkNRMzIwMDguLi4uVVNEAQAAAA8uCgACAAAACTQ1Ljk4NTQ2OQEIAAAABQAAAAExAQAAAAoxMjUxMjUzNTMxAwAAAAMxNjACAAAAATIEAAAAATAHAAAACjEwLzI0LzIwMjMIAAAACTkvMzAvMjAwOAkAAAABMK5yUtmL1NsIsBXl343U2wguQ0lRLlRTRTo3MjY5LklRX05FVF9XT1JLSU5HX0NBUC5DUTMyMDA4Li4uLlVTRAEAAAAPLgoAAgAAAAotNDQuMDk4NDk4AQgAAAAFAAAAATEBAAAACjEyNTEyNTM1MzEDAAAAAzE2MAIAAAAEMTMxMQQAAAABMAcAAAAKMTAvMjQvMjAyMwgAAAAJOS8zMC8yMDA4CQAAAAEwrnJS2YvU2wi6w+bfjdTbCCRDSVEuVFNFOjcyNjkuSVFfQ0FQRVguQ1EzMjAwOC4uLi5VU0QBAAAADy4KAAIAAAALLTQzMy45MDg4NDMBCAAAAAUAAAABMQEAAAAKMTI1MTI1MzUzMQMAAAADMTYwAgAAAAQyMDIxBAAAAAEwBwAAAAoxMC8yNC8yMDIzCAAAAAk5LzMwLzIwMDgJAAAAATCuclLZi9TbCDuY6N+N1NsIIUNJUS5UU0U6NzI2OS5JUV9OSS5DUTIyMDA4Li4uLlVTRAEAAAAPLgoAAgAAAAoyNDUu</t>
  </si>
  <si>
    <t>MjM1NzI4AQgAAAAFAAAAATEBAAAACjExMDUxMDk5NDIDAAAAAzE2MAIAAAACMTUEAAAAATAHAAAACjEwLzI0LzIwMjMIAAAACTYvMzAvMjAwOAkAAAABMK5yUtmL1NsICMTv343U2wgpQ0lRLlRTRTo3MjY5LklRX0NBU0hfRVFVSVYuQ1EyMjAwOC4uLi5VU0QBAAAADy4KAAIAAAAKOTkxLjU5NzE0NAEIAAAABQAAAAExAQAAAAoxMTA1MTA5OTQyAwAAAAMxNjACAAAABDEwOTYEAAAAATAHAAAACjEwLzI0LzIwMjMIAAAACTYvMzAvMjAwOAkAAAABMK5yUtmL1NsIScfb343U2wgtQ0lRLlRTRTo3MjY5LklRX0NBU0hfU1RfSU5WRVNULkNRMjIwMDguLi4uVVNEAQAAAA8uCgACAAAACzQzNjAuNzM2NDQ1AQgAAAAFAAAAATEBAAAACjExMDUxMDk5NDIDAAAAAzE2MAIAAAAEMTAwMgQAAAABMAcAAAAKMTAvMjQvMjAyMwgAAAAJNi8zMC8yMDA4CQAAAAEwrnJS2YvU2wh4h9zfjdTbCCdDSVEuVFNFOjcyNjkuSVFfVE9UQUxfQ0EuQ1EyMjAwOC4uLi5VU0QBAAAADy4KAAIAAAAMMTM2MDcuNTczMTY0AQgAAAAFAAAAATEBAAAACjExMDUxMDk5NDIDAAAAAzE2MAIAAAAEMTAwOAQAAAABMAcAAAAKMTAvMjQvMjAyMwgAAAAJNi8zMC8yMDA4CQAAAAEwrnJS2YvU2wjT6d3fjdTbCCtDSVEuVFNFOjcyNjkuSVFfVE9UQUxfQVNTRVRTLkNRMjIwMDguLi4uVVNEAQAAAA8uCgACAAAADDIyNjAyLjY0NTk2NQEIAAAABQAA</t>
  </si>
  <si>
    <t>AAExAQAAAAoxMTA1MTA5OTQyAwAAAAMxNjACAAAABDEwMDcEAAAAATAHAAAACjEwLzI0LzIwMjMIAAAACTYvMzAvMjAwOAkAAAABMK5yUtmL1NsIusPm343U2wgnQ0lRLlRTRTo3MjY5LklRX1RPVEFMX0NMLkNRMjIwMDguLi4uVVNEAQAAAA8uCgACAAAADDEwNzcyLjYyNDQwNwEIAAAABQAAAAExAQAAAAoxMTA1MTA5OTQyAwAAAAMxNjACAAAABDEwMDkEAAAAATAHAAAACjEwLzI0LzIwMjMIAAAACTYvMzAvMjAwOAkAAAABMK5yUtmL1NsIB33r343U2wgpQ0lRLlRTRTo3MjY5LklRX1RPVEFMX0xJQUIuQ1EyMjAwOC4uLi5VU0QBAAAADy4KAAIAAAAMMTM4ODguMjc1ODk2AQgAAAAFAAAAATEBAAAACjExMDUxMDk5NDIDAAAAAzE2MAIAAAAEMTI3NgQAAAABMAcAAAAKMTAvMjQvMjAyMwgAAAAJNi8zMC8yMDA4CQAAAAEwrnJS2YvU2wjbtuzfjdTbCCpDSVEuVFNFOjcyNjkuSVFfUFJFRl9FUVVJVFkuQ1EyMjAwOC4uLi5VU0QBAAAADy4KAAMAAAAAAK5yUtmL1NsIEFPt343U2wgyQ0lRLlRTRTo3MjY5LklRX1RPVEFMX0NPTU1PTl9FUVVJVFkuQ1EyMjAwOC4uLi5VU0QBAAAADy4KAAIAAAALNzUxNS4wMzg5NjEBCAAAAAUAAAABMQEAAAAKMTEwNTEwOTk0MgMAAAADMTYwAgAAAAQxMDA2BAAAAAEwBwAAAAoxMC8yNC8yMDIzCAAAAAk2LzMwLzIwMDgJAAAAATCuclLZi9TbCIBk7t+N1NsII0NJUS5UU0U6</t>
  </si>
  <si>
    <t>NzI2OS5JUV9BUElDLkNRMjIwMDguLi4uVVNEAQAAAA8uCgACAAAACzEzMDEuMzMyODkzAQgAAAAFAAAAATEBAAAACjExMDUxMDk5NDIDAAAAAzE2MAIAAAAEMTA4NAQAAAABMAcAAAAKMTAvMjQvMjAyMwgAAAAJNi8zMC8yMDA4CQAAAAEwrnJS2YvU2wg8QgfgjdTbCDxDSVEuVFNFOjcyNjkuSVFfVE9UQUxfT1VUU1RBTkRJTkdfRklMSU5HX0RBVEUuQ1EyMjAwOC4uLi5VU0QBAAAADy4KAAIAAAAHNDUxLjA1MQEEAAAABQAAAAE1AQAAAAoxMTA1MTA5OTQyAgAAAAUyNDE1MwYAAAABMK5yUtmL1NsIDqrp343U2wgtQ0lRLlRTRTo3MjY5LklRX1BSRUZfRElWX09USEVSLkNRMjIwMDguLi4uVVNEAQAAAA8uCgADAAAAAACuclLZi9TbCJ0i39+N1NsII0NJUS5UU0U6NzI2OS5JUV9DT0dTLkNRMjIwMDguLi4uVVNEAQAAAA8uCgACAAAACzY1NDguMTAzODY2AQgAAAAFAAAAATEBAAAACjExMDUxMDk5NDIDAAAAAzE2MAIAAAACMzQEAAAAATAHAAAACjEwLzI0LzIwMjMIAAAACTYvMzAvMjAwOAkAAAABMK5yUtmL1NsIjZPh343U2wghQ0lRLlRTRTo3MjY5LklRX0FQLkNRMjIwMDguLi4uVVNEAQAAAA8uCgACAAAACzU0NDMuODAzNjA1AQgAAAAFAAAAATEBAAAACjExMDUxMDk5NDIDAAAAAzE2MAIAAAAEMTAxOAQAAAABMAcAAAAKMTAvMjQvMjAyMwgAAAAJNi8zMC8yMDA4CQAAAAEwrnJS2YvU2wjdy+LfjdTb</t>
  </si>
  <si>
    <t>CCFDSVEuVFNFOjcyNjkuSVFfQVIuQ1EyMjAwOC4uLi5VU0QBAAAADy4KAAIAAAALMzE4My4xNTY1NDkBCAAAAAUAAAABMQEAAAAKMTEwNTEwOTk0MgMAAAADMTYwAgAAAAQxMDIxBAAAAAEwBwAAAAoxMC8yNC8yMDIzCAAAAAk2LzMwLzIwMDgJAAAAATCuclLZi9TbCLAV5d+N1NsIIkNJUS5UU0U6NzI2OS5JUV9TR0EuQ1EyMjAwOC4uLi5VU0QBAAAADy4KAAIAAAALMTQzMy4yODE0NTIBCAAAAAUAAAABMQEAAAAKMTEwNTEwOTk0MgMAAAADMTYwAgAAAAIyMwQAAAABMAcAAAAKMTAvMjQvMjAyMwgAAAAJNi8zMC8yMDA4CQAAAAEwrnJS2YvU2wgL4wXgjdTbCDdDSVEuVFNFOjcyNjkuSVFfVE9UQUxfUkVWXzFZUl9BTk5fR1JPV1RILkNRMjIwMDguLi4uVVNEAQAAAA8uCgACAAAABjEuNzc0NQEIAAAABQAAAAExAQAAAAoxMTA1MTA5OTQyAwAAAAI3OQIAAAAENDE5NAQAAAABMAcAAAAKMTAvMjQvMjAyMwgAAAAJNi8zMC8yMDA4CQAAAAEwrnJS2YvU2wgIxO/fjdTbCCFDSVEuVFNFOjcyNjkuSVFfREEuQ1EyMjAwOC4uLi5VU0QBAAAADy4KAAIAAAAJNDcuNTI0ODQzAQgAAAAFAAAAATEBAAAACjExMDUxMDk5NDIDAAAAAzE2MAIAAAABMgQAAAABMAcAAAAKMTAvMjQvMjAyMwgAAAAJNi8zMC8yMDA4CQAAAAEwrnJS2YvU2whJx9vfjdTbCC9DSVEuVFNFOjcyNjkuSVFfTkVUX0lOVEVSRVNUX0VYUC5DUTIy</t>
  </si>
  <si>
    <t>MDA4Li4uLlVTRAEAAAAPLgoAAgAAAAk1OS43MTQ1NjUBCAAAAAUAAAABMQEAAAAKMTEwNTEwOTk0MgMAAAADMTYwAgAAAAMzNjgEAAAAATAHAAAACjEwLzI0LzIwMjMIAAAACTYvMzAvMjAwOAkAAAABMK5yUtmL1NsIeIfc343U2wguQ0lRLlRTRTo3MjY5LklRX05FVF9XT1JLSU5HX0NBUC5DUTIyMDA4Li4uLlVTRAEAAAAPLgoAAgAAAAoxNTguNDE5Mjg1AQgAAAAFAAAAATEBAAAACjExMDUxMDk5NDIDAAAAAzE2MAIAAAAEMTMxMQQAAAABMAcAAAAKMTAvMjQvMjAyMwgAAAAJNi8zMC8yMDA4CQAAAAEwrnJS2YvU2wjT6d3fjdTbCChDSVEuVFNFOjcyNjkuSVFfVE9UQUxfUkVWLkNRMTIwMDguLi4uVVNEAQAAAA8uCgACAAAACzkyNjMuNDQwMzg0AQgAAAAFAAAAATEBAAAACjEwNjI4NjUyNDcDAAAAAzE2MAIAAAACMjgEAAAAATAHAAAACjEwLzI0LzIwMjMIAAAACTMvMzEvMjAwOAkAAAABMK5yUtmL1NsIDqrp343U2wgpQ0lRLlRTRTo3MjY5LklRX0NBU0hfRVFVSVYuQ1ExMjAwOC4uLi5VU0QBAAAADy4KAAIAAAALMTEzMy4xMjkzNjcBCAAAAAUAAAABMQEAAAAKMTA2Mjg2NTI0NwMAAAADMTYwAgAAAAQxMDk2BAAAAAEwBwAAAAoxMC8yNC8yMDIzCAAAAAkzLzMxLzIwMDgJAAAAATCuclLZi9TbCAd969+N1NsILUNJUS5UU0U6NzI2OS5JUV9DQVNIX1NUX0lOVkVTVC5DUTEyMDA4Li4uLlVTRAEAAAAP</t>
  </si>
  <si>
    <t>LgoAAgAAAAs0NzY3Ljg5ODI5MwEIAAAABQAAAAExAQAAAAoxMDYyODY1MjQ3AwAAAAMxNjACAAAABDEwMDIEAAAAATAHAAAACjEwLzI0LzIwMjMIAAAACTMvMzEvMjAwOAkAAAABMK5yUtmL1NsI27bs343U2wgnQ0lRLlRTRTo3MjY5LklRX1RPVEFMX0NBLkNRMTIwMDguLi4uVVNEAQAAAA8uCgACAAAADDE0ODcyLjc2NjcwOQEIAAAABQAAAAExAQAAAAoxMDYyODY1MjQ3AwAAAAMxNjACAAAABDEwMDgEAAAAATAHAAAACjEwLzI0LzIwMjMIAAAACTMvMzEvMjAwOAkAAAABMK5yUtmL1NsInSLf343U2wgrQ0lRLlRTRTo3MjY5LklRX1RPVEFMX0FTU0VUUy5DUTEyMDA4Li4uLlVTRAEAAAAPLgoAAgAAAAwyNDE2MC41MDYzNDUBCAAAAAUAAAABMQEAAAAKMTA2Mjg2NTI0NwMAAAADMTYwAgAAAAQxMDA3BAAAAAEwBwAAAAoxMC8yNC8yMDIzCAAAAAkzLzMxLzIwMDgJAAAAATCuclLZi9TbCI2T4d+N1NsIJ0NJUS5UU0U6NzI2OS5JUV9UT1RBTF9DTC5DUTEyMDA4Li4uLlVTRAEAAAAPLgoAAgAAAAwxMTcwMS4yOTgxNjgBCAAAAAUAAAABMQEAAAAKMTA2Mjg2NTI0NwMAAAADMTYwAgAAAAQxMDA5BAAAAAEwBwAAAAoxMC8yNC8yMDIzCAAAAAkzLzMxLzIwMDgJAAAAATCuclLZi9TbCN3L4t+N1NsIKUNJUS5UU0U6NzI2OS5JUV9UT1RBTF9MSUFCLkNRMTIwMDguLi4uVVNEAQAAAA8uCgACAAAADDE1MTA1Ljc2</t>
  </si>
  <si>
    <t>MDczMQEIAAAABQAAAAExAQAAAAoxMDYyODY1MjQ3AwAAAAMxNjACAAAABDEyNzYEAAAAATAHAAAACjEwLzI0LzIwMjMIAAAACTMvMzEvMjAwOAkAAAABMK5yUtmL1NsIsBXl343U2wghQ0lRLlRTRTo3MjY5LklRX1JFLkNRMTIwMDguLi4uVVNEAQAAAA8uCgACAAAACjcxOTQuMDcyNzgBCAAAAAUAAAABMQEAAAAKMTA2Mjg2NTI0NwMAAAADMTYwAgAAAAQxMjIyBAAAAAEwBwAAAAoxMC8yNC8yMDIzCAAAAAkzLzMxLzIwMDgJAAAAATCuclLZi9TbCHiH3N+N1NsIK0NJUS5UU0U6NzI2OS5JUV9UT1RBTF9FUVVJVFkuQ1ExMjAwOC4uLi5VU0QBAAAADy4KAAIAAAALOTA1NC43NDU2MTMBCAAAAAUAAAABMQEAAAAKMTA2Mjg2NTI0NwMAAAADMTYwAgAAAAQxMjc1BAAAAAEwBwAAAAoxMC8yNC8yMDIzCAAAAAkzLzMxLzIwMDgJAAAAATCuclLZi9TbCBLD3d+N1NsIPENJUS5UU0U6NzI2OS5JUV9UT1RBTF9PVVRTVEFORElOR19GSUxJTkdfREFURS5DUTEyMDA4Li4uLlVTRAEAAAAPLgoAAgAAAAc0NTEuMDUyAQQAAAAFAAAAATUBAAAACjEwNjI4NjUyNDcCAAAABTI0MTUzBgAAAAEwrnJS2YvU2wgQU+3fjdTbCC1DSVEuVFNFOjcyNjkuSVFfUFJFRl9ESVZfT1RIRVIuQ1ExMjAwOC4uLi5VU0QBAAAADy4KAAMAAAAAAK5yUtmL1NsIgGTu343U2wgjQ0lRLlRTRTo3MjY5LklRX0NPR1MuQ1ExMjAwOC4uLi5VU0QB</t>
  </si>
  <si>
    <t>AAAADy4KAAIAAAALNzA1NC4xMzM5NjEBCAAAAAUAAAABMQEAAAAKMTA2Mjg2NTI0NwMAAAADMTYwAgAAAAIzNAQAAAABMAcAAAAKMTAvMjQvMjAyMwgAAAAJMy8zMS8yMDA4CQAAAAEwrnJS2YvU2wiShATgjdTbCCFDSVEuVFNFOjcyNjkuSVFfQVIuQ1ExMjAwOC4uLi5VU0QBAAAADy4KAAIAAAALMzI3NS45MzYyNjkBCAAAAAUAAAABMQEAAAAKMTA2Mjg2NTI0NwMAAAADMTYwAgAAAAQxMDIxBAAAAAEwBwAAAAoxMC8yNC8yMDIzCAAAAAkzLzMxLzIwMDgJAAAAATCuclLZi9TbCLrD5t+N1NsIKENJUS5UU0U6NzI2OS5JUV9JTlZFTlRPUlkuQ1ExMjAwOC4uLi5VU0QBAAAADy4KAAIAAAALNDQyMC4xOTczNjIBCAAAAAUAAAABMQEAAAAKMTA2Mjg2NTI0NwMAAAADMTYwAgAAAAQxMDQzBAAAAAEwBwAAAAoxMC8yNC8yMDIzCAAAAAkzLzMxLzIwMDgJAAAAATCuclLZi9TbCDuY6N+N1NsIIkNJUS5UU0U6NzI2OS5JUV9TR0EuQ1ExMjAwOC4uLi5VU0QBAAAADy4KAAIAAAAJNjEwLjQ3OTg0AQgAAAAFAAAAATEBAAAACjEwNjI4NjUyNDcDAAAAAzE2MAIAAAACMjMEAAAAATAHAAAACjEwLzI0LzIwMjMIAAAACTMvMzEvMjAwOAkAAAABMK5yUtmL1NsIDqrp343U2wg3Q0lRLlRTRTo3MjY5LklRX1RPVEFMX1JFVl8xWVJfQU5OX0dST1dUSC5DUTEyMDA4Li4uLlVTRAEAAAAPLgoAAgAAAActMC4xODQzAQgAAAAF</t>
  </si>
  <si>
    <t>AAAAATEBAAAACjEwNjI4NjUyNDcDAAAAAjc5AgAAAAQ0MTk0BAAAAAEwBwAAAAoxMC8yNC8yMDIzCAAAAAkzLzMxLzIwMDgJAAAAATCuclLZi9TbCAd969+N1NsILkNJUS5UU0U6NzI2OS5JUV9ORVRfV09SS0lOR19DQVAuQ1ExMjAwOC4uLi5VU0QBAAAADy4KAAIAAAAJMzczLjA4MzI3AQgAAAAFAAAAATEBAAAACjEwNjI4NjUyNDcDAAAAAzE2MAIAAAAEMTMxMQQAAAABMAcAAAAKMTAvMjQvMjAyMwgAAAAJMy8zMS8yMDA4CQAAAAEwrnJS2YvU2widIt/fjdTbCCRDSVEuVFNFOjcyNjkuSVFfQ0FQRVguQ1ExMjAwOC4uLi5VU0QBAAAADy4KAAIAAAALLTYyOC42MzE1NzEBCAAAAAUAAAABMQEAAAAKMTA2Mjg2NTI0NwMAAAADMTYwAgAAAAQyMDIxBAAAAAEwBwAAAAoxMC8yNC8yMDIzCAAAAAkzLzMxLzIwMDgJAAAAATCuclLZi9TbCI2T4d+N1NsIJ0NJUS5OWVNFOkYuSVFfQ0FTSF9FUVVJVi5DUTQyMDIyLi4uLlVTRAEAAABfnwEAAgAAAAUxNDc0MQEIAAAABQAAAAExAQAAAAstMjA2MjM3Njc2MQMAAAADMTYwAgAAAAQxMDk2BAAAAAEwBwAAAAoxMC8yNC8yMDIzCAAAAAoxMi8zMS8yMDIyCQAAAAEwrnJS2YvU2wiAZO7fjdTbCCtDSVEuTllTRTpGLklRX0NBU0hfU1RfSU5WRVNULkNRNDIwMjIuLi4uVVNEAQAAAF+fAQACAAAABTMyMTg0AQgAAAAFAAAAATEBAAAACy0yMDYyMzc2NzYxAwAAAAMxNjAC</t>
  </si>
  <si>
    <t>AAAABDEwMDIEAAAAATAHAAAACjEwLzI0LzIwMjMIAAAACjEyLzMxLzIwMjIJAAAAATCuclLZi9TbCJXH2d+N1NsIJUNJUS5OWVNFOkYuSVFfVE9UQUxfQ0EuQ1E0MjAyMi4uLi5VU0QBAAAAX58BAAIAAAAGMTE2NDc2AQgAAAAFAAAAATEBAAAACy0yMDYyMzc2NzYxAwAAAAMxNjACAAAABDEwMDgEAAAAATAHAAAACjEwLzI0LzIwMjMIAAAACjEyLzMxLzIwMjIJAAAAATCuclLZi9TbCCJzA+CN1NsIKUNJUS5OWVNFOkYuSVFfVE9UQUxfQVNTRVRTLkNRNDIwMjIuLi4uVVNEAQAAAF+fAQACAAAABjI1NTg4NAEIAAAABQAAAAExAQAAAAstMjA2MjM3Njc2MQMAAAADMTYwAgAAAAQxMDA3BAAAAAEwBwAAAAoxMC8yNC8yMDIzCAAAAAoxMi8zMS8yMDIyCQAAAAEwrnJS2YvU2wgIxO/fjdTbCCdDSVEuTllTRTpGLklRX1RPVEFMX0xJQUIuQ1E0MjAyMi4uLi5VU0QBAAAAX58BAAIAAAAGMjEyNzE3AQgAAAAFAAAAATEBAAAACy0yMDYyMzc2NzYxAwAAAAMxNjACAAAABDEyNzYEAAAAATAHAAAACjEwLzI0LzIwMjMIAAAACjEyLzMxLzIwMjIJAAAAATCuclLZi9TbCDuY6N+N1NsIKENJUS5OWVNFOkYuSVFfUFJFRl9FUVVJVFkuQ1E0MjAyMi4uLi5VU0QBAAAAX58BAAMAAAAAAK5yUtmL1NsIDqrp343U2wgwQ0lRLk5ZU0U6Ri5JUV9UT1RBTF9DT01NT05fRVFVSVRZLkNRNDIwMjIuLi4uVVNEAQAAAF+fAQACAAAA</t>
  </si>
  <si>
    <t>BTQzMjQyAQgAAAAFAAAAATEBAAAACy0yMDYyMzc2NzYxAwAAAAMxNjACAAAABDEwMDYEAAAAATAHAAAACjEwLzI0LzIwMjMIAAAACjEyLzMxLzIwMjIJAAAAATCuclLZi9TbCAd969+N1NsIIUNJUS5OWVNFOkYuSVFfQVBJQy5DUTQyMDIyLi4uLlVTRAEAAABfnwEAAgAAAAUyMjgzMgEIAAAABQAAAAExAQAAAAstMjA2MjM3Njc2MQMAAAADMTYwAgAAAAQxMDg0BAAAAAEwBwAAAAoxMC8yNC8yMDIzCAAAAAoxMi8zMS8yMDIyCQAAAAEwrnJS2YvU2wjOj+zfjdTbCB9DSVEuTllTRTpGLklRX1JFLkNRNDIwMjIuLi4uVVNEAQAAAF+fAQACAAAABTMxNzU0AQgAAAAFAAAAATEBAAAACy0yMDYyMzc2NzYxAwAAAAMxNjACAAAABDEyMjIEAAAAATAHAAAACjEwLzI0LzIwMjMIAAAACjEyLzMxLzIwMjIJAAAAATCuclLZi9TbCN3L4t+N1NsIIUNJUS5OWVNFOkYuSVFfQ09HUy5DUTQyMDIyLi4uLlVTRAEAAABfnwEAAgAAAAUzNzc5NwEIAAAABQAAAAExAQAAAAstMjA2MjM3Njc2MQMAAAADMTYwAgAAAAIzNAQAAAABMAcAAAAKMTAvMjQvMjAyMwgAAAAKMTIvMzEvMjAyMgkAAAABMK5yUtmL1NsIlcfZ343U2wgfQ0lRLk5ZU0U6Ri5JUV9BUC5DUTQyMDIyLi4uLlVTRAEAAABfnwEAAgAAAAUyNDUwNwEIAAAABQAAAAExAQAAAAstMjA2MjM3Njc2MQMAAAADMTYwAgAAAAQxMDE4BAAAAAEwBwAAAAoxMC8yNC8yMDIz</t>
  </si>
  <si>
    <t>CAAAAAoxMi8zMS8yMDIyCQAAAAEwrnJS2YvU2wgSw93fjdTbCB9DSVEuTllTRTpGLklRX0FSLkNRNDIwMjIuLi4uVVNEAQAAAF+fAQACAAAABDQ1NzUBCAAAAAUAAAABMQEAAAALLTIwNjIzNzY3NjEDAAAAAzE2MAIAAAAEMTAyMQQAAAABMAcAAAAKMTAvMjQvMjAyMwgAAAAKMTIvMzEvMjAyMgkAAAABMK5yUtmL1NsI3/ne343U2wggQ0lRLk5ZU0U6Ri5JUV9TR0EuQ1E0MjAyMi4uLi5VU0QBAAAAX58BAAIAAAAEMjUwMwEIAAAABQAAAAExAQAAAAstMjA2MjM3Njc2MQMAAAADMTYwAgAAAAIyMwQAAAABMAcAAAAKMTAvMjQvMjAyMwgAAAAKMTIvMzEvMjAyMgkAAAABMK5yUtmL1NsIjZPh343U2wg1Q0lRLk5ZU0U6Ri5JUV9UT1RBTF9SRVZfMVlSX0FOTl9HUk9XVEguQ1E0MjAyMi4uLi5VU0QBAAAAX58BAAIAAAAHMTYuNzc2MwEIAAAABQAAAAExAQAAAAstMjA2MjM3Njc2MQMAAAADMTYwAgAAAAQ0MTk0BAAAAAEwBwAAAAoxMC8yNC8yMDIzCAAAAAoxMi8zMS8yMDIyCQAAAAEwrnJS2YvU2wiAZO7fjdTbCB9DSVEuTllTRTpGLklRX0RBLkNRNDIwMjIuLi4uVVNEAQAAAF+fAQADAAAAAACuclLZi9TbCNTFAeCN1NsILUNJUS5OWVNFOkYuSVFfTkVUX0lOVEVSRVNUX0VYUC5DUTQyMDIyLi4uLlVTRAEAAABfnwEAAgAAAAMtNDEBCAAAAAUAAAABMQEAAAALLTIwNjIzNzY3NjEDAAAAAzE2MAIAAAADMzY4</t>
  </si>
  <si>
    <t>BAAAAAEwBwAAAAoxMC8yNC8yMDIzCAAAAAoxMi8zMS8yMDIyCQAAAAEwrnJS2YvU2wgIxO/fjdTbCCxDSVEuTllTRTpGLklRX05FVF9XT1JLSU5HX0NBUC5DUTQyMDIyLi4uLlVTRAEAAABfnwEAAgAAAAYtMTE0NDABCAAAAAUAAAABMQEAAAALLTIwNjIzNzY3NjEDAAAAAzE2MAIAAAAEMTMxMQQAAAABMAcAAAAKMTAvMjQvMjAyMwgAAAAKMTIvMzEvMjAyMgkAAAABMK5yUtmL1NsIOKDb343U2wgiQ0lRLk5ZU0U6Ri5JUV9DQVBFWC5DUTQyMDIyLi4uLlVTRAEAAABfnwEAAgAAAAUtMjA2NQEIAAAABQAAAAExAQAAAAstMjA2MjM3Njc2MQMAAAADMTYwAgAAAAQyMDIxBAAAAAEwBwAAAAoxMC8yNC8yMDIzCAAAAAoxMi8zMS8yMDIyCQAAAAEwrnJS2YvU2wh4h9zfjdTbCCZDSVEuTllTRTpGLklRX1RPVEFMX1JFVi5DUTMyMDIyLi4uLlVTRAEAAABfnwEAAgAAAAUzOTM5MgEIAAAABQAAAAExAQAAAAstMjAzNjc0NzAwNgMAAAADMTYwAgAAAAIyOAQAAAABMAcAAAAKMTAvMjQvMjAyMwgAAAAJOS8zMC8yMDIyCQAAAAEwrnJS2YvU2wi6w+bfjdTbCCdDSVEuTllTRTpGLklRX0NBU0hfRVFVSVYuQ1EzMjAyMi4uLi5VU0QBAAAAX58BAAIAAAAFMTUxOTcBCAAAAAUAAAABMQEAAAALLTIwMzY3NDcwMDYDAAAAAzE2MAIAAAAEMTA5NgQAAAABMAcAAAAKMTAvMjQvMjAyMwgAAAAJOS8zMC8yMDIyCQAAAAEwrnJS</t>
  </si>
  <si>
    <t>2YvU2wg7mOjfjdTbCCtDSVEuTllTRTpGLklRX0NBU0hfU1RfSU5WRVNULkNRMzIwMjIuLi4uVVNEAQAAAF+fAQACAAAABTMxOTc3AQgAAAAFAAAAATEBAAAACy0yMDM2NzQ3MDA2AwAAAAMxNjACAAAABDEwMDIEAAAAATAHAAAACjEwLzI0LzIwMjMIAAAACTkvMzAvMjAyMgkAAAABMK5yUtmL1NsIDqrp343U2wgpQ0lRLk5ZU0U6Ri5JUV9UT1RBTF9BU1NFVFMuQ1EzMjAyMi4uLi5VU0QBAAAAX58BAAIAAAAGMjQ2OTE5AQgAAAAFAAAAATEBAAAACy0yMDM2NzQ3MDA2AwAAAAMxNjACAAAABDEwMDcEAAAAATAHAAAACjEwLzI0LzIwMjMIAAAACTkvMzAvMjAyMgkAAAABMK5yUtmL1NsICMTv343U2wglQ0lRLk5ZU0U6Ri5JUV9UT1RBTF9DTC5DUTMyMDIyLi4uLlVTRAEAAABfnwEAAgAAAAU5MDE2NwEIAAAABQAAAAExAQAAAAstMjAzNjc0NzAwNgMAAAADMTYwAgAAAAQxMDA5BAAAAAEwBwAAAAoxMC8yNC8yMDIzCAAAAAk5LzMwLzIwMjIJAAAAATCuclLZi9TbCI2T4d+N1NsIJ0NJUS5OWVNFOkYuSVFfVE9UQUxfTElBQi5DUTMyMDIyLi4uLlVTRAEAAABfnwEAAgAAAAYyMDQ4MzABCAAAAAUAAAABMQEAAAALLTIwMzY3NDcwMDYDAAAAAzE2MAIAAAAEMTI3NgQAAAABMAcAAAAKMTAvMjQvMjAyMwgAAAAJOS8zMC8yMDIyCQAAAAEwrnJS2YvU2wjdy+LfjdTbCChDSVEuTllTRTpGLklRX1BSRUZfRVFVSVRZ</t>
  </si>
  <si>
    <t>LkNRMzIwMjIuLi4uVVNEAQAAAF+fAQADAAAAAACuclLZi9TbCJXH2d+N1NsIMENJUS5OWVNFOkYuSVFfVE9UQUxfQ09NTU9OX0VRVUlUWS5DUTMyMDIyLi4uLlVTRAEAAABfnwEAAgAAAAU0MjEyNQEIAAAABQAAAAExAQAAAAstMjAzNjc0NzAwNgMAAAADMTYwAgAAAAQxMDA2BAAAAAEwBwAAAAoxMC8yNC8yMDIzCAAAAAk5LzMwLzIwMjIJAAAAATCuclLZi9TbCLAV5d+N1NsIKUNJUS5OWVNFOkYuSVFfVE9UQUxfRVFVSVRZLkNRMzIwMjIuLi4uVVNEAQAAAF+fAQACAAAABTQyMDg5AQgAAAAFAAAAATEBAAAACy0yMDM2NzQ3MDA2AwAAAAMxNjACAAAABDEyNzUEAAAAATAHAAAACjEwLzI0LzIwMjMIAAAACTkvMzAvMjAyMgkAAAABMK5yUtmL1NsIeIfc343U2wg6Q0lRLk5ZU0U6Ri5JUV9UT1RBTF9PVVRTVEFORElOR19GSUxJTkdfREFURS5DUTMyMDIyLi4uLlVTRAEAAABfnwEAAgAAAAs0MDIwLjQ5NDA5OQEEAAAABQAAAAE1AQAAAAstMjAzNjc0NzAwNgIAAAAFMjQxNTMGAAAAATCuclLZi9TbCBLD3d+N1NsIK0NJUS5OWVNFOkYuSVFfUFJFRl9ESVZfT1RIRVIuQ1EzMjAyMi4uLi5VU0QBAAAAX58BAAMAAAAAAK5yUtmL1NsIEFPt343U2wghQ0lRLk5ZU0U6Ri5JUV9DT0dTLkNRMzIwMjIuLi4uVVNEAQAAAF+fAQACAAAABTM0MzIyAQgAAAAFAAAAATEBAAAACy0yMDM2NzQ3MDA2AwAAAAMxNjACAAAA</t>
  </si>
  <si>
    <t>AjM0BAAAAAEwBwAAAAoxMC8yNC8yMDIzCAAAAAk5LzMwLzIwMjIJAAAAATCuclLZi9TbCIBk7t+N1NsIK0NJUS5LT1NFOkEwMDAyNzAuSVFfQ0VPX05BTUUuQ1E0MjAxNi4uLi5VU0QBAAAAttwlAAMAAAAAAIgqANqL1NsISkgF4I3U2wgrQ0lRLktPU0U6QTAwMDI3MC5JUV9DRU9fTkFNRS5DUTMyMDE2Li4uLlVTRAEAAAC23CUAAwAAAAAAiCoA2ovU2wi1zQbgjdTbCCtDSVEuS09TRTpBMDAwMjcwLklRX0NFT19OQU1FLkNRMjIwMTYuLi4uVVNEAQAAALbcJQADAAAAAACIKgDai9TbCPLv9t+N1NsIK0NJUS5LT1NFOkEwMDAyNzAuSVFfQ0VPX05BTUUuQ1ExMjAxNi4uLi5VU0QBAAAAttwlAAMAAAAAAIgqANqL1NsISkgF4I3U2wgrQ0lRLktPU0U6QTAwMDI3MC5JUV9DRU9fTkFNRS5DUTQyMDE1Li4uLlVTRAEAAAC23CUAAwAAAAAAiCoA2ovU2whreOTfjdTbCCtDSVEuS09TRTpBMDAwMjcwLklRX0NFT19OQU1FLkNRMzIwMTUuLi4uVVNEAQAAALbcJQADAAAAAACIKgDai9TbCPLv9t+N1NsIK0NJUS5LT1NFOkEwMDAyNzAuSVFfQ0VPX05BTUUuQ1EyMjAxNS4uLi5VU0QBAAAAttwlAAMAAAAAAIgqANqL1NsIa3jk343U2wgrQ0lRLktPU0U6QTAwMDI3MC5JUV9DRU9fTkFNRS5DUTEyMDE1Li4uLlVTRAEAAAC23CUAAwAAAAAAiCoA2ovU2wiEHgXgjdTbCCtDSVEuS09TRTpBMDAwMjcwLklRX0NFT19OQU1F</t>
  </si>
  <si>
    <t>LkNRNDIwMTQuLi4uVVNEAQAAALbcJQADAAAAAACIKgDai9TbCFeI+d+N1NsIK0NJUS5LT1NFOkEwMDAyNzAuSVFfQ0VPX05BTUUuQ1EzMjAxNC4uLi5VU0QBAAAAttwlAAMAAAAAAIgqANqL1NsIV4j5343U2wgrQ0lRLktPU0U6QTAwMDI3MC5JUV9DRU9fTkFNRS5DUTIyMDE0Li4uLlVTRAEAAAC23CUAAwAAAAAAiCoA2ovU2wh4pwbgjdTbCCtDSVEuS09TRTpBMDAwMjcwLklRX0NFT19OQU1FLkNRMTIwMTQuLi4uVVNEAQAAALbcJQADAAAAAACIKgDai9TbCHinBuCN1NsIK0NJUS5LT1NFOkEwMDAyNzAuSVFfQ0VPX05BTUUuQ1E0MjAxMy4uLi5VU0QBAAAAttwlAAMAAAAAAIgqANqL1NsIV4j5343U2wgrQ0lRLktPU0U6QTAwMDI3MC5JUV9DRU9fTkFNRS5DUTMyMDEzLi4uLlVTRAEAAAC23CUAAwAAAAAAiCoA2ovU2whrguDfjdTbCCtDSVEuS09TRTpBMDAwMjcwLklRX0NFT19OQU1FLkNRMjIwMTMuLi4uVVNEAQAAALbcJQADAAAAAACIKgDai9TbCJveB+CN1NsIK0NJUS5LT1NFOkEwMDAyNzAuSVFfQ0VPX05BTUUuQ1ExMjAxMy4uLi5VU0QBAAAAttwlAAMAAAAAAIgqANqL1NsIa4Lg343U2wgrQ0lRLktPU0U6QTAwMDI3MC5JUV9DRU9fTkFNRS5DUTQyMDEyLi4uLlVTRAEAAAC23CUAAwAAAAAAiCoA2ovU2wjF9/vfjdTbCCtDSVEuS09TRTpBMDAwMjcwLklRX0NFT19OQU1FLkNRMzIwMTIuLi4uVVNE</t>
  </si>
  <si>
    <t>AQAAALbcJQADAAAAAACIKgDai9TbCGuC4N+N1NsIK0NJUS5LT1NFOkEwMDAyNzAuSVFfQ0VPX05BTUUuQ1EyMjAxMi4uLi5VU0QBAAAAttwlAAMAAAAAAIgqANqL1NsIUF75343U2wgrQ0lRLktPU0U6QTAwMDI3MC5JUV9DRU9fTkFNRS5DUTEyMDEyLi4uLlVTRAEAAAC23CUAAwAAAAAAiCoA2ovU2wjF9/vfjdTbCCtDSVEuS09TRTpBMDAwMjcwLklRX0NFT19OQU1FLkNRNDIwMTEuLi4uVVNEAQAAALbcJQADAAAAAACIKgDai9TbCGWABuCN1NsIK0NJUS5LT1NFOkEwMDAyNzAuSVFfQ0VPX05BTUUuQ1EzMjAxMS4uLi5VU0QBAAAAttwlAAMAAAAAAIgqANqL1NsIWzsL4I3U2wgrQ0lRLktPU0U6QTAwMDI3MC5JUV9DRU9fTkFNRS5DUTIyMDExLi4uLlVTRAEAAAC23CUAAwAAAAAAT0C42YvU2wi9PgDgjdTbCCtDSVEuS09TRTpBMDAwMjcwLklRX0NFT19OQU1FLkNRMTIwMTEuLi4uVVNEAQAAALbcJQADAAAAAABPQLjZi9TbCP5A9d+N1NsIK0NJUS5LT1NFOkEwMDAyNzAuSVFfQ0VPX05BTUUuQ1E0MjAxMC4uLi5VU0QBAAAAttwlAAMAAAAAAE9AuNmL1NsIUF75343U2wgrQ0lRLktPU0U6QTAwMDI3MC5JUV9DRU9fTkFNRS5DUTMyMDEwLi4uLlVTRAEAAAC23CUAAwAAAAAAT0C42YvU2whbOwvgjdTbCCtDSVEuS09TRTpBMDAwMjcwLklRX0NFT19OQU1FLkNRMjIwMTAuLi4uVVNEAQAAALbcJQADAAAAAABP</t>
  </si>
  <si>
    <t>QLjZi9TbCH7i6t+N1NsIK0NJUS5LT1NFOkEwMDAyNzAuSVFfQ0VPX05BTUUuQ1ExMjAxMC4uLi5VU0QBAAAAttwlAAMAAAAAAE9AuNmL1NsIWzsL4I3U2wgrQ0lRLktPU0U6QTAwMDI3MC5JUV9DRU9fTkFNRS5DUTQyMDA5Li4uLlVTRAEAAAC23CUAAwAAAAAAT0C42YvU2wjwVwbgjdTbCCtDSVEuS09TRTpBMDAwMjcwLklRX0NFT19OQU1FLkNRMzIwMDkuLi4uVVNEAQAAALbcJQADAAAAAABPQLjZi9TbCNsj8d+N1NsIK0NJUS5LT1NFOkEwMDAyNzAuSVFfQ0VPX05BTUUuQ1EyMjAwOS4uLi5VU0QBAAAAttwlAAMAAAAAAE9AuNmL1NsI8FcG4I3U2wgrQ0lRLktPU0U6QTAwMDI3MC5JUV9DRU9fTkFNRS5DUTEyMDA5Li4uLlVTRAEAAAC23CUAAwAAAAAAT0C42YvU2wjbI/HfjdTbCCtDSVEuS09TRTpBMDAwMjcwLklRX0NFT19OQU1FLkNRNDIwMDguLi4uVVNEAQAAALbcJQADAAAAAABPQLjZi9TbCMC3B+CN1NsIK0NJUS5LT1NFOkEwMDAyNzAuSVFfSU5EVVNUUlkuQ1EzMjAxNi4uLi5VU0QBAAAAttwlAAMAAAALQXV0b21vYmlsZXMAiCoA2ovU2wgHCP/fjdTbCCtDSVEuS09TRTpBMDAwMjcwLklRX0lORFVTVFJZLkNRMjIwMTYuLi4uVVNEAQAAALbcJQADAAAAC0F1dG9tb2JpbGVzAIgqANqL1NsIL9Dg343U2wgrQ0lRLktPU0U6QTAwMDI3MC5JUV9JTkRVU1RSWS5DUTEyMDE2Li4uLlVTRAEAAAC23CUA</t>
  </si>
  <si>
    <t>AwAAAAtBdXRvbW9iaWxlcwCIKgDai9TbCLM/CeCN1NsIK0NJUS5LT1NFOkEwMDAyNzAuSVFfSU5EVVNUUlkuQ1E0MjAxNS4uLi5VU0QBAAAAttwlAAMAAAALQXV0b21vYmlsZXMAiCoA2ovU2wjUqODfjdTbCCtDSVEuS09TRTpBMDAwMjcwLklRX0lORFVTVFJZLkNRMzIwMTUuLi4uVVNEAQAAALbcJQADAAAAC0F1dG9tb2JpbGVzAIgqANqL1NsIoIsA4I3U2wgrQ0lRLktPU0U6QTAwMDI3MC5JUV9JTkRVU1RSWS5DUTIyMDE1Li4uLlVTRAEAAAC23CUAAwAAAAtBdXRvbW9iaWxlcwCIKgDai9TbCNSo4N+N1NsIK0NJUS5LT1NFOkEwMDAyNzAuSVFfSU5EVVNUUlkuQ1ExMjAxNS4uLi5VU0QBAAAAttwlAAMAAAALQXV0b21vYmlsZXMAiCoA2ovU2wiZ4P7fjdTbCCtDSVEuS09TRTpBMDAwMjcwLklRX0lORFVTVFJZLkNRNDIwMTQuLi4uVVNEAQAAALbcJQADAAAAC0F1dG9tb2JpbGVzAIgqANqL1NsI1Kjg343U2wgrQ0lRLktPU0U6QTAwMDI3MC5JUV9JTkRVU1RSWS5DUTMyMDE0Li4uLlVTRAEAAAC23CUAAwAAAAtBdXRvbW9iaWxlcwCIKgDai9TbCLM/CeCN1NsIK0NJUS5LT1NFOkEwMDAyNzAuSVFfSU5EVVNUUlkuQ1EyMjAxNC4uLi5VU0QBAAAAttwlAAMAAAALQXV0b21vYmlsZXMAiCoA2ovU2wh4iQvgjdTbCCtDSVEuS09TRTpBMDAwMjcwLklRX0lORFVTVFJZLkNRMTIwMTQuLi4uVVNEAQAAALbcJQAD</t>
  </si>
  <si>
    <t>AAAAC0F1dG9tb2JpbGVzAIgqANqL1NsImeD+343U2wgrQ0lRLktPU0U6QTAwMDI3MC5JUV9JTkRVU1RSWS5DUTQyMDEzLi4uLlVTRAEAAAC23CUAAwAAAAtBdXRvbW9iaWxlcwCIKgDai9TbCHViC+CN1NsIK0NJUS5LT1NFOkEwMDAyNzAuSVFfSU5EVVNUUlkuQ1EzMjAxMy4uLi5VU0QBAAAAttwlAAMAAAALQXV0b21vYmlsZXMAiCoA2ovU2wglFwngjdTbCCtDSVEuS09TRTpBMDAwMjcwLklRX0lORFVTVFJZLkNRMjIwMTMuLi4uVVNEAQAAALbcJQADAAAAC0F1dG9tb2JpbGVzAIgqANqL1NsI1mUA4I3U2wgrQ0lRLktPU0U6QTAwMDI3MC5JUV9JTkRVU1RSWS5DUTEyMDEzLi4uLlVTRAEAAAC23CUAAwAAAAtBdXRvbW9iaWxlcwCIKgDai9TbCNZlAOCN1NsIK0NJUS5LT1NFOkEwMDAyNzAuSVFfSU5EVVNUUlkuQ1E0MjAxMi4uLi5VU0QBAAAAttwlAAMAAAALQXV0b21vYmlsZXMAiCoA2ovU2wh1YgvgjdTbCCtDSVEuS09TRTpBMDAwMjcwLklRX0lORFVTVFJZLkNRMzIwMTIuLi4uVVNEAQAAALbcJQADAAAAC0F1dG9tb2JpbGVzAIgqANqL1NsI1MUB4I3U2wgrQ0lRLktPU0U6QTAwMDI3MC5JUV9JTkRVU1RSWS5DUTIyMDEyLi4uLlVTRAEAAAC23CUAAwAAAAtBdXRvbW9iaWxlcwCIKgDai9TbCNZlAOCN1NsIK0NJUS5LT1NFOkEwMDAyNzAuSVFfSU5EVVNUUlkuQ1ExMjAxMi4uLi5VU0QBAAAAttwlAAMA</t>
  </si>
  <si>
    <t>AAALQXV0b21vYmlsZXMAiCoA2ovU2whySfHfjdTbCCtDSVEuS09TRTpBMDAwMjcwLklRX0lORFVTVFJZLkNRNDIwMTEuLi4uVVNEAQAAALbcJQADAAAAC0F1dG9tb2JpbGVzAIgqANqL1NsIcknx343U2wgrQ0lRLktPU0U6QTAwMDI3MC5JUV9JTkRVU1RSWS5DUTMyMDExLi4uLlVTRAEAAAC23CUAAwAAAAtBdXRvbW9iaWxlcwCIKgDai9TbCNTFAeCN1NsIK0NJUS5LT1NFOkEwMDAyNzAuSVFfSU5EVVNUUlkuQ1EyMjAxMS4uLi5VU0QBAAAAttwlAAMAAAALQXV0b21vYmlsZXMAT0C42YvU2wjzIujfjdTbCCtDSVEuS09TRTpBMDAwMjcwLklRX0lORFVTVFJZLkNRMTIwMTEuLi4uVVNEAQAAALbcJQADAAAAC0F1dG9tb2JpbGVzAE9AuNmL1NsIUF75343U2wgrQ0lRLktPU0U6QTAwMDI3MC5JUV9JTkRVU1RSWS5DUTQyMDEwLi4uLlVTRAEAAAC23CUAAwAAAAtBdXRvbW9iaWxlcwBPQLjZi9TbCED859+N1NsIK0NJUS5LT1NFOkEwMDAyNzAuSVFfSU5EVVNUUlkuQ1EzMjAxMC4uLi5VU0QBAAAAttwlAAMAAAALQXV0b21vYmlsZXMAT0C42YvU2whHW+DfjdTbCCtDSVEuS09TRTpBMDAwMjcwLklRX0lORFVTVFJZLkNRMjIwMTAuLi4uVVNEAQAAALbcJQADAAAAC0F1dG9tb2JpbGVzAE9AuNmL1NsIQPzn343U2wgrQ0lRLktPU0U6QTAwMDI3MC5JUV9JTkRVU1RSWS5DUTEyMDEwLi4uLlVTRAEAAAC23CUAAwAA</t>
  </si>
  <si>
    <t>AAtBdXRvbW9iaWxlcwBPQLjZi9TbCD+R/t+N1NsIK0NJUS5LT1NFOkEwMDAyNzAuSVFfSU5EVVNUUlkuQ1E0MjAwOS4uLi5VU0QBAAAAttwlAAMAAAALQXV0b21vYmlsZXMAT0C42YvU2whA/OffjdTbCCtDSVEuS09TRTpBMDAwMjcwLklRX0lORFVTVFJZLkNRMzIwMDkuLi4uVVNEAQAAALbcJQADAAAAC0F1dG9tb2JpbGVzAE9AuNmL1NsIP5H+343U2wgrQ0lRLktPU0U6QTAwMDI3MC5JUV9JTkRVU1RSWS5DUTIyMDA5Li4uLlVTRAEAAAC23CUAAwAAAAtBdXRvbW9iaWxlcwBPQLjZi9TbCCvTBOCN1NsIK0NJUS5LT1NFOkEwMDAyNzAuSVFfSU5EVVNUUlkuQ1ExMjAwOS4uLi5VU0QBAAAAttwlAAMAAAALQXV0b21vYmlsZXMAT0C42YvU2wg/kf7fjdTbCCtDSVEuS09TRTpBMDAwMjcwLklRX0lORFVTVFJZLkNRNDIwMDguLi4uVVNEAQAAALbcJQADAAAAC0F1dG9tb2JpbGVzAE9AuNmL1NsIK3v2343U2wgrQ0lRLktPU0U6QTAwMDI3MC5JUV9JTkRVU1RSWS5DUTMyMDA4Li4uLlVTRAEAAAC23CUAAwAAAAtBdXRvbW9iaWxlcwBPQLjZi9TbCBUYAOCN1NsIJUNJUS5LT1NFOkEwMDAyNzAuSVFfREEuQ1E0MjAxNi4uLi5VU0QBAAAAttwlAAIAAAAJMjUuOTg4MjY1AQgAAAAFAAAAATEBAAAACjE4NzU4NzU4MzgDAAAAAzE2MAIAAAABMgQAAAABMAcAAAAKMTAvMjQvMjAyMwgAAAAKMTIvMzEvMjAxNgkAAAAB</t>
  </si>
  <si>
    <t>MJBRANqL1NsIMZnx343U2wgzQ0lRLktPU0U6QTAwMDI3MC5JUV9ORVRfSU5URVJFU1RfRVhQLkNRNDIwMTYuLi4uVVNEAQAAALbcJQACAAAACTE2LjM1MDMzNwEIAAAABQAAAAExAQAAAAoxODc1ODc1ODM4AwAAAAMxNjACAAAAAzM2OAQAAAABMAcAAAAKMTAvMjQvMjAyMwgAAAAKMTIvMzEvMjAxNgkAAAABMJBRANqL1NsIO7AC4I3U2wgyQ0lRLktPU0U6QTAwMDI3MC5JUV9ORVRfV09SS0lOR19DQVAuQ1E0MjAxNi4uLi5VU0QBAAAAttwlAAIAAAAKMTY5LjMxNzg2MQEIAAAABQAAAAExAQAAAAoxODc1ODc1ODM4AwAAAAMxNjACAAAABDEzMTEEAAAAATAHAAAACjEwLzI0LzIwMjMIAAAACjEyLzMxLzIwMTYJAAAAATCQUQDai9TbCCRfBOCN1NsIKENJUS5LT1NFOkEwMDAyNzAuSVFfQ0FQRVguQ1E0MjAxNi4uLi5VU0QBAAAAttwlAAIAAAAKLTM3My4yODI1OQEIAAAABQAAAAExAQAAAAoxODc1ODc1ODM4AwAAAAMxNjACAAAABDIwMjEEAAAAATAHAAAACjEwLzI0LzIwMjMIAAAACjEyLzMxLzIwMTYJAAAAATCQUQDai9TbCC/Q4N+N1NsILENJUS5LT1NFOkEwMDAyNzAuSVFfVE9UQUxfUkVWLkNRMzIwMTYuLi4uVVNEAQAAALbcJQACAAAADDExNTQ2LjcyNTk4MgEIAAAABQAAAAExAQAAAAoxODY3MzM1ODUwAwAAAAMxNjACAAAAAjI4BAAAAAEwBwAAAAoxMC8yNC8yMDIzCAAAAAk5LzMwLzIwMTYJAAAA</t>
  </si>
  <si>
    <t>ATCQUQDai9TbCB60AOCN1NsIJUNJUS5LT1NFOkEwMDAyNzAuSVFfTkkuQ1EzMjAxNi4uLi5VU0QBAAAAttwlAAIAAAAKNjA0LjA5MTg4NAEIAAAABQAAAAExAQAAAAoxODY3MzM1ODUwAwAAAAMxNjACAAAAAjE1BAAAAAEwBwAAAAoxMC8yNC8yMDIzCAAAAAk5LzMwLzIwMTYJAAAAATCQUQDai9TbCKpzHuCN1NsILUNJUS5LT1NFOkEwMDAyNzAuSVFfQ0FTSF9FUVVJVi5DUTMyMDE2Li4uLlVTRAEAAAC23CUAAgAAAAsyMzMxLjk3NDI3NAEIAAAABQAAAAExAQAAAAoxODY3MzM1ODUwAwAAAAMxNjACAAAABDEwOTYEAAAAATAHAAAACjEwLzI0LzIwMjMIAAAACTkvMzAvMjAxNgkAAAABMJBRANqL1NsIMZnx343U2wgxQ0lRLktPU0U6QTAwMDI3MC5JUV9DQVNIX1NUX0lOVkVTVC5DUTMyMDE2Li4uLlVTRAEAAAC23CUAAgAAAAs3NTY1LjQxMjMyMQEIAAAABQAAAAExAQAAAAoxODY3MzM1ODUwAwAAAAMxNjACAAAABDEwMDIEAAAAATAHAAAACjEwLzI0LzIwMjMIAAAACTkvMzAvMjAxNgkAAAABMJBRANqL1NsI/G3z343U2wgrQ0lRLktPU0U6QTAwMDI3MC5JUV9UT1RBTF9DQS5DUTMyMDE2Li4uLlVTRAEAAAC23CUAAgAAAAsxNjk0NC4yNTg3MQEIAAAABQAAAAExAQAAAAoxODY3MzM1ODUwAwAAAAMxNjACAAAABDEwMDgEAAAAATAHAAAACjEwLzI0LzIwMjMIAAAACTkvMzAvMjAxNgkAAAABMJBRANqL1NsI</t>
  </si>
  <si>
    <t>vo31343U2wgvQ0lRLktPU0U6QTAwMDI3MC5JUV9UT1RBTF9BU1NFVFMuQ1EzMjAxNi4uLi5VU0QBAAAAttwlAAIAAAAMNDM1MzguOTEzNjQzAQgAAAAFAAAAATEBAAAACjE4NjczMzU4NTADAAAAAzE2MAIAAAAEMTAwNwQAAAABMAcAAAAKMTAvMjQvMjAyMwgAAAAJOS8zMC8yMDE2CQAAAAEwkFEA2ovU2wjPrQvgjdTbCCtDSVEuS09TRTpBMDAwMjcwLklRX1RPVEFMX0NMLkNRMzIwMTYuLi4uVVNEAQAAALbcJQACAAAADDEyNjA0LjE1MDQ2OQEIAAAABQAAAAExAQAAAAoxODY3MzM1ODUwAwAAAAMxNjACAAAABDEwMDkEAAAAATAHAAAACjEwLzI0LzIwMjMIAAAACTkvMzAvMjAxNgkAAAABMJBRANqL1NsIcK/5343U2wgtQ0lRLktPU0U6QTAwMDI3MC5JUV9UT1RBTF9MSUFCLkNRMzIwMTYuLi4uVVNEAQAAALbcJQACAAAADDIwMjc3LjAyOTc2NwEIAAAABQAAAAExAQAAAAoxODY3MzM1ODUwAwAAAAMxNjACAAAABDEyNzYEAAAAATAHAAAACjEwLzI0LzIwMjMIAAAACTkvMzAvMjAxNgkAAAABMJBRANqL1NsIL9Dg343U2wguQ0lRLktPU0U6QTAwMDI3MC5JUV9QUkVGX0VRVUlUWS5DUTMyMDE2Li4uLlVTRAEAAAC23CUAAwAAAAAAkFEA2ovU2whyLgjgjdTbCDZDSVEuS09TRTpBMDAwMjcwLklRX1RPVEFMX0NPTU1PTl9FUVVJVFkuQ1EzMjAxNi4uLi5VU0QBAAAAttwlAAIAAAAMMjMyNjEuODgzODc3AQgA</t>
  </si>
  <si>
    <t>AAAFAAAAATEBAAAACjE4NjczMzU4NTADAAAAAzE2MAIAAAAEMTAwNgQAAAABMAcAAAAKMTAvMjQvMjAyMwgAAAAJOS8zMC8yMDE2CQAAAAEwkFEA2ovU2wiZoOTfjdTbCCdDSVEuS09TRTpBMDAwMjcwLklRX0FQSUMuQ1EzMjAxNi4uLi5VU0QBAAAAttwlAAIAAAALMTU2OS4xNzE1MTUBCAAAAAUAAAABMQEAAAAKMTg2NzMzNTg1MAMAAAADMTYwAgAAAAQxMDg0BAAAAAEwBwAAAAoxMC8yNC8yMDIzCAAAAAk5LzMwLzIwMTYJAAAAATCQUQDai9TbCLM/CeCN1NsIJUNJUS5LT1NFOkEwMDAyNzAuSVFfUkUuQ1EzMjAxNi4uLi5VU0QBAAAAttwlAAIAAAAMMjA3NjUuMTc3NTIzAQgAAAAFAAAAATEBAAAACjE4NjczMzU4NTADAAAAAzE2MAIAAAAEMTIyMgQAAAABMAcAAAAKMTAvMjQvMjAyMwgAAAAJOS8zMC8yMDE2CQAAAAEwkFEA2ovU2wgXyBzgjdTbCC9DSVEuS09TRTpBMDAwMjcwLklRX1RPVEFMX0VRVUlUWS5DUTMyMDE2Li4uLlVTRAEAAAC23CUAAgAAAAwyMzI2MS44ODM4NzcBCAAAAAUAAAABMQEAAAAKMTg2NzMzNTg1MAMAAAADMTYwAgAAAAQxMjc1BAAAAAEwBwAAAAoxMC8yNC8yMDIzCAAAAAk5LzMwLzIwMTYJAAAAATCQUQDai9TbCDuwAuCN1NsIQENJUS5LT1NFOkEwMDAyNzAuSVFfVE9UQUxfT1VUU1RBTkRJTkdfRklMSU5HX0RBVEUuQ1EzMjAxNi4uLi5VU0QBAAAAttwlAAIAAAAKNDAwLjkz</t>
  </si>
  <si>
    <t>MTQzMwEEAAAABQAAAAE1AQAAAAoxODY3MzM1ODUwAgAAAAUyNDE1MwYAAAABMJBRANqL1NsIJF8E4I3U2wgtQ0lRLktPU0U6QTAwMDI3MC5JUV9UT1RBTF9ERUJULkNRMzIwMTYuLi4uVVNEAQAAALbcJQACAAAACzU2NTIuMTI4MjU4AQgAAAAFAAAAATEBAAAACjE4NjczMzU4NTADAAAAAzE2MAIAAAAENDE3MwQAAAABMAcAAAAKMTAvMjQvMjAyMwgAAAAJOS8zMC8yMDE2CQAAAAEwkFEA2ovU2whKSAXgjdTbCDFDSVEuS09TRTpBMDAwMjcwLklRX1BSRUZfRElWX09USEVSLkNRMzIwMTYuLi4uVVNEAQAAALbcJQADAAAAAACQUQDai9TbCLXNBuCN1NsIJ0NJUS5LT1NFOkEwMDAyNzAuSVFfQ09HUy5DUTMyMDE2Li4uLlVTRAEAAAC23CUAAgAAAAs5NDAwLjgzOTg4NAEIAAAABQAAAAExAQAAAAoxODY3MzM1ODUwAwAAAAMxNjACAAAAAjM0BAAAAAEwBwAAAAoxMC8yNC8yMDIzCAAAAAk5LzMwLzIwMTYJAAAAATCQUQDai9TbCPLv9t+N1NsIJUNJUS5LT1NFOkEwMDAyNzAuSVFfQVAuQ1EzMjAxNi4uLi5VU0QBAAAAttwlAAIAAAALNDU0NS41NjU3NDkBCAAAAAUAAAABMQEAAAAKMTg2NzMzNTg1MAMAAAADMTYwAgAAAAQxMDE4BAAAAAEwBwAAAAoxMC8yNC8yMDIzCAAAAAk5LzMwLzIwMTYJAAAAATCQUQDai9TbCHCv+d+N1NsIJUNJUS5LT1NFOkEwMDAyNzAuSVFfQVIuQ1EzMjAxNi4uLi5VU0QBAAAAttwl</t>
  </si>
  <si>
    <t>AAIAAAALMTg4MC40OTY1ODgBCAAAAAUAAAABMQEAAAAKMTg2NzMzNTg1MAMAAAADMTYwAgAAAAQxMDIxBAAAAAEwBwAAAAoxMC8yNC8yMDIzCAAAAAk5LzMwLzIwMTYJAAAAATCQUQDai9TbCM9F/N+N1NsILENJUS5LT1NFOkEwMDAyNzAuSVFfSU5WRU5UT1JZLkNRMzIwMTYuLi4uVVNEAQAAALbcJQACAAAACzY1OTEuMDE3MTg5AQgAAAAFAAAAATEBAAAACjE4NjczMzU4NTADAAAAAzE2MAIAAAAEMTA0MwQAAAABMAcAAAAKMTAvMjQvMjAyMwgAAAAJOS8zMC8yMDE2CQAAAAEwkFEA2ovU2wgHCP/fjdTbCCZDSVEuS09TRTpBMDAwMjcwLklRX1NHQS5DUTMyMDE2Li4uLlVTRAEAAAC23CUAAgAAAAsxNDMxLjAzODM5OAEIAAAABQAAAAExAQAAAAoxODY3MzM1ODUwAwAAAAMxNjACAAAAAjIzBAAAAAEwBwAAAAoxMC8yNC8yMDIzCAAAAAk5LzMwLzIwMTYJAAAAATCQUQDai9TbCB60AOCN1NsIO0NJUS5LT1NFOkEwMDAyNzAuSVFfVE9UQUxfUkVWXzFZUl9BTk5fR1JPV1RILkNRMzIwMTYuLi4uVVNEAQAAALbcJQACAAAABy0zLjE0MjgBCAAAAAUAAAABMQEAAAAKMTg2NzMzNTg1MAMAAAACODUCAAAABDQxOTQEAAAAATAHAAAACjEwLzI0LzIwMjMIAAAACTkvMzAvMjAxNgkAAAABMJBRANqL1NsIeIkL4I3U2wglQ0lRLktPU0U6QTAwMDI3MC5JUV9EQS5DUTMyMDE2Li4uLlVTRAEAAAC23CUAAgAAAAgyOC4w</t>
  </si>
  <si>
    <t>NzkyNgEIAAAABQAAAAExAQAAAAoxODY3MzM1ODUwAwAAAAMxNjACAAAAATIEAAAAATAHAAAACjEwLzI0LzIwMjMIAAAACTkvMzAvMjAxNgkAAAABMJBRANqL1NsImaDk343U2wgzQ0lRLktPU0U6QTAwMDI3MC5JUV9ORVRfSU5URVJFU1RfRVhQLkNRMzIwMTYuLi4uVVNEAQAAALbcJQACAAAACS0zLjIxNTE4OQEIAAAABQAAAAExAQAAAAoxODY3MzM1ODUwAwAAAAMxNjACAAAAAzM2OAQAAAABMAcAAAAKMTAvMjQvMjAyMwgAAAAJOS8zMC8yMDE2CQAAAAEwkFEA2ovU2wgxmfHfjdTbCDJDSVEuS09TRTpBMDAwMjcwLklRX05FVF9XT1JLSU5HX0NBUC5DUTMyMDE2Li4uLlVTRAEAAAC23CUAAgAAAAwtMTI2Ny42OTc1MDUBCAAAAAUAAAABMQEAAAAKMTg2NzMzNTg1MAMAAAADMTYwAgAAAAQxMzExBAAAAAEwBwAAAAoxMC8yNC8yMDIzCAAAAAk5LzMwLzIwMTYJAAAAATCQUQDai9TbCPxt89+N1NsIKENJUS5LT1NFOkEwMDAyNzAuSVFfQ0FQRVguQ1EzMjAxNi4uLi5VU0QBAAAAttwlAAIAAAALLTM2Ni4yNjQyNTcBCAAAAAUAAAABMQEAAAAKMTg2NzMzNTg1MAMAAAADMTYwAgAAAAQyMDIxBAAAAAEwBwAAAAoxMC8yNC8yMDIzCAAAAAk5LzMwLzIwMTYJAAAAATCQUQDai9TbCL6N9d+N1NsILENJUS5LT1NFOkEwMDAyNzAuSVFfVE9UQUxfUkVWLkNRMjIwMTYuLi4uVVNEAQAAALbcJQACAAAADDEyNTMzLjA0</t>
  </si>
  <si>
    <t>NjUyMQEIAAAABQAAAAExAQAAAAoxODY3Mzc4Njk3AwAAAAMxNjACAAAAAjI4BAAAAAEwBwAAAAoxMC8yNC8yMDIzCAAAAAk2LzMwLzIwMTYJAAAAATCQUQDai9TbCB60AOCN1NsIJUNJUS5LT1NFOkEwMDAyNzAuSVFfTkkuQ1EyMjAxNi4uLi5VU0QBAAAAttwlAAIAAAAKNzE2LjE1MDQ5NQEIAAAABQAAAAExAQAAAAoxODY3Mzc4Njk3AwAAAAMxNjACAAAAAjE1BAAAAAEwBwAAAAoxMC8yNC8yMDIzCAAAAAk2LzMwLzIwMTYJAAAAATCQUQDai9TbCO3LGuCN1NsILUNJUS5LT1NFOkEwMDAyNzAuSVFfQ0FTSF9FUVVJVi5DUTIyMDE2Li4uLlVTRAEAAAC23CUAAgAAAAsyMDkwLjQxNTE2NAEIAAAABQAAAAExAQAAAAoxODY3Mzc4Njk3AwAAAAMxNjACAAAABDEwOTYEAAAAATAHAAAACjEwLzI0LzIwMjMIAAAACTYvMzAvMjAxNgkAAAABMJBRANqL1NsIO7AC4I3U2wgxQ0lRLktPU0U6QTAwMDI3MC5JUV9DQVNIX1NUX0lOVkVTVC5DUTIyMDE2Li4uLlVTRAEAAAC23CUAAgAAAAs3MzI4LjQzMzIwOQEIAAAABQAAAAExAQAAAAoxODY3Mzc4Njk3AwAAAAMxNjACAAAABDEwMDIEAAAAATAHAAAACjEwLzI0LzIwMjMIAAAACTYvMzAvMjAxNgkAAAABMJBRANqL1NsIJF8E4I3U2wgrQ0lRLktPU0U6QTAwMDI3MC5JUV9UT1RBTF9DQS5DUTIyMDE2Li4uLlVTRAEAAAC23CUAAgAAAAwxNzQ1MC44MDk2NzgBCAAAAAUA</t>
  </si>
  <si>
    <t>AAABMQEAAAAKMTg2NzM3ODY5NwMAAAADMTYwAgAAAAQxMDA4BAAAAAEwBwAAAAoxMC8yNC8yMDIzCAAAAAk2LzMwLzIwMTYJAAAAATCQUQDai9TbCEpIBeCN1NsIL0NJUS5LT1NFOkEwMDAyNzAuSVFfVE9UQUxfQVNTRVRTLkNRMjIwMTYuLi4uVVNEAQAAALbcJQACAAAADDQyODcyLjM0ODE5MgEIAAAABQAAAAExAQAAAAoxODY3Mzc4Njk3AwAAAAMxNjACAAAABDEwMDcEAAAAATAHAAAACjEwLzI0LzIwMjMIAAAACTYvMzAvMjAxNgkAAAABMJBRANqL1NsIvo31343U2wgrQ0lRLktPU0U6QTAwMDI3MC5JUV9UT1RBTF9DTC5DUTIyMDE2Li4uLlVTRAEAAAC23CUAAgAAAAwxMzczMi4wODI0ODkBCAAAAAUAAAABMQEAAAAKMTg2NzM3ODY5NwMAAAADMTYwAgAAAAQxMDA5BAAAAAEwBwAAAAoxMC8yNC8yMDIzCAAAAAk2LzMwLzIwMTYJAAAAATCQUQDai9TbCPLv9t+N1NsILUNJUS5LT1NFOkEwMDAyNzAuSVFfVE9UQUxfTElBQi5DUTIyMDE2Li4uLlVTRAEAAAC23CUAAgAAAAwyMDk1Ny45NTYyMTMBCAAAAAUAAAABMQEAAAAKMTg2NzM3ODY5NwMAAAADMTYwAgAAAAQxMjc2BAAAAAEwBwAAAAoxMC8yNC8yMDIzCAAAAAk2LzMwLzIwMTYJAAAAATCQUQDai9TbCHCv+d+N1NsILkNJUS5LT1NFOkEwMDAyNzAuSVFfUFJFRl9FUVVJVFkuQ1EyMjAxNi4uLi5VU0QBAAAAttwlAAMAAAAAAJBRANqL1NsIXyD8343U</t>
  </si>
  <si>
    <t>2wg2Q0lRLktPU0U6QTAwMDI3MC5JUV9UT1RBTF9DT01NT05fRVFVSVRZLkNRMjIwMTYuLi4uVVNEAQAAALbcJQACAAAADDIxOTE0LjM5MTk3OQEIAAAABQAAAAExAQAAAAoxODY3Mzc4Njk3AwAAAAMxNjACAAAABDEwMDYEAAAAATAHAAAACjEwLzI0LzIwMjMIAAAACTYvMzAvMjAxNgkAAAABMJBRANqL1NsIBwj/343U2wgnQ0lRLktPU0U6QTAwMDI3MC5JUV9BUElDLkNRMjIwMTYuLi4uVVNEAQAAALbcJQACAAAACzE0OTYuODA1OTM0AQgAAAAFAAAAATEBAAAACjE4NjczNzg2OTcDAAAAAzE2MAIAAAAEMTA4NAQAAAABMAcAAAAKMTAvMjQvMjAyMwgAAAAJNi8zMC8yMDE2CQAAAAEwkFEA2ovU2wh4iQvgjdTbCCVDSVEuS09TRTpBMDAwMjcwLklRX1JFLkNRMjIwMTYuLi4uVVNEAQAAALbcJQACAAAADDE5MjUwLjA1NTMzNQEIAAAABQAAAAExAQAAAAoxODY3Mzc4Njk3AwAAAAMxNjACAAAABDEyMjIEAAAAATAHAAAACjEwLzI0LzIwMjMIAAAACTYvMzAvMjAxNgkAAAABMJBRANqL1NsIL9Dg343U2wgvQ0lRLktPU0U6QTAwMDI3MC5JUV9UT1RBTF9FUVVJVFkuQ1EyMjAxNi4uLi5VU0QBAAAAttwlAAIAAAAMMjE5MTQuMzkxOTc5AQgAAAAFAAAAATEBAAAACjE4NjczNzg2OTcDAAAAAzE2MAIAAAAEMTI3NQQAAAABMAcAAAAKMTAvMjQvMjAyMwgAAAAJNi8zMC8yMDE2CQAAAAEwkFEA2ovU2wj8bfPfjdTb</t>
  </si>
  <si>
    <t>CEBDSVEuS09TRTpBMDAwMjcwLklRX1RPVEFMX09VVFNUQU5ESU5HX0ZJTElOR19EQVRFLkNRMjIwMTYuLi4uVVNEAQAAALbcJQACAAAACjQwMC45MzE0MzMBBAAAAAUAAAABNQEAAAAKMTg2NzM3ODY5NwIAAAAFMjQxNTMGAAAAATCQUQDai9TbCJmg5N+N1NsILUNJUS5LT1NFOkEwMDAyNzAuSVFfVE9UQUxfREVCVC5DUTIyMDE2Li4uLlVTRAEAAAC23CUAAgAAAAs2MjUxLjIyNTU1MQEIAAAABQAAAAExAQAAAAoxODY3Mzc4Njk3AwAAAAMxNjACAAAABDQxNzMEAAAAATAHAAAACjEwLzI0LzIwMjMIAAAACTYvMzAvMjAxNgkAAAABMJBRANqL1NsIJF8E4I3U2wgxQ0lRLktPU0U6QTAwMDI3MC5JUV9QUkVGX0RJVl9PVEhFUi5DUTIyMDE2Li4uLlVTRAEAAAC23CUAAwAAAAAAkFEA2ovU2whKSAXgjdTbCCdDSVEuS09TRTpBMDAwMjcwLklRX0NPR1MuQ1EyMjAxNi4uLi5VU0QBAAAAttwlAAIAAAAMMTAwMDcuNzkxMzE1AQgAAAAFAAAAATEBAAAACjE4NjczNzg2OTcDAAAAAzE2MAIAAAACMzQEAAAAATAHAAAACjEwLzI0LzIwMjMIAAAACTYvMzAvMjAxNgkAAAABMJBRANqL1NsItc0G4I3U2wglQ0lRLktPU0U6QTAwMDI3MC5JUV9BUC5DUTIyMDE2Li4uLlVTRAEAAAC23CUAAgAAAAs1MDYzLjk1OTM4NgEIAAAABQAAAAExAQAAAAoxODY3Mzc4Njk3AwAAAAMxNjACAAAABDEwMTgEAAAAATAHAAAACjEwLzI0</t>
  </si>
  <si>
    <t>LzIwMjMIAAAACTYvMzAvMjAxNgkAAAABMJBRANqL1NsIWQcI4I3U2wglQ0lRLktPU0U6QTAwMDI3MC5JUV9BUi5DUTIyMDE2Li4uLlVTRAEAAAC23CUAAgAAAAsyMzE5LjMwNzkyNQEIAAAABQAAAAExAQAAAAoxODY3Mzc4Njk3AwAAAAMxNjACAAAABDEwMjEEAAAAATAHAAAACjEwLzI0LzIwMjMIAAAACTYvMzAvMjAxNgkAAAABMJBRANqL1NsIsz8J4I3U2wgsQ0lRLktPU0U6QTAwMDI3MC5JUV9JTlZFTlRPUlkuQ1EyMjAxNi4uLi5VU0QBAAAAttwlAAIAAAALNjg4OS42Njc1ODYBCAAAAAUAAAABMQEAAAAKMTg2NzM3ODY5NwMAAAADMTYwAgAAAAQxMDQzBAAAAAEwBwAAAAoxMC8yNC8yMDIzCAAAAAk2LzMwLzIwMTYJAAAAATCQUQDai9TbCF8g/N+N1NsIJkNJUS5LT1NFOkEwMDAyNzAuSVFfU0dBLkNRMjIwMTYuLi4uVVNEAQAAALbcJQACAAAACzE0MDkuOTM2NjI5AQgAAAAFAAAAATEBAAAACjE4NjczNzg2OTcDAAAAAzE2MAIAAAACMjMEAAAAATAHAAAACjEwLzI0LzIwMjMIAAAACTYvMzAvMjAxNgkAAAABMJBRANqL1NsIBwj/343U2wg7Q0lRLktPU0U6QTAwMDI3MC5JUV9UT1RBTF9SRVZfMVlSX0FOTl9HUk9XVEguQ1EyMjAxNi4uLi5VU0QBAAAAttwlAAIAAAAGMTYuMTQ3AQgAAAAFAAAAATEBAAAACjE4NjczNzg2OTcDAAAAAjg1AgAAAAQ0MTk0BAAAAAEwBwAAAAoxMC8yNC8yMDIzCAAAAAk2</t>
  </si>
  <si>
    <t>LzMwLzIwMTYJAAAAATCQUQDai9TbCB60AOCN1NsIJUNJUS5LT1NFOkEwMDAyNzAuSVFfREEuQ1EyMjAxNi4uLi5VU0QBAAAAttwlAAIAAAAJNTIuMzAyMzM3AQgAAAAFAAAAATEBAAAACjE4NjczNzg2OTcDAAAAAzE2MAIAAAABMgQAAAABMAcAAAAKMTAvMjQvMjAyMwgAAAAJNi8zMC8yMDE2CQAAAAEwkFEA2ovU2wjVpBrgjdTbCDNDSVEuS09TRTpBMDAwMjcwLklRX05FVF9JTlRFUkVTVF9FWFAuQ1EyMjAxNi4uLi5VU0QBAAAAttwlAAIAAAAIMS45NjUzOTIBCAAAAAUAAAABMQEAAAAKMTg2NzM3ODY5NwMAAAADMTYwAgAAAAMzNjgEAAAAATAHAAAACjEwLzI0LzIwMjMIAAAACTYvMzAvMjAxNgkAAAABMJBRANqL1NsIO7AC4I3U2wgyQ0lRLktPU0U6QTAwMDI3MC5JUV9ORVRfV09SS0lOR19DQVAuQ1EyMjAxNi4uLi5VU0QBAAAAttwlAAIAAAALLTk2OC4xMjQ5MDgBCAAAAAUAAAABMQEAAAAKMTg2NzM3ODY5NwMAAAADMTYwAgAAAAQxMzExBAAAAAEwBwAAAAoxMC8yNC8yMDIzCAAAAAk2LzMwLzIwMTYJAAAAATCQUQDai9TbCL6N9d+N1NsIKENJUS5LT1NFOkEwMDAyNzAuSVFfQ0FQRVguQ1EyMjAxNi4uLi5VU0QBAAAAttwlAAIAAAALLTI0NC42NTU3OTgBCAAAAAUAAAABMQEAAAAKMTg2NzM3ODY5NwMAAAADMTYwAgAAAAQyMDIxBAAAAAEwBwAAAAoxMC8yNC8yMDIzCAAAAAk2LzMwLzIwMTYJAAAA</t>
  </si>
  <si>
    <t>ATCQUQDai9TbCC/Q4N+N1NsILENJUS5LT1NFOkEwMDAyNzAuSVFfVE9UQUxfUkVWLkNRMTIwMTYuLi4uVVNEAQAAALbcJQACAAAADDExOTIwLjE5MDIwNQEIAAAABQAAAAExAQAAAAoxODU3Mzk2MDY4AwAAAAMxNjACAAAAAjI4BAAAAAEwBwAAAAoxMC8yNC8yMDIzCAAAAAkzLzMxLzIwMTYJAAAAATCQUQDai9TbCHiJC+CN1NsIJUNJUS5LT1NFOkEwMDAyNzAuSVFfTkkuQ1ExMjAxNi4uLi5VU0QBAAAAttwlAAIAAAAKNzc4LjY4ODY2NQEIAAAABQAAAAExAQAAAAoxODU3Mzk2MDY4AwAAAAMxNjACAAAAAjE1BAAAAAEwBwAAAAoxMC8yNC8yMDIzCAAAAAkzLzMxLzIwMTYJAAAAATCQUQDai9TbCDGZ8d+N1NsILUNJUS5LT1NFOkEwMDAyNzAuSVFfQ0FTSF9FUVVJVi5DUTEyMDE2Li4uLlVTRAEAAAC23CUAAwAAAAAAkFEA2ovU2wj8bfPfjdTbCDFDSVEuS09TRTpBMDAwMjcwLklRX0NBU0hfU1RfSU5WRVNULkNRMTIwMTYuLi4uVVNEAQAAALbcJQACAAAACzYxNTEuMjgzNzE4AQgAAAAFAAAAATEBAAAACjE4NTczOTYwNjgDAAAAAzE2MAIAAAAEMTAwMgQAAAABMAcAAAAKMTAvMjQvMjAyMwgAAAAJMy8zMS8yMDE2CQAAAAEwkFEA2ovU2wg7sALgjdTbCCtDSVEuS09TRTpBMDAwMjcwLklRX1RPVEFMX0NBLkNRMTIwMTYuLi4uVVNEAQAAALbcJQADAAAAAACQUQDai9TbCCRfBOCN1NsIL0NJUS5LT1NFOkEw</t>
  </si>
  <si>
    <t>MDAyNzAuSVFfVE9UQUxfQVNTRVRTLkNRMTIwMTYuLi4uVVNEAQAAALbcJQADAAAAAACQUQDai9TbCEpIBeCN1NsIK0NJUS5LT1NFOkEwMDAyNzAuSVFfVE9UQUxfQ0wuQ1ExMjAxNi4uLi5VU0QBAAAAttwlAAMAAAAAAJBRANqL1NsItc0G4I3U2wgtQ0lRLktPU0U6QTAwMDI3MC5JUV9UT1RBTF9MSUFCLkNRMTIwMTYuLi4uVVNEAQAAALbcJQADAAAAAACQUQDai9TbCFkHCOCN1NsILkNJUS5LT1NFOkEwMDAyNzAuSVFfUFJFRl9FUVVJVFkuQ1ExMjAxNi4uLi5VU0QBAAAAttwlAAMAAAAAAJBRANqL1NsIXyD8343U2wg2Q0lRLktPU0U6QTAwMDI3MC5JUV9UT1RBTF9DT01NT05fRVFVSVRZLkNRMTIwMTYuLi4uVVNEAQAAALbcJQACAAAADDIxMjkzLjI1NDIzMgEIAAAABQAAAAExAQAAAAoxODU3Mzk2MDY4AwAAAAMxNjACAAAABDEwMDYEAAAAATAHAAAACjEwLzI0LzIwMjMIAAAACTMvMzEvMjAxNgkAAAABMJBRANqL1NsIa3jk343U2wgnQ0lRLktPU0U6QTAwMDI3MC5JUV9BUElDLkNRMTIwMTYuLi4uVVNEAQAAALbcJQADAAAAAACQUQDai9TbCAcI/9+N1NsIJUNJUS5LT1NFOkEwMDAyNzAuSVFfUkUuQ1ExMjAxNi4uLi5VU0QBAAAAttwlAAMAAAAAAJBRANqL1NsIY5cX4I3U2wgvQ0lRLktPU0U6QTAwMDI3MC5JUV9UT1RBTF9FUVVJVFkuQ1ExMjAxNi4uLi5VU0QBAAAAttwlAAIAAAAMMjEyOTMuMjU0</t>
  </si>
  <si>
    <t>MjMyAQgAAAAFAAAAATEBAAAACjE4NTczOTYwNjgDAAAAAzE2MAIAAAAEMTI3NQQAAAABMAcAAAAKMTAvMjQvMjAyMwgAAAAJMy8zMS8yMDE2CQAAAAEwkFEA2ovU2wj8bfPfjdTbCEBDSVEuS09TRTpBMDAwMjcwLklRX1RPVEFMX09VVFNUQU5ESU5HX0ZJTElOR19EQVRFLkNRMTIwMTYuLi4uVVNEAQAAALbcJQACAAAACjQwMC43Nzc3NzMBBAAAAAUAAAABNQEAAAAKMTg1NzM5NjA2OAIAAAAFMjQxNTMGAAAAATCieADai9TbCL6N9d+N1NsILUNJUS5LT1NFOkEwMDAyNzAuSVFfVE9UQUxfREVCVC5DUTEyMDE2Li4uLlVTRAEAAAC23CUAAgAAAAs1NTU3LjY4MTc5MgEIAAAABQAAAAExAQAAAAoxODU3Mzk2MDY4AwAAAAMxNjACAAAABDQxNzMEAAAAATAHAAAACjEwLzI0LzIwMjMIAAAACTMvMzEvMjAxNgkAAAABMKJ4ANqL1NsI8u/2343U2wgxQ0lRLktPU0U6QTAwMDI3MC5JUV9QUkVGX0RJVl9PVEhFUi5DUTEyMDE2Li4uLlVTRAEAAAC23CUAAwAAAAAAongA2ovU2whwr/nfjdTbCCdDSVEuS09TRTpBMDAwMjcwLklRX0NPR1MuQ1ExMjAxNi4uLi5VU0QBAAAAttwlAAIAAAALOTUxMy42MTYxMjgBCAAAAAUAAAABMQEAAAAKMTg1NzM5NjA2OAMAAAADMTYwAgAAAAIzNAQAAAABMAcAAAAKMTAvMjQvMjAyMwgAAAAJMy8zMS8yMDE2CQAAAAEwongA2ovU2wgv0ODfjdTbCCVDSVEuS09TRTpBMDAwMjcwLklR</t>
  </si>
  <si>
    <t>X0FQLkNRMTIwMTYuLi4uVVNEAQAAALbcJQADAAAAAACieADai9TbCLXNBuCN1NsIJUNJUS5LT1NFOkEwMDAyNzAuSVFfQVIuQ1ExMjAxNi4uLi5VU0QBAAAAttwlAAMAAAAAAKJ4ANqL1NsIWQcI4I3U2wgsQ0lRLktPU0U6QTAwMDI3MC5JUV9JTlZFTlRPUlkuQ1ExMjAxNi4uLi5VU0QBAAAAttwlAAMAAAAAAKJ4ANqL1NsIsz8J4I3U2wgmQ0lRLktPU0U6QTAwMDI3MC5JUV9TR0EuQ1ExMjAxNi4uLi5VU0QBAAAAttwlAAIAAAALMTc4My40MTI4ODcBCAAAAAUAAAABMQEAAAAKMTg1NzM5NjA2OAMAAAADMTYwAgAAAAIyMwQAAAABMAcAAAAKMTAvMjQvMjAyMwgAAAAJMy8zMS8yMDE2CQAAAAEwongA2ovU2wh4iQvgjdTbCDtDSVEuS09TRTpBMDAwMjcwLklRX1RPVEFMX1JFVl8xWVJfQU5OX0dST1dUSC5DUTEyMDE2Li4uLlVTRAEAAAC23CUAAwAAAAAAongA2ovU2wgxmfHfjdTbCCVDSVEuS09TRTpBMDAwMjcwLklRX0RBLkNRMTIwMTYuLi4uVVNEAQAAALbcJQADAAAAAACieADai9TbCGt45N+N1NsIM0NJUS5LT1NFOkEwMDAyNzAuSVFfTkVUX0lOVEVSRVNUX0VYUC5DUTEyMDE2Li4uLlVTRAEAAAC23CUAAgAAAAgwLjQzNTAzMQEIAAAABQAAAAExAQAAAAoxODU3Mzk2MDY4AwAAAAMxNjACAAAAAzM2OAQAAAABMAcAAAAKMTAvMjQvMjAyMwgAAAAJMy8zMS8yMDE2CQAAAAEwongA2ovU2wg5nBXgjdTb</t>
  </si>
  <si>
    <t>CDJDSVEuS09TRTpBMDAwMjcwLklRX05FVF9XT1JLSU5HX0NBUC5DUTEyMDE2Li4uLlVTRAEAAAC23CUAAwAAAAAAongA2ovU2wg7sALgjdTbCChDSVEuS09TRTpBMDAwMjcwLklRX0NBUEVYLkNRMTIwMTYuLi4uVVNEAQAAALbcJQACAAAACy0zMTEuMTM2MzI2AQgAAAAFAAAAATEBAAAACjE4NTczOTYwNjgDAAAAAzE2MAIAAAAEMjAyMQQAAAABMAcAAAAKMTAvMjQvMjAyMwgAAAAJMy8zMS8yMDE2CQAAAAEwongA2ovU2whtNgTgjdTbCCxDSVEuS09TRTpBMDAwMjcwLklRX1RPVEFMX1JFVi5DUTQyMDE1Li4uLlVTRAEAAAC23CUAAgAAAAwxMDg3MC40MTk3MTMBCAAAAAUAAAABMQEAAAAKMTgzMTY0NjQ2MwMAAAADMTYwAgAAAAIyOAQAAAABMAcAAAAKMTAvMjQvMjAyMwgAAAAKMTIvMzEvMjAxNQkAAAABMKJ4ANqL1NsIoIsA4I3U2wglQ0lRLktPU0U6QTAwMDI3MC5JUV9OSS5DUTQyMDE1Li4uLlVTRAEAAAC23CUAAgAAAAkzNjYuMDg3ODgBCAAAAAUAAAABMQEAAAAKMTgzMTY0NjQ2MwMAAAADMTYwAgAAAAIxNQQAAAABMAcAAAAKMTAvMjQvMjAyMwgAAAAKMTIvMzEvMjAxNQkAAAABMKJ4ANqL1NsIMZnx343U2wgtQ0lRLktPU0U6QTAwMDI3MC5JUV9DQVNIX0VRVUlWLkNRNDIwMTUuLi4uVVNEAQAAALbcJQACAAAACjkzOC45NjU2MDUBCAAAAAUAAAABMQEAAAAKMTgzMTY0NjQ2MwMAAAADMTYwAgAA</t>
  </si>
  <si>
    <t>AAQxMDk2BAAAAAEwBwAAAAoxMC8yNC8yMDIzCAAAAAoxMi8zMS8yMDE1CQAAAAEwongA2ovU2wj8bfPfjdTbCDFDSVEuS09TRTpBMDAwMjcwLklRX0NBU0hfU1RfSU5WRVNULkNRNDIwMTUuLi4uVVNEAQAAALbcJQACAAAACzU5OTMuNjA3NDQ4AQgAAAAFAAAAATEBAAAACjE4MzE2NDY0NjMDAAAAAzE2MAIAAAAEMTAwMgQAAAABMAcAAAAKMTAvMjQvMjAyMwgAAAAKMTIvMzEvMjAxNQkAAAABMKJ4ANqL1NsIvo31343U2wgrQ0lRLktPU0U6QTAwMDI3MC5JUV9UT1RBTF9DQS5DUTQyMDE1Li4uLlVTRAEAAAC23CUAAgAAAAwxNTQ5MS40MDExMzkBCAAAAAUAAAABMQEAAAAKMTgzMTY0NjQ2MwMAAAADMTYwAgAAAAQxMDA4BAAAAAEwBwAAAAoxMC8yNC8yMDIzCAAAAAoxMi8zMS8yMDE1CQAAAAEwongA2ovU2wjy7/bfjdTbCC9DSVEuS09TRTpBMDAwMjcwLklRX1RPVEFMX0FTU0VUUy5DUTQyMDE1Li4uLlVTRAEAAAC23CUAAgAAAAwzOTA3My44MDgwNjcBCAAAAAUAAAABMQEAAAAKMTgzMTY0NjQ2MwMAAAADMTYwAgAAAAQxMDA3BAAAAAEwBwAAAAoxMC8yNC8yMDIzCAAAAAoxMi8zMS8yMDE1CQAAAAEwongA2ovU2whfnhPgjdTbCCtDSVEuS09TRTpBMDAwMjcwLklRX1RPVEFMX0NMLkNRNDIwMTUuLi4uVVNEAQAAALbcJQACAAAADDEyMzg5LjYxNzE5NAEIAAAABQAAAAExAQAAAAoxODMxNjQ2NDYzAwAA</t>
  </si>
  <si>
    <t>AAMxNjACAAAABDEwMDkEAAAAATAHAAAACjEwLzI0LzIwMjMIAAAACjEyLzMxLzIwMTUJAAAAATCieADai9TbCEpIBeCN1NsILUNJUS5LT1NFOkEwMDAyNzAuSVFfVE9UQUxfTElBQi5DUTQyMDE1Li4uLlVTRAEAAAC23CUAAgAAAAwxODUwNS4yNzA5MzEBCAAAAAUAAAABMQEAAAAKMTgzMTY0NjQ2MwMAAAADMTYwAgAAAAQxMjc2BAAAAAEwBwAAAAoxMC8yNC8yMDIzCAAAAAoxMi8zMS8yMDE1CQAAAAEwongA2ovU2wi1zQbgjdTbCC5DSVEuS09TRTpBMDAwMjcwLklRX1BSRUZfRVFVSVRZLkNRNDIwMTUuLi4uVVNEAQAAALbcJQADAAAAAACieADai9TbCFkHCOCN1NsINkNJUS5LT1NFOkEwMDAyNzAuSVFfVE9UQUxfQ09NTU9OX0VRVUlUWS5DUTQyMDE1Li4uLlVTRAEAAAC23CUAAgAAAAwyMDU2OC41MzcxMzYBCAAAAAUAAAABMQEAAAAKMTgzMTY0NjQ2MwMAAAADMTYwAgAAAAQxMDA2BAAAAAEwBwAAAAoxMC8yNC8yMDIzCAAAAAoxMi8zMS8yMDE1CQAAAAEwongA2ovU2wizPwngjdTbCCdDSVEuS09TRTpBMDAwMjcwLklRX0FQSUMuQ1E0MjAxNS4uLi5VU0QBAAAAttwlAAIAAAALMTQ3NS4zNTMwMDMBCAAAAAUAAAABMQEAAAAKMTgzMTY0NjQ2MwMAAAADMTYwAgAAAAQxMDg0BAAAAAEwBwAAAAoxMC8yNC8yMDIzCAAAAAoxMi8zMS8yMDE1CQAAAAEwongA2ovU2wh4iQvgjdTbCCVDSVEuS09TRTpBMDAw</t>
  </si>
  <si>
    <t>MjcwLklRX1JFLkNRNDIwMTUuLi4uVVNEAQAAALbcJQACAAAADDE3ODc4Ljk2ODEwNgEIAAAABQAAAAExAQAAAAoxODMxNjQ2NDYzAwAAAAMxNjACAAAABDEyMjIEAAAAATAHAAAACjEwLzI0LzIwMjMIAAAACjEyLzMxLzIwMTUJAAAAATCieADai9TbCNSo4N+N1NsIL0NJUS5LT1NFOkEwMDAyNzAuSVFfVE9UQUxfRVFVSVRZLkNRNDIwMTUuLi4uVVNEAQAAALbcJQACAAAADDIwNTY4LjUzNzEzNgEIAAAABQAAAAExAQAAAAoxODMxNjQ2NDYzAwAAAAMxNjACAAAABDEyNzUEAAAAATAHAAAACjEwLzI0LzIwMjMIAAAACjEyLzMxLzIwMTUJAAAAATCieADai9TbCDuwAuCN1NsIQENJUS5LT1NFOkEwMDAyNzAuSVFfVE9UQUxfT1VUU1RBTkRJTkdfRklMSU5HX0RBVEUuQ1E0MjAxNS4uLi5VU0QBAAAAttwlAAIAAAAKNDAwLjkzMTU5OAEEAAAABQAAAAE1AQAAAAoxODMxNjQ2NDYzAgAAAAUyNDE1MwYAAAABMKJ4ANqL1NsIa3jk343U2wgtQ0lRLktPU0U6QTAwMDI3MC5JUV9UT1RBTF9ERUJULkNRNDIwMTUuLi4uVVNEAQAAALbcJQACAAAACzUzNjguNTI1NzgyAQgAAAAFAAAAATEBAAAACjE4MzE2NDY0NjMDAAAAAzE2MAIAAAAENDE3MwQAAAABMAcAAAAKMTAvMjQvMjAyMwgAAAAKMTIvMzEvMjAxNQkAAAABMKJ4ANqL1NsIbTYE4I3U2wgxQ0lRLktPU0U6QTAwMDI3MC5JUV9QUkVGX0RJVl9PVEhFUi5DUTQy</t>
  </si>
  <si>
    <t>MDE1Li4uLlVTRAEAAAC23CUAAwAAAAAAongA2ovU2wjy7/bfjdTbCCdDSVEuS09TRTpBMDAwMjcwLklRX0NPR1MuQ1E0MjAxNS4uLi5VU0QBAAAAttwlAAIAAAALODY5NC4yMzgyOTkBCAAAAAUAAAABMQEAAAAKMTgzMTY0NjQ2MwMAAAADMTYwAgAAAAIzNAQAAAABMAcAAAAKMTAvMjQvMjAyMwgAAAAKMTIvMzEvMjAxNQkAAAABMKJ4ANqL1NsIcK/5343U2wglQ0lRLktPU0U6QTAwMDI3MC5JUV9BUC5DUTQyMDE1Li4uLlVTRAEAAAC23CUAAgAAAAs1MDAxLjYxNDQ0OAEIAAAABQAAAAExAQAAAAoxODMxNjQ2NDYzAwAAAAMxNjACAAAABDEwMTgEAAAAATAHAAAACjEwLzI0LzIwMjMIAAAACjEyLzMxLzIwMTUJAAAAATCieADai9TbCF8g/N+N1NsIJUNJUS5LT1NFOkEwMDAyNzAuSVFfQVIuQ1E0MjAxNS4uLi5VU0QBAAAAttwlAAIAAAAKMjAzMC4wOTE3OQEIAAAABQAAAAExAQAAAAoxODMxNjQ2NDYzAwAAAAMxNjACAAAABDEwMjEEAAAAATAHAAAACjEwLzI0LzIwMjMIAAAACjEyLzMxLzIwMTUJAAAAATCieADai9TbCJng/t+N1NsILENJUS5LT1NFOkEwMDAyNzAuSVFfSU5WRU5UT1JZLkNRNDIwMTUuLi4uVVNEAQAAALbcJQACAAAACjY1MzkuNDg5NjQBCAAAAAUAAAABMQEAAAAKMTgzMTY0NjQ2MwMAAAADMTYwAgAAAAQxMDQzBAAAAAEwBwAAAAoxMC8yNC8yMDIzCAAAAAoxMi8zMS8yMDE1CQAAAAEw</t>
  </si>
  <si>
    <t>ongA2ovU2wigiwDgjdTbCCZDSVEuS09TRTpBMDAwMjcwLklRX1NHQS5DUTQyMDE1Li4uLlVTRAEAAAC23CUAAgAAAAsxNDc2LjgwNTMwOAEIAAAABQAAAAExAQAAAAoxODMxNjQ2NDYzAwAAAAMxNjACAAAAAjIzBAAAAAEwBwAAAAoxMC8yNC8yMDIzCAAAAAoxMi8zMS8yMDE1CQAAAAEwongA2ovU2wizPwngjdTbCDtDSVEuS09TRTpBMDAwMjcwLklRX1RPVEFMX1JFVl8xWVJfQU5OX0dST1dUSC5DUTQyMDE1Li4uLlVTRAEAAAC23CUAAgAAAAY5LjMxMzMBCAAAAAUAAAABMQEAAAAKMTgzMTY0NjQ2MwMAAAACODUCAAAABDQxOTQEAAAAATAHAAAACjEwLzI0LzIwMjMIAAAACjEyLzMxLzIwMTUJAAAAATCieADai9TbCHiJC+CN1NsIJUNJUS5LT1NFOkEwMDAyNzAuSVFfREEuQ1E0MjAxNS4uLi5VU0QBAAAAttwlAAIAAAAJMjUuMDg1MTg3AQgAAAAFAAAAATEBAAAACjE4MzE2NDY0NjMDAAAAAzE2MAIAAAABMgQAAAABMAcAAAAKMTAvMjQvMjAyMwgAAAAKMTIvMzEvMjAxNQkAAAABMKJ4ANqL1NsIMZnx343U2wgzQ0lRLktPU0U6QTAwMDI3MC5JUV9ORVRfSU5URVJFU1RfRVhQLkNRNDIwMTUuLi4uVVNEAQAAALbcJQACAAAACDkuMDU1NDQ3AQgAAAAFAAAAATEBAAAACjE4MzE2NDY0NjMDAAAAAzE2MAIAAAADMzY4BAAAAAEwBwAAAAoxMC8yNC8yMDIzCAAAAAoxMi8zMS8yMDE1CQAAAAEwongA2ovU2wj8</t>
  </si>
  <si>
    <t>bfPfjdTbCDJDSVEuS09TRTpBMDAwMjcwLklRX05FVF9XT1JLSU5HX0NBUC5DUTQyMDE1Li4uLlVTRAEAAAC23CUAAgAAAAstNTI0LjczNDExOQEIAAAABQAAAAExAQAAAAoxODMxNjQ2NDYzAwAAAAMxNjACAAAABDEzMTEEAAAAATAHAAAACjEwLzI0LzIwMjMIAAAACjEyLzMxLzIwMTUJAAAAATCieADai9TbCL6N9d+N1NsIKENJUS5LT1NFOkEwMDAyNzAuSVFfQ0FQRVguQ1E0MjAxNS4uLi5VU0QBAAAAttwlAAIAAAALLTY5Ni40OTM1OTEBCAAAAAUAAAABMQEAAAAKMTgzMTY0NjQ2MwMAAAADMTYwAgAAAAQyMDIxBAAAAAEwBwAAAAoxMC8yNC8yMDIzCAAAAAoxMi8zMS8yMDE1CQAAAAEwongA2ovU2whKSAXgjdTbCCxDSVEuS09TRTpBMDAwMjcwLklRX1RPVEFMX1JFVi5DUTMyMDE1Li4uLlVTRAEAAAC23CUAAgAAAAwxMTA3My42NzY3NTkBCAAAAAUAAAABMQEAAAAKMTgxOTgzNjc2OAMAAAADMTYwAgAAAAIyOAQAAAABMAcAAAAKMTAvMjQvMjAyMwgAAAAJOS8zMC8yMDE1CQAAAAEwongA2ovU2wizVRHgjdTbCCVDSVEuS09TRTpBMDAwMjcwLklRX05JLkNRMzIwMTUuLi4uVVNEAQAAALbcJQACAAAACjQ2NC41OTk2MTIBCAAAAAUAAAABMQEAAAAKMTgxOTgzNjc2OAMAAAADMTYwAgAAAAIxNQQAAAABMAcAAAAKMTAvMjQvMjAyMwgAAAAJOS8zMC8yMDE1CQAAAAEwongA2ovU2wg7sALgjdTbCC1DSVEu</t>
  </si>
  <si>
    <t>S09TRTpBMDAwMjcwLklRX0NBU0hfRVFVSVYuQ1EzMjAxNS4uLi5VU0QBAAAAttwlAAIAAAALMTM3Mi43Nzg4NzkBCAAAAAUAAAABMQEAAAAKMTgxOTgzNjc2OAMAAAADMTYwAgAAAAQxMDk2BAAAAAEwBwAAAAoxMC8yNC8yMDIzCAAAAAk5LzMwLzIwMTUJAAAAATCieADai9TbCG02BOCN1NsIMUNJUS5LT1NFOkEwMDAyNzAuSVFfQ0FTSF9TVF9JTlZFU1QuQ1EzMjAxNS4uLi5VU0QBAAAAttwlAAIAAAAKNjU1OS45MDY5NgEIAAAABQAAAAExAQAAAAoxODE5ODM2NzY4AwAAAAMxNjACAAAABDEwMDIEAAAAATAHAAAACjEwLzI0LzIwMjMIAAAACTkvMzAvMjAxNQkAAAABMKJ4ANqL1NsI1Kjg343U2wgrQ0lRLktPU0U6QTAwMDI3MC5JUV9UT1RBTF9DQS5DUTMyMDE1Li4uLlVTRAEAAAC23CUAAgAAAAwxNTQyNi4wMTI1NjkBCAAAAAUAAAABMQEAAAAKMTgxOTgzNjc2OAMAAAADMTYwAgAAAAQxMDA4BAAAAAEwBwAAAAoxMC8yNC8yMDIzCAAAAAk5LzMwLzIwMTUJAAAAATCieADai9TbCL6N9d+N1NsIL0NJUS5LT1NFOkEwMDAyNzAuSVFfVE9UQUxfQVNTRVRTLkNRMzIwMTUuLi4uVVNEAQAAALbcJQACAAAADDM4NTQ4LjAyOTMwMQEIAAAABQAAAAExAQAAAAoxODE5ODM2NzY4AwAAAAMxNjACAAAABDEwMDcEAAAAATAHAAAACjEwLzI0LzIwMjMIAAAACTkvMzAvMjAxNQkAAAABMKJ4ANqL1NsIeIkL4I3U2wgr</t>
  </si>
  <si>
    <t>Q0lRLktPU0U6QTAwMDI3MC5JUV9UT1RBTF9DTC5DUTMyMDE1Li4uLlVTRAEAAAC23CUAAgAAAAwxMjI2Mi41OTYyNDgBCAAAAAUAAAABMQEAAAAKMTgxOTgzNjc2OAMAAAADMTYwAgAAAAQxMDA5BAAAAAEwBwAAAAoxMC8yNC8yMDIzCAAAAAk5LzMwLzIwMTUJAAAAATCieADai9TbCHCv+d+N1NsILUNJUS5LT1NFOkEwMDAyNzAuSVFfVE9UQUxfTElBQi5DUTMyMDE1Li4uLlVTRAEAAAC23CUAAgAAAAwxODI5NS4wNzUxNDUBCAAAAAUAAAABMQEAAAAKMTgxOTgzNjc2OAMAAAADMTYwAgAAAAQxMjc2BAAAAAEwBwAAAAoxMC8yNC8yMDIzCAAAAAk5LzMwLzIwMTUJAAAAATCieADai9TbCF8g/N+N1NsILkNJUS5LT1NFOkEwMDAyNzAuSVFfUFJFRl9FUVVJVFkuQ1EzMjAxNS4uLi5VU0QBAAAAttwlAAMAAAAAAKJ4ANqL1NsImeD+343U2wg2Q0lRLktPU0U6QTAwMDI3MC5JUV9UT1RBTF9DT01NT05fRVFVSVRZLkNRMzIwMTUuLi4uVVNEAQAAALbcJQACAAAADDIwMjUyLjk1NDE1NgEIAAAABQAAAAExAQAAAAoxODE5ODM2NzY4AwAAAAMxNjACAAAABDEwMDYEAAAAATAHAAAACjEwLzI0LzIwMjMIAAAACTkvMzAvMjAxNQkAAAABMKJ4ANqL1NsIa3jk343U2wgnQ0lRLktPU0U6QTAwMDI3MC5JUV9BUElDLkNRMzIwMTUuLi4uVVNEAQAAALbcJQACAAAACzE0NjYuMzU2NDE5AQgAAAAFAAAAATEBAAAACjE4MTk4</t>
  </si>
  <si>
    <t>MzY3NjgDAAAAAzE2MAIAAAAEMTA4NAQAAAABMAcAAAAKMTAvMjQvMjAyMwgAAAAJOS8zMC8yMDE1CQAAAAEwongA2ovU2wizPwngjdTbCCVDSVEuS09TRTpBMDAwMjcwLklRX1JFLkNRMzIwMTUuLi4uVVNEAQAAALbcJQACAAAADDE3Mjg5LjE3Mjk2MwEIAAAABQAAAAExAQAAAAoxODE5ODM2NzY4AwAAAAMxNjACAAAABDEyMjIEAAAAATAHAAAACjEwLzI0LzIwMjMIAAAACTkvMzAvMjAxNQkAAAABMKJ4ANqL1NsIMZnx343U2wgvQ0lRLktPU0U6QTAwMDI3MC5JUV9UT1RBTF9FUVVJVFkuQ1EzMjAxNS4uLi5VU0QBAAAAttwlAAIAAAAMMjAyNTIuOTU0MTU2AQgAAAAFAAAAATEBAAAACjE4MTk4MzY3NjgDAAAAAzE2MAIAAAAEMTI3NQQAAAABMAcAAAAKMTAvMjQvMjAyMwgAAAAJOS8zMC8yMDE1CQAAAAEwongA2ovU2wgRRfPfjdTbCEBDSVEuS09TRTpBMDAwMjcwLklRX1RPVEFMX09VVFNUQU5ESU5HX0ZJTElOR19EQVRFLkNRMzIwMTUuLi4uVVNEAQAAALbcJQACAAAACjQwMC45MzE1OTgBBAAAAAUAAAABNQEAAAAKMTgxOTgzNjc2OAIAAAAFMjQxNTMGAAAAATCieADai9TbCG02BOCN1NsILUNJUS5LT1NFOkEwMDAyNzAuSVFfVE9UQUxfREVCVC5DUTMyMDE1Li4uLlVTRAEAAAC23CUAAgAAAAs0NzkzLjI0NDc4OAEIAAAABQAAAAExAQAAAAoxODE5ODM2NzY4AwAAAAMxNjACAAAABDQxNzMEAAAAATAH</t>
  </si>
  <si>
    <t>AAAACjEwLzI0LzIwMjMIAAAACTkvMzAvMjAxNQkAAAABMKJ4ANqL1NsISkgF4I3U2wgxQ0lRLktPU0U6QTAwMDI3MC5JUV9QUkVGX0RJVl9PVEhFUi5DUTMyMDE1Li4uLlVTRAEAAAC23CUAAwAAAAAAongA2ovU2wh4pwbgjdTbCCdDSVEuS09TRTpBMDAwMjcwLklRX0NPR1MuQ1EzMjAxNS4uLi5VU0QBAAAAttwlAAIAAAALODkwOS4wNDE2NjMBCAAAAAUAAAABMQEAAAAKMTgxOTgzNjc2OAMAAAADMTYwAgAAAAIzNAQAAAABMAcAAAAKMTAvMjQvMjAyMwgAAAAJOS8zMC8yMDE1CQAAAAEwongA2ovU2wjUqODfjdTbCCVDSVEuS09TRTpBMDAwMjcwLklRX0FQLkNRMzIwMTUuLi4uVVNEAQAAALbcJQACAAAACzQ4OTAuNjIwNTY2AQgAAAAFAAAAATEBAAAACjE4MTk4MzY3NjgDAAAAAzE2MAIAAAAEMTAxOAQAAAABMAcAAAAKMTAvMjQvMjAyMwgAAAAJOS8zMC8yMDE1CQAAAAEwongA2ovU2whZBwjgjdTbCCVDSVEuS09TRTpBMDAwMjcwLklRX0FSLkNRMzIwMTUuLi4uVVNEAQAAALbcJQACAAAACzE4MTMuODA5NDgyAQgAAAAFAAAAATEBAAAACjE4MTk4MzY3NjgDAAAAAzE2MAIAAAAEMTAyMQQAAAABMAcAAAAKMTAvMjQvMjAyMwgAAAAJOS8zMC8yMDE1CQAAAAEwongA2ovU2whfIPzfjdTbCCxDSVEuS09TRTpBMDAwMjcwLklRX0lOVkVOVE9SWS5DUTMyMDE1Li4uLlVTRAEAAAC23CUAAgAAAAs2MzIzLjk2</t>
  </si>
  <si>
    <t>MDk0NgEIAAAABQAAAAExAQAAAAoxODE5ODM2NzY4AwAAAAMxNjACAAAABDEwNDMEAAAAATAHAAAACjEwLzI0LzIwMjMIAAAACTkvMzAvMjAxNQkAAAABMKJ4ANqL1NsImeD+343U2wgmQ0lRLktPU0U6QTAwMDI3MC5JUV9TR0EuQ1EzMjAxNS4uLi5VU0QBAAAAttwlAAIAAAALMTQxOS40NjA4MDUBCAAAAAUAAAABMQEAAAAKMTgxOTgzNjc2OAMAAAADMTYwAgAAAAIyMwQAAAABMAcAAAAKMTAvMjQvMjAyMwgAAAAJOS8zMC8yMDE1CQAAAAEwongA2ovU2wigiwDgjdTbCDtDSVEuS09TRTpBMDAwMjcwLklRX1RPVEFMX1JFVl8xWVJfQU5OX0dST1dUSC5DUTMyMDE1Li4uLlVTRAEAAAC23CUAAgAAAAcxNC44NTg2AQgAAAAFAAAAATEBAAAACjE4MTk4MzY3NjgDAAAAAjg1AgAAAAQ0MTk0BAAAAAEwBwAAAAoxMC8yNC8yMDIzCAAAAAk5LzMwLzIwMTUJAAAAATCieADai9TbCCRaD+CN1NsIJUNJUS5LT1NFOkEwMDAyNzAuSVFfREEuQ1EzMjAxNS4uLi5VU0QBAAAAttwlAAIAAAAIMjMuNjAxOTUBCAAAAAUAAAABMQEAAAAKMTgxOTgzNjc2OAMAAAADMTYwAgAAAAEyBAAAAAEwBwAAAAoxMC8yNC8yMDIzCAAAAAk5LzMwLzIwMTUJAAAAATCieADai9TbCF+HAuCN1NsIM0NJUS5LT1NFOkEwMDAyNzAuSVFfTkVUX0lOVEVSRVNUX0VYUC5DUTMyMDE1Li4uLlVTRAEAAAC23CUAAgAAAAkxOS4xNDgyODkBCAAAAAUA</t>
  </si>
  <si>
    <t>AAABMQEAAAAKMTgxOTgzNjc2OAMAAAADMTYwAgAAAAMzNjgEAAAAATAHAAAACjEwLzI0LzIwMjMIAAAACTkvMzAvMjAxNQkAAAABMKJ4ANqL1NsIMZnx343U2wgyQ0lRLktPU0U6QTAwMDI3MC5JUV9ORVRfV09SS0lOR19DQVAuQ1EzMjAxNS4uLi5VU0QBAAAAttwlAAIAAAAMLTEwOTkuMDE2MDI4AQgAAAAFAAAAATEBAAAACjE4MTk4MzY3NjgDAAAAAzE2MAIAAAAEMTMxMQQAAAABMAcAAAAKMTAvMjQvMjAyMwgAAAAJOS8zMC8yMDE1CQAAAAEwongA2ovU2wgRRfPfjdTbCChDSVEuS09TRTpBMDAwMjcwLklRX0NBUEVYLkNRMzIwMTUuLi4uVVNEAQAAALbcJQACAAAADC0xMDM2LjAxMjc0MwEIAAAABQAAAAExAQAAAAoxODE5ODM2NzY4AwAAAAMxNjACAAAABDIwMjEEAAAAATAHAAAACjEwLzI0LzIwMjMIAAAACTkvMzAvMjAxNQkAAAABMKJ4ANqL1NsIvo31343U2wgsQ0lRLktPU0U6QTAwMDI3MC5JUV9UT1RBTF9SRVYuQ1EyMjAxNS4uLi5VU0QBAAAAttwlAAIAAAAMMTExMjUuMDEzODQzAQgAAAAFAAAAATEBAAAACjE4MTk4NTEzNDcDAAAAAzE2MAIAAAACMjgEAAAAATAHAAAACjEwLzI0LzIwMjMIAAAACTYvMzAvMjAxNQkAAAABMKJ4ANqL1NsIeIkL4I3U2wglQ0lRLktPU0U6QTAwMDI3MC5JUV9OSS5DUTIyMDE1Li4uLlVTRAEAAAC23CUAAgAAAAo2NjcuNTQ0MTY0AQgAAAAFAAAAATEBAAAACjE4</t>
  </si>
  <si>
    <t>MTk4NTEzNDcDAAAAAzE2MAIAAAACMTUEAAAAATAHAAAACjEwLzI0LzIwMjMIAAAACTYvMzAvMjAxNQkAAAABMKJ4ANqL1NsIa3jk343U2wgtQ0lRLktPU0U6QTAwMDI3MC5JUV9DQVNIX0VRVUlWLkNRMjIwMTUuLi4uVVNEAQAAALbcJQACAAAACzI0MzYuNzIxNTI1AQgAAAAFAAAAATEBAAAACjE4MTk4NTEzNDcDAAAAAzE2MAIAAAAEMTA5NgQAAAABMAcAAAAKMTAvMjQvMjAyMwgAAAAJNi8zMC8yMDE1CQAAAAEwongA2ovU2whfhwLgjdTbCDFDSVEuS09TRTpBMDAwMjcwLklRX0NBU0hfU1RfSU5WRVNULkNRMjIwMTUuLi4uVVNEAQAAALbcJQACAAAACzcwODcuODc5MDcxAQgAAAAFAAAAATEBAAAACjE4MTk4NTEzNDcDAAAAAzE2MAIAAAAEMTAwMgQAAAABMAcAAAAKMTAvMjQvMjAyMwgAAAAJNi8zMC8yMDE1CQAAAAEwongA2ovU2whtNgTgjdTbCCtDSVEuS09TRTpBMDAwMjcwLklRX1RPVEFMX0NBLkNRMjIwMTUuLi4uVVNEAQAAALbcJQACAAAADDE2NzQ4LjIyNDAzNQEIAAAABQAAAAExAQAAAAoxODE5ODUxMzQ3AwAAAAMxNjACAAAABDEwMDgEAAAAATAHAAAACjEwLzI0LzIwMjMIAAAACTYvMzAvMjAxNQkAAAABMKJ4ANqL1NsISkgF4I3U2wgvQ0lRLktPU0U6QTAwMDI3MC5JUV9UT1RBTF9BU1NFVFMuQ1EyMjAxNS4uLi5VU0QBAAAAttwlAAIAAAAMMzk5NjkuODU1NDczAQgAAAAFAAAAATEBAAAA</t>
  </si>
  <si>
    <t>CjE4MTk4NTEzNDcDAAAAAzE2MAIAAAAEMTAwNwQAAAABMAcAAAAKMTAvMjQvMjAyMwgAAAAJNi8zMC8yMDE1CQAAAAEwongA2ovU2wh+IQ7gjdTbCCtDSVEuS09TRTpBMDAwMjcwLklRX1RPVEFMX0NMLkNRMjIwMTUuLi4uVVNEAQAAALbcJQACAAAADDEyOTM5LjUxMDg2NAEIAAAABQAAAAExAQAAAAoxODE5ODUxMzQ3AwAAAAMxNjACAAAABDEwMDkEAAAAATAHAAAACjEwLzI0LzIwMjMIAAAACTYvMzAvMjAxNQkAAAABMKJ4ANqL1NsIWQcI4I3U2wgtQ0lRLktPU0U6QTAwMDI3MC5JUV9UT1RBTF9MSUFCLkNRMjIwMTUuLi4uVVNEAQAAALbcJQACAAAADDE5MTU4LjM5MDk4MgEIAAAABQAAAAExAQAAAAoxODE5ODUxMzQ3AwAAAAMxNjACAAAABDEyNzYEAAAAATAHAAAACjEwLzI0LzIwMjMIAAAACTYvMzAvMjAxNQkAAAABMKJ4ANqL1NsIcK/5343U2wguQ0lRLktPU0U6QTAwMDI3MC5JUV9QUkVGX0VRVUlUWS5DUTIyMDE1Li4uLlVTRAEAAAC23CUAAwAAAAAAongA2ovU2whfIPzfjdTbCDZDSVEuS09TRTpBMDAwMjcwLklRX1RPVEFMX0NPTU1PTl9FUVVJVFkuQ1EyMjAxNS4uLi5VU0QBAAAAttwlAAIAAAAMMjA4MTEuNDY0NDkxAQgAAAAFAAAAATEBAAAACjE4MTk4NTEzNDcDAAAAAzE2MAIAAAAEMTAwNgQAAAABMAcAAAAKMTAvMjQvMjAyMwgAAAAJNi8zMC8yMDE1CQAAAAEwongA2ovU2wiZ4P7fjdTb</t>
  </si>
  <si>
    <t>CCdDSVEuS09TRTpBMDAwMjcwLklRX0FQSUMuQ1EyMjAxNS4uLi5VU0QBAAAAttwlAAIAAAALMTU1Mi40NjQ1OTgBCAAAAAUAAAABMQEAAAAKMTgxOTg1MTM0NwMAAAADMTYwAgAAAAQxMDg0BAAAAAEwBwAAAAoxMC8yNC8yMDIzCAAAAAk2LzMwLzIwMTUJAAAAATCieADai9TbCKCLAOCN1NsIJUNJUS5LT1NFOkEwMDAyNzAuSVFfUkUuQ1EyMjAxNS4uLi5VU0QBAAAAttwlAAIAAAAMMTc4OTAuNDY4ODU1AQgAAAAFAAAAATEBAAAACjE4MTk4NTEzNDcDAAAAAzE2MAIAAAAEMTIyMgQAAAABMAcAAAAKMTAvMjQvMjAyMwgAAAAJNi8zMC8yMDE1CQAAAAEwongA2ovU2wjUqODfjdTbCC9DSVEuS09TRTpBMDAwMjcwLklRX1RPVEFMX0VRVUlUWS5DUTIyMDE1Li4uLlVTRAEAAAC23CUAAgAAAAwyMDgxMS40NjQ0OTEBCAAAAAUAAAABMQEAAAAKMTgxOTg1MTM0NwMAAAADMTYwAgAAAAQxMjc1BAAAAAEwBwAAAAoxMC8yNC8yMDIzCAAAAAk2LzMwLzIwMTUJAAAAATCieADai9TbCBFF89+N1NsIQENJUS5LT1NFOkEwMDAyNzAuSVFfVE9UQUxfT1VUU1RBTkRJTkdfRklMSU5HX0RBVEUuQ1EyMjAxNS4uLi5VU0QBAAAAttwlAAIAAAAKNDAwLjkzMTU5OAEEAAAABQAAAAE1AQAAAAoxODE5ODUxMzQ3AgAAAAUyNDE1MwYAAAABMKJ4ANqL1NsIa3jk343U2wgtQ0lRLktPU0U6QTAwMDI3MC5JUV9UT1RBTF9ERUJULkNR</t>
  </si>
  <si>
    <t>MjIwMTUuLi4uVVNEAQAAALbcJQACAAAACzU1NTcuMjE3MTk5AQgAAAAFAAAAATEBAAAACjE4MTk4NTEzNDcDAAAAAzE2MAIAAAAENDE3MwQAAAABMAcAAAAKMTAvMjQvMjAyMwgAAAAJNi8zMC8yMDE1CQAAAAEwongA2ovU2wi+jfXfjdTbCDFDSVEuS09TRTpBMDAwMjcwLklRX1BSRUZfRElWX09USEVSLkNRMjIwMTUuLi4uVVNEAQAAALbcJQADAAAAAACieADai9TbCPLv9t+N1NsIJ0NJUS5LT1NFOkEwMDAyNzAuSVFfQ09HUy5DUTIyMDE1Li4uLlVTRAEAAAC23CUAAgAAAAo4ODY3LjYxMDg0AQgAAAAFAAAAATEBAAAACjE4MTk4NTEzNDcDAAAAAzE2MAIAAAACMzQEAAAAATAHAAAACjEwLzI0LzIwMjMIAAAACTYvMzAvMjAxNQkAAAABMKJ4ANqL1NsIeKcG4I3U2wglQ0lRLktPU0U6QTAwMDI3MC5JUV9BUC5DUTIyMDE1Li4uLlVTRAEAAAC23CUAAgAAAAs1MDg5LjA1NTAzNgEIAAAABQAAAAExAQAAAAoxODE5ODUxMzQ3AwAAAAMxNjACAAAABDEwMTgEAAAAATAHAAAACjEwLzI0LzIwMjMIAAAACTYvMzAvMjAxNQkAAAABMKJ4ANqL1NsIWQcI4I3U2wglQ0lRLktPU0U6QTAwMDI3MC5JUV9BUi5DUTIyMDE1Li4uLlVTRAEAAAC23CUAAgAAAAsyMTc2LjgxMTk2NwEIAAAABQAAAAExAQAAAAoxODE5ODUxMzQ3AwAAAAMxNjACAAAABDEwMjEEAAAAATAHAAAACjEwLzI0LzIwMjMIAAAACTYvMzAvMjAxNQkA</t>
  </si>
  <si>
    <t>AAABMKJ4ANqL1NsIsz8J4I3U2wgsQ0lRLktPU0U6QTAwMDI3MC5JUV9JTlZFTlRPUlkuQ1EyMjAxNS4uLi5VU0QBAAAAttwlAAIAAAALNjcxNC45NjUwMDcBCAAAAAUAAAABMQEAAAAKMTgxOTg1MTM0NwMAAAADMTYwAgAAAAQxMDQzBAAAAAEwBwAAAAoxMC8yNC8yMDIzCAAAAAk2LzMwLzIwMTUJAAAAATCieADai9TbCHiJC+CN1NsIJkNJUS5LT1NFOkEwMDAyNzAuSVFfU0dBLkNRMjIwMTUuLi4uVVNEAQAAALbcJQACAAAACzE0OTYuMTg5MDI4AQgAAAAFAAAAATEBAAAACjE4MTk4NTEzNDcDAAAAAzE2MAIAAAACMjMEAAAAATAHAAAACjEwLzI0LzIwMjMIAAAACTYvMzAvMjAxNQkAAAABMKJ4ANqL1NsIMZnx343U2wg7Q0lRLktPU0U6QTAwMDI3MC5JUV9UT1RBTF9SRVZfMVlSX0FOTl9HUk9XVEguQ1EyMjAxNS4uLi5VU0QBAAAAttwlAAIAAAAGMy4yMDcyAQgAAAAFAAAAATEBAAAACjE4MTk4NTEzNDcDAAAAAjg1AgAAAAQ0MTk0BAAAAAEwBwAAAAoxMC8yNC8yMDIzCAAAAAk2LzMwLzIwMTUJAAAAATCieADai9TbCKCLAOCN1NsIJUNJUS5LT1NFOkEwMDAyNzAuSVFfREEuQ1EyMjAxNS4uLi5VU0QBAAAAttwlAAIAAAAJMjUuMzI4NjEyAQgAAAAFAAAAATEBAAAACjE4MTk4NTEzNDcDAAAAAzE2MAIAAAABMgQAAAABMAcAAAAKMTAvMjQvMjAyMwgAAAAJNi8zMC8yMDE1CQAAAAEwongA2ovU2wirdgzg</t>
  </si>
  <si>
    <t>jdTbCDNDSVEuS09TRTpBMDAwMjcwLklRX05FVF9JTlRFUkVTVF9FWFAuQ1EyMjAxNS4uLi5VU0QBAAAAttwlAAIAAAAJMjcuMTA1NDE1AQgAAAAFAAAAATEBAAAACjE4MTk4NTEzNDcDAAAAAzE2MAIAAAADMzY4BAAAAAEwBwAAAAoxMC8yNC8yMDIzCAAAAAk2LzMwLzIwMTUJAAAAATCieADai9TbCF+HAuCN1NsIMkNJUS5LT1NFOkEwMDAyNzAuSVFfTkVUX1dPUktJTkdfQ0FQLkNRMjIwMTUuLi4uVVNEAQAAALbcJQACAAAACy0zODAuMDY1MDk0AQgAAAAFAAAAATEBAAAACjE4MTk4NTEzNDcDAAAAAzE2MAIAAAAEMTMxMQQAAAABMAcAAAAKMTAvMjQvMjAyMwgAAAAJNi8zMC8yMDE1CQAAAAEwongA2ovU2whtNgTgjdTbCChDSVEuS09TRTpBMDAwMjcwLklRX0NBUEVYLkNRMjIwMTUuLi4uVVNEAQAAALbcJQACAAAACi05MTEuMDg2MDMBCAAAAAUAAAABMQEAAAAKMTgxOTg1MTM0NwMAAAADMTYwAgAAAAQyMDIxBAAAAAEwBwAAAAoxMC8yNC8yMDIzCAAAAAk2LzMwLzIwMTUJAAAAATCieADai9TbCEpIBeCN1NsILENJUS5LT1NFOkEwMDAyNzAuSVFfVE9UQUxfUkVWLkNRMTIwMTUuLi4uVVNEAQAAALbcJQACAAAADDEwMDg4LjE0NzE2NwEIAAAABQAAAAExAQAAAAoxODA0NjIwNjk2AwAAAAMxNjACAAAAAjI4BAAAAAEwBwAAAAoxMC8yNC8yMDIzCAAAAAkzLzMxLzIwMTUJAAAAATCieADai9TbCDGZ8d+N</t>
  </si>
  <si>
    <t>1NsIJUNJUS5LT1NFOkEwMDAyNzAuSVFfTkkuQ1ExMjAxNS4uLi5VU0QBAAAAttwlAAIAAAAKODE1LjE3OTUzNAEIAAAABQAAAAExAQAAAAoxODA0NjIwNjk2AwAAAAMxNjACAAAAAjE1BAAAAAEwBwAAAAoxMC8yNC8yMDIzCAAAAAkzLzMxLzIwMTUJAAAAATCieADai9TbCBFF89+N1NsILUNJUS5LT1NFOkEwMDAyNzAuSVFfQ0FTSF9FUVVJVi5DUTEyMDE1Li4uLlVTRAEAAAC23CUAAgAAAAsyMTY4LjAzNzcyNAEIAAAABQAAAAExAQAAAAoxODA0NjIwNjk2AwAAAAMxNjACAAAABDEwOTYEAAAAATAHAAAACjEwLzI0LzIwMjMIAAAACTMvMzEvMjAxNQkAAAABMKJ4ANqL1NsIvo31343U2wgxQ0lRLktPU0U6QTAwMDI3MC5JUV9DQVNIX1NUX0lOVkVTVC5DUTEyMDE1Li4uLlVTRAEAAAC23CUAAgAAAAs1OTY2LjE2OTE3NAEIAAAABQAAAAExAQAAAAoxODA0NjIwNjk2AwAAAAMxNjACAAAABDEwMDIEAAAAATAHAAAACjEwLzI0LzIwMjMIAAAACTMvMzEvMjAxNQkAAAABMKJ4ANqL1NsI1Kjg343U2wgrQ0lRLktPU0U6QTAwMDI3MC5JUV9UT1RBTF9DQS5DUTEyMDE1Li4uLlVTRAEAAAC23CUAAgAAAAwxNTMwOS41MzEyMDUBCAAAAAUAAAABMQEAAAAKMTgwNDYyMDY5NgMAAAADMTYwAgAAAAQxMDA4BAAAAAEwBwAAAAoxMC8yNC8yMDIzCAAAAAkzLzMxLzIwMTUJAAAAATCieADai9TbCH7H9t+N1NsIL0NJUS5L</t>
  </si>
  <si>
    <t>T1NFOkEwMDAyNzAuSVFfVE9UQUxfQVNTRVRTLkNRMTIwMTUuLi4uVVNEAQAAALbcJQACAAAADDM3NTc1LjE4NjM3NAEIAAAABQAAAAExAQAAAAoxODA0NjIwNjk2AwAAAAMxNjACAAAABDEwMDcEAAAAATAHAAAACjEwLzI0LzIwMjMIAAAACTMvMzEvMjAxNQkAAAABMKJ4ANqL1NsIhB4F4I3U2wgrQ0lRLktPU0U6QTAwMDI3MC5JUV9UT1RBTF9DTC5DUTEyMDE1Li4uLlVTRAEAAAC23CUAAgAAAAwxMTUyNi42MzcxMTgBCAAAAAUAAAABMQEAAAAKMTgwNDYyMDY5NgMAAAADMTYwAgAAAAQxMDA5BAAAAAEwBwAAAAoxMC8yNC8yMDIzCAAAAAkzLzMxLzIwMTUJAAAAATCieADai9TbCHinBuCN1NsILUNJUS5LT1NFOkEwMDAyNzAuSVFfVE9UQUxfTElBQi5DUTEyMDE1Li4uLlVTRAEAAAC23CUAAgAAAAwxNzMyNC44Njk0ODMBCAAAAAUAAAABMQEAAAAKMTgwNDYyMDY5NgMAAAADMTYwAgAAAAQxMjc2BAAAAAEwBwAAAAoxMC8yNC8yMDIzCAAAAAkzLzMxLzIwMTUJAAAAATCieADai9TbCFkHCOCN1NsILkNJUS5LT1NFOkEwMDAyNzAuSVFfUFJFRl9FUVVJVFkuQ1ExMjAxNS4uLi5VU0QBAAAAttwlAAMAAAAAAKJ4ANqL1NsIsz8J4I3U2wg2Q0lRLktPU0U6QTAwMDI3MC5JUV9UT1RBTF9DT01NT05fRVFVSVRZLkNRMTIwMTUuLi4uVVNEAQAAALbcJQACAAAADDIwMjUwLjMxNjg5MQEIAAAABQAAAAExAQAAAAox</t>
  </si>
  <si>
    <t>ODA0NjIwNjk2AwAAAAMxNjACAAAABDEwMDYEAAAAATAHAAAACjEwLzI0LzIwMjMIAAAACTMvMzEvMjAxNQkAAAABMKJ4ANqL1NsIeIkL4I3U2wgnQ0lRLktPU0U6QTAwMDI3MC5JUV9BUElDLkNRMTIwMTUuLi4uVVNEAQAAALbcJQACAAAACjE1NjYuODk2OTgBCAAAAAUAAAABMQEAAAAKMTgwNDYyMDY5NgMAAAADMTYwAgAAAAQxMDg0BAAAAAEwBwAAAAoxMC8yNC8yMDIzCAAAAAkzLzMxLzIwMTUJAAAAATCieADai9TbCJng/t+N1NsIJUNJUS5LT1NFOkEwMDAyNzAuSVFfUkUuQ1ExMjAxNS4uLi5VU0QBAAAAttwlAAIAAAAMMTczMjQuMjM4NjE3AQgAAAAFAAAAATEBAAAACjE4MDQ2MjA2OTYDAAAAAzE2MAIAAAAEMTIyMgQAAAABMAcAAAAKMTAvMjQvMjAyMwgAAAAJMy8zMS8yMDE1CQAAAAEwongA2ovU2wgbiSbgjdTbCC9DSVEuS09TRTpBMDAwMjcwLklRX1RPVEFMX0VRVUlUWS5DUTEyMDE1Li4uLlVTRAEAAAC23CUAAgAAAAwyMDI1MC4zMTY4OTEBCAAAAAUAAAABMQEAAAAKMTgwNDYyMDY5NgMAAAADMTYwAgAAAAQxMjc1BAAAAAEwBwAAAAoxMC8yNC8yMDIzCAAAAAkzLzMxLzIwMTUJAAAAATCieADai9TbCF+HAuCN1NsIQENJUS5LT1NFOkEwMDAyNzAuSVFfVE9UQUxfT1VUU1RBTkRJTkdfRklMSU5HX0RBVEUuQ1ExMjAxNS4uLi5VU0QBAAAAttwlAAIAAAAKNDAwLjkzMTU5OAEEAAAABQAAAAE1</t>
  </si>
  <si>
    <t>AQAAAAoxODA0NjIwNjk2AgAAAAUyNDE1MwYAAAABMKJ4ANqL1NsIbTYE4I3U2wgtQ0lRLktPU0U6QTAwMDI3MC5JUV9UT1RBTF9ERUJULkNRMTIwMTUuLi4uVVNEAQAAALbcJQACAAAACzQzNzkuNjMxNDAxAQgAAAAFAAAAATEBAAAACjE4MDQ2MjA2OTYDAAAAAzE2MAIAAAAENDE3MwQAAAABMAcAAAAKMTAvMjQvMjAyMwgAAAAJMy8zMS8yMDE1CQAAAAEwongA2ovU2wh+x/bfjdTbCDFDSVEuS09TRTpBMDAwMjcwLklRX1BSRUZfRElWX09USEVSLkNRMTIwMTUuLi4uVVNEAQAAALbcJQADAAAAAACieADai9TbCFeI+d+N1NsIJ0NJUS5LT1NFOkEwMDAyNzAuSVFfQ09HUy5DUTEyMDE1Li4uLlVTRAEAAAC23CUAAgAAAAo4MTMyLjE5MzM2AQgAAAAFAAAAATEBAAAACjE4MDQ2MjA2OTYDAAAAAzE2MAIAAAACMzQEAAAAATAHAAAACjEwLzI0LzIwMjMIAAAACTMvMzEvMjAxNQkAAAABMKJ4ANqL1NsI1Kjg343U2wglQ0lRLktPU0U6QTAwMDI3MC5JUV9BUC5DUTEyMDE1Li4uLlVTRAEAAAC23CUAAgAAAAs1Mjc3LjE2MzgxNwEIAAAABQAAAAExAQAAAAoxODA0NjIwNjk2AwAAAAMxNjACAAAABDEwMTgEAAAAATAHAAAACjEwLzI0LzIwMjMIAAAACTMvMzEvMjAxNQkAAAABMKJ4ANqL1NsIXyD8343U2wglQ0lRLktPU0U6QTAwMDI3MC5JUV9BUi5DUTEyMDE1Li4uLlVTRAEAAAC23CUAAgAAAAsyMTczLjg2MjYz</t>
  </si>
  <si>
    <t>MwEIAAAABQAAAAExAQAAAAoxODA0NjIwNjk2AwAAAAMxNjACAAAABDEwMjEEAAAAATAHAAAACjEwLzI0LzIwMjMIAAAACTMvMzEvMjAxNQkAAAABMKJ4ANqL1NsIa3jk343U2wgsQ0lRLktPU0U6QTAwMDI3MC5JUV9JTlZFTlRPUlkuQ1ExMjAxNS4uLi5VU0QBAAAAttwlAAIAAAALNjE2Ni42MDUwNzgBCAAAAAUAAAABMQEAAAAKMTgwNDYyMDY5NgMAAAADMTYwAgAAAAQxMDQzBAAAAAEwBwAAAAoxMC8yNC8yMDIzCAAAAAkzLzMxLzIwMTUJAAAAATCieADai9TbCLM/CeCN1NsIJkNJUS5LT1NFOkEwMDAyNzAuSVFfU0dBLkNRMTIwMTUuLi4uVVNEAQAAALbcJQACAAAACzEzMjUuNzQzNTcxAQgAAAAFAAAAATEBAAAACjE4MDQ2MjA2OTYDAAAAAzE2MAIAAAACMjMEAAAAATAHAAAACjEwLzI0LzIwMjMIAAAACTMvMzEvMjAxNQkAAAABMKJ4ANqL1NsIeIkL4I3U2wg7Q0lRLktPU0U6QTAwMDI3MC5JUV9UT1RBTF9SRVZfMVlSX0FOTl9HUk9XVEguQ1ExMjAxNS4uLi5VU0QBAAAAttwlAAIAAAAHLTYuMjczNQEIAAAABQAAAAExAQAAAAoxODA0NjIwNjk2AwAAAAI4NQIAAAAENDE5NAQAAAABMAcAAAAKMTAvMjQvMjAyMwgAAAAJMy8zMS8yMDE1CQAAAAEwongA2ovU2wgxmfHfjdTbCCVDSVEuS09TRTpBMDAwMjcwLklRX0RBLkNRMTIwMTUuLi4uVVNEAQAAALbcJQACAAAACTIzLjY2Njk2NgEIAAAABQAAAAEx</t>
  </si>
  <si>
    <t>AQAAAAoxODA0NjIwNjk2AwAAAAMxNjACAAAAATIEAAAAATAHAAAACjEwLzI0LzIwMjMIAAAACTMvMzEvMjAxNQkAAAABMKJ4ANqL1NsIEUXz343U2wgzQ0lRLktPU0U6QTAwMDI3MC5JUV9ORVRfSU5URVJFU1RfRVhQLkNRMTIwMTUuLi4uVVNEAQAAALbcJQACAAAACTI0LjQwNTIzMwEIAAAABQAAAAExAQAAAAoxODA0NjIwNjk2AwAAAAMxNjACAAAAAzM2OAQAAAABMAcAAAAKMTAvMjQvMjAyMwgAAAAJMy8zMS8yMDE1CQAAAAEwongA2ovU2wiDZ/XfjdTbCDJDSVEuS09TRTpBMDAwMjcwLklRX05FVF9XT1JLSU5HX0NBUC5DUTEyMDE1Li4uLlVTRAEAAAC23CUAAgAAAAstMjQ3Ljk2OTI5MwEIAAAABQAAAAExAQAAAAoxODA0NjIwNjk2AwAAAAMxNjACAAAABDEzMTEEAAAAATAHAAAACjEwLzI0LzIwMjMIAAAACTMvMzEvMjAxNQkAAAABMKJ4ANqL1NsIX4cC4I3U2wgoQ0lRLktPU0U6QTAwMDI3MC5JUV9DQVBFWC5DUTEyMDE1Li4uLlVTRAEAAAC23CUAAgAAAAstNzY2LjcyODI3NQEIAAAABQAAAAExAQAAAAoxODA0NjIwNjk2AwAAAAMxNjACAAAABDIwMjEEAAAAATAHAAAACjEwLzI0LzIwMjMIAAAACTMvMzEvMjAxNQkAAAABMKJ4ANqL1NsIbTYE4I3U2wgsQ0lRLktPU0U6QTAwMDI3MC5JUV9UT1RBTF9SRVYuQ1E0MjAxNC4uLi5VU0QBAAAAttwlAAIAAAAMMTA3MjAuOTUzNTQzAQgAAAAFAAAAATEB</t>
  </si>
  <si>
    <t>AAAACjE3Nzk3NTI0MzIDAAAAAzE2MAIAAAACMjgEAAAAATAHAAAACjEwLzI0LzIwMjMIAAAACjEyLzMxLzIwMTQJAAAAATCieADai9TbCKCLAOCN1NsIJUNJUS5LT1NFOkEwMDAyNzAuSVFfTkkuQ1E0MjAxNC4uLi5VU0QBAAAAttwlAAIAAAAKMzk5LjYxNTk0NwEIAAAABQAAAAExAQAAAAoxNzc5NzUyNDMyAwAAAAMxNjACAAAAAjE1BAAAAAEwBwAAAAoxMC8yNC8yMDIzCAAAAAoxMi8zMS8yMDE0CQAAAAEwongA2ovU2whreOTfjdTbCC1DSVEuS09TRTpBMDAwMjcwLklRX0NBU0hfRVFVSVYuQ1E0MjAxNC4uLi5VU0QBAAAAttwlAAIAAAAKMjI3MC42OTk4NgEIAAAABQAAAAExAQAAAAoxNzc5NzUyNDMyAwAAAAMxNjACAAAABDEwOTYEAAAAATAHAAAACjEwLzI0LzIwMjMIAAAACjEyLzMxLzIwMTQJAAAAATCieADai9TbCJR7I+CN1NsIMUNJUS5LT1NFOkEwMDAyNzAuSVFfQ0FTSF9TVF9JTlZFU1QuQ1E0MjAxNC4uLi5VU0QBAAAAttwlAAIAAAAKNjYzMi43MjYzMgEIAAAABQAAAAExAQAAAAoxNzc5NzUyNDMyAwAAAAMxNjACAAAABDEwMDIEAAAAATAHAAAACjEwLzI0LzIwMjMIAAAACjEyLzMxLzIwMTQJAAAAATCieADai9TbCINn9d+N1NsIK0NJUS5LT1NFOkEwMDAyNzAuSVFfVE9UQUxfQ0EuQ1E0MjAxNC4uLi5VU0QBAAAAttwlAAIAAAAMMTUyNTkuMTc4NzM0AQgAAAAFAAAAATEBAAAACjE3Nzk3</t>
  </si>
  <si>
    <t>NTI0MzIDAAAAAzE2MAIAAAAEMTAwOAQAAAABMAcAAAAKMTAvMjQvMjAyMwgAAAAKMTIvMzEvMjAxNAkAAAABMKJ4ANqL1NsIfsf2343U2wgvQ0lRLktPU0U6QTAwMDI3MC5JUV9UT1RBTF9BU1NFVFMuQ1E0MjAxNC4uLi5VU0QBAAAAttwlAAIAAAAMMzc2MDMuNDY2NTQ2AQgAAAAFAAAAATEBAAAACjE3Nzk3NTI0MzIDAAAAAzE2MAIAAAAEMTAwNwQAAAABMAcAAAAKMTAvMjQvMjAyMwgAAAAKMTIvMzEvMjAxNAkAAAABMKJ4ANqL1NsIV4j5343U2wgrQ0lRLktPU0U6QTAwMDI3MC5JUV9UT1RBTF9DTC5DUTQyMDE0Li4uLlVTRAEAAAC23CUAAgAAAAwxMDk3MC41MjkyNDUBCAAAAAUAAAABMQEAAAAKMTc3OTc1MjQzMgMAAAADMTYwAgAAAAQxMDA5BAAAAAEwBwAAAAoxMC8yNC8yMDIzCAAAAAoxMi8zMS8yMDE0CQAAAAEwongA2ovU2whfIPzfjdTbCC1DSVEuS09TRTpBMDAwMjcwLklRX1RPVEFMX0xJQUIuQ1E0MjAxNC4uLi5VU0QBAAAAttwlAAIAAAAMMTcwMDQuNDIzOTQ5AQgAAAAFAAAAATEBAAAACjE3Nzk3NTI0MzIDAAAAAzE2MAIAAAAEMTI3NgQAAAABMAcAAAAKMTAvMjQvMjAyMwgAAAAKMTIvMzEvMjAxNAkAAAABMKJ4ANqL1NsImeD+343U2wguQ0lRLktPU0U6QTAwMDI3MC5JUV9QUkVGX0VRVUlUWS5DUTQyMDE0Li4uLlVTRAEAAAC23CUAAwAAAAAAongA2ovU2whZBwjgjdTbCDZDSVEuS09T</t>
  </si>
  <si>
    <t>RTpBMDAwMjcwLklRX1RPVEFMX0NPTU1PTl9FUVVJVFkuQ1E0MjAxNC4uLi5VU0QBAAAAttwlAAIAAAAMMjA1OTkuMDQyNTk3AQgAAAAFAAAAATEBAAAACjE3Nzk3NTI0MzIDAAAAAzE2MAIAAAAEMTAwNgQAAAABMAcAAAAKMTAvMjQvMjAyMwgAAAAKMTIvMzEvMjAxNAkAAAABMKJ4ANqL1NsIsz8J4I3U2wgnQ0lRLktPU0U6QTAwMDI3MC5JUV9BUElDLkNRNDIwMTQuLi4uVVNEAQAAALbcJQACAAAACzE1OTAuNTgyODkzAQgAAAAFAAAAATEBAAAACjE3Nzk3NTI0MzIDAAAAAzE2MAIAAAAEMTA4NAQAAAABMAcAAAAKMTAvMjQvMjAyMwgAAAAKMTIvMzEvMjAxNAkAAAABMKJ4ANqL1NsIeIkL4I3U2wglQ0lRLktPU0U6QTAwMDI3MC5JUV9SRS5DUTQyMDE0Li4uLlVTRAEAAAC23CUAAgAAAAwxNzIzOC4zMzc3MjUBCAAAAAUAAAABMQEAAAAKMTc3OTc1MjQzMgMAAAADMTYwAgAAAAQxMjIyBAAAAAEwBwAAAAoxMC8yNC8yMDIzCAAAAAoxMi8zMS8yMDE0CQAAAAEwongA2ovU2wgRRfPfjdTbCC9DSVEuS09TRTpBMDAwMjcwLklRX1RPVEFMX0VRVUlUWS5DUTQyMDE0Li4uLlVTRAEAAAC23CUAAgAAAAwyMDU5OS4wNDI1OTcBCAAAAAUAAAABMQEAAAAKMTc3OTc1MjQzMgMAAAADMTYwAgAAAAQxMjc1BAAAAAEwBwAAAAoxMC8yNC8yMDIzCAAAAAoxMi8zMS8yMDE0CQAAAAEwongA2ovU2whfhwLgjdTbCEBDSVEu</t>
  </si>
  <si>
    <t>S09TRTpBMDAwMjcwLklRX1RPVEFMX09VVFNUQU5ESU5HX0ZJTElOR19EQVRFLkNRNDIwMTQuLi4uVVNEAQAAALbcJQACAAAACjQwNC4wNTgyMjUBBAAAAAUAAAABNQEAAAAKMTc3OTc1MjQzMgIAAAAFMjQxNTMGAAAAATCieADai9TbCGt45N+N1NsILUNJUS5LT1NFOkEwMDAyNzAuSVFfVE9UQUxfREVCVC5DUTQyMDE0Li4uLlVTRAEAAAC23CUAAgAAAAs0MzA2Ljk1NzMxNAEIAAAABQAAAAExAQAAAAoxNzc5NzUyNDMyAwAAAAMxNjACAAAABDQxNzMEAAAAATAHAAAACjEwLzI0LzIwMjMIAAAACjEyLzMxLzIwMTQJAAAAATCieADai9TbCG02BOCN1NsIMUNJUS5LT1NFOkEwMDAyNzAuSVFfUFJFRl9ESVZfT1RIRVIuQ1E0MjAxNC4uLi5VU0QBAAAAttwlAAMAAAAAAKJ4ANqL1NsIhB4F4I3U2wgnQ0lRLktPU0U6QTAwMDI3MC5JUV9DT0dTLkNRNDIwMTQuLi4uVVNEAQAAALbcJQACAAAACzg3MzcuNzQ1OTk3AQgAAAAFAAAAATEBAAAACjE3Nzk3NTI0MzIDAAAAAzE2MAIAAAACMzQEAAAAATAHAAAACjEwLzI0LzIwMjMIAAAACjEyLzMxLzIwMTQJAAAAATCieADai9TbCHinBuCN1NsIJUNJUS5LT1NFOkEwMDAyNzAuSVFfQVAuQ1E0MjAxNC4uLi5VU0QBAAAAttwlAAIAAAALNTM5NC41ODM5NDgBCAAAAAUAAAABMQEAAAAKMTc3OTc1MjQzMgMAAAADMTYwAgAAAAQxMDE4BAAAAAEwBwAAAAoxMC8yNC8yMDIz</t>
  </si>
  <si>
    <t>CAAAAAoxMi8zMS8yMDE0CQAAAAEwongA2ovU2whfIPzfjdTbCCVDSVEuS09TRTpBMDAwMjcwLklRX0FSLkNRNDIwMTQuLi4uVVNEAQAAALbcJQACAAAACzIyMTYuNDU4MDE1AQgAAAAFAAAAATEBAAAACjE3Nzk3NTI0MzIDAAAAAzE2MAIAAAAEMTAyMQQAAAABMAcAAAAKMTAvMjQvMjAyMwgAAAAKMTIvMzEvMjAxNAkAAAABMKJ4ANqL1NsImeD+343U2wgsQ0lRLktPU0U6QTAwMDI3MC5JUV9JTlZFTlRPUlkuQ1E0MjAxNC4uLi5VU0QBAAAAttwlAAIAAAALNTU3MC44NDY4MTEBCAAAAAUAAAABMQEAAAAKMTc3OTc1MjQzMgMAAAADMTYwAgAAAAQxMDQzBAAAAAEwBwAAAAoxMC8yNC8yMDIzCAAAAAoxMi8zMS8yMDE0CQAAAAEwongA2ovU2wigiwDgjdTbCCZDSVEuS09TRTpBMDAwMjcwLklRX1NHQS5DUTQyMDE0Li4uLlVTRAEAAAC23CUAAgAAAAsxOTY0Ljk5MTMzOAEIAAAABQAAAAExAQAAAAoxNzc5NzUyNDMyAwAAAAMxNjACAAAAAjIzBAAAAAEwBwAAAAoxMC8yNC8yMDIzCAAAAAoxMi8zMS8yMDE0CQAAAAEwongA2ovU2whtaiLgjdTbCDtDSVEuS09TRTpBMDAwMjcwLklRX1RPVEFMX1JFVl8xWVJfQU5OX0dST1dUSC5DUTQyMDE0Li4uLlVTRAEAAAC23CUAAwAAAAAAongA2ovU2wjUqODfjdTbCCVDSVEuS09TRTpBMDAwMjcwLklRX0RBLkNRNDIwMTQuLi4uVVNEAQAAALbcJQACAAAACi03Mi4zNjcz</t>
  </si>
  <si>
    <t>NTIBCAAAAAUAAAABMQEAAAAKMTc3OTc1MjQzMgMAAAADMTYwAgAAAAEyBAAAAAEwBwAAAAoxMC8yNC8yMDIzCAAAAAoxMi8zMS8yMDE0CQAAAAEwongA2ovU2wgYb/HfjdTbCDNDSVEuS09TRTpBMDAwMjcwLklRX05FVF9JTlRFUkVTVF9FWFAuQ1E0MjAxNC4uLi5VU0QBAAAAttwlAAIAAAAJNjguMjY4NDA4AQgAAAAFAAAAATEBAAAACjE3Nzk3NTI0MzIDAAAAAzE2MAIAAAADMzY4BAAAAAEwBwAAAAoxMC8yNC8yMDIzCAAAAAoxMi8zMS8yMDE0CQAAAAEwongA2ovU2wgRRfPfjdTbCDJDSVEuS09TRTpBMDAwMjcwLklRX05FVF9XT1JLSU5HX0NBUC5DUTQyMDE0Li4uLlVTRAEAAAC23CUAAgAAAAstNjgxLjk1Mzg4OAEIAAAABQAAAAExAQAAAAoxNzc5NzUyNDMyAwAAAAMxNjACAAAABDEzMTEEAAAAATAHAAAACjEwLzI0LzIwMjMIAAAACjEyLzMxLzIwMTQJAAAAATCieADai9TbCINn9d+N1NsIKENJUS5LT1NFOkEwMDAyNzAuSVFfQ0FQRVguQ1E0MjAxNC4uLi5VU0QBAAAAttwlAAMAAAAAAKJ4ANqL1NsIfsf2343U2wgsQ0lRLktPU0U6QTAwMDI3MC5JUV9UT1RBTF9SRVYuQ1EzMjAxNC4uLi5VU0QBAAAAttwlAAIAAAAMMTA3ODguNzQyODYxAQgAAAAFAAAAATEBAAAACjE3NjYwMDAxNTYDAAAAAzE2MAIAAAACMjgEAAAAATAHAAAACjEwLzI0LzIwMjMIAAAACTkvMzAvMjAxNAkAAAABMKJ4ANqL1NsI</t>
  </si>
  <si>
    <t>eIkL4I3U2wglQ0lRLktPU0U6QTAwMDI3MC5JUV9OSS5DUTMyMDE0Li4uLlVTRAEAAAC23CUAAgAAAAo2MjEuMzAwMTA1AQgAAAAFAAAAATEBAAAACjE3NjYwMDAxNTYDAAAAAzE2MAIAAAACMTUEAAAAATAHAAAACjEwLzI0LzIwMjMIAAAACTkvMzAvMjAxNAkAAAABMKJ4ANqL1NsIX4cC4I3U2wgtQ0lRLktPU0U6QTAwMDI3MC5JUV9DQVNIX0VRVUlWLkNRMzIwMTQuLi4uVVNEAQAAALbcJQACAAAACzE5OTkuODI4NDM5AQgAAAAFAAAAATEBAAAACjE3NjYwMDAxNTYDAAAAAzE2MAIAAAAEMTA5NgQAAAABMAcAAAAKMTAvMjQvMjAyMwgAAAAJOS8zMC8yMDE0CQAAAAEwongA2ovU2whtNgTgjdTbCDFDSVEuS09TRTpBMDAwMjcwLklRX0NBU0hfU1RfSU5WRVNULkNRMzIwMTQuLi4uVVNEAQAAALbcJQACAAAACzY3MTQuNTk0Njk0AQgAAAAFAAAAATEBAAAACjE3NjYwMDAxNTYDAAAAAzE2MAIAAAAEMTAwMgQAAAABMAcAAAAKMTAvMjQvMjAyMwgAAAAJOS8zMC8yMDE0CQAAAAEwongA2ovU2wjUqODfjdTbCCtDSVEuS09TRTpBMDAwMjcwLklRX1RPVEFMX0NBLkNRMzIwMTQuLi4uVVNEAQAAALbcJQACAAAADDE0ODAxLjY5MDQ4MQEIAAAABQAAAAExAQAAAAoxNzY2MDAwMTU2AwAAAAMxNjACAAAABDEwMDgEAAAAATAHAAAACjEwLzI0LzIwMjMIAAAACTkvMzAvMjAxNAkAAAABMKJ4ANqL1NsIhB4F4I3U2wgv</t>
  </si>
  <si>
    <t>Q0lRLktPU0U6QTAwMDI3MC5JUV9UT1RBTF9BU1NFVFMuQ1EzMjAxNC4uLi5VU0QBAAAAttwlAAIAAAAMMzc2MzkuNDA3Mjk4AQgAAAAFAAAAATEBAAAACjE3NjYwMDAxNTYDAAAAAzE2MAIAAAAEMTAwNwQAAAABMAcAAAAKMTAvMjQvMjAyMwgAAAAJOS8zMC8yMDE0CQAAAAEwongA2ovU2wh4iQvgjdTbCCtDSVEuS09TRTpBMDAwMjcwLklRX1RPVEFMX0NMLkNRMzIwMTQuLi4uVVNEAQAAALbcJQACAAAADDEwODgwLjg1NTU4MgEIAAAABQAAAAExAQAAAAoxNzY2MDAwMTU2AwAAAAMxNjACAAAABDEwMDkEAAAAATAHAAAACjEwLzI0LzIwMjMIAAAACTkvMzAvMjAxNAkAAAABMKJ4ANqL1NsIV4j5343U2wgtQ0lRLktPU0U6QTAwMDI3MC5JUV9UT1RBTF9MSUFCLkNRMzIwMTQuLi4uVVNEAQAAALbcJQACAAAACzE2NTc3Ljg2MDc1AQgAAAAFAAAAATEBAAAACjE3NjYwMDAxNTYDAAAAAzE2MAIAAAAEMTI3NgQAAAABMAcAAAAKMTAvMjQvMjAyMwgAAAAJOS8zMC8yMDE0CQAAAAEwongA2ovU2whfIPzfjdTbCC5DSVEuS09TRTpBMDAwMjcwLklRX1BSRUZfRVFVSVRZLkNRMzIwMTQuLi4uVVNEAQAAALbcJQADAAAAAACieADai9TbCJng/t+N1NsINkNJUS5LT1NFOkEwMDAyNzAuSVFfVE9UQUxfQ09NTU9OX0VRVUlUWS5DUTMyMDE0Li4uLlVTRAEAAAC23CUAAgAAAAwyMTA2MS41NDY1NDgBCAAAAAUAAAABMQEA</t>
  </si>
  <si>
    <t>AAAKMTc2NjAwMDE1NgMAAAADMTYwAgAAAAQxMDA2BAAAAAEwBwAAAAoxMC8yNC8yMDIzCAAAAAk5LzMwLzIwMTQJAAAAATCieADai9TbCKCLAOCN1NsIJ0NJUS5LT1NFOkEwMDAyNzAuSVFfQVBJQy5DUTMyMDE0Li4uLlVTRAEAAAC23CUAAgAAAAsxNjQwLjkwMDkxNwEIAAAABQAAAAExAQAAAAoxNzY2MDAwMTU2AwAAAAMxNjACAAAABDEwODQEAAAAATAHAAAACjEwLzI0LzIwMjMIAAAACTkvMzAvMjAxNAkAAAABMKJ4ANqL1NsIq28g4I3U2wglQ0lRLktPU0U6QTAwMDI3MC5JUV9SRS5DUTMyMDE0Li4uLlVTRAEAAAC23CUAAgAAAAsxNzQwMy43Mjc4OAEIAAAABQAAAAExAQAAAAoxNzY2MDAwMTU2AwAAAAMxNjACAAAABDEyMjIEAAAAATAHAAAACjEwLzI0LzIwMjMIAAAACTkvMzAvMjAxNAkAAAABMKJ4ANqL1NsIGG/x343U2wgvQ0lRLktPU0U6QTAwMDI3MC5JUV9UT1RBTF9FUVVJVFkuQ1EzMjAxNC4uLi5VU0QBAAAAttwlAAIAAAAMMjEwNjEuNTQ2NTQ4AQgAAAAFAAAAATEBAAAACjE3NjYwMDAxNTYDAAAAAzE2MAIAAAAEMTI3NQQAAAABMAcAAAAKMTAvMjQvMjAyMwgAAAAJOS8zMC8yMDE0CQAAAAEwongA2ovU2wgRRfPfjdTbCEBDSVEuS09TRTpBMDAwMjcwLklRX1RPVEFMX09VVFNUQU5ESU5HX0ZJTElOR19EQVRFLkNRMzIwMTQuLi4uVVNEAQAAALbcJQACAAAACjQwNC45ODUyMzEBBAAAAAUA</t>
  </si>
  <si>
    <t>AAABNQEAAAAKMTc2NjAwMDE1NgIAAAAFMjQxNTMGAAAAATCieADai9TbCINn9d+N1NsILUNJUS5LT1NFOkEwMDAyNzAuSVFfVE9UQUxfREVCVC5DUTMyMDE0Li4uLlVTRAEAAAC23CUAAgAAAAszNjc2LjM5NDcwNAEIAAAABQAAAAExAQAAAAoxNzY2MDAwMTU2AwAAAAMxNjACAAAABDQxNzMEAAAAATAHAAAACjEwLzI0LzIwMjMIAAAACTkvMzAvMjAxNAkAAAABMKJ4ANqL1NsIfsf2343U2wgxQ0lRLktPU0U6QTAwMDI3MC5JUV9QUkVGX0RJVl9PVEhFUi5DUTMyMDE0Li4uLlVTRAEAAAC23CUAAwAAAAAAongA2ovU2wh4pwbgjdTbCCdDSVEuS09TRTpBMDAwMjcwLklRX0NPR1MuQ1EzMjAxNC4uLi5VU0QBAAAAttwlAAIAAAALODcwMS41NDA2OTgBCAAAAAUAAAABMQEAAAAKMTc2NjAwMDE1NgMAAAADMTYwAgAAAAIzNAQAAAABMAcAAAAKMTAvMjQvMjAyMwgAAAAJOS8zMC8yMDE0CQAAAAEwongA2ovU2wjUqODfjdTbCCVDSVEuS09TRTpBMDAwMjcwLklRX0FQLkNRMzIwMTQuLi4uVVNEAQAAALbcJQACAAAACzQ4NTMuMTE2ODA2AQgAAAAFAAAAATEBAAAACjE3NjYwMDAxNTYDAAAAAzE2MAIAAAAEMTAxOAQAAAABMAcAAAAKMTAvMjQvMjAyMwgAAAAJOS8zMC8yMDE0CQAAAAEwongA2ovU2whZBwjgjdTbCCVDSVEuS09TRTpBMDAwMjcwLklRX0FSLkNRMzIwMTQuLi4uVVNEAQAAALbcJQACAAAACzIwMjEu</t>
  </si>
  <si>
    <t>MDE1OTM0AQgAAAAFAAAAATEBAAAACjE3NjYwMDAxNTYDAAAAAzE2MAIAAAAEMTAyMQQAAAABMAcAAAAKMTAvMjQvMjAyMwgAAAAJOS8zMC8yMDE0CQAAAAEwongA2ovU2whreOTfjdTbCCxDSVEuS09TRTpBMDAwMjcwLklRX0lOVkVOVE9SWS5DUTMyMDE0Li4uLlVTRAEAAAC23CUAAgAAAAo1MzYxLjY3MzM5AQgAAAAFAAAAATEBAAAACjE3NjYwMDAxNTYDAAAAAzE2MAIAAAAEMTA0MwQAAAABMAcAAAAKMTAvMjQvMjAyMwgAAAAJOS8zMC8yMDE0CQAAAAEwongA2ovU2wizPwngjdTbCCZDSVEuS09TRTpBMDAwMjcwLklRX1NHQS5DUTMyMDE0Li4uLlVTRAEAAAC23CUAAgAAAAsxMzc4LjI2ODQxNwEIAAAABQAAAAExAQAAAAoxNzY2MDAwMTU2AwAAAAMxNjACAAAAAjIzBAAAAAEwBwAAAAoxMC8yNC8yMDIzCAAAAAk5LzMwLzIwMTQJAAAAATCieADai9TbCKCLAOCN1NsIO0NJUS5LT1NFOkEwMDAyNzAuSVFfVE9UQUxfUkVWXzFZUl9BTk5fR1JPV1RILkNRMzIwMTQuLi4uVVNEAQAAALbcJQACAAAABi0xLjg4MwEIAAAABQAAAAExAQAAAAoxNzY2MDAwMTU2AwAAAAI4NQIAAAAENDE5NAQAAAABMAcAAAAKMTAvMjQvMjAyMwgAAAAJOS8zMC8yMDE0CQAAAAEwongA2ovU2wg+rB/gjdTbCCVDSVEuS09TRTpBMDAwMjcwLklRX0RBLkNRMzIwMTQuLi4uVVNEAQAAALbcJQACAAAACTI2LjI5MjI2NgEIAAAABQAA</t>
  </si>
  <si>
    <t>AAExAQAAAAoxNzY2MDAwMTU2AwAAAAMxNjACAAAAATIEAAAAATAHAAAACjEwLzI0LzIwMjMIAAAACTkvMzAvMjAxNAkAAAABMKJ4ANqL1NsIX4cC4I3U2wgzQ0lRLktPU0U6QTAwMDI3MC5JUV9ORVRfSU5URVJFU1RfRVhQLkNRMzIwMTQuLi4uVVNEAQAAALbcJQACAAAACDM2LjIyODY2AQgAAAAFAAAAATEBAAAACjE3NjYwMDAxNTYDAAAAAzE2MAIAAAADMzY4BAAAAAEwBwAAAAoxMC8yNC8yMDIzCAAAAAk5LzMwLzIwMTQJAAAAATCieADai9TbCG02BOCN1NsIMkNJUS5LT1NFOkEwMDAyNzAuSVFfTkVUX1dPUktJTkdfQ0FQLkNRMzIwMTQuLi4uVVNEAQAAALbcJQACAAAADC0xMTA2Ljk5NTMyOQEIAAAABQAAAAExAQAAAAoxNzY2MDAwMTU2AwAAAAMxNjACAAAABDEzMTEEAAAAATAHAAAACjEwLzI0LzIwMjMIAAAACTkvMzAvMjAxNAkAAAABMKJ4ANqL1NsIhB4F4I3U2wgoQ0lRLktPU0U6QTAwMDI3MC5JUV9DQVBFWC5DUTMyMDE0Li4uLlVTRAEAAAC23CUAAgAAAAstNDc0LjE1OTYzMQEIAAAABQAAAAExAQAAAAoxNzY2MDAwMTU2AwAAAAMxNjACAAAABDIwMjEEAAAAATAHAAAACjEwLzI0LzIwMjMIAAAACTkvMzAvMjAxNAkAAAABMKJ4ANqL1NsIfsf2343U2wgsQ0lRLktPU0U6QTAwMDI3MC5JUV9UT1RBTF9SRVYuQ1EyMjAxNC4uLi5VU0QBAAAAttwlAAIAAAALMTE5MTUuMTk5MzgBCAAAAAUAAAAB</t>
  </si>
  <si>
    <t>MQEAAAAKMTc2NjAwODA5OAMAAAADMTYwAgAAAAIyOAQAAAABMAcAAAAKMTAvMjQvMjAyMwgAAAAJNi8zMC8yMDE0CQAAAAEwongA2ovU2whreOTfjdTbCCVDSVEuS09TRTpBMDAwMjcwLklRX05JLkNRMjIwMTQuLi4uVVNEAQAAALbcJQACAAAACzEwMTEuOTI4NDc2AQgAAAAFAAAAATEBAAAACjE3NjYwMDgwOTgDAAAAAzE2MAIAAAACMTUEAAAAATAHAAAACjEwLzI0LzIwMjMIAAAACTYvMzAvMjAxNAkAAAABMKJ4ANqL1NsIGG/x343U2wgtQ0lRLktPU0U6QTAwMDI3MC5JUV9DQVNIX0VRVUlWLkNRMjIwMTQuLi4uVVNEAQAAALbcJQACAAAACzExMjAuNjI3NzczAQgAAAAFAAAAATEBAAAACjE3NjYwMDgwOTgDAAAAAzE2MAIAAAAEMTA5NgQAAAABMAcAAAAKMTAvMjQvMjAyMwgAAAAJNi8zMC8yMDE0CQAAAAEwongA2ovU2wgRRfPfjdTbCDFDSVEuS09TRTpBMDAwMjcwLklRX0NBU0hfU1RfSU5WRVNULkNRMjIwMTQuLi4uVVNEAQAAALbcJQACAAAACzY0NjMuMTcxMDIxAQgAAAAFAAAAATEBAAAACjE3NjYwMDgwOTgDAAAAAzE2MAIAAAAEMTAwMgQAAAABMAcAAAAKMTAvMjQvMjAyMwgAAAAJNi8zMC8yMDE0CQAAAAEwongA2ovU2wiDZ/XfjdTbCCtDSVEuS09TRTpBMDAwMjcwLklRX1RPVEFMX0NBLkNRMjIwMTQuLi4uVVNEAQAAALbcJQACAAAACzE1MzI4LjU5NTUxAQgAAAAFAAAAATEBAAAACjE3NjYw</t>
  </si>
  <si>
    <t>MDgwOTgDAAAAAzE2MAIAAAAEMTAwOAQAAAABMAcAAAAKMTAvMjQvMjAyMwgAAAAJNi8zMC8yMDE0CQAAAAEwongA2ovU2wiEHgXgjdTbCC9DSVEuS09TRTpBMDAwMjcwLklRX1RPVEFMX0FTU0VUUy5DUTIyMDE0Li4uLlVTRAEAAAC23CUAAgAAAAwzODQzNC43MTcxMjYBCAAAAAUAAAABMQEAAAAKMTc2NjAwODA5OAMAAAADMTYwAgAAAAQxMDA3BAAAAAEwBwAAAAoxMC8yNC8yMDIzCAAAAAk2LzMwLzIwMTQJAAAAATCieADai9TbCKpzHuCN1NsIK0NJUS5LT1NFOkEwMDAyNzAuSVFfVE9UQUxfQ0wuQ1EyMjAxNC4uLi5VU0QBAAAAttwlAAIAAAAMMTE2MjUuMzgzMzUyAQgAAAAFAAAAATEBAAAACjE3NjYwMDgwOTgDAAAAAzE2MAIAAAAEMTAwOQQAAAABMAcAAAAKMTAvMjQvMjAyMwgAAAAJNi8zMC8yMDE0CQAAAAEwongA2ovU2whZBwjgjdTbCC1DSVEuS09TRTpBMDAwMjcwLklRX1RPVEFMX0xJQUIuQ1EyMjAxNC4uLi5VU0QBAAAAttwlAAIAAAAMMTcwNzEuNTQ4MjU1AQgAAAAFAAAAATEBAAAACjE3NjYwMDgwOTgDAAAAAzE2MAIAAAAEMTI3NgQAAAABMAcAAAAKMTAvMjQvMjAyMwgAAAAJNi8zMC8yMDE0CQAAAAEwongA2ovU2wglFwngjdTbCC5DSVEuS09TRTpBMDAwMjcwLklRX1BSRUZfRVFVSVRZLkNRMjIwMTQuLi4uVVNEAQAAALbcJQADAAAAAACieADai9TbCNSo4N+N1NsINkNJUS5LT1NFOkEw</t>
  </si>
  <si>
    <t>MDAyNzAuSVFfVE9UQUxfQ09NTU9OX0VRVUlUWS5DUTIyMDE0Li4uLlVTRAEAAAC23CUAAgAAAAwyMTM2My4xNjg4NzEBCAAAAAUAAAABMQEAAAAKMTc2NjAwODA5OAMAAAADMTYwAgAAAAQxMDA2BAAAAAEwBwAAAAoxMC8yNC8yMDIzCAAAAAk2LzMwLzIwMTQJAAAAATCieADai9TbCJng/t+N1NsIJ0NJUS5LT1NFOkEwMDAyNzAuSVFfQVBJQy5DUTIyMDE0Li4uLlVTRAEAAAC23CUAAgAAAAoxNzE2LjA2MTExAQgAAAAFAAAAATEBAAAACjE3NjYwMDgwOTgDAAAAAzE2MAIAAAAEMTA4NAQAAAABMAcAAAAKMTAvMjQvMjAyMwgAAAAJNi8zMC8yMDE0CQAAAAEwongA2ovU2wigiwDgjdTbCCVDSVEuS09TRTpBMDAwMjcwLklRX1JFLkNRMjIwMTQuLi4uVVNEAQAAALbcJQACAAAADDE3NjA2Ljc4MTMzOAEIAAAABQAAAAExAQAAAAoxNzY2MDA4MDk4AwAAAAMxNjACAAAABDEyMjIEAAAAATAHAAAACjEwLzI0LzIwMjMIAAAACTYvMzAvMjAxNAkAAAABMKJ4ANqL1NsIX4cC4I3U2wgvQ0lRLktPU0U6QTAwMDI3MC5JUV9UT1RBTF9FUVVJVFkuQ1EyMjAxNC4uLi5VU0QBAAAAttwlAAIAAAAMMjEzNjMuMTY4ODcxAQgAAAAFAAAAATEBAAAACjE3NjYwMDgwOTgDAAAAAzE2MAIAAAAEMTI3NQQAAAABMAcAAAAKMTAvMjQvMjAyMwgAAAAJNi8zMC8yMDE0CQAAAAEwongA2ovU2whtNgTgjdTbCEBDSVEuS09TRTpBMDAw</t>
  </si>
  <si>
    <t>MjcwLklRX1RPVEFMX09VVFNUQU5ESU5HX0ZJTElOR19EQVRFLkNRMjIwMTQuLi4uVVNEAQAAALbcJQACAAAACjQwNC45ODUyMzEBBAAAAAUAAAABNQEAAAAKMTc2NjAwODA5OAIAAAAFMjQxNTMGAAAAATCieADai9TbCFZS5N+N1NsILUNJUS5LT1NFOkEwMDAyNzAuSVFfVE9UQUxfREVCVC5DUTIyMDE0Li4uLlVTRAEAAAC23CUAAgAAAAszNzc1LjI4MzYzNwEIAAAABQAAAAExAQAAAAoxNzY2MDA4MDk4AwAAAAMxNjACAAAABDQxNzMEAAAAATAHAAAACjEwLzI0LzIwMjMIAAAACTYvMzAvMjAxNAkAAAABMKJ4ANqL1NsIg2f1343U2wgxQ0lRLktPU0U6QTAwMDI3MC5JUV9QUkVGX0RJVl9PVEhFUi5DUTIyMDE0Li4uLlVTRAEAAAC23CUAAwAAAAAAongA2ovU2wh+x/bfjdTbCCdDSVEuS09TRTpBMDAwMjcwLklRX0NPR1MuQ1EyMjAxNC4uLi5VU0QBAAAAttwlAAIAAAALOTQ4OC44MDAxNzgBCAAAAAUAAAABMQEAAAAKMTc2NjAwODA5OAMAAAADMTYwAgAAAAIzNAQAAAABMAcAAAAKMTAvMjQvMjAyMwgAAAAJNi8zMC8yMDE0CQAAAAEwongA2ovU2whXiPnfjdTbCCVDSVEuS09TRTpBMDAwMjcwLklRX0FQLkNRMjIwMTQuLi4uVVNEAQAAALbcJQACAAAACzUxNjguOTU4NDY4AQgAAAAFAAAAATEBAAAACjE3NjYwMDgwOTgDAAAAAzE2MAIAAAAEMTAxOAQAAAABMAcAAAAKMTAvMjQvMjAyMwgAAAAJNi8zMC8y</t>
  </si>
  <si>
    <t>MDE0CQAAAAEwongA2ovU2whfIPzfjdTbCCVDSVEuS09TRTpBMDAwMjcwLklRX0FSLkNRMjIwMTQuLi4uVVNEAQAAALbcJQACAAAACzI1OTYuMjk0MTE3AQgAAAAFAAAAATEBAAAACjE3NjYwMDgwOTgDAAAAAzE2MAIAAAAEMTAyMQQAAAABMAcAAAAKMTAvMjQvMjAyMwgAAAAJNi8zMC8yMDE0CQAAAAEwongA2ovU2wglFwngjdTbCCxDSVEuS09TRTpBMDAwMjcwLklRX0lOVkVOVE9SWS5DUTIyMDE0Li4uLlVTRAEAAAC23CUAAgAAAAo1NDUxLjk2NDExAQgAAAAFAAAAATEBAAAACjE3NjYwMDgwOTgDAAAAAzE2MAIAAAAEMTA0MwQAAAABMAcAAAAKMTAvMjQvMjAyMwgAAAAJNi8zMC8yMDE0CQAAAAEwongA2ovU2wh1YgvgjdTbCCZDSVEuS09TRTpBMDAwMjcwLklRX1NHQS5DUTIyMDE0Li4uLlVTRAEAAAC23CUAAgAAAAsxNDk5LjcwNjMxNQEIAAAABQAAAAExAQAAAAoxNzY2MDA4MDk4AwAAAAMxNjACAAAAAjIzBAAAAAEwBwAAAAoxMC8yNC8yMDIzCAAAAAk2LzMwLzIwMTQJAAAAATCieADai9TbCBhv8d+N1NsIO0NJUS5LT1NFOkEwMDAyNzAuSVFfVE9UQUxfUkVWXzFZUl9BTk5fR1JPV1RILkNRMjIwMTQuLi4uVVNEAQAAALbcJQACAAAABy04LjA2OTUBCAAAAAUAAAABMQEAAAAKMTc2NjAwODA5OAMAAAACODUCAAAABDQxOTQEAAAAATAHAAAACjEwLzI0LzIwMjMIAAAACTYvMzAvMjAxNAkAAAABMKJ4</t>
  </si>
  <si>
    <t>ANqL1NsI1Kjg343U2wglQ0lRLktPU0U6QTAwMDI3MC5JUV9EQS5DUTIyMDE0Li4uLlVTRAEAAAC23CUAAgAAAAkyNS45NTE2MjMBCAAAAAUAAAABMQEAAAAKMTc2NjAwODA5OAMAAAADMTYwAgAAAAEyBAAAAAEwBwAAAAoxMC8yNC8yMDIzCAAAAAk2LzMwLzIwMTQJAAAAATCieADai9TbCBFF89+N1NsIM0NJUS5LT1NFOkEwMDAyNzAuSVFfTkVUX0lOVEVSRVNUX0VYUC5DUTIyMDE0Li4uLlVTRAEAAAC23CUAAgAAAAkxOC40MDM4NTcBCAAAAAUAAAABMQEAAAAKMTc2NjAwODA5OAMAAAADMTYwAgAAAAMzNjgEAAAAATAHAAAACjEwLzI0LzIwMjMIAAAACTYvMzAvMjAxNAkAAAABMKJ4ANqL1NsIX4cC4I3U2wgyQ0lRLktPU0U6QTAwMDI3MC5JUV9ORVRfV09SS0lOR19DQVAuQ1EyMjAxNC4uLi5VU0QBAAAAttwlAAIAAAALLTgyNC43Njc0MDQBCAAAAAUAAAABMQEAAAAKMTc2NjAwODA5OAMAAAADMTYwAgAAAAQxMzExBAAAAAEwBwAAAAoxMC8yNC8yMDIzCAAAAAk2LzMwLzIwMTQJAAAAATCieADai9TbCG02BOCN1NsIKENJUS5LT1NFOkEwMDAyNzAuSVFfQ0FQRVguQ1EyMjAxNC4uLi5VU0QBAAAAttwlAAIAAAALLTI1OC4xMjQ1MDQBCAAAAAUAAAABMQEAAAAKMTc2NjAwODA5OAMAAAADMTYwAgAAAAQyMDIxBAAAAAEwBwAAAAoxMC8yNC8yMDIzCAAAAAk2LzMwLzIwMTQJAAAAATCieADai9TbCIQeBeCN</t>
  </si>
  <si>
    <t>1NsILENJUS5LT1NFOkEwMDAyNzAuSVFfVE9UQUxfUkVWLkNRMTIwMTQuLi4uVVNEAQAAALbcJQACAAAADDExMjI0LjYyMDM4NQEIAAAABQAAAAExAQAAAAoxNzUyNDkzODk2AwAAAAMxNjACAAAAAjI4BAAAAAEwBwAAAAoxMC8yNC8yMDIzCAAAAAkzLzMxLzIwMTQJAAAAATCieADai9TbCKCLAOCN1NsIJUNJUS5LT1NFOkEwMDAyNzAuSVFfTkkuQ1ExMjAxNC4uLi5VU0QBAAAAttwlAAIAAAAKODI0Ljc3NjE4OQEIAAAABQAAAAExAQAAAAoxNzUyNDkzODk2AwAAAAMxNjACAAAAAjE1BAAAAAEwBwAAAAoxMC8yNC8yMDIzCAAAAAkzLzMxLzIwMTQJAAAAATCieADai9TbCBfIHOCN1NsILUNJUS5LT1NFOkEwMDAyNzAuSVFfQ0FTSF9FUVVJVi5DUTEyMDE0Li4uLlVTRAEAAAC23CUAAgAAAAsxOTA3LjcyNjI0MwEIAAAABQAAAAExAQAAAAoxNzUyNDkzODk2AwAAAAMxNjACAAAABDEwOTYEAAAAATAHAAAACjEwLzI0LzIwMjMIAAAACTMvMzEvMjAxNAkAAAABMKJ4ANqL1NsIg2f1343U2wgxQ0lRLktPU0U6QTAwMDI3MC5JUV9DQVNIX1NUX0lOVkVTVC5DUTEyMDE0Li4uLlVTRAEAAAC23CUAAgAAAAs2MDc2LjYxNzM5NwEIAAAABQAAAAExAQAAAAoxNzUyNDkzODk2AwAAAAMxNjACAAAABDEwMDIEAAAAATAHAAAACjEwLzI0LzIwMjMIAAAACTMvMzEvMjAxNAkAAAABMKJ4ANqL1NsI1Kjg343U2wgrQ0lRLktP</t>
  </si>
  <si>
    <t>U0U6QTAwMDI3MC5JUV9UT1RBTF9DQS5DUTEyMDE0Li4uLlVTRAEAAAC23CUAAgAAAAwxNDAxMi43NTA3MzgBCAAAAAUAAAABMQEAAAAKMTc1MjQ5Mzg5NgMAAAADMTYwAgAAAAQxMDA4BAAAAAEwBwAAAAoxMC8yNC8yMDIzCAAAAAkzLzMxLzIwMTQJAAAAATCieADai9TbCH7H9t+N1NsIL0NJUS5LT1NFOkEwMDAyNzAuSVFfVE9UQUxfQVNTRVRTLkNRMTIwMTQuLi4uVVNEAQAAALbcJQACAAAADDM1NzU0LjU5NzQ1MQEIAAAABQAAAAExAQAAAAoxNzUyNDkzODk2AwAAAAMxNjACAAAABDEwMDcEAAAAATAHAAAACjEwLzI0LzIwMjMIAAAACTMvMzEvMjAxNAkAAAABMKJ4ANqL1NsIEUXz343U2wgrQ0lRLktPU0U6QTAwMDI3MC5JUV9UT1RBTF9DTC5DUTEyMDE0Li4uLlVTRAEAAAC23CUAAgAAAAwxMTEzMi45NTc1NjYBCAAAAAUAAAABMQEAAAAKMTc1MjQ5Mzg5NgMAAAADMTYwAgAAAAQxMDA5BAAAAAEwBwAAAAoxMC8yNC8yMDIzCAAAAAkzLzMxLzIwMTQJAAAAATCieADai9TbCFeI+d+N1NsILUNJUS5LT1NFOkEwMDAyNzAuSVFfVE9UQUxfTElBQi5DUTEyMDE0Li4uLlVTRAEAAAC23CUAAgAAAAwxNjE4Mi44MjIyNTgBCAAAAAUAAAABMQEAAAAKMTc1MjQ5Mzg5NgMAAAADMTYwAgAAAAQxMjc2BAAAAAEwBwAAAAoxMC8yNC8yMDIzCAAAAAkzLzMxLzIwMTQJAAAAATCieADai9TbCFkHCOCN1NsILkNJUS5L</t>
  </si>
  <si>
    <t>T1NFOkEwMDAyNzAuSVFfUFJFRl9FUVVJVFkuQ1ExMjAxNC4uLi5VU0QBAAAAttwlAAMAAAAAAKJ4ANqL1NsIJRcJ4I3U2wg2Q0lRLktPU0U6QTAwMDI3MC5JUV9UT1RBTF9DT01NT05fRVFVSVRZLkNRMTIwMTQuLi4uVVNEAQAAALbcJQACAAAADDE5NTcxLjc3NTE5MwEIAAAABQAAAAExAQAAAAoxNzUyNDkzODk2AwAAAAMxNjACAAAABDEwMDYEAAAAATAHAAAACjEwLzI0LzIwMjMIAAAACTMvMzEvMjAxNAkAAAABMKJ4ANqL1NsIdWIL4I3U2wgnQ0lRLktPU0U6QTAwMDI3MC5JUV9BUElDLkNRMTIwMTQuLi4uVVNEAQAAALbcJQACAAAACzE2MzQuMDQzMjM1AQgAAAAFAAAAATEBAAAACjE3NTI0OTM4OTYDAAAAAzE2MAIAAAAEMTA4NAQAAAABMAcAAAAKMTAvMjQvMjAyMwgAAAAJMy8zMS8yMDE0CQAAAAEwongA2ovU2wgYb/HfjdTbCCVDSVEuS09TRTpBMDAwMjcwLklRX1JFLkNRMTIwMTQuLi4uVVNEAQAAALbcJQACAAAADDE1ODY2LjIyNTA5OQEIAAAABQAAAAExAQAAAAoxNzUyNDkzODk2AwAAAAMxNjACAAAABDEyMjIEAAAAATAHAAAACjEwLzI0LzIwMjMIAAAACTMvMzEvMjAxNAkAAAABMKJ4ANqL1NsI7csa4I3U2wgvQ0lRLktPU0U6QTAwMDI3MC5JUV9UT1RBTF9FUVVJVFkuQ1ExMjAxNC4uLi5VU0QBAAAAttwlAAIAAAAMMTk1NzEuNzc1MTkzAQgAAAAFAAAAATEBAAAACjE3NTI0OTM4OTYDAAAA</t>
  </si>
  <si>
    <t>AzE2MAIAAAAEMTI3NQQAAAABMAcAAAAKMTAvMjQvMjAyMwgAAAAJMy8zMS8yMDE0CQAAAAEwongA2ovU2whfhwLgjdTbCEBDSVEuS09TRTpBMDAwMjcwLklRX1RPVEFMX09VVFNUQU5ESU5HX0ZJTElOR19EQVRFLkNRMTIwMTQuLi4uVVNEAQAAALbcJQACAAAACjQwNC45ODUyMzEBBAAAAAUAAAABNQEAAAAKMTc1MjQ5Mzg5NgIAAAAFMjQxNTMGAAAAATCieADai9TbCG02BOCN1NsILUNJUS5LT1NFOkEwMDAyNzAuSVFfVE9UQUxfREVCVC5DUTEyMDE0Li4uLlVTRAEAAAC23CUAAgAAAAszMjYxLjI2MDg2NQEIAAAABQAAAAExAQAAAAoxNzUyNDkzODk2AwAAAAMxNjACAAAABDQxNzMEAAAAATAHAAAACjEwLzI0LzIwMjMIAAAACTMvMzEvMjAxNAkAAAABMKJ4ANqL1NsIhB4F4I3U2wgxQ0lRLktPU0U6QTAwMDI3MC5JUV9QUkVGX0RJVl9PVEhFUi5DUTEyMDE0Li4uLlVTRAEAAAC23CUAAwAAAAAAongA2ovU2wh4pwbgjdTbCCdDSVEuS09TRTpBMDAwMjcwLklRX0NPR1MuQ1ExMjAxNC4uLi5VU0QBAAAAttwlAAIAAAALODkwMy45Njg2MjEBCAAAAAUAAAABMQEAAAAKMTc1MjQ5Mzg5NgMAAAADMTYwAgAAAAIzNAQAAAABMAcAAAAKMTAvMjQvMjAyMwgAAAAJMy8zMS8yMDE0CQAAAAEwongA2ovU2wjUqODfjdTbCCVDSVEuS09TRTpBMDAwMjcwLklRX0FQLkNRMTIwMTQuLi4uVVNEAQAAALbcJQACAAAACjUz</t>
  </si>
  <si>
    <t>NjQuOTgyMjgBCAAAAAUAAAABMQEAAAAKMTc1MjQ5Mzg5NgMAAAADMTYwAgAAAAQxMDE4BAAAAAEwBwAAAAoxMC8yNC8yMDIzCAAAAAkzLzMxLzIwMTQJAAAAATCieADai9TbCMX3+9+N1NsIJUNJUS5LT1NFOkEwMDAyNzAuSVFfQVIuQ1ExMjAxNC4uLi5VU0QBAAAAttwlAAIAAAAKMjI5Ny4yOTM5MwEIAAAABQAAAAExAQAAAAoxNzUyNDkzODk2AwAAAAMxNjACAAAABDEwMjEEAAAAATAHAAAACjEwLzI0LzIwMjMIAAAACTMvMzEvMjAxNAkAAAABMKJ4ANqL1NsIVlLk343U2wgsQ0lRLktPU0U6QTAwMDI3MC5JUV9JTlZFTlRPUlkuQ1ExMjAxNC4uLi5VU0QBAAAAttwlAAIAAAALNDg5My42ODMzNDkBCAAAAAUAAAABMQEAAAAKMTc1MjQ5Mzg5NgMAAAADMTYwAgAAAAQxMDQzBAAAAAEwBwAAAAoxMC8yNC8yMDIzCAAAAAkzLzMxLzIwMTQJAAAAATCieADai9TbCJng/t+N1NsIJkNJUS5LT1NFOkEwMDAyNzAuSVFfU0dBLkNRMTIwMTQuLi4uVVNEAQAAALbcJQACAAAACzE0ODUuODQ3MDU4AQgAAAAFAAAAATEBAAAACjE3NTI0OTM4OTYDAAAAAzE2MAIAAAACMjMEAAAAATAHAAAACjEwLzI0LzIwMjMIAAAACTMvMzEvMjAxNAkAAAABMKJ4ANqL1NsIoIsA4I3U2wg7Q0lRLktPU0U6QTAwMDI3MC5JUV9UT1RBTF9SRVZfMVlSX0FOTl9HUk9XVEguQ1ExMjAxNC4uLi5VU0QBAAAAttwlAAIAAAAGNy41ODY5AQgA</t>
  </si>
  <si>
    <t>AAAFAAAAATEBAAAACjE3NTI0OTM4OTYDAAAAAjg1AgAAAAQ0MTk0BAAAAAEwBwAAAAoxMC8yNC8yMDIzCAAAAAkzLzMxLzIwMTQJAAAAATCieADai9TbCBhv8d+N1NsIJUNJUS5LT1NFOkEwMDAyNzAuSVFfREEuQ1ExMjAxNC4uLi5VU0QBAAAAttwlAAIAAAAJMjMuNDUxMDE0AQgAAAAFAAAAATEBAAAACjE3NTI0OTM4OTYDAAAAAzE2MAIAAAABMgQAAAABMAcAAAAKMTAvMjQvMjAyMwgAAAAJMy8zMS8yMDE0CQAAAAEwongA2ovU2wgRRfPfjdTbCDNDSVEuS09TRTpBMDAwMjcwLklRX05FVF9JTlRFUkVTVF9FWFAuQ1ExMjAxNC4uLi5VU0QBAAAAttwlAAIAAAAJMjkuNzMyNjAzAQgAAAAFAAAAATEBAAAACjE3NTI0OTM4OTYDAAAAAzE2MAIAAAADMzY4BAAAAAEwBwAAAAoxMC8yNC8yMDIzCAAAAAkzLzMxLzIwMTQJAAAAATCieADai9TbCINn9d+N1NsIMkNJUS5LT1NFOkEwMDAyNzAuSVFfTkVUX1dPUktJTkdfQ0FQLkNRMTIwMTQuLi4uVVNEAQAAALbcJQACAAAADC0xNzAyLjkwNTQxMQEIAAAABQAAAAExAQAAAAoxNzUyNDkzODk2AwAAAAMxNjACAAAABDEzMTEEAAAAATAHAAAACjEwLzI0LzIwMjMIAAAACTMvMzEvMjAxNAkAAAABMKJ4ANqL1NsIfsf2343U2wgoQ0lRLktPU0U6QTAwMDI3MC5JUV9DQVBFWC5DUTEyMDE0Li4uLlVTRAEAAAC23CUAAgAAAAstMTQ3LjU4NTMzNgEIAAAABQAAAAExAQAA</t>
  </si>
  <si>
    <t>AAoxNzUyNDkzODk2AwAAAAMxNjACAAAABDIwMjEEAAAAATAHAAAACjEwLzI0LzIwMjMIAAAACTMvMzEvMjAxNAkAAAABMKJ4ANqL1NsIV4j5343U2wgsQ0lRLktPU0U6QTAwMDI3MC5JUV9UT1RBTF9SRVYuQ1E0MjAxMy4uLi5VU0QBAAAAttwlAAIAAAAMMTExNDUuNzgzMzY1AQgAAAAFAAAAATEBAAAACjE3MzMyNDg5NzADAAAAAzE2MAIAAAACMjgEAAAAATAHAAAACjEwLzI0LzIwMjMIAAAACjEyLzMxLzIwMTMJAAAAATCieADai9TbCFZS5N+N1NsIJUNJUS5LT1NFOkEwMDAyNzAuSVFfTkkuQ1E0MjAxMy4uLi5VU0QBAAAAttwlAAIAAAAKODk4LjkxODQ0NAEIAAAABQAAAAExAQAAAAoxNzMzMjQ4OTcwAwAAAAMxNjACAAAAAjE1BAAAAAEwBwAAAAoxMC8yNC8yMDIzCAAAAAoxMi8zMS8yMDEzCQAAAAEwongA2ovU2wjVpBrgjdTbCC1DSVEuS09TRTpBMDAwMjcwLklRX0NBU0hfRVFVSVYuQ1E0MjAxMy4uLi5VU0QBAAAAttwlAAIAAAAJMjE4OS4zMTk0AQgAAAAFAAAAATEBAAAACjE3MzMyNDg5NzADAAAAAzE2MAIAAAAEMTA5NgQAAAABMAcAAAAKMTAvMjQvMjAyMwgAAAAKMTIvMzEvMjAxMwkAAAABMKJ4ANqL1NsIX4cC4I3U2wgxQ0lRLktPU0U6QTAwMDI3MC5JUV9DQVNIX1NUX0lOVkVTVC5DUTQyMDEzLi4uLlVTRAEAAAC23CUAAgAAAAk1OTQ0LjU2NzkBCAAAAAUAAAABMQEAAAAKMTczMzI0ODk3</t>
  </si>
  <si>
    <t>MAMAAAADMTYwAgAAAAQxMDAyBAAAAAEwBwAAAAoxMC8yNC8yMDIzCAAAAAoxMi8zMS8yMDEzCQAAAAEwongA2ovU2whtNgTgjdTbCCtDSVEuS09TRTpBMDAwMjcwLklRX1RPVEFMX0NBLkNRNDIwMTMuLi4uVVNEAQAAALbcJQACAAAADDEyNzYxLjU2OTQ0MgEIAAAABQAAAAExAQAAAAoxNzMzMjQ4OTcwAwAAAAMxNjACAAAABDEwMDgEAAAAATAHAAAACjEwLzI0LzIwMjMIAAAACjEyLzMxLzIwMTMJAAAAATCieADai9TbCIQeBeCN1NsIL0NJUS5LT1NFOkEwMDAyNzAuSVFfVE9UQUxfQVNTRVRTLkNRNDIwMTMuLi4uVVNEAQAAALbcJQACAAAADDM0MjczLjAzOTM4OAEIAAAABQAAAAExAQAAAAoxNzMzMjQ4OTcwAwAAAAMxNjACAAAABDEwMDcEAAAAATAHAAAACjEwLzI0LzIwMjMIAAAACjEyLzMxLzIwMTMJAAAAATCieADai9TbCFeI+d+N1NsIK0NJUS5LT1NFOkEwMDAyNzAuSVFfVE9UQUxfQ0wuQ1E0MjAxMy4uLi5VU0QBAAAAttwlAAIAAAAMMTAyMzYuMDkwMDc3AQgAAAAFAAAAATEBAAAACjE3MzMyNDg5NzADAAAAAzE2MAIAAAAEMTAwOQQAAAABMAcAAAAKMTAvMjQvMjAyMwgAAAAKMTIvMzEvMjAxMwkAAAABMKJ4ANqL1NsIxff7343U2wgtQ0lRLktPU0U6QTAwMDI3MC5JUV9UT1RBTF9MSUFCLkNRNDIwMTMuLi4uVVNEAQAAALbcJQACAAAADDE1MDg2LjkwNzYyNwEIAAAABQAAAAExAQAAAAoxNzMz</t>
  </si>
  <si>
    <t>MjQ4OTcwAwAAAAMxNjACAAAABDEyNzYEAAAAATAHAAAACjEwLzI0LzIwMjMIAAAACjEyLzMxLzIwMTMJAAAAATCieADai9TbCJng/t+N1NsILkNJUS5LT1NFOkEwMDAyNzAuSVFfUFJFRl9FUVVJVFkuQ1E0MjAxMy4uLi5VU0QBAAAAttwlAAMAAAAAAKJ4ANqL1NsIa4Lg343U2wg2Q0lRLktPU0U6QTAwMDI3MC5JUV9UT1RBTF9DT01NT05fRVFVSVRZLkNRNDIwMTMuLi4uVVNEAQAAALbcJQACAAAADDE5MTg2LjEzMTc2MQEIAAAABQAAAAExAQAAAAoxNzMzMjQ4OTcwAwAAAAMxNjACAAAABDEwMDYEAAAAATAHAAAACjEwLzI0LzIwMjMIAAAACjEyLzMxLzIwMTMJAAAAATCieADai9TbCKCLAOCN1NsIJ0NJUS5LT1NFOkEwMDAyNzAuSVFfQVBJQy5DUTQyMDEzLi4uLlVTRAEAAAC23CUAAgAAAAsxNjQ0LjUyMjQ2NwEIAAAABQAAAAExAQAAAAoxNzMzMjQ4OTcwAwAAAAMxNjACAAAABDEwODQEAAAAATAHAAAACjEwLzI0LzIwMjMIAAAACjEyLzMxLzIwMTMJAAAAATCieADai9TbCHViC+CN1NsIJUNJUS5LT1NFOkEwMDAyNzAuSVFfUkUuQ1E0MjAxMy4uLi5VU0QBAAAAttwlAAIAAAAMMTU0NDEuNzEyMDk3AQgAAAAFAAAAATEBAAAACjE3MzMyNDg5NzADAAAAAzE2MAIAAAAEMTIyMgQAAAABMAcAAAAKMTAvMjQvMjAyMwgAAAAKMTIvMzEvMjAxMwkAAAABMKJ4ANqL1NsIEUXz343U2wgvQ0lRLktPU0U6QTAw</t>
  </si>
  <si>
    <t>MDI3MC5JUV9UT1RBTF9FUVVJVFkuQ1E0MjAxMy4uLi5VU0QBAAAAttwlAAIAAAAMMTkxODYuMTMxNzYxAQgAAAAFAAAAATEBAAAACjE3MzMyNDg5NzADAAAAAzE2MAIAAAAEMTI3NQQAAAABMAcAAAAKMTAvMjQvMjAyMwgAAAAKMTIvMzEvMjAxMwkAAAABMKJ4ANqL1NsIg2f1343U2whAQ0lRLktPU0U6QTAwMDI3MC5JUV9UT1RBTF9PVVRTVEFORElOR19GSUxJTkdfREFURS5DUTQyMDEzLi4uLlVTRAEAAAC23CUAAgAAAAo0MDQuOTg1MjMxAQQAAAAFAAAAATUBAAAACjE3MzMyNDg5NzACAAAABTI0MTUzBgAAAAEwongA2ovU2wh+x/bfjdTbCC1DSVEuS09TRTpBMDAwMjcwLklRX1RPVEFMX0RFQlQuQ1E0MjAxMy4uLi5VU0QBAAAAttwlAAIAAAALMzE2Mi45NzUwMDEBCAAAAAUAAAABMQEAAAAKMTczMzI0ODk3MAMAAAADMTYwAgAAAAQ0MTczBAAAAAEwBwAAAAoxMC8yNC8yMDIzCAAAAAoxMi8zMS8yMDEzCQAAAAEwongA2ovU2whtNgTgjdTbCDFDSVEuS09TRTpBMDAwMjcwLklRX1BSRUZfRElWX09USEVSLkNRNDIwMTMuLi4uVVNEAQAAALbcJQADAAAAAACieADai9TbCIQeBeCN1NsIJ0NJUS5LT1NFOkEwMDAyNzAuSVFfQ09HUy5DUTQyMDEzLi4uLlVTRAEAAAC23CUAAgAAAAs4OTI4LjM5NjMyNgEIAAAABQAAAAExAQAAAAoxNzMzMjQ4OTcwAwAAAAMxNjACAAAAAjM0BAAAAAEwBwAAAAoxMC8yNC8y</t>
  </si>
  <si>
    <t>MDIzCAAAAAoxMi8zMS8yMDEzCQAAAAEwongA2ovU2wh4pwbgjdTbCCVDSVEuS09TRTpBMDAwMjcwLklRX0FQLkNRNDIwMTMuLi4uVVNEAQAAALbcJQACAAAACzQ5MTguNjIyODEyAQgAAAAFAAAAATEBAAAACjE3MzMyNDg5NzADAAAAAzE2MAIAAAAEMTAxOAQAAAABMAcAAAAKMTAvMjQvMjAyMwgAAAAKMTIvMzEvMjAxMwkAAAABMKJ4ANqL1NsIm94H4I3U2wglQ0lRLktPU0U6QTAwMDI3MC5JUV9BUi5DUTQyMDEzLi4uLlVTRAEAAAC23CUAAgAAAAoxOTYzLjQ1NDA1AQgAAAAFAAAAATEBAAAACjE3MzMyNDg5NzADAAAAAzE2MAIAAAAEMTAyMQQAAAABMAcAAAAKMTAvMjQvMjAyMwgAAAAKMTIvMzEvMjAxMwkAAAABMKJ4ANqL1NsIJRcJ4I3U2wgsQ0lRLktPU0U6QTAwMDI3MC5JUV9JTlZFTlRPUlkuQ1E0MjAxMy4uLi5VU0QBAAAAttwlAAIAAAALNDEwMi44Mzk3NDYBCAAAAAUAAAABMQEAAAAKMTczMzI0ODk3MAMAAAADMTYwAgAAAAQxMDQzBAAAAAEwBwAAAAoxMC8yNC8yMDIzCAAAAAoxMi8zMS8yMDEzCQAAAAEwongA2ovU2wigiwDgjdTbCCZDSVEuS09TRTpBMDAwMjcwLklRX1NHQS5DUTQyMDEzLi4uLlVTRAEAAAC23CUAAgAAAAsxNTc5LjY3MjU5MQEIAAAABQAAAAExAQAAAAoxNzMzMjQ4OTcwAwAAAAMxNjACAAAAAjIzBAAAAAEwBwAAAAoxMC8yNC8yMDIzCAAAAAoxMi8zMS8yMDEzCQAAAAEw</t>
  </si>
  <si>
    <t>ongA2ovU2whjlxfgjdTbCDtDSVEuS09TRTpBMDAwMjcwLklRX1RPVEFMX1JFVl8xWVJfQU5OX0dST1dUSC5DUTQyMDEzLi4uLlVTRAEAAAC23CUAAgAAAAY0LjM0MTIBCAAAAAUAAAABMQEAAAAKMTczMzI0ODk3MAMAAAACODUCAAAABDQxOTQEAAAAATAHAAAACjEwLzI0LzIwMjMIAAAACjEyLzMxLzIwMTMJAAAAATCieADai9TbCGuC4N+N1NsIJUNJUS5LT1NFOkEwMDAyNzAuSVFfREEuQ1E0MjAxMy4uLi5VU0QBAAAAttwlAAMAAAAAAKJ4ANqL1NsIX4cC4I3U2wgzQ0lRLktPU0U6QTAwMDI3MC5JUV9ORVRfSU5URVJFU1RfRVhQLkNRNDIwMTMuLi4uVVNEAQAAALbcJQACAAAACTEzLjk2OTg4MQEIAAAABQAAAAExAQAAAAoxNzMzMjQ4OTcwAwAAAAMxNjACAAAAAzM2OAQAAAABMAcAAAAKMTAvMjQvMjAyMwgAAAAKMTIvMzEvMjAxMwkAAAABMKJ4ANqL1NsIVlLk343U2wgyQ0lRLktPU0U6QTAwMDI3MC5JUV9ORVRfV09SS0lOR19DQVAuQ1E0MjAxMy4uLi5VU0QBAAAAttwlAAIAAAALLTE4NjQuNzA5MTIBCAAAAAUAAAABMQEAAAAKMTczMzI0ODk3MAMAAAADMTYwAgAAAAQxMzExBAAAAAEwBwAAAAoxMC8yNC8yMDIzCAAAAAoxMi8zMS8yMDEzCQAAAAEwongA2ovU2wiDZ/XfjdTbCChDSVEuS09TRTpBMDAwMjcwLklRX0NBUEVYLkNRNDIwMTMuLi4uVVNEAQAAALbcJQACAAAACy00NjMuNzczODk4AQgA</t>
  </si>
  <si>
    <t>AAAFAAAAATEBAAAACjE3MzMyNDg5NzADAAAAAzE2MAIAAAAEMjAyMQQAAAABMAcAAAAKMTAvMjQvMjAyMwgAAAAKMTIvMzEvMjAxMwkAAAABMKJ4ANqL1NsIfsf2343U2wgsQ0lRLktPU0U6QTAwMDI3MC5JUV9UT1RBTF9SRVYuQ1EzMjAxMy4uLi5VU0QBAAAAttwlAAIAAAAMMTA4MTcuMDY2NjkxAQgAAAAFAAAAATEBAAAACjE3MzMyNDg2OTYDAAAAAzE2MAIAAAACMjgEAAAAATAHAAAACjEwLzI0LzIwMjMIAAAACTkvMzAvMjAxMwkAAAABMKJ4ANqL1NsIdWIL4I3U2wglQ0lRLktPU0U6QTAwMDI3MC5JUV9OSS5DUTMyMDEzLi4uLlVTRAEAAAC23CUAAgAAAAo4MzkuODQzOTQ4AQgAAAAFAAAAATEBAAAACjE3MzMyNDg2OTYDAAAAAzE2MAIAAAACMTUEAAAAATAHAAAACjEwLzI0LzIwMjMIAAAACTkvMzAvMjAxMwkAAAABMKJ4ANqL1NsIGG/x343U2wgtQ0lRLktPU0U6QTAwMDI3MC5JUV9DQVNIX0VRVUlWLkNRMzIwMTMuLi4uVVNEAQAAALbcJQACAAAACzE5MTMuNDA3NjAxAQgAAAAFAAAAATEBAAAACjE3MzMyNDg2OTYDAAAAAzE2MAIAAAAEMTA5NgQAAAABMAcAAAAKMTAvMjQvMjAyMwgAAAAJOS8zMC8yMDEzCQAAAAEwongA2ovU2wgRRfPfjdTbCDFDSVEuS09TRTpBMDAwMjcwLklRX0NBU0hfU1RfSU5WRVNULkNRMzIwMTMuLi4uVVNEAQAAALbcJQACAAAACzU1NDIuNTEzOTA0AQgAAAAFAAAAATEB</t>
  </si>
  <si>
    <t>AAAACjE3MzMyNDg2OTYDAAAAAzE2MAIAAAAEMTAwMgQAAAABMAcAAAAKMTAvMjQvMjAyMwgAAAAJOS8zMC8yMDEzCQAAAAEwongA2ovU2whrguDfjdTbCCtDSVEuS09TRTpBMDAwMjcwLklRX1RPVEFMX0NBLkNRMzIwMTMuLi4uVVNEAQAAALbcJQACAAAADDExNTkxLjM4MjY4OQEIAAAABQAAAAExAQAAAAoxNzMzMjQ4Njk2AwAAAAMxNjACAAAABDEwMDgEAAAAATAHAAAACjEwLzI0LzIwMjMIAAAACTkvMzAvMjAxMwkAAAABMKJ4ANqL1NsIhB4F4I3U2wgvQ0lRLktPU0U6QTAwMDI3MC5JUV9UT1RBTF9BU1NFVFMuQ1EzMjAxMy4uLi5VU0QBAAAAttwlAAIAAAAMMzIxMjEuNjg0MDAzAQgAAAAFAAAAATEBAAAACjE3MzMyNDg2OTYDAAAAAzE2MAIAAAAEMTAwNwQAAAABMAcAAAAKMTAvMjQvMjAyMwgAAAAJOS8zMC8yMDEzCQAAAAEwongA2ovU2whfhwLgjdTbCCtDSVEuS09TRTpBMDAwMjcwLklRX1RPVEFMX0NMLkNRMzIwMTMuLi4uVVNEAQAAALbcJQACAAAACzkyNjkuNTAzMDI1AQgAAAAFAAAAATEBAAAACjE3MzMyNDg2OTYDAAAAAzE2MAIAAAAEMTAwOQQAAAABMAcAAAAKMTAvMjQvMjAyMwgAAAAJOS8zMC8yMDEzCQAAAAEwongA2ovU2wh4pwbgjdTbCC1DSVEuS09TRTpBMDAwMjcwLklRX1RPVEFMX0xJQUIuQ1EzMjAxMy4uLi5VU0QBAAAAttwlAAIAAAAMMTQwNDAuNjMwNzAzAQgAAAAFAAAAATEB</t>
  </si>
  <si>
    <t>AAAACjE3MzMyNDg2OTYDAAAAAzE2MAIAAAAEMTI3NgQAAAABMAcAAAAKMTAvMjQvMjAyMwgAAAAJOS8zMC8yMDEzCQAAAAEwongA2ovU2wib3gfgjdTbCC5DSVEuS09TRTpBMDAwMjcwLklRX1BSRUZfRVFVSVRZLkNRMzIwMTMuLi4uVVNEAQAAALbcJQADAAAAAACieADai9TbCAW4/t+N1NsINkNJUS5LT1NFOkEwMDAyNzAuSVFfVE9UQUxfQ09NTU9OX0VRVUlUWS5DUTMyMDEzLi4uLlVTRAEAAAC23CUAAgAAAAoxODA4MS4wNTMzAQgAAAAFAAAAATEBAAAACjE3MzMyNDg2OTYDAAAAAzE2MAIAAAAEMTAwNgQAAAABMAcAAAAKMTAvMjQvMjAyMwgAAAAJOS8zMC8yMDEzCQAAAAEwongA2ovU2wjWZQDgjdTbCCdDSVEuS09TRTpBMDAwMjcwLklRX0FQSUMuQ1EzMjAxMy4uLi5VU0QBAAAAttwlAAIAAAALMTYxNC4yMzA2MTEBCAAAAAUAAAABMQEAAAAKMTczMzI0ODY5NgMAAAADMTYwAgAAAAQxMDg0BAAAAAEwBwAAAAoxMC8yNC8yMDIzCAAAAAk5LzMwLzIwMTMJAAAAATCieADai9TbCDmcFeCN1NsIJUNJUS5LT1NFOkEwMDAyNzAuSVFfUkUuQ1EzMjAxMy4uLi5VU0QBAAAAttwlAAIAAAAMMTQyMjMuNzMwNzI2AQgAAAAFAAAAATEBAAAACjE3MzMyNDg2OTYDAAAAAzE2MAIAAAAEMTIyMgQAAAABMAcAAAAKMTAvMjQvMjAyMwgAAAAJOS8zMC8yMDEzCQAAAAEwongA2ovU2whtNgTgjdTbCC9DSVEuS09TRTpB</t>
  </si>
  <si>
    <t>MDAwMjcwLklRX1RPVEFMX0VRVUlUWS5DUTMyMDEzLi4uLlVTRAEAAAC23CUAAgAAAAoxODA4MS4wNTMzAQgAAAAFAAAAATEBAAAACjE3MzMyNDg2OTYDAAAAAzE2MAIAAAAEMTI3NQQAAAABMAcAAAAKMTAvMjQvMjAyMwgAAAAJOS8zMC8yMDEzCQAAAAEwongA2ovU2wgRRfPfjdTbCEBDSVEuS09TRTpBMDAwMjcwLklRX1RPVEFMX09VVFNUQU5ESU5HX0ZJTElOR19EQVRFLkNRMzIwMTMuLi4uVVNEAQAAALbcJQACAAAACjQwNC45ODUyMzEBBAAAAAUAAAABNQEAAAAKMTczMzI0ODY5NgIAAAAFMjQxNTMGAAAAATCieADai9TbCINn9d+N1NsILUNJUS5LT1NFOkEwMDAyNzAuSVFfVE9UQUxfREVCVC5DUTMyMDEzLi4uLlVTRAEAAAC23CUAAgAAAAsyODg3LjEzNjgwNAEIAAAABQAAAAExAQAAAAoxNzMzMjQ4Njk2AwAAAAMxNjACAAAABDQxNzMEAAAAATAHAAAACjEwLzI0LzIwMjMIAAAACTkvMzAvMjAxMwkAAAABMKJ4ANqL1NsIfsf2343U2wgxQ0lRLktPU0U6QTAwMDI3MC5JUV9QUkVGX0RJVl9PVEhFUi5DUTMyMDEzLi4uLlVTRAEAAAC23CUAAwAAAAAAongA2ovU2whXiPnfjdTbCCdDSVEuS09TRTpBMDAwMjcwLklRX0NPR1MuQ1EzMjAxMy4uLi5VU0QBAAAAttwlAAIAAAALODYzOS40MDc4MzkBCAAAAAUAAAABMQEAAAAKMTczMzI0ODY5NgMAAAADMTYwAgAAAAIzNAQAAAABMAcAAAAKMTAvMjQvMjAy</t>
  </si>
  <si>
    <t>MwgAAAAJOS8zMC8yMDEzCQAAAAEwongA2ovU2wjF9/vfjdTbCCVDSVEuS09TRTpBMDAwMjcwLklRX0FQLkNRMzIwMTMuLi4uVVNEAQAAALbcJQACAAAACzM5NjMuMTQ5NTI3AQgAAAAFAAAAATEBAAAACjE3MzMyNDg2OTYDAAAAAzE2MAIAAAAEMTAxOAQAAAABMAcAAAAKMTAvMjQvMjAyMwgAAAAJOS8zMC8yMDEzCQAAAAEwongA2ovU2wib3gfgjdTbCCVDSVEuS09TRTpBMDAwMjcwLklRX0FSLkNRMzIwMTMuLi4uVVNEAQAAALbcJQACAAAACzE2OTUuMTE2ODQ5AQgAAAAFAAAAATEBAAAACjE3MzMyNDg2OTYDAAAAAzE2MAIAAAAEMTAyMQQAAAABMAcAAAAKMTAvMjQvMjAyMwgAAAAJOS8zMC8yMDEzCQAAAAEwongA2ovU2whWUuTfjdTbCCxDSVEuS09TRTpBMDAwMjcwLklRX0lOVkVOVE9SWS5DUTMyMDEzLi4uLlVTRAEAAAC23CUAAgAAAAkzNTk2LjI0NDcBCAAAAAUAAAABMQEAAAAKMTczMzI0ODY5NgMAAAADMTYwAgAAAAQxMDQzBAAAAAEwBwAAAAoxMC8yNC8yMDIzCAAAAAk5LzMwLzIwMTMJAAAAATCieADai9TbCCUXCeCN1NsIJkNJUS5LT1NFOkEwMDAyNzAuSVFfU0dBLkNRMzIwMTMuLi4uVVNEAQAAALbcJQACAAAACzEzNzYuOTQ0MjI4AQgAAAAFAAAAATEBAAAACjE3MzMyNDg2OTYDAAAAAzE2MAIAAAACMjMEAAAAATAHAAAACjEwLzI0LzIwMjMIAAAACTkvMzAvMjAxMwkAAAABMKJ4ANqL1NsI</t>
  </si>
  <si>
    <t>dWIL4I3U2wg7Q0lRLktPU0U6QTAwMDI3MC5JUV9UT1RBTF9SRVZfMVlSX0FOTl9HUk9XVEguQ1EzMjAxMy4uLi5VU0QBAAAAttwlAAIAAAAGMC4wNzYzAQgAAAAFAAAAATEBAAAACjE3MzMyNDg2OTYDAAAAAjg1AgAAAAQ0MTk0BAAAAAEwBwAAAAoxMC8yNC8yMDIzCAAAAAk5LzMwLzIwMTMJAAAAATCieADai9TbCBhv8d+N1NsIJUNJUS5LT1NFOkEwMDAyNzAuSVFfREEuQ1EzMjAxMy4uLi5VU0QBAAAAttwlAAIAAAAJMjMuNDYyMzQ2AQgAAAAFAAAAATEBAAAACjE3MzMyNDg2OTYDAAAAAzE2MAIAAAABMgQAAAABMAcAAAAKMTAvMjQvMjAyMwgAAAAJOS8zMC8yMDEzCQAAAAEwongA2ovU2whfhwLgjdTbCDNDSVEuS09TRTpBMDAwMjcwLklRX05FVF9JTlRFUkVTVF9FWFAuQ1EzMjAxMy4uLi5VU0QBAAAAttwlAAIAAAAJMjkuMjQwOTk3AQgAAAAFAAAAATEBAAAACjE3MzMyNDg2OTYDAAAAAzE2MAIAAAADMzY4BAAAAAEwBwAAAAoxMC8yNC8yMDIzCAAAAAk5LzMwLzIwMTMJAAAAATCieADai9TbCKUQBOCN1NsIMkNJUS5LT1NFOkEwMDAyNzAuSVFfTkVUX1dPUktJTkdfQ0FQLkNRMzIwMTMuLi4uVVNEAQAAALbcJQACAAAADC0xODk1LjIzMDE4NwEIAAAABQAAAAExAQAAAAoxNzMzMjQ4Njk2AwAAAAMxNjACAAAABDEzMTEEAAAAATAHAAAACjEwLzI0LzIwMjMIAAAACTkvMzAvMjAxMwkAAAABMKJ4ANqL</t>
  </si>
  <si>
    <t>1NsIhB4F4I3U2wgoQ0lRLktPU0U6QTAwMDI3MC5JUV9DQVBFWC5DUTMyMDEzLi4uLlVTRAEAAAC23CUAAgAAAAstMjU3LjMzMTc0NwEIAAAABQAAAAExAQAAAAoxNzMzMjQ4Njk2AwAAAAMxNjACAAAABDIwMjEEAAAAATAHAAAACjEwLzI0LzIwMjMIAAAACTkvMzAvMjAxMwkAAAABMKJ4ANqL1NsIeKcG4I3U2wgsQ0lRLktPU0U6QTAwMDI3MC5JUV9UT1RBTF9SRVYuQ1EyMjAxMy4uLi5VU0QBAAAAttwlAAIAAAAMMTE0NTEuMjUzNjc5AQgAAAAFAAAAATEBAAAACjE3MzMyNDkzOTQDAAAAAzE2MAIAAAACMjgEAAAAATAHAAAACjEwLzI0LzIwMjMIAAAACTYvMzAvMjAxMwkAAAABMKJ4ANqL1NsIX54T4I3U2wglQ0lRLktPU0U6QTAwMDI3MC5JUV9OSS5DUTIyMDEzLi4uLlVTRAEAAAC23CUAAgAAAAsxMDMxLjI2NTQzMQEIAAAABQAAAAExAQAAAAoxNzMzMjQ5Mzk0AwAAAAMxNjACAAAAAjE1BAAAAAEwBwAAAAoxMC8yNC8yMDIzCAAAAAk2LzMwLzIwMTMJAAAAATCieADai9TbCBhv8d+N1NsILUNJUS5LT1NFOkEwMDAyNzAuSVFfQ0FTSF9FUVVJVi5DUTIyMDEzLi4uLlVTRAEAAAC23CUAAgAAAAsyNDc3LjI1NzE0MQEIAAAABQAAAAExAQAAAAoxNzMzMjQ5Mzk0AwAAAAMxNjACAAAABDEwOTYEAAAAATAHAAAACjEwLzI0LzIwMjMIAAAACTYvMzAvMjAxMwkAAAABMKJ4ANqL1NsIEUXz343U2wgxQ0lRLktP</t>
  </si>
  <si>
    <t>U0U6QTAwMDI3MC5JUV9DQVNIX1NUX0lOVkVTVC5DUTIyMDEzLi4uLlVTRAEAAAC23CUAAgAAAAs1MTcxLjU1NjY1NAEIAAAABQAAAAExAQAAAAoxNzMzMjQ5Mzk0AwAAAAMxNjACAAAABDEwMDIEAAAAATAHAAAACjEwLzI0LzIwMjMIAAAACTYvMzAvMjAxMwkAAAABMKJ4ANqL1NsIg2f1343U2wgrQ0lRLktPU0U6QTAwMDI3MC5JUV9UT1RBTF9DQS5DUTIyMDEzLi4uLlVTRAEAAAC23CUAAgAAAAwxMjE2My40NzY5MjkBCAAAAAUAAAABMQEAAAAKMTczMzI0OTM5NAMAAAADMTYwAgAAAAQxMDA4BAAAAAEwBwAAAAoxMC8yNC8yMDIzCAAAAAk2LzMwLzIwMTMJAAAAATCieADai9TbCH7H9t+N1NsIL0NJUS5LT1NFOkEwMDAyNzAuSVFfVE9UQUxfQVNTRVRTLkNRMjIwMTMuLi4uVVNEAQAAALbcJQACAAAADDMxMjQ1LjI4NTQyNgEIAAAABQAAAAExAQAAAAoxNzMzMjQ5Mzk0AwAAAAMxNjACAAAABDEwMDcEAAAAATAHAAAACjEwLzI0LzIwMjMIAAAACTYvMzAvMjAxMwkAAAABMKJ4ANqL1NsIs1UR4I3U2wgrQ0lRLktPU0U6QTAwMDI3MC5JUV9UT1RBTF9DTC5DUTIyMDEzLi4uLlVTRAEAAAC23CUAAgAAAAwxMDQ1OS40OTcyNTgBCAAAAAUAAAABMQEAAAAKMTczMzI0OTM5NAMAAAADMTYwAgAAAAQxMDA5BAAAAAEwBwAAAAoxMC8yNC8yMDIzCAAAAAk2LzMwLzIwMTMJAAAAATCieADai9TbCJveB+CN1NsILUNJ</t>
  </si>
  <si>
    <t>US5LT1NFOkEwMDAyNzAuSVFfVE9UQUxfTElBQi5DUTIyMDEzLi4uLlVTRAEAAAC23CUAAgAAAAwxNDk2NS42NDM5NjEBCAAAAAUAAAABMQEAAAAKMTczMzI0OTM5NAMAAAADMTYwAgAAAAQxMjc2BAAAAAEwBwAAAAoxMC8yNC8yMDIzCAAAAAk2LzMwLzIwMTMJAAAAATCieADai9TbCCUXCeCN1NsILkNJUS5LT1NFOkEwMDAyNzAuSVFfUFJFRl9FUVVJVFkuQ1EyMjAxMy4uLi5VU0QBAAAAttwlAAMAAAAAAKJ4ANqL1NsIa4Lg343U2wg2Q0lRLktPU0U6QTAwMDI3MC5JUV9UT1RBTF9DT01NT05fRVFVSVRZLkNRMjIwMTMuLi4uVVNEAQAAALbcJQACAAAADDE2Mjc5LjY0MTQ2NQEIAAAABQAAAAExAQAAAAoxNzMzMjQ5Mzk0AwAAAAMxNjACAAAABDEwMDYEAAAAATAHAAAACjEwLzI0LzIwMjMIAAAACTYvMzAvMjAxMwkAAAABMKJ4ANqL1NsIdWIL4I3U2wgnQ0lRLktPU0U6QTAwMDI3MC5JUV9BUElDLkNRMjIwMTMuLi4uVVNEAQAAALbcJQACAAAACzE1MTYuMTU3MDc5AQgAAAAFAAAAATEBAAAACjE3MzMyNDkzOTQDAAAAAzE2MAIAAAAEMTA4NAQAAAABMAcAAAAKMTAvMjQvMjAyMwgAAAAJNi8zMC8yMDEzCQAAAAEwongA2ovU2whWUuTfjdTbCCVDSVEuS09TRTpBMDAwMjcwLklRX1JFLkNRMjIwMTMuLi4uVVNEAQAAALbcJQACAAAADDEyNTYzLjQ5MDcwNgEIAAAABQAAAAExAQAAAAoxNzMzMjQ5Mzk0AwAA</t>
  </si>
  <si>
    <t>AAMxNjACAAAABDEyMjIEAAAAATAHAAAACjEwLzI0LzIwMjMIAAAACTYvMzAvMjAxMwkAAAABMKJ4ANqL1NsIX4cC4I3U2wgvQ0lRLktPU0U6QTAwMDI3MC5JUV9UT1RBTF9FUVVJVFkuQ1EyMjAxMy4uLi5VU0QBAAAAttwlAAIAAAAMMTYyNzkuNjQxNDY1AQgAAAAFAAAAATEBAAAACjE3MzMyNDkzOTQDAAAAAzE2MAIAAAAEMTI3NQQAAAABMAcAAAAKMTAvMjQvMjAyMwgAAAAJNi8zMC8yMDEzCQAAAAEwongA2ovU2wilEATgjdTbCEBDSVEuS09TRTpBMDAwMjcwLklRX1RPVEFMX09VVFNUQU5ESU5HX0ZJTElOR19EQVRFLkNRMjIwMTMuLi4uVVNEAQAAALbcJQACAAAACjQwNC45ODUyMzEBBAAAAAUAAAABNQEAAAAKMTczMzI0OTM5NAIAAAAFMjQxNTMGAAAAATCieADai9TbCIQeBeCN1NsILUNJUS5LT1NFOkEwMDAyNzAuSVFfVE9UQUxfREVCVC5DUTIyMDEzLi4uLlVTRAEAAAC23CUAAgAAAAozMzA0Ljk1NjExAQgAAAAFAAAAATEBAAAACjE3MzMyNDkzOTQDAAAAAzE2MAIAAAAENDE3MwQAAAABMAcAAAAKMTAvMjQvMjAyMwgAAAAJNi8zMC8yMDEzCQAAAAEwongA2ovU2whlgAbgjdTbCDFDSVEuS09TRTpBMDAwMjcwLklRX1BSRUZfRElWX09USEVSLkNRMjIwMTMuLi4uVVNEAQAAALbcJQADAAAAAACieADai9TbCH7H9t+N1NsIJ0NJUS5LT1NFOkEwMDAyNzAuSVFfQ09HUy5DUTIyMDEzLi4uLlVTRAEA</t>
  </si>
  <si>
    <t>AAC23CUAAgAAAAs4ODU0LjExNjc2MwEIAAAABQAAAAExAQAAAAoxNzMzMjQ5Mzk0AwAAAAMxNjACAAAAAjM0BAAAAAEwBwAAAAoxMC8yNC8yMDIzCAAAAAk2LzMwLzIwMTMJAAAAATCieADai9TbCFeI+d+N1NsIJUNJUS5LT1NFOkEwMDAyNzAuSVFfQVAuQ1EyMjAxMy4uLi5VU0QBAAAAttwlAAIAAAALNDYzMS4xMjY1NTYBCAAAAAUAAAABMQEAAAAKMTczMzI0OTM5NAMAAAADMTYwAgAAAAQxMDE4BAAAAAEwBwAAAAoxMC8yNC8yMDIzCAAAAAk2LzMwLzIwMTMJAAAAATCieADai9TbCMX3+9+N1NsIJUNJUS5LT1NFOkEwMDAyNzAuSVFfQVIuQ1EyMjAxMy4uLi5VU0QBAAAAttwlAAIAAAAKMjI1MC41MTMyNwEIAAAABQAAAAExAQAAAAoxNzMzMjQ5Mzk0AwAAAAMxNjACAAAABDEwMjEEAAAAATAHAAAACjEwLzI0LzIwMjMIAAAACTYvMzAvMjAxMwkAAAABMKJ4ANqL1NsIBbj+343U2wgsQ0lRLktPU0U6QTAwMDI3MC5JUV9JTlZFTlRPUlkuQ1EyMjAxMy4uLi5VU0QBAAAAttwlAAIAAAALMzg5MC44NjMzNTcBCAAAAAUAAAABMQEAAAAKMTczMzI0OTM5NAMAAAADMTYwAgAAAAQxMDQzBAAAAAEwBwAAAAoxMC8yNC8yMDIzCAAAAAk2LzMwLzIwMTMJAAAAATCieADai9TbCNZlAOCN1NsIJkNJUS5LT1NFOkEwMDAyNzAuSVFfU0dBLkNRMjIwMTMuLi4uVVNEAQAAALbcJQACAAAACzE0NzMuNzQ2MDg5AQgAAAAF</t>
  </si>
  <si>
    <t>AAAAATEBAAAACjE3MzMyNDkzOTQDAAAAAzE2MAIAAAACMjMEAAAAATAHAAAACjEwLzI0LzIwMjMIAAAACTYvMzAvMjAxMwkAAAABMKJ4ANqL1NsIGG/x343U2wg7Q0lRLktPU0U6QTAwMDI3MC5JUV9UT1RBTF9SRVZfMVlSX0FOTl9HUk9XVEguQ1EyMjAxMy4uLi5VU0QBAAAAttwlAAIAAAAGNC40NzU2AQgAAAAFAAAAATEBAAAACjE3MzMyNDkzOTQDAAAAAjg1AgAAAAQ0MTk0BAAAAAEwBwAAAAoxMC8yNC8yMDIzCAAAAAk2LzMwLzIwMTMJAAAAATCieADai9TbCGuC4N+N1NsIJUNJUS5LT1NFOkEwMDAyNzAuSVFfREEuQ1EyMjAxMy4uLi5VU0QBAAAAttwlAAIAAAAJMjAuOTA0MjA2AQgAAAAFAAAAATEBAAAACjE3MzMyNDkzOTQDAAAAAzE2MAIAAAABMgQAAAABMAcAAAAKMTAvMjQvMjAyMwgAAAAJNi8zMC8yMDEzCQAAAAEwongA2ovU2wgRRfPfjdTbCDNDSVEuS09TRTpBMDAwMjcwLklRX05FVF9JTlRFUkVTVF9FWFAuQ1EyMjAxMy4uLi5VU0QBAAAAttwlAAIAAAAJMTYuNzIwMjIxAQgAAAAFAAAAATEBAAAACjE3MzMyNDkzOTQDAAAAAzE2MAIAAAADMzY4BAAAAAEwBwAAAAoxMC8yNC8yMDIzCAAAAAk2LzMwLzIwMTMJAAAAATCieADai9TbCFZS5N+N1NsIMkNJUS5LT1NFOkEwMDAyNzAuSVFfTkVUX1dPUktJTkdfQ0FQLkNRMjIwMTMuLi4uVVNEAQAAALbcJQACAAAACy0xODE5LjQzNDQzAQgAAAAF</t>
  </si>
  <si>
    <t>AAAAATEBAAAACjE3MzMyNDkzOTQDAAAAAzE2MAIAAAAEMTMxMQQAAAABMAcAAAAKMTAvMjQvMjAyMwgAAAAJNi8zMC8yMDEzCQAAAAEwongA2ovU2wiDZ/XfjdTbCChDSVEuS09TRTpBMDAwMjcwLklRX0NBUEVYLkNRMjIwMTMuLi4uVVNEAQAAALbcJQACAAAACy0xODMuNzUyMTM3AQgAAAAFAAAAATEBAAAACjE3MzMyNDkzOTQDAAAAAzE2MAIAAAAEMjAyMQQAAAABMAcAAAAKMTAvMjQvMjAyMwgAAAAJNi8zMC8yMDEzCQAAAAEwongA2ovU2whlgAbgjdTbCCxDSVEuS09TRTpBMDAwMjcwLklRX1RPVEFMX1JFVi5DUTEyMDEzLi4uLlVTRAEAAAC23CUAAgAAAAs5OTYzLjI1NzAxNAEIAAAABQAAAAExAQAAAAoxNzMzMjQ5MzQzAwAAAAMxNjACAAAAAjI4BAAAAAEwBwAAAAoxMC8yNC8yMDIzCAAAAAkzLzMxLzIwMTMJAAAAATCieADai9TbCCRaD+CN1NsIJUNJUS5LT1NFOkEwMDAyNzAuSVFfTkkuQ1ExMjAxMy4uLi5VU0QBAAAAttwlAAIAAAAKNzA0LjYxMDE2NQEIAAAABQAAAAExAQAAAAoxNzMzMjQ5MzQzAwAAAAMxNjACAAAAAjE1BAAAAAEwBwAAAAoxMC8yNC8yMDIzCAAAAAkzLzMxLzIwMTMJAAAAATCieADai9TbCF+HAuCN1NsILUNJUS5LT1NFOkEwMDAyNzAuSVFfQ0FTSF9FUVVJVi5DUTEyMDEzLi4uLlVTRAEAAAC23CUAAgAAAAsxOTM2LjM1MTI5NQEIAAAABQAAAAExAQAAAAoxNzMzMjQ5MzQz</t>
  </si>
  <si>
    <t>AwAAAAMxNjACAAAABDEwOTYEAAAAATAHAAAACjEwLzI0LzIwMjMIAAAACTMvMzEvMjAxMwkAAAABMKJ4ANqL1NsIpRAE4I3U2wgxQ0lRLktPU0U6QTAwMDI3MC5JUV9DQVNIX1NUX0lOVkVTVC5DUTEyMDEzLi4uLlVTRAEAAAC23CUAAgAAAAo0MTk0LjU3MTgzAQgAAAAFAAAAATEBAAAACjE3MzMyNDkzNDMDAAAAAzE2MAIAAAAEMTAwMgQAAAABMAcAAAAKMTAvMjQvMjAyMwgAAAAJMy8zMS8yMDEzCQAAAAEwongA2ovU2wiEHgXgjdTbCCtDSVEuS09TRTpBMDAwMjcwLklRX1RPVEFMX0NBLkNRMTIwMTMuLi4uVVNEAQAAALbcJQACAAAADDExMzExLjM2Mzg3NQEIAAAABQAAAAExAQAAAAoxNzMzMjQ5MzQzAwAAAAMxNjACAAAABDEwMDgEAAAAATAHAAAACjEwLzI0LzIwMjMIAAAACTMvMzEvMjAxMwkAAAABMKJ4ANqL1NsIfsf2343U2wgvQ0lRLktPU0U6QTAwMDI3MC5JUV9UT1RBTF9BU1NFVFMuQ1ExMjAxMy4uLi5VU0QBAAAAttwlAAIAAAAMMzAzNDYuMDA0ODgyAQgAAAAFAAAAATEBAAAACjE3MzMyNDkzNDMDAAAAAzE2MAIAAAAEMTAwNwQAAAABMAcAAAAKMTAvMjQvMjAyMwgAAAAJMy8zMS8yMDEzCQAAAAEwongA2ovU2wjfH/PfjdTbCCtDSVEuS09TRTpBMDAwMjcwLklRX1RPVEFMX0NMLkNRMTIwMTMuLi4uVVNEAQAAALbcJQACAAAADDEwMjk0LjE1MDQwNgEIAAAABQAAAAExAQAAAAoxNzMzMjQ5</t>
  </si>
  <si>
    <t>MzQzAwAAAAMxNjACAAAABDEwMDkEAAAAATAHAAAACjEwLzI0LzIwMjMIAAAACTMvMzEvMjAxMwkAAAABMKJ4ANqL1NsIV4j5343U2wgtQ0lRLktPU0U6QTAwMDI3MC5JUV9UT1RBTF9MSUFCLkNRMTIwMTMuLi4uVVNEAQAAALbcJQACAAAADDE0ODEyLjMwNjQyNQEIAAAABQAAAAExAQAAAAoxNzMzMjQ5MzQzAwAAAAMxNjACAAAABDEyNzYEAAAAATAHAAAACjEwLzI0LzIwMjMIAAAACTMvMzEvMjAxMwkAAAABMKJ4ANqL1NsIxff7343U2wguQ0lRLktPU0U6QTAwMDI3MC5JUV9QUkVGX0VRVUlUWS5DUTEyMDEzLi4uLlVTRAEAAAC23CUAAwAAAAAAongA2ovU2wgFuP7fjdTbCDZDSVEuS09TRTpBMDAwMjcwLklRX1RPVEFMX0NPTU1PTl9FUVVJVFkuQ1ExMjAxMy4uLi5VU0QBAAAAttwlAAIAAAAMMTU1MzMuNjk4NDU4AQgAAAAFAAAAATEBAAAACjE3MzMyNDkzNDMDAAAAAzE2MAIAAAAEMTAwNgQAAAABMAcAAAAKMTAvMjQvMjAyMwgAAAAJMy8zMS8yMDEzCQAAAAEwongA2ovU2wh1YgvgjdTbCCdDSVEuS09TRTpBMDAwMjcwLklRX0FQSUMuQ1ExMjAxMy4uLi5VU0QBAAAAttwlAAIAAAALMTU2MC40NjExNzYBCAAAAAUAAAABMQEAAAAKMTczMzI0OTM0MwMAAAADMTYwAgAAAAQxMDg0BAAAAAEwBwAAAAoxMC8yNC8yMDIzCAAAAAkzLzMxLzIwMTMJAAAAATCieADai9TbCBhv8d+N1NsIJUNJUS5LT1NFOkEw</t>
  </si>
  <si>
    <t>MDAyNzAuSVFfUkUuQ1ExMjAxMy4uLi5VU0QBAAAAttwlAAIAAAAMMTE4MDAuODQzMjcxAQgAAAAFAAAAATEBAAAACjE3MzMyNDkzNDMDAAAAAzE2MAIAAAAEMTIyMgQAAAABMAcAAAAKMTAvMjQvMjAyMwgAAAAJMy8zMS8yMDEzCQAAAAEwsp8A2ovU2wiDZ/XfjdTbCC9DSVEuS09TRTpBMDAwMjcwLklRX1RPVEFMX0VRVUlUWS5DUTEyMDEzLi4uLlVTRAEAAAC23CUAAgAAAAwxNTUzMy42OTg0NTgBCAAAAAUAAAABMQEAAAAKMTczMzI0OTM0MwMAAAADMTYwAgAAAAQxMjc1BAAAAAEwBwAAAAoxMC8yNC8yMDIzCAAAAAkzLzMxLzIwMTMJAAAAATCynwDai9TbCGuC4N+N1NsIQENJUS5LT1NFOkEwMDAyNzAuSVFfVE9UQUxfT1VUU1RBTkRJTkdfRklMSU5HX0RBVEUuQ1ExMjAxMy4uLi5VU0QBAAAAttwlAAIAAAAKNDA0Ljk4NTIzMQEEAAAABQAAAAE1AQAAAAoxNzMzMjQ5MzQzAgAAAAUyNDE1MwYAAAABMLKfANqL1NsIpRAE4I3U2wgtQ0lRLktPU0U6QTAwMDI3MC5JUV9UT1RBTF9ERUJULkNRMTIwMTMuLi4uVVNEAQAAALbcJQACAAAACjM1OTMuNTIwMTEBCAAAAAUAAAABMQEAAAAKMTczMzI0OTM0MwMAAAADMTYwAgAAAAQ0MTczBAAAAAEwBwAAAAoxMC8yNC8yMDIzCAAAAAkzLzMxLzIwMTMJAAAAATCynwDai9TbCIQeBeCN1NsIMUNJUS5LT1NFOkEwMDAyNzAuSVFfUFJFRl9ESVZfT1RIRVIuQ1ExMjAx</t>
  </si>
  <si>
    <t>My4uLi5VU0QBAAAAttwlAAMAAAAAALKfANqL1NsIZYAG4I3U2wgnQ0lRLktPU0U6QTAwMDI3MC5JUV9DT0dTLkNRMTIwMTMuLi4uVVNEAQAAALbcJQACAAAACzc4NjYuNjEwMTU5AQgAAAAFAAAAATEBAAAACjE3MzMyNDkzNDMDAAAAAzE2MAIAAAACMzQEAAAAATAHAAAACjEwLzI0LzIwMjMIAAAACTMvMzEvMjAxMwkAAAABMLKfANqL1NsIm94H4I3U2wglQ0lRLktPU0U6QTAwMDI3MC5JUV9BUC5DUTEyMDEzLi4uLlVTRAEAAAC23CUAAgAAAAs0NjEyLjA2MjAzNgEIAAAABQAAAAExAQAAAAoxNzMzMjQ5MzQzAwAAAAMxNjACAAAABDEwMTgEAAAAATAHAAAACjEwLzI0LzIwMjMIAAAACTMvMzEvMjAxMwkAAAABMLKfANqL1NsIJRcJ4I3U2wglQ0lRLktPU0U6QTAwMDI3MC5JUV9BUi5DUTEyMDEzLi4uLlVTRAEAAAC23CUAAgAAAAsxNzYxLjkyODk4MwEIAAAABQAAAAExAQAAAAoxNzMzMjQ5MzQzAwAAAAMxNjACAAAABDEwMjEEAAAAATAHAAAACjEwLzI0LzIwMjMIAAAACTMvMzEvMjAxMwkAAAABMLKfANqL1NsIVlLk343U2wgsQ0lRLktPU0U6QTAwMDI3MC5JUV9JTlZFTlRPUlkuQ1ExMjAxMy4uLi5VU0QBAAAAttwlAAIAAAALNDEyNS43NDQ2ODkBCAAAAAUAAAABMQEAAAAKMTczMzI0OTM0MwMAAAADMTYwAgAAAAQxMDQzBAAAAAEwBwAAAAoxMC8yNC8yMDIzCAAAAAkzLzMxLzIwMTMJAAAAATCynwDa</t>
  </si>
  <si>
    <t>i9TbCAW4/t+N1NsIJkNJUS5LT1NFOkEwMDAyNzAuSVFfU0dBLkNRMTIwMTMuLi4uVVNEAQAAALbcJQACAAAACzEzMzguMDIzODk5AQgAAAAFAAAAATEBAAAACjE3MzMyNDkzNDMDAAAAAzE2MAIAAAACMjMEAAAAATAHAAAACjEwLzI0LzIwMjMIAAAACTMvMzEvMjAxMwkAAAABMLKfANqL1NsI1mUA4I3U2wg7Q0lRLktPU0U6QTAwMDI3MC5JUV9UT1RBTF9SRVZfMVlSX0FOTl9HUk9XVEguQ1ExMjAxMy4uLi5VU0QBAAAAttwlAAIAAAAHLTUuOTgxNQEIAAAABQAAAAExAQAAAAoxNzMzMjQ5MzQzAwAAAAI4NQIAAAAENDE5NAQAAAABMAcAAAAKMTAvMjQvMjAyMwgAAAAJMy8zMS8yMDEzCQAAAAEwsp8A2ovU2wh+IQ7gjdTbCCVDSVEuS09TRTpBMDAwMjcwLklRX0RBLkNRMTIwMTMuLi4uVVNEAQAAALbcJQACAAAACTIxLjA2NzQ0MgEIAAAABQAAAAExAQAAAAoxNzMzMjQ5MzQzAwAAAAMxNjACAAAAATIEAAAAATAHAAAACjEwLzI0LzIwMjMIAAAACTMvMzEvMjAxMwkAAAABMLKfANqL1NsIPmAC4I3U2wgzQ0lRLktPU0U6QTAwMDI3MC5JUV9ORVRfSU5URVJFU1RfRVhQLkNRMTIwMTMuLi4uVVNEAQAAALbcJQACAAAACTE5LjU4MDc5NAEIAAAABQAAAAExAQAAAAoxNzMzMjQ5MzQzAwAAAAMxNjACAAAAAzM2OAQAAAABMAcAAAAKMTAvMjQvMjAyMwgAAAAJMy8zMS8yMDEzCQAAAAEwsp8A2ovU2wj+QPXfjdTb</t>
  </si>
  <si>
    <t>CDJDSVEuS09TRTpBMDAwMjcwLklRX05FVF9XT1JLSU5HX0NBUC5DUTEyMDEzLi4uLlVTRAEAAAC23CUAAgAAAAwtMTI3OS42MjEyNzIBCAAAAAUAAAABMQEAAAAKMTczMzI0OTM0MwMAAAADMTYwAgAAAAQxMzExBAAAAAEwBwAAAAoxMC8yNC8yMDIzCAAAAAkzLzMxLzIwMTMJAAAAATCynwDai9TbCH7H9t+N1NsIKENJUS5LT1NFOkEwMDAyNzAuSVFfQ0FQRVguQ1ExMjAxMy4uLi5VU0QBAAAAttwlAAIAAAALLTE5My43Nzg0MDEBCAAAAAUAAAABMQEAAAAKMTczMzI0OTM0MwMAAAADMTYwAgAAAAQyMDIxBAAAAAEwBwAAAAoxMC8yNC8yMDIzCAAAAAkzLzMxLzIwMTMJAAAAATCynwDai9TbCFeI+d+N1NsILENJUS5LT1NFOkEwMDAyNzAuSVFfVE9UQUxfUkVWLkNRNDIwMTIuLi4uVVNEAQAAALbcJQACAAAADDEwNjAyLjk0ODM1MgEIAAAABQAAAAExAQAAAAoxNjgzNDY2MTkyAwAAAAMxNjACAAAAAjI4BAAAAAEwBwAAAAoxMC8yNC8yMDIzCAAAAAoxMi8zMS8yMDEyCQAAAAEwsp8A2ovU2wgYb/HfjdTbCCVDSVEuS09TRTpBMDAwMjcwLklRX05JLkNRNDIwMTIuLi4uVVNEAQAAALbcJQACAAAACjY5My40MTY4NzgBCAAAAAUAAAABMQEAAAAKMTY4MzQ2NjE5MgMAAAADMTYwAgAAAAIxNQQAAAABMAcAAAAKMTAvMjQvMjAyMwgAAAAKMTIvMzEvMjAxMgkAAAABMLKfANqL1NsI3x/z343U2wgtQ0lRLktPU0U6</t>
  </si>
  <si>
    <t>QTAwMDI3MC5JUV9DQVNIX0VRVUlWLkNRNDIwMTIuLi4uVVNEAQAAALbcJQACAAAACzE3ODkuNTM4NzA1AQgAAAAFAAAAATEBAAAACjE2ODM0NjYxOTIDAAAAAzE2MAIAAAAEMTA5NgQAAAABMAcAAAAKMTAvMjQvMjAyMwgAAAAKMTIvMzEvMjAxMgkAAAABMLKfANqL1NsIPmAC4I3U2wgxQ0lRLktPU0U6QTAwMDI3MC5JUV9DQVNIX1NUX0lOVkVTVC5DUTQyMDEyLi4uLlVTRAEAAAC23CUAAgAAAAszOTY5LjQ4NzAzNgEIAAAABQAAAAExAQAAAAoxNjgzNDY2MTkyAwAAAAMxNjACAAAABDEwMDIEAAAAATAHAAAACjEwLzI0LzIwMjMIAAAACjEyLzMxLzIwMTIJAAAAATCynwDai9TbCKUQBOCN1NsIK0NJUS5LT1NFOkEwMDAyNzAuSVFfVE9UQUxfQ0EuQ1E0MjAxMi4uLi5VU0QBAAAAttwlAAIAAAAMMTA0NzMuNTcwNTcyAQgAAAAFAAAAATEBAAAACjE2ODM0NjYxOTIDAAAAAzE2MAIAAAAEMTAwOAQAAAABMAcAAAAKMTAvMjQvMjAyMwgAAAAKMTIvMzEvMjAxMgkAAAABMLKfANqL1NsIhB4F4I3U2wgvQ0lRLktPU0U6QTAwMDI3MC5JUV9UT1RBTF9BU1NFVFMuQ1E0MjAxMi4uLi5VU0QBAAAAttwlAAIAAAAMMzA0NjEuNzA0NzgxAQgAAAAFAAAAATEBAAAACjE2ODM0NjYxOTIDAAAAAzE2MAIAAAAEMTAwNwQAAAABMAcAAAAKMTAvMjQvMjAyMwgAAAAKMTIvMzEvMjAxMgkAAAABMLKfANqL1NsIq3YM4I3U2wgr</t>
  </si>
  <si>
    <t>Q0lRLktPU0U6QTAwMDI3MC5JUV9UT1RBTF9DTC5DUTQyMDEyLi4uLlVTRAEAAAC23CUAAgAAAAs5NDAyLjQ3NDcxNAEIAAAABQAAAAExAQAAAAoxNjgzNDY2MTkyAwAAAAMxNjACAAAABDEwMDkEAAAAATAHAAAACjEwLzI0LzIwMjMIAAAACjEyLzMxLzIwMTIJAAAAATCynwDai9TbCJveB+CN1NsILUNJUS5LT1NFOkEwMDAyNzAuSVFfVE9UQUxfTElBQi5DUTQyMDEyLi4uLlVTRAEAAAC23CUAAgAAAAwxNDYyMC43MzU2ODcBCAAAAAUAAAABMQEAAAAKMTY4MzQ2NjE5MgMAAAADMTYwAgAAAAQxMjc2BAAAAAEwBwAAAAoxMC8yNC8yMDIzCAAAAAoxMi8zMS8yMDEyCQAAAAEwsp8A2ovU2wgFuP7fjdTbCC5DSVEuS09TRTpBMDAwMjcwLklRX1BSRUZfRVFVSVRZLkNRNDIwMTIuLi4uVVNEAQAAALbcJQADAAAAAACynwDai9TbCGuC4N+N1NsINkNJUS5LT1NFOkEwMDAyNzAuSVFfVE9UQUxfQ09NTU9OX0VRVUlUWS5DUTQyMDEyLi4uLlVTRAEAAAC23CUAAgAAAAwxNTg0MC45NjkwOTQBCAAAAAUAAAABMQEAAAAKMTY4MzQ2NjE5MgMAAAADMTYwAgAAAAQxMDA2BAAAAAEwBwAAAAoxMC8yNC8yMDIzCAAAAAoxMi8zMS8yMDEyCQAAAAEwsp8A2ovU2wjWZQDgjdTbCCdDSVEuS09TRTpBMDAwMjcwLklRX0FQSUMuQ1E0MjAxMi4uLi5VU0QBAAAAttwlAAIAAAALMTYzMi4zNDUzMDcBCAAAAAUAAAABMQEAAAAKMTY4</t>
  </si>
  <si>
    <t>MzQ2NjE5MgMAAAADMTYwAgAAAAQxMDg0BAAAAAEwBwAAAAoxMC8yNC8yMDIzCAAAAAoxMi8zMS8yMDEyCQAAAAEwsp8A2ovU2whWUuTfjdTbCCVDSVEuS09TRTpBMDAwMjcwLklRX1JFLkNRNDIwMTIuLi4uVVNEAQAAALbcJQACAAAACzExOTA2LjA5MTc0AQgAAAAFAAAAATEBAAAACjE2ODM0NjYxOTIDAAAAAzE2MAIAAAAEMTIyMgQAAAABMAcAAAAKMTAvMjQvMjAyMwgAAAAKMTIvMzEvMjAxMgkAAAABMLKfANqL1NsI3x/z343U2wgvQ0lRLktPU0U6QTAwMDI3MC5JUV9UT1RBTF9FUVVJVFkuQ1E0MjAxMi4uLi5VU0QBAAAAttwlAAIAAAAMMTU4NDAuOTY5MDk0AQgAAAAFAAAAATEBAAAACjE2ODM0NjYxOTIDAAAAAzE2MAIAAAAEMTI3NQQAAAABMAcAAAAKMTAvMjQvMjAyMwgAAAAKMTIvMzEvMjAxMgkAAAABMLKfANqL1NsI/kD1343U2whAQ0lRLktPU0U6QTAwMDI3MC5JUV9UT1RBTF9PVVRTVEFORElOR19GSUxJTkdfREFURS5DUTQyMDEyLi4uLlVTRAEAAAC23CUAAgAAAAo0MDQuOTg1MjMxAQQAAAAFAAAAATUBAAAACjE2ODM0NjYxOTICAAAABTI0MTUzBgAAAAEwsp8A2ovU2wh3ovbfjdTbCC1DSVEuS09TRTpBMDAwMjcwLklRX1RPVEFMX0RFQlQuQ1E0MjAxMi4uLi5VU0QBAAAAttwlAAIAAAALMzY0NC4zODYzNzgBCAAAAAUAAAABMQEAAAAKMTY4MzQ2NjE5MgMAAAADMTYwAgAAAAQ0MTczBAAA</t>
  </si>
  <si>
    <t>AAEwBwAAAAoxMC8yNC8yMDIzCAAAAAoxMi8zMS8yMDEyCQAAAAEwsp8A2ovU2whXiPnfjdTbCDFDSVEuS09TRTpBMDAwMjcwLklRX1BSRUZfRElWX09USEVSLkNRNDIwMTIuLi4uVVNEAQAAALbcJQADAAAAAACynwDai9TbCMX3+9+N1NsIJ0NJUS5LT1NFOkEwMDAyNzAuSVFfQ09HUy5DUTQyMDEyLi4uLlVTRAEAAAC23CUAAgAAAAo4NDYyLjY5MTYyAQgAAAAFAAAAATEBAAAACjE2ODM0NjYxOTIDAAAAAzE2MAIAAAACMzQEAAAAATAHAAAACjEwLzI0LzIwMjMIAAAACjEyLzMxLzIwMTIJAAAAATCynwDai9TbCGWABuCN1NsIJUNJUS5LT1NFOkEwMDAyNzAuSVFfQVAuQ1E0MjAxMi4uLi5VU0QBAAAAttwlAAIAAAAKNDY5OS42NjI5NQEIAAAABQAAAAExAQAAAAoxNjgzNDY2MTkyAwAAAAMxNjACAAAABDEwMTgEAAAAATAHAAAACjEwLzI0LzIwMjMIAAAACjEyLzMxLzIwMTIJAAAAATCynwDai9TbCJveB+CN1NsIJUNJUS5LT1NFOkEwMDAyNzAuSVFfQVIuQ1E0MjAxMi4uLi5VU0QBAAAAttwlAAIAAAALMTY5NC4wMzI1MjkBCAAAAAUAAAABMQEAAAAKMTY4MzQ2NjE5MgMAAAADMTYwAgAAAAQxMDIxBAAAAAEwBwAAAAoxMC8yNC8yMDIzCAAAAAoxMi8zMS8yMDEyCQAAAAEwsp8A2ovU2wglFwngjdTbCCxDSVEuS09TRTpBMDAwMjcwLklRX0lOVkVOVE9SWS5DUTQyMDEyLi4uLlVTRAEAAAC23CUAAgAAAAsz</t>
  </si>
  <si>
    <t>OTcwLjUyMzE2NAEIAAAABQAAAAExAQAAAAoxNjgzNDY2MTkyAwAAAAMxNjACAAAABDEwNDMEAAAAATAHAAAACjEwLzI0LzIwMjMIAAAACjEyLzMxLzIwMTIJAAAAATCynwDai9TbCHViC+CN1NsIJkNJUS5LT1NFOkEwMDAyNzAuSVFfU0dBLkNRNDIwMTIuLi4uVVNEAQAAALbcJQACAAAACzE3MzYuNjcyNjczAQgAAAAFAAAAATEBAAAACjE2ODM0NjYxOTIDAAAAAzE2MAIAAAACMjMEAAAAATAHAAAACjEwLzI0LzIwMjMIAAAACjEyLzMxLzIwMTIJAAAAATCynwDai9TbCBhv8d+N1NsIO0NJUS5LT1NFOkEwMDAyNzAuSVFfVE9UQUxfUkVWXzFZUl9BTk5fR1JPV1RILkNRNDIwMTIuLi4uVVNEAQAAALbcJQACAAAABjIuODY4MQEIAAAABQAAAAExAQAAAAoxNjgzNDY2MTkyAwAAAAI4NQIAAAAENDE5NAQAAAABMAcAAAAKMTAvMjQvMjAyMwgAAAAKMTIvMzEvMjAxMgkAAAABMLKfANqL1NsIa4Lg343U2wglQ0lRLktPU0U6QTAwMDI3MC5JUV9EQS5DUTQyMDEyLi4uLlVTRAEAAAC23CUAAwAAAAAAsp8A2ovU2wg+YALgjdTbCDNDSVEuS09TRTpBMDAwMjcwLklRX05FVF9JTlRFUkVTVF9FWFAuQ1E0MjAxMi4uLi5VU0QBAAAAttwlAAIAAAAJMTguMTk4OTk1AQgAAAAFAAAAATEBAAAACjE2ODM0NjYxOTIDAAAAAzE2MAIAAAADMzY4BAAAAAEwBwAAAAoxMC8yNC8yMDIzCAAAAAoxMi8zMS8yMDEyCQAAAAEwsp8A</t>
  </si>
  <si>
    <t>2ovU2whWUuTfjdTbCDJDSVEuS09TRTpBMDAwMjcwLklRX05FVF9XT1JLSU5HX0NBUC5DUTQyMDEyLi4uLlVTRAEAAAC23CUAAgAAAAwtMTU3Ny40MjQ4ODUBCAAAAAUAAAABMQEAAAAKMTY4MzQ2NjE5MgMAAAADMTYwAgAAAAQxMzExBAAAAAEwBwAAAAoxMC8yNC8yMDIzCAAAAAoxMi8zMS8yMDEyCQAAAAEwsp8A2ovU2wilEATgjdTbCChDSVEuS09TRTpBMDAwMjcwLklRX0NBUEVYLkNRNDIwMTIuLi4uVVNEAQAAALbcJQACAAAACy01NzUuNjQ5OTM2AQgAAAAFAAAAATEBAAAACjE2ODM0NjYxOTIDAAAAAzE2MAIAAAAEMjAyMQQAAAABMAcAAAAKMTAvMjQvMjAyMwgAAAAKMTIvMzEvMjAxMgkAAAABMLKfANqL1NsIhB4F4I3U2wgsQ0lRLktPU0U6QTAwMDI3MC5JUV9UT1RBTF9SRVYuQ1EzMjAxMi4uLi5VU0QBAAAAttwlAAIAAAAMMTA0NDMuNzk4OTE0AQgAAAAFAAAAATEBAAAACjE3MzMyNDg2OTIDAAAAAzE2MAIAAAACMjgEAAAAATAHAAAACjEwLzI0LzIwMjMIAAAACTkvMzAvMjAxMgkAAAABMLKfANqL1NsIGG/x343U2wglQ0lRLktPU0U6QTAwMDI3MC5JUV9OSS5DUTMyMDEyLi4uLlVTRAEAAAC23CUAAgAAAAo3NDUuMTgyOTIzAQgAAAAFAAAAATEBAAAACjE3MzMyNDg2OTIDAAAAAzE2MAIAAAACMTUEAAAAATAHAAAACjEwLzI0LzIwMjMIAAAACTkvMzAvMjAxMgkAAAABMLKfANqL1NsI3x/z343U</t>
  </si>
  <si>
    <t>2wgtQ0lRLktPU0U6QTAwMDI3MC5JUV9DQVNIX0VRVUlWLkNRMzIwMTIuLi4uVVNEAQAAALbcJQACAAAACzIyNjkuMTE1MzkxAQgAAAAFAAAAATEBAAAACjE3MzMyNDg2OTIDAAAAAzE2MAIAAAAEMTA5NgQAAAABMAcAAAAKMTAvMjQvMjAyMwgAAAAJOS8zMC8yMDEyCQAAAAEwsp8A2ovU2wj+QPXfjdTbCDFDSVEuS09TRTpBMDAwMjcwLklRX0NBU0hfU1RfSU5WRVNULkNRMzIwMTIuLi4uVVNEAQAAALbcJQACAAAACzQ5MjkuNTczMDMyAQgAAAAFAAAAATEBAAAACjE3MzMyNDg2OTIDAAAAAzE2MAIAAAAEMTAwMgQAAAABMAcAAAAKMTAvMjQvMjAyMwgAAAAJOS8zMC8yMDEyCQAAAAEwsp8A2ovU2wh3ovbfjdTbCCtDSVEuS09TRTpBMDAwMjcwLklRX1RPVEFMX0NBLkNRMzIwMTIuLi4uVVNEAQAAALbcJQACAAAADDExMTM3LjQ1MDA3MwEIAAAABQAAAAExAQAAAAoxNzMzMjQ4NjkyAwAAAAMxNjACAAAABDEwMDgEAAAAATAHAAAACjEwLzI0LzIwMjMIAAAACTkvMzAvMjAxMgkAAAABMLKfANqL1NsIUF75343U2wgvQ0lRLktPU0U6QTAwMDI3MC5JUV9UT1RBTF9BU1NFVFMuQ1EzMjAxMi4uLi5VU0QBAAAAttwlAAIAAAAMMjk3ODAuMTM2OTg4AQgAAAAFAAAAATEBAAAACjE3MzMyNDg2OTIDAAAAAzE2MAIAAAAEMTAwNwQAAAABMAcAAAAKMTAvMjQvMjAyMwgAAAAJOS8zMC8yMDEyCQAAAAEwsp8A2ovU2wg+</t>
  </si>
  <si>
    <t>YALgjdTbCCtDSVEuS09TRTpBMDAwMjcwLklRX1RPVEFMX0NMLkNRMzIwMTIuLi4uVVNEAQAAALbcJQACAAAACzk1NTYuMTQzNTk3AQgAAAAFAAAAATEBAAAACjE3MzMyNDg2OTIDAAAAAzE2MAIAAAAEMTAwOQQAAAABMAcAAAAKMTAvMjQvMjAyMwgAAAAJOS8zMC8yMDEyCQAAAAEwsp8A2ovU2whlgAbgjdTbCC1DSVEuS09TRTpBMDAwMjcwLklRX1RPVEFMX0xJQUIuQ1EzMjAxMi4uLi5VU0QBAAAAttwlAAIAAAAMMTUwNTAuNjM1NDAxAQgAAAAFAAAAATEBAAAACjE3MzMyNDg2OTIDAAAAAzE2MAIAAAAEMTI3NgQAAAABMAcAAAAKMTAvMjQvMjAyMwgAAAAJOS8zMC8yMDEyCQAAAAEwsp8A2ovU2wib3gfgjdTbCC5DSVEuS09TRTpBMDAwMjcwLklRX1BSRUZfRVFVSVRZLkNRMzIwMTIuLi4uVVNEAQAAALbcJQADAAAAAACynwDai9TbCCUXCeCN1NsINkNJUS5LT1NFOkEwMDAyNzAuSVFfVE9UQUxfQ09NTU9OX0VRVUlUWS5DUTMyMDEyLi4uLlVTRAEAAAC23CUAAgAAAAwxNDcyOS40OTYxOTcBCAAAAAUAAAABMQEAAAAKMTczMzI0ODY5MgMAAAADMTYwAgAAAAQxMDA2BAAAAAEwBwAAAAoxMC8yNC8yMDIzCAAAAAk5LzMwLzIwMTIJAAAAATCynwDai9TbCHViC+CN1NsIJ0NJUS5LT1NFOkEwMDAyNzAuSVFfQVBJQy5DUTMyMDEyLi4uLlVTRAEAAAC23CUAAgAAAAsxNTU5LjcxODExNgEIAAAABQAAAAExAQAA</t>
  </si>
  <si>
    <t>AAoxNzMzMjQ4NjkyAwAAAAMxNjACAAAABDEwODQEAAAAATAHAAAACjEwLzI0LzIwMjMIAAAACTkvMzAvMjAxMgkAAAABMLKfANqL1NsI1MUB4I3U2wglQ0lRLktPU0U6QTAwMDI3MC5JUV9SRS5DUTMyMDEyLi4uLlVTRAEAAAC23CUAAgAAAAwxMDc4MC43NTI1MTMBCAAAAAUAAAABMQEAAAAKMTczMzI0ODY5MgMAAAADMTYwAgAAAAQxMjIyBAAAAAEwBwAAAAoxMC8yNC8yMDIzCAAAAAk5LzMwLzIwMTIJAAAAATCynwDai9TbCKUQBOCN1NsIL0NJUS5LT1NFOkEwMDAyNzAuSVFfVE9UQUxfRVFVSVRZLkNRMzIwMTIuLi4uVVNEAQAAALbcJQACAAAADDE0NzI5LjUwMTU4NwEIAAAABQAAAAExAQAAAAoxNzMzMjQ4NjkyAwAAAAMxNjACAAAABDEyNzUEAAAAATAHAAAACjEwLzI0LzIwMjMIAAAACTkvMzAvMjAxMgkAAAABMLKfANqL1NsIa4Lg343U2whAQ0lRLktPU0U6QTAwMDI3MC5JUV9UT1RBTF9PVVRTVEFORElOR19GSUxJTkdfREFURS5DUTMyMDEyLi4uLlVTRAEAAAC23CUAAgAAAAo0MDQuOTg1MjMxAQQAAAAFAAAAATUBAAAACjE3MzMyNDg2OTICAAAABTI0MTUzBgAAAAEwsp8A2ovU2wgv+gTgjdTbCC1DSVEuS09TRTpBMDAwMjcwLklRX1RPVEFMX0RFQlQuQ1EzMjAxMi4uLi5VU0QBAAAAttwlAAIAAAALMzkzMi4wNzA0MjcBCAAAAAUAAAABMQEAAAAKMTczMzI0ODY5MgMAAAADMTYwAgAAAAQ0MTcz</t>
  </si>
  <si>
    <t>BAAAAAEwBwAAAAoxMC8yNC8yMDIzCAAAAAk5LzMwLzIwMTIJAAAAATCynwDai9TbCHei9t+N1NsIMUNJUS5LT1NFOkEwMDAyNzAuSVFfUFJFRl9ESVZfT1RIRVIuQ1EzMjAxMi4uLi5VU0QBAAAAttwlAAMAAAAAALKfANqL1NsIUF75343U2wgnQ0lRLktPU0U6QTAwMDI3MC5JUV9DT0dTLkNRMzIwMTIuLi4uVVNEAQAAALbcJQACAAAACzgxNzQuNTk4MTc2AQgAAAAFAAAAATEBAAAACjE3MzMyNDg2OTIDAAAAAzE2MAIAAAACMzQEAAAAATAHAAAACjEwLzI0LzIwMjMIAAAACTkvMzAvMjAxMgkAAAABMLKfANqL1NsIxff7343U2wglQ0lRLktPU0U6QTAwMDI3MC5JUV9BUC5DUTMyMDEyLi4uLlVTRAEAAAC23CUAAgAAAAs0NTI2LjExNzc2MgEIAAAABQAAAAExAQAAAAoxNzMzMjQ4NjkyAwAAAAMxNjACAAAABDEwMTgEAAAAATAHAAAACjEwLzI0LzIwMjMIAAAACTkvMzAvMjAxMgkAAAABMLKfANqL1NsIBbj+343U2wglQ0lRLktPU0U6QTAwMDI3MC5JUV9BUi5DUTMyMDEyLi4uLlVTRAEAAAC23CUAAgAAAAsxOTMyLjc3MDkwMgEIAAAABQAAAAExAQAAAAoxNzMzMjQ4NjkyAwAAAAMxNjACAAAABDEwMjEEAAAAATAHAAAACjEwLzI0LzIwMjMIAAAACTkvMzAvMjAxMgkAAAABMLKfANqL1NsI1mUA4I3U2wgsQ0lRLktPU0U6QTAwMDI3MC5JUV9JTlZFTlRPUlkuQ1EzMjAxMi4uLi5VU0QBAAAAttwlAAIAAAAL</t>
  </si>
  <si>
    <t>MzYzMy45MzM2NTEBCAAAAAUAAAABMQEAAAAKMTczMzI0ODY5MgMAAAADMTYwAgAAAAQxMDQzBAAAAAEwBwAAAAoxMC8yNC8yMDIzCAAAAAk5LzMwLzIwMTIJAAAAATCynwDai9TbCCUXCeCN1NsIJkNJUS5LT1NFOkEwMDAyNzAuSVFfU0dBLkNRMzIwMTIuLi4uVVNEAQAAALbcJQACAAAACzEzOTcuNTk2MDkyAQgAAAAFAAAAATEBAAAACjE3MzMyNDg2OTIDAAAAAzE2MAIAAAACMjMEAAAAATAHAAAACjEwLzI0LzIwMjMIAAAACTkvMzAvMjAxMgkAAAABMLKfANqL1NsIdWIL4I3U2wg7Q0lRLktPU0U6QTAwMDI3MC5JUV9UT1RBTF9SRVZfMVlSX0FOTl9HUk9XVEguQ1EzMjAxMi4uLi5VU0QBAAAAttwlAAIAAAAHMTYuMzY2NAEIAAAABQAAAAExAQAAAAoxNzMzMjQ4NjkyAwAAAAI4NQIAAAAENDE5NAQAAAABMAcAAAAKMTAvMjQvMjAyMwgAAAAJOS8zMC8yMDEyCQAAAAEwsp8A2ovU2wgYb/HfjdTbCCVDSVEuS09TRTpBMDAwMjcwLklRX0RBLkNRMzIwMTIuLi4uVVNEAQAAALbcJQACAAAACTIxLjMxMTY1NQEIAAAABQAAAAExAQAAAAoxNzMzMjQ4NjkyAwAAAAMxNjACAAAAATIEAAAAATAHAAAACjEwLzI0LzIwMjMIAAAACTkvMzAvMjAxMgkAAAABMLKfANqL1NsI3x/z343U2wgzQ0lRLktPU0U6QTAwMDI3MC5JUV9ORVRfSU5URVJFU1RfRVhQLkNRMzIwMTIuLi4uVVNEAQAAALbcJQACAAAACDguMTQ5MzE0</t>
  </si>
  <si>
    <t>AQgAAAAFAAAAATEBAAAACjE3MzMyNDg2OTIDAAAAAzE2MAIAAAADMzY4BAAAAAEwBwAAAAoxMC8yNC8yMDIzCAAAAAk5LzMwLzIwMTIJAAAAATCynwDai9TbCP5A9d+N1NsIMkNJUS5LT1NFOkEwMDAyNzAuSVFfTkVUX1dPUktJTkdfQ0FQLkNRMzIwMTIuLi4uVVNEAQAAALbcJQACAAAACS0xNzQyLjQ3OAEIAAAABQAAAAExAQAAAAoxNzMzMjQ4NjkyAwAAAAMxNjACAAAABDEzMTEEAAAAATAHAAAACjEwLzI0LzIwMjMIAAAACTkvMzAvMjAxMgkAAAABMLKfANqL1NsIL/oE4I3U2wgoQ0lRLktPU0U6QTAwMDI3MC5JUV9DQVBFWC5DUTMyMDEyLi4uLlVTRAEAAAC23CUAAgAAAAstMzUxLjEzNDcxNgEIAAAABQAAAAExAQAAAAoxNzMzMjQ4NjkyAwAAAAMxNjACAAAABDIwMjEEAAAAATAHAAAACjEwLzI0LzIwMjMIAAAACTkvMzAvMjAxMgkAAAABMLKfANqL1NsIZYAG4I3U2wgsQ0lRLktPU0U6QTAwMDI3MC5JUV9UT1RBTF9SRVYuQ1EyMjAxMi4uLi5VU0QBAAAAttwlAAIAAAAMMTA5ODYuNzkzMTMxAQgAAAAFAAAAATEBAAAACjE3MzMyNDkzOTIDAAAAAzE2MAIAAAACMjgEAAAAATAHAAAACjEwLzI0LzIwMjMIAAAACTYvMzAvMjAxMgkAAAABMLKfANqL1NsI1MUB4I3U2wglQ0lRLktPU0U6QTAwMDI3MC5JUV9OSS5DUTIyMDEyLi4uLlVTRAEAAAC23CUAAgAAAAo5NTkuODI3MjU0AQgAAAAFAAAAATEBAAAA</t>
  </si>
  <si>
    <t>CjE3MzMyNDkzOTIDAAAAAzE2MAIAAAACMTUEAAAAATAHAAAACjEwLzI0LzIwMjMIAAAACTYvMzAvMjAxMgkAAAABMLKfANqL1NsIPmAC4I3U2wgtQ0lRLktPU0U6QTAwMDI3MC5JUV9DQVNIX0VRVUlWLkNRMjIwMTIuLi4uVVNEAQAAALbcJQACAAAACzE3MDAuODc2NjYzAQgAAAAFAAAAATEBAAAACjE3MzMyNDkzOTIDAAAAAzE2MAIAAAAEMTA5NgQAAAABMAcAAAAKMTAvMjQvMjAyMwgAAAAJNi8zMC8yMDEyCQAAAAEwsp8A2ovU2wilEATgjdTbCDFDSVEuS09TRTpBMDAwMjcwLklRX0NBU0hfU1RfSU5WRVNULkNRMjIwMTIuLi4uVVNEAQAAALbcJQACAAAACzQ0MzQuMzYxNTA3AQgAAAAFAAAAATEBAAAACjE3MzMyNDkzOTIDAAAAAzE2MAIAAAAEMTAwMgQAAAABMAcAAAAKMTAvMjQvMjAyMwgAAAAJNi8zMC8yMDEyCQAAAAEwsp8A2ovU2wj+QPXfjdTbCCtDSVEuS09TRTpBMDAwMjcwLklRX1RPVEFMX0NBLkNRMjIwMTIuLi4uVVNEAQAAALbcJQACAAAADDExMTE5Ljc5NTAxOQEIAAAABQAAAAExAQAAAAoxNzMzMjQ5MzkyAwAAAAMxNjACAAAABDEwMDgEAAAAATAHAAAACjEwLzI0LzIwMjMIAAAACTYvMzAvMjAxMgkAAAABMLKfANqL1NsId6L2343U2wgvQ0lRLktPU0U6QTAwMDI3MC5JUV9UT1RBTF9BU1NFVFMuQ1EyMjAxMi4uLi5VU0QBAAAAttwlAAIAAAAMMjg3MDcuNzg4MTI2AQgAAAAFAAAAATEB</t>
  </si>
  <si>
    <t>AAAACjE3MzMyNDkzOTIDAAAAAzE2MAIAAAAEMTAwNwQAAAABMAcAAAAKMTAvMjQvMjAyMwgAAAAJNi8zMC8yMDEyCQAAAAEwsp8A2ovU2whQXvnfjdTbCCtDSVEuS09TRTpBMDAwMjcwLklRX1RPVEFMX0NMLkNRMjIwMTIuLi4uVVNEAQAAALbcJQACAAAADDEwMDAxLjc1ODQwNgEIAAAABQAAAAExAQAAAAoxNzMzMjQ5MzkyAwAAAAMxNjACAAAABDEwMDkEAAAAATAHAAAACjEwLzI0LzIwMjMIAAAACTYvMzAvMjAxMgkAAAABMLKfANqL1NsIxff7343U2wgtQ0lRLktPU0U6QTAwMDI3MC5JUV9UT1RBTF9MSUFCLkNRMjIwMTIuLi4uVVNEAQAAALbcJQACAAAADDE1MTU1Ljk5MjEwNQEIAAAABQAAAAExAQAAAAoxNzMzMjQ5MzkyAwAAAAMxNjACAAAABDEyNzYEAAAAATAHAAAACjEwLzI0LzIwMjMIAAAACTYvMzAvMjAxMgkAAAABMLKfANqL1NsIBbj+343U2wguQ0lRLktPU0U6QTAwMDI3MC5JUV9QUkVGX0VRVUlUWS5DUTIyMDEyLi4uLlVTRAEAAAC23CUAAwAAAAAAsp8A2ovU2whrguDfjdTbCDZDSVEuS09TRTpBMDAwMjcwLklRX1RPVEFMX0NPTU1PTl9FUVVJVFkuQ1EyMjAxMi4uLi5VU0QBAAAAttwlAAIAAAAMMTM1NTEuNzg4MTQyAQgAAAAFAAAAATEBAAAACjE3MzMyNDkzOTIDAAAAAzE2MAIAAAAEMTAwNgQAAAABMAcAAAAKMTAvMjQvMjAyMwgAAAAJNi8zMC8yMDEyCQAAAAEwsp8A2ovU2wh1Ygvg</t>
  </si>
  <si>
    <t>jdTbCCdDSVEuS09TRTpBMDAwMjcwLklRX0FQSUMuQ1EyMjAxMi4uLi5VU0QBAAAAttwlAAIAAAALMTUxOS43NjgyMTIBCAAAAAUAAAABMQEAAAAKMTczMzI0OTM5MgMAAAADMTYwAgAAAAQxMDg0BAAAAAEwBwAAAAoxMC8yNC8yMDIzCAAAAAk2LzMwLzIwMTIJAAAAATCynwDai9TbCN4o5N+N1NsIJUNJUS5LT1NFOkEwMDAyNzAuSVFfUkUuQ1EyMjAxMi4uLi5VU0QBAAAAttwlAAIAAAALOTgyMC42Nzk3MTgBCAAAAAUAAAABMQEAAAAKMTczMzI0OTM5MgMAAAADMTYwAgAAAAQxMjIyBAAAAAEwBwAAAAoxMC8yNC8yMDIzCAAAAAk2LzMwLzIwMTIJAAAAATCynwDai9TbCN8f89+N1NsIL0NJUS5LT1NFOkEwMDAyNzAuSVFfVE9UQUxfRVFVSVRZLkNRMjIwMTIuLi4uVVNEAQAAALbcJQACAAAADDEzNTUxLjc5NjAyMQEIAAAABQAAAAExAQAAAAoxNzMzMjQ5MzkyAwAAAAMxNjACAAAABDEyNzUEAAAAATAHAAAACjEwLzI0LzIwMjMIAAAACTYvMzAvMjAxMgkAAAABMLKfANqL1NsIpRAE4I3U2whAQ0lRLktPU0U6QTAwMDI3MC5JUV9UT1RBTF9PVVRTVEFORElOR19GSUxJTkdfREFURS5DUTIyMDEyLi4uLlVTRAEAAAC23CUAAgAAAAo0MDQuOTg1MjMxAQQAAAAFAAAAATUBAAAACjE3MzMyNDkzOTICAAAABTI0MTUzBgAAAAEwsp8A2ovU2wgv+gTgjdTbCC1DSVEuS09TRTpBMDAwMjcwLklRX1RPVEFMX0RFQlQu</t>
  </si>
  <si>
    <t>Q1EyMjAxMi4uLi5VU0QBAAAAttwlAAIAAAALNDIyNi41MzgxNzkBCAAAAAUAAAABMQEAAAAKMTczMzI0OTM5MgMAAAADMTYwAgAAAAQ0MTczBAAAAAEwBwAAAAoxMC8yNC8yMDIzCAAAAAk2LzMwLzIwMTIJAAAAATCynwDai9TbCGWABuCN1NsIMUNJUS5LT1NFOkEwMDAyNzAuSVFfUFJFRl9ESVZfT1RIRVIuQ1EyMjAxMi4uLi5VU0QBAAAAttwlAAMAAAAAALKfANqL1NsIm94H4I3U2wgnQ0lRLktPU0U6QTAwMDI3MC5JUV9DT0dTLkNRMjIwMTIuLi4uVVNEAQAAALbcJQACAAAACzgyNjguNDIzNDkxAQgAAAAFAAAAATEBAAAACjE3MzMyNDkzOTIDAAAAAzE2MAIAAAACMzQEAAAAATAHAAAACjEwLzI0LzIwMjMIAAAACTYvMzAvMjAxMgkAAAABMLKfANqL1NsIJRcJ4I3U2wglQ0lRLktPU0U6QTAwMDI3MC5JUV9BUC5DUTIyMDEyLi4uLlVTRAEAAAC23CUAAgAAAAs0NTY5LjIzOTMzNgEIAAAABQAAAAExAQAAAAoxNzMzMjQ5MzkyAwAAAAMxNjACAAAABDEwMTgEAAAAATAHAAAACjEwLzI0LzIwMjMIAAAACTYvMzAvMjAxMgkAAAABMLKfANqL1NsIxff7343U2wglQ0lRLktPU0U6QTAwMDI3MC5JUV9BUi5DUTIyMDEyLi4uLlVTRAEAAAC23CUAAgAAAAsyMDk4LjIyODczMQEIAAAABQAAAAExAQAAAAoxNzMzMjQ5MzkyAwAAAAMxNjACAAAABDEwMjEEAAAAATAHAAAACjEwLzI0LzIwMjMIAAAACTYvMzAvMjAx</t>
  </si>
  <si>
    <t>MgkAAAABMLKfANqL1NsIBbj+343U2wgsQ0lRLktPU0U6QTAwMDI3MC5JUV9JTlZFTlRPUlkuQ1EyMjAxMi4uLi5VU0QBAAAAttwlAAIAAAALMzg5NS40MDg2ODQBCAAAAAUAAAABMQEAAAAKMTczMzI0OTM5MgMAAAADMTYwAgAAAAQxMDQzBAAAAAEwBwAAAAoxMC8yNC8yMDIzCAAAAAk2LzMwLzIwMTIJAAAAATCynwDai9TbCNZlAOCN1NsIJkNJUS5LT1NFOkEwMDAyNzAuSVFfU0dBLkNRMjIwMTIuLi4uVVNEAQAAALbcJQACAAAACzE1MDEuNTczNDE4AQgAAAAFAAAAATEBAAAACjE3MzMyNDkzOTIDAAAAAzE2MAIAAAACMjMEAAAAATAHAAAACjEwLzI0LzIwMjMIAAAACTYvMzAvMjAxMgkAAAABMLKfANqL1NsI1MUB4I3U2wg7Q0lRLktPU0U6QTAwMDI3MC5JUV9UT1RBTF9SRVZfMVlSX0FOTl9HUk9XVEguQ1EyMjAxMi4uLi5VU0QBAAAAttwlAAIAAAAGOC4zNzkxAQgAAAAFAAAAATEBAAAACjE3MzMyNDkzOTIDAAAAAjg1AgAAAAQ0MTk0BAAAAAEwBwAAAAoxMC8yNC8yMDIzCAAAAAk2LzMwLzIwMTIJAAAAATCynwDai9TbCD5gAuCN1NsIJUNJUS5LT1NFOkEwMDAyNzAuSVFfREEuQ1EyMjAxMi4uLi5VU0QBAAAAttwlAAIAAAAJMTguNjQyMTE0AQgAAAAFAAAAATEBAAAACjE3MzMyNDkzOTIDAAAAAzE2MAIAAAABMgQAAAABMAcAAAAKMTAvMjQvMjAyMwgAAAAJNi8zMC8yMDEyCQAAAAEwsp8A2ovU2wjf</t>
  </si>
  <si>
    <t>H/PfjdTbCDNDSVEuS09TRTpBMDAwMjcwLklRX05FVF9JTlRFUkVTVF9FWFAuQ1EyMjAxMi4uLi5VU0QBAAAAttwlAAIAAAAJLTMuNjg5NzMxAQgAAAAFAAAAATEBAAAACjE3MzMyNDkzOTIDAAAAAzE2MAIAAAADMzY4BAAAAAEwBwAAAAoxMC8yNC8yMDIzCAAAAAk2LzMwLzIwMTIJAAAAATCynwDai9TbCN4o5N+N1NsIMkNJUS5LT1NFOkEwMDAyNzAuSVFfTkVUX1dPUktJTkdfQ0FQLkNRMjIwMTIuLi4uVVNEAQAAALbcJQACAAAADC0xNTE0LjMyMjQ2NwEIAAAABQAAAAExAQAAAAoxNzMzMjQ5MzkyAwAAAAMxNjACAAAABDEzMTEEAAAAATAHAAAACjEwLzI0LzIwMjMIAAAACTYvMzAvMjAxMgkAAAABMLKfANqL1NsI/kD1343U2wgoQ0lRLktPU0U6QTAwMDI3MC5JUV9DQVBFWC5DUTIyMDEyLi4uLlVTRAEAAAC23CUAAgAAAAstMjcxLjY4NDEyMwEIAAAABQAAAAExAQAAAAoxNzMzMjQ5MzkyAwAAAAMxNjACAAAABDIwMjEEAAAAATAHAAAACjEwLzI0LzIwMjMIAAAACTYvMzAvMjAxMgkAAAABMLKfANqL1NsId6L2343U2wgsQ0lRLktPU0U6QTAwMDI3MC5JUV9UT1RBTF9SRVYuQ1ExMjAxMi4uLi5VU0QBAAAAttwlAAIAAAAMMTA0MDguMDU3Nzg5AQgAAAAFAAAAATEBAAAACjE3MzMyNDkzNDIDAAAAAzE2MAIAAAACMjgEAAAAATAHAAAACjEwLzI0LzIwMjMIAAAACTMvMzEvMjAxMgkAAAABMLKfANqL1NsI</t>
  </si>
  <si>
    <t>a4Lg343U2wglQ0lRLktPU0U6QTAwMDI3MC5JUV9OSS5DUTEyMDEyLi4uLlVTRAEAAAC23CUAAgAAAAsxMDYwLjQ0ODY5NAEIAAAABQAAAAExAQAAAAoxNzMzMjQ5MzQyAwAAAAMxNjACAAAAAjE1BAAAAAEwBwAAAAoxMC8yNC8yMDIzCAAAAAkzLzMxLzIwMTIJAAAAATCynwDai9TbCD5gAuCN1NsILUNJUS5LT1NFOkEwMDAyNzAuSVFfQ0FTSF9FUVVJVi5DUTEyMDEyLi4uLlVTRAEAAAC23CUAAgAAAAsyMTUyLjIxMDYxOQEIAAAABQAAAAExAQAAAAoxNzMzMjQ5MzQyAwAAAAMxNjACAAAABDEwOTYEAAAAATAHAAAACjEwLzI0LzIwMjMIAAAACTMvMzEvMjAxMgkAAAABMLKfANqL1NsIpRAE4I3U2wgxQ0lRLktPU0U6QTAwMDI3MC5JUV9DQVNIX1NUX0lOVkVTVC5DUTEyMDEyLi4uLlVTRAEAAAC23CUAAgAAAAs0MDYzLjk4ODgzNgEIAAAABQAAAAExAQAAAAoxNzMzMjQ5MzQyAwAAAAMxNjACAAAABDEwMDIEAAAAATAHAAAACjEwLzI0LzIwMjMIAAAACTMvMzEvMjAxMgkAAAABMLKfANqL1NsIL/oE4I3U2wgrQ0lRLktPU0U6QTAwMDI3MC5JUV9UT1RBTF9DQS5DUTEyMDEyLi4uLlVTRAEAAAC23CUAAgAAAAwxMTA1MS40ODcyNjYBCAAAAAUAAAABMQEAAAAKMTczMzI0OTM0MgMAAAADMTYwAgAAAAQxMDA4BAAAAAEwBwAAAAoxMC8yNC8yMDIzCAAAAAkzLzMxLzIwMTIJAAAAATCynwDai9TbCGWABuCN1NsI</t>
  </si>
  <si>
    <t>L0NJUS5LT1NFOkEwMDAyNzAuSVFfVE9UQUxfQVNTRVRTLkNRMTIwMTIuLi4uVVNEAQAAALbcJQACAAAADDI4MTU3LjI0ODQ0OQEIAAAABQAAAAExAQAAAAoxNzMzMjQ5MzQyAwAAAAMxNjACAAAABDEwMDcEAAAAATAHAAAACjEwLzI0LzIwMjMIAAAACTMvMzEvMjAxMgkAAAABMLKfANqL1NsIm94H4I3U2wgrQ0lRLktPU0U6QTAwMDI3MC5JUV9UT1RBTF9DTC5DUTEyMDEyLi4uLlVTRAEAAAC23CUAAgAAAAsxMDM3OC43OTcwMwEIAAAABQAAAAExAQAAAAoxNzMzMjQ5MzQyAwAAAAMxNjACAAAABDEwMDkEAAAAATAHAAAACjEwLzI0LzIwMjMIAAAACTMvMzEvMjAxMgkAAAABMLKfANqL1NsIUF75343U2wgtQ0lRLktPU0U6QTAwMDI3MC5JUV9UT1RBTF9MSUFCLkNRMTIwMTIuLi4uVVNEAQAAALbcJQACAAAADDE1Mzk3LjcxNzE1NAEIAAAABQAAAAExAQAAAAoxNzMzMjQ5MzQyAwAAAAMxNjACAAAABDEyNzYEAAAAATAHAAAACjEwLzI0LzIwMjMIAAAACTMvMzEvMjAxMgkAAAABMLKfANqL1NsIxff7343U2wguQ0lRLktPU0U6QTAwMDI3MC5JUV9QUkVGX0VRVUlUWS5DUTEyMDEyLi4uLlVTRAEAAAC23CUAAwAAAAAAsp8A2ovU2wgFuP7fjdTbCDZDSVEuS09TRTpBMDAwMjcwLklRX1RPVEFMX0NPTU1PTl9FUVVJVFkuQ1ExMjAxMi4uLi5VU0QBAAAAttwlAAIAAAAMMTI3NTkuNTQwMTIzAQgAAAAFAAAAATEB</t>
  </si>
  <si>
    <t>AAAACjE3MzMyNDkzNDIDAAAAAzE2MAIAAAAEMTAwNgQAAAABMAcAAAAKMTAvMjQvMjAyMwgAAAAJMy8zMS8yMDEyCQAAAAEwsp8A2ovU2wjWZQDgjdTbCCdDSVEuS09TRTpBMDAwMjcwLklRX0FQSUMuQ1ExMjAxMi4uLi5VU0QBAAAAttwlAAIAAAALMTUzMi42MjA3MjQBCAAAAAUAAAABMQEAAAAKMTczMzI0OTM0MgMAAAADMTYwAgAAAAQxMDg0BAAAAAEwBwAAAAoxMC8yNC8yMDIzCAAAAAkzLzMxLzIwMTIJAAAAATCynwDai9TbCNTFAeCN1NsIJUNJUS5LT1NFOkEwMDAyNzAuSVFfUkUuQ1ExMjAxMi4uLi5VU0QBAAAAttwlAAIAAAALODk2MS40MTg0NjEBCAAAAAUAAAABMQEAAAAKMTczMzI0OTM0MgMAAAADMTYwAgAAAAQxMjIyBAAAAAEwBwAAAAoxMC8yNC8yMDIzCAAAAAkzLzMxLzIwMTIJAAAAATCynwDai9TbCP5A9d+N1NsIL0NJUS5LT1NFOkEwMDAyNzAuSVFfVE9UQUxfRVFVSVRZLkNRMTIwMTIuLi4uVVNEAQAAALbcJQACAAAADDEyNzU5LjUzMTI5NQEIAAAABQAAAAExAQAAAAoxNzMzMjQ5MzQyAwAAAAMxNjACAAAABDEyNzUEAAAAATAHAAAACjEwLzI0LzIwMjMIAAAACTMvMzEvMjAxMgkAAAABMLKfANqL1NsIa4Lg343U2whAQ0lRLktPU0U6QTAwMDI3MC5JUV9UT1RBTF9PVVRTVEFORElOR19GSUxJTkdfREFURS5DUTEyMDEyLi4uLlVTRAEAAAC23CUAAgAAAAo0MDQuOTg1MjMxAQQAAAAF</t>
  </si>
  <si>
    <t>AAAAATUBAAAACjE3MzMyNDkzNDICAAAABTI0MTUzBgAAAAEwsp8A2ovU2wh3ovbfjdTbCC1DSVEuS09TRTpBMDAwMjcwLklRX1RPVEFMX0RFQlQuQ1ExMjAxMi4uLi5VU0QBAAAAttwlAAIAAAALNDYzMi45MjM3MDMBCAAAAAUAAAABMQEAAAAKMTczMzI0OTM0MgMAAAADMTYwAgAAAAQ0MTczBAAAAAEwBwAAAAoxMC8yNC8yMDIzCAAAAAkzLzMxLzIwMTIJAAAAATCynwDai9TbCN4o5N+N1NsIMUNJUS5LT1NFOkEwMDAyNzAuSVFfUFJFRl9ESVZfT1RIRVIuQ1ExMjAxMi4uLi5VU0QBAAAAttwlAAMAAAAAALKfANqL1NsIZYAG4I3U2wgnQ0lRLktPU0U6QTAwMDI3MC5JUV9DT0dTLkNRMTIwMTIuLi4uVVNEAQAAALbcJQACAAAACzgwMTUuNTc1NDM0AQgAAAAFAAAAATEBAAAACjE3MzMyNDkzNDIDAAAAAzE2MAIAAAACMzQEAAAAATAHAAAACjEwLzI0LzIwMjMIAAAACTMvMzEvMjAxMgkAAAABMLKfANqL1NsIm94H4I3U2wglQ0lRLktPU0U6QTAwMDI3MC5JUV9BUC5DUTEyMDEyLi4uLlVTRAEAAAC23CUAAgAAAAs0NzM0LjE5NzU2NgEIAAAABQAAAAExAQAAAAoxNzMzMjQ5MzQyAwAAAAMxNjACAAAABDEwMTgEAAAAATAHAAAACjEwLzI0LzIwMjMIAAAACTMvMzEvMjAxMgkAAAABMLKfANqL1NsIJRcJ4I3U2wglQ0lRLktPU0U6QTAwMDI3MC5JUV9BUi5DUTEyMDEyLi4uLlVTRAEAAAC23CUAAgAAAAsyMTI3</t>
  </si>
  <si>
    <t>LjkxMDIyNAEIAAAABQAAAAExAQAAAAoxNzMzMjQ5MzQyAwAAAAMxNjACAAAABDEwMjEEAAAAATAHAAAACjEwLzI0LzIwMjMIAAAACTMvMzEvMjAxMgkAAAABMLKfANqL1NsIdWIL4I3U2wgsQ0lRLktPU0U6QTAwMDI3MC5JUV9JTlZFTlRPUlkuQ1ExMjAxMi4uLi5VU0QBAAAAttwlAAIAAAALMzk3Ni4xNzU2NjMBCAAAAAUAAAABMQEAAAAKMTczMzI0OTM0MgMAAAADMTYwAgAAAAQxMDQzBAAAAAEwBwAAAAoxMC8yNC8yMDIzCAAAAAkzLzMxLzIwMTIJAAAAATCynwDai9TbCHJJ8d+N1NsIJkNJUS5LT1NFOkEwMDAyNzAuSVFfU0dBLkNRMTIwMTIuLi4uVVNEAQAAALbcJQACAAAACzEzMTMuMzMxODgxAQgAAAAFAAAAATEBAAAACjE3MzMyNDkzNDIDAAAAAzE2MAIAAAACMjMEAAAAATAHAAAACjEwLzI0LzIwMjMIAAAACTMvMzEvMjAxMgkAAAABMLKfANqL1NsI1mUA4I3U2wg7Q0lRLktPU0U6QTAwMDI3MC5JUV9UT1RBTF9SRVZfMVlSX0FOTl9HUk9XVEguQ1ExMjAxMi4uLi5VU0QBAAAAttwlAAIAAAAHMTAuNjIzMgEIAAAABQAAAAExAQAAAAoxNzMzMjQ5MzQyAwAAAAI4NQIAAAAENDE5NAQAAAABMAcAAAAKMTAvMjQvMjAyMwgAAAAJMy8zMS8yMDEyCQAAAAEwsp8A2ovU2wjUxQHgjdTbCCVDSVEuS09TRTpBMDAwMjcwLklRX0RBLkNRMTIwMTIuLi4uVVNEAQAAALbcJQACAAAACTE5LjIwNDA4MwEIAAAA</t>
  </si>
  <si>
    <t>BQAAAAExAQAAAAoxNzMzMjQ5MzQyAwAAAAMxNjACAAAAATIEAAAAATAHAAAACjEwLzI0LzIwMjMIAAAACTMvMzEvMjAxMgkAAAABMLKfANqL1NsIPmAC4I3U2wgzQ0lRLktPU0U6QTAwMDI3MC5JUV9ORVRfSU5URVJFU1RfRVhQLkNRMTIwMTIuLi4uVVNEAQAAALbcJQACAAAACS0wLjk1NTE3MgEIAAAABQAAAAExAQAAAAoxNzMzMjQ5MzQyAwAAAAMxNjACAAAAAzM2OAQAAAABMAcAAAAKMTAvMjQvMjAyMwgAAAAJMy8zMS8yMDEyCQAAAAEwsp8A2ovU2wilEATgjdTbCDJDSVEuS09TRTpBMDAwMjcwLklRX05FVF9XT1JLSU5HX0NBUC5DUTEyMDEyLi4uLlVTRAEAAAC23CUAAgAAAAwtMTI3Ni42MzYzMTYBCAAAAAUAAAABMQEAAAAKMTczMzI0OTM0MgMAAAADMTYwAgAAAAQxMzExBAAAAAEwBwAAAAoxMC8yNC8yMDIzCAAAAAkzLzMxLzIwMTIJAAAAATCynwDai9TbCC/6BOCN1NsIKENJUS5LT1NFOkEwMDAyNzAuSVFfQ0FQRVguQ1ExMjAxMi4uLi5VU0QBAAAAttwlAAIAAAALLTIzMC41NzcwMDEBCAAAAAUAAAABMQEAAAAKMTczMzI0OTM0MgMAAAADMTYwAgAAAAQyMDIxBAAAAAEwBwAAAAoxMC8yNC8yMDIzCAAAAAkzLzMxLzIwMTIJAAAAATCynwDai9TbCEdb4N+N1NsILENJUS5LT1NFOkEwMDAyNzAuSVFfVE9UQUxfUkVWLkNRNDIwMTEuLi4uVVNEAQAAALbcJQACAAAACzk0NDQuODI2NTQ0AQgAAAAF</t>
  </si>
  <si>
    <t>AAAAATEBAAAACjE2MTcxMjA1MzEDAAAAAzE2MAIAAAACMjgEAAAAATAHAAAACjEwLzI0LzIwMjMIAAAACjEyLzMxLzIwMTEJAAAAATCynwDai9TbCN8f89+N1NsIJUNJUS5LT1NFOkEwMDAyNzAuSVFfTkkuQ1E0MjAxMS4uLi5VU0QBAAAAttwlAAIAAAAKNjU5Ljg1MjYyNQEIAAAABQAAAAExAQAAAAoxNjE3MTIwNTMxAwAAAAMxNjACAAAAAjE1BAAAAAEwBwAAAAoxMC8yNC8yMDIzCAAAAAoxMi8zMS8yMDExCQAAAAEwsp8A2ovU2wj+QPXfjdTbCC1DSVEuS09TRTpBMDAwMjcwLklRX0NBU0hfRVFVSVYuQ1E0MjAxMS4uLi5VU0QBAAAAttwlAAIAAAALMTk4NS4xNTQ0OTgBCAAAAAUAAAABMQEAAAAKMTYxNzEyMDUzMQMAAAADMTYwAgAAAAQxMDk2BAAAAAEwBwAAAAoxMC8yNC8yMDIzCAAAAAoxMi8zMS8yMDExCQAAAAEwsp8A2ovU2wh3ovbfjdTbCDFDSVEuS09TRTpBMDAwMjcwLklRX0NBU0hfU1RfSU5WRVNULkNRNDIwMTEuLi4uVVNEAQAAALbcJQACAAAACjMzNTkuNzg1MjIBCAAAAAUAAAABMQEAAAAKMTYxNzEyMDUzMQMAAAADMTYwAgAAAAQxMDAyBAAAAAEwBwAAAAoxMC8yNC8yMDIzCAAAAAoxMi8zMS8yMDExCQAAAAEwsp8A2ovU2whQXvnfjdTbCCtDSVEuS09TRTpBMDAwMjcwLklRX1RPVEFMX0NBLkNRNDIwMTEuLi4uVVNEAQAAALbcJQACAAAACzk1NDEuODE2Mjg1AQgAAAAFAAAAATEBAAAA</t>
  </si>
  <si>
    <t>CjE2MTcxMjA1MzEDAAAAAzE2MAIAAAAEMTAwOAQAAAABMAcAAAAKMTAvMjQvMjAyMwgAAAAKMTIvMzEvMjAxMQkAAAABMLKfANqL1NsIL/oE4I3U2wgvQ0lRLktPU0U6QTAwMDI3MC5JUV9UT1RBTF9BU1NFVFMuQ1E0MjAxMS4uLi5VU0QBAAAAttwlAAIAAAAMMjYwNjYuMzE5MjEyAQgAAAAFAAAAATEBAAAACjE2MTcxMjA1MzEDAAAAAzE2MAIAAAAEMTAwNwQAAAABMAcAAAAKMTAvMjQvMjAyMwgAAAAKMTIvMzEvMjAxMQkAAAABMLKfANqL1NsIZYAG4I3U2wgrQ0lRLktPU0U6QTAwMDI3MC5JUV9UT1RBTF9DTC5DUTQyMDExLi4uLlVTRAEAAAC23CUAAgAAAAk5ODQwLjU0NzIBCAAAAAUAAAABMQEAAAAKMTYxNzEyMDUzMQMAAAADMTYwAgAAAAQxMDA5BAAAAAEwBwAAAAoxMC8yNC8yMDIzCAAAAAoxMi8zMS8yMDExCQAAAAEwsp8A2ovU2wib3gfgjdTbCC1DSVEuS09TRTpBMDAwMjcwLklRX1RPVEFMX0xJQUIuQ1E0MjAxMS4uLi5VU0QBAAAAttwlAAIAAAAMMTQ0MjcuMDQyMDcxAQgAAAAFAAAAATEBAAAACjE2MTcxMjA1MzEDAAAAAzE2MAIAAAAEMTI3NgQAAAABMAcAAAAKMTAvMjQvMjAyMwgAAAAKMTIvMzEvMjAxMQkAAAABMLKfANqL1NsIq+4I4I3U2wguQ0lRLktPU0U6QTAwMDI3MC5JUV9QUkVGX0VRVUlUWS5DUTQyMDExLi4uLlVTRAEAAAC23CUAAwAAAAAAsp8A2ovU2whbOwvgjdTbCDZDSVEu</t>
  </si>
  <si>
    <t>S09TRTpBMDAwMjcwLklRX1RPVEFMX0NPTU1PTl9FUVVJVFkuQ1E0MjAxMS4uLi5VU0QBAAAAttwlAAIAAAAMMTE2MzkuMjg2NjE4AQgAAAAFAAAAATEBAAAACjE2MTcxMjA1MzEDAAAAAzE2MAIAAAAEMTAwNgQAAAABMAcAAAAKMTAvMjQvMjAyMwgAAAAKMTIvMzEvMjAxMQkAAAABMLKfANqL1NsI1mUA4I3U2wgnQ0lRLktPU0U6QTAwMDI3MC5JUV9BUElDLkNRNDIwMTEuLi4uVVNEAQAAALbcJQACAAAACzE0OTMuNjk1MDcxAQgAAAAFAAAAATEBAAAACjE2MTcxMjA1MzEDAAAAAzE2MAIAAAAEMTA4NAQAAAABMAcAAAAKMTAvMjQvMjAyMwgAAAAKMTIvMzEvMjAxMQkAAAABMLKfANqL1NsI3ijk343U2wglQ0lRLktPU0U6QTAwMDI3MC5JUV9SRS5DUTQyMDExLi4uLlVTRAEAAAC23CUAAgAAAAs3OTQ3LjU0Mzk4NAEIAAAABQAAAAExAQAAAAoxNjE3MTIwNTMxAwAAAAMxNjACAAAABDEyMjIEAAAAATAHAAAACjEwLzI0LzIwMjMIAAAACjEyLzMxLzIwMTEJAAAAATCynwDai9TbCD5gAuCN1NsIL0NJUS5LT1NFOkEwMDAyNzAuSVFfVE9UQUxfRVFVSVRZLkNRNDIwMTEuLi4uVVNEAQAAALbcJQACAAAADDExNjM5LjI3NzE0MQEIAAAABQAAAAExAQAAAAoxNjE3MTIwNTMxAwAAAAMxNjACAAAABDEyNzUEAAAAATAHAAAACjEwLzI0LzIwMjMIAAAACjEyLzMxLzIwMTEJAAAAATCynwDai9TbCKUQBOCN1NsIQENJ</t>
  </si>
  <si>
    <t>US5LT1NFOkEwMDAyNzAuSVFfVE9UQUxfT1VUU1RBTkRJTkdfRklMSU5HX0RBVEUuQ1E0MjAxMS4uLi5VU0QBAAAAttwlAAIAAAAJNDAzLjYxMjM0AQQAAAAFAAAAATUBAAAACjE2MTcxMjA1MzECAAAABTI0MTUzBgAAAAEwsp8A2ovU2wh3ovbfjdTbCC1DSVEuS09TRTpBMDAwMjcwLklRX1RPVEFMX0RFQlQuQ1E0MjAxMS4uLi5VU0QBAAAAttwlAAIAAAALNDgzMC45NjQ1NjkBCAAAAAUAAAABMQEAAAAKMTYxNzEyMDUzMQMAAAADMTYwAgAAAAQ0MTczBAAAAAEwBwAAAAoxMC8yNC8yMDIzCAAAAAoxMi8zMS8yMDExCQAAAAEwsp8A2ovU2whQXvnfjdTbCDFDSVEuS09TRTpBMDAwMjcwLklRX1BSRUZfRElWX09USEVSLkNRNDIwMTEuLi4uVVNEAQAAALbcJQADAAAAAACynwDai9TbCMX3+9+N1NsIJ0NJUS5LT1NFOkEwMDAyNzAuSVFfQ09HUy5DUTQyMDExLi4uLlVTRAEAAAC23CUAAgAAAAs3MTAwLjExMjMyNQEIAAAABQAAAAExAQAAAAoxNjE3MTIwNTMxAwAAAAMxNjACAAAAAjM0BAAAAAEwBwAAAAoxMC8yNC8yMDIzCAAAAAoxMi8zMS8yMDExCQAAAAEwsp8A2ovU2wgFuP7fjdTbCCVDSVEuS09TRTpBMDAwMjcwLklRX0FQLkNRNDIwMTEuLi4uVVNEAQAAALbcJQACAAAACzU2NjAuNzAzNDU3AQgAAAAFAAAAATEBAAAACjE2MTcxMjA1MzEDAAAAAzE2MAIAAAAEMTAxOAQAAAABMAcAAAAKMTAvMjQvMjAy</t>
  </si>
  <si>
    <t>MwgAAAAKMTIvMzEvMjAxMQkAAAABMLKfANqL1NsIR1vg343U2wglQ0lRLktPU0U6QTAwMDI3MC5JUV9BUi5DUTQyMDExLi4uLlVTRAEAAAC23CUAAgAAAAsxODc3LjA1NTk0NQEIAAAABQAAAAExAQAAAAoxNjE3MTIwNTMxAwAAAAMxNjACAAAABDEwMjEEAAAAATAHAAAACjEwLzI0LzIwMjMIAAAACjEyLzMxLzIwMTEJAAAAATCynwDai9TbCKvuCOCN1NsILENJUS5LT1NFOkEwMDAyNzAuSVFfSU5WRU5UT1JZLkNRNDIwMTEuLi4uVVNEAQAAALbcJQACAAAACzM3MDcuMTI5MDM4AQgAAAAFAAAAATEBAAAACjE2MTcxMjA1MzEDAAAAAzE2MAIAAAAEMTA0MwQAAAABMAcAAAAKMTAvMjQvMjAyMwgAAAAKMTIvMzEvMjAxMQkAAAABMLKfANqL1NsIWzsL4I3U2wgmQ0lRLktPU0U6QTAwMDI3MC5JUV9TR0EuQ1E0MjAxMS4uLi5VU0QBAAAAttwlAAIAAAALMTYyNi4zODk5ODYBCAAAAAUAAAABMQEAAAAKMTYxNzEyMDUzMQMAAAADMTYwAgAAAAIyMwQAAAABMAcAAAAKMTAvMjQvMjAyMwgAAAAKMTIvMzEvMjAxMQkAAAABMLKfANqL1NsIcknx343U2wg7Q0lRLktPU0U6QTAwMDI3MC5JUV9UT1RBTF9SRVZfMVlSX0FOTl9HUk9XVEguQ1E0MjAxMS4uLi5VU0QBAAAAttwlAAIAAAAGOC43MDEyAQgAAAAFAAAAATEBAAAACjE2MTcxMjA1MzEDAAAAAjg1AgAAAAQ0MTk0BAAAAAEwBwAAAAoxMC8yNC8yMDIzCAAAAAox</t>
  </si>
  <si>
    <t>Mi8zMS8yMDExCQAAAAEwsp8A2ovU2wjfH/PfjdTbCCVDSVEuS09TRTpBMDAwMjcwLklRX0RBLkNRNDIwMTEuLi4uVVNEAQAAALbcJQADAAAAAACynwDai9TbCP5A9d+N1NsIM0NJUS5LT1NFOkEwMDAyNzAuSVFfTkVUX0lOVEVSRVNUX0VYUC5DUTQyMDExLi4uLlVTRAEAAAC23CUAAgAAAAotMjEuMjU0NDE0AQgAAAAFAAAAATEBAAAACjE2MTcxMjA1MzEDAAAAAzE2MAIAAAADMzY4BAAAAAEwBwAAAAoxMC8yNC8yMDIzCAAAAAoxMi8zMS8yMDExCQAAAAEwsp8A2ovU2wjeKOTfjdTbCDJDSVEuS09TRTpBMDAwMjcwLklRX05FVF9XT1JLSU5HX0NBUC5DUTQyMDExLi4uLlVTRAEAAAC23CUAAgAAAAotOTg0LjIwNjg3AQgAAAAFAAAAATEBAAAACjE2MTcxMjA1MzEDAAAAAzE2MAIAAAAEMTMxMQQAAAABMAcAAAAKMTAvMjQvMjAyMwgAAAAKMTIvMzEvMjAxMQkAAAABMLKfANqL1NsIpRAE4I3U2wgoQ0lRLktPU0U6QTAwMDI3MC5JUV9DQVBFWC5DUTQyMDExLi4uLlVTRAEAAAC23CUAAgAAAAstNDI0LjQ5MTIyMwEIAAAABQAAAAExAQAAAAoxNjE3MTIwNTMxAwAAAAMxNjACAAAABDIwMjEEAAAAATAHAAAACjEwLzI0LzIwMjMIAAAACjEyLzMxLzIwMTEJAAAAATCynwDai9TbCC/6BOCN1NsILENJUS5LT1NFOkEwMDAyNzAuSVFfVE9UQUxfUkVWLkNRMzIwMTEuLi4uVVNEAQAAALbcJQACAAAACjg0NTguMjAw</t>
  </si>
  <si>
    <t>NjIBCAAAAAUAAAABMQEAAAAKMTczMzI0ODY4NgMAAAADMTYwAgAAAAIyOAQAAAABMAcAAAAKMTAvMjQvMjAyMwgAAAAJOS8zMC8yMDExCQAAAAEwsp8A2ovU2whHW+DfjdTbCCVDSVEuS09TRTpBMDAwMjcwLklRX05JLkNRMzIwMTEuLi4uVVNEAQAAALbcJQACAAAACjUyMi4wNjgxODkBCAAAAAUAAAABMQEAAAAKMTczMzI0ODY4NgMAAAADMTYwAgAAAAIxNQQAAAABMAcAAAAKMTAvMjQvMjAyMwgAAAAJOS8zMC8yMDExCQAAAAEwsp8A2ovU2wg+YALgjdTbCC1DSVEuS09TRTpBMDAwMjcwLklRX0NBU0hfRVFVSVYuQ1EzMjAxMS4uLi5VU0QBAAAAttwlAAIAAAALMTg1NS41MjU0MTUBCAAAAAUAAAABMQEAAAAKMTczMzI0ODY4NgMAAAADMTYwAgAAAAQxMDk2BAAAAAEwBwAAAAoxMC8yNC8yMDIzCAAAAAk5LzMwLzIwMTEJAAAAATCynwDai9TbCP5A9d+N1NsIMUNJUS5LT1NFOkEwMDAyNzAuSVFfQ0FTSF9TVF9JTlZFU1QuQ1EzMjAxMS4uLi5VU0QBAAAAttwlAAIAAAALMzA5NC41NjczMDcBCAAAAAUAAAABMQEAAAAKMTczMzI0ODY4NgMAAAADMTYwAgAAAAQxMDAyBAAAAAEwBwAAAAoxMC8yNC8yMDIzCAAAAAk5LzMwLzIwMTEJAAAAATCynwDai9TbCHei9t+N1NsIK0NJUS5LT1NFOkEwMDAyNzAuSVFfVE9UQUxfQ0EuQ1EzMjAxMS4uLi5VU0QBAAAAttwlAAIAAAALOTE4OS42MjQ0MDUBCAAAAAUAAAAB</t>
  </si>
  <si>
    <t>MQEAAAAKMTczMzI0ODY4NgMAAAADMTYwAgAAAAQxMDA4BAAAAAEwBwAAAAoxMC8yNC8yMDIzCAAAAAk5LzMwLzIwMTEJAAAAATCynwDai9TbCFBe+d+N1NsIL0NJUS5LT1NFOkEwMDAyNzAuSVFfVE9UQUxfQVNTRVRTLkNRMzIwMTEuLi4uVVNEAQAAALbcJQACAAAADDI1MjI3LjkxNjYyOQEIAAAABQAAAAExAQAAAAoxNzMzMjQ4Njg2AwAAAAMxNjACAAAABDEwMDcEAAAAATAHAAAACjEwLzI0LzIwMjMIAAAACTkvMzAvMjAxMQkAAAABMLKfANqL1NsI8NH7343U2wgrQ0lRLktPU0U6QTAwMDI3MC5JUV9UT1RBTF9DTC5DUTMyMDExLi4uLlVTRAEAAAC23CUAAgAAAAo5NjMzLjA3OTQ3AQgAAAAFAAAAATEBAAAACjE3MzMyNDg2ODYDAAAAAzE2MAIAAAAEMTAwOQQAAAABMAcAAAAKMTAvMjQvMjAyMwgAAAAJOS8zMC8yMDExCQAAAAEwsp8A2ovU2wgFuP7fjdTbCC1DSVEuS09TRTpBMDAwMjcwLklRX1RPVEFMX0xJQUIuQ1EzMjAxMS4uLi5VU0QBAAAAttwlAAIAAAAMMTQwMzguMTg0NzAxAQgAAAAFAAAAATEBAAAACjE3MzMyNDg2ODYDAAAAAzE2MAIAAAAEMTI3NgQAAAABMAcAAAAKMTAvMjQvMjAyMwgAAAAJOS8zMC8yMDExCQAAAAEwsp8A2ovU2wjzIujfjdTbCC5DSVEuS09TRTpBMDAwMjcwLklRX1BSRUZfRVFVSVRZLkNRMzIwMTEuLi4uVVNEAQAAALbcJQADAAAAAACynwDai9TbCKvuCOCN1NsINkNJ</t>
  </si>
  <si>
    <t>US5LT1NFOkEwMDAyNzAuSVFfVE9UQUxfQ09NTU9OX0VRVUlUWS5DUTMyMDExLi4uLlVTRAEAAAC23CUAAgAAAAwxMDg4NC43NDE3OTUBCAAAAAUAAAABMQEAAAAKMTczMzI0ODY4NgMAAAADMTYwAgAAAAQxMDA2BAAAAAEwBwAAAAoxMC8yNC8yMDIzCAAAAAk5LzMwLzIwMTEJAAAAATCynwDai9TbCFs7C+CN1NsIJ0NJUS5LT1NFOkEwMDAyNzAuSVFfQVBJQy5DUTMyMDExLi4uLlVTRAEAAAC23CUAAgAAAAsxNDUyLjM1MjI3NAEIAAAABQAAAAExAQAAAAoxNzMzMjQ4Njg2AwAAAAMxNjACAAAABDEwODQEAAAAATAHAAAACjEwLzI0LzIwMjMIAAAACTkvMzAvMjAxMQkAAAABMLKfANqL1NsIcknx343U2wglQ0lRLktPU0U6QTAwMDI3MC5JUV9SRS5DUTMyMDExLi4uLlVTRAEAAAC23CUAAgAAAAs3MjQ2Ljk4NzAxMwEIAAAABQAAAAExAQAAAAoxNzMzMjQ4Njg2AwAAAAMxNjACAAAABDEyMjIEAAAAATAHAAAACjEwLzI0LzIwMjMIAAAACTkvMzAvMjAxMQkAAAABMLKfANqL1NsIL/oE4I3U2wgvQ0lRLktPU0U6QTAwMDI3MC5JUV9UT1RBTF9FUVVJVFkuQ1EzMjAxMS4uLi5VU0QBAAAAttwlAAIAAAAMMTExODkuNzMxOTI4AQgAAAAFAAAAATEBAAAACjE3MzMyNDg2ODYDAAAAAzE2MAIAAAAEMTI3NQQAAAABMAcAAAAKMTAvMjQvMjAyMwgAAAAJOS8zMC8yMDExCQAAAAEwsp8A2ovU2whHW+DfjdTbCEBDSVEu</t>
  </si>
  <si>
    <t>S09TRTpBMDAwMjcwLklRX1RPVEFMX09VVFNUQU5ESU5HX0ZJTElOR19EQVRFLkNRMzIwMTEuLi4uVVNEAQAAALbcJQACAAAACjM5Ni44ODY5OTgBBAAAAAUAAAABNQEAAAAKMTczMzI0ODY4NgIAAAAFMjQxNTMGAAAAATCynwDai9TbCGWABuCN1NsILUNJUS5LT1NFOkEwMDAyNzAuSVFfVE9UQUxfREVCVC5DUTMyMDExLi4uLlVTRAEAAAC23CUAAgAAAAs0NTMzLjQ2ODU2NgEIAAAABQAAAAExAQAAAAoxNzMzMjQ4Njg2AwAAAAMxNjACAAAABDQxNzMEAAAAATAHAAAACjEwLzI0LzIwMjMIAAAACTkvMzAvMjAxMQkAAAABMLKfANqL1NsI3ijk343U2wgxQ0lRLktPU0U6QTAwMDI3MC5JUV9QUkVGX0RJVl9PVEhFUi5DUTMyMDExLi4uLlVTRAEAAAC23CUAAwAAAAAAsp8A2ovU2wib3gfgjdTbCCdDSVEuS09TRTpBMDAwMjcwLklRX0NPR1MuQ1EzMjAxMS4uLi5VU0QBAAAAttwlAAIAAAALNjM5OS41MTYzNzEBCAAAAAUAAAABMQEAAAAKMTczMzI0ODY4NgMAAAADMTYwAgAAAAIzNAQAAAABMAcAAAAKMTAvMjQvMjAyMwgAAAAJOS8zMC8yMDExCQAAAAEwsp8A2ovU2wgFuP7fjdTbCCVDSVEuS09TRTpBMDAwMjcwLklRX0FQLkNRMzIwMTEuLi4uVVNEAQAAALbcJQACAAAACjU1MzYuOTI5MzIBCAAAAAUAAAABMQEAAAAKMTczMzI0ODY4NgMAAAADMTYwAgAAAAQxMDE4BAAAAAEwBwAAAAoxMC8yNC8yMDIzCAAA</t>
  </si>
  <si>
    <t>AAk5LzMwLzIwMTEJAAAAATCynwDai9TbCNZlAOCN1NsIJUNJUS5LT1NFOkEwMDAyNzAuSVFfQVIuQ1EzMjAxMS4uLi5VU0QBAAAAttwlAAIAAAALMjA2Ni4xOTc1ODEBCAAAAAUAAAABMQEAAAAKMTczMzI0ODY4NgMAAAADMTYwAgAAAAQxMDIxBAAAAAEwBwAAAAoxMC8yNC8yMDIzCAAAAAk5LzMwLzIwMTEJAAAAATCynwDai9TbCNTFAeCN1NsILENJUS5LT1NFOkEwMDAyNzAuSVFfSU5WRU5UT1JZLkNRMzIwMTEuLi4uVVNEAQAAALbcJQACAAAACzMzMjkuMDYzODYzAQgAAAAFAAAAATEBAAAACjE3MzMyNDg2ODYDAAAAAzE2MAIAAAAEMTA0MwQAAAABMAcAAAAKMTAvMjQvMjAyMwgAAAAJOS8zMC8yMDExCQAAAAEwsp8A2ovU2wg+YALgjdTbCCZDSVEuS09TRTpBMDAwMjcwLklRX1NHQS5DUTMyMDExLi4uLlVTRAEAAAC23CUAAgAAAAsxMjE1LjI1NjQ0NwEIAAAABQAAAAExAQAAAAoxNzMzMjQ4Njg2AwAAAAMxNjACAAAAAjIzBAAAAAEwBwAAAAoxMC8yNC8yMDIzCAAAAAk5LzMwLzIwMTEJAAAAATCynwDai9TbCKUQBOCN1NsIO0NJUS5LT1NFOkEwMDAyNzAuSVFfVE9UQUxfUkVWXzFZUl9BTk5fR1JPV1RILkNRMzIwMTEuLi4uVVNEAQAAALbcJQACAAAABzE0Ljg4OTgBCAAAAAUAAAABMQEAAAAKMTczMzI0ODY4NgMAAAACODUCAAAABDQxOTQEAAAAATAHAAAACjEwLzI0LzIwMjMIAAAACTkvMzAvMjAx</t>
  </si>
  <si>
    <t>MQkAAAABMLKfANqL1NsI3x/z343U2wglQ0lRLktPU0U6QTAwMDI3MC5JUV9EQS5DUTMyMDExLi4uLlVTRAEAAAC23CUAAgAAAAkxNC45NjU3MDQBCAAAAAUAAAABMQEAAAAKMTczMzI0ODY4NgMAAAADMTYwAgAAAAEyBAAAAAEwBwAAAAoxMC8yNC8yMDIzCAAAAAk5LzMwLzIwMTEJAAAAATCynwDai9TbCP5A9d+N1NsIM0NJUS5LT1NFOkEwMDAyNzAuSVFfTkVUX0lOVEVSRVNUX0VYUC5DUTMyMDExLi4uLlVTRAEAAAC23CUAAgAAAAktOC4zNDEzNzMBCAAAAAUAAAABMQEAAAAKMTczMzI0ODY4NgMAAAADMTYwAgAAAAMzNjgEAAAAATAHAAAACjEwLzI0LzIwMjMIAAAACTkvMzAvMjAxMQkAAAABMLKfANqL1NsId6L2343U2wgyQ0lRLktPU0U6QTAwMDI3MC5JUV9ORVRfV09SS0lOR19DQVAuQ1EzMjAxMS4uLi5VU0QBAAAAttwlAAIAAAAMLTEyNzYuNDEyMTIzAQgAAAAFAAAAATEBAAAACjE3MzMyNDg2ODYDAAAAAzE2MAIAAAAEMTMxMQQAAAABMAcAAAAKMTAvMjQvMjAyMwgAAAAJOS8zMC8yMDExCQAAAAEwsp8A2ovU2whQXvnfjdTbCChDSVEuS09TRTpBMDAwMjcwLklRX0NBUEVYLkNRMzIwMTEuLi4uVVNEAQAAALbcJQACAAAACS0zMzQuMjk2NwEIAAAABQAAAAExAQAAAAoxNzMzMjQ4Njg2AwAAAAMxNjACAAAABDIwMjEEAAAAATAHAAAACjEwLzI0LzIwMjMIAAAACTkvMzAvMjAxMQkAAAABMLKfANqL</t>
  </si>
  <si>
    <t>1NsI8NH7343U2wgsQ0lRLktPU0U6QTAwMDI3MC5JUV9UT1RBTF9SRVYuQ1EyMjAxMS4uLi5VU0QBAAAAttwlAAIAAAAMMTA4NDYuMjMzMDMyAQgAAAAFAAAAATEBAAAACjE3MzMyNDkzODkDAAAAAzE2MAIAAAACMjgEAAAAATAHAAAACjEwLzI0LzIwMjMIAAAACTYvMzAvMjAxMQkAAAABME9AuNmL1NsIL/oE4I3U2wglQ0lRLktPU0U6QTAwMDI3MC5JUV9OSS5DUTIyMDExLi4uLlVTRAEAAAC23CUAAgAAAAsxMDM2LjcxMTk4MgEIAAAABQAAAAExAQAAAAoxNzMzMjQ5Mzg5AwAAAAMxNjACAAAAAjE1BAAAAAEwBwAAAAoxMC8yNC8yMDIzCAAAAAk2LzMwLzIwMTEJAAAAATBPQLjZi9TbCGWABuCN1NsILUNJUS5LT1NFOkEwMDAyNzAuSVFfQ0FTSF9FUVVJVi5DUTIyMDExLi4uLlVTRAEAAAC23CUAAgAAAAoxNzQ2Ljk3NTQxAQgAAAAFAAAAATEBAAAACjE3MzMyNDkzODkDAAAAAzE2MAIAAAAEMTA5NgQAAAABMAcAAAAKMTAvMjQvMjAyMwgAAAAJNi8zMC8yMDExCQAAAAEwT0C42YvU2wjAtwfgjdTbCDFDSVEuS09TRTpBMDAwMjcwLklRX0NBU0hfU1RfSU5WRVNULkNRMjIwMTEuLi4uVVNEAQAAALbcJQACAAAACTMxNzkuOTYyNwEIAAAABQAAAAExAQAAAAoxNzMzMjQ5Mzg5AwAAAAMxNjACAAAABDEwMDIEAAAAATAHAAAACjEwLzI0LzIwMjMIAAAACTYvMzAvMjAxMQkAAAABME9AuNmL1NsIq+4I4I3U2wgr</t>
  </si>
  <si>
    <t>Q0lRLktPU0U6QTAwMDI3MC5JUV9UT1RBTF9DQS5DUTIyMDExLi4uLlVTRAEAAAC23CUAAgAAAAwxMDM0MS4xMzIxNzMBCAAAAAUAAAABMQEAAAAKMTczMzI0OTM4OQMAAAADMTYwAgAAAAQxMDA4BAAAAAEwBwAAAAoxMC8yNC8yMDIzCAAAAAk2LzMwLzIwMTEJAAAAATBPQLjZi9TbCEdb4N+N1NsIL0NJUS5LT1NFOkEwMDAyNzAuSVFfVE9UQUxfQVNTRVRTLkNRMjIwMTEuLi4uVVNEAQAAALbcJQACAAAADDI3NjE2LjE1NTQ3OQEIAAAABQAAAAExAQAAAAoxNzMzMjQ5Mzg5AwAAAAMxNjACAAAABDEwMDcEAAAAATAHAAAACjEwLzI0LzIwMjMIAAAACTYvMzAvMjAxMQkAAAABME9AuNmL1NsIP5H+343U2wgrQ0lRLktPU0U6QTAwMDI3MC5JUV9UT1RBTF9DTC5DUTIyMDExLi4uLlVTRAEAAAC23CUAAgAAAAwxMDk4NS4zNjI5ODUBCAAAAAUAAAABMQEAAAAKMTczMzI0OTM4OQMAAAADMTYwAgAAAAQxMDA5BAAAAAEwBwAAAAoxMC8yNC8yMDIzCAAAAAk2LzMwLzIwMTEJAAAAATBPQLjZi9TbCL0+AOCN1NsILUNJUS5LT1NFOkEwMDAyNzAuSVFfVE9UQUxfTElBQi5DUTIyMDExLi4uLlVTRAEAAAC23CUAAgAAAAwxNTYzMS42Mzc4OTEBCAAAAAUAAAABMQEAAAAKMTczMzI0OTM4OQMAAAADMTYwAgAAAAQxMjc2BAAAAAEwBwAAAAoxMC8yNC8yMDIzCAAAAAk2LzMwLzIwMTEJAAAAATBPQLjZi9TbCJKeAeCN1NsI</t>
  </si>
  <si>
    <t>LkNJUS5LT1NFOkEwMDAyNzAuSVFfUFJFRl9FUVVJVFkuQ1EyMjAxMS4uLi5VU0QBAAAAttwlAAMAAAAAAE9AuNmL1NsIPmAC4I3U2wg2Q0lRLktPU0U6QTAwMDI3MC5JUV9UT1RBTF9DT01NT05fRVFVSVRZLkNRMjIwMTEuLi4uVVNEAQAAALbcJQACAAAADDExNzA1LjkxNDg4OAEIAAAABQAAAAExAQAAAAoxNzMzMjQ5Mzg5AwAAAAMxNjACAAAABDEwMDYEAAAAATAHAAAACjEwLzI0LzIwMjMIAAAACTYvMzAvMjAxMQkAAAABME9AuNmL1NsIpRAE4I3U2wgnQ0lRLktPU0U6QTAwMDI3MC5JUV9BUElDLkNRMjIwMTEuLi4uVVNEAQAAALbcJQACAAAACzE2MDUuNDQ0OTY5AQgAAAAFAAAAATEBAAAACjE3MzMyNDkzODkDAAAAAzE2MAIAAAAEMTA4NAQAAAABMAcAAAAKMTAvMjQvMjAyMwgAAAAJNi8zMC8yMDExCQAAAAEwT0C42YvU2wjeKOTfjdTbCCVDSVEuS09TRTpBMDAwMjcwLklRX1JFLkNRMjIwMTEuLi4uVVNEAQAAALbcJQACAAAACzc0NDEuMDI2MjcxAQgAAAAFAAAAATEBAAAACjE3MzMyNDkzODkDAAAAAzE2MAIAAAAEMTIyMgQAAAABMAcAAAAKMTAvMjQvMjAyMwgAAAAJNi8zMC8yMDExCQAAAAEwT0C42YvU2wjzIujfjdTbCC9DSVEuS09TRTpBMDAwMjcwLklRX1RPVEFMX0VRVUlUWS5DUTIyMDExLi4uLlVTRAEAAAC23CUAAgAAAAwxMTk4NC41MTc1ODgBCAAAAAUAAAABMQEAAAAKMTczMzI0OTM4</t>
  </si>
  <si>
    <t>OQMAAAADMTYwAgAAAAQxMjc1BAAAAAEwBwAAAAoxMC8yNC8yMDIzCAAAAAk2LzMwLzIwMTEJAAAAATBPQLjZi9TbCFBe+d+N1NsIQENJUS5LT1NFOkEwMDAyNzAuSVFfVE9UQUxfT1VUU1RBTkRJTkdfRklMSU5HX0RBVEUuQ1EyMjAxMS4uLi5VU0QBAAAAttwlAAIAAAAKMzk4LjY5MTkyNwEEAAAABQAAAAE1AQAAAAoxNzMzMjQ5Mzg5AgAAAAUyNDE1MwYAAAABME9AuNmL1NsI8NH7343U2wgtQ0lRLktPU0U6QTAwMDI3MC5JUV9UT1RBTF9ERUJULkNRMjIwMTEuLi4uVVNEAQAAALbcJQACAAAACzUyODguMTIwMjE2AQgAAAAFAAAAATEBAAAACjE3MzMyNDkzODkDAAAAAzE2MAIAAAAENDE3MwQAAAABMAcAAAAKMTAvMjQvMjAyMwgAAAAJNi8zMC8yMDExCQAAAAEwT0C42YvU2whbOwvgjdTbCDFDSVEuS09TRTpBMDAwMjcwLklRX1BSRUZfRElWX09USEVSLkNRMjIwMTEuLi4uVVNEAQAAALbcJQADAAAAAABPQLjZi9TbCHJJ8d+N1NsIJ0NJUS5LT1NFOkEwMDAyNzAuSVFfQ09HUy5DUTIyMDExLi4uLlVTRAEAAAC23CUAAgAAAAs4NDcyLjkwODI0MwEIAAAABQAAAAExAQAAAAoxNzMzMjQ5Mzg5AwAAAAMxNjACAAAAAjM0BAAAAAEwBwAAAAoxMC8yNC8yMDIzCAAAAAk2LzMwLzIwMTEJAAAAATBPQLjZi9TbCN8f89+N1NsIJUNJUS5LT1NFOkEwMDAyNzAuSVFfQVAuQ1EyMjAxMS4uLi5VU0QBAAAAttwlAAIA</t>
  </si>
  <si>
    <t>AAALNjE5OC4xOTE3MTIBCAAAAAUAAAABMQEAAAAKMTczMzI0OTM4OQMAAAADMTYwAgAAAAQxMDE4BAAAAAEwBwAAAAoxMC8yNC8yMDIzCAAAAAk2LzMwLzIwMTEJAAAAATBPQLjZi9TbCEdb4N+N1NsIJUNJUS5LT1NFOkEwMDAyNzAuSVFfQVIuQ1EyMjAxMS4uLi5VU0QBAAAAttwlAAIAAAALMjQwNS44MDAyMTQBCAAAAAUAAAABMQEAAAAKMTczMzI0OTM4OQMAAAADMTYwAgAAAAQxMDIxBAAAAAEwBwAAAAoxMC8yNC8yMDIzCAAAAAk2LzMwLzIwMTEJAAAAATBPQLjZi9TbCP5A9d+N1NsILENJUS5LT1NFOkEwMDAyNzAuSVFfSU5WRU5UT1JZLkNRMjIwMTEuLi4uVVNEAQAAALbcJQACAAAACzM1OTYuODU2MTY3AQgAAAAFAAAAATEBAAAACjE3MzMyNDkzODkDAAAAAzE2MAIAAAAEMTA0MwQAAAABMAcAAAAKMTAvMjQvMjAyMwgAAAAJNi8zMC8yMDExCQAAAAEwT0C42YvU2wilEATgjdTbCCZDSVEuS09TRTpBMDAwMjcwLklRX1NHQS5DUTIyMDExLi4uLlVTRAEAAAC23CUAAgAAAAsxMzA4Ljc4Mjg4MgEIAAAABQAAAAExAQAAAAoxNzMzMjQ5Mzg5AwAAAAMxNjACAAAAAjIzBAAAAAEwBwAAAAoxMC8yNC8yMDIzCAAAAAk2LzMwLzIwMTEJAAAAATBPQLjZi9TbCC/6BOCN1NsIO0NJUS5LT1NFOkEwMDAyNzAuSVFfVE9UQUxfUkVWXzFZUl9BTk5fR1JPV1RILkNRMjIwMTEuLi4uVVNEAQAAALbcJQACAAAABzI1</t>
  </si>
  <si>
    <t>LjE3MDUBCAAAAAUAAAABMQEAAAAKMTczMzI0OTM4OQMAAAACODUCAAAABDQxOTQEAAAAATAHAAAACjEwLzI0LzIwMjMIAAAACTYvMzAvMjAxMQkAAAABME9AuNmL1NsI8FcG4I3U2wglQ0lRLktPU0U6QTAwMDI3MC5JUV9EQS5DUTIyMDExLi4uLlVTRAEAAAC23CUAAgAAAAkxNi4zMTQ1MTMBCAAAAAUAAAABMQEAAAAKMTczMzI0OTM4OQMAAAADMTYwAgAAAAEyBAAAAAEwBwAAAAoxMC8yNC8yMDIzCAAAAAk2LzMwLzIwMTEJAAAAATBPQLjZi9TbCMC3B+CN1NsIM0NJUS5LT1NFOkEwMDAyNzAuSVFfTkVUX0lOVEVSRVNUX0VYUC5DUTIyMDExLi4uLlVTRAEAAAC23CUAAgAAAAotMTcuMTk5NTk0AQgAAAAFAAAAATEBAAAACjE3MzMyNDkzODkDAAAAAzE2MAIAAAADMzY4BAAAAAEwBwAAAAoxMC8yNC8yMDIzCAAAAAk2LzMwLzIwMTEJAAAAATBPQLjZi9TbCKvuCOCN1NsIMkNJUS5LT1NFOkEwMDAyNzAuSVFfTkVUX1dPUktJTkdfQ0FQLkNRMjIwMTEuLi4uVVNEAQAAALbcJQACAAAADC0xMDA0LjAzODkzNQEIAAAABQAAAAExAQAAAAoxNzMzMjQ5Mzg5AwAAAAMxNjACAAAABDEzMTEEAAAAATAHAAAACjEwLzI0LzIwMjMIAAAACTYvMzAvMjAxMQkAAAABME9AuNmL1NsIP5H+343U2wgoQ0lRLktPU0U6QTAwMDI3MC5JUV9DQVBFWC5DUTIyMDExLi4uLlVTRAEAAAC23CUAAgAAAAstMzQ4LjcxMzI0MgEIAAAA</t>
  </si>
  <si>
    <t>BQAAAAExAQAAAAoxNzMzMjQ5Mzg5AwAAAAMxNjACAAAABDIwMjEEAAAAATAHAAAACjEwLzI0LzIwMjMIAAAACTYvMzAvMjAxMQkAAAABME9AuNmL1NsI8yLo343U2wgsQ0lRLktPU0U6QTAwMDI3MC5JUV9UT1RBTF9SRVYuQ1ExMjAxMS4uLi5VU0QBAAAAttwlAAIAAAALOTcyOC40NjQ0ODYBCAAAAAUAAAABMQEAAAAKMTczMzI0OTM0MAMAAAADMTYwAgAAAAIyOAQAAAABMAcAAAAKMTAvMjQvMjAyMwgAAAAJMy8zMS8yMDExCQAAAAEwT0C42YvU2whHW+DfjdTbCCVDSVEuS09TRTpBMDAwMjcwLklRX05JLkNRMTIwMTEuLi4uVVNEAQAAALbcJQACAAAACjg0NS40MTE2MjcBCAAAAAUAAAABMQEAAAAKMTczMzI0OTM0MAMAAAADMTYwAgAAAAIxNQQAAAABMAcAAAAKMTAvMjQvMjAyMwgAAAAJMy8zMS8yMDExCQAAAAEwT0C42YvU2wjw0fvfjdTbCC1DSVEuS09TRTpBMDAwMjcwLklRX0NBU0hfRVFVSVYuQ1ExMjAxMS4uLi5VU0QBAAAAttwlAAIAAAALMjMzMi40ODE0OTEBCAAAAAUAAAABMQEAAAAKMTczMzI0OTM0MAMAAAADMTYwAgAAAAQxMDk2BAAAAAEwBwAAAAoxMC8yNC8yMDIzCAAAAAkzLzMxLzIwMTEJAAAAATBPQLjZi9TbCN4o5N+N1NsIMUNJUS5LT1NFOkEwMDAyNzAuSVFfQ0FTSF9TVF9JTlZFU1QuQ1ExMjAxMS4uLi5VU0QBAAAAttwlAAIAAAALMzY1Ni4wNDE0OTEBCAAAAAUAAAABMQEAAAAK</t>
  </si>
  <si>
    <t>MTczMzI0OTM0MAMAAAADMTYwAgAAAAQxMDAyBAAAAAEwBwAAAAoxMC8yNC8yMDIzCAAAAAkzLzMxLzIwMTEJAAAAATBPQLjZi9TbCFs7C+CN1NsIK0NJUS5LT1NFOkEwMDAyNzAuSVFfVE9UQUxfQ0EuQ1ExMjAxMS4uLi5VU0QBAAAAttwlAAIAAAAMMTA3MzYuNTEwNjAyAQgAAAAFAAAAATEBAAAACjE3MzMyNDkzNDADAAAAAzE2MAIAAAAEMTAwOAQAAAABMAcAAAAKMTAvMjQvMjAyMwgAAAAJMy8zMS8yMDExCQAAAAEwT0C42YvU2whySfHfjdTbCC9DSVEuS09TRTpBMDAwMjcwLklRX1RPVEFMX0FTU0VUUy5DUTEyMDExLi4uLlVTRAEAAAC23CUAAgAAAAwyNTg0My44NjYzMzQBCAAAAAUAAAABMQEAAAAKMTczMzI0OTM0MAMAAAADMTYwAgAAAAQxMDA3BAAAAAEwBwAAAAoxMC8yNC8yMDIzCAAAAAkzLzMxLzIwMTEJAAAAATBiZ7jZi9TbCMC3B+CN1NsIK0NJUS5LT1NFOkEwMDAyNzAuSVFfVE9UQUxfQ0wuQ1ExMjAxMS4uLi5VU0QBAAAAttwlAAIAAAAMMTE1ODQuMTMwMjkyAQgAAAAFAAAAATEBAAAACjE3MzMyNDkzNDADAAAAAzE2MAIAAAAEMTAwOQQAAAABMAcAAAAKMTAvMjQvMjAyMwgAAAAJMy8zMS8yMDExCQAAAAEwYme42YvU2wj+QPXfjdTbCC1DSVEuS09TRTpBMDAwMjcwLklRX1RPVEFMX0xJQUIuQ1ExMjAxMS4uLi5VU0QBAAAAttwlAAIAAAAMMTU2MzkuNzY0NTg4AQgAAAAFAAAAATEBAAAA</t>
  </si>
  <si>
    <t>CjE3MzMyNDkzNDADAAAAAzE2MAIAAAAEMTI3NgQAAAABMAcAAAAKMTAvMjQvMjAyMwgAAAAJMy8zMS8yMDExCQAAAAEwYme42YvU2wh3ovbfjdTbCC5DSVEuS09TRTpBMDAwMjcwLklRX1BSRUZfRVFVSVRZLkNRMTIwMTEuLi4uVVNEAQAAALbcJQADAAAAAABiZ7jZi9TbCIToA+CN1NsINkNJUS5LT1NFOkEwMDAyNzAuSVFfVE9UQUxfQ09NTU9OX0VRVUlUWS5DUTEyMDExLi4uLlVTRAEAAAC23CUAAgAAAAs5OTQ0LjcyNDE0OQEIAAAABQAAAAExAQAAAAoxNzMzMjQ5MzQwAwAAAAMxNjACAAAABDEwMDYEAAAAATAHAAAACjEwLzI0LzIwMjMIAAAACTMvMzEvMjAxMQkAAAABMGJnuNmL1NsIL/oE4I3U2wgnQ0lRLktPU0U6QTAwMDI3MC5JUV9BUElDLkNRMTIwMTEuLi4uVVNEAQAAALbcJQACAAAACzE1NjMuODY5MjA1AQgAAAAFAAAAATEBAAAACjE3MzMyNDkzNDADAAAAAzE2MAIAAAAEMTA4NAQAAAABMAcAAAAKMTAvMjQvMjAyMwgAAAAJMy8zMS8yMDExCQAAAAEwYme42YvU2wjwVwbgjdTbCCVDSVEuS09TRTpBMDAwMjcwLklRX1JFLkNRMTIwMTEuLi4uVVNEAQAAALbcJQACAAAACzYyNDIuNzk0Mzc2AQgAAAAFAAAAATEBAAAACjE3MzMyNDkzNDADAAAAAzE2MAIAAAAEMTIyMgQAAAABMAcAAAAKMTAvMjQvMjAyMwgAAAAJMy8zMS8yMDExCQAAAAEwYme42YvU2wir7gjgjdTbCC9DSVEuS09TRTpBMDAw</t>
  </si>
  <si>
    <t>MjcwLklRX1RPVEFMX0VRVUlUWS5DUTEyMDExLi4uLlVTRAEAAAC23CUAAgAAAAwxMDIwNC4xMDE3NDYBCAAAAAUAAAABMQEAAAAKMTczMzI0OTM0MAMAAAADMTYwAgAAAAQxMjc1BAAAAAEwBwAAAAoxMC8yNC8yMDIzCAAAAAkzLzMxLzIwMTEJAAAAATBiZ7jZi9TbCEdb4N+N1NsIQENJUS5LT1NFOkEwMDAyNzAuSVFfVE9UQUxfT1VUU1RBTkRJTkdfRklMSU5HX0RBVEUuQ1ExMjAxMS4uLi5VU0QBAAAAttwlAAIAAAAKMzk4LjA5MTQwNgEEAAAABQAAAAE1AQAAAAoxNzMzMjQ5MzQwAgAAAAUyNDE1MwYAAAABMGJnuNmL1NsIkp4B4I3U2wgtQ0lRLktPU0U6QTAwMDI3MC5JUV9UT1RBTF9ERUJULkNRMTIwMTEuLi4uVVNEAQAAALbcJQACAAAACzU3MDUuNzcyMjI5AQgAAAAFAAAAATEBAAAACjE3MzMyNDkzNDADAAAAAzE2MAIAAAAENDE3MwQAAAABMAcAAAAKMTAvMjQvMjAyMwgAAAAJMy8zMS8yMDExCQAAAAEwYme42YvU2wjeKOTfjdTbCDFDSVEuS09TRTpBMDAwMjcwLklRX1BSRUZfRElWX09USEVSLkNRMTIwMTEuLi4uVVNEAQAAALbcJQADAAAAAABiZ7jZi9TbCD5gAuCN1NsIJ0NJUS5LT1NFOkEwMDAyNzAuSVFfQ09HUy5DUTEyMDExLi4uLlVTRAEAAAC23CUAAgAAAAs3NjE1LjczMDQ2NgEIAAAABQAAAAExAQAAAAoxNzMzMjQ5MzQwAwAAAAMxNjACAAAAAjM0BAAAAAEwBwAAAAoxMC8yNC8yMDIz</t>
  </si>
  <si>
    <t>CAAAAAkzLzMxLzIwMTEJAAAAATBiZ7jZi9TbCED859+N1NsIJUNJUS5LT1NFOkEwMDAyNzAuSVFfQVAuQ1ExMjAxMS4uLi5VU0QBAAAAttwlAAIAAAALNjM4NS41MzA3MzgBCAAAAAUAAAABMQEAAAAKMTczMzI0OTM0MAMAAAADMTYwAgAAAAQxMDE4BAAAAAEwBwAAAAoxMC8yNC8yMDIzCAAAAAkzLzMxLzIwMTEJAAAAATBiZ7jZi9TbCHei9t+N1NsIJUNJUS5LT1NFOkEwMDAyNzAuSVFfQVIuQ1ExMjAxMS4uLi5VU0QBAAAAttwlAAIAAAALMjI3Ny4xMDkyMTgBCAAAAAUAAAABMQEAAAAKMTczMzI0OTM0MAMAAAADMTYwAgAAAAQxMDIxBAAAAAEwBwAAAAoxMC8yNC8yMDIzCAAAAAkzLzMxLzIwMTEJAAAAATBiZ7jZi9TbCFBe+d+N1NsILENJUS5LT1NFOkEwMDAyNzAuSVFfSU5WRU5UT1JZLkNRMTIwMTEuLi4uVVNEAQAAALbcJQACAAAACzM0NzcuNDAzNzkzAQgAAAAFAAAAATEBAAAACjE3MzMyNDkzNDADAAAAAzE2MAIAAAAEMTA0MwQAAAABMAcAAAAKMTAvMjQvMjAyMwgAAAAJMy8zMS8yMDExCQAAAAEwYme42YvU2wjw0fvfjdTbCCZDSVEuS09TRTpBMDAwMjcwLklRX1NHQS5DUTEyMDExLi4uLlVTRAEAAAC23CUAAgAAAAsxMjg0LjYwODA4NgEIAAAABQAAAAExAQAAAAoxNzMzMjQ5MzQwAwAAAAMxNjACAAAAAjIzBAAAAAEwBwAAAAoxMC8yNC8yMDIzCAAAAAkzLzMxLzIwMTEJAAAAATBiZ7jZi9Tb</t>
  </si>
  <si>
    <t>CD+R/t+N1NsIO0NJUS5LT1NFOkEwMDAyNzAuSVFfVE9UQUxfUkVWXzFZUl9BTk5fR1JPV1RILkNRMTIwMTEuLi4uVVNEAQAAALbcJQACAAAABzM2LjcyOTgBCAAAAAUAAAABMQEAAAAKMTczMzI0OTM0MAMAAAACODUCAAAABDQxOTQEAAAAATAHAAAACjEwLzI0LzIwMjMIAAAACTMvMzEvMjAxMQkAAAABMGJnuNmL1NsIvT4A4I3U2wglQ0lRLktPU0U6QTAwMDI3MC5JUV9EQS5DUTEyMDExLi4uLlVTRAEAAAC23CUAAgAAAAkxNy42MTMzODkBCAAAAAUAAAABMQEAAAAKMTczMzI0OTM0MAMAAAADMTYwAgAAAAEyBAAAAAEwBwAAAAoxMC8yNC8yMDIzCAAAAAkzLzMxLzIwMTEJAAAAATBiZ7jZi9TbCKvuCOCN1NsIM0NJUS5LT1NFOkEwMDAyNzAuSVFfTkVUX0lOVEVSRVNUX0VYUC5DUTEyMDExLi4uLlVTRAEAAAC23CUAAgAAAAotMjAuMzQ3MjI1AQgAAAAFAAAAATEBAAAACjE3MzMyNDkzNDADAAAAAzE2MAIAAAADMzY4BAAAAAEwBwAAAAoxMC8yNC8yMDIzCAAAAAkzLzMxLzIwMTEJAAAAATBiZ7jZi9TbCFs7C+CN1NsIMkNJUS5LT1NFOkEwMDAyNzAuSVFfTkVUX1dPUktJTkdfQ0FQLkNRMTIwMTEuLi4uVVNEAQAAALbcJQACAAAADC0xMDk3Ljc2MTU3NwEIAAAABQAAAAExAQAAAAoxNzMzMjQ5MzQwAwAAAAMxNjACAAAABDEzMTEEAAAAATAHAAAACjEwLzI0LzIwMjMIAAAACTMvMzEvMjAxMQkAAAABMGJn</t>
  </si>
  <si>
    <t>uNmL1NsIcknx343U2wgoQ0lRLktPU0U6QTAwMDI3MC5JUV9DQVBFWC5DUTEyMDExLi4uLlVTRAEAAAC23CUAAgAAAAstMTQyLjExOTMwOQEIAAAABQAAAAExAQAAAAoxNzMzMjQ5MzQwAwAAAAMxNjACAAAABDIwMjEEAAAAATAHAAAACjEwLzI0LzIwMjMIAAAACTMvMzEvMjAxMQkAAAABMGJnuNmL1NsI3x/z343U2wgsQ0lRLktPU0U6QTAwMDI3MC5JUV9UT1RBTF9SRVYuQ1E0MjAxMC4uLi5VU0QBAAAAttwlAAIAAAALODk5Ny4wNjQ3OTgBCAAAAAUAAAABMQEAAAAKMTU0NTQ1MDYxMgMAAAADMTYwAgAAAAIyOAQAAAABMAcAAAAKMTAvMjQvMjAyMwgAAAAKMTIvMzEvMjAxMAkAAAABMGJnuNmL1NsIwLcH4I3U2wglQ0lRLktPU0U6QTAwMDI3MC5JUV9OSS5DUTQyMDEwLi4uLlVTRAEAAAC23CUAAgAAAAo3NDguMDc2NzM1AQgAAAAFAAAAATEBAAAACjE1NDU0NTA2MTIDAAAAAzE2MAIAAAACMTUEAAAAATAHAAAACjEwLzI0LzIwMjMIAAAACjEyLzMxLzIwMTAJAAAAATBiZ7jZi9TbCJKeAeCN1NsILUNJUS5LT1NFOkEwMDAyNzAuSVFfQ0FTSF9FUVVJVi5DUTQyMDEwLi4uLlVTRAEAAAC23CUAAgAAAAoxNDQxLjU1MTUxAQgAAAAFAAAAATEBAAAACjE1NDU0NTA2MTIDAAAAAzE2MAIAAAAEMTA5NgQAAAABMAcAAAAKMTAvMjQvMjAyMwgAAAAKMTIvMzEvMjAxMAkAAAABMGJnuNmL1NsIPmAC4I3U2wgxQ0lR</t>
  </si>
  <si>
    <t>LktPU0U6QTAwMDI3MC5JUV9DQVNIX1NUX0lOVkVTVC5DUTQyMDEwLi4uLlVTRAEAAAC23CUAAgAAAAsyNTc3LjM0NjMxOQEIAAAABQAAAAExAQAAAAoxNTQ1NDUwNjEyAwAAAAMxNjACAAAABDEwMDIEAAAAATAHAAAACjEwLzI0LzIwMjMIAAAACjEyLzMxLzIwMTAJAAAAATBiZ7jZi9TbCIToA+CN1NsIK0NJUS5LT1NFOkEwMDAyNzAuSVFfVE9UQUxfQ0EuQ1E0MjAxMC4uLi5VU0QBAAAAttwlAAIAAAALODcxMC4zMjcxMTgBCAAAAAUAAAABMQEAAAAKMTU0NTQ1MDYxMgMAAAADMTYwAgAAAAQxMDA4BAAAAAEwBwAAAAoxMC8yNC8yMDIzCAAAAAoxMi8zMS8yMDEwCQAAAAEwYme42YvU2whHW+DfjdTbCC9DSVEuS09TRTpBMDAwMjcwLklRX1RPVEFMX0FTU0VUUy5DUTQyMDEwLi4uLlVTRAEAAAC23CUAAgAAAAwyMzQ0MC40NzYzNjUBCAAAAAUAAAABMQEAAAAKMTU0NTQ1MDYxMgMAAAADMTYwAgAAAAQxMDA3BAAAAAEwBwAAAAoxMC8yNC8yMDIzCAAAAAoxMi8zMS8yMDEwCQAAAAEwYme42YvU2whbOwvgjdTbCCtDSVEuS09TRTpBMDAwMjcwLklRX1RPVEFMX0NMLkNRNDIwMTAuLi4uVVNEAQAAALbcJQACAAAADDEwMzczLjExMzU4MwEIAAAABQAAAAExAQAAAAoxNTQ1NDUwNjEyAwAAAAMxNjACAAAABDEwMDkEAAAAATAHAAAACjEwLzI0LzIwMjMIAAAACjEyLzMxLzIwMTAJAAAAATBiZ7jZi9TbCHei9t+N</t>
  </si>
  <si>
    <t>1NsILUNJUS5LT1NFOkEwMDAyNzAuSVFfVE9UQUxfTElBQi5DUTQyMDEwLi4uLlVTRAEAAAC23CUAAgAAAAwxNDI5Ny45NjcyMTkBCAAAAAUAAAABMQEAAAAKMTU0NTQ1MDYxMgMAAAADMTYwAgAAAAQxMjc2BAAAAAEwBwAAAAoxMC8yNC8yMDIzCAAAAAoxMi8zMS8yMDEwCQAAAAEwYme42YvU2whQXvnfjdTbCC5DSVEuS09TRTpBMDAwMjcwLklRX1BSRUZfRVFVSVRZLkNRNDIwMTAuLi4uVVNEAQAAALbcJQADAAAAAABiZ7jZi9TbCPDR+9+N1NsINkNJUS5LT1NFOkEwMDAyNzAuSVFfVE9UQUxfQ09NTU9OX0VRVUlUWS5DUTQyMDEwLi4uLlVTRAEAAAC23CUAAgAAAAs4OTA2LjIwNjM1MgEIAAAABQAAAAExAQAAAAoxNTQ1NDUwNjEyAwAAAAMxNjACAAAABDEwMDYEAAAAATAHAAAACjEwLzI0LzIwMjMIAAAACjEyLzMxLzIwMTAJAAAAATBiZ7jZi9TbCD+R/t+N1NsIJ0NJUS5LT1NFOkEwMDAyNzAuSVFfQVBJQy5DUTQyMDEwLi4uLlVTRAEAAAC23CUAAgAAAAoxNTI3LjcwMjI2AQgAAAAFAAAAATEBAAAACjE1NDU0NTA2MTIDAAAAAzE2MAIAAAAEMTA4NAQAAAABMAcAAAAKMTAvMjQvMjAyMwgAAAAKMTIvMzEvMjAxMAkAAAABMGJnuNmL1NsIvT4A4I3U2wglQ0lRLktPU0U6QTAwMDI3MC5JUV9SRS5DUTQyMDEwLi4uLlVTRAEAAAC23CUAAgAAAAs1NDUzLjY2NzQ3MwEIAAAABQAAAAExAQAAAAoxNTQ1NDUw</t>
  </si>
  <si>
    <t>NjEyAwAAAAMxNjACAAAABDEyMjIEAAAAATAHAAAACjEwLzI0LzIwMjMIAAAACjEyLzMxLzIwMTAJAAAAATBiZ7jZi9TbCED859+N1NsIL0NJUS5LT1NFOkEwMDAyNzAuSVFfVE9UQUxfRVFVSVRZLkNRNDIwMTAuLi4uVVNEAQAAALbcJQACAAAACzkxNDIuNTA5MTQ2AQgAAAAFAAAAATEBAAAACjE1NDU0NTA2MTIDAAAAAzE2MAIAAAAEMTI3NQQAAAABMAcAAAAKMTAvMjQvMjAyMwgAAAAKMTIvMzEvMjAxMAkAAAABMGJnuNmL1NsIcknx343U2whAQ0lRLktPU0U6QTAwMDI3MC5JUV9UT1RBTF9PVVRTVEFORElOR19GSUxJTkdfREFURS5DUTQyMDEwLi4uLlVTRAEAAAC23CUAAgAAAAozOTcuNDc2MzA3AQQAAAAFAAAAATUBAAAACjE1NDU0NTA2MTICAAAABTI0MTUzBgAAAAEwYme42YvU2wgs9/LfjdTbCC1DSVEuS09TRTpBMDAwMjcwLklRX1RPVEFMX0RFQlQuQ1E0MjAxMC4uLi5VU0QBAAAAttwlAAIAAAALNTY1OS45NjIxNjEBCAAAAAUAAAABMQEAAAAKMTU0NTQ1MDYxMgMAAAADMTYwAgAAAAQ0MTczBAAAAAEwBwAAAAoxMC8yNC8yMDIzCAAAAAoxMi8zMS8yMDEwCQAAAAEwYme42YvU2wj+QPXfjdTbCDFDSVEuS09TRTpBMDAwMjcwLklRX1BSRUZfRElWX09USEVSLkNRNDIwMTAuLi4uVVNEAQAAALbcJQADAAAAAABiZ7jZi9TbCPBXBuCN1NsIJ0NJUS5LT1NFOkEwMDAyNzAuSVFfQ09HUy5DUTQyMDEw</t>
  </si>
  <si>
    <t>Li4uLlVTRAEAAAC23CUAAgAAAAo3MDQ5LjQyMzkxAQgAAAAFAAAAATEBAAAACjE1NDU0NTA2MTIDAAAAAzE2MAIAAAACMzQEAAAAATAHAAAACjEwLzI0LzIwMjMIAAAACjEyLzMxLzIwMTAJAAAAATBiZ7jZi9TbCMC3B+CN1NsIJUNJUS5LT1NFOkEwMDAyNzAuSVFfQVAuQ1E0MjAxMC4uLi5VU0QBAAAAttwlAAIAAAALNjAxOC41MzM5MTQBCAAAAAUAAAABMQEAAAAKMTU0NTQ1MDYxMgMAAAADMTYwAgAAAAQxMDE4BAAAAAEwBwAAAAoxMC8yNC8yMDIzCAAAAAoxMi8zMS8yMDEwCQAAAAEwYme42YvU2whHW+DfjdTbCCVDSVEuS09TRTpBMDAwMjcwLklRX0FSLkNRNDIwMTAuLi4uVVNEAQAAALbcJQACAAAACzIwMzIuNzQxNjE3AQgAAAAFAAAAATEBAAAACjE1NDU0NTA2MTIDAAAAAzE2MAIAAAAEMTAyMQQAAAABMAcAAAAKMTAvMjQvMjAyMwgAAAAKMTIvMzEvMjAxMAkAAAABMGJnuNmL1NsIq+4I4I3U2wgsQ0lRLktPU0U6QTAwMDI3MC5JUV9JTlZFTlRPUlkuQ1E0MjAxMC4uLi5VU0QBAAAAttwlAAIAAAAJMzE5NC43NTc1AQgAAAAFAAAAATEBAAAACjE1NDU0NTA2MTIDAAAAAzE2MAIAAAAEMTA0MwQAAAABMAcAAAAKMTAvMjQvMjAyMwgAAAAKMTIvMzEvMjAxMAkAAAABMGJnuNmL1NsI3ijk343U2wgmQ0lRLktPU0U6QTAwMDI3MC5JUV9TR0EuQ1E0MjAxMC4uLi5VU0QBAAAAttwlAAIAAAAKMTM2OS4w</t>
  </si>
  <si>
    <t>NzMzMwEIAAAABQAAAAExAQAAAAoxNTQ1NDUwNjEyAwAAAAMxNjACAAAAAjIzBAAAAAEwBwAAAAoxMC8yNC8yMDIzCAAAAAoxMi8zMS8yMDEwCQAAAAEwYme42YvU2wi9PgDgjdTbCDtDSVEuS09TRTpBMDAwMjcwLklRX1RPVEFMX1JFVl8xWVJfQU5OX0dST1dUSC5DUTQyMDEwLi4uLlVTRAEAAAC23CUAAwAAAAAAYme42YvU2wiSngHgjdTbCCVDSVEuS09TRTpBMDAwMjcwLklRX0RBLkNRNDIwMTAuLi4uVVNEAQAAALbcJQADAAAAAABiZ7jZi9TbCD5gAuCN1NsIM0NJUS5LT1NFOkEwMDAyNzAuSVFfTkVUX0lOVEVSRVNUX0VYUC5DUTQyMDEwLi4uLlVTRAEAAAC23CUAAgAAAAktMTYuNjU3NTkBCAAAAAUAAAABMQEAAAAKMTU0NTQ1MDYxMgMAAAADMTYwAgAAAAMzNjgEAAAAATAHAAAACjEwLzI0LzIwMjMIAAAACjEyLzMxLzIwMTAJAAAAATBiZ7jZi9TbCIToA+CN1NsIMkNJUS5LT1NFOkEwMDAyNzAuSVFfTkVUX1dPUktJTkdfQ0FQLkNRNDIwMTAuLi4uVVNEAQAAALbcJQACAAAADC0xMDM4LjM0ODk3OAEIAAAABQAAAAExAQAAAAoxNTQ1NDUwNjEyAwAAAAMxNjACAAAABDEzMTEEAAAAATAHAAAACjEwLzI0LzIwMjMIAAAACjEyLzMxLzIwMTAJAAAAATBiZ7jZi9TbCC/6BOCN1NsIKENJUS5LT1NFOkEwMDAyNzAuSVFfQ0FQRVguQ1E0MjAxMC4uLi5VU0QBAAAAttwlAAIAAAALLTI3NC4yODQ2MzMBCAAA</t>
  </si>
  <si>
    <t>AAUAAAABMQEAAAAKMTU0NTQ1MDYxMgMAAAADMTYwAgAAAAQyMDIxBAAAAAEwBwAAAAoxMC8yNC8yMDIzCAAAAAoxMi8zMS8yMDEwCQAAAAEwYme42YvU2wh3ovbfjdTbCCxDSVEuS09TRTpBMDAwMjcwLklRX1RPVEFMX1JFVi5DUTMyMDEwLi4uLlVTRAEAAAC23CUAAgAAAAs3NjI0Ljg5MTgzNQEIAAAABQAAAAExAQAAAAoxNTQ1MzM5Mzg0AwAAAAMxNjACAAAAAjI4BAAAAAEwBwAAAAoxMC8yNC8yMDIzCAAAAAk5LzMwLzIwMTAJAAAAATBiZ7jZi9TbCCz38t+N1NsIJUNJUS5LT1NFOkEwMDAyNzAuSVFfTkkuQ1EzMjAxMC4uLi5VU0QBAAAAttwlAAIAAAAKNjE5LjQ0Mzc0MwEIAAAABQAAAAExAQAAAAoxNTQ1MzM5Mzg0AwAAAAMxNjACAAAAAjE1BAAAAAEwBwAAAAoxMC8yNC8yMDIzCAAAAAk5LzMwLzIwMTAJAAAAATBiZ7jZi9TbCI8B5N+N1NsILUNJUS5LT1NFOkEwMDAyNzAuSVFfQ0FTSF9FUVVJVi5DUTMyMDEwLi4uLlVTRAEAAAC23CUAAwAAAAAAYme42YvU2wg2G/XfjdTbCDFDSVEuS09TRTpBMDAwMjcwLklRX0NBU0hfU1RfSU5WRVNULkNRMzIwMTAuLi4uVVNEAQAAALbcJQADAAAAAABiZ7jZi9TbCED859+N1NsIK0NJUS5LT1NFOkEwMDAyNzAuSVFfVE9UQUxfQ0EuQ1EzMjAxMC4uLi5VU0QBAAAAttwlAAMAAAAAAGJnuNmL1NsI8FcG4I3U2wgvQ0lRLktPU0U6QTAwMDI3MC5JUV9UT1RBTF9B</t>
  </si>
  <si>
    <t>U1NFVFMuQ1EzMjAxMC4uLi5VU0QBAAAAttwlAAMAAAAAAGJnuNmL1NsIwLcH4I3U2wgrQ0lRLktPU0U6QTAwMDI3MC5JUV9UT1RBTF9DTC5DUTMyMDEwLi4uLlVTRAEAAAC23CUAAwAAAAAAYme42YvU2wir7gjgjdTbCC1DSVEuS09TRTpBMDAwMjcwLklRX1RPVEFMX0xJQUIuQ1EzMjAxMC4uLi5VU0QBAAAAttwlAAMAAAAAAGJnuNmL1NsIWzsL4I3U2wguQ0lRLktPU0U6QTAwMDI3MC5JUV9QUkVGX0VRVUlUWS5DUTMyMDEwLi4uLlVTRAEAAAC23CUAAwAAAAAAYme42YvU2whySfHfjdTbCDZDSVEuS09TRTpBMDAwMjcwLklRX1RPVEFMX0NPTU1PTl9FUVVJVFkuQ1EzMjAxMC4uLi5VU0QBAAAAttwlAAMAAAAAAGJnuNmL1NsISgnr343U2wgnQ0lRLktPU0U6QTAwMDI3MC5JUV9BUElDLkNRMzIwMTAuLi4uVVNEAQAAALbcJQADAAAAAABiZ7jZi9TbCJKeAeCN1NsIJUNJUS5LT1NFOkEwMDAyNzAuSVFfUkUuQ1EzMjAxMC4uLi5VU0QBAAAAttwlAAMAAAAAAGJnuNmL1NsIhOgD4I3U2wgvQ0lRLktPU0U6QTAwMDI3MC5JUV9UT1RBTF9FUVVJVFkuQ1EzMjAxMC4uLi5VU0QBAAAAttwlAAMAAAAAAGJnuNmL1NsIL/oE4I3U2whAQ0lRLktPU0U6QTAwMDI3MC5JUV9UT1RBTF9PVVRTVEFORElOR19GSUxJTkdfREFURS5DUTMyMDEwLi4uLlVTRAEAAAC23CUAAgAAAAozOTMuOTYyNDI4AQQAAAAFAAAAATUBAAAA</t>
  </si>
  <si>
    <t>CjE1NDUzMzkzODQCAAAABTI0MTUzBgAAAAEwYme42YvU2wjw0fvfjdTbCC1DSVEuS09TRTpBMDAwMjcwLklRX1RPVEFMX0RFQlQuQ1EzMjAxMC4uLi5VU0QBAAAAttwlAAMAAAAAAGJnuNmL1NsIjwHk343U2wgxQ0lRLktPU0U6QTAwMDI3MC5JUV9QUkVGX0RJVl9PVEhFUi5DUTMyMDEwLi4uLlVTRAEAAAC23CUAAwAAAAAAYme42YvU2wg/kf7fjdTbCCdDSVEuS09TRTpBMDAwMjcwLklRX0NPR1MuQ1EzMjAxMC4uLi5VU0QBAAAAttwlAAIAAAALNTgyNi45MTE1NjMBCAAAAAUAAAABMQEAAAAKMTU0NTMzOTM4NAMAAAADMTYwAgAAAAIzNAQAAAABMAcAAAAKMTAvMjQvMjAyMwgAAAAJOS8zMC8yMDEwCQAAAAEwYme42YvU2whA/OffjdTbCCVDSVEuS09TRTpBMDAwMjcwLklRX0FQLkNRMzIwMTAuLi4uVVNEAQAAALbcJQADAAAAAABiZ7jZi9TbCL0+AOCN1NsIJUNJUS5LT1NFOkEwMDAyNzAuSVFfQVIuQ1EzMjAxMC4uLi5VU0QBAAAAttwlAAMAAAAAAGJnuNmL1NsILPfy343U2wgsQ0lRLktPU0U6QTAwMDI3MC5JUV9JTlZFTlRPUlkuQ1EzMjAxMC4uLi5VU0QBAAAAttwlAAMAAAAAAGJnuNmL1NsINhv1343U2wgmQ0lRLktPU0U6QTAwMDI3MC5JUV9TR0EuQ1EzMjAxMC4uLi5VU0QBAAAAttwlAAIAAAALMTIwNy40MTExMjUBCAAAAAUAAAABMQEAAAAKMTU0NTMzOTM4NAMAAAADMTYwAgAAAAIyMwQAAAAB</t>
  </si>
  <si>
    <t>MAcAAAAKMTAvMjQvMjAyMwgAAAAJOS8zMC8yMDEwCQAAAAEwYme42YvU2wgre/bfjdTbCDtDSVEuS09TRTpBMDAwMjcwLklRX1RPVEFMX1JFVl8xWVJfQU5OX0dST1dUSC5DUTMyMDEwLi4uLlVTRAEAAAC23CUAAwAAAAAAYme42YvU2whQXvnfjdTbCCVDSVEuS09TRTpBMDAwMjcwLklRX0RBLkNRMzIwMTAuLi4uVVNEAQAAALbcJQADAAAAAABiZ7jZi9TbCEdb4N+N1NsIM0NJUS5LT1NFOkEwMDAyNzAuSVFfTkVUX0lOVEVSRVNUX0VYUC5DUTMyMDEwLi4uLlVTRAEAAAC23CUAAgAAAAotMzYuNDc0Njk3AQgAAAAFAAAAATEBAAAACjE1NDUzMzkzODQDAAAAAzE2MAIAAAADMzY4BAAAAAEwBwAAAAoxMC8yNC8yMDIzCAAAAAk5LzMwLzIwMTAJAAAAATBiZ7jZi9TbCPBXBuCN1NsIMkNJUS5LT1NFOkEwMDAyNzAuSVFfTkVUX1dPUktJTkdfQ0FQLkNRMzIwMTAuLi4uVVNEAQAAALbcJQADAAAAAABiZ7jZi9TbCMC3B+CN1NsIKENJUS5LT1NFOkEwMDAyNzAuSVFfQ0FQRVguQ1EzMjAxMC4uLi5VU0QBAAAAttwlAAIAAAAKLTI0MC40MzA0NwEIAAAABQAAAAExAQAAAAoxNTQ1MzM5Mzg0AwAAAAMxNjACAAAABDIwMjEEAAAAATAHAAAACjEwLzI0LzIwMjMIAAAACTkvMzAvMjAxMAkAAAABMGJnuNmL1NsIq+4I4I3U2wgsQ0lRLktPU0U6QTAwMDI3MC5JUV9UT1RBTF9SRVYuQ1EyMjAxMC4uLi5VU0QBAAAAttwl</t>
  </si>
  <si>
    <t>AAIAAAALNzU2OC41NTExNzMBCAAAAAUAAAABMQEAAAAKMTczMzI0OTM4OAMAAAADMTYwAgAAAAIyOAQAAAABMAcAAAAKMTAvMjQvMjAyMwgAAAAJNi8zMC8yMDEwCQAAAAEwYme42YvU2wgv+gTgjdTbCCVDSVEuS09TRTpBMDAwMjcwLklRX05JLkNRMjIwMTAuLi4uVVNEAQAAALbcJQACAAAACjUzMS45NDA1NTcBCAAAAAUAAAABMQEAAAAKMTczMzI0OTM4OAMAAAADMTYwAgAAAAIxNQQAAAABMAcAAAAKMTAvMjQvMjAyMwgAAAAJNi8zMC8yMDEwCQAAAAEwYme42YvU2whKCevfjdTbCC1DSVEuS09TRTpBMDAwMjcwLklRX0NBU0hfRVFVSVYuQ1EyMjAxMC4uLi5VU0QBAAAAttwlAAMAAAAAAGJnuNmL1NsIvT4A4I3U2wgxQ0lRLktPU0U6QTAwMDI3MC5JUV9DQVNIX1NUX0lOVkVTVC5DUTIyMDEwLi4uLlVTRAEAAAC23CUAAwAAAAAAYme42YvU2wiSngHgjdTbCCtDSVEuS09TRTpBMDAwMjcwLklRX1RPVEFMX0NBLkNRMjIwMTAuLi4uVVNEAQAAALbcJQADAAAAAABiZ7jZi9TbCEdb4N+N1NsIL0NJUS5LT1NFOkEwMDAyNzAuSVFfVE9UQUxfQVNTRVRTLkNRMjIwMTAuLi4uVVNEAQAAALbcJQADAAAAAABiZ7jZi9TbCO03AuCN1NsIK0NJUS5LT1NFOkEwMDAyNzAuSVFfVE9UQUxfQ0wuQ1EyMjAxMC4uLi5VU0QBAAAAttwlAAMAAAAAAGJnuNmL1NsIjwHk343U2wgtQ0lRLktPU0U6QTAwMDI3MC5JUV9UT1RB</t>
  </si>
  <si>
    <t>TF9MSUFCLkNRMjIwMTAuLi4uVVNEAQAAALbcJQADAAAAAABiZ7jZi9TbCDYb9d+N1NsILkNJUS5LT1NFOkEwMDAyNzAuSVFfUFJFRl9FUVVJVFkuQ1EyMjAxMC4uLi5VU0QBAAAAttwlAAMAAAAAAGJnuNmL1NsIK3v2343U2wg2Q0lRLktPU0U6QTAwMDI3MC5JUV9UT1RBTF9DT01NT05fRVFVSVRZLkNRMjIwMTAuLi4uVVNEAQAAALbcJQADAAAAAABiZ7jZi9TbCFBe+d+N1NsIJ0NJUS5LT1NFOkEwMDAyNzAuSVFfQVBJQy5DUTIyMDEwLi4uLlVTRAEAAAC23CUAAwAAAAAAYme42YvU2wjw0fvfjdTbCCVDSVEuS09TRTpBMDAwMjcwLklRX1JFLkNRMjIwMTAuLi4uVVNEAQAAALbcJQADAAAAAABiZ7jZi9TbCED859+N1NsIL0NJUS5LT1NFOkEwMDAyNzAuSVFfVE9UQUxfRVFVSVRZLkNRMjIwMTAuLi4uVVNEAQAAALbcJQADAAAAAABiZ7jZi9TbCFs7C+CN1NsIQENJUS5LT1NFOkEwMDAyNzAuSVFfVE9UQUxfT1VUU1RBTkRJTkdfRklMSU5HX0RBVEUuQ1EyMjAxMC4uLi5VU0QBAAAAttwlAAIAAAAKMzkyLjc5ODgyMQEEAAAABQAAAAE1AQAAAAoxNzMzMjQ5Mzg4AgAAAAUyNDE1MwYAAAABMGJnuNmL1NsIfuLq343U2wgtQ0lRLktPU0U6QTAwMDI3MC5JUV9UT1RBTF9ERUJULkNRMjIwMTAuLi4uVVNEAQAAALbcJQACAAAAATABCAAAAAUAAAABMQEAAAAKMTczMzI0OTM4OAMAAAADMTYwAgAAAAQ0MTczBAAA</t>
  </si>
  <si>
    <t>AAEwBwAAAAoxMC8yNC8yMDIzCAAAAAk2LzMwLzIwMTAJAAAAATBiZ7jZi9TbCHJJ8d+N1NsIMUNJUS5LT1NFOkEwMDAyNzAuSVFfUFJFRl9ESVZfT1RIRVIuQ1EyMjAxMC4uLi5VU0QBAAAAttwlAAMAAAAAAGJnuNmL1NsILPfy343U2wgnQ0lRLktPU0U6QTAwMDI3MC5JUV9DT0dTLkNRMjIwMTAuLi4uVVNEAQAAALbcJQACAAAACzU5MDcuNTgzMDU0AQgAAAAFAAAAATEBAAAACjE3MzMyNDkzODgDAAAAAzE2MAIAAAACMzQEAAAAATAHAAAACjEwLzI0LzIwMjMIAAAACTYvMzAvMjAxMAkAAAABMGJnuNmL1NsI8FcG4I3U2wglQ0lRLktPU0U6QTAwMDI3MC5JUV9BUC5DUTIyMDEwLi4uLlVTRAEAAAC23CUAAwAAAAAAYme42YvU2whHW+DfjdTbCCVDSVEuS09TRTpBMDAwMjcwLklRX0FSLkNRMjIwMTAuLi4uVVNEAQAAALbcJQADAAAAAABiZ7jZi9TbCMC3B+CN1NsILENJUS5LT1NFOkEwMDAyNzAuSVFfSU5WRU5UT1JZLkNRMjIwMTAuLi4uVVNEAQAAALbcJQADAAAAAABiZ7jZi9TbCI8B5N+N1NsIJkNJUS5LT1NFOkEwMDAyNzAuSVFfU0dBLkNRMjIwMTAuLi4uVVNEAQAAALbcJQACAAAACzExMjYuMTE1MjU3AQgAAAAFAAAAATEBAAAACjE3MzMyNDkzODgDAAAAAzE2MAIAAAACMjMEAAAAATAHAAAACjEwLzI0LzIwMjMIAAAACTYvMzAvMjAxMAkAAAABMGJnuNmL1NsIq+4I4I3U2wg7Q0lRLktPU0U6QTAw</t>
  </si>
  <si>
    <t>MDI3MC5JUV9UT1RBTF9SRVZfMVlSX0FOTl9HUk9XVEguQ1EyMjAxMC4uLi5VU0QBAAAAttwlAAMAAAAAAGJnuNmL1NsIvT4A4I3U2wglQ0lRLktPU0U6QTAwMDI3MC5JUV9EQS5DUTIyMDEwLi4uLlVTRAEAAAC23CUAAwAAAAAAYme42YvU2wiSngHgjdTbCDNDSVEuS09TRTpBMDAwMjcwLklRX05FVF9JTlRFUkVTVF9FWFAuQ1EyMjAxMC4uLi5VU0QBAAAAttwlAAIAAAAKLTU0LjQ1MTkwOQEIAAAABQAAAAExAQAAAAoxNzMzMjQ5Mzg4AwAAAAMxNjACAAAAAzM2OAQAAAABMAcAAAAKMTAvMjQvMjAyMwgAAAAJNi8zMC8yMDEwCQAAAAEwYme42YvU2wjtNwLgjdTbCDJDSVEuS09TRTpBMDAwMjcwLklRX05FVF9XT1JLSU5HX0NBUC5DUTIyMDEwLi4uLlVTRAEAAAC23CUAAwAAAAAAYme42YvU2wiE6APgjdTbCChDSVEuS09TRTpBMDAwMjcwLklRX0NBUEVYLkNRMjIwMTAuLi4uVVNEAQAAALbcJQACAAAACy0xMzMuMjE0MTk3AQgAAAAFAAAAATEBAAAACjE3MzMyNDkzODgDAAAAAzE2MAIAAAAEMjAyMQQAAAABMAcAAAAKMTAvMjQvMjAyMwgAAAAJNi8zMC8yMDEwCQAAAAEwYme42YvU2wgr0wTgjdTbCCxDSVEuS09TRTpBMDAwMjcwLklRX1RPVEFMX1JFVi5DUTEyMDEwLi4uLlVTRAEAAAC23CUAAgAAAAs2ODg5LjUyNDE0MgEIAAAABQAAAAExAQAAAAoxNzMzMjQ5MzQxAwAAAAMxNjACAAAAAjI4BAAAAAEw</t>
  </si>
  <si>
    <t>BwAAAAoxMC8yNC8yMDIzCAAAAAkzLzMxLzIwMTAJAAAAATBiZ7jZi9TbCCz38t+N1NsIJUNJUS5LT1NFOkEwMDAyNzAuSVFfTkkuQ1ExMjAxMC4uLi5VU0QBAAAAttwlAAIAAAAKNDMwLjM4MDIwNAEIAAAABQAAAAExAQAAAAoxNzMzMjQ5MzQxAwAAAAMxNjACAAAAAjE1BAAAAAEwBwAAAAoxMC8yNC8yMDIzCAAAAAkzLzMxLzIwMTAJAAAAATBiZ7jZi9TbCI8B5N+N1NsILUNJUS5LT1NFOkEwMDAyNzAuSVFfQ0FTSF9FUVVJVi5DUTEyMDEwLi4uLlVTRAEAAAC23CUAAwAAAAAAYme42YvU2wg2G/XfjdTbCDFDSVEuS09TRTpBMDAwMjcwLklRX0NBU0hfU1RfSU5WRVNULkNRMTIwMTAuLi4uVVNEAQAAALbcJQACAAAACTI0NDcuMzQwNAEIAAAABQAAAAExAQAAAAoxNzMzMjQ5MzQxAwAAAAMxNjACAAAABDEwMDIEAAAAATAHAAAACjEwLzI0LzIwMjMIAAAACTMvMzEvMjAxMAkAAAABMGJnuNmL1NsIQPzn343U2wgrQ0lRLktPU0U6QTAwMDI3MC5JUV9UT1RBTF9DQS5DUTEyMDEwLi4uLlVTRAEAAAC23CUAAwAAAAAAYme42YvU2wgre/bfjdTbCC9DSVEuS09TRTpBMDAwMjcwLklRX1RPVEFMX0FTU0VUUy5DUTEyMDEwLi4uLlVTRAEAAAC23CUAAwAAAAAAYme42YvU2wjAtwfgjdTbCCtDSVEuS09TRTpBMDAwMjcwLklRX1RPVEFMX0NMLkNRMTIwMTAuLi4uVVNEAQAAALbcJQADAAAAAABiZ7jZi9TbCKvuCOCN</t>
  </si>
  <si>
    <t>1NsILUNJUS5LT1NFOkEwMDAyNzAuSVFfVE9UQUxfTElBQi5DUTEyMDEwLi4uLlVTRAEAAAC23CUAAwAAAAAAYme42YvU2whbOwvgjdTbCC5DSVEuS09TRTpBMDAwMjcwLklRX1BSRUZfRVFVSVRZLkNRMTIwMTAuLi4uVVNEAQAAALbcJQADAAAAAABiZ7jZi9TbCHJJ8d+N1NsINkNJUS5LT1NFOkEwMDAyNzAuSVFfVE9UQUxfQ09NTU9OX0VRVUlUWS5DUTEyMDEwLi4uLlVTRAEAAAC23CUAAgAAAAs1OTYyLjgxNjIxMgEIAAAABQAAAAExAQAAAAoxNzMzMjQ5MzQxAwAAAAMxNjACAAAABDEwMDYEAAAAATAHAAAACjEwLzI0LzIwMjMIAAAACTMvMzEvMjAxMAkAAAABMGJnuNmL1NsIR1vg343U2wgnQ0lRLktPU0U6QTAwMDI3MC5JUV9BUElDLkNRMTIwMTAuLi4uVVNEAQAAALbcJQADAAAAAABiZ7jZi9TbCJKeAeCN1NsIJUNJUS5LT1NFOkEwMDAyNzAuSVFfUkUuQ1ExMjAxMC4uLi5VU0QBAAAAttwlAAMAAAAAAGJnuNmL1NsIhOgD4I3U2wgvQ0lRLktPU0U6QTAwMDI3MC5JUV9UT1RBTF9FUVVJVFkuQ1ExMjAxMC4uLi5VU0QBAAAAttwlAAIAAAALNjQ1NS44MDM4MjcBCAAAAAUAAAABMQEAAAAKMTczMzI0OTM0MQMAAAADMTYwAgAAAAQxMjc1BAAAAAEwBwAAAAoxMC8yNC8yMDIzCAAAAAkzLzMxLzIwMTAJAAAAATBiZ7jZi9TbCCvTBOCN1NsIQENJUS5LT1NFOkEwMDAyNzAuSVFfVE9UQUxfT1VUU1RBTkRJ</t>
  </si>
  <si>
    <t>TkdfRklMSU5HX0RBVEUuQ1ExMjAxMC4uLi5VU0QBAAAAttwlAAIAAAAKMzkwLjIyODg3MwEEAAAABQAAAAE1AQAAAAoxNzMzMjQ5MzQxAgAAAAUyNDE1MwYAAAABMGJnuNmL1NsI8FcG4I3U2wgtQ0lRLktPU0U6QTAwMDI3MC5JUV9UT1RBTF9ERUJULkNRMTIwMTAuLi4uVVNEAQAAALbcJQACAAAACzg3OTAuMTM5MDYzAQgAAAAFAAAAATEBAAAACjE3MzMyNDkzNDEDAAAAAzE2MAIAAAAENDE3MwQAAAABMAcAAAAKMTAvMjQvMjAyMwgAAAAJMy8zMS8yMDEwCQAAAAEwYme42YvU2wiPAeTfjdTbCDFDSVEuS09TRTpBMDAwMjcwLklRX1BSRUZfRElWX09USEVSLkNRMTIwMTAuLi4uVVNEAQAAALbcJQADAAAAAABiZ7jZi9TbCD+R/t+N1NsIJ0NJUS5LT1NFOkEwMDAyNzAuSVFfQ09HUy5DUTEyMDEwLi4uLlVTRAEAAAC23CUAAgAAAAs1NDY1LjE0NTkwMgEIAAAABQAAAAExAQAAAAoxNzMzMjQ5MzQxAwAAAAMxNjACAAAAAjM0BAAAAAEwBwAAAAoxMC8yNC8yMDIzCAAAAAkzLzMxLzIwMTAJAAAAATBiZ7jZi9TbCED859+N1NsIJUNJUS5LT1NFOkEwMDAyNzAuSVFfQVAuQ1ExMjAxMC4uLi5VU0QBAAAAttwlAAMAAAAAAGJnuNmL1NsIvT4A4I3U2wglQ0lRLktPU0U6QTAwMDI3MC5JUV9BUi5DUTEyMDEwLi4uLlVTRAEAAAC23CUAAwAAAAAAYme42YvU2wh+4urfjdTbCCxDSVEuS09TRTpBMDAwMjcwLklRX0lO</t>
  </si>
  <si>
    <t>VkVOVE9SWS5DUTEyMDEwLi4uLlVTRAEAAAC23CUAAwAAAAAAYme42YvU2wg2G/XfjdTbCCZDSVEuS09TRTpBMDAwMjcwLklRX1NHQS5DUTEyMDEwLi4uLlVTRAEAAAC23CUAAgAAAAsxMDYwLjcyMDcwMgEIAAAABQAAAAExAQAAAAoxNzMzMjQ5MzQxAwAAAAMxNjACAAAAAjIzBAAAAAEwBwAAAAoxMC8yNC8yMDIzCAAAAAkzLzMxLzIwMTAJAAAAATBiZ7jZi9TbCCt79t+N1NsIO0NJUS5LT1NFOkEwMDAyNzAuSVFfVE9UQUxfUkVWXzFZUl9BTk5fR1JPV1RILkNRMTIwMTAuLi4uVVNEAQAAALbcJQADAAAAAABiZ7jZi9TbCPg5+d+N1NsIJUNJUS5LT1NFOkEwMDAyNzAuSVFfREEuQ1ExMjAxMC4uLi5VU0QBAAAAttwlAAMAAAAAAGJnuNmL1NsIR1vg343U2wgzQ0lRLktPU0U6QTAwMDI3MC5JUV9ORVRfSU5URVJFU1RfRVhQLkNRMTIwMTAuLi4uVVNEAQAAALbcJQACAAAACi03My43NTAyNDYBCAAAAAUAAAABMQEAAAAKMTczMzI0OTM0MQMAAAADMTYwAgAAAAMzNjgEAAAAATAHAAAACjEwLzI0LzIwMjMIAAAACTMvMzEvMjAxMAkAAAABMGJnuNmL1NsI8NH7343U2wgyQ0lRLktPU0U6QTAwMDI3MC5JUV9ORVRfV09SS0lOR19DQVAuQ1ExMjAxMC4uLi5VU0QBAAAAttwlAAMAAAAAAGJnuNmL1NsIwLcH4I3U2wgoQ0lRLktPU0U6QTAwMDI3MC5JUV9DQVBFWC5DUTEyMDEwLi4uLlVTRAEAAAC23CUAAgAAAAst</t>
  </si>
  <si>
    <t>MTQzLjkxMDI0OAEIAAAABQAAAAExAQAAAAoxNzMzMjQ5MzQxAwAAAAMxNjACAAAABDIwMjEEAAAAATAHAAAACjEwLzI0LzIwMjMIAAAACTMvMzEvMjAxMAkAAAABMGJnuNmL1NsIq+4I4I3U2wgsQ0lRLktPU0U6QTAwMDI3MC5JUV9UT1RBTF9SRVYuQ1E0MjAwOS4uLi5VU0QBAAAAttwlAAMAAAAAAGJnuNmL1NsIK9ME4I3U2wglQ0lRLktPU0U6QTAwMDI3MC5JUV9OSS5DUTQyMDA5Li4uLlVTRAEAAAC23CUAAwAAAAAAYme42YvU2wh+4urfjdTbCC1DSVEuS09TRTpBMDAwMjcwLklRX0NBU0hfRVFVSVYuQ1E0MjAwOS4uLi5VU0QBAAAAttwlAAMAAAAAAGJnuNmL1NsI8FcG4I3U2wgxQ0lRLktPU0U6QTAwMDI3MC5JUV9DQVNIX1NUX0lOVkVTVC5DUTQyMDA5Li4uLlVTRAEAAAC23CUAAwAAAAAAYme42YvU2wiSngHgjdTbCCtDSVEuS09TRTpBMDAwMjcwLklRX1RPVEFMX0NBLkNRNDIwMDkuLi4uVVNEAQAAALbcJQADAAAAAABiZ7jZi9TbCPAz4N+N1NsIL0NJUS5LT1NFOkEwMDAyNzAuSVFfVE9UQUxfQVNTRVRTLkNRNDIwMDkuLi4uVVNEAQAAALbcJQADAAAAAABiZ7jZi9TbCO03AuCN1NsIK0NJUS5LT1NFOkEwMDAyNzAuSVFfVE9UQUxfQ0wuQ1E0MjAwOS4uLi5VU0QBAAAAttwlAAMAAAAAAGJnuNmL1NsIjwHk343U2wgtQ0lRLktPU0U6QTAwMDI3MC5JUV9UT1RBTF9MSUFCLkNRNDIwMDkuLi4uVVNE</t>
  </si>
  <si>
    <t>AQAAALbcJQADAAAAAABiZ7jZi9TbCIToA+CN1NsILkNJUS5LT1NFOkEwMDAyNzAuSVFfUFJFRl9FUVVJVFkuQ1E0MjAwOS4uLi5VU0QBAAAAttwlAAMAAAAAAGJnuNmL1NsIK3v2343U2wg2Q0lRLktPU0U6QTAwMDI3MC5JUV9UT1RBTF9DT01NT05fRVFVSVRZLkNRNDIwMDkuLi4uVVNEAQAAALbcJQADAAAAAABiZ7jZi9TbCPg5+d+N1NsIJ0NJUS5LT1NFOkEwMDAyNzAuSVFfQVBJQy5DUTQyMDA5Li4uLlVTRAEAAAC23CUAAwAAAAAAYme42YvU2wjw0fvfjdTbCCVDSVEuS09TRTpBMDAwMjcwLklRX1JFLkNRNDIwMDkuLi4uVVNEAQAAALbcJQADAAAAAABiZ7jZi9TbCL0+AOCN1NsIL0NJUS5LT1NFOkEwMDAyNzAuSVFfVE9UQUxfRVFVSVRZLkNRNDIwMDkuLi4uVVNEAQAAALbcJQADAAAAAABiZ7jZi9TbCFs7C+CN1NsIQENJUS5LT1NFOkEwMDAyNzAuSVFfVE9UQUxfT1VUU1RBTkRJTkdfRklMSU5HX0RBVEUuQ1E0MjAwOS4uLi5VU0QBAAAAttwlAAMAAAAAAGJnuNmL1NsIfuLq343U2wgtQ0lRLktPU0U6QTAwMDI3MC5JUV9UT1RBTF9ERUJULkNRNDIwMDkuLi4uVVNEAQAAALbcJQADAAAAAABiZ7jZi9TbCNsj8d+N1NsIMUNJUS5LT1NFOkEwMDAyNzAuSVFfUFJFRl9ESVZfT1RIRVIuQ1E0MjAwOS4uLi5VU0QBAAAAttwlAAMAAAAAAGJnuNmL1NsILPfy343U2wgnQ0lRLktPU0U6QTAwMDI3MC5JUV9D</t>
  </si>
  <si>
    <t>T0dTLkNRNDIwMDkuLi4uVVNEAQAAALbcJQADAAAAAABiZ7jZi9TbCDYb9d+N1NsIJUNJUS5LT1NFOkEwMDAyNzAuSVFfQVAuQ1E0MjAwOS4uLi5VU0QBAAAAttwlAAMAAAAAAGJnuNmL1NsI8DPg343U2wglQ0lRLktPU0U6QTAwMDI3MC5JUV9BUi5DUTQyMDA5Li4uLlVTRAEAAAC23CUAAwAAAAAAYme42YvU2wjAtwfgjdTbCCxDSVEuS09TRTpBMDAwMjcwLklRX0lOVkVOVE9SWS5DUTQyMDA5Li4uLlVTRAEAAAC23CUAAwAAAAAAYme42YvU2wiPAeTfjdTbCCZDSVEuS09TRTpBMDAwMjcwLklRX1NHQS5DUTQyMDA5Li4uLlVTRAEAAAC23CUAAwAAAAAAYme42YvU2wir7gjgjdTbCDtDSVEuS09TRTpBMDAwMjcwLklRX1RPVEFMX1JFVl8xWVJfQU5OX0dST1dUSC5DUTQyMDA5Li4uLlVTRAEAAAC23CUAAwAAAAAAYme42YvU2whA/OffjdTbCCVDSVEuS09TRTpBMDAwMjcwLklRX0RBLkNRNDIwMDkuLi4uVVNEAQAAALbcJQADAAAAAABiZ7jZi9TbCJKeAeCN1NsIM0NJUS5LT1NFOkEwMDAyNzAuSVFfTkVUX0lOVEVSRVNUX0VYUC5DUTQyMDA5Li4uLlVTRAEAAAC23CUAAwAAAAAAYme42YvU2wjtNwLgjdTbCDJDSVEuS09TRTpBMDAwMjcwLklRX05FVF9XT1JLSU5HX0NBUC5DUTQyMDA5Li4uLlVTRAEAAAC23CUAAwAAAAAAYme42YvU2wiE6APgjdTbCChDSVEuS09TRTpBMDAwMjcwLklRX0NBUEVYLkNRNDIw</t>
  </si>
  <si>
    <t>MDkuLi4uVVNEAQAAALbcJQADAAAAAABiZ7jZi9TbCCvTBOCN1NsILENJUS5LT1NFOkEwMDAyNzAuSVFfVE9UQUxfUkVWLkNRMzIwMDkuLi4uVVNEAQAAALbcJQADAAAAAABiZ7jZi9TbCL0+AOCN1NsIJUNJUS5LT1NFOkEwMDAyNzAuSVFfTkkuQ1EzMjAwOS4uLi5VU0QBAAAAttwlAAMAAAAAAGJnuNmL1NsIjwHk343U2wgtQ0lRLktPU0U6QTAwMDI3MC5JUV9DQVNIX0VRVUlWLkNRMzIwMDkuLi4uVVNEAQAAALbcJQADAAAAAABiZ7jZi9TbCDYb9d+N1NsIMUNJUS5LT1NFOkEwMDAyNzAuSVFfQ0FTSF9TVF9JTlZFU1QuQ1EzMjAwOS4uLi5VU0QBAAAAttwlAAMAAAAAAGJnuNmL1NsIQPzn343U2wgrQ0lRLktPU0U6QTAwMDI3MC5JUV9UT1RBTF9DQS5DUTMyMDA5Li4uLlVTRAEAAAC23CUAAwAAAAAAYme42YvU2wgre/bfjdTbCC9DSVEuS09TRTpBMDAwMjcwLklRX1RPVEFMX0FTU0VUUy5DUTMyMDA5Li4uLlVTRAEAAAC23CUAAwAAAAAAYme42YvU2wjtNwLgjdTbCCtDSVEuS09TRTpBMDAwMjcwLklRX1RPVEFMX0NMLkNRMzIwMDkuLi4uVVNEAQAAALbcJQADAAAAAABiZ7jZi9TbCKvuCOCN1NsILUNJUS5LT1NFOkEwMDAyNzAuSVFfVE9UQUxfTElBQi5DUTMyMDA5Li4uLlVTRAEAAAC23CUAAwAAAAAAYme42YvU2whbOwvgjdTbCC5DSVEuS09TRTpBMDAwMjcwLklRX1BSRUZfRVFVSVRZLkNRMzIwMDku</t>
  </si>
  <si>
    <t>Li4uVVNEAQAAALbcJQADAAAAAABiZ7jZi9TbCNsj8d+N1NsINkNJUS5LT1NFOkEwMDAyNzAuSVFfVE9UQUxfQ09NTU9OX0VRVUlUWS5DUTMyMDA5Li4uLlVTRAEAAAC23CUAAwAAAAAAYme42YvU2wjwM+DfjdTbCCdDSVEuS09TRTpBMDAwMjcwLklRX0FQSUMuQ1EzMjAwOS4uLi5VU0QBAAAAttwlAAMAAAAAAGJnuNmL1NsILPfy343U2wglQ0lRLktPU0U6QTAwMDI3MC5JUV9SRS5DUTMyMDA5Li4uLlVTRAEAAAC23CUAAwAAAAAAYme42YvU2wiE6APgjdTbCC9DSVEuS09TRTpBMDAwMjcwLklRX1RPVEFMX0VRVUlUWS5DUTMyMDA5Li4uLlVTRAEAAAC23CUAAwAAAAAAYme42YvU2wgr0wTgjdTbCEBDSVEuS09TRTpBMDAwMjcwLklRX1RPVEFMX09VVFNUQU5ESU5HX0ZJTElOR19EQVRFLkNRMzIwMDkuLi4uVVNEAQAAALbcJQADAAAAAABiZ7jZi9TbCPBXBuCN1NsILUNJUS5LT1NFOkEwMDAyNzAuSVFfVE9UQUxfREVCVC5DUTMyMDA5Li4uLlVTRAEAAAC23CUAAwAAAAAAYme42YvU2wjAtwfgjdTbCDFDSVEuS09TRTpBMDAwMjcwLklRX1BSRUZfRElWX09USEVSLkNRMzIwMDkuLi4uVVNEAQAAALbcJQADAAAAAABiZ7jZi9TbCD+R/t+N1NsIJ0NJUS5LT1NFOkEwMDAyNzAuSVFfQ09HUy5DUTMyMDA5Li4uLlVTRAEAAAC23CUAAwAAAAAAYme42YvU2whA/OffjdTbCCVDSVEuS09TRTpBMDAwMjcwLklRX0FQ</t>
  </si>
  <si>
    <t>LkNRMzIwMDkuLi4uVVNEAQAAALbcJQADAAAAAABiZ7jZi9TbCL0+AOCN1NsIJUNJUS5LT1NFOkEwMDAyNzAuSVFfQVIuQ1EzMjAwOS4uLi5VU0QBAAAAttwlAAMAAAAAAGJnuNmL1NsIfuLq343U2wgsQ0lRLktPU0U6QTAwMDI3MC5JUV9JTlZFTlRPUlkuQ1EzMjAwOS4uLi5VU0QBAAAAttwlAAMAAAAAAGJnuNmL1NsIkp4B4I3U2wgmQ0lRLktPU0U6QTAwMDI3MC5JUV9TR0EuQ1EzMjAwOS4uLi5VU0QBAAAAttwlAAMAAAAAAGJnuNmL1NsIK3v2343U2wg7Q0lRLktPU0U6QTAwMDI3MC5JUV9UT1RBTF9SRVZfMVlSX0FOTl9HUk9XVEguQ1EzMjAwOS4uLi5VU0QBAAAAttwlAAMAAAAAAGJnuNmL1NsI+Dn5343U2wglQ0lRLktPU0U6QTAwMDI3MC5JUV9EQS5DUTMyMDA5Li4uLlVTRAEAAAC23CUAAwAAAAAAYme42YvU2wjwM+DfjdTbCDNDSVEuS09TRTpBMDAwMjcwLklRX05FVF9JTlRFUkVTVF9FWFAuQ1EzMjAwOS4uLi5VU0QBAAAAttwlAAMAAAAAAGJnuNmL1NsI8NH7343U2wgyQ0lRLktPU0U6QTAwMDI3MC5JUV9ORVRfV09SS0lOR19DQVAuQ1EzMjAwOS4uLi5VU0QBAAAAttwlAAMAAAAAAGJnuNmL1NsIjwHk343U2wgoQ0lRLktPU0U6QTAwMDI3MC5JUV9DQVBFWC5DUTMyMDA5Li4uLlVTRAEAAAC23CUAAwAAAAAAYme42YvU2whbOwvgjdTbCCxDSVEuS09TRTpBMDAwMjcwLklRX1RPVEFMX1JFVi5D</t>
  </si>
  <si>
    <t>UTIyMDA5Li4uLlVTRAEAAAC23CUAAwAAAAAAYme42YvU2wh+4urfjdTbCCVDSVEuS09TRTpBMDAwMjcwLklRX05JLkNRMjIwMDkuLi4uVVNEAQAAALbcJQADAAAAAABiZ7jZi9TbCPBXBuCN1NsILUNJUS5LT1NFOkEwMDAyNzAuSVFfQ0FTSF9FUVVJVi5DUTIyMDA5Li4uLlVTRAEAAAC23CUAAwAAAAAAYme42YvU2wjAtwfgjdTbCDFDSVEuS09TRTpBMDAwMjcwLklRX0NBU0hfU1RfSU5WRVNULkNRMjIwMDkuLi4uVVNEAQAAALbcJQADAAAAAABiZ7jZi9TbCJfJCOCN1NsIK0NJUS5LT1NFOkEwMDAyNzAuSVFfVE9UQUxfQ0EuQ1EyMjAwOS4uLi5VU0QBAAAAttwlAAMAAAAAAGJnuNmL1NsI8DPg343U2wgvQ0lRLktPU0U6QTAwMDI3MC5JUV9UT1RBTF9BU1NFVFMuQ1EyMjAwOS4uLi5VU0QBAAAAttwlAAMAAAAAAGJnuNmL1NsI7TcC4I3U2wgrQ0lRLktPU0U6QTAwMDI3MC5JUV9UT1RBTF9DTC5DUTIyMDA5Li4uLlVTRAEAAAC23CUAAwAAAAAAYme42YvU2wiPAeTfjdTbCC1DSVEuS09TRTpBMDAwMjcwLklRX1RPVEFMX0xJQUIuQ1EyMjAwOS4uLi5VU0QBAAAAttwlAAMAAAAAAGJnuNmL1NsIhOgD4I3U2wguQ0lRLktPU0U6QTAwMDI3MC5JUV9QUkVGX0VRVUlUWS5DUTIyMDA5Li4uLlVTRAEAAAC23CUAAwAAAAAAYme42YvU2whA/OffjdTbCDZDSVEuS09TRTpBMDAwMjcwLklRX1RPVEFMX0NPTU1PTl9F</t>
  </si>
  <si>
    <t>UVVJVFkuQ1EyMjAwOS4uLi5VU0QBAAAAttwlAAMAAAAAAGJnuNmL1NsI+Dn5343U2wgnQ0lRLktPU0U6QTAwMDI3MC5JUV9BUElDLkNRMjIwMDkuLi4uVVNEAQAAALbcJQADAAAAAABiZ7jZi9TbCPDR+9+N1NsIJUNJUS5LT1NFOkEwMDAyNzAuSVFfUkUuQ1EyMjAwOS4uLi5VU0QBAAAAttwlAAMAAAAAAGJnuNmL1NsIvT4A4I3U2wgvQ0lRLktPU0U6QTAwMDI3MC5JUV9UT1RBTF9FUVVJVFkuQ1EyMjAwOS4uLi5VU0QBAAAAttwlAAMAAAAAAGJnuNmL1NsIkp4B4I3U2whAQ0lRLktPU0U6QTAwMDI3MC5JUV9UT1RBTF9PVVRTVEFORElOR19GSUxJTkdfREFURS5DUTIyMDA5Li4uLlVTRAEAAAC23CUAAwAAAAAAYme42YvU2wh+4urfjdTbCC1DSVEuS09TRTpBMDAwMjcwLklRX1RPVEFMX0RFQlQuQ1EyMjAwOS4uLi5VU0QBAAAAttwlAAMAAAAAAGJnuNmL1NsI2yPx343U2wgxQ0lRLktPU0U6QTAwMDI3MC5JUV9QUkVGX0RJVl9PVEhFUi5DUTIyMDA5Li4uLlVTRAEAAAC23CUAAwAAAAAAYme42YvU2wgs9/LfjdTbCCdDSVEuS09TRTpBMDAwMjcwLklRX0NPR1MuQ1EyMjAwOS4uLi5VU0QBAAAAttwlAAMAAAAAAGJnuNmL1NsINhv1343U2wglQ0lRLktPU0U6QTAwMDI3MC5JUV9BUC5DUTIyMDA5Li4uLlVTRAEAAAC23CUAAwAAAAAAYme42YvU2wgre/bfjdTbCCVDSVEuS09TRTpBMDAwMjcwLklRX0FSLkNR</t>
  </si>
  <si>
    <t>MjIwMDkuLi4uVVNEAQAAALbcJQADAAAAAABiZ7jZi9TbCMC3B+CN1NsILENJUS5LT1NFOkEwMDAyNzAuSVFfSU5WRU5UT1JZLkNRMjIwMDkuLi4uVVNEAQAAALbcJQADAAAAAABiZ7jZi9TbCI8B5N+N1NsIJkNJUS5LT1NFOkEwMDAyNzAuSVFfU0dBLkNRMjIwMDkuLi4uVVNEAQAAALbcJQADAAAAAABiZ7jZi9TbCJfJCOCN1NsIO0NJUS5LT1NFOkEwMDAyNzAuSVFfVE9UQUxfUkVWXzFZUl9BTk5fR1JPV1RILkNRMjIwMDkuLi4uVVNEAQAAALbcJQADAAAAAABiZ7jZi9TbCED859+N1NsIJUNJUS5LT1NFOkEwMDAyNzAuSVFfREEuQ1EyMjAwOS4uLi5VU0QBAAAAttwlAAMAAAAAAGJnuNmL1NsIWzsL4I3U2wgzQ0lRLktPU0U6QTAwMDI3MC5JUV9ORVRfSU5URVJFU1RfRVhQLkNRMjIwMDkuLi4uVVNEAQAAALbcJQADAAAAAABiZ7jZi9TbCO03AuCN1NsIMkNJUS5LT1NFOkEwMDAyNzAuSVFfTkVUX1dPUktJTkdfQ0FQLkNRMjIwMDkuLi4uVVNEAQAAALbcJQADAAAAAABiZ7jZi9TbCIToA+CN1NsIKENJUS5LT1NFOkEwMDAyNzAuSVFfQ0FQRVguQ1EyMjAwOS4uLi5VU0QBAAAAttwlAAMAAAAAAGJnuNmL1NsIK9ME4I3U2wgsQ0lRLktPU0U6QTAwMDI3MC5JUV9UT1RBTF9SRVYuQ1ExMjAwOS4uLi5VU0QBAAAAttwlAAMAAAAAAGJnuNmL1NsIvT4A4I3U2wglQ0lRLktPU0U6QTAwMDI3MC5JUV9OSS5DUTEy</t>
  </si>
  <si>
    <t>MDA5Li4uLlVTRAEAAAC23CUAAwAAAAAAYme42YvU2wiSngHgjdTbCC1DSVEuS09TRTpBMDAwMjcwLklRX0NBU0hfRVFVSVYuQ1ExMjAwOS4uLi5VU0QBAAAAttwlAAMAAAAAAGJnuNmL1NsINhv1343U2wgxQ0lRLktPU0U6QTAwMDI3MC5JUV9DQVNIX1NUX0lOVkVTVC5DUTEyMDA5Li4uLlVTRAEAAAC23CUAAwAAAAAAYme42YvU2whA/OffjdTbCCtDSVEuS09TRTpBMDAwMjcwLklRX1RPVEFMX0NBLkNRMTIwMDkuLi4uVVNEAQAAALbcJQADAAAAAABiZ7jZi9TbCCt79t+N1NsIL0NJUS5LT1NFOkEwMDAyNzAuSVFfVE9UQUxfQVNTRVRTLkNRMTIwMDkuLi4uVVNEAQAAALbcJQADAAAAAABiZ7jZi9TbCH7i6t+N1NsIK0NJUS5LT1NFOkEwMDAyNzAuSVFfVE9UQUxfQ0wuQ1ExMjAwOS4uLi5VU0QBAAAAttwlAAMAAAAAAGJnuNmL1NsI+Dn5343U2wgtQ0lRLktPU0U6QTAwMDI3MC5JUV9UT1RBTF9MSUFCLkNRMTIwMDkuLi4uVVNEAQAAALbcJQADAAAAAABiZ7jZi9TbCIIUC+CN1NsILkNJUS5LT1NFOkEwMDAyNzAuSVFfUFJFRl9FUVVJVFkuQ1ExMjAwOS4uLi5VU0QBAAAAttwlAAMAAAAAAGJnuNmL1NsI2yPx343U2wg2Q0lRLktPU0U6QTAwMDI3MC5JUV9UT1RBTF9DT01NT05fRVFVSVRZLkNRMTIwMDkuLi4uVVNEAQAAALbcJQADAAAAAABiZ7jZi9TbCPAz4N+N1NsIJ0NJUS5LT1NFOkEwMDAyNzAuSVFf</t>
  </si>
  <si>
    <t>QVBJQy5DUTEyMDA5Li4uLlVTRAEAAAC23CUAAwAAAAAAYme42YvU2wgs9/LfjdTbCCVDSVEuS09TRTpBMDAwMjcwLklRX1JFLkNRMTIwMDkuLi4uVVNEAQAAALbcJQADAAAAAABiZ7jZi9TbCIToA+CN1NsIL0NJUS5LT1NFOkEwMDAyNzAuSVFfVE9UQUxfRVFVSVRZLkNRMTIwMDkuLi4uVVNEAQAAALbcJQADAAAAAABiZ7jZi9TbCCvTBOCN1NsIQENJUS5LT1NFOkEwMDAyNzAuSVFfVE9UQUxfT1VUU1RBTkRJTkdfRklMSU5HX0RBVEUuQ1ExMjAwOS4uLi5VU0QBAAAAttwlAAMAAAAAAGJnuNmL1NsI8FcG4I3U2wgtQ0lRLktPU0U6QTAwMDI3MC5JUV9UT1RBTF9ERUJULkNRMTIwMDkuLi4uVVNEAQAAALbcJQADAAAAAABiZ7jZi9TbCMC3B+CN1NsIMUNJUS5LT1NFOkEwMDAyNzAuSVFfUFJFRl9ESVZfT1RIRVIuQ1ExMjAwOS4uLi5VU0QBAAAAttwlAAMAAAAAAGJnuNmL1NsIl8kI4I3U2wgnQ0lRLktPU0U6QTAwMDI3MC5JUV9DT0dTLkNRMTIwMDkuLi4uVVNEAQAAALbcJQADAAAAAABiZ7jZi9TbCDPW59+N1NsIJUNJUS5LT1NFOkEwMDAyNzAuSVFfQVAuQ1ExMjAwOS4uLi5VU0QBAAAAttwlAAMAAAAAAGJnuNmL1NsIvT4A4I3U2wglQ0lRLktPU0U6QTAwMDI3MC5JUV9BUi5DUTEyMDA5Li4uLlVTRAEAAAC23CUAAwAAAAAAYme42YvU2wh+4urfjdTbCCxDSVEuS09TRTpBMDAwMjcwLklRX0lOVkVOVE9S</t>
  </si>
  <si>
    <t>WS5DUTEyMDA5Li4uLlVTRAEAAAC23CUAAwAAAAAAYme42YvU2whvdgHgjdTbCCZDSVEuS09TRTpBMDAwMjcwLklRX1NHQS5DUTEyMDA5Li4uLlVTRAEAAAC23CUAAwAAAAAAYme42YvU2wjtNwLgjdTbCDtDSVEuS09TRTpBMDAwMjcwLklRX1RPVEFMX1JFVl8xWVJfQU5OX0dST1dUSC5DUTEyMDA5Li4uLlVTRAEAAAC23CUAAwAAAAAAYme42YvU2wj4OfnfjdTbCCVDSVEuS09TRTpBMDAwMjcwLklRX0RBLkNRMTIwMDkuLi4uVVNEAQAAALbcJQADAAAAAABiZ7jZi9TbCPAz4N+N1NsIM0NJUS5LT1NFOkEwMDAyNzAuSVFfTkVUX0lOVEVSRVNUX0VYUC5DUTEyMDA5Li4uLlVTRAEAAAC23CUAAwAAAAAAYme42YvU2wgcq/vfjdTbCDJDSVEuS09TRTpBMDAwMjcwLklRX05FVF9XT1JLSU5HX0NBUC5DUTEyMDA5Li4uLlVTRAEAAAC23CUAAwAAAAAAYme42YvU2wiPAeTfjdTbCChDSVEuS09TRTpBMDAwMjcwLklRX0NBUEVYLkNRMTIwMDkuLi4uVVNEAQAAALbcJQADAAAAAABiZ7jZi9TbCD+R/t+N1NsILENJUS5LT1NFOkEwMDAyNzAuSVFfVE9UQUxfUkVWLkNRNDIwMDguLi4uVVNEAQAAALbcJQADAAAAAABiZ7jZi9TbCH7i6t+N1NsIJUNJUS5LT1NFOkEwMDAyNzAuSVFfTkkuQ1E0MjAwOC4uLi5VU0QBAAAAttwlAAMAAAAAAGJnuNmL1NsI8FcG4I3U2wgtQ0lRLktPU0U6QTAwMDI3MC5JUV9DQVNIX0VRVUlW</t>
  </si>
  <si>
    <t>LkNRNDIwMDguLi4uVVNEAQAAALbcJQADAAAAAABiZ7jZi9TbCMC3B+CN1NsIMUNJUS5LT1NFOkEwMDAyNzAuSVFfQ0FTSF9TVF9JTlZFU1QuQ1E0MjAwOC4uLi5VU0QBAAAAttwlAAMAAAAAAGJnuNmL1NsIl8kI4I3U2wgrQ0lRLktPU0U6QTAwMDI3MC5JUV9UT1RBTF9DQS5DUTQyMDA4Li4uLlVTRAEAAAC23CUAAwAAAAAAYme42YvU2wiCFAvgjdTbCC9DSVEuS09TRTpBMDAwMjcwLklRX1RPVEFMX0FTU0VUUy5DUTQyMDA4Li4uLlVTRAEAAAC23CUAAwAAAAAAYme42YvU2wjtNwLgjdTbCCtDSVEuS09TRTpBMDAwMjcwLklRX1RPVEFMX0NMLkNRNDIwMDguLi4uVVNEAQAAALbcJQADAAAAAABiZ7jZi9TbCI7d49+N1NsILUNJUS5LT1NFOkEwMDAyNzAuSVFfVE9UQUxfTElBQi5DUTQyMDA4Li4uLlVTRAEAAAC23CUAAwAAAAAAYme42YvU2wiE6APgjdTbCC5DSVEuS09TRTpBMDAwMjcwLklRX1BSRUZfRVFVSVRZLkNRNDIwMDguLi4uVVNEAQAAALbcJQADAAAAAABiZ7jZi9TbCDPW59+N1NsINkNJUS5LT1NFOkEwMDAyNzAuSVFfVE9UQUxfQ09NTU9OX0VRVUlUWS5DUTQyMDA4Li4uLlVTRAEAAAC23CUAAwAAAAAAYme42YvU2wgr0wTgjdTbCCdDSVEuS09TRTpBMDAwMjcwLklRX0FQSUMuQ1E0MjAwOC4uLi5VU0QBAAAAttwlAAMAAAAAAGJnuNmL1NsIHKv7343U2wglQ0lRLktPU0U6QTAwMDI3MC5JUV9S</t>
  </si>
  <si>
    <t>RS5DUTQyMDA4Li4uLlVTRAEAAAC23CUAAwAAAAAAYme42YvU2wi9PgDgjdTbCC9DSVEuS09TRTpBMDAwMjcwLklRX1RPVEFMX0VRVUlUWS5DUTQyMDA4Li4uLlVTRAEAAAC23CUAAwAAAAAAYme42YvU2whvdgHgjdTbCEBDSVEuS09TRTpBMDAwMjcwLklRX1RPVEFMX09VVFNUQU5ESU5HX0ZJTElOR19EQVRFLkNRNDIwMDguLi4uVVNEAQAAALbcJQADAAAAAABiZ7jZi9TbCPAz4N+N1NsILUNJUS5LT1NFOkEwMDAyNzAuSVFfVE9UQUxfREVCVC5DUTQyMDA4Li4uLlVTRAEAAAC23CUAAwAAAAAAYme42YvU2wjbI/HfjdTbCDFDSVEuS09TRTpBMDAwMjcwLklRX1BSRUZfRElWX09USEVSLkNRNDIwMDguLi4uVVNEAQAAALbcJQADAAAAAABiZ7jZi9TbCCz38t+N1NsIJ0NJUS5LT1NFOkEwMDAyNzAuSVFfQ09HUy5DUTQyMDA4Li4uLlVTRAEAAAC23CUAAwAAAAAAYme42YvU2wg2G/XfjdTbCCVDSVEuS09TRTpBMDAwMjcwLklRX0FQLkNRNDIwMDguLi4uVVNEAQAAALbcJQADAAAAAABiZ7jZi9TbCCt79t+N1NsIJUNJUS5LT1NFOkEwMDAyNzAuSVFfQVIuQ1E0MjAwOC4uLi5VU0QBAAAAttwlAAMAAAAAAGJnuNmL1NsI+Dn5343U2wgsQ0lRLktPU0U6QTAwMDI3MC5JUV9JTlZFTlRPUlkuQ1E0MjAwOC4uLi5VU0QBAAAAttwlAAMAAAAAAGJnuNmL1NsIjt3j343U2wgmQ0lRLktPU0U6QTAwMDI3MC5JUV9TR0Eu</t>
  </si>
  <si>
    <t>Q1E0MjAwOC4uLi5VU0QBAAAAttwlAAMAAAAAAGJnuNmL1NsI1kzm343U2wg7Q0lRLktPU0U6QTAwMDI3MC5JUV9UT1RBTF9SRVZfMVlSX0FOTl9HUk9XVEguQ1E0MjAwOC4uLi5VU0QBAAAAttwlAAMAAAAAAGJnuNmL1NsIM9bn343U2wglQ0lRLktPU0U6QTAwMDI3MC5JUV9EQS5DUTQyMDA4Li4uLlVTRAEAAAC23CUAAwAAAAAAYme42YvU2wiCFAvgjdTbCDNDSVEuS09TRTpBMDAwMjcwLklRX05FVF9JTlRFUkVTVF9FWFAuQ1E0MjAwOC4uLi5VU0QBAAAAttwlAAMAAAAAAGJnuNmL1NsIfuLq343U2wgyQ0lRLktPU0U6QTAwMDI3MC5JUV9ORVRfV09SS0lOR19DQVAuQ1E0MjAwOC4uLi5VU0QBAAAAttwlAAMAAAAAAGJnuNmL1NsIK9ME4I3U2wgoQ0lRLktPU0U6QTAwMDI3MC5JUV9DQVBFWC5DUTQyMDA4Li4uLlVTRAEAAAC23CUAAwAAAAAAYme42YvU2wiAMgbgjdTbCCxDSVEuS09TRTpBMDAwMjcwLklRX1RPVEFMX1JFVi5DUTMyMDA4Li4uLlVTRAEAAAC23CUAAwAAAAAAYme42YvU2whvdgHgjdTbCCtDSVEuS09TRTpBMDA1MzgwLklRX0NFT19OQU1FLkNRNDIwMDkuLi4uVVNEAQAAAExZDQADAAAAD0NoYW5nLCBKYWUgSG9vbgBY50Hai9TbCDOwJuCN1NsIK0NJUS5LT1NFOkEwMDUzODAuSVFfQ0VPX05BTUUuQ1EzMjAwOS4uLi5VU0QBAAAATFkNAAMAAAAPQ2hhbmcsIEphZSBIb29uAFjnQdqL1NsI</t>
  </si>
  <si>
    <t>8yQD4I3U2wgrQ0lRLktPU0U6QTAwNTM4MC5JUV9DRU9fTkFNRS5DUTIyMDA5Li4uLlVTRAEAAABMWQ0AAwAAAA9DaGFuZywgSmFlIEhvb24AWOdB2ovU2wg5nBXgjdTbCCtDSVEuS09TRTpBMDA1MzgwLklRX0NFT19OQU1FLkNRMTIwMDkuLi4uVVNEAQAAAExZDQADAAAAD0NoYW5nLCBKYWUgSG9vbgBY50Hai9TbCPMkA+CN1NsIK0NJUS5LT1NFOkEwMDUzODAuSVFfQ0VPX05BTUUuQ1E0MjAwOC4uLi5VU0QBAAAATFkNAAMAAAAPQ2hhbmcsIEphZSBIb29uAFjnQdqL1NsIKZEi4I3U2wgrQ0lRLktPU0U6QTAwNTM4MC5JUV9DRU9fTkFNRS5DUTMyMDA4Li4uLlVTRAEAAABMWQ0AAwAAAA9DaGFuZywgSmFlIEhvb24AWOdB2ovU2wgkWg/gjdTbCCtDSVEuS09TRTpBMDA1MzgwLklRX0NFT19OQU1FLkNRMjIwMDguLi4uVVNEAQAAAExZDQADAAAAD0NoYW5nLCBKYWUgSG9vbgBY50Hai9TbCB60CeCN1NsIK0NJUS5LT1NFOkEwMDUzODAuSVFfQ0VPX05BTUUuQ1ExMjAwOC4uLi5VU0QBAAAATFkNAAMAAAAPQ2hhbmcsIEphZSBIb29uAFjnQdqL1NsIFgb2343U2wgrQ0lRLktPU0U6QTAwMDI3MC5JUV9DRU9fTkFNRS5DUTQyMDIyLi4uLlVTRAEAAAC23CUAAwAAAAAAWOdB2ovU2wgetAngjdTbCCtDSVEuS09TRTpBMDAwMjcwLklRX0NFT19OQU1FLkNRMzIwMjIuLi4uVVNEAQAAALbcJQADAAAAAABY50Hai9Tb</t>
  </si>
  <si>
    <t>CBYG9t+N1NsIK0NJUS5LT1NFOkEwMDAyNzAuSVFfQ0VPX05BTUUuQ1EyMjAyMi4uLi5VU0QBAAAAttwlAAMAAAAAAFjnQdqL1NsIDPAa4I3U2wgrQ0lRLktPU0U6QTAwMDI3MC5JUV9DRU9fTkFNRS5DUTEyMDIyLi4uLlVTRAEAAAC23CUAAwAAAAAAWOdB2ovU2whHZfffjdTbCCtDSVEuS09TRTpBMDAwMjcwLklRX0NFT19OQU1FLkNRNDIwMjEuLi4uVVNEAQAAALbcJQADAAAAAABmDkLai9TbCFUnAeCN1NsIK0NJUS5LT1NFOkEwMDAyNzAuSVFfQ0VPX05BTUUuQ1EzMjAyMS4uLi5VU0QBAAAAttwlAAMAAAAAAGYOQtqL1NsIcz/3343U2wgrQ0lRLktPU0U6QTAwMDI3MC5JUV9DRU9fTkFNRS5DUTIyMDIxLi4uLlVTRAEAAAC23CUAAwAAAAAAZg5C2ovU2whdAQHgjdTbCCtDSVEuS09TRTpBMDAwMjcwLklRX0NFT19OQU1FLkNRMTIwMjEuLi4uVVNEAQAAALbcJQADAAAAAABmDkLai9TbCJAbB+CN1NsIK0NJUS5LT1NFOkEwMDAyNzAuSVFfQ0VPX05BTUUuQ1E0MjAyMC4uLi5VU0QBAAAAttwlAAMAAAAAAGYOQtqL1NsI/kgO4I3U2wgrQ0lRLktPU0U6QTAwMDI3MC5JUV9DRU9fTkFNRS5DUTMyMDIwLi4uLlVTRAEAAAC23CUAAwAAAAAAZg5C2ovU2wiQGwfgjdTbCCtDSVEuS09TRTpBMDAwMjcwLklRX0NFT19OQU1FLkNRMjIwMjAuLi4uVVNEAQAAALbcJQADAAAAAABmDkLai9TbCNzWAuCN1NsIK0NJUS5L</t>
  </si>
  <si>
    <t>T1NFOkEwMDAyNzAuSVFfQ0VPX05BTUUuQ1ExMjAyMC4uLi5VU0QBAAAAttwlAAMAAAAAAGYOQtqL1NsI1Y0J4I3U2wgrQ0lRLktPU0U6QTAwMDI3MC5JUV9DRU9fTkFNRS5DUTQyMDE5Li4uLlVTRAEAAAC23CUAAwAAAAAAZg5C2ovU2wiaa/zfjdTbCCtDSVEuS09TRTpBMDAwMjcwLklRX0NFT19OQU1FLkNRMzIwMTkuLi4uVVNEAQAAALbcJQADAAAAAABmDkLai9TbCGMX99+N1NsIK0NJUS5LT1NFOkEwMDAyNzAuSVFfQ0VPX05BTUUuQ1EyMjAxOS4uLi5VU0QBAAAAttwlAAMAAAAAAIgqANqL1NsI3NYC4I3U2wgrQ0lRLktPU0U6QTAwMDI3MC5JUV9DRU9fTkFNRS5DUTEyMDE5Li4uLlVTRAEAAAC23CUAAwAAAAAAiCoA2ovU2wgs2wDgjdTbCCtDSVEuS09TRTpBMDAwMjcwLklRX0NFT19OQU1FLkNRNDIwMTguLi4uVVNEAQAAALbcJQADAAAAAACIKgDai9TbCOxTCOCN1NsIK0NJUS5LT1NFOkEwMDAyNzAuSVFfQ0VPX05BTUUuQ1EzMjAxOC4uLi5VU0QBAAAAttwlAAMAAAAAAIgqANqL1NsI79T5343U2wgrQ0lRLktPU0U6QTAwMDI3MC5JUV9DRU9fTkFNRS5DUTIyMDE4Li4uLlVTRAEAAAC23CUAAwAAAAAAiCoA2ovU2wgNtvXfjdTbCCtDSVEuS09TRTpBMDAwMjcwLklRX0NFT19OQU1FLkNRMTIwMTguLi4uVVNEAQAAALbcJQADAAAAAACIKgDai9TbCLNVEeCN1NsIK0NJUS5LT1NFOkEwMDAyNzAuSVFf</t>
  </si>
  <si>
    <t>Q0VPX05BTUUuQ1E0MjAxNy4uLi5VU0QBAAAAttwlAAMAAAAAAIgqANqL1NsIBwj/343U2wgrQ0lRLktPU0U6QTAwMDI3MC5JUV9DRU9fTkFNRS5DUTMyMDE3Li4uLlVTRAEAAAC23CUAAwAAAAAAiCoA2ovU2wi1zQbgjdTbCCtDSVEuS09TRTpBMDAwMjcwLklRX0NFT19OQU1FLkNRMjIwMTcuLi4uVVNEAQAAALbcJQADAAAAAACIKgDai9TbCPLv9t+N1NsIK0NJUS5LT1NFOkEwMDAyNzAuSVFfQ0VPX05BTUUuQ1ExMjAxNy4uLi5VU0QBAAAAttwlAAMAAAAAAIgqANqL1NsIcK/5343U2wgrQ0lRLktPU0U6QTAwNTM4MC5JUV9JTkRVU1RSWS5DUTMyMDA5Li4uLlVTRAEAAABMWQ0AAwAAAAtBdXRvbW9iaWxlcwBY50Hai9TbCIWcHuCN1NsIK0NJUS5LT1NFOkEwMDUzODAuSVFfSU5EVVNUUlkuQ1EyMjAwOS4uLi5VU0QBAAAATFkNAAMAAAALQXV0b21vYmlsZXMAWOdB2ovU2whGjPffjdTbCCtDSVEuS09TRTpBMDA1MzgwLklRX0lORFVTVFJZLkNRMTIwMDkuLi4uVVNEAQAAAExZDQADAAAAC0F1dG9tb2JpbGVzAFjnQdqL1NsI/kgO4I3U2wgrQ0lRLktPU0U6QTAwNTM4MC5JUV9JTkRVU1RSWS5DUTQyMDA4Li4uLlVTRAEAAABMWQ0AAwAAAAtBdXRvbW9iaWxlcwBY50Hai9TbCAzwGuCN1NsIK0NJUS5LT1NFOkEwMDUzODAuSVFfSU5EVVNUUlkuQ1EzMjAwOC4uLi5VU0QBAAAATFkNAAMAAAALQXV0b21vYmls</t>
  </si>
  <si>
    <t>ZXMAWOdB2ovU2wgXyBzgjdTbCCtDSVEuS09TRTpBMDA1MzgwLklRX0lORFVTVFJZLkNRMjIwMDguLi4uVVNEAQAAAExZDQADAAAAC0F1dG9tb2JpbGVzAFjnQdqL1NsIPEIH4I3U2wgrQ0lRLktPU0U6QTAwNTM4MC5JUV9JTkRVU1RSWS5DUTEyMDA4Li4uLlVTRAEAAABMWQ0AAwAAAAtBdXRvbW9iaWxlcwBY50Hai9TbCDmcFeCN1NsIK0NJUS5LT1NFOkEwMDAyNzAuSVFfSU5EVVNUUlkuQ1E0MjAyMi4uLi5VU0QBAAAAttwlAAMAAAALQXV0b21vYmlsZXMAWOdB2ovU2wg8QgfgjdTbCCtDSVEuS09TRTpBMDAwMjcwLklRX0lORFVTVFJZLkNRMzIwMjIuLi4uVVNEAQAAALbcJQADAAAAC0F1dG9tb2JpbGVzAFjnQdqL1NsIr+Lz343U2wgrQ0lRLktPU0U6QTAwMDI3MC5JUV9JTkRVU1RSWS5DUTIyMDIyLi4uLlVTRAEAAAC23CUAAwAAAAtBdXRvbW9iaWxlcwBY50Hai9TbCDxCB+CN1NsIK0NJUS5LT1NFOkEwMDAyNzAuSVFfSU5EVVNUUlkuQ1ExMjAyMi4uLi5VU0QBAAAAttwlAAMAAAALQXV0b21vYmlsZXMAWOdB2ovU2wiv4vPfjdTbCCtDSVEuS09TRTpBMDAwMjcwLklRX0lORFVTVFJZLkNRNDIwMjEuLi4uVVNEAQAAALbcJQADAAAAC0F1dG9tb2JpbGVzAFjnQdqL1NsIM7Am4I3U2wgrQ0lRLktPU0U6QTAwMDI3MC5JUV9JTkRVU1RSWS5DUTMyMDIxLi4uLlVTRAEAAAC23CUAAwAAAAtBdXRvbW9iaWxl</t>
  </si>
  <si>
    <t>cwBY50Hai9TbCOO789+N1NsIK0NJUS5LT1NFOkEwMDAyNzAuSVFfSU5EVVNUUlkuQ1EyMjAyMS4uLi5VU0QBAAAAttwlAAMAAAALQXV0b21vYmlsZXMAWOdB2ovU2wj4Vf/fjdTbCCtDSVEuS09TRTpBMDAwMjcwLklRX0lORFVTVFJZLkNRMTIwMjEuLi4uVVNEAQAAALbcJQADAAAAC0F1dG9tb2JpbGVzAFjnQdqL1NsI47vz343U2wgrQ0lRLktPU0U6QTAwMDI3MC5JUV9JTkRVU1RSWS5DUTQyMDIwLi4uLlVTRAEAAAC23CUAAwAAAAtBdXRvbW9iaWxlcwBY50Hai9TbCPhV/9+N1NsIK0NJUS5LT1NFOkEwMDAyNzAuSVFfSU5EVVNUUlkuQ1EzMjAyMC4uLi5VU0QBAAAAttwlAAMAAAALQXV0b21vYmlsZXMAWOdB2ovU2whh3/XfjdTbCCtDSVEuS09TRTpBMDAwMjcwLklRX0lORFVTVFJZLkNRMjIwMjAuLi4uVVNEAQAAALbcJQADAAAAC0F1dG9tb2JpbGVzAFjnQdqL1NsI0S7/343U2wgrQ0lRLktPU0U6QTAwMDI3MC5JUV9JTkRVU1RSWS5DUTEyMDIwLi4uLlVTRAEAAAC23CUAAwAAAAtBdXRvbW9iaWxlcwBY50Hai9TbCD2WBeCN1NsIK0NJUS5LT1NFOkEwMDAyNzAuSVFfSU5EVVNUUlkuQ1E0MjAxOS4uLi5VU0QBAAAAttwlAAMAAAALQXV0b21vYmlsZXMAWOdB2ovU2wjc1gLgjdTbCCtDSVEuS09TRTpBMDAwMjcwLklRX0lORFVTVFJZLkNRMzIwMTkuLi4uVVNEAQAAALbcJQADAAAAC0F1dG9tb2JpbGVz</t>
  </si>
  <si>
    <t>AFjnQdqL1NsIWdYL4I3U2wgrQ0lRLktPU0U6QTAwMDI3MC5JUV9JTkRVU1RSWS5DUTIyMDE5Li4uLlVTRAEAAAC23CUAAwAAAAtBdXRvbW9iaWxlcwBY50Hai9TbCNWNCeCN1NsIK0NJUS5LT1NFOkEwMDAyNzAuSVFfSU5EVVNUUlkuQ1ExMjAxOS4uLi5VU0QBAAAAttwlAAMAAAALQXV0b21vYmlsZXMAiCoA2ovU2whjF/ffjdTbCCtDSVEuS09TRTpBMDAwMjcwLklRX0lORFVTVFJZLkNRNDIwMTguLi4uVVNEAQAAALbcJQADAAAAC0F1dG9tb2JpbGVzAIgqANqL1NsIM7Am4I3U2wgrQ0lRLktPU0U6QTAwMDI3MC5JUV9JTkRVU1RSWS5DUTMyMDE4Li4uLlVTRAEAAAC23CUAAwAAAAtBdXRvbW9iaWxlcwCIKgDai9TbCCzbAOCN1NsIK0NJUS5LT1NFOkEwMDAyNzAuSVFfSU5EVVNUUlkuQ1EyMjAxOC4uLi5VU0QBAAAAttwlAAMAAAALQXV0b21vYmlsZXMAiCoA2ovU2wiXZgngjdTbCCtDSVEuS09TRTpBMDAwMjcwLklRX0lORFVTVFJZLkNRMTIwMTguLi4uVVNEAQAAALbcJQADAAAAC0F1dG9tb2JpbGVzAIgqANqL1NsI5fUG4I3U2wgrQ0lRLktPU0U6QTAwMDI3MC5JUV9JTkRVU1RSWS5DUTQyMDE3Li4uLlVTRAEAAAC23CUAAwAAAAtBdXRvbW9iaWxlcwCIKgDai9TbCA229d+N1NsIK0NJUS5LT1NFOkEwMDAyNzAuSVFfSU5EVVNUUlkuQ1EzMjAxNy4uLi5VU0QBAAAAttwlAAMAAAALQXV0b21vYmlsZXMA</t>
  </si>
  <si>
    <t>iCoA2ovU2wg7sALgjdTbCCtDSVEuS09TRTpBMDAwMjcwLklRX0lORFVTVFJZLkNRMjIwMTcuLi4uVVNEAQAAALbcJQADAAAAC0F1dG9tb2JpbGVzAIgqANqL1NsIBwj/343U2wgrQ0lRLktPU0U6QTAwMDI3MC5JUV9JTkRVU1RSWS5DUTEyMDE3Li4uLlVTRAEAAAC23CUAAwAAAAtBdXRvbW9iaWxlcwCIKgDai9TbCJdmCeCN1NsIK0NJUS5LT1NFOkEwMDAyNzAuSVFfSU5EVVNUUlkuQ1E0MjAxNi4uLi5VU0QBAAAAttwlAAMAAAALQXV0b21vYmlsZXMAiCoA2ovU2wiXZgngjdTbCEBDSVEuS09TRTpBMDA1MzgwLklRX1RPVEFMX09VVFNUQU5ESU5HX0ZJTElOR19EQVRFLkNRNDIwMDkuLi4uVVNEAQAAAExZDQADAAAAAABmDkLai9TbCCpK+t+N1NsILUNJUS5LT1NFOkEwMDUzODAuSVFfVE9UQUxfREVCVC5DUTQyMDA5Li4uLlVTRAEAAABMWQ0AAwAAAAAAZg5C2ovU2wjeB/3fjdTbCDFDSVEuS09TRTpBMDA1MzgwLklRX1BSRUZfRElWX09USEVSLkNRNDIwMDkuLi4uVVNEAQAAAExZDQADAAAAAABmDkLai9TbCIyh/9+N1NsIJ0NJUS5LT1NFOkEwMDUzODAuSVFfQ09HUy5DUTQyMDA5Li4uLlVTRAEAAABMWQ0AAwAAAAAAZg5C2ovU2wj+SA7gjdTbCCVDSVEuS09TRTpBMDA1MzgwLklRX0FQLkNRNDIwMDkuLi4uVVNEAQAAAExZDQADAAAAAABmDkLai9TbCFvaCeCN1NsIJUNJUS5LT1NFOkEwMDUzODAuSVFf</t>
  </si>
  <si>
    <t>QVIuQ1E0MjAwOS4uLi5VU0QBAAAATFkNAAMAAAAAAGYOQtqL1NsI1yQM4I3U2wgsQ0lRLktPU0U6QTAwNTM4MC5JUV9JTlZFTlRPUlkuQ1E0MjAwOS4uLi5VU0QBAAAATFkNAAMAAAAAAGYOQtqL1NsICzXy343U2wgmQ0lRLktPU0U6QTAwNTM4MC5JUV9TR0EuQ1E0MjAwOS4uLi5VU0QBAAAATFkNAAMAAAAAAGYOQtqL1NsI0Qn0343U2wg7Q0lRLktPU0U6QTAwNTM4MC5JUV9UT1RBTF9SRVZfMVlSX0FOTl9HUk9XVEguQ1E0MjAwOS4uLi5VU0QBAAAATFkNAAMAAAAAAGYOQtqL1NsIq3YM4I3U2wglQ0lRLktPU0U6QTAwNTM4MC5JUV9EQS5DUTQyMDA5Li4uLlVTRAEAAABMWQ0AAwAAAAAAZg5C2ovU2wgSTAPgjdTbCDNDSVEuS09TRTpBMDA1MzgwLklRX05FVF9JTlRFUkVTVF9FWFAuQ1E0MjAwOS4uLi5VU0QBAAAATFkNAAMAAAAAAGYOQtqL1NsIb5Ug4I3U2wgyQ0lRLktPU0U6QTAwNTM4MC5JUV9ORVRfV09SS0lOR19DQVAuQ1E0MjAwOS4uLi5VU0QBAAAATFkNAAMAAAAAAGYOQtqL1NsIKZEi4I3U2wgoQ0lRLktPU0U6QTAwNTM4MC5JUV9DQVBFWC5DUTQyMDA5Li4uLlVTRAEAAABMWQ0AAwAAAAAAZg5C2ovU2wihoiPgjdTbCCxDSVEuS09TRTpBMDA1MzgwLklRX1RPVEFMX1JFVi5DUTMyMDA5Li4uLlVTRAEAAABMWQ0AAwAAAAAAZg5C2ovU2wg+rB/gjdTbCCVDSVEuS09TRTpBMDA1MzgwLklRX05J</t>
  </si>
  <si>
    <t>LkNRMzIwMDkuLi4uVVNEAQAAAExZDQADAAAAAABmDkLai9TbCAs18t+N1NsILUNJUS5LT1NFOkEwMDUzODAuSVFfQ0FTSF9FUVVJVi5DUTMyMDA5Li4uLlVTRAEAAABMWQ0AAwAAAAAAZg5C2ovU2wjRCfTfjdTbCDFDSVEuS09TRTpBMDA1MzgwLklRX0NBU0hfU1RfSU5WRVNULkNRMzIwMDkuLi4uVVNEAQAAAExZDQADAAAAAABmDkLai9TbCBfIHOCN1NsIK0NJUS5LT1NFOkEwMDUzODAuSVFfVE9UQUxfQ0EuQ1EzMjAwOS4uLi5VU0QBAAAATFkNAAMAAAAAAGYOQtqL1NsIRoz3343U2wgvQ0lRLktPU0U6QTAwNTM4MC5JUV9UT1RBTF9BU1NFVFMuQ1EzMjAwOS4uLi5VU0QBAAAATFkNAAMAAAAAAH81QtqL1NsIjKH/343U2wgrQ0lRLktPU0U6QTAwNTM4MC5JUV9UT1RBTF9DTC5DUTMyMDA5Li4uLlVTRAEAAABMWQ0AAwAAAAAAZg5C2ovU2wh6vhfgjdTbCC1DSVEuS09TRTpBMDA1MzgwLklRX1RPVEFMX0xJQUIuQ1EzMjAwOS4uLi5VU0QBAAAATFkNAAMAAAAAAGYOQtqL1NsI1aQa4I3U2wguQ0lRLktPU0U6QTAwNTM4MC5JUV9QUkVGX0VRVUlUWS5DUTMyMDA5Li4uLlVTRAEAAABMWQ0AAwAAAAAAfzVC2ovU2wgM8BrgjdTbCDZDSVEuS09TRTpBMDA1MzgwLklRX1RPVEFMX0NPTU1PTl9FUVVJVFkuQ1EzMjAwOS4uLi5VU0QBAAAATFkNAAMAAAAAAH81QtqL1NsIW9oJ4I3U2wgnQ0lRLktPU0U6QTAwNTM4</t>
  </si>
  <si>
    <t>MC5JUV9BUElDLkNRMzIwMDkuLi4uVVNEAQAAAExZDQADAAAAAAB/NULai9TbCNckDOCN1NsIJUNJUS5LT1NFOkEwMDUzODAuSVFfUkUuQ1EzMjAwOS4uLi5VU0QBAAAATFkNAAMAAAAAAH81QtqL1NsIyHsR4I3U2wgvQ0lRLktPU0U6QTAwNTM4MC5JUV9UT1RBTF9FUVVJVFkuQ1EzMjAwOS4uLi5VU0QBAAAATFkNAAMAAAAAAH81QtqL1NsIGMcT4I3U2whAQ0lRLktPU0U6QTAwNTM4MC5JUV9UT1RBTF9PVVRTVEFORElOR19GSUxJTkdfREFURS5DUTMyMDA5Li4uLlVTRAEAAABMWQ0AAwAAAAAAfzVC2ovU2wgSTAPgjdTbCC1DSVEuS09TRTpBMDA1MzgwLklRX1RPVEFMX0RFQlQuQ1EzMjAwOS4uLi5VU0QBAAAATFkNAAMAAAAAAH81QtqL1NsI/cIV4I3U2wgxQ0lRLktPU0U6QTAwNTM4MC5JUV9QUkVGX0RJVl9PVEhFUi5DUTMyMDA5Li4uLlVTRAEAAABMWQ0AAwAAAAAAfzVC2ovU2wjRCfTfjdTbCCdDSVEuS09TRTpBMDA1MzgwLklRX0NPR1MuQ1EzMjAwOS4uLi5VU0QBAAAATFkNAAMAAAAAAH81QtqL1NsITYAP4I3U2wglQ0lRLktPU0U6QTAwNTM4MC5JUV9BUC5DUTMyMDA5Li4uLlVTRAEAAABMWQ0AAwAAAAAAfzVC2ovU2whGjPffjdTbCCVDSVEuS09TRTpBMDA1MzgwLklRX0FSLkNRMzIwMDkuLi4uVVNEAQAAAExZDQADAAAAAAB/NULai9TbCCpK+t+N1NsILENJUS5LT1NFOkEwMDUzODAuSVFfSU5W</t>
  </si>
  <si>
    <t>RU5UT1JZLkNRMzIwMDkuLi4uVVNEAQAAAExZDQADAAAAAAB/NULai9TbCN4H/d+N1NsIJkNJUS5LT1NFOkEwMDUzODAuSVFfU0dBLkNRMzIwMDkuLi4uVVNEAQAAAExZDQADAAAAAAB/NULai9TbCKt2DOCN1NsIO0NJUS5LT1NFOkEwMDUzODAuSVFfVE9UQUxfUkVWXzFZUl9BTk5fR1JPV1RILkNRMzIwMDkuLi4uVVNEAQAAAExZDQADAAAAAAB/NULai9TbCP5IDuCN1NsIJUNJUS5LT1NFOkEwMDUzODAuSVFfREEuQ1EzMjAwOS4uLi5VU0QBAAAATFkNAAMAAAAAAH81QtqL1NsIW9oJ4I3U2wgzQ0lRLktPU0U6QTAwNTM4MC5JUV9ORVRfSU5URVJFU1RfRVhQLkNRMzIwMDkuLi4uVVNEAQAAAExZDQADAAAAAAB/NULai9TbCNckDOCN1NsIMkNJUS5LT1NFOkEwMDUzODAuSVFfTkVUX1dPUktJTkdfQ0FQLkNRMzIwMDkuLi4uVVNEAQAAAExZDQADAAAAAAB/NULai9TbCAs18t+N1NsIKENJUS5LT1NFOkEwMDUzODAuSVFfQ0FQRVguQ1EzMjAwOS4uLi5VU0QBAAAATFkNAAMAAAAAAH81QtqL1NsIoaIj4I3U2wgsQ0lRLktPU0U6QTAwNTM4MC5JUV9UT1RBTF9SRVYuQ1EyMjAwOS4uLi5VU0QBAAAATFkNAAMAAAAAAH81QtqL1NsIKkr6343U2wglQ0lRLktPU0U6QTAwNTM4MC5JUV9OSS5DUTIyMDA5Li4uLlVTRAEAAABMWQ0AAwAAAAAAfzVC2ovU2wjeB/3fjdTbCC1DSVEuS09TRTpBMDA1MzgwLklRX0NBU0hf</t>
  </si>
  <si>
    <t>RVFVSVYuQ1EyMjAwOS4uLi5VU0QBAAAATFkNAAMAAAAAAH81QtqL1NsIjKH/343U2wgxQ0lRLktPU0U6QTAwNTM4MC5JUV9DQVNIX1NUX0lOVkVTVC5DUTIyMDA5Li4uLlVTRAEAAABMWQ0AAwAAAAAAfzVC2ovU2wgpkSLgjdTbCCtDSVEuS09TRTpBMDA1MzgwLklRX1RPVEFMX0NBLkNRMjIwMDkuLi4uVVNEAQAAAExZDQADAAAAAAB/NULai9TbCFvaCeCN1NsIL0NJUS5LT1NFOkEwMDUzODAuSVFfVE9UQUxfQVNTRVRTLkNRMjIwMDkuLi4uVVNEAQAAAExZDQADAAAAAAB/NULai9TbCNckDOCN1NsIK0NJUS5LT1NFOkEwMDUzODAuSVFfVE9UQUxfQ0wuQ1EyMjAwOS4uLi5VU0QBAAAATFkNAAMAAAAAAH81QtqL1NsICzXy343U2wgtQ0lRLktPU0U6QTAwNTM4MC5JUV9UT1RBTF9MSUFCLkNRMjIwMDkuLi4uVVNEAQAAAExZDQADAAAAAAB/NULai9TbCNEJ9N+N1NsILkNJUS5LT1NFOkEwMDUzODAuSVFfUFJFRl9FUVVJVFkuQ1EyMjAwOS4uLi5VU0QBAAAATFkNAAMAAAAAAH81QtqL1NsIb5Ug4I3U2wg2Q0lRLktPU0U6QTAwNTM4MC5JUV9UT1RBTF9DT01NT05fRVFVSVRZLkNRMjIwMDkuLi4uVVNEAQAAAExZDQADAAAAAAB/NULai9TbCPMkA+CN1NsIJ0NJUS5LT1NFOkEwMDUzODAuSVFfQVBJQy5DUTIyMDA5Li4uLlVTRAEAAABMWQ0AAwAAAAAAfzVC2ovU2wgXyBzgjdTbCCVDSVEuS09TRTpBMDA1Mzgw</t>
  </si>
  <si>
    <t>LklRX1JFLkNRMjIwMDkuLi4uVVNEAQAAAExZDQADAAAAAAB/NULai9TbCIWcHuCN1NsIL0NJUS5LT1NFOkEwMDUzODAuSVFfVE9UQUxfRVFVSVRZLkNRMjIwMDkuLi4uVVNEAQAAAExZDQADAAAAAAB/NULai9TbCD6sH+CN1NsIQENJUS5LT1NFOkEwMDUzODAuSVFfVE9UQUxfT1VUU1RBTkRJTkdfRklMSU5HX0RBVEUuQ1EyMjAwOS4uLi5VU0QBAAAATFkNAAMAAAAAAH81QtqL1NsIKkr6343U2wgtQ0lRLktPU0U6QTAwNTM4MC5JUV9UT1RBTF9ERUJULkNRMjIwMDkuLi4uVVNEAQAAAExZDQADAAAAAAB/NULai9TbCN4H/d+N1NsIMUNJUS5LT1NFOkEwMDUzODAuSVFfUFJFRl9ESVZfT1RIRVIuQ1EyMjAwOS4uLi5VU0QBAAAATFkNAAMAAAAAAH81QtqL1NsIjKH/343U2wgnQ0lRLktPU0U6QTAwNTM4MC5JUV9DT0dTLkNRMjIwMDkuLi4uVVNEAQAAAExZDQADAAAAAAB/NULai9TbCNWkGuCN1NsIJUNJUS5LT1NFOkEwMDUzODAuSVFfQVAuQ1EyMjAwOS4uLi5VU0QBAAAATFkNAAMAAAAAAH81QtqL1NsIDPAa4I3U2wglQ0lRLktPU0U6QTAwNTM4MC5JUV9BUi5DUTIyMDA5Li4uLlVTRAEAAABMWQ0AAwAAAAAAfzVC2ovU2wjXJAzgjdTbCCxDSVEuS09TRTpBMDA1MzgwLklRX0lOVkVOVE9SWS5DUTIyMDA5Li4uLlVTRAEAAABMWQ0AAwAAAAAAfzVC2ovU2wgLNfLfjdTbCCZDSVEuS09TRTpBMDA1MzgwLklR</t>
  </si>
  <si>
    <t>X1NHQS5DUTIyMDA5Li4uLlVTRAEAAABMWQ0AAwAAAAAAfzVC2ovU2wjRCfTfjdTbCDtDSVEuS09TRTpBMDA1MzgwLklRX1RPVEFMX1JFVl8xWVJfQU5OX0dST1dUSC5DUTIyMDA5Li4uLlVTRAEAAABMWQ0AAwAAAAAAfzVC2ovU2whjlxfgjdTbCCVDSVEuS09TRTpBMDA1MzgwLklRX0RBLkNRMjIwMDkuLi4uVVNEAQAAAExZDQADAAAAAAB/NULai9TbCEaM99+N1NsIM0NJUS5LT1NFOkEwMDUzODAuSVFfTkVUX0lOVEVSRVNUX0VYUC5DUTIyMDA5Li4uLlVTRAEAAABMWQ0AAwAAAAAAfzVC2ovU2wizVRHgjdTbCDJDSVEuS09TRTpBMDA1MzgwLklRX05FVF9XT1JLSU5HX0NBUC5DUTIyMDA5Li4uLlVTRAEAAABMWQ0AAwAAAAAAfzVC2ovU2wgL4wXgjdTbCChDSVEuS09TRTpBMDA1MzgwLklRX0NBUEVYLkNRMjIwMDkuLi4uVVNEAQAAAExZDQADAAAAAAB/NULai9TbCBjHE+CN1NsILENJUS5LT1NFOkEwMDUzODAuSVFfVE9UQUxfUkVWLkNRMTIwMDkuLi4uVVNEAQAAAExZDQADAAAAAAB/NULai9TbCE2AD+CN1NsIJUNJUS5LT1NFOkEwMDUzODAuSVFfTkkuQ1ExMjAwOS4uLi5VU0QBAAAATFkNAAMAAAAAAH81QtqL1NsI8yQD4I3U2wgtQ0lRLktPU0U6QTAwNTM4MC5JUV9DQVNIX0VRVUlWLkNRMTIwMDkuLi4uVVNEAQAAAExZDQADAAAAAAB/NULai9TbCNEJ9N+N1NsIMUNJUS5LT1NFOkEwMDUzODAuSVFf</t>
  </si>
  <si>
    <t>Q0FTSF9TVF9JTlZFU1QuQ1ExMjAwOS4uLi5VU0QBAAAATFkNAAMAAAAAAH81QtqL1NsIq3YM4I3U2wgrQ0lRLktPU0U6QTAwNTM4MC5JUV9UT1RBTF9DQS5DUTEyMDA5Li4uLlVTRAEAAABMWQ0AAwAAAAAAfzVC2ovU2whGjPffjdTbCC9DSVEuS09TRTpBMDA1MzgwLklRX1RPVEFMX0FTU0VUUy5DUTEyMDA5Li4uLlVTRAEAAABMWQ0AAwAAAAAAfzVC2ovU2wgqSvrfjdTbCCtDSVEuS09TRTpBMDA1MzgwLklRX1RPVEFMX0NMLkNRMTIwMDkuLi4uVVNEAQAAAExZDQADAAAAAAB/NULai9TbCN4H/d+N1NsILUNJUS5LT1NFOkEwMDUzODAuSVFfVE9UQUxfTElBQi5DUTEyMDA5Li4uLlVTRAEAAABMWQ0AAwAAAAAAfzVC2ovU2wihoiPgjdTbCC5DSVEuS09TRTpBMDA1MzgwLklRX1BSRUZfRVFVSVRZLkNRMTIwMDkuLi4uVVNEAQAAAExZDQADAAAAAAB/NULai9TbCDOwJuCN1NsINkNJUS5LT1NFOkEwMDUzODAuSVFfVE9UQUxfQ09NTU9OX0VRVUlUWS5DUTEyMDA5Li4uLlVTRAEAAABMWQ0AAwAAAAAAfzVC2ovU2whb2gngjdTbCCdDSVEuS09TRTpBMDA1MzgwLklRX0FQSUMuQ1ExMjAwOS4uLi5VU0QBAAAATFkNAAMAAAAAAH81QtqL1NsI1yQM4I3U2wglQ0lRLktPU0U6QTAwNTM4MC5JUV9SRS5DUTEyMDA5Li4uLlVTRAEAAABMWQ0AAwAAAAAAfzVC2ovU2wg+rB/gjdTbCC9DSVEuS09TRTpBMDA1MzgwLklR</t>
  </si>
  <si>
    <t>X1RPVEFMX0VRVUlUWS5DUTEyMDA5Li4uLlVTRAEAAABMWQ0AAwAAAAAAfzVC2ovU2whvlSDgjdTbCEBDSVEuS09TRTpBMDA1MzgwLklRX1RPVEFMX09VVFNUQU5ESU5HX0ZJTElOR19EQVRFLkNRMTIwMDkuLi4uVVNEAQAAAExZDQADAAAAAAB/NULai9TbCPMkA+CN1NsILUNJUS5LT1NFOkEwMDUzODAuSVFfVE9UQUxfREVCVC5DUTEyMDA5Li4uLlVTRAEAAABMWQ0AAwAAAAAAfzVC2ovU2wgpkSLgjdTbCDFDSVEuS09TRTpBMDA1MzgwLklRX1BSRUZfRElWX09USEVSLkNRMTIwMDkuLi4uVVNEAQAAAExZDQADAAAAAAB/NULai9TbCAvjBeCN1NsIJ0NJUS5LT1NFOkEwMDUzODAuSVFfQ09HUy5DUTEyMDA5Li4uLlVTRAEAAABMWQ0AAwAAAAAAfzVC2ovU2wiFnB7gjdTbCCVDSVEuS09TRTpBMDA1MzgwLklRX0FQLkNRMTIwMDkuLi4uVVNEAQAAAExZDQADAAAAAAB/NULai9TbCEaM99+N1NsIJUNJUS5LT1NFOkEwMDUzODAuSVFfQVIuQ1ExMjAwOS4uLi5VU0QBAAAATFkNAAMAAAAAAH81QtqL1NsIKkr6343U2wgsQ0lRLktPU0U6QTAwNTM4MC5JUV9JTlZFTlRPUlkuQ1ExMjAwOS4uLi5VU0QBAAAATFkNAAMAAAAAAH81QtqL1NsI3gf9343U2wgmQ0lRLktPU0U6QTAwNTM4MC5JUV9TR0EuQ1ExMjAwOS4uLi5VU0QBAAAATFkNAAMAAAAAAH81QtqL1NsICnr/343U2wg7Q0lRLktPU0U6QTAwNTM4MC5JUV9U</t>
  </si>
  <si>
    <t>T1RBTF9SRVZfMVlSX0FOTl9HUk9XVEguQ1ExMjAwOS4uLi5VU0QBAAAATFkNAAMAAAAAAH81QtqL1NsIF8gc4I3U2wglQ0lRLktPU0U6QTAwNTM4MC5JUV9EQS5DUTEyMDA5Li4uLlVTRAEAAABMWQ0AAwAAAAAAfzVC2ovU2whb2gngjdTbCDNDSVEuS09TRTpBMDA1MzgwLklRX05FVF9JTlRFUkVTVF9FWFAuQ1ExMjAwOS4uLi5VU0QBAAAATFkNAAMAAAAAAH81QtqL1NsI1yQM4I3U2wgyQ0lRLktPU0U6QTAwNTM4MC5JUV9ORVRfV09SS0lOR19DQVAuQ1ExMjAwOS4uLi5VU0QBAAAATFkNAAMAAAAAAH81QtqL1NsICzXy343U2wgoQ0lRLktPU0U6QTAwNTM4MC5JUV9DQVBFWC5DUTEyMDA5Li4uLlVTRAEAAABMWQ0AAwAAAAAAfzVC2ovU2wiv4vPfjdTbCCxDSVEuS09TRTpBMDA1MzgwLklRX1RPVEFMX1JFVi5DUTQyMDA4Li4uLlVTRAEAAABMWQ0AAwAAAAAAfzVC2ovU2wgqSvrfjdTbCCVDSVEuS09TRTpBMDA1MzgwLklRX05JLkNRNDIwMDguLi4uVVNEAQAAAExZDQADAAAAAAB/NULai9TbCN4H/d+N1NsILUNJUS5LT1NFOkEwMDUzODAuSVFfQ0FTSF9FUVVJVi5DUTQyMDA4Li4uLlVTRAEAAABMWQ0AAwAAAAAAfzVC2ovU2wgKev/fjdTbCDFDSVEuS09TRTpBMDA1MzgwLklRX0NBU0hfU1RfSU5WRVNULkNRNDIwMDguLi4uVVNEAQAAAExZDQADAAAAAAB/NULai9TbCDmcFeCN1NsIK0NJUS5LT1NFOkEw</t>
  </si>
  <si>
    <t>MDUzODAuSVFfVE9UQUxfQ0EuQ1E0MjAwOC4uLi5VU0QBAAAATFkNAAMAAAAAAH81QtqL1NsIY5cX4I3U2wgvQ0lRLktPU0U6QTAwNTM4MC5JUV9UT1RBTF9BU1NFVFMuQ1E0MjAwOC4uLi5VU0QBAAAATFkNAAMAAAAAAH81QtqL1NsI1yQM4I3U2wgrQ0lRLktPU0U6QTAwNTM4MC5JUV9UT1RBTF9DTC5DUTQyMDA4Li4uLlVTRAEAAABMWQ0AAwAAAAAAfzVC2ovU2wgLNfLfjdTbCC1DSVEuS09TRTpBMDA1MzgwLklRX1RPVEFMX0xJQUIuQ1E0MjAwOC4uLi5VU0QBAAAATFkNAAMAAAAAAH81QtqL1NsIr+Lz343U2wguQ0lRLktPU0U6QTAwNTM4MC5JUV9QUkVGX0VRVUlUWS5DUTQyMDA4Li4uLlVTRAEAAABMWQ0AAwAAAAAAfzVC2ovU2wgYxxPgjdTbCDZDSVEuS09TRTpBMDA1MzgwLklRX1RPVEFMX0NPTU1PTl9FUVVJVFkuQ1E0MjAwOC4uLi5VU0QBAAAATFkNAAMAAAAAAH81QtqL1NsIR2X3343U2wgnQ0lRLktPU0U6QTAwNTM4MC5JUV9BUElDLkNRNDIwMDguLi4uVVNEAQAAAExZDQADAAAAAAB/NULai9TbCP5IDuCN1NsIJUNJUS5LT1NFOkEwMDUzODAuSVFfUkUuQ1E0MjAwOC4uLi5VU0QBAAAATFkNAAMAAAAAAH81QtqL1NsIJFoP4I3U2wgvQ0lRLktPU0U6QTAwNTM4MC5JUV9UT1RBTF9FUVVJVFkuQ1E0MjAwOC4uLi5VU0QBAAAATFkNAAMAAAAAAH81QtqL1NsIs1UR4I3U2whAQ0lRLktPU0U6QTAw</t>
  </si>
  <si>
    <t>NTM4MC5JUV9UT1RBTF9PVVRTVEFORElOR19GSUxJTkdfREFURS5DUTQyMDA4Li4uLlVTRAEAAABMWQ0AAwAAAAAAfzVC2ovU2whb2gngjdTbCC1DSVEuS09TRTpBMDA1MzgwLklRX1RPVEFMX0RFQlQuQ1E0MjAwOC4uLi5VU0QBAAAATFkNAAMAAAAAAH81QtqL1NsI1uD8343U2wgxQ0lRLktPU0U6QTAwNTM4MC5JUV9QUkVGX0RJVl9PVEhFUi5DUTQyMDA4Li4uLlVTRAEAAABMWQ0AAwAAAAAAfzVC2ovU2wgKev/fjdTbCCdDSVEuS09TRTpBMDA1MzgwLklRX0NPR1MuQ1E0MjAwOC4uLi5VU0QBAAAATFkNAAMAAAAAAH81QtqL1NsIM7Am4I3U2wglQ0lRLktPU0U6QTAwNTM4MC5JUV9BUC5DUTQyMDA4Li4uLlVTRAEAAABMWQ0AAwAAAAAAfzVC2ovU2wirdgzgjdTbCCVDSVEuS09TRTpBMDA1MzgwLklRX0FSLkNRNDIwMDguLi4uVVNEAQAAAExZDQADAAAAAAB/NULai9TbCPMkA+CN1NsILENJUS5LT1NFOkEwMDUzODAuSVFfSU5WRU5UT1JZLkNRNDIwMDguLi4uVVNEAQAAAExZDQADAAAAAAB/NULai9TbCAs18t+N1NsIJkNJUS5LT1NFOkEwMDUzODAuSVFfU0dBLkNRNDIwMDguLi4uVVNEAQAAAExZDQADAAAAAAB/NULai9TbCK/i89+N1NsIO0NJUS5LT1NFOkEwMDUzODAuSVFfVE9UQUxfUkVWXzFZUl9BTk5fR1JPV1RILkNRNDIwMDguLi4uVVNEAQAAAExZDQADAAAAAAB/NULai9TbCKGiI+CN1NsIJUNJ</t>
  </si>
  <si>
    <t>US5LT1NFOkEwMDUzODAuSVFfREEuQ1E0MjAwOC4uLi5VU0QBAAAATFkNAAMAAAAAAH81QtqL1NsIR2X3343U2wgzQ0lRLktPU0U6QTAwNTM4MC5JUV9ORVRfSU5URVJFU1RfRVhQLkNRNDIwMDguLi4uVVNEAQAAAExZDQADAAAAAAB/NULai9TbCCpK+t+N1NsIMkNJUS5LT1NFOkEwMDUzODAuSVFfTkVUX1dPUktJTkdfQ0FQLkNRNDIwMDguLi4uVVNEAQAAAExZDQADAAAAAAB/NULai9TbCAvjBeCN1NsIKENJUS5LT1NFOkEwMDUzODAuSVFfQ0FQRVguQ1E0MjAwOC4uLi5VU0QBAAAATFkNAAMAAAAAAH81QtqL1NsIb5Ug4I3U2wgsQ0lRLktPU0U6QTAwNTM4MC5JUV9UT1RBTF9SRVYuQ1EzMjAwOC4uLi5VU0QBAAAATFkNAAMAAAAAAH81QtqL1NsIqnMe4I3U2wglQ0lRLktPU0U6QTAwNTM4MC5JUV9OSS5DUTMyMDA4Li4uLlVTRAEAAABMWQ0AAwAAAAAAfzVC2ovU2wjzJAPgjdTbCC1DSVEuS09TRTpBMDA1MzgwLklRX0NBU0hfRVFVSVYuQ1EzMjAwOC4uLi5VU0QBAAAATFkNAAMAAAAAAH81QtqL1NsIPqwf4I3U2wgxQ0lRLktPU0U6QTAwNTM4MC5JUV9DQVNIX1NUX0lOVkVTVC5DUTMyMDA4Li4uLlVTRAEAAABMWQ0AAwAAAAAAfzVC2ovU2wgM8BrgjdTbCCtDSVEuS09TRTpBMDA1MzgwLklRX1RPVEFMX0NBLkNRMzIwMDguLi4uVVNEAQAAAExZDQADAAAAAAB/NULai9TbCEdl99+N1NsIL0NJUS5LT1NF</t>
  </si>
  <si>
    <t>OkEwMDUzODAuSVFfVE9UQUxfQVNTRVRTLkNRMzIwMDguLi4uVVNEAQAAAExZDQADAAAAAAB/NULai9TbCCpK+t+N1NsIK0NJUS5LT1NFOkEwMDUzODAuSVFfVE9UQUxfQ0wuQ1EzMjAwOC4uLi5VU0QBAAAATFkNAAMAAAAAAH81QtqL1NsI1uD8343U2wgtQ0lRLktPU0U6QTAwNTM4MC5JUV9UT1RBTF9MSUFCLkNRMzIwMDguLi4uVVNEAQAAAExZDQADAAAAAAB/NULai9TbCAp6/9+N1NsILkNJUS5LT1NFOkEwMDUzODAuSVFfUFJFRl9FUVVJVFkuQ1EzMjAwOC4uLi5VU0QBAAAATFkNAAMAAAAAAH81QtqL1NsI1aQa4I3U2wg2Q0lRLktPU0U6QTAwNTM4MC5JUV9UT1RBTF9DT01NT05fRVFVSVRZLkNRMzIwMDguLi4uVVNEAQAAAExZDQADAAAAAAB/NULai9TbCFvaCeCN1NsIJ0NJUS5LT1NFOkEwMDUzODAuSVFfQVBJQy5DUTMyMDA4Li4uLlVTRAEAAABMWQ0AAwAAAAAAfzVC2ovU2wjXJAzgjdTbCCVDSVEuS09TRTpBMDA1MzgwLklRX1JFLkNRMzIwMDguLi4uVVNEAQAAAExZDQADAAAAAAB/NULai9TbCK/i89+N1NsIL0NJUS5LT1NFOkEwMDUzODAuSVFfVE9UQUxfRVFVSVRZLkNRMzIwMDguLi4uVVNEAQAAAExZDQADAAAAAAB/NULai9TbCBjHE+CN1NsIQENJUS5LT1NFOkEwMDUzODAuSVFfVE9UQUxfT1VUU1RBTkRJTkdfRklMSU5HX0RBVEUuQ1EzMjAwOC4uLi5VU0QBAAAATFkNAAMAAAAAAH81QtqL</t>
  </si>
  <si>
    <t>1NsI8yQD4I3U2wgtQ0lRLktPU0U6QTAwNTM4MC5JUV9UT1RBTF9ERUJULkNRMzIwMDguLi4uVVNEAQAAAExZDQADAAAAAAB/NULai9TbCDmcFeCN1NsIMUNJUS5LT1NFOkEwMDUzODAuSVFfUFJFRl9ESVZfT1RIRVIuQ1EzMjAwOC4uLi5VU0QBAAAATFkNAAMAAAAAAH81QtqL1NsIC+MF4I3U2wgnQ0lRLktPU0U6QTAwNTM4MC5JUV9DT0dTLkNRMzIwMDguLi4uVVNEAQAAAExZDQADAAAAAAB/NULai9TbCGOXF+CN1NsIJUNJUS5LT1NFOkEwMDUzODAuSVFfQVAuQ1EzMjAwOC4uLi5VU0QBAAAATFkNAAMAAAAAAH81QtqL1NsIR2X3343U2wglQ0lRLktPU0U6QTAwNTM4MC5JUV9BUi5DUTMyMDA4Li4uLlVTRAEAAABMWQ0AAwAAAAAAfzVC2ovU2wi7IvrfjdTbCCxDSVEuS09TRTpBMDA1MzgwLklRX0lOVkVOVE9SWS5DUTMyMDA4Li4uLlVTRAEAAABMWQ0AAwAAAAAAfzVC2ovU2wjW4PzfjdTbCCZDSVEuS09TRTpBMDA1MzgwLklRX1NHQS5DUTMyMDA4Li4uLlVTRAEAAABMWQ0AAwAAAAAAfzVC2ovU2wgKev/fjdTbCDtDSVEuS09TRTpBMDA1MzgwLklRX1RPVEFMX1JFVl8xWVJfQU5OX0dST1dUSC5DUTMyMDA4Li4uLlVTRAEAAABMWQ0AAwAAAAAAfzVC2ovU2wizVRHgjdTbCCVDSVEuS09TRTpBMDA1MzgwLklRX0RBLkNRMzIwMDguLi4uVVNEAQAAAExZDQADAAAAAAB/NULai9TbCFvaCeCN1NsIM0NJUS5L</t>
  </si>
  <si>
    <t>T1NFOkEwMDUzODAuSVFfTkVUX0lOVEVSRVNUX0VYUC5DUTMyMDA4Li4uLlVTRAEAAABMWQ0AAwAAAAAAfzVC2ovU2wjXJAzgjdTbCDJDSVEuS09TRTpBMDA1MzgwLklRX05FVF9XT1JLSU5HX0NBUC5DUTMyMDA4Li4uLlVTRAEAAABMWQ0AAwAAAAAAfzVC2ovU2wgLNfLfjdTbCChDSVEuS09TRTpBMDA1MzgwLklRX0NBUEVYLkNRMzIwMDguLi4uVVNEAQAAAExZDQADAAAAAAB/NULai9TbCK/i89+N1NsILENJUS5LT1NFOkEwMDUzODAuSVFfVE9UQUxfUkVWLkNRMjIwMDguLi4uVVNEAQAAAExZDQADAAAAAAB/NULai9TbCP5IDuCN1NsIJUNJUS5LT1NFOkEwMDUzODAuSVFfTkkuQ1EyMjAwOC4uLi5VU0QBAAAATFkNAAMAAAAAAH81QtqL1NsI1uD8343U2wgtQ0lRLktPU0U6QTAwNTM4MC5JUV9DQVNIX0VRVUlWLkNRMjIwMDguLi4uVVNEAQAAAExZDQADAAAAAAB/NULai9TbCAp6/9+N1NsIMUNJUS5LT1NFOkEwMDUzODAuSVFfQ0FTSF9TVF9JTlZFU1QuQ1EyMjAwOC4uLi5VU0QBAAAATFkNAAMAAAAAAH81QtqL1NsIoaIj4I3U2wgrQ0lRLktPU0U6QTAwNTM4MC5JUV9UT1RBTF9DQS5DUTIyMDA4Li4uLlVTRAEAAABMWQ0AAwAAAAAAfzVC2ovU2wgzsCbgjdTbCC9DSVEuS09TRTpBMDA1MzgwLklRX1RPVEFMX0FTU0VUUy5DUTIyMDA4Li4uLlVTRAEAAABMWQ0AAwAAAAAAfzVC2ovU2wglvQXgjdTbCCtD</t>
  </si>
  <si>
    <t>SVEuS09TRTpBMDA1MzgwLklRX1RPVEFMX0NMLkNRMjIwMDguLi4uVVNEAQAAAExZDQADAAAAAAB/NULai9TbCPgN8t+N1NsILUNJUS5LT1NFOkEwMDUzODAuSVFfVE9UQUxfTElBQi5DUTIyMDA4Li4uLlVTRAEAAABMWQ0AAwAAAAAAfzVC2ovU2wiv4vPfjdTbCC5DSVEuS09TRTpBMDA1MzgwLklRX1BSRUZfRVFVSVRZLkNRMjIwMDguLi4uVVNEAQAAAExZDQADAAAAAAB/NULai9TbCCmRIuCN1NsINkNJUS5LT1NFOkEwMDUzODAuSVFfVE9UQUxfQ09NTU9OX0VRVUlUWS5DUTIyMDA4Li4uLlVTRAEAAABMWQ0AAwAAAAAAfzVC2ovU2whHZfffjdTbCCdDSVEuS09TRTpBMDA1MzgwLklRX0FQSUMuQ1EyMjAwOC4uLi5VU0QBAAAATFkNAAMAAAAAAH81QtqL1NsIuyL6343U2wglQ0lRLktPU0U6QTAwNTM4MC5JUV9SRS5DUTIyMDA4Li4uLlVTRAEAAABMWQ0AAwAAAAAAfzVC2ovU2wg8QgfgjdTbCC9DSVEuS09TRTpBMDA1MzgwLklRX1RPVEFMX0VRVUlUWS5DUTIyMDA4Li4uLlVTRAEAAABMWQ0AAwAAAAAAfzVC2ovU2whvlSDgjdTbCEBDSVEuS09TRTpBMDA1MzgwLklRX1RPVEFMX09VVFNUQU5ESU5HX0ZJTElOR19EQVRFLkNRMjIwMDguLi4uVVNEAQAAAExZDQADAAAAAAB/NULai9TbCFvaCeCN1NsILUNJUS5LT1NFOkEwMDUzODAuSVFfVE9UQUxfREVCVC5DUTIyMDA4Li4uLlVTRAEAAABMWQ0AAwAAAAAA</t>
  </si>
  <si>
    <t>fzVC2ovU2wjXJAzgjdTbCDFDSVEuS09TRTpBMDA1MzgwLklRX1BSRUZfRElWX09USEVSLkNRMjIwMDguLi4uVVNEAQAAAExZDQADAAAAAAB/NULai9TbCAp6/9+N1NsIJ0NJUS5LT1NFOkEwMDUzODAuSVFfQ09HUy5DUTIyMDA4Li4uLlVTRAEAAABMWQ0AAwAAAAAAfzVC2ovU2wgXyBzgjdTbCCVDSVEuS09TRTpBMDA1MzgwLklRX0FQLkNRMjIwMDguLi4uVVNEAQAAAExZDQADAAAAAAB/NULai9TbCKpzHuCN1NsIJUNJUS5LT1NFOkEwMDUzODAuSVFfQVIuQ1EyMjAwOC4uLi5VU0QBAAAATFkNAAMAAAAAAH81QtqL1NsI8yQD4I3U2wgsQ0lRLktPU0U6QTAwNTM4MC5JUV9JTlZFTlRPUlkuQ1EyMjAwOC4uLi5VU0QBAAAATFkNAAMAAAAAAH81QtqL1NsIPqwf4I3U2wgmQ0lRLktPU0U6QTAwNTM4MC5JUV9TR0EuQ1EyMjAwOC4uLi5VU0QBAAAATFkNAAMAAAAAAH81QtqL1NsIr+Lz343U2wg7Q0lRLktPU0U6QTAwNTM4MC5JUV9UT1RBTF9SRVZfMVlSX0FOTl9HUk9XVEguQ1EyMjAwOC4uLi5VU0QBAAAATFkNAAMAAAAAAH81QtqL1NsIDPAa4I3U2wglQ0lRLktPU0U6QTAwNTM4MC5JUV9EQS5DUTIyMDA4Li4uLlVTRAEAAABMWQ0AAwAAAAAAfzVC2ovU2whHZfffjdTbCDNDSVEuS09TRTpBMDA1MzgwLklRX05FVF9JTlRFUkVTVF9FWFAuQ1EyMjAwOC4uLi5VU0QBAAAATFkNAAMAAAAAAH81QtqL1NsIuyL6</t>
  </si>
  <si>
    <t>343U2wgyQ0lRLktPU0U6QTAwNTM4MC5JUV9ORVRfV09SS0lOR19DQVAuQ1EyMjAwOC4uLi5VU0QBAAAATFkNAAMAAAAAAH81QtqL1NsI1uD8343U2wgoQ0lRLktPU0U6QTAwNTM4MC5JUV9DQVBFWC5DUTIyMDA4Li4uLlVTRAEAAABMWQ0AAwAAAAAAfzVC2ovU2wjVpBrgjdTbCCxDSVEuS09TRTpBMDA1MzgwLklRX1RPVEFMX1JFVi5DUTEyMDA4Li4uLlVTRAEAAABMWQ0AAwAAAAAAfzVC2ovU2wjzJAPgjdTbCCVDSVEuS09TRTpBMDA1MzgwLklRX05JLkNRMTIwMDguLi4uVVNEAQAAAExZDQADAAAAAAB/NULai9TbCGOXF+CN1NsILUNJUS5LT1NFOkEwMDUzODAuSVFfQ0FTSF9FUVVJVi5DUTEyMDA4Li4uLlVTRAEAAABMWQ0AAwAAAAAAfzVC2ovU2wglvQXgjdTbCDFDSVEuS09TRTpBMDA1MzgwLklRX0NBU0hfU1RfSU5WRVNULkNRMTIwMDguLi4uVVNEAQAAAExZDQADAAAAAAB/NULai9TbCDxCB+CN1NsIK0NJUS5LT1NFOkEwMDUzODAuSVFfVE9UQUxfQ0EuQ1ExMjAwOC4uLi5VU0QBAAAATFkNAAMAAAAAAH81QtqL1NsIR2X3343U2wgvQ0lRLktPU0U6QTAwNTM4MC5JUV9UT1RBTF9BU1NFVFMuQ1ExMjAwOC4uLi5VU0QBAAAATFkNAAMAAAAAAH81QtqL1NsIuyL6343U2wgrQ0lRLktPU0U6QTAwNTM4MC5JUV9UT1RBTF9DTC5DUTEyMDA4Li4uLlVTRAEAAABMWQ0AAwAAAAAAfzVC2ovU2wjW4PzfjdTb</t>
  </si>
  <si>
    <t>CC1DSVEuS09TRTpBMDA1MzgwLklRX1RPVEFMX0xJQUIuQ1ExMjAwOC4uLi5VU0QBAAAATFkNAAMAAAAAAH81QtqL1NsICnr/343U2wguQ0lRLktPU0U6QTAwNTM4MC5JUV9QUkVGX0VRVUlUWS5DUTEyMDA4Li4uLlVTRAEAAABMWQ0AAwAAAAAAfzVC2ovU2wgYxxPgjdTbCDZDSVEuS09TRTpBMDA1MzgwLklRX1RPVEFMX0NPTU1PTl9FUVVJVFkuQ1ExMjAwOC4uLi5VU0QBAAAATFkNAAMAAAAAAH81QtqL1NsIHrQJ4I3U2wgnQ0lRLktPU0U6QTAwNTM4MC5JUV9BUElDLkNRMTIwMDguLi4uVVNEAQAAAExZDQADAAAAAAB/NULai9TbCI3+C+CN1NsIJUNJUS5LT1NFOkEwMDUzODAuSVFfUkUuQ1ExMjAwOC4uLi5VU0QBAAAATFkNAAMAAAAAAH81QtqL1NsIr+Lz343U2wgvQ0lRLktPU0U6QTAwNTM4MC5JUV9UT1RBTF9FUVVJVFkuQ1ExMjAwOC4uLi5VU0QBAAAATFkNAAMAAAAAAH81QtqL1NsIFgb2343U2whAQ0lRLktPU0U6QTAwNTM4MC5JUV9UT1RBTF9PVVRTVEFORElOR19GSUxJTkdfREFURS5DUTEyMDA4Li4uLlVTRAEAAABMWQ0AAwAAAAAAfzVC2ovU2wjzJAPgjdTbCC1DSVEuS09TRTpBMDA1MzgwLklRX1RPVEFMX0RFQlQuQ1ExMjAwOC4uLi5VU0QBAAAATFkNAAMAAAAAAH81QtqL1NsIJFoP4I3U2wgxQ0lRLktPU0U6QTAwNTM4MC5JUV9QUkVGX0RJVl9PVEhFUi5DUTEyMDA4Li4uLlVTRAEAAABM</t>
  </si>
  <si>
    <t>WQ0AAwAAAAAAfzVC2ovU2wglvQXgjdTbCCdDSVEuS09TRTpBMDA1MzgwLklRX0NPR1MuQ1ExMjAwOC4uLi5VU0QBAAAATFkNAAMAAAAAAH81QtqL1NsIPEIH4I3U2wglQ0lRLktPU0U6QTAwNTM4MC5JUV9BUC5DUTEyMDA4Li4uLlVTRAEAAABMWQ0AAwAAAAAAfzVC2ovU2wizVRHgjdTbCCVDSVEuS09TRTpBMDA1MzgwLklRX0FSLkNRMTIwMDguLi4uVVNEAQAAAExZDQADAAAAAAB/NULai9TbCLsi+t+N1NsILENJUS5LT1NFOkEwMDUzODAuSVFfSU5WRU5UT1JZLkNRMTIwMDguLi4uVVNEAQAAAExZDQADAAAAAAB/NULai9TbCNbg/N+N1NsIJkNJUS5LT1NFOkEwMDUzODAuSVFfU0dBLkNRMTIwMDguLi4uVVNEAQAAAExZDQADAAAAAAB/NULai9TbCAp6/9+N1NsIO0NJUS5LT1NFOkEwMDUzODAuSVFfVE9UQUxfUkVWXzFZUl9BTk5fR1JPV1RILkNRMTIwMDguLi4uVVNEAQAAAExZDQADAAAAAAB/NULai9TbCKt2DOCN1NsIJUNJUS5LT1NFOkEwMDUzODAuSVFfREEuQ1ExMjAwOC4uLi5VU0QBAAAATFkNAAMAAAAAAH81QtqL1NsI/kgO4I3U2wgzQ0lRLktPU0U6QTAwNTM4MC5JUV9ORVRfSU5URVJFU1RfRVhQLkNRMTIwMDguLi4uVVNEAQAAAExZDQADAAAAAAB/NULai9TbCI3+C+CN1NsIMkNJUS5LT1NFOkEwMDUzODAuSVFfTkVUX1dPUktJTkdfQ0FQLkNRMTIwMDguLi4uVVNEAQAAAExZDQADAAAAAAB/</t>
  </si>
  <si>
    <t>NULai9TbCPgN8t+N1NsIKENJUS5LT1NFOkEwMDUzODAuSVFfQ0FQRVguQ1ExMjAwOC4uLi5VU0QBAAAATFkNAAMAAAAAAH81QtqL1NsIr+Lz343U2wgsQ0lRLktPU0U6QTAwMDI3MC5JUV9UT1RBTF9SRVYuQ1E0MjAyMi4uLi5VU0QBAAAAttwlAAIAAAAMMTg0MTkuMTkxMDk3AQgAAAAFAAAAATEBAAAACy0yMDU3NzQyMzg1AwAAAAMxNjACAAAAAjI4BAAAAAEwBwAAAAoxMC8yNC8yMDIzCAAAAAoxMi8zMS8yMDIyCQAAAAEwfzVC2ovU2wgzsCbgjdTbCCVDSVEuS09TRTpBMDAwMjcwLklRX05JLkNRNDIwMjIuLi4uVVNEAQAAALbcJQACAAAACzE2MTkuNjU2OTgyAQgAAAAFAAAAATEBAAAACy0yMDU3NzQyMzg1AwAAAAMxNjACAAAAAjE1BAAAAAEwBwAAAAoxMC8yNC8yMDIzCAAAAAoxMi8zMS8yMDIyCQAAAAEwfzVC2ovU2wgetAngjdTbCC1DSVEuS09TRTpBMDAwMjcwLklRX0NBU0hfRVFVSVYuQ1E0MjAyMi4uLi5VU0QBAAAAttwlAAIAAAALOTE4Ny4yNDQ4MjIBCAAAAAUAAAABMQEAAAALLTIwNTc3NDIzODUDAAAAAzE2MAIAAAAEMTA5NgQAAAABMAcAAAAKMTAvMjQvMjAyMwgAAAAKMTIvMzEvMjAyMgkAAAABMH81QtqL1NsICnr/343U2wgxQ0lRLktPU0U6QTAwMDI3MC5JUV9DQVNIX1NUX0lOVkVTVC5DUTQyMDIyLi4uLlVTRAEAAAC23CUAAgAAAAwxNTUxNS45NDA3NDgBCAAAAAUAAAABMQEAAAAL</t>
  </si>
  <si>
    <t>LTIwNTc3NDIzODUDAAAAAzE2MAIAAAAEMTAwMgQAAAABMAcAAAAKMTAvMjQvMjAyMwgAAAAKMTIvMzEvMjAyMgkAAAABMH81QtqL1NsIb5Ug4I3U2wgrQ0lRLktPU0U6QTAwMDI3MC5JUV9UT1RBTF9DQS5DUTQyMDIyLi4uLlVTRAEAAAC23CUAAgAAAAwyNzE1Mi40MTEyNjEBCAAAAAUAAAABMQEAAAALLTIwNTc3NDIzODUDAAAAAzE2MAIAAAAEMTAwOAQAAAABMAcAAAAKMTAvMjQvMjAyMwgAAAAKMTIvMzEvMjAyMgkAAAABMH81QtqL1NsIKZEi4I3U2wgvQ0lRLktPU0U6QTAwMDI3MC5JUV9UT1RBTF9BU1NFVFMuQ1E0MjAyMi4uLi5VU0QBAAAAttwlAAIAAAAMNTg2MTEuOTM3MjE4AQgAAAAFAAAAATEBAAAACy0yMDU3NzQyMzg1AwAAAAMxNjACAAAABDEwMDcEAAAAATAHAAAACjEwLzI0LzIwMjMIAAAACjEyLzMxLzIwMjIJAAAAATB/NULai9TbCPMkA+CN1NsIK0NJUS5LT1NFOkEwMDAyNzAuSVFfVE9UQUxfQ0wuQ1E0MjAyMi4uLi5VU0QBAAAAttwlAAIAAAAMMjAxNzkuMzg4NDU2AQgAAAAFAAAAATEBAAAACy0yMDU3NzQyMzg1AwAAAAMxNjACAAAABDEwMDkEAAAAATAHAAAACjEwLzI0LzIwMjMIAAAACjEyLzMxLzIwMjIJAAAAATB/NULai9TbCJR7I+CN1NsILUNJUS5LT1NFOkEwMDAyNzAuSVFfVE9UQUxfTElBQi5DUTQyMDIyLi4uLlVTRAEAAAC23CUAAgAAAAwyNzMyNy45MzIyNzQBCAAAAAUA</t>
  </si>
  <si>
    <t>AAABMQEAAAALLTIwNTc3NDIzODUDAAAAAzE2MAIAAAAEMTI3NgQAAAABMAcAAAAKMTAvMjQvMjAyMwgAAAAKMTIvMzEvMjAyMgkAAAABMH81QtqL1NsIr+Lz343U2wguQ0lRLktPU0U6QTAwMDI3MC5JUV9QUkVGX0VRVUlUWS5DUTQyMDIyLi4uLlVTRAEAAAC23CUAAwAAAAAAfzVC2ovU2wgWBvbfjdTbCDZDSVEuS09TRTpBMDAwMjcwLklRX1RPVEFMX0NPTU1PTl9FUVVJVFkuQ1E0MjAyMi4uLi5VU0QBAAAAttwlAAIAAAAMMzEyNzkuOTE1NDQyAQgAAAAFAAAAATEBAAAACy0yMDU3NzQyMzg1AwAAAAMxNjACAAAABDEwMDYEAAAAATAHAAAACjEwLzI0LzIwMjMIAAAACjEyLzMxLzIwMjIJAAAAATB/NULai9TbCEdl99+N1NsIJ0NJUS5LT1NFOkEwMDAyNzAuSVFfQVBJQy5DUTQyMDIyLi4uLlVTRAEAAAC23CUAAgAAAAsxMzgxLjM5ODcxOQEIAAAABQAAAAExAQAAAAstMjA1Nzc0MjM4NQMAAAADMTYwAgAAAAQxMDg0BAAAAAEwBwAAAAoxMC8yNC8yMDIzCAAAAAoxMi8zMS8yMDIyCQAAAAEwfzVC2ovU2wi7IvrfjdTbCCVDSVEuS09TRTpBMDAwMjcwLklRX1JFLkNRNDIwMjIuLi4uVVNEAQAAALbcJQACAAAACzI4ODgwLjc3NDQzAQgAAAAFAAAAATEBAAAACy0yMDU3NzQyMzg1AwAAAAMxNjACAAAABDEyMjIEAAAAATAHAAAACjEwLzI0LzIwMjMIAAAACjEyLzMxLzIwMjIJAAAAATB/NULai9TbCDxCB+CN</t>
  </si>
  <si>
    <t>1NsIL0NJUS5LT1NFOkEwMDAyNzAuSVFfVE9UQUxfRVFVSVRZLkNRNDIwMjIuLi4uVVNEAQAAALbcJQACAAAADDMxMjg0LjAwNDk0NQEIAAAABQAAAAExAQAAAAstMjA1Nzc0MjM4NQMAAAADMTYwAgAAAAQxMjc1BAAAAAEwBwAAAAoxMC8yNC8yMDIzCAAAAAoxMi8zMS8yMDIyCQAAAAEwfzVC2ovU2wg+rB/gjdTbCEBDSVEuS09TRTpBMDAwMjcwLklRX1RPVEFMX09VVFNUQU5ESU5HX0ZJTElOR19EQVRFLkNRNDIwMjIuLi4uVVNEAQAAALbcJQACAAAACjQwMC45MzAzNzkBBAAAAAUAAAABNQEAAAALLTIwNTc3NDIzODUCAAAABTI0MTUzBgAAAAEwfzVC2ovU2wgetAngjdTbCC1DSVEuS09TRTpBMDAwMjcwLklRX1RPVEFMX0RFQlQuQ1E0MjAyMi4uLi5VU0QBAAAAttwlAAIAAAALNjE1OC44MTY1NjcBCAAAAAUAAAABMQEAAAALLTIwNTc3NDIzODUDAAAAAzE2MAIAAAAENDE3MwQAAAABMAcAAAAKMTAvMjQvMjAyMwgAAAAKMTIvMzEvMjAyMgkAAAABMH81QtqL1NsIjf4L4I3U2wgxQ0lRLktPU0U6QTAwMDI3MC5JUV9QUkVGX0RJVl9PVEhFUi5DUTQyMDIyLi4uLlVTRAEAAAC23CUAAwAAAAAAfzVC2ovU2wj4DfLfjdTbCCdDSVEuS09TRTpBMDAwMjcwLklRX0NPR1MuQ1E0MjAyMi4uLi5VU0QBAAAAttwlAAIAAAAKMTQzMzQuMDY3MwEIAAAABQAAAAExAQAAAAstMjA1Nzc0MjM4NQMAAAADMTYwAgAAAAIz</t>
  </si>
  <si>
    <t>NAQAAAABMAcAAAAKMTAvMjQvMjAyMwgAAAAKMTIvMzEvMjAyMgkAAAABMH81QtqL1NsIDPAa4I3U2wglQ0lRLktPU0U6QTAwMDI3MC5JUV9BUC5DUTQyMDIyLi4uLlVTRAEAAAC23CUAAgAAAAs3NzE1LjY0MTY3NQEIAAAABQAAAAExAQAAAAstMjA1Nzc0MjM4NQMAAAADMTYwAgAAAAQxMDE4BAAAAAEwBwAAAAoxMC8yNC8yMDIzCAAAAAoxMi8zMS8yMDIyCQAAAAEwfzVC2ovU2wgXyBzgjdTbCCVDSVEuS09TRTpBMDAwMjcwLklRX0FSLkNRNDIwMjIuLi4uVVNEAQAAALbcJQACAAAACzE3NzkuMTIzNzM0AQgAAAAFAAAAATEBAAAACy0yMDU3NzQyMzg1AwAAAAMxNjACAAAABDEwMjEEAAAAATAHAAAACjEwLzI0LzIwMjMIAAAACjEyLzMxLzIwMjIJAAAAATB/NULai9TbCPMkA+CN1NsILENJUS5LT1NFOkEwMDAyNzAuSVFfSU5WRU5UT1JZLkNRNDIwMjIuLi4uVVNEAQAAALbcJQACAAAACzcyMzguOTg4MzgzAQgAAAAFAAAAATEBAAAACy0yMDU3NzQyMzg1AwAAAAMxNjACAAAABDEwNDMEAAAAATAHAAAACjEwLzI0LzIwMjMIAAAACjEyLzMxLzIwMjIJAAAAATB/NULai9TbCKpzHuCN1NsIJkNJUS5LT1NFOkEwMDAyNzAuSVFfU0dBLkNRNDIwMjIuLi4uVVNEAQAAALbcJQACAAAACzE2NDQuNjA5ODY2AQgAAAAFAAAAATEBAAAACy0yMDU3NzQyMzg1AwAAAAMxNjACAAAAAjIzBAAAAAEwBwAAAAoxMC8yNC8y</t>
  </si>
  <si>
    <t>MDIzCAAAAAoxMi8zMS8yMDIyCQAAAAEwfzVC2ovU2wglvQXgjdTbCDtDSVEuS09TRTpBMDAwMjcwLklRX1RPVEFMX1JFVl8xWVJfQU5OX0dST1dUSC5DUTQyMDIyLi4uLlVTRAEAAAC23CUAAgAAAAczNC43NjY0AQgAAAAFAAAAATEBAAAACy0yMDU3NzQyMzg1AwAAAAI4NQIAAAAENDE5NAQAAAABMAcAAAAKMTAvMjQvMjAyMwgAAAAKMTIvMzEvMjAyMgkAAAABMH81QtqL1NsIFgb2343U2wglQ0lRLktPU0U6QTAwMDI3MC5JUV9EQS5DUTQyMDIyLi4uLlVTRAEAAAC23CUAAgAAAAkzNC41MjEwMzMBCAAAAAUAAAABMQEAAAALLTIwNTc3NDIzODUDAAAAAzE2MAIAAAABMgQAAAABMAcAAAAKMTAvMjQvMjAyMwgAAAAKMTIvMzEvMjAyMgkAAAABMH81QtqL1NsIR2X3343U2wgzQ0lRLktPU0U6QTAwMDI3MC5JUV9ORVRfSU5URVJFU1RfRVhQLkNRNDIwMjIuLi4uVVNEAQAAALbcJQACAAAACTU5LjM2MTAwNQEIAAAABQAAAAExAQAAAAstMjA1Nzc0MjM4NQMAAAADMTYwAgAAAAMzNjgEAAAAATAHAAAACjEwLzI0LzIwMjMIAAAACjEyLzMxLzIwMjIJAAAAATB/NULai9TbCLsi+t+N1NsIMkNJUS5LT1NFOkEwMDAyNzAuSVFfTkVUX1dPUktJTkdfQ0FQLkNRNDIwMjIuLi4uVVNEAQAAALbcJQACAAAADC01NzcxLjk4MTI1NQEIAAAABQAAAAExAQAAAAstMjA1Nzc0MjM4NQMAAAADMTYwAgAAAAQxMzExBAAAAAEw</t>
  </si>
  <si>
    <t>BwAAAAoxMC8yNC8yMDIzCAAAAAoxMi8zMS8yMDIyCQAAAAEwfzVC2ovU2wjW4PzfjdTbCChDSVEuS09TRTpBMDAwMjcwLklRX0NBUEVYLkNRNDIwMjIuLi4uVVNEAQAAALbcJQACAAAACy00NzguMTk2Njk1AQgAAAAFAAAAATEBAAAACy0yMDU3NzQyMzg1AwAAAAMxNjACAAAABDIwMjEEAAAAATAHAAAACjEwLzI0LzIwMjMIAAAACjEyLzMxLzIwMjIJAAAAATB/NULai9TbCAp6/9+N1NsILENJUS5LT1NFOkEwMDAyNzAuSVFfVE9UQUxfUkVWLkNRMzIwMjIuLi4uVVNEAQAAALbcJQACAAAADDE2MTI5LjI4NTI3MwEIAAAABQAAAAExAQAAAAstMjA2OTM4MzkzNwMAAAADMTYwAgAAAAIyOAQAAAABMAcAAAAKMTAvMjQvMjAyMwgAAAAJOS8zMC8yMDIyCQAAAAEwfzVC2ovU2wjzJAPgjdTbCCVDSVEuS09TRTpBMDAwMjcwLklRX05JLkNRMzIwMjIuLi4uVVNEAQAAALbcJQACAAAACjMxOS40MzExMzYBCAAAAAUAAAABMQEAAAALLTIwNjkzODM5MzcDAAAAAzE2MAIAAAACMTUEAAAAATAHAAAACjEwLzI0LzIwMjMIAAAACTkvMzAvMjAyMgkAAAABMH81QtqL1NsIY5cX4I3U2wgtQ0lRLktPU0U6QTAwMDI3MC5JUV9DQVNIX0VRVUlWLkNRMzIwMjIuLi4uVVNEAQAAALbcJQACAAAACzEwMzA4LjI0OTczAQgAAAAFAAAAATEBAAAACy0yMDY5MzgzOTM3AwAAAAMxNjACAAAABDEwOTYEAAAAATAHAAAACjEwLzI0LzIw</t>
  </si>
  <si>
    <t>MjMIAAAACTkvMzAvMjAyMgkAAAABMH81QtqL1NsIJb0F4I3U2wgxQ0lRLktPU0U6QTAwMDI3MC5JUV9DQVNIX1NUX0lOVkVTVC5DUTMyMDIyLi4uLlVTRAEAAAC23CUAAgAAAAsxNDIyMC40MzAzNQEIAAAABQAAAAExAQAAAAstMjA2OTM4MzkzNwMAAAADMTYwAgAAAAQxMDAyBAAAAAEwBwAAAAoxMC8yNC8yMDIzCAAAAAk5LzMwLzIwMjIJAAAAATB/NULai9TbCDxCB+CN1NsIK0NJUS5LT1NFOkEwMDAyNzAuSVFfVE9UQUxfQ0EuQ1EzMjAyMi4uLi5VU0QBAAAAttwlAAIAAAAMMjQyNjEuMDIyNjMzAQgAAAAFAAAAATEBAAAACy0yMDY5MzgzOTM3AwAAAAMxNjACAAAABDEwMDgEAAAAATAHAAAACjEwLzI0LzIwMjMIAAAACTkvMzAvMjAyMgkAAAABMH81QtqL1NsI1aQa4I3U2wgvQ0lRLktPU0U6QTAwMDI3MC5JUV9UT1RBTF9BU1NFVFMuQ1EzMjAyMi4uLi5VU0QBAAAAttwlAAIAAAAMNTI4MjUuMzg4MjM4AQgAAAAFAAAAATEBAAAACy0yMDY5MzgzOTM3AwAAAAMxNjACAAAABDEwMDcEAAAAATAHAAAACjEwLzI0LzIwMjMIAAAACTkvMzAvMjAyMgkAAAABMH81QtqL1NsIuyL6343U2wgrQ0lRLktPU0U6QTAwMDI3MC5JUV9UT1RBTF9DTC5DUTMyMDIyLi4uLlVTRAEAAAC23CUAAgAAAAwxODM0MS4zMTg1NDIBCAAAAAUAAAABMQEAAAALLTIwNjkzODM5MzcDAAAAAzE2MAIAAAAEMTAwOQQAAAABMAcAAAAK</t>
  </si>
  <si>
    <t>MTAvMjQvMjAyMwgAAAAJOS8zMC8yMDIyCQAAAAEwfzVC2ovU2wjW4PzfjdTbCC1DSVEuS09TRTpBMDAwMjcwLklRX1RPVEFMX0xJQUIuQ1EzMjAyMi4uLi5VU0QBAAAAttwlAAIAAAAKMjUzOTcuMDA1NQEIAAAABQAAAAExAQAAAAstMjA2OTM4MzkzNwMAAAADMTYwAgAAAAQxMjc2BAAAAAEwBwAAAAoxMC8yNC8yMDIzCAAAAAk5LzMwLzIwMjIJAAAAATB/NULai9TbCAp6/9+N1NsILkNJUS5LT1NFOkEwMDAyNzAuSVFfUFJFRl9FUVVJVFkuQ1EzMjAyMi4uLi5VU0QBAAAAttwlAAMAAAAAAH81QtqL1NsIGMcT4I3U2wg2Q0lRLktPU0U6QTAwMDI3MC5JUV9UT1RBTF9DT01NT05fRVFVSVRZLkNRMzIwMjIuLi4uVVNEAQAAALbcJQACAAAADDI3NDI0LjI0NjI0NgEIAAAABQAAAAExAQAAAAstMjA2OTM4MzkzNwMAAAADMTYwAgAAAAQxMDA2BAAAAAEwBwAAAAoxMC8yNC8yMDIzCAAAAAk5LzMwLzIwMjIJAAAAATB/NULai9TbCDmcFeCN1NsIJ0NJUS5LT1NFOkEwMDAyNzAuSVFfQVBJQy5DUTMyMDIyLi4uLlVTRAEAAAC23CUAAgAAAAsxMjAxLjgwODA5MwEIAAAABQAAAAExAQAAAAstMjA2OTM4MzkzNwMAAAADMTYwAgAAAAQxMDg0BAAAAAEwBwAAAAoxMC8yNC8yMDIzCAAAAAk5LzMwLzIwMjIJAAAAATB/NULai9TbCI3+C+CN1NsIJUNJUS5LT1NFOkEwMDAyNzAuSVFfUkUuQ1EzMjAyMi4uLi5VU0QBAAAA</t>
  </si>
  <si>
    <t>ttwlAAIAAAAMMjM4NzEuMDczMzczAQgAAAAFAAAAATEBAAAACy0yMDY5MzgzOTM3AwAAAAMxNjACAAAABDEyMjIEAAAAATAHAAAACjEwLzI0LzIwMjMIAAAACTkvMzAvMjAyMgkAAAABMH81QtqL1NsIr+Lz343U2wgvQ0lRLktPU0U6QTAwMDI3MC5JUV9UT1RBTF9FUVVJVFkuQ1EzMjAyMi4uLi5VU0QBAAAAttwlAAIAAAAMMjc0MjguMzgyNzM3AQgAAAAFAAAAATEBAAAACy0yMDY5MzgzOTM3AwAAAAMxNjACAAAABDEyNzUEAAAAATAHAAAACjEwLzI0LzIwMjMIAAAACTkvMzAvMjAyMgkAAAABMH81QtqL1NsIFgb2343U2whAQ0lRLktPU0U6QTAwMDI3MC5JUV9UT1RBTF9PVVRTVEFORElOR19GSUxJTkdfREFURS5DUTMyMDIyLi4uLlVTRAEAAAC23CUAAgAAAAo0MDAuOTMxMDE2AQQAAAAFAAAAATUBAAAACy0yMDY5MzgzOTM3AgAAAAUyNDE1MwYAAAABMH81QtqL1NsIR2X3343U2wgtQ0lRLktPU0U6QTAwMDI3MC5JUV9UT1RBTF9ERUJULkNRMzIwMjIuLi4uVVNEAQAAALbcJQACAAAACzU5NjkuNTQzOTM2AQgAAAAFAAAAATEBAAAACy0yMDY5MzgzOTM3AwAAAAMxNjACAAAABDQxNzMEAAAAATAHAAAACjEwLzI0LzIwMjMIAAAACTkvMzAvMjAyMgkAAAABMH81QtqL1NsIJFoP4I3U2wgxQ0lRLktPU0U6QTAwMDI3MC5JUV9QUkVGX0RJVl9PVEhFUi5DUTMyMDIyLi4uLlVTRAEAAAC23CUAAwAAAAAAfzVC</t>
  </si>
  <si>
    <t>2ovU2wglvQXgjdTbCCdDSVEuS09TRTpBMDAwMjcwLklRX0NPR1MuQ1EzMjAyMi4uLi5VU0QBAAAAttwlAAIAAAAMMTI4NjcuOTc0NTg4AQgAAAAFAAAAATEBAAAACy0yMDY5MzgzOTM3AwAAAAMxNjACAAAAAjM0BAAAAAEwBwAAAAoxMC8yNC8yMDIzCAAAAAk5LzMwLzIwMjIJAAAAATB/NULai9TbCDxCB+CN1NsIJUNJUS5LT1NFOkEwMDAyNzAuSVFfQVAuQ1EzMjAyMi4uLi5VU0QBAAAAttwlAAIAAAALNjYxMC41MjM4OTcBCAAAAAUAAAABMQEAAAALLTIwNjkzODM5MzcDAAAAAzE2MAIAAAAEMTAxOAQAAAABMAcAAAAKMTAvMjQvMjAyMwgAAAAJOS8zMC8yMDIyCQAAAAEwfzVC2ovU2wizVRHgjdTbCCVDSVEuS09TRTpBMDAwMjcwLklRX0FSLkNRMzIwMjIuLi4uVVNEAQAAALbcJQACAAAACzE3NTguODY2MDI4AQgAAAAFAAAAATEBAAAACy0yMDY5MzgzOTM3AwAAAAMxNjACAAAABDEwMjEEAAAAATAHAAAACjEwLzI0LzIwMjMIAAAACTkvMzAvMjAyMgkAAAABMH81QtqL1NsIHrQJ4I3U2wgsQ0lRLktPU0U6QTAwMDI3MC5JUV9JTlZFTlRPUlkuQ1EzMjAyMi4uLi5VU0QBAAAAttwlAAIAAAALNTY4OC4wNjE5NzMBCAAAAAUAAAABMQEAAAALLTIwNjkzODM5MzcDAAAAAzE2MAIAAAAEMTA0MwQAAAABMAcAAAAKMTAvMjQvMjAyMwgAAAAJOS8zMC8yMDIyCQAAAAEwfzVC2ovU2wjW4PzfjdTbCCZDSVEuS09T</t>
  </si>
  <si>
    <t>RTpBMDAwMjcwLklRX1NHQS5DUTMyMDIyLi4uLlVTRAEAAAC23CUAAgAAAAsyNDYwLjc3OTE1MgEIAAAABQAAAAExAQAAAAstMjA2OTM4MzkzNwMAAAADMTYwAgAAAAIyMwQAAAABMAcAAAAKMTAvMjQvMjAyMwgAAAAJOS8zMC8yMDIyCQAAAAEwfzVC2ovU2wgKev/fjdTbCDtDSVEuS09TRTpBMDAwMjcwLklRX1RPVEFMX1JFVl8xWVJfQU5OX0dST1dUSC5DUTMyMDIyLi4uLlVTRAEAAAC23CUAAgAAAAczMC40Njc4AQgAAAAFAAAAATEBAAAACy0yMDY5MzgzOTM3AwAAAAI4NQIAAAAENDE5NAQAAAABMAcAAAAKMTAvMjQvMjAyMwgAAAAJOS8zMC8yMDIyCQAAAAEwfzVC2ovU2wirdgzgjdTbCCVDSVEuS09TRTpBMDAwMjcwLklRX0RBLkNRMzIwMjIuLi4uVVNEAQAAALbcJQACAAAACTMxLjY4OTQyMwEIAAAABQAAAAExAQAAAAstMjA2OTM4MzkzNwMAAAADMTYwAgAAAAEyBAAAAAEwBwAAAAoxMC8yNC8yMDIzCAAAAAk5LzMwLzIwMjIJAAAAATB/NULai9TbCP5IDuCN1NsIM0NJUS5LT1NFOkEwMDAyNzAuSVFfTkVUX0lOVEVSRVNUX0VYUC5DUTMyMDIyLi4uLlVTRAEAAAC23CUAAgAAAAgyMi4zMTI2OAEIAAAABQAAAAExAQAAAAstMjA2OTM4MzkzNwMAAAADMTYwAgAAAAMzNjgEAAAAATAHAAAACjEwLzI0LzIwMjMIAAAACTkvMzAvMjAyMgkAAAABMH81QtqL1NsI8yQD4I3U2wgyQ0lRLktPU0U6QTAwMDI3</t>
  </si>
  <si>
    <t>MC5JUV9ORVRfV09SS0lOR19DQVAuQ1EzMjAyMi4uLi5VU0QBAAAAttwlAAIAAAALLTU2MzcuMjk2NjQBCAAAAAUAAAABMQEAAAALLTIwNjkzODM5MzcDAAAAAzE2MAIAAAAEMTMxMQQAAAABMAcAAAAKMTAvMjQvMjAyMwgAAAAJOS8zMC8yMDIyCQAAAAEwfzVC2ovU2wj4DfLfjdTbCChDSVEuS09TRTpBMDAwMjcwLklRX0NBUEVYLkNRMzIwMjIuLi4uVVNEAQAAALbcJQACAAAACy0yNTMuODU0NTE5AQgAAAAFAAAAATEBAAAACy0yMDY5MzgzOTM3AwAAAAMxNjACAAAABDIwMjEEAAAAATAHAAAACjEwLzI0LzIwMjMIAAAACTkvMzAvMjAyMgkAAAABMH81QtqL1NsIr+Lz343U2wgsQ0lRLktPU0U6QTAwMDI3MC5JUV9UT1RBTF9SRVYuQ1EyMjAyMi4uLi5VU0QBAAAAttwlAAIAAAAMMTY4ODQuNTYyNjA3AQgAAAAFAAAAATEBAAAACy0yMDMxNTk5MTc3AwAAAAMxNjACAAAAAjI4BAAAAAEwBwAAAAoxMC8yNC8yMDIzCAAAAAk2LzMwLzIwMjIJAAAAATB/NULai9TbCDOwJuCN1NsIJUNJUS5LT1NFOkEwMDAyNzAuSVFfTkkuQ1EyMjAyMi4uLi5VU0QBAAAAttwlAAIAAAALMTQ1MS44Njk2ODMBCAAAAAUAAAABMQEAAAALLTIwMzE1OTkxNzcDAAAAAzE2MAIAAAACMTUEAAAAATAHAAAACjEwLzI0LzIwMjMIAAAACTYvMzAvMjAyMgkAAAABMH81QtqL1NsIHrQJ4I3U2wgtQ0lRLktPU0U6QTAwMDI3MC5JUV9DQVNI</t>
  </si>
  <si>
    <t>X0VRVUlWLkNRMjIwMjIuLi4uVVNEAQAAALbcJQACAAAADDExNTQwLjQ1NjQ3NQEIAAAABQAAAAExAQAAAAstMjAzMTU5OTE3NwMAAAADMTYwAgAAAAQxMDk2BAAAAAEwBwAAAAoxMC8yNC8yMDIzCAAAAAk2LzMwLzIwMjIJAAAAATB/NULai9TbCI3+C+CN1NsIMUNJUS5LT1NFOkEwMDAyNzAuSVFfQ0FTSF9TVF9JTlZFU1QuQ1EyMjAyMi4uLi5VU0QBAAAAttwlAAIAAAAMMTU1MzAuNTA5MzgyAQgAAAAFAAAAATEBAAAACy0yMDMxNTk5MTc3AwAAAAMxNjACAAAABDEwMDIEAAAAATAHAAAACjEwLzI0LzIwMjMIAAAACTYvMzAvMjAyMgkAAAABMH81QtqL1NsIb5Ug4I3U2wgrQ0lRLktPU0U6QTAwMDI3MC5JUV9UT1RBTF9DQS5DUTIyMDIyLi4uLlVTRAEAAAC23CUAAgAAAAwyNjMxNi40MDY4OTEBCAAAAAUAAAABMQEAAAALLTIwMzE1OTkxNzcDAAAAAzE2MAIAAAAEMTAwOAQAAAABMAcAAAAKMTAvMjQvMjAyMwgAAAAJNi8zMC8yMDIyCQAAAAEwfzVC2ovU2wgpkSLgjdTbCC9DSVEuS09TRTpBMDAwMjcwLklRX1RPVEFMX0FTU0VUUy5DUTIyMDIyLi4uLlVTRAEAAAC23CUAAgAAAAw1NjEzOS44MjQ3NDgBCAAAAAUAAAABMQEAAAALLTIwMzE1OTkxNzcDAAAAAzE2MAIAAAAEMTAwNwQAAAABMAcAAAAKMTAvMjQvMjAyMwgAAAAJNi8zMC8yMDIyCQAAAAEwfzVC2ovU2wjzJAPgjdTbCCtDSVEuS09TRTpBMDAw</t>
  </si>
  <si>
    <t>MjcwLklRX1RPVEFMX0NMLkNRMjIwMjIuLi4uVVNEAQAAALbcJQACAAAADDE5MjA2LjQxNTQ5NAEIAAAABQAAAAExAQAAAAstMjAzMTU5OTE3NwMAAAADMTYwAgAAAAQxMDA5BAAAAAEwBwAAAAoxMC8yNC8yMDIzCAAAAAk2LzMwLzIwMjIJAAAAATB/NULai9TbCJR7I+CN1NsILUNJUS5LT1NFOkEwMDAyNzAuSVFfVE9UQUxfTElBQi5DUTIyMDIyLi4uLlVTRAEAAAC23CUAAgAAAAsyNjg2MC41ODcxMQEIAAAABQAAAAExAQAAAAstMjAzMTU5OTE3NwMAAAADMTYwAgAAAAQxMjc2BAAAAAEwBwAAAAoxMC8yNC8yMDIzCAAAAAk2LzMwLzIwMjIJAAAAATB/NULai9TbCCW9BeCN1NsILkNJUS5LT1NFOkEwMDAyNzAuSVFfUFJFRl9FUVVJVFkuQ1EyMjAyMi4uLi5VU0QBAAAAttwlAAMAAAAAAH81QtqL1NsIFgb2343U2wg2Q0lRLktPU0U6QTAwMDI3MC5JUV9UT1RBTF9DT01NT05fRVFVSVRZLkNRMjIwMjIuLi4uVVNEAQAAALbcJQACAAAADDI5Mjc1LjAzNTc5MQEIAAAABQAAAAExAQAAAAstMjAzMTU5OTE3NwMAAAADMTYwAgAAAAQxMDA2BAAAAAEwBwAAAAoxMC8yNC8yMDIzCAAAAAk2LzMwLzIwMjIJAAAAATB/NULai9TbCEdl99+N1NsIJ0NJUS5LT1NFOkEwMDAyNzAuSVFfQVBJQy5DUTIyMDIyLi4uLlVTRAEAAAC23CUAAgAAAAsxMzMyLjAyMjg1MgEIAAAABQAAAAExAQAAAAstMjAzMTU5OTE3NwMAAAAD</t>
  </si>
  <si>
    <t>MTYwAgAAAAQxMDg0BAAAAAEwBwAAAAoxMC8yNC8yMDIzCAAAAAk2LzMwLzIwMjIJAAAAATB/NULai9TbCLsi+t+N1NsIJUNJUS5LT1NFOkEwMDAyNzAuSVFfUkUuQ1EyMjAyMi4uLi5VU0QBAAAAttwlAAIAAAAMMjU5OTMuODY3MjA3AQgAAAAFAAAAATEBAAAACy0yMDMxNTk5MTc3AwAAAAMxNjACAAAABDEyMjIEAAAAATAHAAAACjEwLzI0LzIwMjMIAAAACTYvMzAvMjAyMgkAAAABMH81QtqL1NsICnr/343U2wgvQ0lRLktPU0U6QTAwMDI3MC5JUV9UT1RBTF9FUVVJVFkuQ1EyMjAyMi4uLi5VU0QBAAAAttwlAAIAAAAMMjkyNzkuMjM3NjM5AQgAAAAFAAAAATEBAAAACy0yMDMxNTk5MTc3AwAAAAMxNjACAAAABDEyNzUEAAAAATAHAAAACjEwLzI0LzIwMjMIAAAACTYvMzAvMjAyMgkAAAABMH81QtqL1NsIPqwf4I3U2whAQ0lRLktPU0U6QTAwMDI3MC5JUV9UT1RBTF9PVVRTVEFORElOR19GSUxJTkdfREFURS5DUTIyMDIyLi4uLlVTRAEAAAC23CUAAgAAAAo0MDAuOTMxMDE2AQQAAAAFAAAAATUBAAAACy0yMDMxNTk5MTc3AgAAAAUyNDE1MwYAAAABMH81QtqL1NsIHrQJ4I3U2wgtQ0lRLktPU0U6QTAwMDI3MC5JUV9UT1RBTF9ERUJULkNRMjIwMjIuLi4uVVNEAQAAALbcJQACAAAACzc0NTMuNDk2MzI4AQgAAAAFAAAAATEBAAAACy0yMDMxNTk5MTc3AwAAAAMxNjACAAAABDQxNzMEAAAAATAHAAAACjEw</t>
  </si>
  <si>
    <t>LzI0LzIwMjMIAAAACTYvMzAvMjAyMgkAAAABMH81QtqL1NsIjf4L4I3U2wgxQ0lRLktPU0U6QTAwMDI3MC5JUV9QUkVGX0RJVl9PVEhFUi5DUTIyMDIyLi4uLlVTRAEAAAC23CUAAwAAAAAAfzVC2ovU2wj4DfLfjdTbCCdDSVEuS09TRTpBMDAwMjcwLklRX0NPR1MuQ1EyMjAyMi4uLi5VU0QBAAAAttwlAAIAAAAMMTMzNjMuNTAyNzczAQgAAAAFAAAAATEBAAAACy0yMDMxNTk5MTc3AwAAAAMxNjACAAAAAjM0BAAAAAEwBwAAAAoxMC8yNC8yMDIzCAAAAAk2LzMwLzIwMjIJAAAAATB/NULai9TbCK/i89+N1NsIJUNJUS5LT1NFOkEwMDAyNzAuSVFfQVAuQ1EyMjAyMi4uLi5VU0QBAAAAttwlAAIAAAALNzEwMC41MDk0NTQBCAAAAAUAAAABMQEAAAALLTIwMzE1OTkxNzcDAAAAAzE2MAIAAAAEMTAxOAQAAAABMAcAAAAKMTAvMjQvMjAyMwgAAAAJNi8zMC8yMDIyCQAAAAEwfzVC2ovU2wgXyBzgjdTbCCVDSVEuS09TRTpBMDAwMjcwLklRX0FSLkNRMjIwMjIuLi4uVVNEAQAAALbcJQACAAAACzIwMTMuOTI2Mjc5AQgAAAAFAAAAATEBAAAACy0yMDMxNTk5MTc3AwAAAAMxNjACAAAABDEwMjEEAAAAATAHAAAACjEwLzI0LzIwMjMIAAAACTYvMzAvMjAyMgkAAAABMH81QtqL1NsI/P0C4I3U2wgsQ0lRLktPU0U6QTAwMDI3MC5JUV9JTlZFTlRPUlkuQ1EyMjAyMi4uLi5VU0QBAAAAttwlAAIAAAALNjM3OS40NzQ5</t>
  </si>
  <si>
    <t>NjcBCAAAAAUAAAABMQEAAAALLTIwMzE1OTkxNzcDAAAAAzE2MAIAAAAEMTA0MwQAAAABMAcAAAAKMTAvMjQvMjAyMwgAAAAJNi8zMC8yMDIyCQAAAAEwfzVC2ovU2wiqcx7gjdTbCCZDSVEuS09TRTpBMDAwMjcwLklRX1NHQS5DUTIyMDIyLi4uLlVTRAEAAAC23CUAAgAAAAsxNTEzLjE3Njk5MQEIAAAABQAAAAExAQAAAAstMjAzMTU5OTE3NwMAAAADMTYwAgAAAAIyMwQAAAABMAcAAAAKMTAvMjQvMjAyMwgAAAAJNi8zMC8yMDIyCQAAAAEwfzVC2ovU2wglvQXgjdTbCDtDSVEuS09TRTpBMDAwMjcwLklRX1RPVEFMX1JFVl8xWVJfQU5OX0dST1dUSC5DUTIyMDIyLi4uLlVTRAEAAAC23CUAAgAAAAcxOS4yODM0AQgAAAAFAAAAATEBAAAACy0yMDMxNTk5MTc3AwAAAAI4NQIAAAAENDE5NAQAAAABMAcAAAAKMTAvMjQvMjAyMwgAAAAJNi8zMC8yMDIyCQAAAAEwfzVC2ovU2wiQGwfgjdTbCCVDSVEuS09TRTpBMDAwMjcwLklRX0RBLkNRMjIwMjIuLi4uVVNEAQAAALbcJQACAAAACTM2Ljc3NTQzMgEIAAAABQAAAAExAQAAAAstMjAzMTU5OTE3NwMAAAADMTYwAgAAAAEyBAAAAAEwBwAAAAoxMC8yNC8yMDIzCAAAAAk2LzMwLzIwMjIJAAAAATB/NULai9TbCEdl99+N1NsIM0NJUS5LT1NFOkEwMDAyNzAuSVFfTkVUX0lOVEVSRVNUX0VYUC5DUTIyMDIyLi4uLlVTRAEAAAC23CUAAgAAAAgwLjM3NDMzOAEIAAAA</t>
  </si>
  <si>
    <t>BQAAAAExAQAAAAstMjAzMTU5OTE3NwMAAAADMTYwAgAAAAMzNjgEAAAAATAHAAAACjEwLzI0LzIwMjMIAAAACTYvMzAvMjAyMgkAAAABMH81QtqL1NsIuyL6343U2wgyQ0lRLktPU0U6QTAwMDI3MC5JUV9ORVRfV09SS0lOR19DQVAuQ1EyMjAyMi4uLi5VU0QBAAAAttwlAAIAAAAMLTQ1MjcuNTA4OTMzAQgAAAAFAAAAATEBAAAACy0yMDMxNTk5MTc3AwAAAAMxNjACAAAABDEzMTEEAAAAATAHAAAACjEwLzI0LzIwMjMIAAAACTYvMzAvMjAyMgkAAAABMH81QtqL1NsI1uD8343U2wgoQ0lRLktPU0U6QTAwMDI3MC5JUV9DQVBFWC5DUTIyMDIyLi4uLlVTRAEAAAC23CUAAgAAAAstMTU3LjExNjIzNAEIAAAABQAAAAExAQAAAAstMjAzMTU5OTE3NwMAAAADMTYwAgAAAAQyMDIxBAAAAAEwBwAAAAoxMC8yNC8yMDIzCAAAAAk2LzMwLzIwMjIJAAAAATB/NULai9TbCAp6/9+N1NsILENJUS5LT1NFOkEwMDAyNzAuSVFfVE9UQUxfUkVWLkNRMTIwMjIuLi4uVVNEAQAAALbcJQACAAAADDE1MTEyLjE5MDY3OAEIAAAABQAAAAExAQAAAAstMjAzMTU4MjQzNQMAAAADMTYwAgAAAAIyOAQAAAABMAcAAAAKMTAvMjQvMjAyMwgAAAAJMy8zMS8yMDIyCQAAAAEwfzVC2ovU2wgWBvbfjdTbCCVDSVEuS09TRTpBMDAwMjcwLklRX05JLkNRMTIwMjIuLi4uVVNEAQAAALbcJQACAAAACTg1MC4xOTQ0OAEIAAAABQAAAAExAQAA</t>
  </si>
  <si>
    <t>AAstMjAzMTU4MjQzNQMAAAADMTYwAgAAAAIxNQQAAAABMAcAAAAKMTAvMjQvMjAyMwgAAAAJMy8zMS8yMDIyCQAAAAEwfzVC2ovU2whjlxfgjdTbCC1DSVEuS09TRTpBMDAwMjcwLklRX0NBU0hfRVFVSVYuQ1ExMjAyMi4uLi5VU0QBAAAAttwlAAIAAAAMMTEwMjQuNjE2Njg5AQgAAAAFAAAAATEBAAAACy0yMDMxNTgyNDM1AwAAAAMxNjACAAAABDEwOTYEAAAAATAHAAAACjEwLzI0LzIwMjMIAAAACTMvMzEvMjAyMgkAAAABMH81QtqL1NsIJb0F4I3U2wgxQ0lRLktPU0U6QTAwMDI3MC5JUV9DQVNIX1NUX0lOVkVTVC5DUTEyMDIyLi4uLlVTRAEAAAC23CUAAgAAAAwxNDY0My41MDMxMDQBCAAAAAUAAAABMQEAAAALLTIwMzE1ODI0MzUDAAAAAzE2MAIAAAAEMTAwMgQAAAABMAcAAAAKMTAvMjQvMjAyMwgAAAAJMy8zMS8yMDIyCQAAAAEwfzVC2ovU2wiQGwfgjdTbCCtDSVEuS09TRTpBMDAwMjcwLklRX1RPVEFMX0NBLkNRMTIwMjIuLi4uVVNEAQAAALbcJQACAAAADDI1MTk5LjA3MTY0NQEIAAAABQAAAAExAQAAAAstMjAzMTU4MjQzNQMAAAADMTYwAgAAAAQxMDA4BAAAAAEwBwAAAAoxMC8yNC8yMDIzCAAAAAkzLzMxLzIwMjIJAAAAATB/NULai9TbCNWkGuCN1NsIL0NJUS5LT1NFOkEwMDAyNzAuSVFfVE9UQUxfQVNTRVRTLkNRMTIwMjIuLi4uVVNEAQAAALbcJQACAAAADDU2MTM5LjI3NzczNwEIAAAA</t>
  </si>
  <si>
    <t>BQAAAAExAQAAAAstMjAzMTU4MjQzNQMAAAADMTYwAgAAAAQxMDA3BAAAAAEwBwAAAAoxMC8yNC8yMDIzCAAAAAkzLzMxLzIwMjIJAAAAATB/NULai9TbCB60CeCN1NsIK0NJUS5LT1NFOkEwMDAyNzAuSVFfVE9UQUxfQ0wuQ1ExMjAyMi4uLi5VU0QBAAAAttwlAAIAAAAMMTg2MDkuOTkzNDI1AQgAAAAFAAAAATEBAAAACy0yMDMxNTgyNDM1AwAAAAMxNjACAAAABDEwMDkEAAAAATAHAAAACjEwLzI0LzIwMjMIAAAACTMvMzEvMjAyMgkAAAABMH81QtqL1NsI1uD8343U2wgtQ0lRLktPU0U6QTAwMDI3MC5JUV9UT1RBTF9MSUFCLkNRMTIwMjIuLi4uVVNEAQAAALbcJQACAAAADDI3NDUyLjE2NjgyOAEIAAAABQAAAAExAQAAAAstMjAzMTU4MjQzNQMAAAADMTYwAgAAAAQxMjc2BAAAAAEwBwAAAAoxMC8yNC8yMDIzCAAAAAkzLzMxLzIwMjIJAAAAATB/NULai9TbCAp6/9+N1NsILkNJUS5LT1NFOkEwMDAyNzAuSVFfUFJFRl9FUVVJVFkuQ1ExMjAyMi4uLi5VU0QBAAAAttwlAAMAAAAAAH81QtqL1NsIGMcT4I3U2wg2Q0lRLktPU0U6QTAwMDI3MC5JUV9UT1RBTF9DT01NT05fRVFVSVRZLkNRMTIwMjIuLi4uVVNEAQAAALbcJQACAAAADDI4NjgyLjYzMzM3MQEIAAAABQAAAAExAQAAAAstMjAzMTU4MjQzNQMAAAADMTYwAgAAAAQxMDA2BAAAAAEwBwAAAAoxMC8yNC8yMDIzCAAAAAkzLzMxLzIwMjIJAAAAATB/</t>
  </si>
  <si>
    <t>NULai9TbCDmcFeCN1NsIJ0NJUS5LT1NFOkEwMDAyNzAuSVFfQVBJQy5DUTEyMDIyLi4uLlVTRAEAAAC23CUAAgAAAAsxNDIwLjcyMzU4OQEIAAAABQAAAAExAQAAAAstMjAzMTU4MjQzNQMAAAADMTYwAgAAAAQxMDg0BAAAAAEwBwAAAAoxMC8yNC8yMDIzCAAAAAkzLzMxLzIwMjIJAAAAATB/NULai9TbCPz9AuCN1NsIJUNJUS5LT1NFOkEwMDAyNzAuSVFfUkUuQ1ExMjAyMi4uLi5VU0QBAAAAttwlAAIAAAAMMjYwNTYuNjAzNTU2AQgAAAAFAAAAATEBAAAACy0yMDMxNTgyNDM1AwAAAAMxNjACAAAABDEyMjIEAAAAATAHAAAACjEwLzI0LzIwMjMIAAAACTMvMzEvMjAyMgkAAAABMH81QtqL1NsIr+Lz343U2wgvQ0lRLktPU0U6QTAwMDI3MC5JUV9UT1RBTF9FUVVJVFkuQ1ExMjAyMi4uLi5VU0QBAAAAttwlAAIAAAAMMjg2ODcuMTEwOTA4AQgAAAAFAAAAATEBAAAACy0yMDMxNTgyNDM1AwAAAAMxNjACAAAABDEyNzUEAAAAATAHAAAACjEwLzI0LzIwMjMIAAAACTMvMzEvMjAyMgkAAAABMH81QtqL1NsIFgb2343U2whAQ0lRLktPU0U6QTAwMDI3MC5JUV9UT1RBTF9PVVRTVEFORElOR19GSUxJTkdfREFURS5DUTEyMDIyLi4uLlVTRAEAAAC23CUAAgAAAAo0MDAuOTMxMDE2AQQAAAAFAAAAATUBAAAACy0yMDMxNTgyNDM1AgAAAAUyNDE1MwYAAAABMH81QtqL1NsIR2X3343U2wgtQ0lRLktPU0U6QTAwMDI3</t>
  </si>
  <si>
    <t>MC5JUV9UT1RBTF9ERUJULkNRMTIwMjIuLi4uVVNEAQAAALbcJQACAAAACzgwMDYuMzI0NDk1AQgAAAAFAAAAATEBAAAACy0yMDMxNTgyNDM1AwAAAAMxNjACAAAABDQxNzMEAAAAATAHAAAACjEwLzI0LzIwMjMIAAAACTMvMzEvMjAyMgkAAAABMH81QtqL1NsIuyL6343U2wgxQ0lRLktPU0U6QTAwMDI3MC5JUV9QUkVGX0RJVl9PVEhFUi5DUTEyMDIyLi4uLlVTRAEAAAC23CUAAwAAAAAAfzVC2ovU2wglvQXgjdTbCCdDSVEuS09TRTpBMDAwMjcwLklRX0NPR1MuQ1ExMjAyMi4uLi5VU0QBAAAAttwlAAIAAAAMMTIxNjguNzQ4ODQzAQgAAAAFAAAAATEBAAAACy0yMDMxNTgyNDM1AwAAAAMxNjACAAAAAjM0BAAAAAEwBwAAAAoxMC8yNC8yMDIzCAAAAAkzLzMxLzIwMjIJAAAAATB/NULai9TbCJAbB+CN1NsIJUNJUS5LT1NFOkEwMDAyNzAuSVFfQVAuQ1ExMjAyMi4uLi5VU0QBAAAAttwlAAIAAAALNjQ5Ni4xMTEwODIBCAAAAAUAAAABMQEAAAALLTIwMzE1ODI0MzUDAAAAAzE2MAIAAAAEMTAxOAQAAAABMAcAAAAKMTAvMjQvMjAyMwgAAAAJMy8zMS8yMDIyCQAAAAEwfzVC2ovU2wizVRHgjdTbCCVDSVEuS09TRTpBMDAwMjcwLklRX0FSLkNRMTIwMjIuLi4uVVNEAQAAALbcJQACAAAACzE3OTQuMTI3NDYyAQgAAAAFAAAAATEBAAAACy0yMDMxNTgyNDM1AwAAAAMxNjACAAAABDEwMjEEAAAAATAHAAAACjEw</t>
  </si>
  <si>
    <t>LzI0LzIwMjMIAAAACTMvMzEvMjAyMgkAAAABMH81QtqL1NsIHrQJ4I3U2wgsQ0lRLktPU0U6QTAwMDI3MC5JUV9JTlZFTlRPUlkuQ1ExMjAyMi4uLi5VU0QBAAAAttwlAAIAAAALNjM4MS40MTU2NjQBCAAAAAUAAAABMQEAAAALLTIwMzE1ODI0MzUDAAAAAzE2MAIAAAAEMTA0MwQAAAABMAcAAAAKMTAvMjQvMjAyMwgAAAAJMy8zMS8yMDIyCQAAAAEwiVxC2ovU2wiN/gvgjdTbCCZDSVEuS09TRTpBMDAwMjcwLklRX1NHQS5DUTEyMDIyLi4uLlVTRAEAAAC23CUAAgAAAAsxMzc1LjQ2MDg2OAEIAAAABQAAAAExAQAAAAstMjAzMTU4MjQzNQMAAAADMTYwAgAAAAIyMwQAAAABMAcAAAAKMTAvMjQvMjAyMwgAAAAJMy8zMS8yMDIyCQAAAAEwiVxC2ovU2wj4Vf/fjdTbCDtDSVEuS09TRTpBMDAwMjcwLklRX1RPVEFMX1JFVl8xWVJfQU5OX0dST1dUSC5DUTEyMDIyLi4uLlVTRAEAAAC23CUAAgAAAAcxMC43MDc1AQgAAAAFAAAAATEBAAAACy0yMDMxNTgyNDM1AwAAAAI4NQIAAAAENDE5NAQAAAABMAcAAAAKMTAvMjQvMjAyMwgAAAAJMy8zMS8yMDIyCQAAAAEwiVxC2ovU2wirdgzgjdTbCCVDSVEuS09TRTpBMDAwMjcwLklRX0RBLkNRMTIwMjIuLi4uVVNEAQAAALbcJQACAAAACTM0LjU0NzU4NgEIAAAABQAAAAExAQAAAAstMjAzMTU4MjQzNQMAAAADMTYwAgAAAAEyBAAAAAEwBwAAAAoxMC8yNC8yMDIzCAAA</t>
  </si>
  <si>
    <t>AAkzLzMxLzIwMjIJAAAAATCJXELai9TbCP5IDuCN1NsIM0NJUS5LT1NFOkEwMDAyNzAuSVFfTkVUX0lOVEVSRVNUX0VYUC5DUTEyMDIyLi4uLlVTRAEAAAC23CUAAgAAAAc4LjI4ODI2AQgAAAAFAAAAATEBAAAACy0yMDMxNTgyNDM1AwAAAAMxNjACAAAAAzM2OAQAAAABMAcAAAAKMTAvMjQvMjAyMwgAAAAJMy8zMS8yMDIyCQAAAAEwiVxC2ovU2wj8/QLgjdTbCDJDSVEuS09TRTpBMDAwMjcwLklRX05FVF9XT1JLSU5HX0NBUC5DUTEyMDIyLi4uLlVTRAEAAAC23CUAAgAAAAwtNDczOS44NTA0NjIBCAAAAAUAAAABMQEAAAALLTIwMzE1ODI0MzUDAAAAAzE2MAIAAAAEMTMxMQQAAAABMAcAAAAKMTAvMjQvMjAyMwgAAAAJMy8zMS8yMDIyCQAAAAEwiVxC2ovU2wgkWg/gjdTbCChDSVEuS09TRTpBMDAwMjcwLklRX0NBUEVYLkNRMTIwMjIuLi4uVVNEAQAAALbcJQACAAAACy0yNjcuNjQ3MDY0AQgAAAAFAAAAATEBAAAACy0yMDMxNTgyNDM1AwAAAAMxNjACAAAABDIwMjEEAAAAATAHAAAACjEwLzI0LzIwMjMIAAAACTMvMzEvMjAyMgkAAAABMIlcQtqL1NsIFgb2343U2wgsQ0lRLktPU0U6QTAwMDI3MC5JUV9UT1RBTF9SRVYuQ1E0MjAyMS4uLi5VU0QBAAAAttwlAAIAAAAMMTQ0MjkuOTUyNzIyAQgAAAAFAAAAATEBAAAACy0yMDU3NzQyMTkyAwAAAAMxNjACAAAAAjI4BAAAAAEwBwAAAAoxMC8yNC8yMDIz</t>
  </si>
  <si>
    <t>CAAAAAoxMi8zMS8yMDIxCQAAAAEwiVxC2ovU2wgetAngjdTbCCVDSVEuS09TRTpBMDAwMjcwLklRX05JLkNRNDIwMjEuLi4uVVNEAQAAALbcJQACAAAACTEwNDcuNTUxNAEIAAAABQAAAAExAQAAAAstMjA1Nzc0MjE5MgMAAAADMTYwAgAAAAIxNQQAAAABMAcAAAAKMTAvMjQvMjAyMwgAAAAKMTIvMzEvMjAyMQkAAAABMIlcQtqL1NsIjf4L4I3U2wgtQ0lRLktPU0U6QTAwMDI3MC5JUV9DQVNIX0VRVUlWLkNRNDIwMjEuLi4uVVNEAQAAALbcJQACAAAACzk2ODIuNzU3MTUyAQgAAAAFAAAAATEBAAAACy0yMDU3NzQyMTkyAwAAAAMxNjACAAAABDEwOTYEAAAAATAHAAAACjEwLzI0LzIwMjMIAAAACjEyLzMxLzIwMjEJAAAAATCJXELai9TbCPgN8t+N1NsIMUNJUS5LT1NFOkEwMDAyNzAuSVFfQ0FTSF9TVF9JTlZFU1QuQ1E0MjAyMS4uLi5VU0QBAAAAttwlAAIAAAAMMTQ4MjAuOTI5Njg3AQgAAAAFAAAAATEBAAAACy0yMDU3NzQyMTkyAwAAAAMxNjACAAAABDEwMDIEAAAAATAHAAAACjEwLzI0LzIwMjMIAAAACjEyLzMxLzIwMjEJAAAAATCJXELai9TbCOO789+N1NsIK0NJUS5LT1NFOkEwMDAyNzAuSVFfVE9UQUxfQ0EuQ1E0MjAyMS4uLi5VU0QBAAAAttwlAAIAAAAMMjQ1MTguNTI4Njc3AQgAAAAFAAAAATEBAAAACy0yMDU3NzQyMTkyAwAAAAMxNjACAAAABDEwMDgEAAAAATAHAAAACjEwLzI0LzIwMjMI</t>
  </si>
  <si>
    <t>AAAACjEyLzMxLzIwMjEJAAAAATCJXELai9TbCG1qIuCN1NsIL0NJUS5LT1NFOkEwMDAyNzAuSVFfVE9UQUxfQVNTRVRTLkNRNDIwMjEuLi4uVVNEAQAAALbcJQACAAAADDU2MTIxLjc3NTc4MQEIAAAABQAAAAExAQAAAAstMjA1Nzc0MjE5MgMAAAADMTYwAgAAAAQxMDA3BAAAAAEwBwAAAAoxMC8yNC8yMDIzCAAAAAoxMi8zMS8yMDIxCQAAAAEwiVxC2ovU2wj8/QLgjdTbCCtDSVEuS09TRTpBMDAwMjcwLklRX1RPVEFMX0NMLkNRNDIwMjEuLi4uVVNEAQAAALbcJQACAAAADDE4MTAyLjIyMTA0OQEIAAAABQAAAAExAQAAAAstMjA1Nzc0MjE5MgMAAAADMTYwAgAAAAQxMDA5BAAAAAEwBwAAAAoxMC8yNC8yMDIzCAAAAAoxMi8zMS8yMDIxCQAAAAEwiVxC2ovU2wiUeyPgjdTbCC1DSVEuS09TRTpBMDAwMjcwLklRX1RPVEFMX0xJQUIuQ1E0MjAyMS4uLi5VU0QBAAAAttwlAAIAAAAMMjY4MTIuMDU2NTkzAQgAAAAFAAAAATEBAAAACy0yMDU3NzQyMTkyAwAAAAMxNjACAAAABDEyNzYEAAAAATAHAAAACjEwLzI0LzIwMjMIAAAACjEyLzMxLzIwMjEJAAAAATCJXELai9TbCD2WBeCN1NsILkNJUS5LT1NFOkEwMDAyNzAuSVFfUFJFRl9FUVVJVFkuQ1E0MjAyMS4uLi5VU0QBAAAAttwlAAMAAAAAAIlcQtqL1NsIkBsH4I3U2wg2Q0lRLktPU0U6QTAwMDI3MC5JUV9UT1RBTF9DT01NT05fRVFVSVRZLkNRNDIwMjEu</t>
  </si>
  <si>
    <t>Li4uVVNEAQAAALbcJQACAAAADDI5MzA3LjkzMzUzMwEIAAAABQAAAAExAQAAAAstMjA1Nzc0MjE5MgMAAAADMTYwAgAAAAQxMDA2BAAAAAEwBwAAAAoxMC8yNC8yMDIzCAAAAAoxMi8zMS8yMDIxCQAAAAEwiVxC2ovU2whzP/ffjdTbCCdDSVEuS09TRTpBMDAwMjcwLklRX0FQSUMuQ1E0MjAyMS4uLi5VU0QBAAAAttwlAAIAAAALMTQ0OC44MzY4MDYBCAAAAAUAAAABMQEAAAALLTIwNTc3NDIxOTIDAAAAAzE2MAIAAAAEMTA4NAQAAAABMAcAAAAKMTAvMjQvMjAyMwgAAAAKMTIvMzEvMjAyMQkAAAABMIlcQtqL1NsIuyL6343U2wglQ0lRLktPU0U6QTAwMDI3MC5JUV9SRS5DUTQyMDIxLi4uLlVTRAEAAAC23CUAAgAAAAwyNjU5OC4zOTE3MDcBCAAAAAUAAAABMQEAAAALLTIwNTc3NDIxOTIDAAAAAzE2MAIAAAAEMTIyMgQAAAABMAcAAAAKMTAvMjQvMjAyMwgAAAAKMTIvMzEvMjAyMQkAAAABMIlcQtqL1NsI+FX/343U2wgvQ0lRLktPU0U6QTAwMDI3MC5JUV9UT1RBTF9FUVVJVFkuQ1E0MjAyMS4uLi5VU0QBAAAAttwlAAIAAAAMMjkzMDkuNzE5MTg4AQgAAAAFAAAAATEBAAAACy0yMDU3NzQyMTkyAwAAAAMxNjACAAAABDEyNzUEAAAAATAHAAAACjEwLzI0LzIwMjMIAAAACjEyLzMxLzIwMjEJAAAAATCJXELai9TbCG+VIOCN1NsIQENJUS5LT1NFOkEwMDAyNzAuSVFfVE9UQUxfT1VUU1RBTkRJTkdfRklM</t>
  </si>
  <si>
    <t>SU5HX0RBVEUuQ1E0MjAyMS4uLi5VU0QBAAAAttwlAAIAAAAKNDAwLjkzMTAxNgEEAAAABQAAAAE1AQAAAAstMjA1Nzc0MjE5MgIAAAAFMjQxNTMGAAAAATCJXELai9TbCB60CeCN1NsILUNJUS5LT1NFOkEwMDAyNzAuSVFfVE9UQUxfREVCVC5DUTQyMDIxLi4uLlVTRAEAAAC23CUAAgAAAAs4MDczLjA1OTQ2MgEIAAAABQAAAAExAQAAAAstMjA1Nzc0MjE5MgMAAAADMTYwAgAAAAQ0MTczBAAAAAEwBwAAAAoxMC8yNC8yMDIzCAAAAAoxMi8zMS8yMDIxCQAAAAEwiVxC2ovU2wiN/gvgjdTbCDFDSVEuS09TRTpBMDAwMjcwLklRX1BSRUZfRElWX09USEVSLkNRNDIwMjEuLi4uVVNEAQAAALbcJQADAAAAAACJXELai9TbCPgN8t+N1NsIJ0NJUS5LT1NFOkEwMDAyNzAuSVFfQ09HUy5DUTQyMDIxLi4uLlVTRAEAAAC23CUAAgAAAAwxMTU4NS43MzM3MzkBCAAAAAUAAAABMQEAAAALLTIwNTc3NDIxOTIDAAAAAzE2MAIAAAACMzQEAAAAATAHAAAACjEwLzI0LzIwMjMIAAAACjEyLzMxLzIwMjEJAAAAATCJXELai9TbCOO789+N1NsIJUNJUS5LT1NFOkEwMDAyNzAuSVFfQVAuQ1E0MjAyMS4uLi5VU0QBAAAAttwlAAIAAAALNjY0OS4yMzUyNTUBCAAAAAUAAAABMQEAAAALLTIwNTc3NDIxOTIDAAAAAzE2MAIAAAAEMTAxOAQAAAABMAcAAAAKMTAvMjQvMjAyMwgAAAAKMTIvMzEvMjAyMQkAAAABMIlcQtqL1NsIFgb2</t>
  </si>
  <si>
    <t>343U2wglQ0lRLktPU0U6QTAwMDI3MC5JUV9BUi5DUTQyMDIxLi4uLlVTRAEAAAC23CUAAgAAAAoxNTAwLjgwNDY1AQgAAAAFAAAAATEBAAAACy0yMDU3NzQyMTkyAwAAAAMxNjACAAAABDEwMjEEAAAAATAHAAAACjEwLzI0LzIwMjMIAAAACjEyLzMxLzIwMjEJAAAAATCJXELai9TbCPz9AuCN1NsILENJUS5LT1NFOkEwMDAyNzAuSVFfSU5WRU5UT1JZLkNRNDIwMjEuLi4uVVNEAQAAALbcJQACAAAACzU5NTAuMjM5MTM2AQgAAAAFAAAAATEBAAAACy0yMDU3NzQyMTkyAwAAAAMxNjACAAAABDEwNDMEAAAAATAHAAAACjEwLzI0LzIwMjMIAAAACjEyLzMxLzIwMjEJAAAAATCJXELai9TbCKpzHuCN1NsIJkNJUS5LT1NFOkEwMDAyNzAuSVFfU0dBLkNRNDIwMjEuLi4uVVNEAQAAALbcJQACAAAACzE1MTIuMzMyOTExAQgAAAAFAAAAATEBAAAACy0yMDU3NzQyMTkyAwAAAAMxNjACAAAAAjIzBAAAAAEwBwAAAAoxMC8yNC8yMDIzCAAAAAoxMi8zMS8yMDIxCQAAAAEwiVxC2ovU2wg9lgXgjdTbCDtDSVEuS09TRTpBMDAwMjcwLklRX1RPVEFMX1JFVl8xWVJfQU5OX0dST1dUSC5DUTQyMDIxLi4uLlVTRAEAAAC23CUAAgAAAAYxLjY0MjcBCAAAAAUAAAABMQEAAAALLTIwNTc3NDIxOTIDAAAAAjg1AgAAAAQ0MTk0BAAAAAEwBwAAAAoxMC8yNC8yMDIzCAAAAAoxMi8zMS8yMDIxCQAAAAEwiVxC2ovU2wiQGwfgjdTb</t>
  </si>
  <si>
    <t>CCVDSVEuS09TRTpBMDAwMjcwLklRX0RBLkNRNDIwMjEuLi4uVVNEAQAAALbcJQACAAAACTQyLjIwMzQwOQEIAAAABQAAAAExAQAAAAstMjA1Nzc0MjE5MgMAAAADMTYwAgAAAAEyBAAAAAEwBwAAAAoxMC8yNC8yMDIzCAAAAAoxMi8zMS8yMDIxCQAAAAEwiVxC2ovU2wg+rB/gjdTbCDNDSVEuS09TRTpBMDAwMjcwLklRX05FVF9JTlRFUkVTVF9FWFAuQ1E0MjAyMS4uLi5VU0QBAAAAttwlAAIAAAAIMC4zNjg1NDgBCAAAAAUAAAABMQEAAAALLTIwNTc3NDIxOTIDAAAAAzE2MAIAAAADMzY4BAAAAAEwBwAAAAoxMC8yNC8yMDIzCAAAAAoxMi8zMS8yMDIxCQAAAAEwiVxC2ovU2wi7IvrfjdTbCDJDSVEuS09TRTpBMDAwMjcwLklRX05FVF9XT1JLSU5HX0NBUC5DUTQyMDIxLi4uLlVTRAEAAAC23CUAAgAAAAwtNDY1NC41NTA1NjEBCAAAAAUAAAABMQEAAAALLTIwNTc3NDIxOTIDAAAAAzE2MAIAAAAEMTMxMQQAAAABMAcAAAAKMTAvMjQvMjAyMwgAAAAKMTIvMzEvMjAyMQkAAAABMIlcQtqL1NsIEbr8343U2wgoQ0lRLktPU0U6QTAwMDI3MC5JUV9DQVBFWC5DUTQyMDIxLi4uLlVTRAEAAAC23CUAAgAAAAstNDA2Ljc5NzY4MgEIAAAABQAAAAExAQAAAAstMjA1Nzc0MjE5MgMAAAADMTYwAgAAAAQyMDIxBAAAAAEwBwAAAAoxMC8yNC8yMDIzCAAAAAoxMi8zMS8yMDIxCQAAAAEwiVxC2ovU2wj4Vf/fjdTbCCxD</t>
  </si>
  <si>
    <t>SVEuS09TRTpBMDAwMjcwLklRX1RPVEFMX1JFVi5DUTMyMDIxLi4uLlVTRAEAAAC23CUAAgAAAAwxNTAyMC4wMjYwODcBCAAAAAUAAAABMQEAAAALLTIwNjkzODQxMzkDAAAAAzE2MAIAAAACMjgEAAAAATAHAAAACjEwLzI0LzIwMjMIAAAACTkvMzAvMjAyMQkAAAABMIlcQtqL1NsIFgb2343U2wglQ0lRLktPU0U6QTAwMDI3MC5JUV9OSS5DUTMyMDIxLi4uLlVTRAEAAAC23CUAAgAAAAo5NjAuMDMxMzc5AQgAAAAFAAAAATEBAAAACy0yMDY5Mzg0MTM5AwAAAAMxNjACAAAAAjE1BAAAAAEwBwAAAAoxMC8yNC8yMDIzCAAAAAk5LzMwLzIwMjEJAAAAATCJXELai9TbCHM/99+N1NsILUNJUS5LT1NFOkEwMDAyNzAuSVFfQ0FTSF9FUVVJVi5DUTMyMDIxLi4uLlVTRAEAAAC23CUAAgAAAAo4NTY1LjE0NzQzAQgAAAAFAAAAATEBAAAACy0yMDY5Mzg0MTM5AwAAAAMxNjACAAAABDEwOTYEAAAAATAHAAAACjEwLzI0LzIwMjMIAAAACTkvMzAvMjAyMQkAAAABMIlcQtqL1NsIPZYF4I3U2wgxQ0lRLktPU0U6QTAwMDI3MC5JUV9DQVNIX1NUX0lOVkVTVC5DUTMyMDIxLi4uLlVTRAEAAAC23CUAAgAAAAwxNTI0MS4xNDIzMTMBCAAAAAUAAAABMQEAAAALLTIwNjkzODQxMzkDAAAAAzE2MAIAAAAEMTAwMgQAAAABMAcAAAAKMTAvMjQvMjAyMwgAAAAJOS8zMC8yMDIxCQAAAAEwiVxC2ovU2wiQGwfgjdTbCCtDSVEuS09T</t>
  </si>
  <si>
    <t>RTpBMDAwMjcwLklRX1RPVEFMX0NBLkNRMzIwMjEuLi4uVVNEAQAAALbcJQACAAAADDI0MjkzLjIwMjk5MwEIAAAABQAAAAExAQAAAAstMjA2OTM4NDEzOQMAAAADMTYwAgAAAAQxMDA4BAAAAAEwBwAAAAoxMC8yNC8yMDIzCAAAAAk5LzMwLzIwMjEJAAAAATCJXELai9TbCAzwGuCN1NsIL0NJUS5LT1NFOkEwMDAyNzAuSVFfVE9UQUxfQVNTRVRTLkNRMzIwMjEuLi4uVVNEAQAAALbcJQACAAAADDU0NTY1LjQyNTI1OQEIAAAABQAAAAExAQAAAAstMjA2OTM4NDEzOQMAAAADMTYwAgAAAAQxMDA3BAAAAAEwBwAAAAoxMC8yNC8yMDIzCAAAAAk5LzMwLzIwMjEJAAAAATCJXELai9TbCNWkGuCN1NsIK0NJUS5LT1NFOkEwMDAyNzAuSVFfVE9UQUxfQ0wuQ1EzMjAyMS4uLi5VU0QBAAAAttwlAAIAAAAMMTcwODguNTQ5MDY3AQgAAAAFAAAAATEBAAAACy0yMDY5Mzg0MTM5AwAAAAMxNjACAAAABDEwMDkEAAAAATAHAAAACjEwLzI0LzIwMjMIAAAACTkvMzAvMjAyMQkAAAABMIlcQtqL1NsIjf4L4I3U2wgtQ0lRLktPU0U6QTAwMDI3MC5JUV9UT1RBTF9MSUFCLkNRMzIwMjEuLi4uVVNEAQAAALbcJQACAAAADDI1OTg0LjE4Mjk1OAEIAAAABQAAAAExAQAAAAstMjA2OTM4NDEzOQMAAAADMTYwAgAAAAQxMjc2BAAAAAEwBwAAAAoxMC8yNC8yMDIzCAAAAAk5LzMwLzIwMjEJAAAAATCJXELai9TbCPhV/9+N1NsILkNJ</t>
  </si>
  <si>
    <t>US5LT1NFOkEwMDAyNzAuSVFfUFJFRl9FUVVJVFkuQ1EzMjAyMS4uLi5VU0QBAAAAttwlAAMAAAAAAIlcQtqL1NsIVScB4I3U2wg2Q0lRLktPU0U6QTAwMDI3MC5JUV9UT1RBTF9DT01NT05fRVFVSVRZLkNRMzIwMjEuLi4uVVNEAQAAALbcJQACAAAACzI4NTgxLjI4MTIyAQgAAAAFAAAAATEBAAAACy0yMDY5Mzg0MTM5AwAAAAMxNjACAAAABDEwMDYEAAAAATAHAAAACjEwLzI0LzIwMjMIAAAACTkvMzAvMjAyMQkAAAABMIlcQtqL1NsIY5cX4I3U2wgnQ0lRLktPU0U6QTAwMDI3MC5JUV9BUElDLkNRMzIwMjEuLi4uVVNEAQAAALbcJQACAAAACzE0NTEuNjUyMTQ2AQgAAAAFAAAAATEBAAAACy0yMDY5Mzg0MTM5AwAAAAMxNjACAAAABDEwODQEAAAAATAHAAAACjEwLzI0LzIwMjMIAAAACTkvMzAvMjAyMQkAAAABMIlcQtqL1NsI/P0C4I3U2wglQ0lRLktPU0U6QTAwMDI3MC5JUV9SRS5DUTMyMDIxLi4uLlVTRAEAAAC23CUAAgAAAAwyNTcwMC44ODUwMzgBCAAAAAUAAAABMQEAAAALLTIwNjkzODQxMzkDAAAAAzE2MAIAAAAEMTIyMgQAAAABMAcAAAAKMTAvMjQvMjAyMwgAAAAJOS8zMC8yMDIxCQAAAAEwiVxC2ovU2wjju/PfjdTbCC9DSVEuS09TRTpBMDAwMjcwLklRX1RPVEFMX0VRVUlUWS5DUTMyMDIxLi4uLlVTRAEAAAC23CUAAgAAAAwyODU4MS4yNDIzMDEBCAAAAAUAAAABMQEAAAALLTIwNjkzODQx</t>
  </si>
  <si>
    <t>MzkDAAAAAzE2MAIAAAAEMTI3NQQAAAABMAcAAAAKMTAvMjQvMjAyMwgAAAAJOS8zMC8yMDIxCQAAAAEwiVxC2ovU2whh3/XfjdTbCEBDSVEuS09TRTpBMDAwMjcwLklRX1RPVEFMX09VVFNUQU5ESU5HX0ZJTElOR19EQVRFLkNRMzIwMjEuLi4uVVNEAQAAALbcJQACAAAACjQwMC45MzEyNjMBBAAAAAUAAAABNQEAAAALLTIwNjkzODQxMzkCAAAABTI0MTUzBgAAAAEwiVxC2ovU2whzP/ffjdTbCC1DSVEuS09TRTpBMDAwMjcwLklRX1RPVEFMX0RFQlQuQ1EzMjAyMS4uLi5VU0QBAAAAttwlAAIAAAALNzg3OS44NzIwNzkBCAAAAAUAAAABMQEAAAALLTIwNjkzODQxMzkDAAAAAzE2MAIAAAAENDE3MwQAAAABMAcAAAAKMTAvMjQvMjAyMwgAAAAJOS8zMC8yMDIxCQAAAAEwiVxC2ovU2wi7IvrfjdTbCDFDSVEuS09TRTpBMDAwMjcwLklRX1BSRUZfRElWX09USEVSLkNRMzIwMjEuLi4uVVNEAQAAALbcJQADAAAAAACJXELai9TbCBG6/N+N1NsIJ0NJUS5LT1NFOkEwMDAyNzAuSVFfQ09HUy5DUTMyMDIxLi4uLlVTRAEAAAC23CUAAgAAAAwxMjMyOC4zNTYxNDgBCAAAAAUAAAABMQEAAAALLTIwNjkzODQxMzkDAAAAAzE2MAIAAAACMzQEAAAAATAHAAAACjEwLzI0LzIwMjMIAAAACTkvMzAvMjAyMQkAAAABMIlcQtqL1NsIkBsH4I3U2wglQ0lRLktPU0U6QTAwMDI3MC5JUV9BUC5DUTMyMDIxLi4uLlVTRAEAAAC2</t>
  </si>
  <si>
    <t>3CUAAgAAAAs1OTU2LjE0NDE1OQEIAAAABQAAAAExAQAAAAstMjA2OTM4NDEzOQMAAAADMTYwAgAAAAQxMDE4BAAAAAEwBwAAAAoxMC8yNC8yMDIzCAAAAAk5LzMwLzIwMjEJAAAAATCJXELai9TbCDmcFeCN1NsIJUNJUS5LT1NFOkEwMDAyNzAuSVFfQVIuQ1EzMjAyMS4uLi5VU0QBAAAAttwlAAIAAAALMTY0NC4xMTM3NzUBCAAAAAUAAAABMQEAAAALLTIwNjkzODQxMzkDAAAAAzE2MAIAAAAEMTAyMQQAAAABMAcAAAAKMTAvMjQvMjAyMwgAAAAJOS8zMC8yMDIxCQAAAAEwiVxC2ovU2wgetAngjdTbCCxDSVEuS09TRTpBMDAwMjcwLklRX0lOVkVOVE9SWS5DUTMyMDIxLi4uLlVTRAEAAAC23CUAAgAAAAs1NDY0LjE0NDM1MwEIAAAABQAAAAExAQAAAAstMjA2OTM4NDEzOQMAAAADMTYwAgAAAAQxMDQzBAAAAAEwBwAAAAoxMC8yNC8yMDIzCAAAAAk5LzMwLzIwMjEJAAAAATCJXELai9TbCI3+C+CN1NsIJkNJUS5LT1NFOkEwMDAyNzAuSVFfU0dBLkNRMzIwMjEuLi4uVVNEAQAAALbcJQACAAAACzEzMjguOTI1MDUyAQgAAAAFAAAAATEBAAAACy0yMDY5Mzg0MTM5AwAAAAMxNjACAAAAAjIzBAAAAAEwBwAAAAoxMC8yNC8yMDIzCAAAAAk5LzMwLzIwMjEJAAAAATCJXELai9TbCPgN8t+N1NsIO0NJUS5LT1NFOkEwMDAyNzAuSVFfVE9UQUxfUkVWXzFZUl9BTk5fR1JPV1RILkNRMzIwMjEuLi4uVVNEAQAAALbc</t>
  </si>
  <si>
    <t>JQACAAAABjguNzY3MgEIAAAABQAAAAExAQAAAAstMjA2OTM4NDEzOQMAAAACODUCAAAABDQxOTQEAAAAATAHAAAACjEwLzI0LzIwMjMIAAAACTkvMzAvMjAyMQkAAAABMIlcQtqL1NsIVScB4I3U2wglQ0lRLktPU0U6QTAwMDI3MC5JUV9EQS5DUTMyMDIxLi4uLlVTRAEAAAC23CUAAgAAAAkzNi4zOTY5NTYBCAAAAAUAAAABMQEAAAALLTIwNjkzODQxMzkDAAAAAzE2MAIAAAABMgQAAAABMAcAAAAKMTAvMjQvMjAyMwgAAAAJOS8zMC8yMDIxCQAAAAEwiVxC2ovU2wizVRHgjdTbCDNDSVEuS09TRTpBMDAwMjcwLklRX05FVF9JTlRFUkVTVF9FWFAuQ1EzMjAyMS4uLi5VU0QBAAAAttwlAAIAAAAJLTMuNTE5NjM5AQgAAAAFAAAAATEBAAAACy0yMDY5Mzg0MTM5AwAAAAMxNjACAAAAAzM2OAQAAAABMAcAAAAKMTAvMjQvMjAyMwgAAAAJOS8zMC8yMDIxCQAAAAEwiVxC2ovU2wj8/QLgjdTbCDJDSVEuS09TRTpBMDAwMjcwLklRX05FVF9XT1JLSU5HX0NBUC5DUTMyMDIxLi4uLlVTRAEAAAC23CUAAgAAAAwtNDcxMy43ODUyOTgBCAAAAAUAAAABMQEAAAALLTIwNjkzODQxMzkDAAAAAzE2MAIAAAAEMTMxMQQAAAABMAcAAAAKMTAvMjQvMjAyMwgAAAAJOS8zMC8yMDIxCQAAAAEwiVxC2ovU2whfnhPgjdTbCChDSVEuS09TRTpBMDAwMjcwLklRX0NBUEVYLkNRMzIwMjEuLi4uVVNEAQAAALbcJQACAAAACy0zODgu</t>
  </si>
  <si>
    <t>OTY3NDU4AQgAAAAFAAAAATEBAAAACy0yMDY5Mzg0MTM5AwAAAAMxNjACAAAABDIwMjEEAAAAATAHAAAACjEwLzI0LzIwMjMIAAAACTkvMzAvMjAyMQkAAAABMIlcQtqL1NsIPZYF4I3U2wgsQ0lRLktPU0U6QTAwMDI3MC5JUV9UT1RBTF9SRVYuQ1EyMjAyMS4uLi5VU0QBAAAAttwlAAIAAAAMMTYyMjIuMDMxNzA5AQgAAAAFAAAAATEBAAAACy0yMDY5MzcyNzgxAwAAAAMxNjACAAAAAjI4BAAAAAEwBwAAAAoxMC8yNC8yMDIzCAAAAAk2LzMwLzIwMjEJAAAAATCJXELai9TbCB60CeCN1NsIJUNJUS5LT1NFOkEwMDAyNzAuSVFfTkkuQ1EyMjAyMS4uLi5VU0QBAAAAttwlAAIAAAALMTE4Ny44NjMzNzcBCAAAAAUAAAABMQEAAAALLTIwNjkzNzI3ODEDAAAAAzE2MAIAAAACMTUEAAAAATAHAAAACjEwLzI0LzIwMjMIAAAACTYvMzAvMjAyMQkAAAABMIlcQtqL1NsIjf4L4I3U2wgtQ0lRLktPU0U6QTAwMDI3MC5JUV9DQVNIX0VRVUlWLkNRMjIwMjEuLi4uVVNEAQAAALbcJQACAAAACzc5MjYuNDgxNTg0AQgAAAAFAAAAATEBAAAACy0yMDY5MzcyNzgxAwAAAAMxNjACAAAABDEwOTYEAAAAATAHAAAACjEwLzI0LzIwMjMIAAAACTYvMzAvMjAyMQkAAAABMIlcQtqL1NsI+A3y343U2wgxQ0lRLktPU0U6QTAwMDI3MC5JUV9DQVNIX1NUX0lOVkVTVC5DUTIyMDIxLi4uLlVTRAEAAAC23CUAAgAAAAwxNTE4My4zNTk0</t>
  </si>
  <si>
    <t>MzkBCAAAAAUAAAABMQEAAAALLTIwNjkzNzI3ODEDAAAAAzE2MAIAAAAEMTAwMgQAAAABMAcAAAAKMTAvMjQvMjAyMwgAAAAJNi8zMC8yMDIxCQAAAAEwiVxC2ovU2wjju/PfjdTbCCtDSVEuS09TRTpBMDAwMjcwLklRX1RPVEFMX0NBLkNRMjIwMjEuLi4uVVNEAQAAALbcJQACAAAADDI1NTA3LjM4NTg2NgEIAAAABQAAAAExAQAAAAstMjA2OTM3Mjc4MQMAAAADMTYwAgAAAAQxMDA4BAAAAAEwBwAAAAoxMC8yNC8yMDIzCAAAAAk2LzMwLzIwMjEJAAAAATCJXELai9TbCGHf9d+N1NsIL0NJUS5LT1NFOkEwMDAyNzAuSVFfVE9UQUxfQVNTRVRTLkNRMjIwMjEuLi4uVVNEAQAAALbcJQACAAAADDU2NTI3LjI0MDA4OQEIAAAABQAAAAExAQAAAAstMjA2OTM3Mjc4MQMAAAADMTYwAgAAAAQxMDA3BAAAAAEwBwAAAAoxMC8yNC8yMDIzCAAAAAk2LzMwLzIwMjEJAAAAATCJXELai9TbCPz9AuCN1NsIK0NJUS5LT1NFOkEwMDAyNzAuSVFfVE9UQUxfQ0wuQ1EyMjAyMS4uLi5VU0QBAAAAttwlAAIAAAAMMTg4MTQuNjc2MjIxAQgAAAAFAAAAATEBAAAACy0yMDY5MzcyNzgxAwAAAAMxNjACAAAABDEwMDkEAAAAATAHAAAACjEwLzI0LzIwMjMIAAAACTYvMzAvMjAyMQkAAAABMIlcQtqL1NsI/kgO4I3U2wgtQ0lRLktPU0U6QTAwMDI3MC5JUV9UT1RBTF9MSUFCLkNRMjIwMjEuLi4uVVNEAQAAALbcJQACAAAACzI3OTQz</t>
  </si>
  <si>
    <t>LjI4NTI5AQgAAAAFAAAAATEBAAAACy0yMDY5MzcyNzgxAwAAAAMxNjACAAAABDEyNzYEAAAAATAHAAAACjEwLzI0LzIwMjMIAAAACTYvMzAvMjAyMQkAAAABMIlcQtqL1NsIPZYF4I3U2wguQ0lRLktPU0U6QTAwMDI3MC5JUV9QUkVGX0VRVUlUWS5DUTIyMDIxLi4uLlVTRAEAAAC23CUAAwAAAAAAiVxC2ovU2wiQGwfgjdTbCDZDSVEuS09TRTpBMDAwMjcwLklRX1RPVEFMX0NPTU1PTl9FUVVJVFkuQ1EyMjAyMS4uLi5VU0QBAAAAttwlAAIAAAAMMjg1ODMuOTYwMTA2AQgAAAAFAAAAATEBAAAACy0yMDY5MzcyNzgxAwAAAAMxNjACAAAABDEwMDYEAAAAATAHAAAACjEwLzI0LzIwMjMIAAAACTYvMzAvMjAyMQkAAAABMIlcQtqL1NsIJFoP4I3U2wgnQ0lRLktPU0U6QTAwMDI3MC5JUV9BUElDLkNRMjIwMjEuLi4uVVNEAQAAALbcJQACAAAACzE1MTcuNjY0NDg5AQgAAAAFAAAAATEBAAAACy0yMDY5MzcyNzgxAwAAAAMxNjACAAAABDEwODQEAAAAATAHAAAACjEwLzI0LzIwMjMIAAAACTYvMzAvMjAyMQkAAAABMIlcQtqL1NsIPf35343U2wglQ0lRLktPU0U6QTAwMDI3MC5JUV9SRS5DUTIyMDIxLi4uLlVTRAEAAAC23CUAAgAAAAwyNTg0NS4yMDI2ODgBCAAAAAUAAAABMQEAAAALLTIwNjkzNzI3ODEDAAAAAzE2MAIAAAAEMTIyMgQAAAABMAcAAAAKMTAvMjQvMjAyMwgAAAAJNi8zMC8yMDIxCQAAAAEwiVxC</t>
  </si>
  <si>
    <t>2ovU2wj4Vf/fjdTbCC9DSVEuS09TRTpBMDAwMjcwLklRX1RPVEFMX0VRVUlUWS5DUTIyMDIxLi4uLlVTRAEAAAC23CUAAgAAAAwyODU4My45NTQ3OTkBCAAAAAUAAAABMQEAAAALLTIwNjkzNzI3ODEDAAAAAzE2MAIAAAAEMTI3NQQAAAABMAcAAAAKMTAvMjQvMjAyMwgAAAAJNi8zMC8yMDIxCQAAAAEwiVxC2ovU2whdAQHgjdTbCEBDSVEuS09TRTpBMDAwMjcwLklRX1RPVEFMX09VVFNUQU5ESU5HX0ZJTElOR19EQVRFLkNRMjIwMjEuLi4uVVNEAQAAALbcJQACAAAACjQwMC45MzEyNjMBBAAAAAUAAAABNQEAAAALLTIwNjkzNzI3ODECAAAABTI0MTUzBgAAAAEwiVxC2ovU2wirdgzgjdTbCC1DSVEuS09TRTpBMDAwMjcwLklRX1RPVEFMX0RFQlQuQ1EyMjAyMS4uLi5VU0QBAAAAttwlAAIAAAALODM0NC45OTA2NTkBCAAAAAUAAAABMQEAAAALLTIwNjkzNzI3ODEDAAAAAzE2MAIAAAAENDE3MwQAAAABMAcAAAAKMTAvMjQvMjAyMwgAAAAJNi8zMC8yMDIxCQAAAAEwiVxC2ovU2wiN/gvgjdTbCDFDSVEuS09TRTpBMDAwMjcwLklRX1BSRUZfRElWX09USEVSLkNRMjIwMjEuLi4uVVNEAQAAALbcJQADAAAAAACJXELai9TbCJPl8d+N1NsIJ0NJUS5LT1NFOkEwMDAyNzAuSVFfQ09HUy5DUTIyMDIxLi4uLlVTRAEAAAC23CUAAgAAAAwxMzE5OC4xOTExNDkBCAAAAAUAAAABMQEAAAALLTIwNjkzNzI3ODEDAAAA</t>
  </si>
  <si>
    <t>AzE2MAIAAAACMzQEAAAAATAHAAAACjEwLzI0LzIwMjMIAAAACTYvMzAvMjAyMQkAAAABMIlcQtqL1NsI47vz343U2wglQ0lRLktPU0U6QTAwMDI3MC5JUV9BUC5DUTIyMDIxLi4uLlVTRAEAAAC23CUAAgAAAAs3MDExLjAzMTE4MwEIAAAABQAAAAExAQAAAAstMjA2OTM3Mjc4MQMAAAADMTYwAgAAAAQxMDE4BAAAAAEwBwAAAAoxMC8yNC8yMDIzCAAAAAk2LzMwLzIwMjEJAAAAATCJXELai9TbCGHf9d+N1NsIJUNJUS5LT1NFOkEwMDAyNzAuSVFfQVIuQ1EyMjAyMS4uLi5VU0QBAAAAttwlAAIAAAALMTk1OS40NTM3OTkBCAAAAAUAAAABMQEAAAALLTIwNjkzNzI3ODEDAAAAAzE2MAIAAAAEMTAyMQQAAAABMAcAAAAKMTAvMjQvMjAyMwgAAAAJNi8zMC8yMDIxCQAAAAEwiVxC2ovU2whzP/ffjdTbCCxDSVEuS09TRTpBMDAwMjcwLklRX0lOVkVOVE9SWS5DUTIyMDIxLi4uLlVTRAEAAAC23CUAAgAAAAs2NDcxLjg3ODY3NwEIAAAABQAAAAExAQAAAAstMjA2OTM3Mjc4MQMAAAADMTYwAgAAAAQxMDQzBAAAAAEwBwAAAAoxMC8yNC8yMDIzCAAAAAk2LzMwLzIwMjEJAAAAATCJXELai9TbCJR7I+CN1NsIJkNJUS5LT1NFOkEwMDAyNzAuSVFfU0dBLkNRMjIwMjEuLi4uVVNEAQAAALbcJQACAAAACzE0NDMuODk5OTYxAQgAAAAFAAAAATEBAAAACy0yMDY5MzcyNzgxAwAAAAMxNjACAAAAAjIzBAAAAAEwBwAAAAox</t>
  </si>
  <si>
    <t>MC8yNC8yMDIzCAAAAAk2LzMwLzIwMjEJAAAAATCJXELai9TbCD2WBeCN1NsIO0NJUS5LT1NFOkEwMDAyNzAuSVFfVE9UQUxfUkVWXzFZUl9BTk5fR1JPV1RILkNRMjIwMjEuLi4uVVNEAQAAALbcJQACAAAABzYxLjMxMzYBCAAAAAUAAAABMQEAAAALLTIwNjkzNzI3ODEDAAAAAjg1AgAAAAQ0MTk0BAAAAAEwBwAAAAoxMC8yNC8yMDIzCAAAAAk2LzMwLzIwMjEJAAAAATCJXELai9TbCJAbB+CN1NsIJUNJUS5LT1NFOkEwMDAyNzAuSVFfREEuQ1EyMjAyMS4uLi5VU0QBAAAAttwlAAIAAAAJMzguOTYxMzc3AQgAAAAFAAAAATEBAAAACy0yMDY5MzcyNzgxAwAAAAMxNjACAAAAATIEAAAAATAHAAAACjEwLzI0LzIwMjMIAAAACTYvMzAvMjAyMQkAAAABMIlcQtqL1NsIM7Am4I3U2wgzQ0lRLktPU0U6QTAwMDI3MC5JUV9ORVRfSU5URVJFU1RfRVhQLkNRMjIwMjEuLi4uVVNEAQAAALbcJQACAAAACi0xMi43MTM1MDgBCAAAAAUAAAABMQEAAAALLTIwNjkzNzI3ODEDAAAAAzE2MAIAAAADMzY4BAAAAAEwBwAAAAoxMC8yNC8yMDIzCAAAAAk2LzMwLzIwMjEJAAAAATCJXELai9TbCB60CeCN1NsIMkNJUS5LT1NFOkEwMDAyNzAuSVFfTkVUX1dPUktJTkdfQ0FQLkNRMjIwMjEuLi4uVVNEAQAAALbcJQACAAAACi00OTE2LjM4MDYBCAAAAAUAAAABMQEAAAALLTIwNjkzNzI3ODEDAAAAAzE2MAIAAAAEMTMxMQQAAAAB</t>
  </si>
  <si>
    <t>MAcAAAAKMTAvMjQvMjAyMwgAAAAJNi8zMC8yMDIxCQAAAAEwiVxC2ovU2wgRuvzfjdTbCChDSVEuS09TRTpBMDAwMjcwLklRX0NBUEVYLkNRMjIwMjEuLi4uVVNEAQAAALbcJQACAAAACy0yMjguODQ3NTYzAQgAAAAFAAAAATEBAAAACy0yMDY5MzcyNzgxAwAAAAMxNjACAAAABDIwMjEEAAAAATAHAAAACjEwLzI0LzIwMjMIAAAACTYvMzAvMjAyMQkAAAABMIlcQtqL1NsI+FX/343U2wgsQ0lRLktPU0U6QTAwMDI3MC5JUV9UT1RBTF9SRVYuQ1ExMjAyMS4uLi5VU0QBAAAAttwlAAIAAAAMMTQ3MDUuMTk2NjMyAQgAAAAFAAAAATEBAAAACy0yMDgzMjA2MDExAwAAAAMxNjACAAAAAjI4BAAAAAEwBwAAAAoxMC8yNC8yMDIzCAAAAAkzLzMxLzIwMjEJAAAAATCJXELai9TbCGHf9d+N1NsIJUNJUS5LT1NFOkEwMDAyNzAuSVFfTkkuQ1ExMjAyMS4uLi5VU0QBAAAAttwlAAIAAAAKOTE3LjkwMTEyNAEIAAAABQAAAAExAQAAAAstMjA4MzIwNjAxMQMAAAADMTYwAgAAAAIxNQQAAAABMAcAAAAKMTAvMjQvMjAyMwgAAAAJMy8zMS8yMDIxCQAAAAEwiVxC2ovU2whzP/ffjdTbCC1DSVEuS09TRTpBMDAwMjcwLklRX0NBU0hfRVFVSVYuQ1ExMjAyMS4uLi5VU0QBAAAAttwlAAIAAAAMMTA0MjkuOTU5OTczAQgAAAAFAAAAATEBAAAACy0yMDgzMjA2MDExAwAAAAMxNjACAAAABDEwOTYEAAAAATAHAAAACjEwLzI0LzIw</t>
  </si>
  <si>
    <t>MjMIAAAACTMvMzEvMjAyMQkAAAABMIlcQtqL1NsIPf35343U2wgxQ0lRLktPU0U6QTAwMDI3MC5JUV9DQVNIX1NUX0lOVkVTVC5DUTEyMDIxLi4uLlVTRAEAAAC23CUAAgAAAAwxNDg2Mi4xMTA3MzUBCAAAAAUAAAABMQEAAAALLTIwODMyMDYwMTEDAAAAAzE2MAIAAAAEMTAwMgQAAAABMAcAAAAKMTAvMjQvMjAyMwgAAAAJMy8zMS8yMDIxCQAAAAEwiVxC2ovU2wiQGwfgjdTbCCtDSVEuS09TRTpBMDAwMjcwLklRX1RPVEFMX0NBLkNRMTIwMjEuLi4uVVNEAQAAALbcJQACAAAADDI1OTczLjU5MzIzNwEIAAAABQAAAAExAQAAAAstMjA4MzIwNjAxMQMAAAADMTYwAgAAAAQxMDA4BAAAAAEwBwAAAAoxMC8yNC8yMDIzCAAAAAkzLzMxLzIwMjEJAAAAATCJXELai9TbCG+VIOCN1NsIL0NJUS5LT1NFOkEwMDAyNzAuSVFfVE9UQUxfQVNTRVRTLkNRMTIwMjEuLi4uVVNEAQAAALbcJQACAAAADDU2NzI5LjY4NjAzMQEIAAAABQAAAAExAQAAAAstMjA4MzIwNjAxMQMAAAADMTYwAgAAAAQxMDA3BAAAAAEwBwAAAAoxMC8yNC8yMDIzCAAAAAkzLzMxLzIwMjEJAAAAATCJXELai9TbCD6sH+CN1NsIK0NJUS5LT1NFOkEwMDAyNzAuSVFfVE9UQUxfQ0wuQ1ExMjAyMS4uLi5VU0QBAAAAttwlAAIAAAALMjA3MzQuMjUxNTYBCAAAAAUAAAABMQEAAAALLTIwODMyMDYwMTEDAAAAAzE2MAIAAAAEMTAwOQQAAAABMAcAAAAK</t>
  </si>
  <si>
    <t>MTAvMjQvMjAyMwgAAAAJMy8zMS8yMDIxCQAAAAEwiVxC2ovU2wiN/gvgjdTbCC1DSVEuS09TRTpBMDAwMjcwLklRX1RPVEFMX0xJQUIuQ1ExMjAyMS4uLi5VU0QBAAAAttwlAAIAAAAMMjkzOTMuMDg0MDk2AQgAAAAFAAAAATEBAAAACy0yMDgzMjA2MDExAwAAAAMxNjACAAAABDEyNzYEAAAAATAHAAAACjEwLzI0LzIwMjMIAAAACTMvMzEvMjAyMQkAAAABMIlcQtqL1NsIk+Xx343U2wguQ0lRLktPU0U6QTAwMDI3MC5JUV9QUkVGX0VRVUlUWS5DUTEyMDIxLi4uLlVTRAEAAAC23CUAAwAAAAAAiVxC2ovU2whdAQHgjdTbCDZDSVEuS09TRTpBMDAwMjcwLklRX1RPVEFMX0NPTU1PTl9FUVVJVFkuQ1ExMjAyMS4uLi5VU0QBAAAAttwlAAIAAAAMMjczMzYuNjAxOTM1AQgAAAAFAAAAATEBAAAACy0yMDgzMjA2MDExAwAAAAMxNjACAAAABDEwMDYEAAAAATAHAAAACjEwLzI0LzIwMjMIAAAACTMvMzEvMjAyMQkAAAABMIlcQtqL1NsIqnMe4I3U2wgnQ0lRLktPU0U6QTAwMDI3MC5JUV9BUElDLkNRMTIwMjEuLi4uVVNEAQAAALbcJQACAAAACzE1MjEuNTkzNTkxAQgAAAAFAAAAATEBAAAACy0yMDgzMjA2MDExAwAAAAMxNjACAAAABDEwODQEAAAAATAHAAAACjEwLzI0LzIwMjMIAAAACTMvMzEvMjAyMQkAAAABMIlcQtqL1NsI/P0C4I3U2wglQ0lRLktPU0U6QTAwMDI3MC5JUV9SRS5DUTEyMDIxLi4uLlVTRAEA</t>
  </si>
  <si>
    <t>AAC23CUAAgAAAAwyNDc0My4wNTkzNTUBCAAAAAUAAAABMQEAAAALLTIwODMyMDYwMTEDAAAAAzE2MAIAAAAEMTIyMgQAAAABMAcAAAAKMTAvMjQvMjAyMwgAAAAJMy8zMS8yMDIxCQAAAAEwiVxC2ovU2wg9lgXgjdTbCC9DSVEuS09TRTpBMDAwMjcwLklRX1RPVEFMX0VRVUlUWS5DUTEyMDIxLi4uLlVTRAEAAAC23CUAAgAAAAwyNzMzNi42MDE5MzUBCAAAAAUAAAABMQEAAAALLTIwODMyMDYwMTEDAAAAAzE2MAIAAAAEMTI3NQQAAAABMAcAAAAKMTAvMjQvMjAyMwgAAAAJMy8zMS8yMDIxCQAAAAEwiVxC2ovU2whh3/XfjdTbCEBDSVEuS09TRTpBMDAwMjcwLklRX1RPVEFMX09VVFNUQU5ESU5HX0ZJTElOR19EQVRFLkNRMTIwMjEuLi4uVVNEAQAAALbcJQACAAAACjQwMC45MzEyNjMBBAAAAAUAAAABNQEAAAALLTIwODMyMDYwMTECAAAABTI0MTUzBgAAAAEwiVxC2ovU2whzP/ffjdTbCC1DSVEuS09TRTpBMDAwMjcwLklRX1RPVEFMX0RFQlQuQ1ExMjAyMS4uLi5VU0QBAAAAttwlAAIAAAALOTY2Ny4xMzgwOTkBCAAAAAUAAAABMQEAAAALLTIwODMyMDYwMTEDAAAAAzE2MAIAAAAENDE3MwQAAAABMAcAAAAKMTAvMjQvMjAyMwgAAAAJMy8zMS8yMDIxCQAAAAEwiVxC2ovU2wg9/fnfjdTbCDFDSVEuS09TRTpBMDAwMjcwLklRX1BSRUZfRElWX09USEVSLkNRMTIwMjEuLi4uVVNEAQAAALbcJQADAAAAAACJ</t>
  </si>
  <si>
    <t>XELai9TbCBG6/N+N1NsIJ0NJUS5LT1NFOkEwMDAyNzAuSVFfQ09HUy5DUTEyMDIxLi4uLlVTRAEAAAC23CUAAgAAAAwxMjE1MC4zNTE4MDkBCAAAAAUAAAABMQEAAAALLTIwODMyMDYwMTEDAAAAAzE2MAIAAAACMzQEAAAAATAHAAAACjEwLzI0LzIwMjMIAAAACTMvMzEvMjAyMQkAAAABMIlcQtqL1NsI+FX/343U2wglQ0lRLktPU0U6QTAwMDI3MC5JUV9BUC5DUTEyMDIxLi4uLlVTRAEAAAC23CUAAgAAAAs3MjY2LjgzODY1NAEIAAAABQAAAAExAQAAAAstMjA4MzIwNjAxMQMAAAADMTYwAgAAAAQxMDE4BAAAAAEwBwAAAAoxMC8yNC8yMDIzCAAAAAkzLzMxLzIwMjEJAAAAATCJXELai9TbCBfIHOCN1NsIJUNJUS5LT1NFOkEwMDAyNzAuSVFfQVIuQ1ExMjAyMS4uLi5VU0QBAAAAttwlAAIAAAALMTk2Ni4wNTIwMDQBCAAAAAUAAAABMQEAAAALLTIwODMyMDYwMTEDAAAAAzE2MAIAAAAEMTAyMQQAAAABMAcAAAAKMTAvMjQvMjAyMwgAAAAJMy8zMS8yMDIxCQAAAAEwiVxC2ovU2wjVjQngjdTbCCxDSVEuS09TRTpBMDAwMjcwLklRX0lOVkVOVE9SWS5DUTEyMDIxLi4uLlVTRAEAAAC23CUAAgAAAAs2OTY3LjY4MjE3OQEIAAAABQAAAAExAQAAAAstMjA4MzIwNjAxMQMAAAADMTYwAgAAAAQxMDQzBAAAAAEwBwAAAAoxMC8yNC8yMDIzCAAAAAkzLzMxLzIwMjEJAAAAATCJXELai9TbCFnWC+CN1NsIJkNJUS5L</t>
  </si>
  <si>
    <t>T1NFOkEwMDAyNzAuSVFfU0dBLkNRMTIwMjEuLi4uVVNEAQAAALbcJQACAAAACzEzNTUuMjgxNzM5AQgAAAAFAAAAATEBAAAACy0yMDgzMjA2MDExAwAAAAMxNjACAAAAAjIzBAAAAAEwBwAAAAoxMC8yNC8yMDIzCAAAAAkzLzMxLzIwMjEJAAAAATCJXELai9TbCJPl8d+N1NsIO0NJUS5LT1NFOkEwMDAyNzAuSVFfVE9UQUxfUkVWXzFZUl9BTk5fR1JPV1RILkNRMTIwMjEuLi4uVVNEAQAAALbcJQACAAAABzEzLjgzMTUBCAAAAAUAAAABMQEAAAALLTIwODMyMDYwMTEDAAAAAjg1AgAAAAQ0MTk0BAAAAAEwBwAAAAoxMC8yNC8yMDIzCAAAAAkzLzMxLzIwMjEJAAAAATCJXELai9TbCOO789+N1NsIJUNJUS5LT1NFOkEwMDAyNzAuSVFfREEuQ1ExMjAyMS4uLi5VU0QBAAAAttwlAAIAAAAJMzguODk5MDY4AQgAAAAFAAAAATEBAAAACy0yMDgzMjA2MDExAwAAAAMxNjACAAAAATIEAAAAATAHAAAACjEwLzI0LzIwMjMIAAAACTMvMzEvMjAyMQkAAAABMIlcQtqL1NsI1aQa4I3U2wgzQ0lRLktPU0U6QTAwMDI3MC5JUV9ORVRfSU5URVJFU1RfRVhQLkNRMTIwMjEuLi4uVVNEAQAAALbcJQACAAAACS01LjYxMDA5MwEIAAAABQAAAAExAQAAAAstMjA4MzIwNjAxMQMAAAADMTYwAgAAAAMzNjgEAAAAATAHAAAACjEwLzI0LzIwMjMIAAAACTMvMzEvMjAyMQkAAAABMIlcQtqL1NsI/P0C4I3U2wgyQ0lRLktPU0U6QTAw</t>
  </si>
  <si>
    <t>MDI3MC5JUV9ORVRfV09SS0lOR19DQVAuQ1ExMjAyMS4uLi5VU0QBAAAAttwlAAIAAAAMLTQ1MzUuNzU0Nzk0AQgAAAAFAAAAATEBAAAACy0yMDgzMjA2MDExAwAAAAMxNjACAAAABDEzMTEEAAAAATAHAAAACjEwLzI0LzIwMjMIAAAACTMvMzEvMjAyMQkAAAABMIlcQtqL1NsIDPAa4I3U2wgoQ0lRLktPU0U6QTAwMDI3MC5JUV9DQVBFWC5DUTEyMDIxLi4uLlVTRAEAAAC23CUAAgAAAAstMTAzLjMyMjAxOQEIAAAABQAAAAExAQAAAAstMjA4MzIwNjAxMQMAAAADMTYwAgAAAAQyMDIxBAAAAAEwBwAAAAoxMC8yNC8yMDIzCAAAAAkzLzMxLzIwMjEJAAAAATCJXELai9TbCD2WBeCN1NsILENJUS5LT1NFOkEwMDAyNzAuSVFfVE9UQUxfUkVWLkNRNDIwMjAuLi4uVVNEAQAAALbcJQACAAAADDE1NTM4Ljk1NTUwNQEIAAAABQAAAAExAQAAAAstMjEwODMzMTU1NQMAAAADMTYwAgAAAAIyOAQAAAABMAcAAAAKMTAvMjQvMjAyMwgAAAAKMTIvMzEvMjAyMAkAAAABMIlcQtqL1NsIXQEB4I3U2wglQ0lRLktPU0U6QTAwMDI3MC5JUV9OSS5DUTQyMDIwLi4uLlVTRAEAAAC23CUAAgAAAAo4ODMuNjI2Njc3AQgAAAAFAAAAATEBAAAACy0yMTA4MzMxNTU1AwAAAAMxNjACAAAAAjE1BAAAAAEwBwAAAAoxMC8yNC8yMDIzCAAAAAoxMi8zMS8yMDIwCQAAAAEwiVxC2ovU2whZ1gvgjdTbCC1DSVEuS09TRTpBMDAwMjcwLklR</t>
  </si>
  <si>
    <t>X0NBU0hfRVFVSVYuQ1E0MjAyMC4uLi5VU0QBAAAAttwlAAIAAAALOTMzNi41NjI4NjYBCAAAAAUAAAABMQEAAAALLTIxMDgzMzE1NTUDAAAAAzE2MAIAAAAEMTA5NgQAAAABMAcAAAAKMTAvMjQvMjAyMwgAAAAKMTIvMzEvMjAyMAkAAAABMIlcQtqL1NsIk+Xx343U2wgxQ0lRLktPU0U6QTAwMDI3MC5JUV9DQVNIX1NUX0lOVkVTVC5DUTQyMDIwLi4uLlVTRAEAAAC23CUAAgAAAAsxMzYzMi4xMTM1NwEIAAAABQAAAAExAQAAAAstMjEwODMzMTU1NQMAAAADMTYwAgAAAAQxMDAyBAAAAAEwBwAAAAoxMC8yNC8yMDIzCAAAAAoxMi8zMS8yMDIwCQAAAAEwiVxC2ovU2wjju/PfjdTbCCtDSVEuS09TRTpBMDAwMjcwLklRX1RPVEFMX0NBLkNRNDIwMjAuLi4uVVNEAQAAALbcJQACAAAADDIzOTc2Ljk0Nzc4NgEIAAAABQAAAAExAQAAAAstMjEwODMzMTU1NQMAAAADMTYwAgAAAAQxMDA4BAAAAAEwBwAAAAoxMC8yNC8yMDIzCAAAAAoxMi8zMS8yMDIwCQAAAAEwiVxC2ovU2whh3/XfjdTbCC9DSVEuS09TRTpBMDAwMjcwLklRX1RPVEFMX0FTU0VUUy5DUTQyMDIwLi4uLlVTRAEAAAC23CUAAgAAAAw1NTU4NC4wNjMxNjgBCAAAAAUAAAABMQEAAAALLTIxMDgzMzE1NTUDAAAAAzE2MAIAAAAEMTAwNwQAAAABMAcAAAAKMTAvMjQvMjAyMwgAAAAKMTIvMzEvMjAyMAkAAAABMIlcQtqL1NsIspL8343U2wgrQ0lRLktP</t>
  </si>
  <si>
    <t>U0U6QTAwMDI3MC5JUV9UT1RBTF9DTC5DUTQyMDIwLi4uLlVTRAEAAAC23CUAAgAAAAwxOTM4Ni4zNjM1NTYBCAAAAAUAAAABMQEAAAALLTIxMDgzMzE1NTUDAAAAAzE2MAIAAAAEMTAwOQQAAAABMAcAAAAKMTAvMjQvMjAyMwgAAAAKMTIvMzEvMjAyMAkAAAABMIlcQtqL1NsIOZwV4I3U2wgtQ0lRLktPU0U6QTAwMDI3MC5JUV9UT1RBTF9MSUFCLkNRNDIwMjAuLi4uVVNEAQAAALbcJQACAAAADDI4MTE2LjkwNDY4NAEIAAAABQAAAAExAQAAAAstMjEwODMzMTU1NQMAAAADMTYwAgAAAAQxMjc2BAAAAAEwBwAAAAoxMC8yNC8yMDIzCAAAAAoxMi8zMS8yMDIwCQAAAAEwiVxC2ovU2wg9lgXgjdTbCC5DSVEuS09TRTpBMDAwMjcwLklRX1BSRUZfRVFVSVRZLkNRNDIwMjAuLi4uVVNEAQAAALbcJQADAAAAAACJXELai9TbCJAbB+CN1NsINkNJUS5LT1NFOkEwMDAyNzAuSVFfVE9UQUxfQ09NTU9OX0VRVUlUWS5DUTQyMDIwLi4uLlVTRAEAAAC23CUAAgAAAAwyNzQ2Ny4xNTg0ODQBCAAAAAUAAAABMQEAAAALLTIxMDgzMzE1NTUDAAAAAzE2MAIAAAAEMTAwNgQAAAABMAcAAAAKMTAvMjQvMjAyMwgAAAAKMTIvMzEvMjAyMAkAAAABMIlcQtqL1NsIY5cX4I3U2wgnQ0lRLktPU0U6QTAwMDI3MC5JUV9BUElDLkNRNDIwMjAuLi4uVVNEAQAAALbcJQACAAAACzE1NzYuNTk5MzAxAQgAAAAFAAAAATEBAAAACy0yMTA4</t>
  </si>
  <si>
    <t>MzMxNTU1AwAAAAMxNjACAAAABDEwODQEAAAAATAHAAAACjEwLzI0LzIwMjMIAAAACjEyLzMxLzIwMjAJAAAAATCJXELai9TbCNWNCeCN1NsIJUNJUS5LT1NFOkEwMDAyNzAuSVFfUkUuQ1E0MjAyMC4uLi5VU0QBAAAAttwlAAIAAAAMMjQ5NjkuMzgxMTQ3AQgAAAAFAAAAATEBAAAACy0yMTA4MzMxNTU1AwAAAAMxNjACAAAABDEyMjIEAAAAATAHAAAACjEwLzI0LzIwMjMIAAAACjEyLzMxLzIwMjAJAAAAATCJXELai9TbCPhV/9+N1NsIL0NJUS5LT1NFOkEwMDAyNzAuSVFfVE9UQUxfRVFVSVRZLkNRNDIwMjAuLi4uVVNEAQAAALbcJQACAAAADDI3NDY3LjE1ODQ4NAEIAAAABQAAAAExAQAAAAstMjEwODMzMTU1NQMAAAADMTYwAgAAAAQxMjc1BAAAAAEwBwAAAAoxMC8yNC8yMDIzCAAAAAoxMi8zMS8yMDIwCQAAAAEwiVxC2ovU2whdAQHgjdTbCEBDSVEuS09TRTpBMDAwMjcwLklRX1RPVEFMX09VVFNUQU5ESU5HX0ZJTElOR19EQVRFLkNRNDIwMjAuLi4uVVNEAQAAALbcJQACAAAACjQwMC45MzEyNjMBBAAAAAUAAAABNQEAAAALLTIxMDgzMzE1NTUCAAAABTI0MTUzBgAAAAEwiVxC2ovU2whfnhPgjdTbCC1DSVEuS09TRTpBMDAwMjcwLklRX1RPVEFMX0RFQlQuQ1E0MjAyMC4uLi5VU0QBAAAAttwlAAIAAAALOTU4MS41MjYwNzYBCAAAAAUAAAABMQEAAAALLTIxMDgzMzE1NTUDAAAAAzE2MAIAAAAENDE3</t>
  </si>
  <si>
    <t>MwQAAAABMAcAAAAKMTAvMjQvMjAyMwgAAAAKMTIvMzEvMjAyMAkAAAABMIlcQtqL1NsI/P0C4I3U2wgxQ0lRLktPU0U6QTAwMDI3MC5JUV9QUkVGX0RJVl9PVEhFUi5DUTQyMDIwLi4uLlVTRAEAAAC23CUAAwAAAAAAiVxC2ovU2wiT5fHfjdTbCCdDSVEuS09TRTpBMDAwMjcwLklRX0NPR1MuQ1E0MjAyMC4uLi5VU0QBAAAAttwlAAIAAAALMTI3NzYuOTMzODkBCAAAAAUAAAABMQEAAAALLTIxMDgzMzE1NTUDAAAAAzE2MAIAAAACMzQEAAAAATAHAAAACjEwLzI0LzIwMjMIAAAACjEyLzMxLzIwMjAJAAAAATCJXELai9TbCOO789+N1NsIJUNJUS5LT1NFOkEwMDAyNzAuSVFfQVAuQ1E0MjAyMC4uLi5VU0QBAAAAttwlAAIAAAAKNjcxMC4xMDY5MwEIAAAABQAAAAExAQAAAAstMjEwODMzMTU1NQMAAAADMTYwAgAAAAQxMDE4BAAAAAEwBwAAAAoxMC8yNC8yMDIzCAAAAAoxMi8zMS8yMDIwCQAAAAEwiVxC2ovU2whh3/XfjdTbCCVDSVEuS09TRTpBMDAwMjcwLklRX0FSLkNRNDIwMjAuLi4uVVNEAQAAALbcJQACAAAACzE2NzEuNDY4MjYxAQgAAAAFAAAAATEBAAAACy0yMTA4MzMxNTU1AwAAAAMxNjACAAAABDEwMjEEAAAAATAHAAAACjEwLzI0LzIwMjMIAAAACjEyLzMxLzIwMjAJAAAAATCJXELai9TbCHM/99+N1NsILENJUS5LT1NFOkEwMDAyNzAuSVFfSU5WRU5UT1JZLkNRNDIwMjAuLi4uVVNEAQAAALbc</t>
  </si>
  <si>
    <t>JQACAAAACzY1MTguNTY3OTg2AQgAAAAFAAAAATEBAAAACy0yMTA4MzMxNTU1AwAAAAMxNjACAAAABDEwNDMEAAAAATAHAAAACjEwLzI0LzIwMjMIAAAACjEyLzMxLzIwMjAJAAAAATCJXELai9TbCD39+d+N1NsIJkNJUS5LT1NFOkEwMDAyNzAuSVFfU0dBLkNRNDIwMjAuLi4uVVNEAQAAALbcJQACAAAACzEzNjAuNDY4MTAzAQgAAAAFAAAAATEBAAAACy0yMTA4MzMxNTU1AwAAAAMxNjACAAAAAjIzBAAAAAEwBwAAAAoxMC8yNC8yMDIzCAAAAAoxMi8zMS8yMDIwCQAAAAEwiVxC2ovU2wg9lgXgjdTbCDtDSVEuS09TRTpBMDAwMjcwLklRX1RPVEFMX1JFVl8xWVJfQU5OX0dST1dUSC5DUTQyMDIwLi4uLlVTRAEAAAC23CUAAgAAAAY0Ljk5OTMBCAAAAAUAAAABMQEAAAALLTIxMDgzMzE1NTUDAAAAAjg1AgAAAAQ0MTk0BAAAAAEwBwAAAAoxMC8yNC8yMDIzCAAAAAoxMi8zMS8yMDIwCQAAAAEwiVxC2ovU2wiQGwfgjdTbCCVDSVEuS09TRTpBMDAwMjcwLklRX0RBLkNRNDIwMjAuLi4uVVNEAQAAALbcJQACAAAABzQzLjAzMDcBCAAAAAUAAAABMQEAAAALLTIxMDgzMzE1NTUDAAAAAzE2MAIAAAABMgQAAAABMAcAAAAKMTAvMjQvMjAyMwgAAAAKMTIvMzEvMjAyMAkAAAABMIlcQtqL1NsIs1UR4I3U2wgzQ0lRLktPU0U6QTAwMDI3MC5JUV9ORVRfSU5URVJFU1RfRVhQLkNRNDIwMjAuLi4uVVNEAQAAALbcJQAC</t>
  </si>
  <si>
    <t>AAAACi0xNS43NjUzOTYBCAAAAAUAAAABMQEAAAALLTIxMDgzMzE1NTUDAAAAAzE2MAIAAAADMzY4BAAAAAEwBwAAAAoxMC8yNC8yMDIzCAAAAAoxMi8zMS8yMDIwCQAAAAEwiVxC2ovU2wjVjQngjdTbCDJDSVEuS09TRTpBMDAwMjcwLklRX05FVF9XT1JLSU5HX0NBUC5DUTQyMDIwLi4uLlVTRAEAAAC23CUAAgAAAAwtNDE1Ny4xNDE5NzkBCAAAAAUAAAABMQEAAAALLTIxMDgzMzE1NTUDAAAAAzE2MAIAAAAEMTMxMQQAAAABMAcAAAAKMTAvMjQvMjAyMwgAAAAKMTIvMzEvMjAyMAkAAAABMIlcQtqL1NsIWdYL4I3U2wgoQ0lRLktPU0U6QTAwMDI3MC5JUV9DQVBFWC5DUTQyMDIwLi4uLlVTRAEAAAC23CUAAgAAAAstNDY0LjU4ODAyNwEIAAAABQAAAAExAQAAAAstMjEwODMzMTU1NQMAAAADMTYwAgAAAAQyMDIxBAAAAAEwBwAAAAoxMC8yNC8yMDIzCAAAAAoxMi8zMS8yMDIwCQAAAAEwiVxC2ovU2whdAQHgjdTbCCxDSVEuS09TRTpBMDAwMjcwLklRX1RPVEFMX1JFVi5DUTMyMDIwLi4uLlVTRAEAAAC23CUAAgAAAAwxNDAxOC44OTM2NzEBCAAAAAUAAAABMQEAAAALLTIxMjA0Mjg3ODkDAAAAAzE2MAIAAAACMjgEAAAAATAHAAAACjEwLzI0LzIwMjMIAAAACTkvMzAvMjAyMAkAAAABMIlcQtqL1NsIcz/3343U2wglQ0lRLktPU0U6QTAwMDI3MC5JUV9OSS5DUTMyMDIwLi4uLlVTRAEAAAC23CUAAgAAAAox</t>
  </si>
  <si>
    <t>MTQuODIxMjY0AQgAAAAFAAAAATEBAAAACy0yMTIwNDI4Nzg5AwAAAAMxNjACAAAAAjE1BAAAAAEwBwAAAAoxMC8yNC8yMDIzCAAAAAk5LzMwLzIwMjAJAAAAATCJXELai9TbCD39+d+N1NsILUNJUS5LT1NFOkEwMDAyNzAuSVFfQ0FTSF9FUVVJVi5DUTMyMDIwLi4uLlVTRAEAAAC23CUAAgAAAAs4OTI4LjM4NjM2NAEIAAAABQAAAAExAQAAAAstMjEyMDQyODc4OQMAAAADMTYwAgAAAAQxMDk2BAAAAAEwBwAAAAoxMC8yNC8yMDIzCAAAAAk5LzMwLzIwMjAJAAAAATCJXELai9TbCLKS/N+N1NsIMUNJUS5LT1NFOkEwMDAyNzAuSVFfQ0FTSF9TVF9JTlZFU1QuQ1EzMjAyMC4uLi5VU0QBAAAAttwlAAIAAAALMTM3MjguMjMzNTMBCAAAAAUAAAABMQEAAAALLTIxMjA0Mjg3ODkDAAAAAzE2MAIAAAAEMTAwMgQAAAABMAcAAAAKMTAvMjQvMjAyMwgAAAAJOS8zMC8yMDIwCQAAAAEwiVxC2ovU2wj4Vf/fjdTbCCtDSVEuS09TRTpBMDAwMjcwLklRX1RPVEFMX0NBLkNRMzIwMjAuLi4uVVNEAQAAALbcJQACAAAADDIzMjQ3LjE2NTY5NgEIAAAABQAAAAExAQAAAAstMjEyMDQyODc4OQMAAAADMTYwAgAAAAQxMDA4BAAAAAEwBwAAAAoxMC8yNC8yMDIzCAAAAAk5LzMwLzIwMjAJAAAAATCJXELai9TbCKt2DOCN1NsIL0NJUS5LT1NFOkEwMDAyNzAuSVFfVE9UQUxfQVNTRVRTLkNRMzIwMjAuLi4uVVNEAQAAALbcJQAC</t>
  </si>
  <si>
    <t>AAAADDUzMTg1Ljg4NDI5MwEIAAAABQAAAAExAQAAAAstMjEyMDQyODc4OQMAAAADMTYwAgAAAAQxMDA3BAAAAAEwBwAAAAoxMC8yNC8yMDIzCAAAAAk5LzMwLzIwMjAJAAAAATCJXELai9TbCDOwJuCN1NsIK0NJUS5LT1NFOkEwMDAyNzAuSVFfVE9UQUxfQ0wuQ1EzMjAyMC4uLi5VU0QBAAAAttwlAAIAAAAMMTk0MjQuMTc1NzkzAQgAAAAFAAAAATEBAAAACy0yMTIwNDI4Nzg5AwAAAAMxNjACAAAABDEwMDkEAAAAATAHAAAACjEwLzI0LzIwMjMIAAAACTkvMzAvMjAyMAkAAAABMIlcQtqL1NsIWdYL4I3U2wgtQ0lRLktPU0U6QTAwMDI3MC5JUV9UT1RBTF9MSUFCLkNRMzIwMjAuLi4uVVNEAQAAALbcJQACAAAADDI4MjM5LjM0MzYxMgEIAAAABQAAAAExAQAAAAstMjEyMDQyODc4OQMAAAADMTYwAgAAAAQxMjc2BAAAAAEwBwAAAAoxMC8yNC8yMDIzCAAAAAk5LzMwLzIwMjAJAAAAATCJXELai9TbCJPl8d+N1NsILkNJUS5LT1NFOkEwMDAyNzAuSVFfUFJFRl9FUVVJVFkuQ1EzMjAyMC4uLi5VU0QBAAAAttwlAAMAAAAAAIlcQtqL1NsI47vz343U2wg2Q0lRLktPU0U6QTAwMDI3MC5JUV9UT1RBTF9DT01NT05fRVFVSVRZLkNRMzIwMjAuLi4uVVNEAQAAALbcJQACAAAADDI0OTQ2LjU0MDY4MQEIAAAABQAAAAExAQAAAAstMjEyMDQyODc4OQMAAAADMTYwAgAAAAQxMDA2BAAAAAEwBwAAAAoxMC8yNC8yMDIz</t>
  </si>
  <si>
    <t>CAAAAAk5LzMwLzIwMjAJAAAAATCJXELai9TbCJR7I+CN1NsIJ0NJUS5LT1NFOkEwMDAyNzAuSVFfQVBJQy5DUTMyMDIwLi4uLlVTRAEAAAC23CUAAgAAAAsxNDczLjY4MjU2OQEIAAAABQAAAAExAQAAAAstMjEyMDQyODc4OQMAAAADMTYwAgAAAAQxMDg0BAAAAAEwBwAAAAoxMC8yNC8yMDIzCAAAAAk5LzMwLzIwMjAJAAAAATCJXELai9TbCPz9AuCN1NsIJUNJUS5LT1NFOkEwMDAyNzAuSVFfUkUuQ1EzMjAyMC4uLi5VU0QBAAAAttwlAAIAAAAMMjI0NzQuMTg0NjExAQgAAAAFAAAAATEBAAAACy0yMTIwNDI4Nzg5AwAAAAMxNjACAAAABDEyMjIEAAAAATAHAAAACjEwLzI0LzIwMjMIAAAACTkvMzAvMjAyMAkAAAABMIlcQtqL1NsIPZYF4I3U2wgvQ0lRLktPU0U6QTAwMDI3MC5JUV9UT1RBTF9FUVVJVFkuQ1EzMjAyMC4uLi5VU0QBAAAAttwlAAIAAAAMMjQ5NDYuNTQwNjgxAQgAAAAFAAAAATEBAAAACy0yMTIwNDI4Nzg5AwAAAAMxNjACAAAABDEyNzUEAAAAATAHAAAACjEwLzI0LzIwMjMIAAAACTkvMzAvMjAyMAkAAAABMIlcQtqL1NsIkBsH4I3U2whAQ0lRLktPU0U6QTAwMDI3MC5JUV9UT1RBTF9PVVRTVEFORElOR19GSUxJTkdfREFURS5DUTMyMDIwLi4uLlVTRAEAAAC23CUAAgAAAAo0MDAuOTMxMjYzAQQAAAAFAAAAATUBAAAACy0yMTIwNDI4Nzg5AgAAAAUyNDE1MwYAAAABMIlcQtqL1NsIcz/3</t>
  </si>
  <si>
    <t>343U2wgtQ0lRLktPU0U6QTAwMDI3MC5JUV9UT1RBTF9ERUJULkNRMzIwMjAuLi4uVVNEAQAAALbcJQACAAAADDEwMTEzLjQ5OTM3MQEIAAAABQAAAAExAQAAAAstMjEyMDQyODc4OQMAAAADMTYwAgAAAAQ0MTczBAAAAAEwBwAAAAoxMC8yNC8yMDIzCAAAAAk5LzMwLzIwMjAJAAAAATCJXELai9TbCD39+d+N1NsIMUNJUS5LT1NFOkEwMDAyNzAuSVFfUFJFRl9ESVZfT1RIRVIuQ1EzMjAyMC4uLi5VU0QBAAAAttwlAAMAAAAAAIlcQtqL1NsImmv8343U2wgnQ0lRLktPU0U6QTAwMDI3MC5JUV9DT0dTLkNRMzIwMjAuLi4uVVNEAQAAALbcJQACAAAADDExNTA0LjgxODc3MQEIAAAABQAAAAExAQAAAAstMjEyMDQyODc4OQMAAAADMTYwAgAAAAIzNAQAAAABMAcAAAAKMTAvMjQvMjAyMwgAAAAJOS8zMC8yMDIwCQAAAAEwiVxC2ovU2wj4Vf/fjdTbCCVDSVEuS09TRTpBMDAwMjcwLklRX0FQLkNRMzIwMjAuLi4uVVNEAQAAALbcJQACAAAACzY1MTIuMjM1NDUxAQgAAAAFAAAAATEBAAAACy0yMTIwNDI4Nzg5AwAAAAMxNjACAAAABDEwMTgEAAAAATAHAAAACjEwLzI0LzIwMjMIAAAACTkvMzAvMjAyMAkAAAABMIlcQtqL1NsIXQEB4I3U2wglQ0lRLktPU0U6QTAwMDI3MC5JUV9BUi5DUTMyMDIwLi4uLlVTRAEAAAC23CUAAgAAAAsxNjEzLjc3NDU5NQEIAAAABQAAAAExAQAAAAstMjEyMDQyODc4OQMAAAADMTYw</t>
  </si>
  <si>
    <t>AgAAAAQxMDIxBAAAAAEwBwAAAAoxMC8yNC8yMDIzCAAAAAk5LzMwLzIwMjAJAAAAATCJXELai9TbCNWNCeCN1NsILENJUS5LT1NFOkEwMDAyNzAuSVFfSU5WRU5UT1JZLkNRMzIwMjAuLi4uVVNEAQAAALbcJQACAAAACzYzNzYuODMzOTE2AQgAAAAFAAAAATEBAAAACy0yMTIwNDI4Nzg5AwAAAAMxNjACAAAABDEwNDMEAAAAATAHAAAACjEwLzI0LzIwMjMIAAAACTkvMzAvMjAyMAkAAAABMIlcQtqL1NsIWdYL4I3U2wgmQ0lRLktPU0U6QTAwMDI3MC5JUV9TR0EuQ1EzMjAyMC4uLi5VU0QBAAAAttwlAAIAAAALMjA5OS4wMDQ2NTcBCAAAAAUAAAABMQEAAAALLTIxMjA0Mjg3ODkDAAAAAzE2MAIAAAACMjMEAAAAATAHAAAACjEwLzI0LzIwMjMIAAAACTkvMzAvMjAyMAkAAAABMIlcQtqL1NsIk+Xx343U2wg7Q0lRLktPU0U6QTAwMDI3MC5JUV9UT1RBTF9SRVZfMVlSX0FOTl9HUk9XVEguQ1EzMjAyMC4uLi5VU0QBAAAAttwlAAIAAAAGOC4xNjYxAQgAAAAFAAAAATEBAAAACy0yMTIwNDI4Nzg5AwAAAAI4NQIAAAAENDE5NAQAAAABMAcAAAAKMTAvMjQvMjAyMwgAAAAJOS8zMC8yMDIwCQAAAAEwiVxC2ovU2wjju/PfjdTbCCVDSVEuS09TRTpBMDAwMjcwLklRX0RBLkNRMzIwMjAuLi4uVVNEAQAAALbcJQACAAAACTM3LjI3ODI4MgEIAAAABQAAAAExAQAAAAstMjEyMDQyODc4OQMAAAADMTYwAgAAAAEyBAAA</t>
  </si>
  <si>
    <t>AAEwBwAAAAoxMC8yNC8yMDIzCAAAAAk5LzMwLzIwMjAJAAAAATCJXELai9TbCGHf9d+N1NsIM0NJUS5LT1NFOkEwMDAyNzAuSVFfTkVUX0lOVEVSRVNUX0VYUC5DUTMyMDIwLi4uLlVTRAEAAAC23CUAAgAAAAotMTIuMTkxMzI2AQgAAAAFAAAAATEBAAAACy0yMTIwNDI4Nzg5AwAAAAMxNjACAAAAAzM2OAQAAAABMAcAAAAKMTAvMjQvMjAyMwgAAAAJOS8zMC8yMDIwCQAAAAEwiVxC2ovU2wj8/QLgjdTbCDJDSVEuS09TRTpBMDAwMjcwLklRX05FVF9XT1JLSU5HX0NBUC5DUTMyMDIwLi4uLlVTRAEAAAC23CUAAgAAAAwtNDM4MC42MTM4MDEBCAAAAAUAAAABMQEAAAALLTIxMjA0Mjg3ODkDAAAAAzE2MAIAAAAEMTMxMQQAAAABMAcAAAAKMTAvMjQvMjAyMwgAAAAJOS8zMC8yMDIwCQAAAAEwiVxC2ovU2wirbyDgjdTbCChDSVEuS09TRTpBMDAwMjcwLklRX0NBUEVYLkNRMzIwMjAuLi4uVVNEAQAAALbcJQACAAAACy0yNzguNDU3NjQ5AQgAAAAFAAAAATEBAAAACy0yMTIwNDI4Nzg5AwAAAAMxNjACAAAABDIwMjEEAAAAATAHAAAACjEwLzI0LzIwMjMIAAAACTkvMzAvMjAyMAkAAAABMIlcQtqL1NsIPZYF4I3U2wgsQ0lRLktPU0U6QTAwMDI3MC5JUV9UT1RBTF9SRVYuQ1EyMjAyMC4uLi5VU0QBAAAAttwlAAIAAAALOTQ3OC4zNzMyNzQBCAAAAAUAAAABMQEAAAALLTIxMjA0MTU5MDQDAAAAAzE2MAIAAAAC</t>
  </si>
  <si>
    <t>MjgEAAAAATAHAAAACjEwLzI0LzIwMjMIAAAACTYvMzAvMjAyMAkAAAABMIlcQtqL1NsIXQEB4I3U2wglQ0lRLktPU0U6QTAwMDI3MC5JUV9OSS5DUTIyMDIwLi4uLlVTRAEAAAC23CUAAgAAAAoxMDUuMzA1NzA4AQgAAAAFAAAAATEBAAAACy0yMTIwNDE1OTA0AwAAAAMxNjACAAAAAjE1BAAAAAEwBwAAAAoxMC8yNC8yMDIzCAAAAAk2LzMwLzIwMjAJAAAAATCJXELai9TbCD6sH+CN1NsILUNJUS5LT1NFOkEwMDAyNzAuSVFfQ0FTSF9FUVVJVi5DUTIyMDIwLi4uLlVTRAEAAAC23CUAAgAAAAg1NTc5LjcwMQEIAAAABQAAAAExAQAAAAstMjEyMDQxNTkwNAMAAAADMTYwAgAAAAQxMDk2BAAAAAEwBwAAAAoxMC8yNC8yMDIzCAAAAAk2LzMwLzIwMjAJAAAAATCJXELai9TbCJPl8d+N1NsIMUNJUS5LT1NFOkEwMDAyNzAuSVFfQ0FTSF9TVF9JTlZFU1QuQ1EyMjAyMC4uLi5VU0QBAAAAttwlAAIAAAAMMTAxNzQuMjAyNjUyAQgAAAAFAAAAATEBAAAACy0yMTIwNDE1OTA0AwAAAAMxNjACAAAABDEwMDIEAAAAATAHAAAACjEwLzI0LzIwMjMIAAAACTYvMzAvMjAyMAkAAAABMIlcQtqL1NsI47vz343U2wgrQ0lRLktPU0U6QTAwMDI3MC5JUV9UT1RBTF9DQS5DUTIyMDIwLi4uLlVTRAEAAAC23CUAAgAAAAwxOTg0Mi4xNTc3MTUBCAAAAAUAAAABMQEAAAALLTIxMjA0MTU5MDQDAAAAAzE2MAIAAAAEMTAwOAQAAAAB</t>
  </si>
  <si>
    <t>MAcAAAAKMTAvMjQvMjAyMwgAAAAJNi8zMC8yMDIwCQAAAAEwiVxC2ovU2whh3/XfjdTbCC9DSVEuS09TRTpBMDAwMjcwLklRX1RPVEFMX0FTU0VUUy5DUTIyMDIwLi4uLlVTRAEAAAC23CUAAgAAAAw0ODYzOC45MTE0MjMBCAAAAAUAAAABMQEAAAALLTIxMjA0MTU5MDQDAAAAAzE2MAIAAAAEMTAwNwQAAAABMAcAAAAKMTAvMjQvMjAyMwgAAAAJNi8zMC8yMDIwCQAAAAEwiVxC2ovU2whZ1gvgjdTbCCtDSVEuS09TRTpBMDAwMjcwLklRX1RPVEFMX0NMLkNRMjIwMjAuLi4uVVNEAQAAALbcJQACAAAADDE2MTc2LjU4OTY1MwEIAAAABQAAAAExAQAAAAstMjEyMDQxNTkwNAMAAAADMTYwAgAAAAQxMDA5BAAAAAEwBwAAAAoxMC8yNC8yMDIzCAAAAAk2LzMwLzIwMjAJAAAAATCJXELai9TbCD39+d+N1NsILUNJUS5LT1NFOkEwMDAyNzAuSVFfVE9UQUxfTElBQi5DUTIyMDIwLi4uLlVTRAEAAAC23CUAAgAAAAwyNDU0Mi44MDk2MjgBCAAAAAUAAAABMQEAAAALLTIxMjA0MTU5MDQDAAAAAzE2MAIAAAAEMTI3NgQAAAABMAcAAAAKMTAvMjQvMjAyMwgAAAAJNi8zMC8yMDIwCQAAAAEwiVxC2ovU2wg9lgXgjdTbCC5DSVEuS09TRTpBMDAwMjcwLklRX1BSRUZfRVFVSVRZLkNRMjIwMjAuLi4uVVNEAQAAALbcJQADAAAAAACJXELai9TbCJAbB+CN1NsINkNJUS5LT1NFOkEwMDAyNzAuSVFfVE9UQUxfQ09NTU9OX0VR</t>
  </si>
  <si>
    <t>VUlUWS5DUTIyMDIwLi4uLlVTRAEAAAC23CUAAgAAAAwyNDA5Ni4xMDE3OTYBCAAAAAUAAAABMQEAAAALLTIxMjA0MTU5MDQDAAAAAzE2MAIAAAAEMTAwNgQAAAABMAcAAAAKMTAvMjQvMjAyMwgAAAAJNi8zMC8yMDIwCQAAAAEwiVxC2ovU2wiqcx7gjdTbCCdDSVEuS09TRTpBMDAwMjcwLklRX0FQSUMuQ1EyMjAyMC4uLi5VU0QBAAAAttwlAAIAAAALMTQzMC40NTkwMTcBCAAAAAUAAAABMQEAAAALLTIxMjA0MTU5MDQDAAAAAzE2MAIAAAAEMTA4NAQAAAABMAcAAAAKMTAvMjQvMjAyMwgAAAAJNi8zMC8yMDIwCQAAAAEwiVxC2ovU2wjVjQngjdTbCCVDSVEuS09TRTpBMDAwMjcwLklRX1JFLkNRMjIwMjAuLi4uVVNEAQAAALbcJQACAAAADDIxNjY3LjgzOTMyNwEIAAAABQAAAAExAQAAAAstMjEyMDQxNTkwNAMAAAADMTYwAgAAAAQxMjIyBAAAAAEwBwAAAAoxMC8yNC8yMDIzCAAAAAk2LzMwLzIwMjAJAAAAATCJXELai9TbCNEu/9+N1NsIL0NJUS5LT1NFOkEwMDAyNzAuSVFfVE9UQUxfRVFVSVRZLkNRMjIwMjAuLi4uVVNEAQAAALbcJQACAAAADDI0MDk2LjEwMTc5NgEIAAAABQAAAAExAQAAAAstMjEyMDQxNTkwNAMAAAADMTYwAgAAAAQxMjc1BAAAAAEwBwAAAAoxMC8yNC8yMDIzCAAAAAk2LzMwLzIwMjAJAAAAATCJXELai9TbCF0BAeCN1NsIQENJUS5LT1NFOkEwMDAyNzAuSVFfVE9UQUxfT1VUU1RB</t>
  </si>
  <si>
    <t>TkRJTkdfRklMSU5HX0RBVEUuQ1EyMjAyMC4uLi5VU0QBAAAAttwlAAIAAAAKNDAwLjkzMTI2MwEEAAAABQAAAAE1AQAAAAstMjEyMDQxNTkwNAIAAAAFMjQxNTMGAAAAATCJXELai9TbCAzwGuCN1NsILUNJUS5LT1NFOkEwMDAyNzAuSVFfVE9UQUxfREVCVC5DUTIyMDIwLi4uLlVTRAEAAAC23CUAAgAAAAs4NzQ4LjMyMTU2NAEIAAAABQAAAAExAQAAAAstMjEyMDQxNTkwNAMAAAADMTYwAgAAAAQ0MTczBAAAAAEwBwAAAAoxMC8yNC8yMDIzCAAAAAk2LzMwLzIwMjAJAAAAATCJXELai9TbCPz9AuCN1NsIMUNJUS5LT1NFOkEwMDAyNzAuSVFfUFJFRl9ESVZfT1RIRVIuQ1EyMjAyMC4uLi5VU0QBAAAAttwlAAMAAAAAAIlcQtqL1NsIF8gc4I3U2wgnQ0lRLktPU0U6QTAwMDI3MC5JUV9DT0dTLkNRMjIwMjAuLi4uVVNEAQAAALbcJQACAAAACzgwNDcuMTI4ODk4AQgAAAAFAAAAATEBAAAACy0yMTIwNDE1OTA0AwAAAAMxNjACAAAAAjM0BAAAAAEwBwAAAAoxMC8yNC8yMDIzCAAAAAk2LzMwLzIwMjAJAAAAATCJXELai9TbCOO789+N1NsIJUNJUS5LT1NFOkEwMDAyNzAuSVFfQVAuQ1EyMjAyMC4uLi5VU0QBAAAAttwlAAIAAAALNTUzNi40NzQ1NDUBCAAAAAUAAAABMQEAAAALLTIxMjA0MTU5MDQDAAAAAzE2MAIAAAAEMTAxOAQAAAABMAcAAAAKMTAvMjQvMjAyMwgAAAAJNi8zMC8yMDIwCQAAAAEwiVxC2ovU</t>
  </si>
  <si>
    <t>2whh3/XfjdTbCCVDSVEuS09TRTpBMDAwMjcwLklRX0FSLkNRMjIwMjAuLi4uVVNEAQAAALbcJQACAAAACzEyMDQuOTI5MTA1AQgAAAAFAAAAATEBAAAACy0yMTIwNDE1OTA0AwAAAAMxNjACAAAABDEwMjEEAAAAATAHAAAACjEwLzI0LzIwMjMIAAAACTYvMzAvMjAyMAkAAAABMIlcQtqL1NsIcz/3343U2wgsQ0lRLktPU0U6QTAwMDI3MC5JUV9JTlZFTlRPUlkuQ1EyMjAyMC4uLi5VU0QBAAAAttwlAAIAAAALNjkxOS4yNTUwNjgBCAAAAAUAAAABMQEAAAALLTIxMjA0MTU5MDQDAAAAAzE2MAIAAAAEMTA0MwQAAAABMAcAAAAKMTAvMjQvMjAyMwgAAAAJNi8zMC8yMDIwCQAAAAEwiVxC2ovU2wg9/fnfjdTbCCZDSVEuS09TRTpBMDAwMjcwLklRX1NHQS5DUTIyMDIwLi4uLlVTRAEAAAC23CUAAgAAAAsxMDU2Ljc3NjI4MgEIAAAABQAAAAExAQAAAAstMjEyMDQxNTkwNAMAAAADMTYwAgAAAAIyMwQAAAABMAcAAAAKMTAvMjQvMjAyMwgAAAAJNi8zMC8yMDIwCQAAAAEwiVxC2ovU2wiaa/zfjdTbCDtDSVEuS09TRTpBMDAwMjcwLklRX1RPVEFMX1JFVl8xWVJfQU5OX0dST1dUSC5DUTIyMDIwLi4uLlVTRAEAAAC23CUAAgAAAAgtMjEuNjMwMgEIAAAABQAAAAExAQAAAAstMjEyMDQxNTkwNAMAAAACODUCAAAABDQxOTQEAAAAATAHAAAACjEwLzI0LzIwMjMIAAAACTYvMzAvMjAyMAkAAAABMIlcQtqL1NsI5fUG</t>
  </si>
  <si>
    <t>4I3U2wglQ0lRLktPU0U6QTAwMDI3MC5JUV9EQS5DUTIyMDIwLi4uLlVTRAEAAAC23CUAAgAAAAkzNi43ODc2NzQBCAAAAAUAAAABMQEAAAALLTIxMjA0MTU5MDQDAAAAAzE2MAIAAAABMgQAAAABMAcAAAAKMTAvMjQvMjAyMwgAAAAJNi8zMC8yMDIwCQAAAAEwiVxC2ovU2wjVpBrgjdTbCDNDSVEuS09TRTpBMDAwMjcwLklRX05FVF9JTlRFUkVTVF9FWFAuQ1EyMjAyMC4uLi5VU0QBAAAAttwlAAIAAAAJLTcuNDg5MjYyAQgAAAAFAAAAATEBAAAACy0yMTIwNDE1OTA0AwAAAAMxNjACAAAAAzM2OAQAAAABMAcAAAAKMTAvMjQvMjAyMwgAAAAJNi8zMC8yMDIwCQAAAAEwiVxC2ovU2wjVjQngjdTbCDJDSVEuS09TRTpBMDAwMjcwLklRX05FVF9XT1JLSU5HX0NBUC5DUTIyMDIwLi4uLlVTRAEAAAC23CUAAgAAAAwtMTgzMy42OTUyODEBCAAAAAUAAAABMQEAAAALLTIxMjA0MTU5MDQDAAAAAzE2MAIAAAAEMTMxMQQAAAABMAcAAAAKMTAvMjQvMjAyMwgAAAAJNi8zMC8yMDIwCQAAAAEwiVxC2ovU2whZ1gvgjdTbCChDSVEuS09TRTpBMDAwMjcwLklRX0NBUEVYLkNRMjIwMjAuLi4uVVNEAQAAALbcJQACAAAACy00NTguODAwMDM0AQgAAAAFAAAAATEBAAAACy0yMTIwNDE1OTA0AwAAAAMxNjACAAAABDIwMjEEAAAAATAHAAAACjEwLzI0LzIwMjMIAAAACTYvMzAvMjAyMAkAAAABMIlcQtqL1NsIk+Xx343U2wgs</t>
  </si>
  <si>
    <t>Q0lRLktPU0U6QTAwMDI3MC5JUV9UT1RBTF9SRVYuQ1ExMjAyMC4uLi5VU0QBAAAAttwlAAIAAAAMMTE5ODEuODI4NzkyAQgAAAAFAAAAATEBAAAACy0yMTM1ODA0OTc5AwAAAAMxNjACAAAAAjI4BAAAAAEwBwAAAAoxMC8yNC8yMDIzCAAAAAkzLzMxLzIwMjAJAAAAATCJXELai9TbCD39+d+N1NsIJUNJUS5LT1NFOkEwMDAyNzAuSVFfTkkuQ1ExMjAyMC4uLi5VU0QBAAAAttwlAAIAAAAKMjE4Ljc2OTYwOQEIAAAABQAAAAExAQAAAAstMjEzNTgwNDk3OQMAAAADMTYwAgAAAAIxNQQAAAABMAcAAAAKMTAvMjQvMjAyMwgAAAAJMy8zMS8yMDIwCQAAAAEwiVxC2ovU2wiaa/zfjdTbCC1DSVEuS09TRTpBMDAwMjcwLklRX0NBU0hfRVFVSVYuQ1ExMjAyMC4uLi5VU0QBAAAAttwlAAIAAAALMzkwMi44OTE4MTMBCAAAAAUAAAABMQEAAAALLTIxMzU4MDQ5NzkDAAAAAzE2MAIAAAAEMTA5NgQAAAABMAcAAAAKMTAvMjQvMjAyMwgAAAAJMy8zMS8yMDIwCQAAAAEwiVxC2ovU2wjRLv/fjdTbCDFDSVEuS09TRTpBMDAwMjcwLklRX0NBU0hfU1RfSU5WRVNULkNRMTIwMjAuLi4uVVNEAQAAALbcJQACAAAACzc0ODQuODkwOTg4AQgAAAAFAAAAATEBAAAACy0yMTM1ODA0OTc5AwAAAAMxNjACAAAABDEwMDIEAAAAATAHAAAACjEwLzI0LzIwMjMIAAAACTMvMzEvMjAyMAkAAAABMIlcQtqL1NsIXQEB4I3U2wgrQ0lRLktP</t>
  </si>
  <si>
    <t>U0U6QTAwMDI3MC5JUV9UT1RBTF9DQS5DUTEyMDIwLi4uLlVTRAEAAAC23CUAAgAAAAwxNzUwOC4zMTAyNjcBCAAAAAUAAAABMQEAAAALLTIxMzU4MDQ5NzkDAAAAAzE2MAIAAAAEMTAwOAQAAAABMAcAAAAKMTAvMjQvMjAyMwgAAAAJMy8zMS8yMDIwCQAAAAEwiVxC2ovU2wg5nBXgjdTbCC9DSVEuS09TRTpBMDAwMjcwLklRX1RPVEFMX0FTU0VUUy5DUTEyMDIwLi4uLlVTRAEAAAC23CUAAgAAAAw0NTgwNC4yMzg0ODMBCAAAAAUAAAABMQEAAAALLTIxMzU4MDQ5NzkDAAAAAzE2MAIAAAAEMTAwNwQAAAABMAcAAAAKMTAvMjQvMjAyMwgAAAAJMy8zMS8yMDIwCQAAAAEwiVxC2ovU2whZ1gvgjdTbCCtDSVEuS09TRTpBMDAwMjcwLklRX1RPVEFMX0NMLkNRMTIwMjAuLi4uVVNEAQAAALbcJQACAAAADDE0NDMyLjY2NTQ4NQEIAAAABQAAAAExAQAAAAstMjEzNTgwNDk3OQMAAAADMTYwAgAAAAQxMDA5BAAAAAEwBwAAAAoxMC8yNC8yMDIzCAAAAAkzLzMxLzIwMjAJAAAAATCJXELai9TbCJPl8d+N1NsILUNJUS5LT1NFOkEwMDAyNzAuSVFfVE9UQUxfTElBQi5DUTEyMDIwLi4uLlVTRAEAAAC23CUAAgAAAAwyMjE2MS40MjE3MTYBCAAAAAUAAAABMQEAAAALLTIxMzU4MDQ5NzkDAAAAAzE2MAIAAAAEMTI3NgQAAAABMAcAAAAKMTAvMjQvMjAyMwgAAAAJMy8zMS8yMDIwCQAAAAEwiVxC2ovU2wjju/PfjdTbCC5D</t>
  </si>
  <si>
    <t>SVEuS09TRTpBMDAwMjcwLklRX1BSRUZfRVFVSVRZLkNRMTIwMjAuLi4uVVNEAQAAALbcJQADAAAAAACJXELai9TbCGHf9d+N1NsINkNJUS5LT1NFOkEwMDAyNzAuSVFfVE9UQUxfQ09NTU9OX0VRVUlUWS5DUTEyMDIwLi4uLlVTRAEAAAC23CUAAgAAAAwyMzY0Mi44MTY3NjcBCAAAAAUAAAABMQEAAAALLTIxMzU4MDQ5NzkDAAAAAzE2MAIAAAAEMTAwNgQAAAABMAcAAAAKMTAvMjQvMjAyMwgAAAAJMy8zMS8yMDIwCQAAAAEwiVxC2ovU2whzP/ffjdTbCCdDSVEuS09TRTpBMDAwMjcwLklRX0FQSUMuQ1ExMjAyMC4uLi5VU0QBAAAAttwlAAIAAAALMTQxMS4yODE5MTIBCAAAAAUAAAABMQEAAAALLTIxMzU4MDQ5NzkDAAAAAzE2MAIAAAAEMTA4NAQAAAABMAcAAAAKMTAvMjQvMjAyMwgAAAAJMy8zMS8yMDIwCQAAAAEwiVxC2ovU2wg9lgXgjdTbCCVDSVEuS09TRTpBMDAwMjcwLklRX1JFLkNRMTIwMjAuLi4uVVNEAQAAALbcJQACAAAADDIxMjkwLjkwNDI1MgEIAAAABQAAAAExAQAAAAstMjEzNTgwNDk3OQMAAAADMTYwAgAAAAQxMjIyBAAAAAEwBwAAAAoxMC8yNC8yMDIzCAAAAAkzLzMxLzIwMjAJAAAAATCJXELai9TbCOX1BuCN1NsIL0NJUS5LT1NFOkEwMDAyNzAuSVFfVE9UQUxfRVFVSVRZLkNRMTIwMjAuLi4uVVNEAQAAALbcJQACAAAADDIzNjQyLjgxNjc2NwEIAAAABQAAAAExAQAAAAstMjEzNTgw</t>
  </si>
  <si>
    <t>NDk3OQMAAAADMTYwAgAAAAQxMjc1BAAAAAEwBwAAAAoxMC8yNC8yMDIzCAAAAAkzLzMxLzIwMjAJAAAAATCJXELai9TbCF+eE+CN1NsIQENJUS5LT1NFOkEwMDAyNzAuSVFfVE9UQUxfT1VUU1RBTkRJTkdfRklMSU5HX0RBVEUuQ1ExMjAyMC4uLi5VU0QBAAAAttwlAAIAAAAKNDAwLjkzMTI2MwEEAAAABQAAAAE1AQAAAAstMjEzNTgwNDk3OQIAAAAFMjQxNTMGAAAAATCJXELai9TbCNWNCeCN1NsILUNJUS5LT1NFOkEwMDAyNzAuSVFfVE9UQUxfREVCVC5DUTEyMDIwLi4uLlVTRAEAAAC23CUAAgAAAAs1OTA4LjkyNzA5OAEIAAAABQAAAAExAQAAAAstMjEzNTgwNDk3OQMAAAADMTYwAgAAAAQ0MTczBAAAAAEwBwAAAAoxMC8yNC8yMDIzCAAAAAkzLzMxLzIwMjAJAAAAATCJXELai9TbCNEu/9+N1NsIMUNJUS5LT1NFOkEwMDAyNzAuSVFfUFJFRl9ESVZfT1RIRVIuQ1ExMjAyMC4uLi5VU0QBAAAAttwlAAMAAAAAAIlcQtqL1NsIXQEB4I3U2wgnQ0lRLktPU0U6QTAwMDI3MC5JUV9DT0dTLkNRMTIwMjAuLi4uVVNEAQAAALbcJQACAAAADDEwMTM5LjUxOTY5NQEIAAAABQAAAAExAQAAAAstMjEzNTgwNDk3OQMAAAADMTYwAgAAAAIzNAQAAAABMAcAAAAKMTAvMjQvMjAyMwgAAAAJMy8zMS8yMDIwCQAAAAEwiVxC2ovU2wgkWg/gjdTbCCVDSVEuS09TRTpBMDAwMjcwLklRX0FQLkNRMTIwMjAuLi4uVVNEAQAA</t>
  </si>
  <si>
    <t>ALbcJQACAAAACzU3MzAuOTA2ODQ0AQgAAAAFAAAAATEBAAAACy0yMTM1ODA0OTc5AwAAAAMxNjACAAAABDEwMTgEAAAAATAHAAAACjEwLzI0LzIwMjMIAAAACTMvMzEvMjAyMAkAAAABMIlcQtqL1NsI3NYC4I3U2wglQ0lRLktPU0U6QTAwMDI3MC5JUV9BUi5DUTEyMDIwLi4uLlVTRAEAAAC23CUAAgAAAAsxNTcxLjk1NTY2MgEIAAAABQAAAAExAQAAAAstMjEzNTgwNDk3OQMAAAADMTYwAgAAAAQxMDIxBAAAAAEwBwAAAAoxMC8yNC8yMDIzCAAAAAkzLzMxLzIwMjAJAAAAATCJXELai9TbCLNVEeCN1NsILENJUS5LT1NFOkEwMDAyNzAuSVFfSU5WRU5UT1JZLkNRMTIwMjAuLi4uVVNEAQAAALbcJQACAAAACzY3NjMuNzMxNjE5AQgAAAAFAAAAATEBAAAACy0yMTM1ODA0OTc5AwAAAAMxNjACAAAABDEwNDMEAAAAATAHAAAACjEwLzI0LzIwMjMIAAAACTMvMzEvMjAyMAkAAAABMIlcQtqL1NsI05Tz343U2wgmQ0lRLktPU0U6QTAwMDI3MC5JUV9TR0EuQ1ExMjAyMC4uLi5VU0QBAAAAttwlAAIAAAALMTI0NS45OTk0ODEBCAAAAAUAAAABMQEAAAALLTIxMzU4MDQ5NzkDAAAAAzE2MAIAAAACMjMEAAAAATAHAAAACjEwLzI0LzIwMjMIAAAACTMvMzEvMjAyMAkAAAABMIlcQtqL1NsIYd/1343U2wg7Q0lRLktPU0U6QTAwMDI3MC5JUV9UT1RBTF9SRVZfMVlSX0FOTl9HUk9XVEguQ1ExMjAyMC4uLi5VU0QBAAAA</t>
  </si>
  <si>
    <t>ttwlAAIAAAAHMTcuMDU2MwEIAAAABQAAAAExAQAAAAstMjEzNTgwNDk3OQMAAAACODUCAAAABDQxOTQEAAAAATAHAAAACjEwLzI0LzIwMjMIAAAACTMvMzEvMjAyMAkAAAABMIlcQtqL1NsIcz/3343U2wglQ0lRLktPU0U6QTAwMDI3MC5JUV9EQS5DUTEyMDIwLi4uLlVTRAEAAAC23CUAAgAAAAkzNy4wNjAyNzIBCAAAAAUAAAABMQEAAAALLTIxMzU4MDQ5NzkDAAAAAzE2MAIAAAABMgQAAAABMAcAAAAKMTAvMjQvMjAyMwgAAAAJMy8zMS8yMDIwCQAAAAEwiVxC2ovU2wg9/fnfjdTbCDNDSVEuS09TRTpBMDAwMjcwLklRX05FVF9JTlRFUkVTVF9FWFAuQ1ExMjAyMC4uLi5VU0QBAAAAttwlAAIAAAAKLTE2LjkwNjQ0NgEIAAAABQAAAAExAQAAAAstMjEzNTgwNDk3OQMAAAADMTYwAgAAAAMzNjgEAAAAATAHAAAACjEwLzI0LzIwMjMIAAAACTMvMzEvMjAyMAkAAAABMIlcQtqL1NsImmv8343U2wgyQ0lRLktPU0U6QTAwMDI3MC5JUV9ORVRfV09SS0lOR19DQVAuQ1ExMjAyMC4uLi5VU0QBAAAAttwlAAIAAAAMLTIwNjkuMzQ2MDM2AQgAAAAFAAAAATEBAAAACy0yMTM1ODA0OTc5AwAAAAMxNjACAAAABDEzMTEEAAAAATAHAAAACjEwLzI0LzIwMjMIAAAACTMvMzEvMjAyMAkAAAABMIlcQtqL1NsI1ffg343U2wgoQ0lRLktPU0U6QTAwMDI3MC5JUV9DQVBFWC5DUTEyMDIwLi4uLlVTRAEAAAC23CUAAgAAAAst</t>
  </si>
  <si>
    <t>MjMxLjc4NTQ1MQEIAAAABQAAAAExAQAAAAstMjEzNTgwNDk3OQMAAAADMTYwAgAAAAQyMDIxBAAAAAEwBwAAAAoxMC8yNC8yMDIzCAAAAAkzLzMxLzIwMjAJAAAAATCJXELai9TbCP5IDuCN1NsILENJUS5LT1NFOkEwMDAyNzAuSVFfVE9UQUxfUkVWLkNRNDIwMTkuLi4uVVNEAQAAALbcJQACAAAADDEzOTUwLjIzNTgxNQEIAAAABQAAAAExAQAAAAoyMDgzNjg3MjIzAwAAAAMxNjACAAAAAjI4BAAAAAEwBwAAAAoxMC8yNC8yMDIzCAAAAAoxMi8zMS8yMDE5CQAAAAEwiVxC2ovU2wirdgzgjdTbCCVDSVEuS09TRTpBMDAwMjcwLklRX05JLkNRNDIwMTkuLi4uVVNEAQAAALbcJQACAAAACjMwMC4wMDg1NDUBCAAAAAUAAAABMQEAAAAKMjA4MzY4NzIyMwMAAAADMTYwAgAAAAIxNQQAAAABMAcAAAAKMTAvMjQvMjAyMwgAAAAKMTIvMzEvMjAxOQkAAAABMIlcQtqL1NsIPZYF4I3U2wgtQ0lRLktPU0U6QTAwMDI3MC5JUV9DQVNIX0VRVUlWLkNRNDIwMTkuLi4uVVNEAQAAALbcJQACAAAACzM2OTcuNDg5MjMxAQgAAAAFAAAAATEBAAAACjIwODM2ODcyMjMDAAAAAzE2MAIAAAAEMTA5NgQAAAABMAcAAAAKMTAvMjQvMjAyMwgAAAAKMTIvMzEvMjAxOQkAAAABMIlcQtqL1NsI5fUG4I3U2wgxQ0lRLktPU0U6QTAwMDI3MC5JUV9DQVNIX1NUX0lOVkVTVC5DUTQyMDE5Li4uLlVTRAEAAAC23CUAAgAAAAs3OTAyLjA2</t>
  </si>
  <si>
    <t>NjI0MwEIAAAABQAAAAExAQAAAAoyMDgzNjg3MjIzAwAAAAMxNjACAAAABDEwMDIEAAAAATAHAAAACjEwLzI0LzIwMjMIAAAACjEyLzMxLzIwMTkJAAAAATCJXELai9TbCD39+d+N1NsIK0NJUS5LT1NFOkEwMDAyNzAuSVFfVE9UQUxfQ0EuQ1E0MjAxOS4uLi5VU0QBAAAAttwlAAIAAAAMMTg2NzAuOTM0ODk3AQgAAAAFAAAAATEBAAAACjIwODM2ODcyMjMDAAAAAzE2MAIAAAAEMTAwOAQAAAABMAcAAAAKMTAvMjQvMjAyMwgAAAAKMTIvMzEvMjAxOQkAAAABMIlcQtqL1NsImmv8343U2wgvQ0lRLktPU0U6QTAwMDI3MC5JUV9UT1RBTF9BU1NFVFMuQ1E0MjAxOS4uLi5VU0QBAAAAttwlAAIAAAAMNDc5MzguNzIzMTY2AQgAAAAFAAAAATEBAAAACjIwODM2ODcyMjMDAAAAAzE2MAIAAAAEMTAwNwQAAAABMAcAAAAKMTAvMjQvMjAyMwgAAAAKMTIvMzEvMjAxOQkAAAABMJmDQtqL1NsI0S7/343U2wgrQ0lRLktPU0U6QTAwMDI3MC5JUV9UT1RBTF9DTC5DUTQyMDE5Li4uLlVTRAEAAAC23CUAAgAAAAwxNDk2NC43MzcwNjIBCAAAAAUAAAABMQEAAAAKMjA4MzY4NzIyMwMAAAADMTYwAgAAAAQxMDA5BAAAAAEwBwAAAAoxMC8yNC8yMDIzCAAAAAoxMi8zMS8yMDE5CQAAAAEwmYNC2ovU2whdAQHgjdTbCC1DSVEuS09TRTpBMDAwMjcwLklRX1RPVEFMX0xJQUIuQ1E0MjAxOS4uLi5VU0QBAAAAttwlAAIAAAAMMjI4</t>
  </si>
  <si>
    <t>MzguMzUyNjU5AQgAAAAFAAAAATEBAAAACjIwODM2ODcyMjMDAAAAAzE2MAIAAAAEMTI3NgQAAAABMAcAAAAKMTAvMjQvMjAyMwgAAAAKMTIvMzEvMjAxOQkAAAABMJmDQtqL1NsIM7Am4I3U2wguQ0lRLktPU0U6QTAwMDI3MC5JUV9QUkVGX0VRVUlUWS5DUTQyMDE5Li4uLlVTRAEAAAC23CUAAwAAAAAAmYNC2ovU2whZ1gvgjdTbCDZDSVEuS09TRTpBMDAwMjcwLklRX1RPVEFMX0NPTU1PTl9FUVVJVFkuQ1E0MjAxOS4uLi5VU0QBAAAAttwlAAIAAAAMMjUxMDAuMzcwNTA3AQgAAAAFAAAAATEBAAAACjIwODM2ODcyMjMDAAAAAzE2MAIAAAAEMTAwNgQAAAABMAcAAAAKMTAvMjQvMjAyMwgAAAAKMTIvMzEvMjAxOQkAAAABMJmDQtqL1NsIk+Xx343U2wgnQ0lRLktPU0U6QTAwMDI3MC5JUV9BUElDLkNRNDIwMTkuLi4uVVNEAQAAALbcJQACAAAACzE0ODYuMTY2NDc1AQgAAAAFAAAAATEBAAAACjIwODM2ODcyMjMDAAAAAzE2MAIAAAAEMTA4NAQAAAABMAcAAAAKMTAvMjQvMjAyMwgAAAAKMTIvMzEvMjAxOQkAAAABMJmDQtqL1NsI05Tz343U2wglQ0lRLktPU0U6QTAwMDI3MC5JUV9SRS5DUTQyMDE5Li4uLlVTRAEAAAC23CUAAgAAAAwyMjU2OS40NTEzNDQBCAAAAAUAAAABMQEAAAAKMjA4MzY4NzIyMwMAAAADMTYwAgAAAAQxMjIyBAAAAAEwBwAAAAoxMC8yNC8yMDIzCAAAAAoxMi8zMS8yMDE5CQAAAAEw</t>
  </si>
  <si>
    <t>mYNC2ovU2whjF/ffjdTbCC9DSVEuS09TRTpBMDAwMjcwLklRX1RPVEFMX0VRVUlUWS5DUTQyMDE5Li4uLlVTRAEAAAC23CUAAgAAAAwyNTEwMC4zNzA1MDcBCAAAAAUAAAABMQEAAAAKMjA4MzY4NzIyMwMAAAADMTYwAgAAAAQxMjc1BAAAAAEwBwAAAAoxMC8yNC8yMDIzCAAAAAoxMi8zMS8yMDE5CQAAAAEwmYNC2ovU2wiFbwXgjdTbCEBDSVEuS09TRTpBMDAwMjcwLklRX1RPVEFMX09VVFNUQU5ESU5HX0ZJTElOR19EQVRFLkNRNDIwMTkuLi4uVVNEAQAAALbcJQACAAAACjQwMC45MzEyNjMBBAAAAAUAAAABNQEAAAAKMjA4MzY4NzIyMwIAAAAFMjQxNTMGAAAAATCZg0Lai9TbCOX1BuCN1NsILUNJUS5LT1NFOkEwMDAyNzAuSVFfVE9UQUxfREVCVC5DUTQyMDE5Li4uLlVTRAEAAAC23CUAAgAAAAs1ODAyLjk1MjI5OAEIAAAABQAAAAExAQAAAAoyMDgzNjg3MjIzAwAAAAMxNjACAAAABDQxNzMEAAAAATAHAAAACjEwLzI0LzIwMjMIAAAACjEyLzMxLzIwMTkJAAAAATCZg0Lai9TbCJR7I+CN1NsIMUNJUS5LT1NFOkEwMDAyNzAuSVFfUFJFRl9ESVZfT1RIRVIuQ1E0MjAxOS4uLi5VU0QBAAAAttwlAAMAAAAAAJmDQtqL1NsI1ffg343U2wgnQ0lRLktPU0U6QTAwMDI3MC5JUV9DT0dTLkNRNDIwMTkuLi4uVVNEAQAAALbcJQACAAAADDExODY1LjM0NzE5MwEIAAAABQAAAAExAQAAAAoyMDgzNjg3MjIzAwAA</t>
  </si>
  <si>
    <t>AAMxNjACAAAAAjM0BAAAAAEwBwAAAAoxMC8yNC8yMDIzCAAAAAoxMi8zMS8yMDE5CQAAAAEwmYNC2ovU2wjVjQngjdTbCCVDSVEuS09TRTpBMDAwMjcwLklRX0FQLkNRNDIwMTkuLi4uVVNEAQAAALbcJQACAAAACzU4NjEuMjQ5MDEyAQgAAAAFAAAAATEBAAAACjIwODM2ODcyMjMDAAAAAzE2MAIAAAAEMTAxOAQAAAABMAcAAAAKMTAvMjQvMjAyMwgAAAAKMTIvMzEvMjAxOQkAAAABMJmDQtqL1NsI0S7/343U2wglQ0lRLktPU0U6QTAwMDI3MC5JUV9BUi5DUTQyMDE5Li4uLlVTRAEAAAC23CUAAgAAAAsxODY2LjM2MDE3OQEIAAAABQAAAAExAQAAAAoyMDgzNjg3MjIzAwAAAAMxNjACAAAABDEwMjEEAAAAATAHAAAACjEwLzI0LzIwMjMIAAAACjEyLzMxLzIwMTkJAAAAATCZg0Lai9TbCCzbAOCN1NsILENJUS5LT1NFOkEwMDAyNzAuSVFfSU5WRU5UT1JZLkNRNDIwMTkuLi4uVVNEAQAAALbcJQACAAAACzcwMjMuNjAxNjM1AQgAAAAFAAAAATEBAAAACjIwODM2ODcyMjMDAAAAAzE2MAIAAAAEMTA0MwQAAAABMAcAAAAKMTAvMjQvMjAyMwgAAAAKMTIvMzEvMjAxOQkAAAABMJmDQtqL1NsIq28g4I3U2wgmQ0lRLktPU0U6QTAwMDI3MC5JUV9TR0EuQ1E0MjAxOS4uLi5VU0QBAAAAttwlAAIAAAALMTI5OC4xOTM1MDQBCAAAAAUAAAABMQEAAAAKMjA4MzY4NzIyMwMAAAADMTYwAgAAAAIyMwQAAAABMAcAAAAK</t>
  </si>
  <si>
    <t>MTAvMjQvMjAyMwgAAAAKMTIvMzEvMjAxOQkAAAABMJmDQtqL1NsI3NYC4I3U2wg7Q0lRLktPU0U6QTAwMDI3MC5JUV9UT1RBTF9SRVZfMVlSX0FOTl9HUk9XVEguQ1E0MjAxOS4uLi5VU0QBAAAAttwlAAIAAAAHMTkuNTM2OAEIAAAABQAAAAExAQAAAAoyMDgzNjg3MjIzAwAAAAI4NQIAAAAENDE5NAQAAAABMAcAAAAKMTAvMjQvMjAyMwgAAAAKMTIvMzEvMjAxOQkAAAABMJmDQtqL1NsIbWoi4I3U2wglQ0lRLktPU0U6QTAwMDI3MC5JUV9EQS5DUTQyMDE5Li4uLlVTRAEAAAC23CUAAgAAAAgzOC4wMTkzNwEIAAAABQAAAAExAQAAAAoyMDgzNjg3MjIzAwAAAAMxNjACAAAAATIEAAAAATAHAAAACjEwLzI0LzIwMjMIAAAACjEyLzMxLzIwMTkJAAAAATCZg0Lai9TbCNOU89+N1NsIM0NJUS5LT1NFOkEwMDAyNzAuSVFfTkVUX0lOVEVSRVNUX0VYUC5DUTQyMDE5Li4uLlVTRAEAAAC23CUAAgAAAAcxLjg3NDQyAQgAAAAFAAAAATEBAAAACjIwODM2ODcyMjMDAAAAAzE2MAIAAAADMzY4BAAAAAEwBwAAAAoxMC8yNC8yMDIzCAAAAAoxMi8zMS8yMDE5CQAAAAEwmYNC2ovU2whh3/XfjdTbCDJDSVEuS09TRTpBMDAwMjcwLklRX05FVF9XT1JLSU5HX0NBUC5DUTQyMDE5Li4uLlVTRAEAAAC23CUAAgAAAAwtMTk5NS4wNzIzNzQBCAAAAAUAAAABMQEAAAAKMjA4MzY4NzIyMwMAAAADMTYwAgAAAAQxMzExBAAAAAEw</t>
  </si>
  <si>
    <t>BwAAAAoxMC8yNC8yMDIzCAAAAAoxMi8zMS8yMDE5CQAAAAEwmYNC2ovU2whjF/ffjdTbCChDSVEuS09TRTpBMDAwMjcwLklRX0NBUEVYLkNRNDIwMTkuLi4uVVNEAQAAALbcJQACAAAACy0xMTMuMzI2MTg3AQgAAAAFAAAAATEBAAAACjIwODM2ODcyMjMDAAAAAzE2MAIAAAAEMjAyMQQAAAABMAcAAAAKMTAvMjQvMjAyMwgAAAAKMTIvMzEvMjAxOQkAAAABMJmDQtqL1NsIPf35343U2wgsQ0lRLktPU0U6QTAwMDI3MC5JUV9UT1RBTF9SRVYuQ1EzMjAxOS4uLi5VU0QBAAAAttwlAAIAAAAMMTI1ODguMTQ3Nzg4AQgAAAAFAAAAATEBAAAACjIwNzE4ODQ5OTMDAAAAAzE2MAIAAAACMjgEAAAAATAHAAAACjEwLzI0LzIwMjMIAAAACTkvMzAvMjAxOQkAAAABMJmDQtqL1NsIk+Xx343U2wglQ0lRLktPU0U6QTAwMDI3MC5JUV9OSS5DUTMyMDE5Li4uLlVTRAEAAAC23CUAAgAAAAoyNzEuNzk1NDcxAQgAAAAFAAAAATEBAAAACjIwNzE4ODQ5OTMDAAAAAzE2MAIAAAACMTUEAAAAATAHAAAACjEwLzI0LzIwMjMIAAAACTkvMzAvMjAxOQkAAAABMJmDQtqL1NsI3NYC4I3U2wgtQ0lRLktPU0U6QTAwMDI3MC5JUV9DQVNIX0VRVUlWLkNRMzIwMTkuLi4uVVNEAQAAALbcJQACAAAACzM1NjMuOTkzMjM1AQgAAAAFAAAAATEBAAAACjIwNzE4ODQ5OTMDAAAAAzE2MAIAAAAEMTA5NgQAAAABMAcAAAAKMTAvMjQvMjAyMwgA</t>
  </si>
  <si>
    <t>AAAJOS8zMC8yMDE5CQAAAAEwmYNC2ovU2wiqcx7gjdTbCDFDSVEuS09TRTpBMDAwMjcwLklRX0NBU0hfU1RfSU5WRVNULkNRMzIwMTkuLi4uVVNEAQAAALbcJQACAAAACzc1MzguMDEzODUyAQgAAAAFAAAAATEBAAAACjIwNzE4ODQ5OTMDAAAAAzE2MAIAAAAEMTAwMgQAAAABMAcAAAAKMTAvMjQvMjAyMwgAAAAJOS8zMC8yMDE5CQAAAAEwmYNC2ovU2wiFbwXgjdTbCCtDSVEuS09TRTpBMDAwMjcwLklRX1RPVEFMX0NBLkNRMzIwMTkuLi4uVVNEAQAAALbcJQACAAAADDE4MjQzLjIwMTA4NgEIAAAABQAAAAExAQAAAAoyMDcxODg0OTkzAwAAAAMxNjACAAAABDEwMDgEAAAAATAHAAAACjEwLzI0LzIwMjMIAAAACTkvMzAvMjAxOQkAAAABMJmDQtqL1NsI5fUG4I3U2wgvQ0lRLktPU0U6QTAwMDI3MC5JUV9UT1RBTF9BU1NFVFMuQ1EzMjAxOS4uLi5VU0QBAAAAttwlAAIAAAAMNDYyMzguODg0NTYzAQgAAAAFAAAAATEBAAAACjIwNzE4ODQ5OTMDAAAAAzE2MAIAAAAEMTAwNwQAAAABMAcAAAAKMTAvMjQvMjAyMwgAAAAJOS8zMC8yMDE5CQAAAAEwmYNC2ovU2wg+rB/gjdTbCCtDSVEuS09TRTpBMDAwMjcwLklRX1RPVEFMX0NMLkNRMzIwMTkuLi4uVVNEAQAAALbcJQACAAAADDE0ODAyLjU3MDQ0NgEIAAAABQAAAAExAQAAAAoyMDcxODg0OTkzAwAAAAMxNjACAAAABDEwMDkEAAAAATAHAAAACjEwLzI0LzIw</t>
  </si>
  <si>
    <t>MjMIAAAACTkvMzAvMjAxOQkAAAABMJmDQtqL1NsIPf35343U2wgtQ0lRLktPU0U6QTAwMDI3MC5JUV9UT1RBTF9MSUFCLkNRMzIwMTkuLi4uVVNEAQAAALbcJQACAAAADDIyMjY2LjAzODMzOQEIAAAABQAAAAExAQAAAAoyMDcxODg0OTkzAwAAAAMxNjACAAAABDEyNzYEAAAAATAHAAAACjEwLzI0LzIwMjMIAAAACTkvMzAvMjAxOQkAAAABMJmDQtqL1NsImmv8343U2wguQ0lRLktPU0U6QTAwMDI3MC5JUV9QUkVGX0VRVUlUWS5DUTMyMDE5Li4uLlVTRAEAAAC23CUAAwAAAAAAmYNC2ovU2wjRLv/fjdTbCDZDSVEuS09TRTpBMDAwMjcwLklRX1RPVEFMX0NPTU1PTl9FUVVJVFkuQ1EzMjAxOS4uLi5VU0QBAAAAttwlAAIAAAAMMjM5NzIuODQ2MjI0AQgAAAAFAAAAATEBAAAACjIwNzE4ODQ5OTMDAAAAAzE2MAIAAAAEMTAwNgQAAAABMAcAAAAKMTAvMjQvMjAyMwgAAAAJOS8zMC8yMDE5CQAAAAEwmYNC2ovU2wgs2wDgjdTbCCdDSVEuS09TRTpBMDAwMjcwLklRX0FQSUMuQ1EzMjAxOS4uLi5VU0QBAAAAttwlAAIAAAALMTQzMS4zNDI2MzYBCAAAAAUAAAABMQEAAAAKMjA3MTg4NDk5MwMAAAADMTYwAgAAAAQxMDg0BAAAAAEwBwAAAAoxMC8yNC8yMDIzCAAAAAk5LzMwLzIwMTkJAAAAATCZg0Lai9TbCBfIHOCN1NsIJUNJUS5LT1NFOkEwMDAyNzAuSVFfUkUuQ1EzMjAxOS4uLi5VU0QBAAAAttwlAAIAAAAM</t>
  </si>
  <si>
    <t>MjE0MTQuMzk1NDU2AQgAAAAFAAAAATEBAAAACjIwNzE4ODQ5OTMDAAAAAzE2MAIAAAAEMTIyMgQAAAABMAcAAAAKMTAvMjQvMjAyMwgAAAAJOS8zMC8yMDE5CQAAAAEwmYNC2ovU2wiT5fHfjdTbCC9DSVEuS09TRTpBMDAwMjcwLklRX1RPVEFMX0VRVUlUWS5DUTMyMDE5Li4uLlVTRAEAAAC23CUAAgAAAAwyMzk3Mi44NDYyMjQBCAAAAAUAAAABMQEAAAAKMjA3MTg4NDk5MwMAAAADMTYwAgAAAAQxMjc1BAAAAAEwBwAAAAoxMC8yNC8yMDIzCAAAAAk5LzMwLzIwMTkJAAAAATCZg0Lai9TbCNOU89+N1NsIQENJUS5LT1NFOkEwMDAyNzAuSVFfVE9UQUxfT1VUU1RBTkRJTkdfRklMSU5HX0RBVEUuQ1EzMjAxOS4uLi5VU0QBAAAAttwlAAIAAAAKNDAwLjkzMTI2MwEEAAAABQAAAAE1AQAAAAoyMDcxODg0OTkzAgAAAAUyNDE1MwYAAAABMJmDQtqL1NsIDbb1343U2wgtQ0lRLktPU0U6QTAwMDI3MC5JUV9UT1RBTF9ERUJULkNRMzIwMTkuLi4uVVNEAQAAALbcJQACAAAACzU2MjIuMzY4MTY2AQgAAAAFAAAAATEBAAAACjIwNzE4ODQ5OTMDAAAAAzE2MAIAAAAENDE3MwQAAAABMAcAAAAKMTAvMjQvMjAyMwgAAAAJOS8zMC8yMDE5CQAAAAEwmYNC2ovU2whjF/ffjdTbCDFDSVEuS09TRTpBMDAwMjcwLklRX1BSRUZfRElWX09USEVSLkNRMzIwMTkuLi4uVVNEAQAAALbcJQADAAAAAACZg0Lai9TbCIVvBeCN1NsI</t>
  </si>
  <si>
    <t>J0NJUS5LT1NFOkEwMDAyNzAuSVFfQ09HUy5DUTMyMDE5Li4uLlVTRAEAAAC23CUAAgAAAAwxMDYwNS40NDAwMjEBCAAAAAUAAAABMQEAAAAKMjA3MTg4NDk5MwMAAAADMTYwAgAAAAIzNAQAAAABMAcAAAAKMTAvMjQvMjAyMwgAAAAJOS8zMC8yMDE5CQAAAAEwmYNC2ovU2wjl9QbgjdTbCCVDSVEuS09TRTpBMDAwMjcwLklRX0FQLkNRMzIwMTkuLi4uVVNEAQAAALbcJQACAAAACzU2MTYuNjA2MTM5AQgAAAAFAAAAATEBAAAACjIwNzE4ODQ5OTMDAAAAAzE2MAIAAAAEMTAxOAQAAAABMAcAAAAKMTAvMjQvMjAyMwgAAAAJOS8zMC8yMDE5CQAAAAEwmYNC2ovU2wjtyxrgjdTbCCVDSVEuS09TRTpBMDAwMjcwLklRX0FSLkNRMzIwMTkuLi4uVVNEAQAAALbcJQACAAAACzE4NTcuMzMzMDA5AQgAAAAFAAAAATEBAAAACjIwNzE4ODQ5OTMDAAAAAzE2MAIAAAAEMTAyMQQAAAABMAcAAAAKMTAvMjQvMjAyMwgAAAAJOS8zMC8yMDE5CQAAAAEwmYNC2ovU2wjVjQngjdTbCCxDSVEuS09TRTpBMDAwMjcwLklRX0lOVkVOVE9SWS5DUTMyMDE5Li4uLlVTRAEAAAC23CUAAgAAAAs3MTQ4LjIyNjU1OAEIAAAABQAAAAExAQAAAAoyMDcxODg0OTkzAwAAAAMxNjACAAAABDEwNDMEAAAAATAHAAAACjEwLzI0LzIwMjMIAAAACTkvMzAvMjAxOQkAAAABMJmDQtqL1NsIWdYL4I3U2wgmQ0lRLktPU0U6QTAwMDI3MC5JUV9TR0Eu</t>
  </si>
  <si>
    <t>Q1EzMjAxOS4uLi5VU0QBAAAAttwlAAIAAAALMTUxMS44NTQxNzMBCAAAAAUAAAABMQEAAAAKMjA3MTg4NDk5MwMAAAADMTYwAgAAAAIyMwQAAAABMAcAAAAKMTAvMjQvMjAyMwgAAAAJOS8zMC8yMDE5CQAAAAEwmYNC2ovU2wjRLv/fjdTbCDtDSVEuS09TRTpBMDAwMjcwLklRX1RPVEFMX1JFVl8xWVJfQU5OX0dST1dUSC5DUTMyMDE5Li4uLlVTRAEAAAC23CUAAgAAAAY3LjIxMzMBCAAAAAUAAAABMQEAAAAKMjA3MTg4NDk5MwMAAAACODUCAAAABDQxOTQEAAAAATAHAAAACjEwLzI0LzIwMjMIAAAACTkvMzAvMjAxOQkAAAABMJmDQtqL1NsILNsA4I3U2wglQ0lRLktPU0U6QTAwMDI3MC5JUV9EQS5DUTMyMDE5Li4uLlVTRAEAAAC23CUAAgAAAAkzNi44ODM4MTEBCAAAAAUAAAABMQEAAAAKMjA3MTg4NDk5MwMAAAADMTYwAgAAAAEyBAAAAAEwBwAAAAoxMC8yNC8yMDIzCAAAAAk5LzMwLzIwMTkJAAAAATCZg0Lai9TbCGOXF+CN1NsIM0NJUS5LT1NFOkEwMDAyNzAuSVFfTkVUX0lOVEVSRVNUX0VYUC5DUTMyMDE5Li4uLlVTRAEAAAC23CUAAgAAAAgtNi4xODY2NQEIAAAABQAAAAExAQAAAAoyMDcxODg0OTkzAwAAAAMxNjACAAAAAzM2OAQAAAABMAcAAAAKMTAvMjQvMjAyMwgAAAAJOS8zMC8yMDE5CQAAAAEwmYNC2ovU2wjc1gLgjdTbCDJDSVEuS09TRTpBMDAwMjcwLklRX05FVF9XT1JLSU5HX0NBUC5D</t>
  </si>
  <si>
    <t>UTMyMDE5Li4uLlVTRAEAAAC23CUAAgAAAAwtMjI0Mi45NDI0NzkBCAAAAAUAAAABMQEAAAAKMjA3MTg4NDk5MwMAAAADMTYwAgAAAAQxMzExBAAAAAEwBwAAAAoxMC8yNC8yMDIzCAAAAAk5LzMwLzIwMTkJAAAAATCZg0Lai9TbCNWkGuCN1NsIKENJUS5LT1NFOkEwMDAyNzAuSVFfQ0FQRVguQ1EzMjAxOS4uLi5VU0QBAAAAttwlAAIAAAAJLTU0Mi41OTA3AQgAAAAFAAAAATEBAAAACjIwNzE4ODQ5OTMDAAAAAzE2MAIAAAAEMjAyMQQAAAABMAcAAAAKMTAvMjQvMjAyMwgAAAAJOS8zMC8yMDE5CQAAAAEwmYNC2ovU2wgNtvXfjdTbCCxDSVEuS09TRTpBMDAwMjcwLklRX1RPVEFMX1JFVi5DUTIyMDE5Li4uLlVTRAEAAAC23CUAAgAAAAwxMjUzNi40MzI3ODcBCAAAAAUAAAABMQEAAAAKMjA3MTg5MzY5NgMAAAADMTYwAgAAAAIyOAQAAAABMAcAAAAKMTAvMjQvMjAyMwgAAAAJNi8zMC8yMDE5CQAAAAEwmYNC2ovU2whZ1gvgjdTbCCVDSVEuS09TRTpBMDAwMjcwLklRX05JLkNRMjIwMTkuLi4uVVNEAQAAALbcJQACAAAACjQzNi43NTM5MTQBCAAAAAUAAAABMQEAAAAKMjA3MTg5MzY5NgMAAAADMTYwAgAAAAIxNQQAAAABMAcAAAAKMTAvMjQvMjAyMwgAAAAJNi8zMC8yMDE5CQAAAAEwmYNC2ovU2wiT5fHfjdTbCC1DSVEuS09TRTpBMDAwMjcwLklRX0NBU0hfRVFVSVYuQ1EyMjAxOS4uLi5VU0QBAAAAttwl</t>
  </si>
  <si>
    <t>AAIAAAALMjg5OS4zMDY5NzIBCAAAAAUAAAABMQEAAAAKMjA3MTg5MzY5NgMAAAADMTYwAgAAAAQxMDk2BAAAAAEwBwAAAAoxMC8yNC8yMDIzCAAAAAk2LzMwLzIwMTkJAAAAATCZg0Lai9TbCNX34N+N1NsIMUNJUS5LT1NFOkEwMDAyNzAuSVFfQ0FTSF9TVF9JTlZFU1QuQ1EyMjAxOS4uLi5VU0QBAAAAttwlAAIAAAALNjgzOC4zMDE5NTQBCAAAAAUAAAABMQEAAAAKMjA3MTg5MzY5NgMAAAADMTYwAgAAAAQxMDAyBAAAAAEwBwAAAAoxMC8yNC8yMDIzCAAAAAk2LzMwLzIwMTkJAAAAATCZg0Lai9TbCNOU89+N1NsIK0NJUS5LT1NFOkEwMDAyNzAuSVFfVE9UQUxfQ0EuQ1EyMjAxOS4uLi5VU0QBAAAAttwlAAIAAAAMMTg0MjMuMzYzODQ1AQgAAAAFAAAAATEBAAAACjIwNzE4OTM2OTYDAAAAAzE2MAIAAAAEMTAwOAQAAAABMAcAAAAKMTAvMjQvMjAyMwgAAAAJNi8zMC8yMDE5CQAAAAEwmYNC2ovU2wjc1gLgjdTbCC9DSVEuS09TRTpBMDAwMjcwLklRX1RPVEFMX0FTU0VUUy5DUTIyMDE5Li4uLlVTRAEAAAC23CUAAgAAAAs0NzA5NC41OTg5NwEIAAAABQAAAAExAQAAAAoyMDcxODkzNjk2AwAAAAMxNjACAAAABDEwMDcEAAAAATAHAAAACjEwLzI0LzIwMjMIAAAACTYvMzAvMjAxOQkAAAABMJmDQtqL1NsIOZwV4I3U2wgrQ0lRLktPU0U6QTAwMDI3MC5JUV9UT1RBTF9DTC5DUTIyMDE5Li4uLlVTRAEAAAC2</t>
  </si>
  <si>
    <t>3CUAAgAAAAwxNDYyMC4wMjA4NDYBCAAAAAUAAAABMQEAAAAKMjA3MTg5MzY5NgMAAAADMTYwAgAAAAQxMDA5BAAAAAEwBwAAAAoxMC8yNC8yMDIzCAAAAAk2LzMwLzIwMTkJAAAAATCZg0Lai9TbCIVvBeCN1NsILUNJUS5LT1NFOkEwMDAyNzAuSVFfVE9UQUxfTElBQi5DUTIyMDE5Li4uLlVTRAEAAAC23CUAAgAAAAwyMjU4Ni43NjE3NDYBCAAAAAUAAAABMQEAAAAKMjA3MTg5MzY5NgMAAAADMTYwAgAAAAQxMjc2BAAAAAEwBwAAAAoxMC8yNC8yMDIzCAAAAAk2LzMwLzIwMTkJAAAAATCZg0Lai9TbCOX1BuCN1NsILkNJUS5LT1NFOkEwMDAyNzAuSVFfUFJFRl9FUVVJVFkuQ1EyMjAxOS4uLi5VU0QBAAAAttwlAAMAAAAAAJmDQtqL1NsI7FMI4I3U2wg2Q0lRLktPU0U6QTAwMDI3MC5JUV9UT1RBTF9DT01NT05fRVFVSVRZLkNRMjIwMTkuLi4uVVNEAQAAALbcJQACAAAADDI0NTA3LjgzNzIyNAEIAAAABQAAAAExAQAAAAoyMDcxODkzNjk2AwAAAAMxNjACAAAABDEwMDYEAAAAATAHAAAACjEwLzI0LzIwMjMIAAAACTYvMzAvMjAxOQkAAAABMJmDQtqL1NsI79T5343U2wgnQ0lRLktPU0U6QTAwMDI3MC5JUV9BUElDLkNRMjIwMTkuLi4uVVNEAQAAALbcJQACAAAACzE0ODIuNzM4Mzc3AQgAAAAFAAAAATEBAAAACjIwNzE4OTM2OTYDAAAAAzE2MAIAAAAEMTA4NAQAAAABMAcAAAAKMTAvMjQvMjAyMwgAAAAJ</t>
  </si>
  <si>
    <t>Ni8zMC8yMDE5CQAAAAEwmYNC2ovU2wiaa/zfjdTbCCVDSVEuS09TRTpBMDAwMjcwLklRX1JFLkNRMjIwMTkuLi4uVVNEAQAAALbcJQACAAAADDIxOTI5LjU2MDI4OAEIAAAABQAAAAExAQAAAAoyMDcxODkzNjk2AwAAAAMxNjACAAAABDEyMjIEAAAAATAHAAAACjEwLzI0LzIwMjMIAAAACTYvMzAvMjAxOQkAAAABMJmDQtqL1NsILNsA4I3U2wgvQ0lRLktPU0U6QTAwMDI3MC5JUV9UT1RBTF9FUVVJVFkuQ1EyMjAxOS4uLi5VU0QBAAAAttwlAAIAAAAMMjQ1MDcuODM3MjI0AQgAAAAFAAAAATEBAAAACjIwNzE4OTM2OTYDAAAAAzE2MAIAAAAEMTI3NQQAAAABMAcAAAAKMTAvMjQvMjAyMwgAAAAJNi8zMC8yMDE5CQAAAAEwmYNC2ovU2whfnhPgjdTbCEBDSVEuS09TRTpBMDAwMjcwLklRX1RPVEFMX09VVFNUQU5ESU5HX0ZJTElOR19EQVRFLkNRMjIwMTkuLi4uVVNEAQAAALbcJQACAAAACjQwMC45MzEyNjMBBAAAAAUAAAABNQEAAAAKMjA3MTg5MzY5NgIAAAAFMjQxNTMGAAAAATCZg0Lai9TbCJPl8d+N1NsILUNJUS5LT1NFOkEwMDAyNzAuSVFfVE9UQUxfREVCVC5DUTIyMDE5Li4uLlVTRAEAAAC23CUAAgAAAAs1ODU5LjQ5MzE4NAEIAAAABQAAAAExAQAAAAoyMDcxODkzNjk2AwAAAAMxNjACAAAABDQxNzMEAAAAATAHAAAACjEwLzI0LzIwMjMIAAAACTYvMzAvMjAxOQkAAAABMJmDQtqL1NsI05Tz343U</t>
  </si>
  <si>
    <t>2wgxQ0lRLktPU0U6QTAwMDI3MC5JUV9QUkVGX0RJVl9PVEhFUi5DUTIyMDE5Li4uLlVTRAEAAAC23CUAAwAAAAAAmYNC2ovU2wjV9+DfjdTbCCdDSVEuS09TRTpBMDAwMjcwLklRX0NPR1MuQ1EyMjAxOS4uLi5VU0QBAAAAttwlAAIAAAAMMTA1MzAuNzM0NTg2AQgAAAAFAAAAATEBAAAACjIwNzE4OTM2OTYDAAAAAzE2MAIAAAACMzQEAAAAATAHAAAACjEwLzI0LzIwMjMIAAAACTYvMzAvMjAxOQkAAAABMJmDQtqL1NsIDbb1343U2wglQ0lRLktPU0U6QTAwMDI3MC5JUV9BUC5DUTIyMDE5Li4uLlVTRAEAAAC23CUAAgAAAAs2MDMxLjY1OTU3NwEIAAAABQAAAAExAQAAAAoyMDcxODkzNjk2AwAAAAMxNjACAAAABDEwMTgEAAAAATAHAAAACjEwLzI0LzIwMjMIAAAACTYvMzAvMjAxOQkAAAABMJmDQtqL1NsIYxf3343U2wglQ0lRLktPU0U6QTAwMDI3MC5JUV9BUi5DUTIyMDE5Li4uLlVTRAEAAAC23CUAAgAAAAsyNDEzLjA4OTcwMQEIAAAABQAAAAExAQAAAAoyMDcxODkzNjk2AwAAAAMxNjACAAAABDEwMjEEAAAAATAHAAAACjEwLzI0LzIwMjMIAAAACTYvMzAvMjAxOQkAAAABMIgqANqL1NsIhW8F4I3U2wgsQ0lRLktPU0U6QTAwMDI3MC5JUV9JTlZFTlRPUlkuQ1EyMjAxOS4uLi5VU0QBAAAAttwlAAIAAAALNzQ4Ny44ODMwMjkBCAAAAAUAAAABMQEAAAAKMjA3MTg5MzY5NgMAAAADMTYwAgAAAAQxMDQz</t>
  </si>
  <si>
    <t>BAAAAAEwBwAAAAoxMC8yNC8yMDIzCAAAAAk2LzMwLzIwMTkJAAAAATCIKgDai9TbCOX1BuCN1NsIJkNJUS5LT1NFOkEwMDAyNzAuSVFfU0dBLkNRMjIwMTkuLi4uVVNEAQAAALbcJQACAAAACzEzMDkuNzYzMTA3AQgAAAAFAAAAATEBAAAACjIwNzE4OTM2OTYDAAAAAzE2MAIAAAACMjMEAAAAATAHAAAACjEwLzI0LzIwMjMIAAAACTYvMzAvMjAxOQkAAAABMIgqANqL1NsI7FMI4I3U2wg7Q0lRLktPU0U6QTAwMDI3MC5JUV9UT1RBTF9SRVZfMVlSX0FOTl9HUk9XVEguQ1EyMjAxOS4uLi5VU0QBAAAAttwlAAIAAAAGMy4xNzU4AQgAAAAFAAAAATEBAAAACjIwNzE4OTM2OTYDAAAAAjg1AgAAAAQ0MTk0BAAAAAEwBwAAAAoxMC8yNC8yMDIzCAAAAAk2LzMwLzIwMTkJAAAAATCIKgDai9TbCNWNCeCN1NsIJUNJUS5LT1NFOkEwMDAyNzAuSVFfREEuQ1EyMjAxOS4uLi5VU0QBAAAAttwlAAIAAAAJMzkuOTgxNTE5AQgAAAAFAAAAATEBAAAACjIwNzE4OTM2OTYDAAAAAzE2MAIAAAABMgQAAAABMAcAAAAKMTAvMjQvMjAyMwgAAAAJNi8zMC8yMDE5CQAAAAEwiCoA2ovU2whZ1gvgjdTbCDNDSVEuS09TRTpBMDAwMjcwLklRX05FVF9JTlRFUkVTVF9FWFAuQ1EyMjAxOS4uLi5VU0QBAAAAttwlAAIAAAAIOS4wMzU5MTgBCAAAAAUAAAABMQEAAAAKMjA3MTg5MzY5NgMAAAADMTYwAgAAAAMzNjgEAAAAATAHAAAACjEw</t>
  </si>
  <si>
    <t>LzI0LzIwMjMIAAAACTYvMzAvMjAxOQkAAAABMIgqANqL1NsI0S7/343U2wgyQ0lRLktPU0U6QTAwMDI3MC5JUV9ORVRfV09SS0lOR19DQVAuQ1EyMjAxOS4uLi5VU0QBAAAAttwlAAIAAAAMLTEwMjUuMjYzMDM1AQgAAAAFAAAAATEBAAAACjIwNzE4OTM2OTYDAAAAAzE2MAIAAAAEMTMxMQQAAAABMAcAAAAKMTAvMjQvMjAyMwgAAAAJNi8zMC8yMDE5CQAAAAEwiCoA2ovU2wgs2wDgjdTbCChDSVEuS09TRTpBMDAwMjcwLklRX0NBUEVYLkNRMjIwMTkuLi4uVVNEAQAAALbcJQACAAAACy00OTUuNTk0NTQyAQgAAAAFAAAAATEBAAAACjIwNzE4OTM2OTYDAAAAAzE2MAIAAAAEMjAyMQQAAAABMAcAAAAKMTAvMjQvMjAyMwgAAAAJNi8zMC8yMDE5CQAAAAEwiCoA2ovU2wgkWg/gjdTbCCxDSVEuS09TRTpBMDAwMjcwLklRX1RPVEFMX1JFVi5DUTEyMDE5Li4uLlVTRAEAAAC23CUAAgAAAAwxMDk0Mi4zOTE2MjEBCAAAAAUAAAABMQEAAAAKMjA1MjU1NDIxMAMAAAADMTYwAgAAAAIyOAQAAAABMAcAAAAKMTAvMjQvMjAyMwgAAAAJMy8zMS8yMDE5CQAAAAEwiCoA2ovU2wjv1PnfjdTbCCVDSVEuS09TRTpBMDAwMjcwLklRX05JLkNRMTIwMTkuLi4uVVNEAQAAALbcJQACAAAACjU3MC43NjEwNDIBCAAAAAUAAAABMQEAAAAKMjA1MjU1NDIxMAMAAAADMTYwAgAAAAIxNQQAAAABMAcAAAAKMTAvMjQvMjAyMwgAAAAJ</t>
  </si>
  <si>
    <t>My8zMS8yMDE5CQAAAAEwiCoA2ovU2wiaa/zfjdTbCC1DSVEuS09TRTpBMDAwMjcwLklRX0NBU0hfRVFVSVYuQ1ExMjAxOS4uLi5VU0QBAAAAttwlAAIAAAALMjMxOS4wODUxNjIBCAAAAAUAAAABMQEAAAAKMjA1MjU1NDIxMAMAAAADMTYwAgAAAAQxMDk2BAAAAAEwBwAAAAoxMC8yNC8yMDIzCAAAAAkzLzMxLzIwMTkJAAAAATCIKgDai9TbCNWNCeCN1NsIMUNJUS5LT1NFOkEwMDAyNzAuSVFfQ0FTSF9TVF9JTlZFU1QuQ1ExMjAxOS4uLi5VU0QBAAAAttwlAAIAAAALNjgwOC4yMDYwODMBCAAAAAUAAAABMQEAAAAKMjA1MjU1NDIxMAMAAAADMTYwAgAAAAQxMDAyBAAAAAEwBwAAAAoxMC8yNC8yMDIzCAAAAAkzLzMxLzIwMTkJAAAAATCIKgDai9TbCFnWC+CN1NsIK0NJUS5LT1NFOkEwMDAyNzAuSVFfVE9UQUxfQ0EuQ1ExMjAxOS4uLi5VU0QBAAAAttwlAAIAAAAMMTgyMjcuODkzNzk0AQgAAAAFAAAAATEBAAAACjIwNTI1NTQyMTADAAAAAzE2MAIAAAAEMTAwOAQAAAABMAcAAAAKMTAvMjQvMjAyMwgAAAAJMy8zMS8yMDE5CQAAAAEwiCoA2ovU2wiT5fHfjdTbCC9DSVEuS09TRTpBMDAwMjcwLklRX1RPVEFMX0FTU0VUUy5DUTEyMDE5Li4uLlVTRAEAAAC23CUAAgAAAAw0NjcwOC42OTYwMzEBCAAAAAUAAAABMQEAAAAKMjA1MjU1NDIxMAMAAAADMTYwAgAAAAQxMDA3BAAAAAEwBwAAAAoxMC8yNC8yMDIz</t>
  </si>
  <si>
    <t>CAAAAAkzLzMxLzIwMTkJAAAAATCIKgDai9TbCOxTCOCN1NsIK0NJUS5LT1NFOkEwMDAyNzAuSVFfVE9UQUxfQ0wuQ1ExMjAxOS4uLi5VU0QBAAAAttwlAAIAAAAMMTQ0MTguMDExMjU4AQgAAAAFAAAAATEBAAAACjIwNTI1NTQyMTADAAAAAzE2MAIAAAAEMTAwOQQAAAABMAcAAAAKMTAvMjQvMjAyMwgAAAAJMy8zMS8yMDE5CQAAAAEwiCoA2ovU2wgNtvXfjdTbCC1DSVEuS09TRTpBMDAwMjcwLklRX1RPVEFMX0xJQUIuQ1ExMjAxOS4uLi5VU0QBAAAAttwlAAIAAAAMMjIzODguNzQxNjQ5AQgAAAAFAAAAATEBAAAACjIwNTI1NTQyMTADAAAAAzE2MAIAAAAEMTI3NgQAAAABMAcAAAAKMTAvMjQvMjAyMwgAAAAJMy8zMS8yMDE5CQAAAAEwiCoA2ovU2wjc1gLgjdTbCC5DSVEuS09TRTpBMDAwMjcwLklRX1BSRUZfRVFVSVRZLkNRMTIwMTkuLi4uVVNEAQAAALbcJQADAAAAAACIKgDai9TbCP5IDuCN1NsINkNJUS5LT1NFOkEwMDAyNzAuSVFfVE9UQUxfQ09NTU9OX0VRVUlUWS5DUTEyMDE5Li4uLlVTRAEAAAC23CUAAgAAAAwyNDMxOS45NTQzODIBCAAAAAUAAAABMQEAAAAKMjA1MjU1NDIxMAMAAAADMTYwAgAAAAQxMDA2BAAAAAEwBwAAAAoxMC8yNC8yMDIzCAAAAAkzLzMxLzIwMTkJAAAAATCIKgDai9TbCIVvBeCN1NsIJ0NJUS5LT1NFOkEwMDAyNzAuSVFfQVBJQy5DUTEyMDE5Li4uLlVTRAEAAAC23CUA</t>
  </si>
  <si>
    <t>AgAAAAsxNTA4LjY4MjQ1OQEIAAAABQAAAAExAQAAAAoyMDUyNTU0MjEwAwAAAAMxNjACAAAABDEwODQEAAAAATAHAAAACjEwLzI0LzIwMjMIAAAACTMvMzEvMjAxOQkAAAABMIgqANqL1NsI5fUG4I3U2wglQ0lRLktPU0U6QTAwMDI3MC5JUV9SRS5DUTEyMDE5Li4uLlVTRAEAAAC23CUAAgAAAAwyMTk0My4wMDczNjgBCAAAAAUAAAABMQEAAAAKMjA1MjU1NDIxMAMAAAADMTYwAgAAAAQxMjIyBAAAAAEwBwAAAAoxMC8yNC8yMDIzCAAAAAkzLzMxLzIwMTkJAAAAATCIKgDai9TbCO/U+d+N1NsIL0NJUS5LT1NFOkEwMDAyNzAuSVFfVE9UQUxfRVFVSVRZLkNRMTIwMTkuLi4uVVNEAQAAALbcJQACAAAADDI0MzE5Ljk1NDM4MgEIAAAABQAAAAExAQAAAAoyMDUyNTU0MjEwAwAAAAMxNjACAAAABDEyNzUEAAAAATAHAAAACjEwLzI0LzIwMjMIAAAACTMvMzEvMjAxOQkAAAABMIgqANqL1NsImmv8343U2whAQ0lRLktPU0U6QTAwMDI3MC5JUV9UT1RBTF9PVVRTVEFORElOR19GSUxJTkdfREFURS5DUTEyMDE5Li4uLlVTRAEAAAC23CUAAgAAAAo0MDAuOTMxMjYzAQQAAAAFAAAAATUBAAAACjIwNTI1NTQyMTACAAAABTI0MTUzBgAAAAEwiCoA2ovU2wjRLv/fjdTbCC1DSVEuS09TRTpBMDAwMjcwLklRX1RPVEFMX0RFQlQuQ1ExMjAxOS4uLi5VU0QBAAAAttwlAAIAAAALNjA4MS41NzU3NDMBCAAAAAUAAAABMQEA</t>
  </si>
  <si>
    <t>AAAKMjA1MjU1NDIxMAMAAAADMTYwAgAAAAQ0MTczBAAAAAEwBwAAAAoxMC8yNC8yMDIzCAAAAAkzLzMxLzIwMTkJAAAAATCIKgDai9TbCCzbAOCN1NsIMUNJUS5LT1NFOkEwMDAyNzAuSVFfUFJFRl9ESVZfT1RIRVIuQ1ExMjAxOS4uLi5VU0QBAAAAttwlAAMAAAAAAIgqANqL1NsIq3YM4I3U2wgnQ0lRLktPU0U6QTAwMDI3MC5JUV9DT0dTLkNRMTIwMTkuLi4uVVNEAQAAALbcJQACAAAACzkwMDMuNDAxNDI2AQgAAAAFAAAAATEBAAAACjIwNTI1NTQyMTADAAAAAzE2MAIAAAACMzQEAAAAATAHAAAACjEwLzI0LzIwMjMIAAAACTMvMzEvMjAxOQkAAAABMIgqANqL1NsI8L/x343U2wglQ0lRLktPU0U6QTAwMDI3MC5JUV9BUC5DUTEyMDE5Li4uLlVTRAEAAAC23CUAAgAAAAs2MDM0LjM5NjU3OQEIAAAABQAAAAExAQAAAAoyMDUyNTU0MjEwAwAAAAMxNjACAAAABDEwMTgEAAAAATAHAAAACjEwLzI0LzIwMjMIAAAACTMvMzEvMjAxOQkAAAABMIgqANqL1NsI05Tz343U2wglQ0lRLktPU0U6QTAwMDI3MC5JUV9BUi5DUTEyMDE5Li4uLlVTRAEAAAC23CUAAgAAAAsyMTEyLjMwMDUyOAEIAAAABQAAAAExAQAAAAoyMDUyNTU0MjEwAwAAAAMxNjACAAAABDEwMjEEAAAAATAHAAAACjEwLzI0LzIwMjMIAAAACTMvMzEvMjAxOQkAAAABMIgqANqL1NsIDbb1343U2wgsQ0lRLktPU0U6QTAwMDI3MC5JUV9JTlZFTlRP</t>
  </si>
  <si>
    <t>UlkuQ1ExMjAxOS4uLi5VU0QBAAAAttwlAAIAAAALNzQwMC4yNDk4NDgBCAAAAAUAAAABMQEAAAAKMjA1MjU1NDIxMAMAAAADMTYwAgAAAAQxMDQzBAAAAAEwBwAAAAoxMC8yNC8yMDIzCAAAAAkzLzMxLzIwMTkJAAAAATCIKgDai9TbCGMX99+N1NsIJkNJUS5LT1NFOkEwMDAyNzAuSVFfU0dBLkNRMTIwMTkuLi4uVVNEAQAAALbcJQACAAAACzExNzguNTYyODQ5AQgAAAAFAAAAATEBAAAACjIwNTI1NTQyMTADAAAAAzE2MAIAAAACMjMEAAAAATAHAAAACjEwLzI0LzIwMjMIAAAACTMvMzEvMjAxOQkAAAABMIgqANqL1NsI1ffg343U2wg7Q0lRLktPU0U6QTAwMDI3MC5JUV9UT1RBTF9SRVZfMVlSX0FOTl9HUk9XVEguQ1ExMjAxOS4uLi5VU0QBAAAAttwlAAIAAAAHLTAuOTM4MgEIAAAABQAAAAExAQAAAAoyMDUyNTU0MjEwAwAAAAI4NQIAAAAENDE5NAQAAAABMAcAAAAKMTAvMjQvMjAyMwgAAAAJMy8zMS8yMDE5CQAAAAEwiCoA2ovU2wiFbwXgjdTbCCVDSVEuS09TRTpBMDAwMjcwLklRX0RBLkNRMTIwMTkuLi4uVVNEAQAAALbcJQACAAAACTM5LjAwNTEzNQEIAAAABQAAAAExAQAAAAoyMDUyNTU0MjEwAwAAAAMxNjACAAAAATIEAAAAATAHAAAACjEwLzI0LzIwMjMIAAAACTMvMzEvMjAxOQkAAAABMIgqANqL1NsI5fUG4I3U2wgzQ0lRLktPU0U6QTAwMDI3MC5JUV9ORVRfSU5URVJFU1RfRVhQLkNRMTIw</t>
  </si>
  <si>
    <t>MTkuLi4uVVNEAQAAALbcJQACAAAACS0wLjgzMjcwMwEIAAAABQAAAAExAQAAAAoyMDUyNTU0MjEwAwAAAAMxNjACAAAAAzM2OAQAAAABMAcAAAAKMTAvMjQvMjAyMwgAAAAJMy8zMS8yMDE5CQAAAAEwiCoA2ovU2wjsUwjgjdTbCDJDSVEuS09TRTpBMDAwMjcwLklRX05FVF9XT1JLSU5HX0NBUC5DUTEyMDE5Li4uLlVTRAEAAAC23CUAAgAAAAstOTI3LjgyNjk4NAEIAAAABQAAAAExAQAAAAoyMDUyNTU0MjEwAwAAAAMxNjACAAAABDEzMTEEAAAAATAHAAAACjEwLzI0LzIwMjMIAAAACTMvMzEvMjAxOQkAAAABMIgqANqL1NsIl2YJ4I3U2wgoQ0lRLktPU0U6QTAwMDI3MC5JUV9DQVBFWC5DUTEyMDE5Li4uLlVTRAEAAAC23CUAAgAAAAstMzM1LjY4NDczOAEIAAAABQAAAAExAQAAAAoyMDUyNTU0MjEwAwAAAAMxNjACAAAABDIwMjEEAAAAATAHAAAACjEwLzI0LzIwMjMIAAAACTMvMzEvMjAxOQkAAAABMIgqANqL1NsIWdYL4I3U2wgsQ0lRLktPU0U6QTAwMDI3MC5JUV9UT1RBTF9SRVYuQ1E0MjAxOC4uLi5VU0QBAAAAttwlAAIAAAAMMTIxMDIuNTY1OTc0AQgAAAAFAAAAATEBAAAACjIwMjE1MzE5OTUDAAAAAzE2MAIAAAACMjgEAAAAATAHAAAACjEwLzI0LzIwMjMIAAAACjEyLzMxLzIwMTgJAAAAATCIKgDai9TbCGMX99+N1NsIJUNJUS5LT1NFOkEwMDAyNzAuSVFfTkkuQ1E0MjAxOC4uLi5VU0QBAAAA</t>
  </si>
  <si>
    <t>ttwlAAIAAAAJODQuNzQ5MTc0AQgAAAAFAAAAATEBAAAACjIwMjE1MzE5OTUDAAAAAzE2MAIAAAACMTUEAAAAATAHAAAACjEwLzI0LzIwMjMIAAAACjEyLzMxLzIwMTgJAAAAATCIKgDai9TbCO/U+d+N1NsILUNJUS5LT1NFOkEwMDAyNzAuSVFfQ0FTSF9FUVVJVi5DUTQyMDE4Li4uLlVTRAEAAAC23CUAAgAAAAsyMDU5LjQyOTA5MwEIAAAABQAAAAExAQAAAAoyMDIxNTMxOTk1AwAAAAMxNjACAAAABDEwOTYEAAAAATAHAAAACjEwLzI0LzIwMjMIAAAACjEyLzMxLzIwMTgJAAAAATCIKgDai9TbCNX34N+N1NsIMUNJUS5LT1NFOkEwMDAyNzAuSVFfQ0FTSF9TVF9JTlZFU1QuQ1E0MjAxOC4uLi5VU0QBAAAAttwlAAIAAAALNzY0NS45MzcyMzIBCAAAAAUAAAABMQEAAAAKMjAyMTUzMTk5NQMAAAADMTYwAgAAAAQxMDAyBAAAAAEwBwAAAAoxMC8yNC8yMDIzCAAAAAoxMi8zMS8yMDE4CQAAAAEwiCoA2ovU2wiaa/zfjdTbCCtDSVEuS09TRTpBMDAwMjcwLklRX1RPVEFMX0NBLkNRNDIwMTguLi4uVVNEAQAAALbcJQACAAAADDE3NzA2LjUzMDIxMwEIAAAABQAAAAExAQAAAAoyMDIxNTMxOTk1AwAAAAMxNjACAAAABDEwMDgEAAAAATAHAAAACjEwLzI0LzIwMjMIAAAACjEyLzMxLzIwMTgJAAAAATCIKgDai9TbCNEu/9+N1NsIL0NJUS5LT1NFOkEwMDAyNzAuSVFfVE9UQUxfQVNTRVRTLkNRNDIwMTguLi4uVVNE</t>
  </si>
  <si>
    <t>AQAAALbcJQACAAAACzQ2NTE4LjQwNTQ2AQgAAAAFAAAAATEBAAAACjIwMjE1MzE5OTUDAAAAAzE2MAIAAAAEMTAwNwQAAAABMAcAAAAKMTAvMjQvMjAyMwgAAAAKMTIvMzEvMjAxOAkAAAABMJBRANqL1NsIbWoi4I3U2wgrQ0lRLktPU0U6QTAwMDI3MC5JUV9UT1RBTF9DTC5DUTQyMDE4Li4uLlVTRAEAAAC23CUAAgAAAAwxMzMyNS42MTU4MzYBCAAAAAUAAAABMQEAAAAKMjAyMTUzMTk5NQMAAAADMTYwAgAAAAQxMDA5BAAAAAEwBwAAAAoxMC8yNC8yMDIzCAAAAAoxMi8zMS8yMDE4CQAAAAEwkFEA2ovU2wjPrQvgjdTbCC1DSVEuS09TRTpBMDAwMjcwLklRX1RPVEFMX0xJQUIuQ1E0MjAxOC4uLi5VU0QBAAAAttwlAAIAAAAMMjIwNDYuMzkxODA5AQgAAAAFAAAAATEBAAAACjIwMjE1MzE5OTUDAAAAAzE2MAIAAAAEMTI3NgQAAAABMAcAAAAKMTAvMjQvMjAyMwgAAAAKMTIvMzEvMjAxOAkAAAABMJBRANqL1NsI8L/x343U2wguQ0lRLktPU0U6QTAwMDI3MC5JUV9QUkVGX0VRVUlUWS5DUTQyMDE4Li4uLlVTRAEAAAC23CUAAwAAAAAAkFEA2ovU2wjTlPPfjdTbCDZDSVEuS09TRTpBMDAwMjcwLklRX1RPVEFMX0NPTU1PTl9FUVVJVFkuQ1E0MjAxOC4uLi5VU0QBAAAAttwlAAIAAAAMMjQ0NzIuMDEzNjUxAQgAAAAFAAAAATEBAAAACjIwMjE1MzE5OTUDAAAAAzE2MAIAAAAEMTAwNgQAAAABMAcAAAAKMTAv</t>
  </si>
  <si>
    <t>MjQvMjAyMwgAAAAKMTIvMzEvMjAxOAkAAAABMJBRANqL1NsIDbb1343U2wgnQ0lRLktPU0U6QTAwMDI3MC5JUV9BUElDLkNRNDIwMTguLi4uVVNEAQAAALbcJQACAAAACzE1NDEuMjIxOTQyAQgAAAAFAAAAATEBAAAACjIwMjE1MzE5OTUDAAAAAzE2MAIAAAAEMTA4NAQAAAABMAcAAAAKMTAvMjQvMjAyMwgAAAAKMTIvMzEvMjAxOAkAAAABMJBRANqL1NsI3NYC4I3U2wglQ0lRLktPU0U6QTAwMDI3MC5JUV9SRS5DUTQyMDE4Li4uLlVTRAEAAAC23CUAAgAAAAwyMjE5Ny43ODY0MDQBCAAAAAUAAAABMQEAAAAKMjAyMTUzMTk5NQMAAAADMTYwAgAAAAQxMjIyBAAAAAEwBwAAAAoxMC8yNC8yMDIzCAAAAAoxMi8zMS8yMDE4CQAAAAEwkFEA2ovU2wiFbwXgjdTbCC9DSVEuS09TRTpBMDAwMjcwLklRX1RPVEFMX0VRVUlUWS5DUTQyMDE4Li4uLlVTRAEAAAC23CUAAgAAAAwyNDQ3Mi4wMTM2NTEBCAAAAAUAAAABMQEAAAAKMjAyMTUzMTk5NQMAAAADMTYwAgAAAAQxMjc1BAAAAAEwBwAAAAoxMC8yNC8yMDIzCAAAAAoxMi8zMS8yMDE4CQAAAAEwkFEA2ovU2wjl9QbgjdTbCEBDSVEuS09TRTpBMDAwMjcwLklRX1RPVEFMX09VVFNUQU5ESU5HX0ZJTElOR19EQVRFLkNRNDIwMTguLi4uVVNEAQAAALbcJQACAAAACjQwMC45MzEyNjMBBAAAAAUAAAABNQEAAAAKMjAyMTUzMTk5NQIAAAAFMjQxNTMGAAAAATCQUQDa</t>
  </si>
  <si>
    <t>i9TbCOxTCOCN1NsILUNJUS5LT1NFOkEwMDAyNzAuSVFfVE9UQUxfREVCVC5DUTQyMDE4Li4uLlVTRAEAAAC23CUAAgAAAAs2MDAzLjc4NjQ1OAEIAAAABQAAAAExAQAAAAoyMDIxNTMxOTk1AwAAAAMxNjACAAAABDQxNzMEAAAAATAHAAAACjEwLzI0LzIwMjMIAAAACjEyLzMxLzIwMTgJAAAAATCQUQDai9TbCJpr/N+N1NsIMUNJUS5LT1NFOkEwMDAyNzAuSVFfUFJFRl9ESVZfT1RIRVIuQ1E0MjAxOC4uLi5VU0QBAAAAttwlAAMAAAAAAJBRANqL1NsI1ffg343U2wgnQ0lRLktPU0U6QTAwMDI3MC5JUV9DT0dTLkNRNDIwMTguLi4uVVNEAQAAALbcJQACAAAADDEwNDM1LjgxMDY1OQEIAAAABQAAAAExAQAAAAoyMDIxNTMxOTk1AwAAAAMxNjACAAAAAjM0BAAAAAEwBwAAAAoxMC8yNC8yMDIzCAAAAAoxMi8zMS8yMDE4CQAAAAEwkFEA2ovU2wjRLv/fjdTbCCVDSVEuS09TRTpBMDAwMjcwLklRX0FQLkNRNDIwMTguLi4uVVNEAQAAALbcJQACAAAACzU2MDkuNjUwMjk1AQgAAAAFAAAAATEBAAAACjIwMjE1MzE5OTUDAAAAAzE2MAIAAAAEMTAxOAQAAAABMAcAAAAKMTAvMjQvMjAyMwgAAAAKMTIvMzEvMjAxOAkAAAABMJBRANqL1NsILNsA4I3U2wglQ0lRLktPU0U6QTAwMDI3MC5JUV9BUi5DUTQyMDE4Li4uLlVTRAEAAAC23CUAAgAAAAoxODQwLjc4MDA1AQgAAAAFAAAAATEBAAAACjIwMjE1MzE5OTUDAAAA</t>
  </si>
  <si>
    <t>AzE2MAIAAAAEMTAyMQQAAAABMAcAAAAKMTAvMjQvMjAyMwgAAAAKMTIvMzEvMjAxOAkAAAABMJBRANqL1NsIq28g4I3U2wgsQ0lRLktPU0U6QTAwMDI3MC5JUV9JTlZFTlRPUlkuQ1E0MjAxOC4uLi5VU0QBAAAAttwlAAIAAAALNjQ5OC4wNDQ4MDYBCAAAAAUAAAABMQEAAAAKMjAyMTUzMTk5NQMAAAADMTYwAgAAAAQxMDQzBAAAAAEwBwAAAAoxMC8yNC8yMDIzCAAAAAoxMi8zMS8yMDE4CQAAAAEwkFEA2ovU2wjwv/HfjdTbCCZDSVEuS09TRTpBMDAwMjcwLklRX1NHQS5DUTQyMDE4Li4uLlVTRAEAAAC23CUAAgAAAAsxMDM4Ljk1MTkxNgEIAAAABQAAAAExAQAAAAoyMDIxNTMxOTk1AwAAAAMxNjACAAAAAjIzBAAAAAEwBwAAAAoxMC8yNC8yMDIzCAAAAAoxMi8zMS8yMDE4CQAAAAEwkFEA2ovU2wjTlPPfjdTbCDtDSVEuS09TRTpBMDAwMjcwLklRX1RPVEFMX1JFVl8xWVJfQU5OX0dST1dUSC5DUTQyMDE4Li4uLlVTRAEAAAC23CUAAgAAAAYzLjU5NDgBCAAAAAUAAAABMQEAAAAKMjAyMTUzMTk5NQMAAAACODUCAAAABDQxOTQEAAAAATAHAAAACjEwLzI0LzIwMjMIAAAACjEyLzMxLzIwMTgJAAAAATCQUQDai9TbCA229d+N1NsIJUNJUS5LT1NFOkEwMDAyNzAuSVFfREEuQ1E0MjAxOC4uLi5VU0QBAAAAttwlAAIAAAAJMjguNDk0MDU0AQgAAAAFAAAAATEBAAAACjIwMjE1MzE5OTUDAAAAAzE2MAIAAAAB</t>
  </si>
  <si>
    <t>MgQAAAABMAcAAAAKMTAvMjQvMjAyMwgAAAAKMTIvMzEvMjAxOAkAAAABMJBRANqL1NsIYxf3343U2wgzQ0lRLktPU0U6QTAwMDI3MC5JUV9ORVRfSU5URVJFU1RfRVhQLkNRNDIwMTguLi4uVVNEAQAAALbcJQACAAAACTExLjE0MDM1NwEIAAAABQAAAAExAQAAAAoyMDIxNTMxOTk1AwAAAAMxNjACAAAAAzM2OAQAAAABMAcAAAAKMTAvMjQvMjAyMwgAAAAKMTIvMzEvMjAxOAkAAAABMJBRANqL1NsI79T5343U2wgyQ0lRLktPU0U6QTAwMDI3MC5JUV9ORVRfV09SS0lOR19DQVAuQ1E0MjAxOC4uLi5VU0QBAAAAttwlAAIAAAAMLTEyMjMuMTk1MzgzAQgAAAAFAAAAATEBAAAACjIwMjE1MzE5OTUDAAAAAzE2MAIAAAAEMTMxMQQAAAABMAcAAAAKMTAvMjQvMjAyMwgAAAAKMTIvMzEvMjAxOAkAAAABMJBRANqL1NsIhW8F4I3U2wgoQ0lRLktPU0U6QTAwMDI3MC5JUV9DQVBFWC5DUTQyMDE4Li4uLlVTRAEAAAC23CUAAgAAAAstODE2Ljc4NzA0MQEIAAAABQAAAAExAQAAAAoyMDIxNTMxOTk1AwAAAAMxNjACAAAABDIwMjEEAAAAATAHAAAACjEwLzI0LzIwMjMIAAAACjEyLzMxLzIwMTgJAAAAATCQUQDai9TbCOX1BuCN1NsILENJUS5LT1NFOkEwMDAyNzAuSVFfVE9UQUxfUkVWLkNRMzIwMTguLi4uVVNEAQAAALbcJQACAAAADDEyNjc5LjIxODU2NgEIAAAABQAAAAExAQAAAAoxOTkzMTMyMDk4AwAAAAMxNjAC</t>
  </si>
  <si>
    <t>AAAAAjI4BAAAAAEwBwAAAAoxMC8yNC8yMDIzCAAAAAk5LzMwLzIwMTgJAAAAATCQUQDai9TbCKpzHuCN1NsIJUNJUS5LT1NFOkEwMDAyNzAuSVFfTkkuQ1EzMjAxOC4uLi5VU0QBAAAAttwlAAIAAAAKMjY4LjIyODAxOQEIAAAABQAAAAExAQAAAAoxOTkzMTMyMDk4AwAAAAMxNjACAAAAAjE1BAAAAAEwBwAAAAoxMC8yNC8yMDIzCAAAAAk5LzMwLzIwMTgJAAAAATCQUQDai9TbCNzWAuCN1NsILUNJUS5LT1NFOkEwMDAyNzAuSVFfQ0FTSF9FUVVJVi5DUTMyMDE4Li4uLlVTRAEAAAC23CUAAgAAAAsyMDk1LjI2NjkzNAEIAAAABQAAAAExAQAAAAoxOTkzMTMyMDk4AwAAAAMxNjACAAAABDEwOTYEAAAAATAHAAAACjEwLzI0LzIwMjMIAAAACTkvMzAvMjAxOAkAAAABMJBRANqL1NsIPqwf4I3U2wgxQ0lRLktPU0U6QTAwMDI3MC5JUV9DQVNIX1NUX0lOVkVTVC5DUTMyMDE4Li4uLlVTRAEAAAC23CUAAgAAAAs4OTI2LjQ2NTg3NwEIAAAABQAAAAExAQAAAAoxOTkzMTMyMDk4AwAAAAMxNjACAAAABDEwMDIEAAAAATAHAAAACjEwLzI0LzIwMjMIAAAACTkvMzAvMjAxOAkAAAABMJBRANqL1NsIYxf3343U2wgrQ0lRLktPU0U6QTAwMDI3MC5JUV9UT1RBTF9DQS5DUTMyMDE4Li4uLlVTRAEAAAC23CUAAgAAAAwxODQ3MC41Nzg0MzEBCAAAAAUAAAABMQEAAAAKMTk5MzEzMjA5OAMAAAADMTYwAgAAAAQxMDA4BAAA</t>
  </si>
  <si>
    <t>AAEwBwAAAAoxMC8yNC8yMDIzCAAAAAk5LzMwLzIwMTgJAAAAATCQUQDai9TbCO/U+d+N1NsIL0NJUS5LT1NFOkEwMDAyNzAuSVFfVE9UQUxfQVNTRVRTLkNRMzIwMTguLi4uVVNEAQAAALbcJQACAAAADDQ2OTIwLjUzNDQ0NAEIAAAABQAAAAExAQAAAAoxOTkzMTMyMDk4AwAAAAMxNjACAAAABDEwMDcEAAAAATAHAAAACjEwLzI0LzIwMjMIAAAACTkvMzAvMjAxOAkAAAABMJBRANqL1NsImmv8343U2wgrQ0lRLktPU0U6QTAwMDI3MC5JUV9UT1RBTF9DTC5DUTMyMDE4Li4uLlVTRAEAAAC23CUAAgAAAAwxMzAyMy4yMDU4MzcBCAAAAAUAAAABMQEAAAAKMTk5MzEzMjA5OAMAAAADMTYwAgAAAAQxMDA5BAAAAAEwBwAAAAoxMC8yNC8yMDIzCAAAAAk5LzMwLzIwMTgJAAAAATCQUQDai9TbCNEu/9+N1NsILUNJUS5LT1NFOkEwMDAyNzAuSVFfVE9UQUxfTElBQi5DUTMyMDE4Li4uLlVTRAEAAAC23CUAAgAAAAwyMjI4NS42NzU0MTIBCAAAAAUAAAABMQEAAAAKMTk5MzEzMjA5OAMAAAADMTYwAgAAAAQxMjc2BAAAAAEwBwAAAAoxMC8yNC8yMDIzCAAAAAk5LzMwLzIwMTgJAAAAATCQUQDai9TbCNX34N+N1NsILkNJUS5LT1NFOkEwMDAyNzAuSVFfUFJFRl9FUVVJVFkuQ1EzMjAxOC4uLi5VU0QBAAAAttwlAAMAAAAAAJBRANqL1NsIl2YJ4I3U2wg2Q0lRLktPU0U6QTAwMDI3MC5JUV9UT1RBTF9DT01NT05fRVFV</t>
  </si>
  <si>
    <t>SVRZLkNRMzIwMTguLi4uVVNEAQAAALbcJQACAAAADDI0NjM0Ljg1OTAzMgEIAAAABQAAAAExAQAAAAoxOTkzMTMyMDk4AwAAAAMxNjACAAAABDEwMDYEAAAAATAHAAAACjEwLzI0LzIwMjMIAAAACTkvMzAvMjAxOAkAAAABMJBRANqL1NsIz60L4I3U2wgnQ0lRLktPU0U6QTAwMDI3MC5JUV9BUElDLkNRMzIwMTguLi4uVVNEAQAAALbcJQACAAAACjE0MDUuOTUzNjkBCAAAAAUAAAABMQEAAAAKMTk5MzEzMjA5OAMAAAADMTYwAgAAAAQxMDg0BAAAAAEwBwAAAAoxMC8yNC8yMDIzCAAAAAk5LzMwLzIwMTgJAAAAATCQUQDai9TbCPC/8d+N1NsIJUNJUS5LT1NFOkEwMDAyNzAuSVFfUkUuQ1EzMjAxOC4uLi5VU0QBAAAAttwlAAIAAAAMMjIyOTguMjkzOTk2AQgAAAAFAAAAATEBAAAACjE5OTMxMzIwOTgDAAAAAzE2MAIAAAAEMTIyMgQAAAABMAcAAAAKMTAvMjQvMjAyMwgAAAAJOS8zMC8yMDE4CQAAAAEwkFEA2ovU2wgNtvXfjdTbCC9DSVEuS09TRTpBMDAwMjcwLklRX1RPVEFMX0VRVUlUWS5DUTMyMDE4Li4uLlVTRAEAAAC23CUAAgAAAAwyNDYzNC44NTkwMzIBCAAAAAUAAAABMQEAAAAKMTk5MzEzMjA5OAMAAAADMTYwAgAAAAQxMjc1BAAAAAEwBwAAAAoxMC8yNC8yMDIzCAAAAAk5LzMwLzIwMTgJAAAAATCQUQDai9TbCNzWAuCN1NsIQENJUS5LT1NFOkEwMDAyNzAuSVFfVE9UQUxfT1VUU1RBTkRJTkdf</t>
  </si>
  <si>
    <t>RklMSU5HX0RBVEUuQ1EzMjAxOC4uLi5VU0QBAAAAttwlAAIAAAAKNDAwLjkzMTI2MwEEAAAABQAAAAE1AQAAAAoxOTkzMTMyMDk4AgAAAAUyNDE1MwYAAAABMJBRANqL1NsIF8gc4I3U2wgtQ0lRLktPU0U6QTAwMDI3MC5JUV9UT1RBTF9ERUJULkNRMzIwMTguLi4uVVNEAQAAALbcJQACAAAACzU3NzIuODk0NTg5AQgAAAAFAAAAATEBAAAACjE5OTMxMzIwOTgDAAAAAzE2MAIAAAAENDE3MwQAAAABMAcAAAAKMTAvMjQvMjAyMwgAAAAJOS8zMC8yMDE4CQAAAAEwkFEA2ovU2wiFbwXgjdTbCDFDSVEuS09TRTpBMDAwMjcwLklRX1BSRUZfRElWX09USEVSLkNRMzIwMTguLi4uVVNEAQAAALbcJQADAAAAAACQUQDai9TbCOX1BuCN1NsIJ0NJUS5LT1NFOkEwMDAyNzAuSVFfQ09HUy5DUTMyMDE4Li4uLlVTRAEAAAC23CUAAgAAAAwxMDgxOS4wNzQyMjQBCAAAAAUAAAABMQEAAAAKMTk5MzEzMjA5OAMAAAADMTYwAgAAAAIzNAQAAAABMAcAAAAKMTAvMjQvMjAyMwgAAAAJOS8zMC8yMDE4CQAAAAEwkFEA2ovU2whyLgjgjdTbCCVDSVEuS09TRTpBMDAwMjcwLklRX0FQLkNRMzIwMTguLi4uVVNEAQAAALbcJQACAAAACzU5MTMuMDQ4NTI4AQgAAAAFAAAAATEBAAAACjE5OTMxMzIwOTgDAAAAAzE2MAIAAAAEMTAxOAQAAAABMAcAAAAKMTAvMjQvMjAyMwgAAAAJOS8zMC8yMDE4CQAAAAEwkFEA2ovU2wjPRfzfjdTb</t>
  </si>
  <si>
    <t>CCVDSVEuS09TRTpBMDAwMjcwLklRX0FSLkNRMzIwMTguLi4uVVNEAQAAALbcJQACAAAACzIxNzMuNDM2OTMyAQgAAAAFAAAAATEBAAAACjE5OTMxMzIwOTgDAAAAAzE2MAIAAAAEMTAyMQQAAAABMAcAAAAKMTAvMjQvMjAyMwgAAAAJOS8zMC8yMDE4CQAAAAEwkFEA2ovU2wjRLv/fjdTbCCxDSVEuS09TRTpBMDAwMjcwLklRX0lOVkVOVE9SWS5DUTMyMDE4Li4uLlVTRAEAAAC23CUAAgAAAAo2MDMyLjkzODE0AQgAAAAFAAAAATEBAAAACjE5OTMxMzIwOTgDAAAAAzE2MAIAAAAEMTA0MwQAAAABMAcAAAAKMTAvMjQvMjAyMwgAAAAJOS8zMC8yMDE4CQAAAAEwkFEA2ovU2wgs2wDgjdTbCCZDSVEuS09TRTpBMDAwMjcwLklRX1NHQS5DUTMyMDE4Li4uLlVTRAEAAAC23CUAAgAAAAoxNTU4LjQ1NTk1AQgAAAAFAAAAATEBAAAACjE5OTMxMzIwOTgDAAAAAzE2MAIAAAACMjMEAAAAATAHAAAACjEwLzI0LzIwMjMIAAAACTkvMzAvMjAxOAkAAAABMJBRANqL1NsI1ffg343U2wg7Q0lRLktPU0U6QTAwMDI3MC5JUV9UT1RBTF9SRVZfMVlSX0FOTl9HUk9XVEguQ1EzMjAxOC4uLi5VU0QBAAAAttwlAAIAAAAHLTAuMjM2NwEIAAAABQAAAAExAQAAAAoxOTkzMTMyMDk4AwAAAAI4NQIAAAAENDE5NAQAAAABMAcAAAAKMTAvMjQvMjAyMwgAAAAJOS8zMC8yMDE4CQAAAAEwkFEA2ovU2wjtyxrgjdTbCCVDSVEuS09TRTpB</t>
  </si>
  <si>
    <t>MDAwMjcwLklRX0RBLkNRMzIwMTguLi4uVVNEAQAAALbcJQACAAAACTI4LjI3NDAyNQEIAAAABQAAAAExAQAAAAoxOTkzMTMyMDk4AwAAAAMxNjACAAAAATIEAAAAATAHAAAACjEwLzI0LzIwMjMIAAAACTkvMzAvMjAxOAkAAAABMJBRANqL1NsI8L/x343U2wgzQ0lRLktPU0U6QTAwMDI3MC5JUV9ORVRfSU5URVJFU1RfRVhQLkNRMzIwMTguLi4uVVNEAQAAALbcJQACAAAACTIzLjMzNDUxNgEIAAAABQAAAAExAQAAAAoxOTkzMTMyMDk4AwAAAAMxNjACAAAAAzM2OAQAAAABMAcAAAAKMTAvMjQvMjAyMwgAAAAJOS8zMC8yMDE4CQAAAAEwkFEA2ovU2wjTlPPfjdTbCDJDSVEuS09TRTpBMDAwMjcwLklRX05FVF9XT1JLSU5HX0NBUC5DUTMyMDE4Li4uLlVTRAEAAAC23CUAAgAAAAstMjAwMC4xNzMwNgEIAAAABQAAAAExAQAAAAoxOTkzMTMyMDk4AwAAAAMxNjACAAAABDEzMTEEAAAAATAHAAAACjEwLzI0LzIwMjMIAAAACTkvMzAvMjAxOAkAAAABMJBRANqL1NsIDbb1343U2wgoQ0lRLktPU0U6QTAwMDI3MC5JUV9DQVBFWC5DUTMyMDE4Li4uLlVTRAEAAAC23CUAAgAAAAstNzgzLjQyMDY1NwEIAAAABQAAAAExAQAAAAoxOTkzMTMyMDk4AwAAAAMxNjACAAAABDIwMjEEAAAAATAHAAAACjEwLzI0LzIwMjMIAAAACTkvMzAvMjAxOAkAAAABMJBRANqL1NsIYxf3343U2wgsQ0lRLktPU0U6QTAwMDI3MC5JUV9U</t>
  </si>
  <si>
    <t>T1RBTF9SRVYuQ1EyMjAxOC4uLi5VU0QBAAAAttwlAAIAAAAMMTI2MzkuNDQ5NTg4AQgAAAAFAAAAATEBAAAACjE5OTMxMzg4NDADAAAAAzE2MAIAAAACMjgEAAAAATAHAAAACjEwLzI0LzIwMjMIAAAACTYvMzAvMjAxOAkAAAABMJBRANqL1NsIz60L4I3U2wglQ0lRLktPU0U6QTAwMDI3MC5JUV9OSS5DUTIyMDE4Li4uLlVTRAEAAAC23CUAAgAAAAoyOTguMzYxMTMxAQgAAAAFAAAAATEBAAAACjE5OTMxMzg4NDADAAAAAzE2MAIAAAACMTUEAAAAATAHAAAACjEwLzI0LzIwMjMIAAAACTYvMzAvMjAxOAkAAAABMJBRANqL1NsIY5cX4I3U2wgtQ0lRLktPU0U6QTAwMDI3MC5JUV9DQVNIX0VRVUlWLkNRMjIwMTguLi4uVVNEAQAAALbcJQACAAAACzIwMjkuOTI0OTEzAQgAAAAFAAAAATEBAAAACjE5OTMxMzg4NDADAAAAAzE2MAIAAAAEMTA5NgQAAAABMAcAAAAKMTAvMjQvMjAyMwgAAAAJNi8zMC8yMDE4CQAAAAEwkFEA2ovU2wjV9+DfjdTbCDFDSVEuS09TRTpBMDAwMjcwLklRX0NBU0hfU1RfSU5WRVNULkNRMjIwMTguLi4uVVNEAQAAALbcJQACAAAACzkwMDUuMzE1MjMyAQgAAAAFAAAAATEBAAAACjE5OTMxMzg4NDADAAAAAzE2MAIAAAAEMTAwMgQAAAABMAcAAAAKMTAvMjQvMjAyMwgAAAAJNi8zMC8yMDE4CQAAAAEwkFEA2ovU2wjc1gLgjdTbCCtDSVEuS09TRTpBMDAwMjcwLklRX1RPVEFMX0NBLkNR</t>
  </si>
  <si>
    <t>MjIwMTguLi4uVVNEAQAAALbcJQACAAAADDE5NTI0LjU3NjUzMwEIAAAABQAAAAExAQAAAAoxOTkzMTM4ODQwAwAAAAMxNjACAAAABDEwMDgEAAAAATAHAAAACjEwLzI0LzIwMjMIAAAACTYvMzAvMjAxOAkAAAABMJBRANqL1NsI1aQa4I3U2wgvQ0lRLktPU0U6QTAwMDI3MC5JUV9UT1RBTF9BU1NFVFMuQ1EyMjAxOC4uLi5VU0QBAAAAttwlAAIAAAAMNDczODIuNjIzNzk0AQgAAAAFAAAAATEBAAAACjE5OTMxMzg4NDADAAAAAzE2MAIAAAAEMTAwNwQAAAABMAcAAAAKMTAvMjQvMjAyMwgAAAAJNi8zMC8yMDE4CQAAAAEwkFEA2ovU2wiXZgngjdTbCCtDSVEuS09TRTpBMDAwMjcwLklRX1RPVEFMX0NMLkNRMjIwMTguLi4uVVNEAQAAALbcJQACAAAACzEzNzQyLjM3MTg0AQgAAAAFAAAAATEBAAAACjE5OTMxMzg4NDADAAAAAzE2MAIAAAAEMTAwOQQAAAABMAcAAAAKMTAvMjQvMjAyMwgAAAAJNi8zMC8yMDE4CQAAAAEwkFEA2ovU2whjF/ffjdTbCC1DSVEuS09TRTpBMDAwMjcwLklRX1RPVEFMX0xJQUIuQ1EyMjAxOC4uLi5VU0QBAAAAttwlAAIAAAAMMjI5MDQuMDA1ODA2AQgAAAAFAAAAATEBAAAACjE5OTMxMzg4NDADAAAAAzE2MAIAAAAEMTI3NgQAAAABMAcAAAAKMTAvMjQvMjAyMwgAAAAJNi8zMC8yMDE4CQAAAAEwkFEA2ovU2wjv1PnfjdTbCC5DSVEuS09TRTpBMDAwMjcwLklRX1BSRUZfRVFVSVRZ</t>
  </si>
  <si>
    <t>LkNRMjIwMTguLi4uVVNEAQAAALbcJQADAAAAAACQUQDai9TbCM9F/N+N1NsINkNJUS5LT1NFOkEwMDAyNzAuSVFfVE9UQUxfQ09NTU9OX0VRVUlUWS5DUTIyMDE4Li4uLlVTRAEAAAC23CUAAgAAAAwyNDQ3OC42MTc5ODgBCAAAAAUAAAABMQEAAAAKMTk5MzEzODg0MAMAAAADMTYwAgAAAAQxMDA2BAAAAAEwBwAAAAoxMC8yNC8yMDIzCAAAAAk2LzMwLzIwMTgJAAAAATCQUQDai9TbCNEu/9+N1NsIJ0NJUS5LT1NFOkEwMDAyNzAuSVFfQVBJQy5DUTIyMDE4Li4uLlVTRAEAAAC23CUAAgAAAAsxNTQyLjM5ODk1NwEIAAAABQAAAAExAQAAAAoxOTkzMTM4ODQwAwAAAAMxNjACAAAABDEwODQEAAAAATAHAAAACjEwLzI0LzIwMjMIAAAACTYvMzAvMjAxOAkAAAABMJBRANqL1NsILNsA4I3U2wglQ0lRLktPU0U6QTAwMDI3MC5JUV9SRS5DUTIyMDE4Li4uLlVTRAEAAAC23CUAAgAAAAwyMjA1NS4wNTMyODkBCAAAAAUAAAABMQEAAAAKMTk5MzEzODg0MAMAAAADMTYwAgAAAAQxMjIyBAAAAAEwBwAAAAoxMC8yNC8yMDIzCAAAAAk2LzMwLzIwMTgJAAAAATCQUQDai9TbCM+tC+CN1NsIL0NJUS5LT1NFOkEwMDAyNzAuSVFfVE9UQUxfRVFVSVRZLkNRMjIwMTguLi4uVVNEAQAAALbcJQACAAAADDI0NDc4LjYxNzk4OAEIAAAABQAAAAExAQAAAAoxOTkzMTM4ODQwAwAAAAMxNjACAAAABDEyNzUEAAAAATAHAAAACjEw</t>
  </si>
  <si>
    <t>LzI0LzIwMjMIAAAACTYvMzAvMjAxOAkAAAABMJBRANqL1NsI8L/x343U2whAQ0lRLktPU0U6QTAwMDI3MC5JUV9UT1RBTF9PVVRTVEFORElOR19GSUxJTkdfREFURS5DUTIyMDE4Li4uLlVTRAEAAAC23CUAAgAAAAo0MDAuOTMxMjYzAQQAAAAFAAAAATUBAAAACjE5OTMxMzg4NDACAAAABTI0MTUzBgAAAAEwkFEA2ovU2wjTlPPfjdTbCC1DSVEuS09TRTpBMDAwMjcwLklRX1RPVEFMX0RFQlQuQ1EyMjAxOC4uLi5VU0QBAAAAttwlAAIAAAAJNjQ4OS4wMzg0AQgAAAAFAAAAATEBAAAACjE5OTMxMzg4NDADAAAAAzE2MAIAAAAENDE3MwQAAAABMAcAAAAKMTAvMjQvMjAyMwgAAAAJNi8zMC8yMDE4CQAAAAEwkFEA2ovU2wgNtvXfjdTbCDFDSVEuS09TRTpBMDAwMjcwLklRX1BSRUZfRElWX09USEVSLkNRMjIwMTguLi4uVVNEAQAAALbcJQADAAAAAACQUQDai9TbCNX34N+N1NsIJ0NJUS5LT1NFOkEwMDAyNzAuSVFfQ09HUy5DUTIyMDE4Li4uLlVTRAEAAAC23CUAAgAAAAwxMDc1Ni42MjI4MDYBCAAAAAUAAAABMQEAAAAKMTk5MzEzODg0MAMAAAADMTYwAgAAAAIzNAQAAAABMAcAAAAKMTAvMjQvMjAyMwgAAAAJNi8zMC8yMDE4CQAAAAEwkFEA2ovU2wgkXwTgjdTbCCVDSVEuS09TRTpBMDAwMjcwLklRX0FQLkNRMjIwMTguLi4uVVNEAQAAALbcJQACAAAACzU4NDYuMjA2ODM1AQgAAAAFAAAAATEBAAAACjE5</t>
  </si>
  <si>
    <t>OTMxMzg4NDADAAAAAzE2MAIAAAAEMTAxOAQAAAABMAcAAAAKMTAvMjQvMjAyMwgAAAAJNi8zMC8yMDE4CQAAAAEwkFEA2ovU2wiFbwXgjdTbCCVDSVEuS09TRTpBMDAwMjcwLklRX0FSLkNRMjIwMTguLi4uVVNEAQAAALbcJQACAAAACzIzMDQuMjEzNzc0AQgAAAAFAAAAATEBAAAACjE5OTMxMzg4NDADAAAAAzE2MAIAAAAEMTAyMQQAAAABMAcAAAAKMTAvMjQvMjAyMwgAAAAJNi8zMC8yMDE4CQAAAAEwkFEA2ovU2wjl9QbgjdTbCCxDSVEuS09TRTpBMDAwMjcwLklRX0lOVkVOVE9SWS5DUTIyMDE4Li4uLlVTRAEAAAC23CUAAgAAAAs2ODg3LjM5MjMxNwEIAAAABQAAAAExAQAAAAoxOTkzMTM4ODQwAwAAAAMxNjACAAAABDEwNDMEAAAAATAHAAAACjEwLzI0LzIwMjMIAAAACTYvMzAvMjAxOAkAAAABMJBRANqL1NsIci4I4I3U2wgmQ0lRLktPU0U6QTAwMDI3MC5JUV9TR0EuQ1EyMjAxOC4uLi5VU0QBAAAAttwlAAIAAAALMTM0OC42MzY4NjYBCAAAAAUAAAABMQEAAAAKMTk5MzEzODg0MAMAAAADMTYwAgAAAAIyMwQAAAABMAcAAAAKMTAvMjQvMjAyMwgAAAAJNi8zMC8yMDE4CQAAAAEwkFEA2ovU2wjPRfzfjdTbCDtDSVEuS09TRTpBMDAwMjcwLklRX1RPVEFMX1JFVl8xWVJfQU5OX0dST1dUSC5DUTIyMDE4Li4uLlVTRAEAAAC23CUAAgAAAAYzLjU0NzQBCAAAAAUAAAABMQEAAAAKMTk5MzEzODg0MAMA</t>
  </si>
  <si>
    <t>AAACODUCAAAABDQxOTQEAAAAATAHAAAACjEwLzI0LzIwMjMIAAAACTYvMzAvMjAxOAkAAAABMJBRANqL1NsIBwj/343U2wglQ0lRLktPU0U6QTAwMDI3MC5JUV9EQS5DUTIyMDE4Li4uLlVTRAEAAAC23CUAAgAAAAkyNi42OTkwMjMBCAAAAAUAAAABMQEAAAAKMTk5MzEzODg0MAMAAAADMTYwAgAAAAEyBAAAAAEwBwAAAAoxMC8yNC8yMDIzCAAAAAk2LzMwLzIwMTgJAAAAATCQUQDai9TbCCzbAOCN1NsIM0NJUS5LT1NFOkEwMDAyNzAuSVFfTkVUX0lOVEVSRVNUX0VYUC5DUTIyMDE4Li4uLlVTRAEAAAC23CUAAgAAAAotMTQuNDU3OTI1AQgAAAAFAAAAATEBAAAACjE5OTMxMzg4NDADAAAAAzE2MAIAAAADMzY4BAAAAAEwBwAAAAoxMC8yNC8yMDIzCAAAAAk2LzMwLzIwMTgJAAAAATCQUQDai9TbCDmcFeCN1NsIMkNJUS5LT1NFOkEwMDAyNzAuSVFfTkVUX1dPUktJTkdfQ0FQLkNRMjIwMTguLi4uVVNEAQAAALbcJQACAAAADC0xMDg3LjYyNjQ5OQEIAAAABQAAAAExAQAAAAoxOTkzMTM4ODQwAwAAAAMxNjACAAAABDEzMTEEAAAAATAHAAAACjEwLzI0LzIwMjMIAAAACTYvMzAvMjAxOAkAAAABMJBRANqL1NsI3NYC4I3U2wgoQ0lRLktPU0U6QTAwMDI3MC5JUV9DQVBFWC5DUTIyMDE4Li4uLlVTRAEAAAC23CUAAgAAAAstMjQxLjExOTE0NQEIAAAABQAAAAExAQAAAAoxOTkzMTM4ODQwAwAAAAMxNjACAAAA</t>
  </si>
  <si>
    <t>BDIwMjEEAAAAATAHAAAACjEwLzI0LzIwMjMIAAAACTYvMzAvMjAxOAkAAAABMJBRANqL1NsI05Tz343U2wgsQ0lRLktPU0U6QTAwMDI3MC5JUV9UT1RBTF9SRVYuQ1ExMjAxOC4uLi5VU0QBAAAAttwlAAIAAAAMMTE4MzQuMjcxNzAxAQgAAAAFAAAAATEBAAAACjE5NzY5MzAyMzgDAAAAAzE2MAIAAAACMjgEAAAAATAHAAAACjEwLzI0LzIwMjMIAAAACTMvMzEvMjAxOAkAAAABMJBRANqL1NsIci4I4I3U2wglQ0lRLktPU0U6QTAwMDI3MC5JUV9OSS5DUTEyMDE4Li4uLlVTRAEAAAC23CUAAgAAAAo0MDYuOTI3NzYyAQgAAAAFAAAAATEBAAAACjE5NzY5MzAyMzgDAAAAAzE2MAIAAAACMTUEAAAAATAHAAAACjEwLzI0LzIwMjMIAAAACTMvMzEvMjAxOAkAAAABMJBRANqL1NsIl2YJ4I3U2wgtQ0lRLktPU0U6QTAwMDI3MC5JUV9DQVNIX0VRVUlWLkNRMTIwMTguLi4uVVNEAQAAALbcJQACAAAACzI0MTAuODA3NTY1AQgAAAAFAAAAATEBAAAACjE5NzY5MzAyMzgDAAAAAzE2MAIAAAAEMTA5NgQAAAABMAcAAAAKMTAvMjQvMjAyMwgAAAAJMy8zMS8yMDE4CQAAAAEwkFEA2ovU2wjPrQvgjdTbCDFDSVEuS09TRTpBMDAwMjcwLklRX0NBU0hfU1RfSU5WRVNULkNRMTIwMTguLi4uVVNEAQAAALbcJQACAAAACzk0NjcuMjA0NjQ1AQgAAAAFAAAAATEBAAAACjE5NzY5MzAyMzgDAAAAAzE2MAIAAAAEMTAwMgQAAAAB</t>
  </si>
  <si>
    <t>MAcAAAAKMTAvMjQvMjAyMwgAAAAJMy8zMS8yMDE4CQAAAAEwkFEA2ovU2wjwv/HfjdTbCCtDSVEuS09TRTpBMDAwMjcwLklRX1RPVEFMX0NBLkNRMTIwMTguLi4uVVNEAQAAALbcJQACAAAADDIwOTEyLjg5MTMxNwEIAAAABQAAAAExAQAAAAoxOTc2OTMwMjM4AwAAAAMxNjACAAAABDEwMDgEAAAAATAHAAAACjEwLzI0LzIwMjMIAAAACTMvMzEvMjAxOAkAAAABMJBRANqL1NsIX54T4I3U2wgvQ0lRLktPU0U6QTAwMDI3MC5JUV9UT1RBTF9BU1NFVFMuQ1ExMjAxOC4uLi5VU0QBAAAAttwlAAIAAAAMNDk3NTUuNzM1MDg0AQgAAAAFAAAAATEBAAAACjE5NzY5MzAyMzgDAAAAAzE2MAIAAAAEMTAwNwQAAAABMAcAAAAKMTAvMjQvMjAyMwgAAAAJMy8zMS8yMDE4CQAAAAEwkFEA2ovU2wjc1gLgjdTbCCtDSVEuS09TRTpBMDAwMjcwLklRX1RPVEFMX0NMLkNRMTIwMTguLi4uVVNEAQAAALbcJQACAAAACzE0ODk3LjIzMTIyAQgAAAAFAAAAATEBAAAACjE5NzY5MzAyMzgDAAAAAzE2MAIAAAAEMTAwOQQAAAABMAcAAAAKMTAvMjQvMjAyMwgAAAAJMy8zMS8yMDE4CQAAAAEwkFEA2ovU2wgkXwTgjdTbCC1DSVEuS09TRTpBMDAwMjcwLklRX1RPVEFMX0xJQUIuQ1ExMjAxOC4uLi5VU0QBAAAAttwlAAIAAAAMMjQzNDQuMTkxMTI1AQgAAAAFAAAAATEBAAAACjE5NzY5MzAyMzgDAAAAAzE2MAIAAAAEMTI3NgQAAAAB</t>
  </si>
  <si>
    <t>MAcAAAAKMTAvMjQvMjAyMwgAAAAJMy8zMS8yMDE4CQAAAAEwkFEA2ovU2wjV9+DfjdTbCC5DSVEuS09TRTpBMDAwMjcwLklRX1BSRUZfRVFVSVRZLkNRMTIwMTguLi4uVVNEAQAAALbcJQADAAAAAACQUQDai9TbCIVvBeCN1NsINkNJUS5LT1NFOkEwMDAyNzAuSVFfVE9UQUxfQ09NTU9OX0VRVUlUWS5DUTEyMDE4Li4uLlVTRAEAAAC23CUAAgAAAAwyNTQxMS41NDM5NTkBCAAAAAUAAAABMQEAAAAKMTk3NjkzMDIzOAMAAAADMTYwAgAAAAQxMDA2BAAAAAEwBwAAAAoxMC8yNC8yMDIzCAAAAAkzLzMxLzIwMTgJAAAAATCQUQDai9TbCGMX99+N1NsIJ0NJUS5LT1NFOkEwMDAyNzAuSVFfQVBJQy5DUTEyMDE4Li4uLlVTRAEAAAC23CUAAgAAAAsxNjE2LjM0MzI4MQEIAAAABQAAAAExAQAAAAoxOTc2OTMwMjM4AwAAAAMxNjACAAAABDEwODQEAAAAATAHAAAACjEwLzI0LzIwMjMIAAAACTMvMzEvMjAxOAkAAAABMJBRANqL1NsI79T5343U2wglQ0lRLktPU0U6QTAwMDI3MC5JUV9SRS5DUTEyMDE4Li4uLlVTRAEAAAC23CUAAgAAAAwyMjgwNS42ODMxNzEBCAAAAAUAAAABMQEAAAAKMTk3NjkzMDIzOAMAAAADMTYwAgAAAAQxMjIyBAAAAAEwBwAAAAoxMC8yNC8yMDIzCAAAAAkzLzMxLzIwMTgJAAAAATCQUQDai9TbCAcI/9+N1NsIL0NJUS5LT1NFOkEwMDAyNzAuSVFfVE9UQUxfRVFVSVRZLkNRMTIwMTguLi4u</t>
  </si>
  <si>
    <t>VVNEAQAAALbcJQACAAAADDI1NDExLjU0Mzk1OQEIAAAABQAAAAExAQAAAAoxOTc2OTMwMjM4AwAAAAMxNjACAAAABDEyNzUEAAAAATAHAAAACjEwLzI0LzIwMjMIAAAACTMvMzEvMjAxOAkAAAABMJBRANqL1NsIHrQA4I3U2whAQ0lRLktPU0U6QTAwMDI3MC5JUV9UT1RBTF9PVVRTVEFORElOR19GSUxJTkdfREFURS5DUTEyMDE4Li4uLlVTRAEAAAC23CUAAgAAAAo0MDAuOTMxMjYzAQQAAAAFAAAAATUBAAAACjE5NzY5MzAyMzgCAAAABTI0MTUzBgAAAAEwkFEA2ovU2wiXZgngjdTbCC1DSVEuS09TRTpBMDAwMjcwLklRX1RPVEFMX0RFQlQuQ1ExMjAxOC4uLi5VU0QBAAAAttwlAAIAAAALNzkxNS4zNjc1NjkBCAAAAAUAAAABMQEAAAAKMTk3NjkzMDIzOAMAAAADMTYwAgAAAAQ0MTczBAAAAAEwBwAAAAoxMC8yNC8yMDIzCAAAAAkzLzMxLzIwMTgJAAAAATCQUQDai9TbCM+tC+CN1NsIMUNJUS5LT1NFOkEwMDAyNzAuSVFfUFJFRl9ESVZfT1RIRVIuQ1ExMjAxOC4uLi5VU0QBAAAAttwlAAMAAAAAAJBRANqL1NsI8L/x343U2wgnQ0lRLktPU0U6QTAwMDI3MC5JUV9DT0dTLkNRMTIwMTguLi4uVVNEAQAAALbcJQACAAAADDEwMDI3LjI1MjkyMgEIAAAABQAAAAExAQAAAAoxOTc2OTMwMjM4AwAAAAMxNjACAAAAAjM0BAAAAAEwBwAAAAoxMC8yNC8yMDIzCAAAAAkzLzMxLzIwMTgJAAAAATCQUQDai9TbCNOU</t>
  </si>
  <si>
    <t>89+N1NsIJUNJUS5LT1NFOkEwMDAyNzAuSVFfQVAuQ1ExMjAxOC4uLi5VU0QBAAAAttwlAAIAAAALNTgxOC42Mzk4NjUBCAAAAAUAAAABMQEAAAAKMTk3NjkzMDIzOAMAAAADMTYwAgAAAAQxMDE4BAAAAAEwBwAAAAoxMC8yNC8yMDIzCAAAAAkzLzMxLzIwMTgJAAAAATCQUQDai9TbCA229d+N1NsIJUNJUS5LT1NFOkEwMDAyNzAuSVFfQVIuQ1ExMjAxOC4uLi5VU0QBAAAAttwlAAIAAAALMjI3Ny40ODE0ODkBCAAAAAUAAAABMQEAAAAKMTk3NjkzMDIzOAMAAAADMTYwAgAAAAQxMDIxBAAAAAEwBwAAAAoxMC8yNC8yMDIzCAAAAAkzLzMxLzIwMTgJAAAAATCQUQDai9TbCCRfBOCN1NsILENJUS5LT1NFOkEwMDAyNzAuSVFfSU5WRU5UT1JZLkNRMTIwMTguLi4uVVNEAQAAALbcJQACAAAACzc3MjUuMjU2MzYyAQgAAAAFAAAAATEBAAAACjE5NzY5MzAyMzgDAAAAAzE2MAIAAAAEMTA0MwQAAAABMAcAAAAKMTAvMjQvMjAyMwgAAAAJMy8zMS8yMDE4CQAAAAEwkFEA2ovU2wiFbwXgjdTbCCZDSVEuS09TRTpBMDAwMjcwLklRX1NHQS5DUTEyMDE4Li4uLlVTRAEAAAC23CUAAgAAAAsxMjg5LjIyOTE2MQEIAAAABQAAAAExAQAAAAoxOTc2OTMwMjM4AwAAAAMxNjACAAAAAjIzBAAAAAEwBwAAAAoxMC8yNC8yMDIzCAAAAAkzLzMxLzIwMTgJAAAAATCQUQDai9TbCC/Q4N+N1NsIO0NJUS5LT1NFOkEwMDAyNzAuSVFf</t>
  </si>
  <si>
    <t>VE9UQUxfUkVWXzFZUl9BTk5fR1JPV1RILkNRMTIwMTguLi4uVVNEAQAAALbcJQACAAAABy0yLjE5MzMBCAAAAAUAAAABMQEAAAAKMTk3NjkzMDIzOAMAAAACODUCAAAABDQxOTQEAAAAATAHAAAACjEwLzI0LzIwMjMIAAAACTMvMzEvMjAxOAkAAAABMJBRANqL1NsItc0G4I3U2wglQ0lRLktPU0U6QTAwMDI3MC5JUV9EQS5DUTEyMDE4Li4uLlVTRAEAAAC23CUAAgAAAAkyNy43OTgxMjkBCAAAAAUAAAABMQEAAAAKMTk3NjkzMDIzOAMAAAADMTYwAgAAAAEyBAAAAAEwBwAAAAoxMC8yNC8yMDIzCAAAAAkzLzMxLzIwMTgJAAAAATCQUQDai9TbCHIuCOCN1NsIM0NJUS5LT1NFOkEwMDAyNzAuSVFfTkVUX0lOVEVSRVNUX0VYUC5DUTEyMDE4Li4uLlVTRAEAAAC23CUAAgAAAAktOC42OTQyMTYBCAAAAAUAAAABMQEAAAAKMTk3NjkzMDIzOAMAAAADMTYwAgAAAAMzNjgEAAAAATAHAAAACjEwLzI0LzIwMjMIAAAACTMvMzEvMjAxOAkAAAABMJBRANqL1NsIz0X8343U2wgyQ0lRLktPU0U6QTAwMDI3MC5JUV9ORVRfV09SS0lOR19DQVAuQ1ExMjAxOC4uLi5VU0QBAAAAttwlAAIAAAAKLTYzLjc2MjkyNQEIAAAABQAAAAExAQAAAAoxOTc2OTMwMjM4AwAAAAMxNjACAAAABDEzMTEEAAAAATAHAAAACjEwLzI0LzIwMjMIAAAACTMvMzEvMjAxOAkAAAABMJBRANqL1NsIBwj/343U2wgoQ0lRLktPU0U6QTAwMDI3MC5J</t>
  </si>
  <si>
    <t>UV9DQVBFWC5DUTEyMDE4Li4uLlVTRAEAAAC23CUAAgAAAAstMzEwLjA2Mzg4NQEIAAAABQAAAAExAQAAAAoxOTc2OTMwMjM4AwAAAAMxNjACAAAABDIwMjEEAAAAATAHAAAACjEwLzI0LzIwMjMIAAAACTMvMzEvMjAxOAkAAAABMJBRANqL1NsIHrQA4I3U2wgsQ0lRLktPU0U6QTAwMDI3MC5JUV9UT1RBTF9SRVYuQ1E0MjAxNy4uLi5VU0QBAAAAttwlAAIAAAALMTIxNzQuNjE0MDQBCAAAAAUAAAABMQEAAAAKMTk0ODIyNjY5NAMAAAADMTYwAgAAAAIyOAQAAAABMAcAAAAKMTAvMjQvMjAyMwgAAAAKMTIvMzEvMjAxNwkAAAABMJBRANqL1NsIYxf3343U2wglQ0lRLktPU0U6QTAwMDI3MC5JUV9OSS5DUTQyMDE3Li4uLlVTRAEAAAC23CUAAgAAAAk5OC4xMTE5MTUBCAAAAAUAAAABMQEAAAAKMTk0ODIyNjY5NAMAAAADMTYwAgAAAAIxNQQAAAABMAcAAAAKMTAvMjQvMjAyMwgAAAAKMTIvMzEvMjAxNwkAAAABMJBRANqL1NsI79T5343U2wgtQ0lRLktPU0U6QTAwMDI3MC5JUV9DQVNIX0VRVUlWLkNRNDIwMTcuLi4uVVNEAQAAALbcJQACAAAACzE0NjEuOTQ2MDY1AQgAAAAFAAAAATEBAAAACjE5NDgyMjY2OTQDAAAAAzE2MAIAAAAEMTA5NgQAAAABMAcAAAAKMTAvMjQvMjAyMwgAAAAKMTIvMzEvMjAxNwkAAAABMJBRANqL1NsIL9Dg343U2wgxQ0lRLktPU0U6QTAwMDI3MC5JUV9DQVNIX1NUX0lOVkVTVC5D</t>
  </si>
  <si>
    <t>UTQyMDE3Li4uLlVTRAEAAAC23CUAAgAAAAs5MDA1LjAyNjAyNgEIAAAABQAAAAExAQAAAAoxOTQ4MjI2Njk0AwAAAAMxNjACAAAABDEwMDIEAAAAATAHAAAACjEwLzI0LzIwMjMIAAAACjEyLzMxLzIwMTcJAAAAATCQUQDai9TbCHIuCOCN1NsIK0NJUS5LT1NFOkEwMDAyNzAuSVFfVE9UQUxfQ0EuQ1E0MjAxNy4uLi5VU0QBAAAAttwlAAIAAAAMMjAyNTkuMTkzNDM2AQgAAAAFAAAAATEBAAAACjE5NDgyMjY2OTQDAAAAAzE2MAIAAAAEMTAwOAQAAAABMAcAAAAKMTAvMjQvMjAyMwgAAAAKMTIvMzEvMjAxNwkAAAABMJBRANqL1NsIl2YJ4I3U2wgvQ0lRLktPU0U6QTAwMDI3MC5JUV9UT1RBTF9BU1NFVFMuQ1E0MjAxNy4uLi5VU0QBAAAAttwlAAIAAAAMNDg5NTIuOTI4MDAxAQgAAAAFAAAAATEBAAAACjE5NDgyMjY2OTQDAAAAAzE2MAIAAAAEMTAwNwQAAAABMAcAAAAKMTAvMjQvMjAyMwgAAAAKMTIvMzEvMjAxNwkAAAABMJBRANqL1NsIz60L4I3U2wgrQ0lRLktPU0U6QTAwMDI3MC5JUV9UT1RBTF9DTC5DUTQyMDE3Li4uLlVTRAEAAAC23CUAAgAAAAwxNDM0My45MDg3MzIBCAAAAAUAAAABMQEAAAAKMTk0ODIyNjY5NAMAAAADMTYwAgAAAAQxMDA5BAAAAAEwBwAAAAoxMC8yNC8yMDIzCAAAAAoxMi8zMS8yMDE3CQAAAAEwkFEA2ovU2wjwv/HfjdTbCC1DSVEuS09TRTpBMDAwMjcwLklRX1RPVEFMX0xJ</t>
  </si>
  <si>
    <t>QUIuQ1E0MjAxNy4uLi5VU0QBAAAAttwlAAIAAAAMMjM4MDguMTI2NDg5AQgAAAAFAAAAATEBAAAACjE5NDgyMjY2OTQDAAAAAzE2MAIAAAAEMTI3NgQAAAABMAcAAAAKMTAvMjQvMjAyMwgAAAAKMTIvMzEvMjAxNwkAAAABMJBRANqL1NsIJFoP4I3U2wguQ0lRLktPU0U6QTAwMDI3MC5JUV9QUkVGX0VRVUlUWS5DUTQyMDE3Li4uLlVTRAEAAAC23CUAAwAAAAAAkFEA2ovU2wg7sALgjdTbCDZDSVEuS09TRTpBMDAwMjcwLklRX1RPVEFMX0NPTU1PTl9FUVVJVFkuQ1E0MjAxNy4uLi5VU0QBAAAAttwlAAIAAAAMMjUxNDQuODAxNTEyAQgAAAAFAAAAATEBAAAACjE5NDgyMjY2OTQDAAAAAzE2MAIAAAAEMTAwNgQAAAABMAcAAAAKMTAvMjQvMjAyMwgAAAAKMTIvMzEvMjAxNwkAAAABMJBRANqL1NsIJF8E4I3U2wgnQ0lRLktPU0U6QTAwMDI3MC5JUV9BUElDLkNRNDIwMTcuLi4uVVNEAQAAALbcJQACAAAACzE2MDYuMTMxMDQ4AQgAAAAFAAAAATEBAAAACjE5NDgyMjY2OTQDAAAAAzE2MAIAAAAEMTA4NAQAAAABMAcAAAAKMTAvMjQvMjAyMwgAAAAKMTIvMzEvMjAxNwkAAAABMJBRANqL1NsIhW8F4I3U2wglQ0lRLktPU0U6QTAwMDI3MC5JUV9SRS5DUTQyMDE3Li4uLlVTRAEAAAC23CUAAgAAAAwyMjUzNi4wMjA5NzMBCAAAAAUAAAABMQEAAAAKMTk0ODIyNjY5NAMAAAADMTYwAgAAAAQxMjIyBAAAAAEwBwAA</t>
  </si>
  <si>
    <t>AAoxMC8yNC8yMDIzCAAAAAoxMi8zMS8yMDE3CQAAAAEwkFEA2ovU2whjF/ffjdTbCC9DSVEuS09TRTpBMDAwMjcwLklRX1RPVEFMX0VRVUlUWS5DUTQyMDE3Li4uLlVTRAEAAAC23CUAAgAAAAwyNTE0NC44MDE1MTIBCAAAAAUAAAABMQEAAAAKMTk0ODIyNjY5NAMAAAADMTYwAgAAAAQxMjc1BAAAAAEwBwAAAAoxMC8yNC8yMDIzCAAAAAoxMi8zMS8yMDE3CQAAAAEwkFEA2ovU2wjv1PnfjdTbCEBDSVEuS09TRTpBMDAwMjcwLklRX1RPVEFMX09VVFNUQU5ESU5HX0ZJTElOR19EQVRFLkNRNDIwMTcuLi4uVVNEAQAAALbcJQACAAAACjQwMC45MzEyNjMBBAAAAAUAAAABNQEAAAAKMTk0ODIyNjY5NAIAAAAFMjQxNTMGAAAAATCQUQDai9TbCM9F/N+N1NsILUNJUS5LT1NFOkEwMDAyNzAuSVFfVE9UQUxfREVCVC5DUTQyMDE3Li4uLlVTRAEAAAC23CUAAgAAAAs4MTkzLjY3NjQ2NwEIAAAABQAAAAExAQAAAAoxOTQ4MjI2Njk0AwAAAAMxNjACAAAABDQxNzMEAAAAATAHAAAACjEwLzI0LzIwMjMIAAAACjEyLzMxLzIwMTcJAAAAATCQUQDai9TbCAcI/9+N1NsIMUNJUS5LT1NFOkEwMDAyNzAuSVFfUFJFRl9ESVZfT1RIRVIuQ1E0MjAxNy4uLi5VU0QBAAAAttwlAAMAAAAAAJBRANqL1NsIHrQA4I3U2wgnQ0lRLktPU0U6QTAwMDI3MC5JUV9DT0dTLkNRNDIwMTcuLi4uVVNEAQAAALbcJQACAAAADDEwMDM0LjI5</t>
  </si>
  <si>
    <t>MDc2OQEIAAAABQAAAAExAQAAAAoxOTQ4MjI2Njk0AwAAAAMxNjACAAAAAjM0BAAAAAEwBwAAAAoxMC8yNC8yMDIzCAAAAAoxMi8zMS8yMDE3CQAAAAEwkFEA2ovU2wiXZgngjdTbCCVDSVEuS09TRTpBMDAwMjcwLklRX0FQLkNRNDIwMTcuLi4uVVNEAQAAALbcJQACAAAACzQ3ODYuNTU0NDQzAQgAAAAFAAAAATEBAAAACjE5NDgyMjY2OTQDAAAAAzE2MAIAAAAEMTAxOAQAAAABMAcAAAAKMTAvMjQvMjAyMwgAAAAKMTIvMzEvMjAxNwkAAAABMJBRANqL1NsIz60L4I3U2wglQ0lRLktPU0U6QTAwMDI3MC5JUV9BUi5DUTQyMDE3Li4uLlVTRAEAAAC23CUAAgAAAAsxOTU5LjIzODA4MwEIAAAABQAAAAExAQAAAAoxOTQ4MjI2Njk0AwAAAAMxNjACAAAABDEwMjEEAAAAATAHAAAACjEwLzI0LzIwMjMIAAAACjEyLzMxLzIwMTcJAAAAATCQUQDai9TbCPC/8d+N1NsILENJUS5LT1NFOkEwMDAyNzAuSVFfSU5WRU5UT1JZLkNRNDIwMTcuLi4uVVNEAQAAALbcJQACAAAACzc5OTcuNzIzMTcyAQgAAAAFAAAAATEBAAAACjE5NDgyMjY2OTQDAAAAAzE2MAIAAAAEMTA0MwQAAAABMAcAAAAKMTAvMjQvMjAyMwgAAAAKMTIvMzEvMjAxNwkAAAABMJBRANqL1NsI/G3z343U2wgmQ0lRLktPU0U6QTAwMDI3MC5JUV9TR0EuQ1E0MjAxNy4uLi5VU0QBAAAAttwlAAIAAAALMTY2My4zNTc3NzIBCAAAAAUAAAABMQEAAAAKMTk0</t>
  </si>
  <si>
    <t>ODIyNjY5NAMAAAADMTYwAgAAAAIyMwQAAAABMAcAAAAKMTAvMjQvMjAyMwgAAAAKMTIvMzEvMjAxNwkAAAABMJBRANqL1NsIDbb1343U2wg7Q0lRLktPU0U6QTAwMDI3MC5JUV9UT1RBTF9SRVZfMVlSX0FOTl9HUk9XVEguQ1E0MjAxNy4uLi5VU0QBAAAAttwlAAIAAAAGMC43MDQyAQgAAAAFAAAAATEBAAAACjE5NDgyMjY2OTQDAAAAAjg1AgAAAAQ0MTk0BAAAAAEwBwAAAAoxMC8yNC8yMDIzCAAAAAoxMi8zMS8yMDE3CQAAAAEwkFEA2ovU2wgkXwTgjdTbCCVDSVEuS09TRTpBMDAwMjcwLklRX0RBLkNRNDIwMTcuLi4uVVNEAQAAALbcJQACAAAACTMzLjc5Nzk2MwEIAAAABQAAAAExAQAAAAoxOTQ4MjI2Njk0AwAAAAMxNjACAAAAATIEAAAAATAHAAAACjEwLzI0LzIwMjMIAAAACjEyLzMxLzIwMTcJAAAAATCQUQDai9TbCIVvBeCN1NsIM0NJUS5LT1NFOkEwMDAyNzAuSVFfTkVUX0lOVEVSRVNUX0VYUC5DUTQyMDE3Li4uLlVTRAEAAAC23CUAAgAAAAotMTAuMTc1NDI5AQgAAAAFAAAAATEBAAAACjE5NDgyMjY2OTQDAAAAAzE2MAIAAAADMzY4BAAAAAEwBwAAAAoxMC8yNC8yMDIzCAAAAAoxMi8zMS8yMDE3CQAAAAEwkFEA2ovU2wi1zQbgjdTbCDJDSVEuS09TRTpBMDAwMjcwLklRX05FVF9XT1JLSU5HX0NBUC5DUTQyMDE3Li4uLlVTRAEAAAC23CUAAgAAAAo1MjAuMjc4MDAzAQgAAAAFAAAAATEBAAAA</t>
  </si>
  <si>
    <t>CjE5NDgyMjY2OTQDAAAAAzE2MAIAAAAEMTMxMQQAAAABMAcAAAAKMTAvMjQvMjAyMwgAAAAKMTIvMzEvMjAxNwkAAAABMJBRANqL1NsIci4I4I3U2wgoQ0lRLktPU0U6QTAwMDI3MC5JUV9DQVBFWC5DUTQyMDE3Li4uLlVTRAEAAAC23CUAAgAAAAstNzI2Ljk4MTQ5NAEIAAAABQAAAAExAQAAAAoxOTQ4MjI2Njk0AwAAAAMxNjACAAAABDIwMjEEAAAAATAHAAAACjEwLzI0LzIwMjMIAAAACjEyLzMxLzIwMTcJAAAAATCQUQDai9TbCC/Q4N+N1NsILENJUS5LT1NFOkEwMDAyNzAuSVFfVE9UQUxfUkVWLkNRMzIwMTcuLi4uVVNEAQAAALbcJQACAAAADDEyMzM1LjEzMTAzOQEIAAAABQAAAAExAQAAAAoxOTIyOTY2Mzg3AwAAAAMxNjACAAAAAjI4BAAAAAEwBwAAAAoxMC8yNC8yMDIzCAAAAAk5LzMwLzIwMTcJAAAAATCQUQDai9TbCPxt89+N1NsIJUNJUS5LT1NFOkEwMDAyNzAuSVFfTkkuQ1EzMjAxNy4uLi5VU0QBAAAAttwlAAIAAAALLTI1NS4xMDc5MzUBCAAAAAUAAAABMQEAAAAKMTkyMjk2NjM4NwMAAAADMTYwAgAAAAIxNQQAAAABMAcAAAAKMTAvMjQvMjAyMwgAAAAJOS8zMC8yMDE3CQAAAAEwkFEA2ovU2wgNtvXfjdTbCC1DSVEuS09TRTpBMDAwMjcwLklRX0NBU0hfRVFVSVYuQ1EzMjAxNy4uLi5VU0QBAAAAttwlAAIAAAAKMjY3MS40NTI2OAEIAAAABQAAAAExAQAAAAoxOTIyOTY2Mzg3AwAAAAMx</t>
  </si>
  <si>
    <t>NjACAAAABDEwOTYEAAAAATAHAAAACjEwLzI0LzIwMjMIAAAACTkvMzAvMjAxNwkAAAABMJBRANqL1NsI8u/2343U2wgxQ0lRLktPU0U6QTAwMDI3MC5JUV9DQVNIX1NUX0lOVkVTVC5DUTMyMDE3Li4uLlVTRAEAAAC23CUAAgAAAAs5Mzg5Ljc1NTE3OAEIAAAABQAAAAExAQAAAAoxOTIyOTY2Mzg3AwAAAAMxNjACAAAABDEwMDIEAAAAATAHAAAACjEwLzI0LzIwMjMIAAAACTkvMzAvMjAxNwkAAAABMJBRANqL1NsI79T5343U2wgrQ0lRLktPU0U6QTAwMDI3MC5JUV9UT1RBTF9DQS5DUTMyMDE3Li4uLlVTRAEAAAC23CUAAgAAAAwyMTI0MS4yNTg2MDcBCAAAAAUAAAABMQEAAAAKMTkyMjk2NjM4NwMAAAADMTYwAgAAAAQxMDA4BAAAAAEwBwAAAAoxMC8yNC8yMDIzCAAAAAk5LzMwLzIwMTcJAAAAATCQUQDai9TbCM9F/N+N1NsIL0NJUS5LT1NFOkEwMDAyNzAuSVFfVE9UQUxfQVNTRVRTLkNRMzIwMTcuLi4uVVNEAQAAALbcJQACAAAADDQ3NzA4LjM2MzA1MwEIAAAABQAAAAExAQAAAAoxOTIyOTY2Mzg3AwAAAAMxNjACAAAABDEwMDcEAAAAATAHAAAACjEwLzI0LzIwMjMIAAAACTkvMzAvMjAxNwkAAAABMJBRANqL1NsIci4I4I3U2wgrQ0lRLktPU0U6QTAwMDI3MC5JUV9UT1RBTF9DTC5DUTMyMDE3Li4uLlVTRAEAAAC23CUAAgAAAAwxNTkyMy42ODQxODYBCAAAAAUAAAABMQEAAAAKMTkyMjk2NjM4NwMA</t>
  </si>
  <si>
    <t>AAADMTYwAgAAAAQxMDA5BAAAAAEwBwAAAAoxMC8yNC8yMDIzCAAAAAk5LzMwLzIwMTcJAAAAATCQUQDai9TbCJdmCeCN1NsILUNJUS5LT1NFOkEwMDAyNzAuSVFfVE9UQUxfTElBQi5DUTMyMDE3Li4uLlVTRAEAAAC23CUAAgAAAAwyNDEwMC44ODAzNTMBCAAAAAUAAAABMQEAAAAKMTkyMjk2NjM4NwMAAAADMTYwAgAAAAQxMjc2BAAAAAEwBwAAAAoxMC8yNC8yMDIzCAAAAAk5LzMwLzIwMTcJAAAAATCQUQDai9TbCC/Q4N+N1NsILkNJUS5LT1NFOkEwMDAyNzAuSVFfUFJFRl9FUVVJVFkuQ1EzMjAxNy4uLi5VU0QBAAAAttwlAAMAAAAAAJBRANqL1NsIz60L4I3U2wg2Q0lRLktPU0U6QTAwMDI3MC5JUV9UT1RBTF9DT01NT05fRVFVSVRZLkNRMzIwMTcuLi4uVVNEAQAAALbcJQACAAAACjIzNjA3LjQ4MjcBCAAAAAUAAAABMQEAAAAKMTkyMjk2NjM4NwMAAAADMTYwAgAAAAQxMDA2BAAAAAEwBwAAAAoxMC8yNC8yMDIzCAAAAAk5LzMwLzIwMTcJAAAAATCQUQDai9TbCPC/8d+N1NsIJ0NJUS5LT1NFOkEwMDAyNzAuSVFfQVBJQy5DUTMyMDE3Li4uLlVTRAEAAAC23CUAAgAAAAsxNTAwLjE4NzcwNwEIAAAABQAAAAExAQAAAAoxOTIyOTY2Mzg3AwAAAAMxNjACAAAABDEwODQEAAAAATAHAAAACjEwLzI0LzIwMjMIAAAACTkvMzAvMjAxNwkAAAABMJBRANqL1NsIq3YM4I3U2wglQ0lRLktPU0U6QTAwMDI3MC5J</t>
  </si>
  <si>
    <t>UV9SRS5DUTMyMDE3Li4uLlVTRAEAAAC23CUAAgAAAAwyMDg5OS4xNzY4MzIBCAAAAAUAAAABMQEAAAAKMTkyMjk2NjM4NwMAAAADMTYwAgAAAAQxMjIyBAAAAAEwBwAAAAoxMC8yNC8yMDIzCAAAAAk5LzMwLzIwMTcJAAAAATCQUQDai9TbCCRfBOCN1NsIL0NJUS5LT1NFOkEwMDAyNzAuSVFfVE9UQUxfRVFVSVRZLkNRMzIwMTcuLi4uVVNEAQAAALbcJQACAAAACjIzNjA3LjQ4MjcBCAAAAAUAAAABMQEAAAAKMTkyMjk2NjM4NwMAAAADMTYwAgAAAAQxMjc1BAAAAAEwBwAAAAoxMC8yNC8yMDIzCAAAAAk5LzMwLzIwMTcJAAAAATCQUQDai9TbCEpIBeCN1NsIQENJUS5LT1NFOkEwMDAyNzAuSVFfVE9UQUxfT1VUU1RBTkRJTkdfRklMSU5HX0RBVEUuQ1EzMjAxNy4uLi5VU0QBAAAAttwlAAIAAAAKNDAwLjkzMTI2MwEEAAAABQAAAAE1AQAAAAoxOTIyOTY2Mzg3AgAAAAUyNDE1MwYAAAABMJBRANqL1NsItc0G4I3U2wgtQ0lRLktPU0U6QTAwMDI3MC5JUV9UT1RBTF9ERUJULkNRMzIwMTcuLi4uVVNEAQAAALbcJQACAAAACzc1NzEuMzE5NzM5AQgAAAAFAAAAATEBAAAACjE5MjI5NjYzODcDAAAAAzE2MAIAAAAENDE3MwQAAAABMAcAAAAKMTAvMjQvMjAyMwgAAAAJOS8zMC8yMDE3CQAAAAEwkFEA2ovU2wjy7/bfjdTbCDFDSVEuS09TRTpBMDAwMjcwLklRX1BSRUZfRElWX09USEVSLkNRMzIwMTcuLi4uVVNE</t>
  </si>
  <si>
    <t>AQAAALbcJQADAAAAAACQUQDai9TbCO/U+d+N1NsIJ0NJUS5LT1NFOkEwMDAyNzAuSVFfQ09HUy5DUTMyMDE3Li4uLlVTRAEAAAC23CUAAgAAAAwxMDc4Mi4yMjMyMjMBCAAAAAUAAAABMQEAAAAKMTkyMjk2NjM4NwMAAAADMTYwAgAAAAIzNAQAAAABMAcAAAAKMTAvMjQvMjAyMwgAAAAJOS8zMC8yMDE3CQAAAAEwkFEA2ovU2wjPRfzfjdTbCCVDSVEuS09TRTpBMDAwMjcwLklRX0FQLkNRMzIwMTcuLi4uVVNEAQAAALbcJQACAAAACzU5MjEuMzI3OTE2AQgAAAAFAAAAATEBAAAACjE5MjI5NjYzODcDAAAAAzE2MAIAAAAEMTAxOAQAAAABMAcAAAAKMTAvMjQvMjAyMwgAAAAJOS8zMC8yMDE3CQAAAAEwkFEA2ovU2wgHCP/fjdTbCCVDSVEuS09TRTpBMDAwMjcwLklRX0FSLkNRMzIwMTcuLi4uVVNEAQAAALbcJQACAAAACjIyMTEuMTk2NTgBCAAAAAUAAAABMQEAAAAKMTkyMjk2NjM4NwMAAAADMTYwAgAAAAQxMDIxBAAAAAEwBwAAAAoxMC8yNC8yMDIzCAAAAAk5LzMwLzIwMTcJAAAAATCQUQDai9TbCB60AOCN1NsILENJUS5LT1NFOkEwMDAyNzAuSVFfSU5WRU5UT1JZLkNRMzIwMTcuLi4uVVNEAQAAALbcJQACAAAACzg0NTUuMDU1NjkzAQgAAAAFAAAAATEBAAAACjE5MjI5NjYzODcDAAAAAzE2MAIAAAAEMTA0MwQAAAABMAcAAAAKMTAvMjQvMjAyMwgAAAAJOS8zMC8yMDE3CQAAAAEwkFEA2ovU2wjPrQvg</t>
  </si>
  <si>
    <t>jdTbCCZDSVEuS09TRTpBMDAwMjcwLklRX1NHQS5DUTMyMDE3Li4uLlVTRAEAAAC23CUAAgAAAAsxNzE3LjA3MTQ2NAEIAAAABQAAAAExAQAAAAoxOTIyOTY2Mzg3AwAAAAMxNjACAAAAAjIzBAAAAAEwBwAAAAoxMC8yNC8yMDIzCAAAAAk5LzMwLzIwMTcJAAAAATCQUQDai9TbCC/Q4N+N1NsIO0NJUS5LT1NFOkEwMDAyNzAuSVFfVE9UQUxfUkVWXzFZUl9BTk5fR1JPV1RILkNRMzIwMTcuLi4uVVNEAQAAALbcJQACAAAABzExLjA5NDIBCAAAAAUAAAABMQEAAAAKMTkyMjk2NjM4NwMAAAACODUCAAAABDQxOTQEAAAAATAHAAAACjEwLzI0LzIwMjMIAAAACTkvMzAvMjAxNwkAAAABMJBRANqL1NsI8L/x343U2wglQ0lRLktPU0U6QTAwMDI3MC5JUV9EQS5DUTMyMDE3Li4uLlVTRAEAAAC23CUAAgAAAAkyMi41MDkzOTUBCAAAAAUAAAABMQEAAAAKMTkyMjk2NjM4NwMAAAADMTYwAgAAAAEyBAAAAAEwBwAAAAoxMC8yNC8yMDIzCAAAAAk5LzMwLzIwMTcJAAAAATCQUQDai9TbCPxt89+N1NsIM0NJUS5LT1NFOkEwMDAyNzAuSVFfTkVUX0lOVEVSRVNUX0VYUC5DUTMyMDE3Li4uLlVTRAEAAAC23CUAAgAAAAktMy42MzczMTcBCAAAAAUAAAABMQEAAAAKMTkyMjk2NjM4NwMAAAADMTYwAgAAAAMzNjgEAAAAATAHAAAACjEwLzI0LzIwMjMIAAAACTkvMzAvMjAxNwkAAAABMJBRANqL1NsIDbb1343U2wgyQ0lRLktP</t>
  </si>
  <si>
    <t>U0U6QTAwMDI3MC5JUV9ORVRfV09SS0lOR19DQVAuQ1EzMjAxNy4uLi5VU0QBAAAAttwlAAIAAAAJNDUuNDY3MzM0AQgAAAAFAAAAATEBAAAACjE5MjI5NjYzODcDAAAAAzE2MAIAAAAEMTMxMQQAAAABMAcAAAAKMTAvMjQvMjAyMwgAAAAJOS8zMC8yMDE3CQAAAAEwkFEA2ovU2wgkXwTgjdTbCChDSVEuS09TRTpBMDAwMjcwLklRX0NBUEVYLkNRMzIwMTcuLi4uVVNEAQAAALbcJQACAAAACy0zMTIuMjY4ODkzAQgAAAAFAAAAATEBAAAACjE5MjI5NjYzODcDAAAAAzE2MAIAAAAEMjAyMQQAAAABMAcAAAAKMTAvMjQvMjAyMwgAAAAJOS8zMC8yMDE3CQAAAAEwkFEA2ovU2whKSAXgjdTbCCxDSVEuS09TRTpBMDAwMjcwLklRX1RPVEFMX1JFVi5DUTIyMDE3Li4uLlVTRAEAAAC23CUAAgAAAAsxMTg1Ni40MTEyOAEIAAAABQAAAAExAQAAAAoxOTIyOTc1NDk1AwAAAAMxNjACAAAAAjI4BAAAAAEwBwAAAAoxMC8yNC8yMDIzCAAAAAk2LzMwLzIwMTcJAAAAATCQUQDai9TbCB60AOCN1NsIJUNJUS5LT1NFOkEwMDAyNzAuSVFfTkkuQ1EyMjAxNy4uLi5VU0QBAAAAttwlAAIAAAAKMzQwLjE4ODc5MgEIAAAABQAAAAExAQAAAAoxOTIyOTc1NDk1AwAAAAMxNjACAAAAAjE1BAAAAAEwBwAAAAoxMC8yNC8yMDIzCAAAAAk2LzMwLzIwMTcJAAAAATCQUQDai9TbCBuJJuCN1NsILUNJUS5LT1NFOkEwMDAyNzAuSVFfQ0FT</t>
  </si>
  <si>
    <t>SF9FUVVJVi5DUTIyMDE3Li4uLlVTRAEAAAC23CUAAgAAAAoyMjM2LjMwMjIzAQgAAAAFAAAAATEBAAAACjE5MjI5NzU0OTUDAAAAAzE2MAIAAAAEMTA5NgQAAAABMAcAAAAKMTAvMjQvMjAyMwgAAAAJNi8zMC8yMDE3CQAAAAEwkFEA2ovU2wg7sALgjdTbCDFDSVEuS09TRTpBMDAwMjcwLklRX0NBU0hfU1RfSU5WRVNULkNRMjIwMTcuLi4uVVNEAQAAALbcJQACAAAACjgyNjYuNDc4MTUBCAAAAAUAAAABMQEAAAAKMTkyMjk3NTQ5NQMAAAADMTYwAgAAAAQxMDAyBAAAAAEwBwAAAAoxMC8yNC8yMDIzCAAAAAk2LzMwLzIwMTcJAAAAATCQUQDai9TbCPxt89+N1NsIK0NJUS5LT1NFOkEwMDAyNzAuSVFfVE9UQUxfQ0EuQ1EyMjAxNy4uLi5VU0QBAAAAttwlAAIAAAAMMTk4OTIuNjQ0MzUyAQgAAAAFAAAAATEBAAAACjE5MjI5NzU0OTUDAAAAAzE2MAIAAAAEMTAwOAQAAAABMAcAAAAKMTAvMjQvMjAyMwgAAAAJNi8zMC8yMDE3CQAAAAEwkFEA2ovU2wi+jfXfjdTbCC9DSVEuS09TRTpBMDAwMjcwLklRX1RPVEFMX0FTU0VUUy5DUTIyMDE3Li4uLlVTRAEAAAC23CUAAgAAAAw0NjExMS40NjAwODIBCAAAAAUAAAABMQEAAAAKMTkyMjk3NTQ5NQMAAAADMTYwAgAAAAQxMDA3BAAAAAEwBwAAAAoxMC8yNC8yMDIzCAAAAAk2LzMwLzIwMTcJAAAAATCQUQDai9TbCPLv9t+N1NsIK0NJUS5LT1NFOkEwMDAyNzAuSVFf</t>
  </si>
  <si>
    <t>VE9UQUxfQ0wuQ1EyMjAxNy4uLi5VU0QBAAAAttwlAAIAAAAMMTQ4OTYuOTY3MjUyAQgAAAAFAAAAATEBAAAACjE5MjI5NzU0OTUDAAAAAzE2MAIAAAAEMTAwOQQAAAABMAcAAAAKMTAvMjQvMjAyMwgAAAAJNi8zMC8yMDE3CQAAAAEwkFEA2ovU2wjv1PnfjdTbCC1DSVEuS09TRTpBMDAwMjcwLklRX1RPVEFMX0xJQUIuQ1EyMjAxNy4uLi5VU0QBAAAAttwlAAIAAAAMMjI0MDQuNDI4NDQ0AQgAAAAFAAAAATEBAAAACjE5MjI5NzU0OTUDAAAAAzE2MAIAAAAEMTI3NgQAAAABMAcAAAAKMTAvMjQvMjAyMwgAAAAJNi8zMC8yMDE3CQAAAAEwkFEA2ovU2wjPRfzfjdTbCC5DSVEuS09TRTpBMDAwMjcwLklRX1BSRUZfRVFVSVRZLkNRMjIwMTcuLi4uVVNEAQAAALbcJQADAAAAAACQUQDai9TbCHIuCOCN1NsINkNJUS5LT1NFOkEwMDAyNzAuSVFfVE9UQUxfQ09NTU9OX0VRVUlUWS5DUTIyMDE3Li4uLlVTRAEAAAC23CUAAgAAAAwyMzcwNy4wMzE2MzcBCAAAAAUAAAABMQEAAAAKMTkyMjk3NTQ5NQMAAAADMTYwAgAAAAQxMDA2BAAAAAEwBwAAAAoxMC8yNC8yMDIzCAAAAAk2LzMwLzIwMTcJAAAAATCQUQDai9TbCJdmCeCN1NsIJ0NJUS5LT1NFOkEwMDAyNzAuSVFfQVBJQy5DUTIyMDE3Li4uLlVTRAEAAAC23CUAAgAAAAsxNDk4LjE2OTk2NwEIAAAABQAAAAExAQAAAAoxOTIyOTc1NDk1AwAAAAMxNjACAAAABDEw</t>
  </si>
  <si>
    <t>ODQEAAAAATAHAAAACjEwLzI0LzIwMjMIAAAACTYvMzAvMjAxNwkAAAABMJBRANqL1NsIz60L4I3U2wglQ0lRLktPU0U6QTAwMDI3MC5JUV9SRS5DUTIyMDE3Li4uLlVTRAEAAAC23CUAAgAAAAwyMTEwOS4zOTU3MTMBCAAAAAUAAAABMQEAAAAKMTkyMjk3NTQ5NQMAAAADMTYwAgAAAAQxMjIyBAAAAAEwBwAAAAoxMC8yNC8yMDIzCAAAAAk2LzMwLzIwMTcJAAAAATCQUQDai9TbCC/Q4N+N1NsIL0NJUS5LT1NFOkEwMDAyNzAuSVFfVE9UQUxfRVFVSVRZLkNRMjIwMTcuLi4uVVNEAQAAALbcJQACAAAADDIzNzA3LjAzMTYzNwEIAAAABQAAAAExAQAAAAoxOTIyOTc1NDk1AwAAAAMxNjACAAAABDEyNzUEAAAAATAHAAAACjEwLzI0LzIwMjMIAAAACTYvMzAvMjAxNwkAAAABMJBRANqL1NsIlHsj4I3U2whAQ0lRLktPU0U6QTAwMDI3MC5JUV9UT1RBTF9PVVRTVEFORElOR19GSUxJTkdfREFURS5DUTIyMDE3Li4uLlVTRAEAAAC23CUAAgAAAAo0MDAuOTMxMjYzAQQAAAAFAAAAATUBAAAACjE5MjI5NzU0OTUCAAAABTI0MTUzBgAAAAEwkFEA2ovU2wg7sALgjdTbCC1DSVEuS09TRTpBMDAwMjcwLklRX1RPVEFMX0RFQlQuQ1EyMjAxNy4uLi5VU0QBAAAAttwlAAIAAAALNzQwMy4yOTM1NTcBCAAAAAUAAAABMQEAAAAKMTkyMjk3NTQ5NQMAAAADMTYwAgAAAAQ0MTczBAAAAAEwBwAAAAoxMC8yNC8yMDIzCAAAAAk2</t>
  </si>
  <si>
    <t>LzMwLzIwMTcJAAAAATCQUQDai9TbCCRfBOCN1NsIMUNJUS5LT1NFOkEwMDAyNzAuSVFfUFJFRl9ESVZfT1RIRVIuQ1EyMjAxNy4uLi5VU0QBAAAAttwlAAMAAAAAAJBRANqL1NsISkgF4I3U2wgnQ0lRLktPU0U6QTAwMDI3MC5JUV9DT0dTLkNRMjIwMTcuLi4uVVNEAQAAALbcJQACAAAACzk4MTIuMDMyOTIyAQgAAAAFAAAAATEBAAAACjE5MjI5NzU0OTUDAAAAAzE2MAIAAAACMzQEAAAAATAHAAAACjEwLzI0LzIwMjMIAAAACTYvMzAvMjAxNwkAAAABMJBRANqL1NsItc0G4I3U2wglQ0lRLktPU0U6QTAwMDI3MC5JUV9BUC5DUTIyMDE3Li4uLlVTRAEAAAC23CUAAgAAAAs1MjgzLjEyNzYyNwEIAAAABQAAAAExAQAAAAoxOTIyOTc1NDk1AwAAAAMxNjACAAAABDEwMTgEAAAAATAHAAAACjEwLzI0LzIwMjMIAAAACTYvMzAvMjAxNwkAAAABMJBRANqL1NsImaDk343U2wglQ0lRLktPU0U6QTAwMDI3MC5JUV9BUi5DUTIyMDE3Li4uLlVTRAEAAAC23CUAAgAAAAsyNDI4LjU4NDEwNAEIAAAABQAAAAExAQAAAAoxOTIyOTc1NDk1AwAAAAMxNjACAAAABDEwMjEEAAAAATAHAAAACjEwLzI0LzIwMjMIAAAACTYvMzAvMjAxNwkAAAABMJBRANqL1NsIcK/5343U2wgsQ0lRLktPU0U6QTAwMDI3MC5JUV9JTlZFTlRPUlkuQ1EyMjAxNy4uLi5VU0QBAAAAttwlAAIAAAALODA0My41MTE4OTIBCAAAAAUAAAABMQEAAAAK</t>
  </si>
  <si>
    <t>MTkyMjk3NTQ5NQMAAAADMTYwAgAAAAQxMDQzBAAAAAEwBwAAAAoxMC8yNC8yMDIzCAAAAAk2LzMwLzIwMTcJAAAAATCQUQDai9TbCM9F/N+N1NsIJkNJUS5LT1NFOkEwMDAyNzAuSVFfU0dBLkNRMjIwMTcuLi4uVVNEAQAAALbcJQACAAAACzE0ODguNjU3NTU1AQgAAAAFAAAAATEBAAAACjE5MjI5NzU0OTUDAAAAAzE2MAIAAAACMjMEAAAAATAHAAAACjEwLzI0LzIwMjMIAAAACTYvMzAvMjAxNwkAAAABMJBRANqL1NsIBwj/343U2wg7Q0lRLktPU0U6QTAwMDI3MC5JUV9UT1RBTF9SRVZfMVlSX0FOTl9HUk9XVEguQ1EyMjAxNy4uLi5VU0QBAAAAttwlAAIAAAAHLTYuMDMxNQEIAAAABQAAAAExAQAAAAoxOTIyOTc1NDk1AwAAAAI4NQIAAAAENDE5NAQAAAABMAcAAAAKMTAvMjQvMjAyMwgAAAAJNi8zMC8yMDE3CQAAAAEwkFEA2ovU2wgetADgjdTbCCVDSVEuS09TRTpBMDAwMjcwLklRX0RBLkNRMjIwMTcuLi4uVVNEAQAAALbcJQACAAAACTIyLjI2MDgyNQEIAAAABQAAAAExAQAAAAoxOTIyOTc1NDk1AwAAAAMxNjACAAAAATIEAAAAATAHAAAACjEwLzI0LzIwMjMIAAAACTYvMzAvMjAxNwkAAAABMJBRANqL1NsI8L/x343U2wgzQ0lRLktPU0U6QTAwMDI3MC5JUV9ORVRfSU5URVJFU1RfRVhQLkNRMjIwMTcuLi4uVVNEAQAAALbcJQACAAAACS0xLjY0NDE5NgEIAAAABQAAAAExAQAAAAoxOTIyOTc1NDk1</t>
  </si>
  <si>
    <t>AwAAAAMxNjACAAAAAzM2OAQAAAABMAcAAAAKMTAvMjQvMjAyMwgAAAAJNi8zMC8yMDE3CQAAAAEwkFEA2ovU2wj8bfPfjdTbCDJDSVEuS09TRTpBMDAwMjcwLklRX05FVF9XT1JLSU5HX0NBUC5DUTIyMDE3Li4uLlVTRAEAAAC23CUAAgAAAAo1MTMuMzU1OTA1AQgAAAAFAAAAATEBAAAACjE5MjI5NzU0OTUDAAAAAzE2MAIAAAAEMTMxMQQAAAABMAcAAAAKMTAvMjQvMjAyMwgAAAAJNi8zMC8yMDE3CQAAAAEwkFEA2ovU2wi+jfXfjdTbCChDSVEuS09TRTpBMDAwMjcwLklRX0NBUEVYLkNRMjIwMTcuLi4uVVNEAQAAALbcJQACAAAACy0zMjUuOTkwMDI4AQgAAAAFAAAAATEBAAAACjE5MjI5NzU0OTUDAAAAAzE2MAIAAAAEMjAyMQQAAAABMAcAAAAKMTAvMjQvMjAyMwgAAAAJNi8zMC8yMDE3CQAAAAEwkFEA2ovU2wgv0ODfjdTbCCxDSVEuS09TRTpBMDAwMjcwLklRX1RPVEFMX1JFVi5DUTEyMDE3Li4uLlVTRAEAAAC23CUAAgAAAAwxMTQ4OC42ODUxNTcBCAAAAAUAAAABMQEAAAAKMTkwMzY4OTc4MQMAAAADMTYwAgAAAAIyOAQAAAABMAcAAAAKMTAvMjQvMjAyMwgAAAAJMy8zMS8yMDE3CQAAAAEwkFEA2ovU2wjPrQvgjdTbCCVDSVEuS09TRTpBMDAwMjcwLklRX05JLkNRMTIwMTcuLi4uVVNEAQAAALbcJQACAAAACjY4NC42MTk5MDYBCAAAAAUAAAABMQEAAAAKMTkwMzY4OTc4MQMAAAADMTYwAgAAAAIx</t>
  </si>
  <si>
    <t>NQQAAAABMAcAAAAKMTAvMjQvMjAyMwgAAAAJMy8zMS8yMDE3CQAAAAEwkFEA2ovU2wgetADgjdTbCC1DSVEuS09TRTpBMDAwMjcwLklRX0NBU0hfRVFVSVYuQ1ExMjAxNy4uLi5VU0QBAAAAttwlAAIAAAALMzA2OS43NzIxOTIBCAAAAAUAAAABMQEAAAAKMTkwMzY4OTc4MQMAAAADMTYwAgAAAAQxMDk2BAAAAAEwBwAAAAoxMC8yNC8yMDIzCAAAAAkzLzMxLzIwMTcJAAAAATCQUQDai9TbCG1qIuCN1NsIMUNJUS5LT1NFOkEwMDAyNzAuSVFfQ0FTSF9TVF9JTlZFU1QuQ1ExMjAxNy4uLi5VU0QBAAAAttwlAAIAAAALODYzMi4zNTg3OTMBCAAAAAUAAAABMQEAAAAKMTkwMzY4OTc4MQMAAAADMTYwAgAAAAQxMDAyBAAAAAEwBwAAAAoxMC8yNC8yMDIzCAAAAAkzLzMxLzIwMTcJAAAAATCQUQDai9TbCDuwAuCN1NsIK0NJUS5LT1NFOkEwMDAyNzAuSVFfVE9UQUxfQ0EuQ1ExMjAxNy4uLi5VU0QBAAAAttwlAAIAAAAMMjAwNzIuNjAxMjcyAQgAAAAFAAAAATEBAAAACjE5MDM2ODk3ODEDAAAAAzE2MAIAAAAEMTAwOAQAAAABMAcAAAAKMTAvMjQvMjAyMwgAAAAJMy8zMS8yMDE3CQAAAAEwkFEA2ovU2wgkXwTgjdTbCC9DSVEuS09TRTpBMDAwMjcwLklRX1RPVEFMX0FTU0VUUy5DUTEyMDE3Li4uLlVTRAEAAAC23CUAAgAAAAw0NjU0Ny43NzA1MzYBCAAAAAUAAAABMQEAAAAKMTkwMzY4OTc4MQMAAAADMTYwAgAA</t>
  </si>
  <si>
    <t>AAQxMDA3BAAAAAEwBwAAAAoxMC8yNC8yMDIzCAAAAAkzLzMxLzIwMTcJAAAAATCQUQDai9TbCM+tC+CN1NsIK0NJUS5LT1NFOkEwMDAyNzAuSVFfVE9UQUxfQ0wuQ1ExMjAxNy4uLi5VU0QBAAAAttwlAAIAAAAMMTUxMDcuNjkyMzI2AQgAAAAFAAAAATEBAAAACjE5MDM2ODk3ODEDAAAAAzE2MAIAAAAEMTAwOQQAAAABMAcAAAAKMTAvMjQvMjAyMwgAAAAJMy8zMS8yMDE3CQAAAAEwkFEA2ovU2whwr/nfjdTbCC1DSVEuS09TRTpBMDAwMjcwLklRX1RPVEFMX0xJQUIuQ1ExMjAxNy4uLi5VU0QBAAAAttwlAAIAAAAMMjI4NzUuNDAyNDg5AQgAAAAFAAAAATEBAAAACjE5MDM2ODk3ODEDAAAAAzE2MAIAAAAEMTI3NgQAAAABMAcAAAAKMTAvMjQvMjAyMwgAAAAJMy8zMS8yMDE3CQAAAAEwkFEA2ovU2wgv0ODfjdTbCC5DSVEuS09TRTpBMDAwMjcwLklRX1BSRUZfRVFVSVRZLkNRMTIwMTcuLi4uVVNEAQAAALbcJQADAAAAAACQUQDai9TbCM9F/N+N1NsINkNJUS5LT1NFOkEwMDAyNzAuSVFfVE9UQUxfQ09NTU9OX0VRVUlUWS5DUTEyMDE3Li4uLlVTRAEAAAC23CUAAgAAAAwyMzY3Mi4zNjgwNDcBCAAAAAUAAAABMQEAAAAKMTkwMzY4OTc4MQMAAAADMTYwAgAAAAQxMDA2BAAAAAEwBwAAAAoxMC8yNC8yMDIzCAAAAAkzLzMxLzIwMTcJAAAAATCQUQDai9TbCJmg5N+N1NsIJ0NJUS5LT1NFOkEwMDAyNzAuSVFf</t>
  </si>
  <si>
    <t>QVBJQy5DUTEyMDE3Li4uLlVTRAEAAAC23CUAAgAAAAsxNTM0LjcyNzc3MgEIAAAABQAAAAExAQAAAAoxOTAzNjg5NzgxAwAAAAMxNjACAAAABDEwODQEAAAAATAHAAAACjEwLzI0LzIwMjMIAAAACTMvMzEvMjAxNwkAAAABMJBRANqL1NsIBwj/343U2wglQ0lRLktPU0U6QTAwMDI3MC5JUV9SRS5DUTEyMDE3Li4uLlVTRAEAAAC23CUAAgAAAAwyMTI4My43NTU4ODkBCAAAAAUAAAABMQEAAAAKMTkwMzY4OTc4MQMAAAADMTYwAgAAAAQxMjIyBAAAAAEwBwAAAAoxMC8yNC8yMDIzCAAAAAkzLzMxLzIwMTcJAAAAATCQUQDai9TbCPC/8d+N1NsIL0NJUS5LT1NFOkEwMDAyNzAuSVFfVE9UQUxfRVFVSVRZLkNRMTIwMTcuLi4uVVNEAQAAALbcJQACAAAADDIzNjcyLjM2ODA0NwEIAAAABQAAAAExAQAAAAoxOTAzNjg5NzgxAwAAAAMxNjACAAAABDEyNzUEAAAAATAHAAAACjEwLzI0LzIwMjMIAAAACTMvMzEvMjAxNwkAAAABMJBRANqL1NsI/G3z343U2whAQ0lRLktPU0U6QTAwMDI3MC5JUV9UT1RBTF9PVVRTVEFORElOR19GSUxJTkdfREFURS5DUTEyMDE3Li4uLlVTRAEAAAC23CUAAgAAAAo0MDAuOTMxMjYzAQQAAAAFAAAAATUBAAAACjE5MDM2ODk3ODECAAAABTI0MTUzBgAAAAEwkFEA2ovU2wi+jfXfjdTbCC1DSVEuS09TRTpBMDAwMjcwLklRX1RPVEFMX0RFQlQuQ1ExMjAxNy4uLi5VU0QBAAAAttwlAAIA</t>
  </si>
  <si>
    <t>AAAKODA2OC4yMTE4NAEIAAAABQAAAAExAQAAAAoxOTAzNjg5NzgxAwAAAAMxNjACAAAABDQxNzMEAAAAATAHAAAACjEwLzI0LzIwMjMIAAAACTMvMzEvMjAxNwkAAAABMJBRANqL1NsI8u/2343U2wgxQ0lRLktPU0U6QTAwMDI3MC5JUV9QUkVGX0RJVl9PVEhFUi5DUTEyMDE3Li4uLlVTRAEAAAC23CUAAwAAAAAAkFEA2ovU2wgkXwTgjdTbCCdDSVEuS09TRTpBMDAwMjcwLklRX0NPR1MuQ1ExMjAxNy4uLi5VU0QBAAAAttwlAAIAAAALOTI5MC41NTI4OTkBCAAAAAUAAAABMQEAAAAKMTkwMzY4OTc4MQMAAAADMTYwAgAAAAIzNAQAAAABMAcAAAAKMTAvMjQvMjAyMwgAAAAJMy8zMS8yMDE3CQAAAAEwkFEA2ovU2whKSAXgjdTbCCVDSVEuS09TRTpBMDAwMjcwLklRX0FQLkNRMTIwMTcuLi4uVVNEAQAAALbcJQACAAAACzU1OTcuMTM1MjI5AQgAAAAFAAAAATEBAAAACjE5MDM2ODk3ODEDAAAAAzE2MAIAAAAEMTAxOAQAAAABMAcAAAAKMTAvMjQvMjAyMwgAAAAJMy8zMS8yMDE3CQAAAAEwkFEA2ovU2wi1zQbgjdTbCCVDSVEuS09TRTpBMDAwMjcwLklRX0FSLkNRMTIwMTcuLi4uVVNEAQAAALbcJQACAAAACzIxOTIuMzEwOTQ0AQgAAAAFAAAAATEBAAAACjE5MDM2ODk3ODEDAAAAAzE2MAIAAAAEMTAyMQQAAAABMAcAAAAKMTAvMjQvMjAyMwgAAAAJMy8zMS8yMDE3CQAAAAEwkFEA2ovU2whyLgjgjdTbCCxD</t>
  </si>
  <si>
    <t>SVEuS09TRTpBMDAwMjcwLklRX0lOVkVOVE9SWS5DUTEyMDE3Li4uLlVTRAEAAAC23CUAAgAAAAs4MTk2LjQyOTI1MgEIAAAABQAAAAExAQAAAAoxOTAzNjg5NzgxAwAAAAMxNjACAAAABDEwNDMEAAAAATAHAAAACjEwLzI0LzIwMjMIAAAACTMvMzEvMjAxNwkAAAABMJBRANqL1NsIl2YJ4I3U2wgmQ0lRLktPU0U6QTAwMDI3MC5JUV9TR0EuQ1ExMjAxNy4uLi5VU0QBAAAAttwlAAIAAAALMTY0Mi4yODc5MjQBCAAAAAUAAAABMQEAAAAKMTkwMzY4OTc4MQMAAAADMTYwAgAAAAIyMwQAAAABMAcAAAAKMTAvMjQvMjAyMwgAAAAJMy8zMS8yMDE3CQAAAAEwkFEA2ovU2wgv0ODfjdTbCDtDSVEuS09TRTpBMDAwMjcwLklRX1RPVEFMX1JFVl8xWVJfQU5OX0dST1dUSC5DUTEyMDE3Li4uLlVTRAEAAAC23CUAAgAAAAYxLjUzNzgBCAAAAAUAAAABMQEAAAAKMTkwMzY4OTc4MQMAAAACODUCAAAABDQxOTQEAAAAATAHAAAACjEwLzI0LzIwMjMIAAAACTMvMzEvMjAxNwkAAAABMJBRANqL1NsIHrQA4I3U2wglQ0lRLktPU0U6QTAwMDI3MC5JUV9EQS5DUTEyMDE3Li4uLlVTRAEAAAC23CUAAgAAAAkyNS42NDMxMjUBCAAAAAUAAAABMQEAAAAKMTkwMzY4OTc4MQMAAAADMTYwAgAAAAEyBAAAAAEwBwAAAAoxMC8yNC8yMDIzCAAAAAkzLzMxLzIwMTcJAAAAATCQUQDai9TbCJmg5N+N1NsIM0NJUS5LT1NFOkEwMDAyNzAu</t>
  </si>
  <si>
    <t>SVFfTkVUX0lOVEVSRVNUX0VYUC5DUTEyMDE3Li4uLlVTRAEAAAC23CUAAgAAAAotMjEuNjg5NDk3AQgAAAAFAAAAATEBAAAACjE5MDM2ODk3ODEDAAAAAzE2MAIAAAADMzY4BAAAAAEwBwAAAAoxMC8yNC8yMDIzCAAAAAkzLzMxLzIwMTcJAAAAATCQUQDai9TbCKtvIOCN1NsIMkNJUS5LT1NFOkEwMDAyNzAuSVFfTkVUX1dPUktJTkdfQ0FQLkNRMTIwMTcuLi4uVVNEAQAAALbcJQACAAAACjM5NC4wNDUyMzQBCAAAAAUAAAABMQEAAAAKMTkwMzY4OTc4MQMAAAADMTYwAgAAAAQxMzExBAAAAAEwBwAAAAoxMC8yNC8yMDIzCAAAAAkzLzMxLzIwMTcJAAAAATCQUQDai9TbCDuwAuCN1NsIKENJUS5LT1NFOkEwMDAyNzAuSVFfQ0FQRVguQ1ExMjAxNy4uLi5VU0QBAAAAttwlAAIAAAALLTE2My4xNTE1NjMBCAAAAAUAAAABMQEAAAAKMTkwMzY4OTc4MQMAAAADMTYwAgAAAAQyMDIxBAAAAAEwBwAAAAoxMC8yNC8yMDIzCAAAAAkzLzMxLzIwMTcJAAAAATCQUQDai9TbCPLv9t+N1NsILENJUS5LT1NFOkEwMDAyNzAuSVFfVE9UQUxfUkVWLkNRNDIwMTYuLi4uVVNEAQAAALbcJQACAAAADDEwNzI3LjQ4MTgxNQEIAAAABQAAAAExAQAAAAoxODc1ODc1ODM4AwAAAAMxNjACAAAAAjI4BAAAAAEwBwAAAAoxMC8yNC8yMDIzCAAAAAoxMi8zMS8yMDE2CQAAAAEwkFEA2ovU2wjPrQvgjdTbCCVDSVEuS09TRTpBMDAwMjcw</t>
  </si>
  <si>
    <t>LklRX05JLkNRNDIwMTYuLi4uVVNEAQAAALbcJQACAAAACjI2NS44MDY3ODEBCAAAAAUAAAABMQEAAAAKMTg3NTg3NTgzOAMAAAADMTYwAgAAAAIxNQQAAAABMAcAAAAKMTAvMjQvMjAyMwgAAAAKMTIvMzEvMjAxNgkAAAABMJBRANqL1NsIMZnx343U2wgtQ0lRLktPU0U6QTAwMDI3MC5JUV9DQVNIX0VRVUlWLkNRNDIwMTYuLi4uVVNEAQAAALbcJQACAAAACzI1NDUuMjQyNjc2AQgAAAAFAAAAATEBAAAACjE4NzU4NzU4MzgDAAAAAzE2MAIAAAAEMTA5NgQAAAABMAcAAAAKMTAvMjQvMjAyMwgAAAAKMTIvMzEvMjAxNgkAAAABMJBRANqL1NsI/G3z343U2wgxQ0lRLktPU0U6QTAwMDI3MC5JUV9DQVNIX1NUX0lOVkVTVC5DUTQyMDE2Li4uLlVTRAEAAAC23CUAAgAAAAs3MTM3LjYyMTY5NAEIAAAABQAAAAExAQAAAAoxODc1ODc1ODM4AwAAAAMxNjACAAAABDEwMDIEAAAAATAHAAAACjEwLzI0LzIwMjMIAAAACjEyLzMxLzIwMTYJAAAAATCQUQDai9TbCL6N9d+N1NsIK0NJUS5LT1NFOkEwMDAyNzAuSVFfVE9UQUxfQ0EuQ1E0MjAxNi4uLi5VU0QBAAAAttwlAAIAAAAMMTczNzAuNTQ4MTY0AQgAAAAFAAAAATEBAAAACjE4NzU4NzU4MzgDAAAAAzE2MAIAAAAEMTAwOAQAAAABMAcAAAAKMTAvMjQvMjAyMwgAAAAKMTIvMzEvMjAxNgkAAAABMJBRANqL1NsImaDk343U2wgvQ0lRLktPU0U6QTAwMDI3MC5JUV9U</t>
  </si>
  <si>
    <t>T1RBTF9BU1NFVFMuQ1E0MjAxNi4uLi5VU0QBAAAAttwlAAIAAAAMNDIyNzAuNzA1ODE2AQgAAAAFAAAAATEBAAAACjE4NzU4NzU4MzgDAAAAAzE2MAIAAAAEMTAwNwQAAAABMAcAAAAKMTAvMjQvMjAyMwgAAAAKMTIvMzEvMjAxNgkAAAABMJBRANqL1NsIPqwf4I3U2wgrQ0lRLktPU0U6QTAwMDI3MC5JUV9UT1RBTF9DTC5DUTQyMDE2Li4uLlVTRAEAAAC23CUAAgAAAAwxMzQ5NS4zNDEyNjMBCAAAAAUAAAABMQEAAAAKMTg3NTg3NTgzOAMAAAADMTYwAgAAAAQxMDA5BAAAAAEwBwAAAAoxMC8yNC8yMDIzCAAAAAoxMi8zMS8yMDE2CQAAAAEwkFEA2ovU2whKSAXgjdTbCC1DSVEuS09TRTpBMDAwMjcwLklRX1RPVEFMX0xJQUIuQ1E0MjAxNi4uLi5VU0QBAAAAttwlAAIAAAAMMjAxOTIuNzQ2NDg1AQgAAAAFAAAAATEBAAAACjE4NzU4NzU4MzgDAAAAAzE2MAIAAAAEMTI3NgQAAAABMAcAAAAKMTAvMjQvMjAyMwgAAAAKMTIvMzEvMjAxNgkAAAABMJBRANqL1NsItc0G4I3U2wguQ0lRLktPU0U6QTAwMDI3MC5JUV9QUkVGX0VRVUlUWS5DUTQyMDE2Li4uLlVTRAEAAAC23CUAAwAAAAAAkFEA2ovU2whyLgjgjdTbCDZDSVEuS09TRTpBMDAwMjcwLklRX1RPVEFMX0NPTU1PTl9FUVVJVFkuQ1E0MjAxNi4uLi5VU0QBAAAAttwlAAIAAAAMMjIwNzcuOTU5MzMxAQgAAAAFAAAAATEBAAAACjE4NzU4NzU4MzgDAAAA</t>
  </si>
  <si>
    <t>AzE2MAIAAAAEMTAwNgQAAAABMAcAAAAKMTAvMjQvMjAyMwgAAAAKMTIvMzEvMjAxNgkAAAABMJBRANqL1NsIBwj/343U2wgnQ0lRLktPU0U6QTAwMDI3MC5JUV9BUElDLkNRNDIwMTYuLi4uVVNEAQAAALbcJQACAAAACzE0MjUuMTg0NzU1AQgAAAAFAAAAATEBAAAACjE4NzU4NzU4MzgDAAAAAzE2MAIAAAAEMTA4NAQAAAABMAcAAAAKMTAvMjQvMjAyMwgAAAAKMTIvMzEvMjAxNgkAAAABMJBRANqL1NsIHrQA4I3U2wglQ0lRLktPU0U6QTAwMDI3MC5JUV9SRS5DUTQyMDE2Li4uLlVTRAEAAAC23CUAAgAAAAwxOTQ5MS42MjE1MjIBCAAAAAUAAAABMQEAAAAKMTg3NTg3NTgzOAMAAAADMTYwAgAAAAQxMjIyBAAAAAEwBwAAAAoxMC8yNC8yMDIzCAAAAAoxMi8zMS8yMDE2CQAAAAEwkFEA2ovU2wgv0ODfjdTbCC9DSVEuS09TRTpBMDAwMjcwLklRX1RPVEFMX0VRVUlUWS5DUTQyMDE2Li4uLlVTRAEAAAC23CUAAgAAAAwyMjA3Ny45NTkzMzEBCAAAAAUAAAABMQEAAAAKMTg3NTg3NTgzOAMAAAADMTYwAgAAAAQxMjc1BAAAAAEwBwAAAAoxMC8yNC8yMDIzCAAAAAoxMi8zMS8yMDE2CQAAAAEwkFEA2ovU2wg7sALgjdTbCEBDSVEuS09TRTpBMDAwMjcwLklRX1RPVEFMX09VVFNUQU5ESU5HX0ZJTElOR19EQVRFLkNRNDIwMTYuLi4uVVNEAQAAALbcJQACAAAACjQwMC45MzEyNjMBBAAAAAUAAAABNQEAAAAKMTg3</t>
  </si>
  <si>
    <t>NTg3NTgzOAIAAAAFMjQxNTMGAAAAATCQUQDai9TbCPxt89+N1NsILUNJUS5LT1NFOkEwMDAyNzAuSVFfVE9UQUxfREVCVC5DUTQyMDE2Li4uLlVTRAEAAAC23CUAAgAAAAs2NzAyLjAwMDMyOAEIAAAABQAAAAExAQAAAAoxODc1ODc1ODM4AwAAAAMxNjACAAAABDQxNzMEAAAAATAHAAAACjEwLzI0LzIwMjMIAAAACjEyLzMxLzIwMTYJAAAAATCQUQDai9TbCL6N9d+N1NsIMUNJUS5LT1NFOkEwMDAyNzAuSVFfUFJFRl9ESVZfT1RIRVIuQ1E0MjAxNi4uLi5VU0QBAAAAttwlAAMAAAAAAJBRANqL1NsI8u/2343U2wgnQ0lRLktPU0U6QTAwMDI3MC5JUV9DT0dTLkNRNDIwMTYuLi4uVVNEAQAAALbcJQACAAAACzg2MTcuMDM1Njc4AQgAAAAFAAAAATEBAAAACjE4NzU4NzU4MzgDAAAAAzE2MAIAAAACMzQEAAAAATAHAAAACjEwLzI0LzIwMjMIAAAACjEyLzMxLzIwMTYJAAAAATCQUQDai9TbCHCv+d+N1NsIJUNJUS5LT1NFOkEwMDAyNzAuSVFfQVAuQ1E0MjAxNi4uLi5VU0QBAAAAttwlAAIAAAALNTA5MC4yMDg3NDkBCAAAAAUAAAABMQEAAAAKMTg3NTg3NTgzOAMAAAADMTYwAgAAAAQxMDE4BAAAAAEwBwAAAAoxMC8yNC8yMDIzCAAAAAoxMi8zMS8yMDE2CQAAAAEwkFEA2ovU2wjPRfzfjdTbCCVDSVEuS09TRTpBMDAwMjcwLklRX0FSLkNRNDIwMTYuLi4uVVNEAQAAALbcJQACAAAACzE5OTUuNjQ4MjI4AQgA</t>
  </si>
  <si>
    <t>AAAFAAAAATEBAAAACjE4NzU4NzU4MzgDAAAAAzE2MAIAAAAEMTAyMQQAAAABMAcAAAAKMTAvMjQvMjAyMwgAAAAKMTIvMzEvMjAxNgkAAAABMJBRANqL1NsItc0G4I3U2wgsQ0lRLktPU0U6QTAwMDI3MC5JUV9JTlZFTlRPUlkuQ1E0MjAxNi4uLi5VU0QBAAAAttwlAAIAAAALNzM1NC44MDUyNDMBCAAAAAUAAAABMQEAAAAKMTg3NTg3NTgzOAMAAAADMTYwAgAAAAQxMDQzBAAAAAEwBwAAAAoxMC8yNC8yMDIzCAAAAAoxMi8zMS8yMDE2CQAAAAEwkFEA2ovU2whyLgjgjdTbCCZDSVEuS09TRTpBMDAwMjcwLklRX1NHQS5DUTQyMDE2Li4uLlVTRAEAAAC23CUAAgAAAAsxNTM0LjUwMDQzNAEIAAAABQAAAAExAQAAAAoxODc1ODc1ODM4AwAAAAMxNjACAAAAAjIzBAAAAAEwBwAAAAoxMC8yNC8yMDIzCAAAAAoxMi8zMS8yMDE2CQAAAAEwkFEA2ovU2wizPwngjdTbCDtDSVEuS09TRTpBMDAwMjcwLklRX1RPVEFMX1JFVl8xWVJfQU5OX0dST1dUSC5DUTQyMDE2Li4uLlVTRAEAAAC23CUAAgAAAAUwLjk2MQEIAAAABQAAAAExAQAAAAoxODc1ODc1ODM4AwAAAAI4NQIAAAAENDE5NAQAAAABMAcAAAAKMTAvMjQvMjAyMwgAAAAKMTIvMzEvMjAxNgkAAAABMJBRANqL1NsIz60L4I3U2wgrQ0lRLktPU0U6QTAwNTM4MC5JUV9JTkRVU1RSWS5DUTMyMDE3Li4uLlVTRAEAAABMWQ0AAwAAAAtBdXRvbW9iaWxlcwD2jWTa</t>
  </si>
  <si>
    <t>i9TbCK/PD+CN1NsIK0NJUS5LT1NFOkEwMDUzODAuSVFfSU5EVVNUUlkuQ1EyMjAxNy4uLi5VU0QBAAAATFkNAAMAAAALQXV0b21vYmlsZXMA9o1k2ovU2whm5vrfjdTbCCtDSVEuS09TRTpBMDA1MzgwLklRX0lORFVTVFJZLkNRMTIwMTcuLi4uVVNEAQAAAExZDQADAAAAC0F1dG9tb2JpbGVzAPaNZNqL1NsIr88P4I3U2wgrQ0lRLktPU0U6QTAwNTM4MC5JUV9JTkRVU1RSWS5DUTQyMDE2Li4uLlVTRAEAAABMWQ0AAwAAAAtBdXRvbW9iaWxlcwD2jWTai9TbCBek/d+N1NsIK0NJUS5LT1NFOkEwMDUzODAuSVFfSU5EVVNUUlkuQ1EzMjAxNi4uLi5VU0QBAAAATFkNAAMAAAALQXV0b21vYmlsZXMA9o1k2ovU2wivzw/gjdTbCCtDSVEuS09TRTpBMDA1MzgwLklRX0lORFVTVFJZLkNRMjIwMTYuLi4uVVNEAQAAAExZDQADAAAAC0F1dG9tb2JpbGVzAPaNZNqL1NsI/U8K4I3U2wgrQ0lRLktPU0U6QTAwNTM4MC5JUV9JTkRVU1RSWS5DUTEyMDE2Li4uLlVTRAEAAABMWQ0AAwAAAAtBdXRvbW9iaWxlcwD2jWTai9TbCIOoD+CN1NsIK0NJUS5LT1NFOkEwMDUzODAuSVFfSU5EVVNUUlkuQ1E0MjAxNS4uLi5VU0QBAAAATFkNAAMAAAALQXV0b21vYmlsZXMA9o1k2ovU2wj9TwrgjdTbCCtDSVEuS09TRTpBMDA1MzgwLklRX0lORFVTVFJZLkNRMzIwMTUuLi4uVVNEAQAAAExZDQADAAAAC0F1dG9tb2JpbGVzAPaNZNqL</t>
  </si>
  <si>
    <t>1NsIqqIR4I3U2wgrQ0lRLktPU0U6QTAwNTM4MC5JUV9JTkRVU1RSWS5DUTIyMDE1Li4uLlVTRAEAAABMWQ0AAwAAAAtBdXRvbW9iaWxlcwD2jWTai9TbCP1PCuCN1NsIK0NJUS5LT1NFOkEwMDUzODAuSVFfSU5EVVNUUlkuQ1ExMjAxNS4uLi5VU0QBAAAATFkNAAMAAAALQXV0b21vYmlsZXMA9o1k2ovU2wgEAvjfjdTbCCtDSVEuS09TRTpBMDA1MzgwLklRX0lORFVTVFJZLkNRNDIwMTQuLi4uVVNEAQAAAExZDQADAAAAC0F1dG9tb2JpbGVzAPaNZNqL1NsI/U8K4I3U2wgrQ0lRLktPU0U6QTAwNTM4MC5JUV9JTkRVU1RSWS5DUTMyMDE0Li4uLlVTRAEAAABMWQ0AAwAAAAtBdXRvbW9iaWxlcwD2jWTai9TbCKzX99+N1NsIK0NJUS5LT1NFOkEwMDUzODAuSVFfSU5EVVNUUlkuQ1EyMjAxNC4uLi5VU0QBAAAATFkNAAMAAAALQXV0b21vYmlsZXMA9o1k2ovU2wjoFR3gjdTbCCtDSVEuS09TRTpBMDA1MzgwLklRX0lORFVTVFJZLkNRMTIwMTQuLi4uVVNEAQAAAExZDQADAAAAC0F1dG9tb2JpbGVzAPaNZNqL1NsIrNf3343U2wgrQ0lRLktPU0U6QTAwNTM4MC5JUV9JTkRVU1RSWS5DUTQyMDEzLi4uLlVTRAEAAABMWQ0AAwAAAAtBdXRvbW9iaWxlcwD2jWTai9TbCIOoD+CN1NsIK0NJUS5LT1NFOkEwMDUzODAuSVFfSU5EVVNUUlkuQ1EzMjAxMy4uLi5VU0QBAAAATFkNAAMAAAALQXV0b21vYmlsZXMA9o1k2ovU</t>
  </si>
  <si>
    <t>2wis1/ffjdTbCCtDSVEuS09TRTpBMDA1MzgwLklRX0lORFVTVFJZLkNRMjIwMTMuLi4uVVNEAQAAAExZDQADAAAAC0F1dG9tb2JpbGVzAPaNZNqL1NsIqcMe4I3U2wgrQ0lRLktPU0U6QTAwNTM4MC5JUV9JTkRVU1RSWS5DUTEyMDEzLi4uLlVTRAEAAABMWQ0AAwAAAAtBdXRvbW9iaWxlcwD2jWTai9TbCM+X+t+N1NsIK0NJUS5LT1NFOkEwMDUzODAuSVFfSU5EVVNUUlkuQ1E0MjAxMi4uLi5VU0QBAAAATFkNAAMAAAALQXV0b21vYmlsZXMA9o1k2ovU2wjIexHgjdTbCCtDSVEuS09TRTpBMDA1MzgwLklRX0lORFVTVFJZLkNRMzIwMTIuLi4uVVNEAQAAAExZDQADAAAAC0F1dG9tb2JpbGVzAPaNZNqL1NsI/cIV4I3U2wgrQ0lRLktPU0U6QTAwNTM4MC5JUV9JTkRVU1RSWS5DUTIyMDEyLi4uLlVTRAEAAABMWQ0AAwAAAAtBdXRvbW9iaWxlcwD2jWTai9TbCBxuDuCN1NsIK0NJUS5LT1NFOkEwMDUzODAuSVFfSU5EVVNUUlkuQ1ExMjAxMi4uLi5VU0QBAAAATFkNAAMAAAALQXV0b21vYmlsZXMA9o1k2ovU2wj9whXgjdTbCCtDSVEuS09TRTpBMDA1MzgwLklRX0lORFVTVFJZLkNRNDIwMTEuLi4uVVNEAQAAAExZDQADAAAAC0F1dG9tb2JpbGVzAFjnQdqL1NsIInMD4I3U2wgrQ0lRLktPU0U6QTAwNTM4MC5JUV9JTkRVU1RSWS5DUTMyMDExLi4uLlVTRAEAAABMWQ0AAwAAAAtBdXRvbW9iaWxlcwBY50Hai9Tb</t>
  </si>
  <si>
    <t>CAzwGuCN1NsIK0NJUS5LT1NFOkEwMDUzODAuSVFfSU5EVVNUUlkuQ1EyMjAxMS4uLi5VU0QBAAAATFkNAAMAAAALQXV0b21vYmlsZXMAWOdB2ovU2wgU0x/gjdTbCCtDSVEuS09TRTpBMDA1MzgwLklRX0lORFVTVFJZLkNRMTIwMTEuLi4uVVNEAQAAAExZDQADAAAAC0F1dG9tb2JpbGVzAFjnQdqL1NsIb5Ug4I3U2wgrQ0lRLktPU0U6QTAwNTM4MC5JUV9JTkRVU1RSWS5DUTQyMDEwLi4uLlVTRAEAAABMWQ0AAwAAAAtBdXRvbW9iaWxlcwBY50Hai9TbCDrXJuCN1NsIK0NJUS5LT1NFOkEwMDUzODAuSVFfSU5EVVNUUlkuQ1EzMjAxMC4uLi5VU0QBAAAATFkNAAMAAAALQXV0b21vYmlsZXMAWOdB2ovU2wgeAwrgjdTbCCtDSVEuS09TRTpBMDA1MzgwLklRX0lORFVTVFJZLkNRMjIwMTAuLi4uVVNEAQAAAExZDQADAAAAC0F1dG9tb2JpbGVzAFjnQdqL1NsIyHsR4I3U2wgrQ0lRLktPU0U6QTAwNTM4MC5JUV9JTkRVU1RSWS5DUTEyMDEwLi4uLlVTRAEAAABMWQ0AAwAAAAtBdXRvbW9iaWxlcwBY50Hai9TbCHq+F+CN1NsIK0NJUS5LT1NFOkEwMDUzODAuSVFfSU5EVVNUUlkuQ1E0MjAwOS4uLi5VU0QBAAAATFkNAAMAAAALQXV0b21vYmlsZXMAWOdB2ovU2wjVpBrgjdTbCCtDSVEuS09TRTpBMDA1MzgwLklRX0NFT19OQU1FLkNRNDIwMTcuLi4uVVNEAQAAAExZDQADAAAAD0NoYW5nLCBKYWUgSG9vbgD2jWTa</t>
  </si>
  <si>
    <t>i9TbCAEnJ+CN1NsIK0NJUS5LT1NFOkEwMDUzODAuSVFfQ0VPX05BTUUuQ1EzMjAxNy4uLi5VU0QBAAAATFkNAAMAAAAPQ2hhbmcsIEphZSBIb29uAPaNZNqL1NsIFiMg4I3U2wgrQ0lRLktPU0U6QTAwNTM4MC5JUV9DRU9fTkFNRS5DUTIyMDE3Li4uLlVTRAEAAABMWQ0AAwAAAA9DaGFuZywgSmFlIEhvb24A9o1k2ovU2whmQDjgjdTbCCtDSVEuS09TRTpBMDA1MzgwLklRX0NFT19OQU1FLkNRMTIwMTcuLi4uVVNEAQAAAExZDQADAAAAD0NoYW5nLCBKYWUgSG9vbgD2jWTai9TbCKExIeCN1NsIK0NJUS5LT1NFOkEwMDUzODAuSVFfQ0VPX05BTUUuQ1E0MjAxNi4uLi5VU0QBAAAATFkNAAMAAAAPQ2hhbmcsIEphZSBIb29uAPaNZNqL1NsIitcx4I3U2wgrQ0lRLktPU0U6QTAwNTM4MC5JUV9DRU9fTkFNRS5DUTMyMDE2Li4uLlVTRAEAAABMWQ0AAwAAAA9DaGFuZywgSmFlIEhvb24A9o1k2ovU2wikCiHgjdTbCCtDSVEuS09TRTpBMDA1MzgwLklRX0NFT19OQU1FLkNRMjIwMTYuLi4uVVNEAQAAAExZDQADAAAAD0NoYW5nLCBKYWUgSG9vbgD2jWTai9TbCFNeKuCN1NsIK0NJUS5LT1NFOkEwMDUzODAuSVFfQ0VPX05BTUUuQ1ExMjAxNi4uLi5VU0QBAAAATFkNAAMAAAAPQ2hhbmcsIEphZSBIb29uAPaNZNqL1NsIOb/6343U2wgrQ0lRLktPU0U6QTAwNTM4MC5JUV9DRU9fTkFNRS5DUTQyMDE1Li4uLlVTRAEA</t>
  </si>
  <si>
    <t>AABMWQ0AAwAAAA9DaGFuZywgSmFlIEhvb24A9o1k2ovU2whUQRvgjdTbCCtDSVEuS09TRTpBMDA1MzgwLklRX0NFT19OQU1FLkNRMzIwMTUuLi4uVVNEAQAAAExZDQADAAAAD0NoYW5nLCBKYWUgSG9vbgD2jWTai9TbCDm/+t+N1NsIK0NJUS5LT1NFOkEwMDUzODAuSVFfQ0VPX05BTUUuQ1EyMjAxNS4uLi5VU0QBAAAATFkNAAMAAAAPQ2hhbmcsIEphZSBIb29uAPaNZNqL1NsI7eMg4I3U2wgrQ0lRLktPU0U6QTAwNTM4MC5JUV9DRU9fTkFNRS5DUTEyMDE1Li4uLlVTRAEAAABMWQ0AAwAAAA9DaGFuZywgSmFlIEhvb24A9o1k2ovU2wg5v/rfjdTbCCtDSVEuS09TRTpBMDA1MzgwLklRX0NFT19OQU1FLkNRNDIwMTQuLi4uVVNEAQAAAExZDQADAAAAD0NoYW5nLCBKYWUgSG9vbgD2jWTai9TbCNjpFeCN1NsIK0NJUS5LT1NFOkEwMDUzODAuSVFfQ0VPX05BTUUuQ1EzMjAxNC4uLi5VU0QBAAAATFkNAAMAAAAPQ2hhbmcsIEphZSBIb29uAPaNZNqL1NsIBH39343U2wgrQ0lRLktPU0U6QTAwNTM4MC5JUV9DRU9fTkFNRS5DUTIyMDE0Li4uLlVTRAEAAABMWQ0AAwAAAA9DaGFuZywgSmFlIEhvb24A9o1k2ovU2wjoFR3gjdTbCCtDSVEuS09TRTpBMDA1MzgwLklRX0NFT19OQU1FLkNRMTIwMTQuLi4uVVNEAQAAAExZDQADAAAAD0NoYW5nLCBKYWUgSG9vbgD2jWTai9TbCPlV/d+N1NsIK0NJUS5LT1NFOkEwMDUz</t>
  </si>
  <si>
    <t>ODAuSVFfQ0VPX05BTUUuQ1E0MjAxMy4uLi5VU0QBAAAATFkNAAMAAAAPQ2hhbmcsIEphZSBIb29uAPaNZNqL1NsIOtcm4I3U2wgrQ0lRLktPU0U6QTAwNTM4MC5JUV9DRU9fTkFNRS5DUTMyMDEzLi4uLlVTRAEAAABMWQ0AAwAAAA9DaGFuZywgSmFlIEhvb24A9o1k2ovU2wh4KArgjdTbCCtDSVEuS09TRTpBMDA1MzgwLklRX0NFT19OQU1FLkNRMjIwMTMuLi4uVVNEAQAAAExZDQADAAAAD0NoYW5nLCBKYWUgSG9vbgD2jWTai9TbCJEYG+CN1NsIK0NJUS5LT1NFOkEwMDUzODAuSVFfQ0VPX05BTUUuQ1ExMjAxMy4uLi5VU0QBAAAATFkNAAMAAAAPQ2hhbmcsIEphZSBIb29uAPaNZNqL1NsIeCgK4I3U2wgrQ0lRLktPU0U6QTAwNTM4MC5JUV9DRU9fTkFNRS5DUTQyMDEyLi4uLlVTRAEAAABMWQ0AAwAAAA9DaGFuZywgSmFlIEhvb24A9o1k2ovU2whNgA/gjdTbCCtDSVEuS09TRTpBMDA1MzgwLklRX0NFT19OQU1FLkNRMzIwMTIuLi4uVVNEAQAAAExZDQADAAAAD0NoYW5nLCBKYWUgSG9vbgD2jWTai9TbCB4DCuCN1NsIK0NJUS5LT1NFOkEwMDUzODAuSVFfQ0VPX05BTUUuQ1EyMjAxMi4uLi5VU0QBAAAATFkNAAMAAAAPQ2hhbmcsIEphZSBIb29uAPaNZNqL1NsIvrT3343U2wgrQ0lRLktPU0U6QTAwNTM4MC5JUV9DRU9fTkFNRS5DUTEyMDEyLi4uLlVTRAEAAABMWQ0AAwAAAA9DaGFuZywgSmFlIEhvb24A</t>
  </si>
  <si>
    <t>WOdB2ovU2wh9TQzgjdTbCCtDSVEuS09TRTpBMDA1MzgwLklRX0NFT19OQU1FLkNRNDIwMTEuLi4uVVNEAQAAAExZDQADAAAAD0NoYW5nLCBKYWUgSG9vbgBY50Hai9TbCL6099+N1NsIK0NJUS5LT1NFOkEwMDUzODAuSVFfQ0VPX05BTUUuQ1EzMjAxMS4uLi5VU0QBAAAATFkNAAMAAAAPQ2hhbmcsIEphZSBIb29uAFjnQdqL1NsIfU0M4I3U2wgrQ0lRLktPU0U6QTAwNTM4MC5JUV9DRU9fTkFNRS5DUTIyMDExLi4uLlVTRAEAAABMWQ0AAwAAAA9DaGFuZywgSmFlIEhvb24AWOdB2ovU2wi+tPffjdTbCCtDSVEuS09TRTpBMDA1MzgwLklRX0NFT19OQU1FLkNRMTIwMTEuLi4uVVNEAQAAAExZDQADAAAAD0NoYW5nLCBKYWUgSG9vbgBY50Hai9TbCBxuDuCN1NsIK0NJUS5LT1NFOkEwMDUzODAuSVFfQ0VPX05BTUUuQ1E0MjAxMC4uLi5VU0QBAAAATFkNAAMAAAAPQ2hhbmcsIEphZSBIb29uAFjnQdqL1NsIKkr6343U2wgrQ0lRLktPU0U6QTAwNTM4MC5JUV9DRU9fTkFNRS5DUTMyMDEwLi4uLlVTRAEAAABMWQ0AAwAAAA9DaGFuZywgSmFlIEhvb24AWOdB2ovU2wj9whXgjdTbCCtDSVEuS09TRTpBMDA1MzgwLklRX0NFT19OQU1FLkNRMjIwMTAuLi4uVVNEAQAAAExZDQADAAAAD0NoYW5nLCBKYWUgSG9vbgBY50Hai9TbCCpK+t+N1NsIK0NJUS5LT1NFOkEwMDUzODAuSVFfQ0VPX05BTUUuQ1ExMjAxMC4uLi5V</t>
  </si>
  <si>
    <t>U0QBAAAATFkNAAMAAAAPQ2hhbmcsIEphZSBIb29uAFjnQdqL1NsIF8gc4I3U2wgvQ0lRLktPU0U6QTAwNTM4MC5JUV9UT1RBTF9BU1NFVFMuQ1E0MjAxNy4uLi5VU0QBAAAATFkNAAIAAAANMTY2ODEyLjg2NTI4OAEIAAAABQAAAAExAQAAAAoxOTQ4NzEwODU5AwAAAAMxNjACAAAABDEwMDcEAAAAATAHAAAACjEwLzI0LzIwMjMIAAAACjEyLzMxLzIwMTcJAAAAATBTtWTai9TbCCERFuCN1NsIK0NJUS5LT1NFOkEwMDUzODAuSVFfVE9UQUxfQ0wuQ1E0MjAxNy4uLi5VU0QBAAAATFkNAAIAAAAMNDA0MDIuODI2MDE2AQgAAAAFAAAAATEBAAAACjE5NDg3MTA4NTkDAAAAAzE2MAIAAAAEMTAwOQQAAAABMAcAAAAKMTAvMjQvMjAyMwgAAAAKMTIvMzEvMjAxNwkAAAABMFO1ZNqL1NsIqA0Y4I3U2wgtQ0lRLktPU0U6QTAwNTM4MC5JUV9UT1RBTF9MSUFCLkNRNDIwMTcuLi4uVVNEAQAAAExZDQACAAAADDk2ODMyLjM1NjY5NAEIAAAABQAAAAExAQAAAAoxOTQ4NzEwODU5AwAAAAMxNjACAAAABDEyNzYEAAAAATAHAAAACjEwLzI0LzIwMjMIAAAACjEyLzMxLzIwMTcJAAAAATBTtWTai9TbCN0XJOCN1NsILkNJUS5LT1NFOkEwMDUzODAuSVFfUFJFRl9FUVVJVFkuQ1E0MjAxNy4uLi5VU0QBAAAATFkNAAIAAAAKMTkyLjMzMjQ1MwEIAAAABQAAAAExAQAAAAoxOTQ4NzEwODU5AwAAAAMxNjACAAAABDEwMDUEAAAA</t>
  </si>
  <si>
    <t>ATAHAAAACjEwLzI0LzIwMjMIAAAACjEyLzMxLzIwMTcJAAAAATBTtWTai9TbCAEnJ+CN1NsINkNJUS5LT1NFOkEwMDUzODAuSVFfVE9UQUxfQ09NTU9OX0VRVUlUWS5DUTQyMDE3Li4uLlVTRAEAAABMWQ0AAgAAAAw2NDQ5NS41NzcxMjYBCAAAAAUAAAABMQEAAAAKMTk0ODcxMDg1OQMAAAADMTYwAgAAAAQxMDA2BAAAAAEwBwAAAAoxMC8yNC8yMDIzCAAAAAoxMi8zMS8yMDE3CQAAAAEwU7Vk2ovU2wgx6QzgjdTbCCdDSVEuS09TRTpBMDA1MzgwLklRX0FQSUMuQ1E0MjAxNy4uLi5VU0QBAAAATFkNAAIAAAALMzkzMi43NjQ4MjgBCAAAAAUAAAABMQEAAAAKMTk0ODcxMDg1OQMAAAADMTYwAgAAAAQxMDg0BAAAAAEwBwAAAAoxMC8yNC8yMDIzCAAAAAoxMi8zMS8yMDE3CQAAAAEwU7Vk2ovU2wjZvQ7gjdTbCCVDSVEuS09TRTpBMDA1MzgwLklRX1JFLkNRNDIwMTcuLi4uVVNEAQAAAExZDQACAAAADDYzMDI5LjkyNjkwNQEIAAAABQAAAAExAQAAAAoxOTQ4NzEwODU5AwAAAAMxNjACAAAABDEyMjIEAAAAATAHAAAACjEwLzI0LzIwMjMIAAAACjEyLzMxLzIwMTcJAAAAATBTtWTai9TbCGbm+t+N1NsIL0NJUS5LT1NFOkEwMDUzODAuSVFfVE9UQUxfRVFVSVRZLkNRNDIwMTcuLi4uVVNEAQAAAExZDQACAAAADDY5OTgwLjUwODU5NAEIAAAABQAAAAExAQAAAAoxOTQ4NzEwODU5AwAAAAMxNjACAAAABDEyNzUE</t>
  </si>
  <si>
    <t>AAAAATAHAAAACjEwLzI0LzIwMjMIAAAACjEyLzMxLzIwMTcJAAAAATBTtWTai9TbCBek/d+N1NsIQENJUS5LT1NFOkEwMDUzODAuSVFfVE9UQUxfT1VUU1RBTkRJTkdfRklMSU5HX0RBVEUuQ1E0MjAxNy4uLi5VU0QBAAAATFkNAAIAAAAKMjI5LjIwODU5MQEEAAAABQAAAAE1AQAAAAoxOTQ4NzEwODU5AgAAAAUyNDE1MwYAAAABMFO1ZNqL1NsIFiMg4I3U2wgtQ0lRLktPU0U6QTAwNTM4MC5JUV9UT1RBTF9ERUJULkNRNDIwMTcuLi4uVVNEAQAAAExZDQACAAAADDY3Mzk5Ljg0MDEzNAEIAAAABQAAAAExAQAAAAoxOTQ4NzEwODU5AwAAAAMxNjACAAAABDQxNzMEAAAAATAHAAAACjEwLzI0LzIwMjMIAAAACjEyLzMxLzIwMTcJAAAAATBTtWTai9TbCKExIeCN1NsIMUNJUS5LT1NFOkEwMDUzODAuSVFfUFJFRl9ESVZfT1RIRVIuQ1E0MjAxNy4uLi5VU0QBAAAATFkNAAIAAAAKNTQ2LjUzOTQwOAEIAAAABQAAAAExAQAAAAoxOTQ4NzEwODU5AwAAAAMxNjACAAAAAjk3BAAAAAEwBwAAAAoxMC8yNC8yMDIzCAAAAAoxMi8zMS8yMDE3CQAAAAEwU7Vk2ovU2whiBiPgjdTbCCdDSVEuS09TRTpBMDA1MzgwLklRX0NPR1MuQ1E0MjAxNy4uLi5VU0QBAAAATFkNAAIAAAAMMTg5ODYuNzAyMjQ2AQgAAAAFAAAAATEBAAAACjE5NDg3MTA4NTkDAAAAAzE2MAIAAAACMzQEAAAAATAHAAAACjEwLzI0LzIwMjMIAAAACjEy</t>
  </si>
  <si>
    <t>LzMxLzIwMTcJAAAAATBTtWTai9TbCBirPOCN1NsIJUNJUS5LT1NFOkEwMDUzODAuSVFfQVAuQ1E0MjAxNy4uLi5VU0QBAAAATFkNAAIAAAALNjA2OS41NjgzNTUBCAAAAAUAAAABMQEAAAAKMTk0ODcxMDg1OQMAAAADMTYwAgAAAAQxMDE4BAAAAAEwBwAAAAoxMC8yNC8yMDIzCAAAAAoxMi8zMS8yMDE3CQAAAAEwU7Vk2ovU2wikZhvgjdTbCCVDSVEuS09TRTpBMDA1MzgwLklRX0FSLkNRNDIwMTcuLi4uVVNEAQAAAExZDQACAAAACzQ1NTIuMjA5NzMyAQgAAAAFAAAAATEBAAAACjE5NDg3MTA4NTkDAAAAAzE2MAIAAAAEMTAyMQQAAAABMAcAAAAKMTAvMjQvMjAyMwgAAAAKMTIvMzEvMjAxNwkAAAABMFO1ZNqL1NsIxjwd4I3U2wgsQ0lRLktPU0U6QTAwNTM4MC5JUV9JTlZFTlRPUlkuQ1E0MjAxNy4uLi5VU0QBAAAATFkNAAIAAAALOTYyMy4wMzg2OTQBCAAAAAUAAAABMQEAAAAKMTk0ODcxMDg1OQMAAAADMTYwAgAAAAQxMDQzBAAAAAEwBwAAAAoxMC8yNC8yMDIzCAAAAAoxMi8zMS8yMDE3CQAAAAEwU7Vk2ovU2wgm6x7gjdTbCCZDSVEuS09TRTpBMDA1MzgwLklRX1NHQS5DUTQyMDE3Li4uLlVTRAEAAABMWQ0AAgAAAAsyODg5LjY1NjA3MgEIAAAABQAAAAExAQAAAAoxOTQ4NzEwODU5AwAAAAMxNjACAAAAAjIzBAAAAAEwBwAAAAoxMC8yNC8yMDIzCAAAAAoxMi8zMS8yMDE3CQAAAAEwU7Vk2ovU2wgB</t>
  </si>
  <si>
    <t>KvjfjdTbCDtDSVEuS09TRTpBMDA1MzgwLklRX1RPVEFMX1JFVl8xWVJfQU5OX0dST1dUSC5DUTQyMDE3Li4uLlVTRAEAAABMWQ0AAwAAAAAAU7Vk2ovU2wiZyRHgjdTbCCVDSVEuS09TRTpBMDA1MzgwLklRX0RBLkNRNDIwMTcuLi4uVVNEAQAAAExZDQADAAAAAABTtWTai9TbCFoVFOCN1NsIM0NJUS5LT1NFOkEwMDUzODAuSVFfTkVUX0lOVEVSRVNUX0VYUC5DUTQyMDE3Li4uLlVTRAEAAABMWQ0AAgAAAAkzOC4zNzU1MDEBCAAAAAUAAAABMQEAAAAKMTk0ODcxMDg1OQMAAAADMTYwAgAAAAMzNjgEAAAAATAHAAAACjEwLzI0LzIwMjMIAAAACjEyLzMxLzIwMTcJAAAAATBTtWTai9TbCCERFuCN1NsIMkNJUS5LT1NFOkEwMDUzODAuSVFfTkVUX1dPUktJTkdfQ0FQLkNRNDIwMTcuLi4uVVNEAQAAAExZDQACAAAADDIyOTU0Ljg2MDE1NQEIAAAABQAAAAExAQAAAAoxOTQ4NzEwODU5AwAAAAMxNjACAAAABDEzMTEEAAAAATAHAAAACjEwLzI0LzIwMjMIAAAACjEyLzMxLzIwMTcJAAAAATBTtWTai9TbCKgNGOCN1NsIKENJUS5LT1NFOkEwMDUzODAuSVFfQ0FQRVguQ1E0MjAxNy4uLi5VU0QBAAAATFkNAAMAAAAAAFO1ZNqL1NsIG3gK4I3U2wgsQ0lRLktPU0U6QTAwNTM4MC5JUV9UT1RBTF9SRVYuQ1EzMjAxNy4uLi5VU0QBAAAATFkNAAIAAAAMMjExNjAuNTA0MDU0AQgAAAAFAAAAATEBAAAACjE5MjI5NjY1</t>
  </si>
  <si>
    <t>MjkDAAAAAzE2MAIAAAACMjgEAAAAATAHAAAACjEwLzI0LzIwMjMIAAAACTkvMzAvMjAxNwkAAAABMFO1ZNqL1NsIYgYj4I3U2wglQ0lRLktPU0U6QTAwNTM4MC5JUV9OSS5DUTMyMDE3Li4uLlVTRAEAAABMWQ0AAgAAAAo3NDUuMjc0ODQ2AQgAAAAFAAAAATEBAAAACjE5MjI5NjY1MjkDAAAAAzE2MAIAAAACMTUEAAAAATAHAAAACjEwLzI0LzIwMjMIAAAACTkvMzAvMjAxNwkAAAABMFO1ZNqL1NsI3Rck4I3U2wgtQ0lRLktPU0U6QTAwNTM4MC5JUV9DQVNIX0VRVUlWLkNRMzIwMTcuLi4uVVNEAQAAAExZDQACAAAACzc5MzIuNjYwOTMyAQgAAAAFAAAAATEBAAAACjE5MjI5NjY1MjkDAAAAAzE2MAIAAAAEMTA5NgQAAAABMAcAAAAKMTAvMjQvMjAyMwgAAAAJOS8zMC8yMDE3CQAAAAEwU7Vk2ovU2wgBKvjfjdTbCDFDSVEuS09TRTpBMDA1MzgwLklRX0NBU0hfU1RfSU5WRVNULkNRMzIwMTcuLi4uVVNEAQAAAExZDQACAAAADDI0NzI2Ljc1ODUyNgEIAAAABQAAAAExAQAAAAoxOTIyOTY2NTI5AwAAAAMxNjACAAAABDEwMDIEAAAAATAHAAAACjEwLzI0LzIwMjMIAAAACTkvMzAvMjAxNwkAAAABMFO1ZNqL1NsIZub6343U2wgrQ0lRLktPU0U6QTAwNTM4MC5JUV9UT1RBTF9DQS5DUTMyMDE3Li4uLlVTRAEAAABMWQ0AAgAAAAw0MjY2OC40NTQwNTIBCAAAAAUAAAABMQEAAAAKMTkyMjk2NjUyOQMAAAADMTYw</t>
  </si>
  <si>
    <t>AgAAAAQxMDA4BAAAAAEwBwAAAAoxMC8yNC8yMDIzCAAAAAk5LzMwLzIwMTcJAAAAATBTtWTai9TbCBek/d+N1NsIL0NJUS5LT1NFOkEwMDUzODAuSVFfVE9UQUxfQVNTRVRTLkNRMzIwMTcuLi4uVVNEAQAAAExZDQACAAAADTE1ODY4NC43OTMzNDgBCAAAAAUAAAABMQEAAAAKMTkyMjk2NjUyOQMAAAADMTYwAgAAAAQxMDA3BAAAAAEwBwAAAAoxMC8yNC8yMDIzCAAAAAk5LzMwLzIwMTcJAAAAATBTtWTai9TbCMY8HeCN1NsIK0NJUS5LT1NFOkEwMDUzODAuSVFfVE9UQUxfQ0wuQ1EzMjAxNy4uLi5VU0QBAAAATFkNAAIAAAAMMzY5MDUuMTA4OTY5AQgAAAAFAAAAATEBAAAACjE5MjI5NjY1MjkDAAAAAzE2MAIAAAAEMTAwOQQAAAABMAcAAAAKMTAvMjQvMjAyMwgAAAAJOS8zMC8yMDE3CQAAAAEwU7Vk2ovU2wgm6x7gjdTbCC1DSVEuS09TRTpBMDA1MzgwLklRX1RPVEFMX0xJQUIuQ1EzMjAxNy4uLi5VU0QBAAAATFkNAAIAAAAMOTM0NTkuMzM5OTE5AQgAAAAFAAAAATEBAAAACjE5MjI5NjY1MjkDAAAAAzE2MAIAAAAEMTI3NgQAAAABMAcAAAAKMTAvMjQvMjAyMwgAAAAJOS8zMC8yMDE3CQAAAAEwU7Vk2ovU2wgbeArgjdTbCC5DSVEuS09TRTpBMDA1MzgwLklRX1BSRUZfRVFVSVRZLkNRMzIwMTcuLi4uVVNEAQAAAExZDQACAAAACjI4OS40MjExMjMBCAAAAAUAAAABMQEAAAAKMTkyMjk2NjUyOQMAAAAD</t>
  </si>
  <si>
    <t>MTYwAgAAAAQxMDA1BAAAAAEwBwAAAAoxMC8yNC8yMDIzCAAAAAk5LzMwLzIwMTcJAAAAATBTtWTai9TbCBYjIOCN1NsINkNJUS5LT1NFOkEwMDUzODAuSVFfVE9UQUxfQ09NTU9OX0VRVUlUWS5DUTMyMDE3Li4uLlVTRAEAAABMWQ0AAgAAAAs2MDE2My44NTk1NQEIAAAABQAAAAExAQAAAAoxOTIyOTY2NTI5AwAAAAMxNjACAAAABDEwMDYEAAAAATAHAAAACjEwLzI0LzIwMjMIAAAACTkvMzAvMjAxNwkAAAABMFO1ZNqL1NsIoTEh4I3U2wgnQ0lRLktPU0U6QTAwNTM4MC5JUV9BUElDLkNRMzIwMTcuLi4uVVNEAQAAAExZDQACAAAACzM2NzMuMzUyNDY3AQgAAAAFAAAAATEBAAAACjE5MjI5NjY1MjkDAAAAAzE2MAIAAAAEMTA4NAQAAAABMAcAAAAKMTAvMjQvMjAyMwgAAAAJOS8zMC8yMDE3CQAAAAEwU7Vk2ovU2whaFRTgjdTbCCVDSVEuS09TRTpBMDA1MzgwLklRX1JFLkNRMzIwMTcuLi4uVVNEAQAAAExZDQACAAAADDU3OTQ3LjQxMjQ2OAEIAAAABQAAAAExAQAAAAoxOTIyOTY2NTI5AwAAAAMxNjACAAAABDEyMjIEAAAAATAHAAAACjEwLzI0LzIwMjMIAAAACTkvMzAvMjAxNwkAAAABMFO1ZNqL1NsIqA0Y4I3U2wgvQ0lRLktPU0U6QTAwNTM4MC5JUV9UT1RBTF9FUVVJVFkuQ1EzMjAxNy4uLi5VU0QBAAAATFkNAAIAAAALNjUyMjUuNDUzNDMBCAAAAAUAAAABMQEAAAAKMTkyMjk2NjUyOQMAAAADMTYw</t>
  </si>
  <si>
    <t>AgAAAAQxMjc1BAAAAAEwBwAAAAoxMC8yNC8yMDIzCAAAAAk5LzMwLzIwMTcJAAAAATBTtWTai9TbCBf/OuCN1NsIQENJUS5LT1NFOkEwMDUzODAuSVFfVE9UQUxfT1VUU1RBTkRJTkdfRklMSU5HX0RBVEUuQ1EzMjAxNy4uLi5VU0QBAAAATFkNAAIAAAAKMjA3LjA1Mzk2NQEEAAAABQAAAAE1AQAAAAoxOTIyOTY2NTI5AgAAAAUyNDE1MwYAAAABMFO1ZNqL1NsIVEEb4I3U2wgtQ0lRLktPU0U6QTAwNTM4MC5JUV9UT1RBTF9ERUJULkNRMzIwMTcuLi4uVVNEAQAAAExZDQACAAAADDY0NzkzLjcwMDQyOAEIAAAABQAAAAExAQAAAAoxOTIyOTY2NTI5AwAAAAMxNjACAAAABDQxNzMEAAAAATAHAAAACjEwLzI0LzIwMjMIAAAACTkvMzAvMjAxNwkAAAABMFO1ZNqL1NsIr88P4I3U2wgxQ0lRLktPU0U6QTAwNTM4MC5JUV9QUkVGX0RJVl9PVEhFUi5DUTMyMDE3Li4uLlVTRAEAAABMWQ0AAwAAAAAAU7Vk2ovU2wgBKvjfjdTbCCdDSVEuS09TRTpBMDA1MzgwLklRX0NPR1MuQ1EzMjAxNy4uLi5VU0QBAAAATFkNAAIAAAAMMTczNjYuMTA4NTA0AQgAAAAFAAAAATEBAAAACjE5MjI5NjY1MjkDAAAAAzE2MAIAAAACMzQEAAAAATAHAAAACjEwLzI0LzIwMjMIAAAACTkvMzAvMjAxNwkAAAABMFO1ZNqL1NsIZub6343U2wglQ0lRLktPU0U6QTAwNTM4MC5JUV9BUC5DUTMyMDE3Li4uLlVTRAEAAABMWQ0AAgAAAAs1NzU4</t>
  </si>
  <si>
    <t>LjA5MTk1OAEIAAAABQAAAAExAQAAAAoxOTIyOTY2NTI5AwAAAAMxNjACAAAABDEwMTgEAAAAATAHAAAACjEwLzI0LzIwMjMIAAAACTkvMzAvMjAxNwkAAAABMFO1ZNqL1NsIF6T9343U2wglQ0lRLktPU0U6QTAwNTM4MC5JUV9BUi5DUTMyMDE3Li4uLlVTRAEAAABMWQ0AAgAAAAo0NTM0LjU4MTY1AQgAAAAFAAAAATEBAAAACjE5MjI5NjY1MjkDAAAAAzE2MAIAAAAEMTAyMQQAAAABMAcAAAAKMTAvMjQvMjAyMwgAAAAJOS8zMC8yMDE3CQAAAAEwU7Vk2ovU2wiZyRHgjdTbCCxDSVEuS09TRTpBMDA1MzgwLklRX0lOVkVOVE9SWS5DUTMyMDE3Li4uLlVTRAEAAABMWQ0AAgAAAAwxMDEwNS40OTk1NTgBCAAAAAUAAAABMQEAAAAKMTkyMjk2NjUyOQMAAAADMTYwAgAAAAQxMDQzBAAAAAEwBwAAAAoxMC8yNC8yMDIzCAAAAAk5LzMwLzIwMTcJAAAAATBTtWTai9TbCN0XJOCN1NsIJkNJUS5LT1NFOkEwMDUzODAuSVFfU0dBLkNRMzIwMTcuLi4uVVNEAQAAAExZDQACAAAACzI1MjEuNzU3ODU4AQgAAAAFAAAAATEBAAAACjE5MjI5NjY1MjkDAAAAAzE2MAIAAAACMjMEAAAAATAHAAAACjEwLzI0LzIwMjMIAAAACTkvMzAvMjAxNwkAAAABMFO1ZNqL1NsIG3gK4I3U2wg7Q0lRLktPU0U6QTAwNTM4MC5JUV9UT1RBTF9SRVZfMVlSX0FOTl9HUk9XVEguQ1EzMjAxNy4uLi5VU0QBAAAATFkNAAIAAAAGOS41ODg5AQgA</t>
  </si>
  <si>
    <t>AAAFAAAAATEBAAAACjE5MjI5NjY1MjkDAAAAAjg1AgAAAAQ0MTk0BAAAAAEwBwAAAAoxMC8yNC8yMDIzCAAAAAk5LzMwLzIwMTcJAAAAATBTtWTai9TbCAEnJ+CN1NsIJUNJUS5LT1NFOkEwMDUzODAuSVFfREEuQ1EzMjAxNy4uLi5VU0QBAAAATFkNAAMAAAAAAFO1ZNqL1NsIMekM4I3U2wgzQ0lRLktPU0U6QTAwNTM4MC5JUV9ORVRfSU5URVJFU1RfRVhQLkNRMzIwMTcuLi4uVVNEAQAAAExZDQACAAAACTM4Ljk5Nzk4MgEIAAAABQAAAAExAQAAAAoxOTIyOTY2NTI5AwAAAAMxNjACAAAAAzM2OAQAAAABMAcAAAAKMTAvMjQvMjAyMwgAAAAJOS8zMC8yMDE3CQAAAAEwU7Vk2ovU2wjZvQ7gjdTbCDJDSVEuS09TRTpBMDA1MzgwLklRX05FVF9XT1JLSU5HX0NBUC5DUTMyMDE3Li4uLlVTRAEAAABMWQ0AAgAAAAo3MDkuNjY0MTE1AQgAAAAFAAAAATEBAAAACjE5MjI5NjY1MjkDAAAAAzE2MAIAAAAEMTMxMQQAAAABMAcAAAAKMTAvMjQvMjAyMwgAAAAJOS8zMC8yMDE3CQAAAAEwU7Vk2ovU2wjGPB3gjdTbCChDSVEuS09TRTpBMDA1MzgwLklRX0NBUEVYLkNRMzIwMTcuLi4uVVNEAQAAAExZDQACAAAACy02NDkuOTY3NTI4AQgAAAAFAAAAATEBAAAACjE5MjI5NjY1MjkDAAAAAzE2MAIAAAAEMjAyMQQAAAABMAcAAAAKMTAvMjQvMjAyMwgAAAAJOS8zMC8yMDE3CQAAAAEwU7Vk2ovU2wgm6x7gjdTbCCxDSVEu</t>
  </si>
  <si>
    <t>S09TRTpBMDA1MzgwLklRX1RPVEFMX1JFVi5DUTIyMDE3Li4uLlVTRAEAAABMWQ0AAgAAAAwyMTIyNS4yMzY4NzgBCAAAAAUAAAABMQEAAAAKMTkyMjk3NTQyMAMAAAADMTYwAgAAAAIyOAQAAAABMAcAAAAKMTAvMjQvMjAyMwgAAAAJNi8zMC8yMDE3CQAAAAEwU7Vk2ovU2wgXpP3fjdTbCCVDSVEuS09TRTpBMDA1MzgwLklRX05JLkNRMjIwMTcuLi4uVVNEAQAAAExZDQACAAAACjcxMy4yNzk4NDIBCAAAAAUAAAABMQEAAAAKMTkyMjk3NTQyMAMAAAADMTYwAgAAAAIxNQQAAAABMAcAAAAKMTAvMjQvMjAyMwgAAAAJNi8zMC8yMDE3CQAAAAEwU7Vk2ovU2whpdTngjdTbCC1DSVEuS09TRTpBMDA1MzgwLklRX0NBU0hfRVFVSVYuQ1EyMjAxNy4uLi5VU0QBAAAATFkNAAIAAAALNjMyNy4wNjcyNTkBCAAAAAUAAAABMQEAAAAKMTkyMjk3NTQyMAMAAAADMTYwAgAAAAQxMDk2BAAAAAEwBwAAAAoxMC8yNC8yMDIzCAAAAAk2LzMwLzIwMTcJAAAAATBTtWTai9TbCFRBG+CN1NsIMUNJUS5LT1NFOkEwMDUzODAuSVFfQ0FTSF9TVF9JTlZFU1QuQ1EyMjAxNy4uLi5VU0QBAAAATFkNAAIAAAAMMjM3OTAuOTM4MDI3AQgAAAAFAAAAATEBAAAACjE5MjI5NzU0MjADAAAAAzE2MAIAAAAEMTAwMgQAAAABMAcAAAAKMTAvMjQvMjAyMwgAAAAJNi8zMC8yMDE3CQAAAAEwU7Vk2ovU2wiZyRHgjdTbCCtDSVEuS09TRTpBMDA1</t>
  </si>
  <si>
    <t>MzgwLklRX1RPVEFMX0NBLkNRMjIwMTcuLi4uVVNEAQAAAExZDQACAAAACzQxOTc5LjU1OTU5AQgAAAAFAAAAATEBAAAACjE5MjI5NzU0MjADAAAAAzE2MAIAAAAEMTAwOAQAAAABMAcAAAAKMTAvMjQvMjAyMwgAAAAJNi8zMC8yMDE3CQAAAAEwU7Vk2ovU2whaFRTgjdTbCC9DSVEuS09TRTpBMDA1MzgwLklRX1RPVEFMX0FTU0VUUy5DUTIyMDE3Li4uLlVTRAEAAABMWQ0AAgAAAA0xNTYwODYuNzMzNjM4AQgAAAAFAAAAATEBAAAACjE5MjI5NzU0MjADAAAAAzE2MAIAAAAEMTAwNwQAAAABMAcAAAAKMTAvMjQvMjAyMwgAAAAJNi8zMC8yMDE3CQAAAAEwU7Vk2ovU2wghERbgjdTbCCtDSVEuS09TRTpBMDA1MzgwLklRX1RPVEFMX0NMLkNRMjIwMTcuLi4uVVNEAQAAAExZDQACAAAADDM3NzA1LjM0OTI1OAEIAAAABQAAAAExAQAAAAoxOTIyOTc1NDIwAwAAAAMxNjACAAAABDEwMDkEAAAAATAHAAAACjEwLzI0LzIwMjMIAAAACTYvMzAvMjAxNwkAAAABMFO1ZNqL1NsIqA0Y4I3U2wgtQ0lRLktPU0U6QTAwNTM4MC5JUV9UT1RBTF9MSUFCLkNRMjIwMTcuLi4uVVNEAQAAAExZDQACAAAADDkxNzUyLjYzOTkyNQEIAAAABQAAAAExAQAAAAoxOTIyOTc1NDIwAwAAAAMxNjACAAAABDEyNzYEAAAAATAHAAAACjEwLzI0LzIwMjMIAAAACTYvMzAvMjAxNwkAAAABMFO1ZNqL1NsIASr4343U2wguQ0lRLktPU0U6QTAw</t>
  </si>
  <si>
    <t>NTM4MC5JUV9QUkVGX0VRVUlUWS5DUTIyMDE3Li4uLlVTRAEAAABMWQ0AAgAAAAoyODkuMDMxODU0AQgAAAAFAAAAATEBAAAACjE5MjI5NzU0MjADAAAAAzE2MAIAAAAEMTAwNQQAAAABMAcAAAAKMTAvMjQvMjAyMwgAAAAJNi8zMC8yMDE3CQAAAAEwU7Vk2ovU2wgBJyfgjdTbCDZDSVEuS09TRTpBMDA1MzgwLklRX1RPVEFMX0NPTU1PTl9FUVVJVFkuQ1EyMjAxNy4uLi5VU0QBAAAATFkNAAIAAAAMNTkzOTguNTc4NjQ2AQgAAAAFAAAAATEBAAAACjE5MjI5NzU0MjADAAAAAzE2MAIAAAAEMTAwNgQAAAABMAcAAAAKMTAvMjQvMjAyMwgAAAAJNi8zMC8yMDE3CQAAAAEwU7Vk2ovU2wgx6QzgjdTbCCdDSVEuS09TRTpBMDA1MzgwLklRX0FQSUMuQ1EyMjAxNy4uLi5VU0QBAAAATFkNAAIAAAALMzY2OC4zOTE3NTYBCAAAAAUAAAABMQEAAAAKMTkyMjk3NTQyMAMAAAADMTYwAgAAAAQxMDg0BAAAAAEwBwAAAAoxMC8yNC8yMDIzCAAAAAk2LzMwLzIwMTcJAAAAATBTtWTai9TbCPuWDuCN1NsIJUNJUS5LT1NFOkEwMDUzODAuSVFfUkUuQ1EyMjAxNy4uLi5VU0QBAAAATFkNAAIAAAAMNTczNjAuNzE0MjAzAQgAAAAFAAAAATEBAAAACjE5MjI5NzU0MjADAAAAAzE2MAIAAAAEMTIyMgQAAAABMAcAAAAKMTAvMjQvMjAyMwgAAAAJNi8zMC8yMDE3CQAAAAEwU7Vk2ovU2wgbeArgjdTbCC9DSVEuS09TRTpBMDA1Mzgw</t>
  </si>
  <si>
    <t>LklRX1RPVEFMX0VRVUlUWS5DUTIyMDE3Li4uLlVTRAEAAABMWQ0AAgAAAAw2NDMzNC4wOTM3MTMBCAAAAAUAAAABMQEAAAAKMTkyMjk3NTQyMAMAAAADMTYwAgAAAAQxMjc1BAAAAAEwBwAAAAoxMC8yNC8yMDIzCAAAAAk2LzMwLzIwMTcJAAAAATBTtWTai9TbCBek/d+N1NsIQENJUS5LT1NFOkEwMDUzODAuSVFfVE9UQUxfT1VUU1RBTkRJTkdfRklMSU5HX0RBVEUuQ1EyMjAxNy4uLi5VU0QBAAAATFkNAAIAAAAKMjA3LjA1Mzk2NQEEAAAABQAAAAE1AQAAAAoxOTIyOTc1NDIwAgAAAAUyNDE1MwYAAAABMFO1ZNqL1NsIFiMg4I3U2wgtQ0lRLktPU0U6QTAwNTM4MC5JUV9UT1RBTF9ERUJULkNRMjIwMTcuLi4uVVNEAQAAAExZDQACAAAACzYyNjE3LjMyNTEzAQgAAAAFAAAAATEBAAAACjE5MjI5NzU0MjADAAAAAzE2MAIAAAAENDE3MwQAAAABMAcAAAAKMTAvMjQvMjAyMwgAAAAJNi8zMC8yMDE3CQAAAAEwU7Vk2ovU2wihMSHgjdTbCDFDSVEuS09TRTpBMDA1MzgwLklRX1BSRUZfRElWX09USEVSLkNRMjIwMTcuLi4uVVNEAQAAAExZDQADAAAAAABTtWTai9TbCFXfIuCN1NsIJ0NJUS5LT1NFOkEwMDUzODAuSVFfQ09HUy5DUTIyMDE3Li4uLlVTRAEAAABMWQ0AAgAAAAwxNzA5Ny44NjI5NDcBCAAAAAUAAAABMQEAAAAKMTkyMjk3NTQyMAMAAAADMTYwAgAAAAIzNAQAAAABMAcAAAAKMTAvMjQvMjAyMwgA</t>
  </si>
  <si>
    <t>AAAJNi8zMC8yMDE3CQAAAAEwU7Vk2ovU2wjdFyTgjdTbCCVDSVEuS09TRTpBMDA1MzgwLklRX0FQLkNRMjIwMTcuLi4uVVNEAQAAAExZDQACAAAACzY2MTUuNDY2OTMxAQgAAAAFAAAAATEBAAAACjE5MjI5NzU0MjADAAAAAzE2MAIAAAAEMTAxOAQAAAABMAcAAAAKMTAvMjQvMjAyMwgAAAAJNi8zMC8yMDE3CQAAAAEwU7Vk2ovU2whUQRvgjdTbCCVDSVEuS09TRTpBMDA1MzgwLklRX0FSLkNRMjIwMTcuLi4uVVNEAQAAAExZDQACAAAACzQ0OTIuMDE0MzU1AQgAAAAFAAAAATEBAAAACjE5MjI5NzU0MjADAAAAAzE2MAIAAAAEMTAyMQQAAAABMAcAAAAKMTAvMjQvMjAyMwgAAAAJNi8zMC8yMDE3CQAAAAEwU7Vk2ovU2wjGPB3gjdTbCCxDSVEuS09TRTpBMDA1MzgwLklRX0lOVkVOVE9SWS5DUTIyMDE3Li4uLlVTRAEAAABMWQ0AAgAAAAwxMDQ3Ni4zODUwNTIBCAAAAAUAAAABMQEAAAAKMTkyMjk3NTQyMAMAAAADMTYwAgAAAAQxMDQzBAAAAAEwBwAAAAoxMC8yNC8yMDIzCAAAAAk2LzMwLzIwMTcJAAAAATBTtWTai9TbCCbrHuCN1NsIJkNJUS5LT1NFOkEwMDUzODAuSVFfU0dBLkNRMjIwMTcuLi4uVVNEAQAAAExZDQACAAAACzI3NTcuMTQyMTUyAQgAAAAFAAAAATEBAAAACjE5MjI5NzU0MjADAAAAAzE2MAIAAAACMjMEAAAAATAHAAAACjEwLzI0LzIwMjMIAAAACTYvMzAvMjAxNwkAAAABMFO1ZNqL1NsI</t>
  </si>
  <si>
    <t>ASr4343U2wg7Q0lRLktPU0U6QTAwNTM4MC5JUV9UT1RBTF9SRVZfMVlSX0FOTl9HUk9XVEguQ1EyMjAxNy4uLi5VU0QBAAAATFkNAAIAAAAHLTEuNDk0MwEIAAAABQAAAAExAQAAAAoxOTIyOTc1NDIwAwAAAAI4NQIAAAAENDE5NAQAAAABMAcAAAAKMTAvMjQvMjAyMwgAAAAJNi8zMC8yMDE3CQAAAAEwU7Vk2ovU2whm5vrfjdTbCCVDSVEuS09TRTpBMDA1MzgwLklRX0RBLkNRMjIwMTcuLi4uVVNEAQAAAExZDQADAAAAAABTtWTai9TbCFoVFOCN1NsIM0NJUS5LT1NFOkEwMDUzODAuSVFfTkVUX0lOVEVSRVNUX0VYUC5DUTIyMDE3Li4uLlVTRAEAAABMWQ0AAgAAAAkxOS45ODI3MDEBCAAAAAUAAAABMQEAAAAKMTkyMjk3NTQyMAMAAAADMTYwAgAAAAMzNjgEAAAAATAHAAAACjEwLzI0LzIwMjMIAAAACTYvMzAvMjAxNwkAAAABMFO1ZNqL1NsIIREW4I3U2wgyQ0lRLktPU0U6QTAwNTM4MC5JUV9ORVRfV09SS0lOR19DQVAuQ1EyMjAxNy4uLi5VU0QBAAAATFkNAAIAAAAJNDIxLjI3Mzk0AQgAAAAFAAAAATEBAAAACjE5MjI5NzU0MjADAAAAAzE2MAIAAAAEMTMxMQQAAAABMAcAAAAKMTAvMjQvMjAyMwgAAAAJNi8zMC8yMDE3CQAAAAEwU7Vk2ovU2wioDRjgjdTbCChDSVEuS09TRTpBMDA1MzgwLklRX0NBUEVYLkNRMjIwMTcuLi4uVVNEAQAAAExZDQACAAAACy02ODUuOTE0NDEyAQgAAAAFAAAAATEBAAAA</t>
  </si>
  <si>
    <t>CjE5MjI5NzU0MjADAAAAAzE2MAIAAAAEMjAyMQQAAAABMAcAAAAKMTAvMjQvMjAyMwgAAAAJNi8zMC8yMDE3CQAAAAEwU7Vk2ovU2wgbeArgjdTbCCxDSVEuS09TRTpBMDA1MzgwLklRX1RPVEFMX1JFVi5DUTEyMDE3Li4uLlVTRAEAAABMWQ0AAgAAAAwyMDkwMC41MjMyMDIBCAAAAAUAAAABMQEAAAAKMTkwMzY4OTgwNgMAAAADMTYwAgAAAAIyOAQAAAABMAcAAAAKMTAvMjQvMjAyMwgAAAAJMy8zMS8yMDE3CQAAAAEwU7Vk2ovU2wiZyRHgjdTbCCVDSVEuS09TRTpBMDA1MzgwLklRX05JLkNRMTIwMTcuLi4uVVNEAQAAAExZDQACAAAACzExOTAuMTcyNjU5AQgAAAAFAAAAATEBAAAACjE5MDM2ODk4MDYDAAAAAzE2MAIAAAACMTUEAAAAATAHAAAACjEwLzI0LzIwMjMIAAAACTMvMzEvMjAxNwkAAAABMFO1ZNqL1NsI3Rck4I3U2wgtQ0lRLktPU0U6QTAwNTM4MC5JUV9DQVNIX0VRVUlWLkNRMTIwMTcuLi4uVVNEAQAAAExZDQACAAAACzU4NDQuNDQxODI0AQgAAAAFAAAAATEBAAAACjE5MDM2ODk4MDYDAAAAAzE2MAIAAAAEMTA5NgQAAAABMAcAAAAKMTAvMjQvMjAyMwgAAAAJMy8zMS8yMDE3CQAAAAEwU7Vk2ovU2wgEAvjfjdTbCDFDSVEuS09TRTpBMDA1MzgwLklRX0NBU0hfU1RfSU5WRVNULkNRMTIwMTcuLi4uVVNEAQAAAExZDQACAAAADDIzNDcyLjY0ODEwOAEIAAAABQAAAAExAQAAAAoxOTAzNjg5</t>
  </si>
  <si>
    <t>ODA2AwAAAAMxNjACAAAABDEwMDIEAAAAATAHAAAACjEwLzI0LzIwMjMIAAAACTMvMzEvMjAxNwkAAAABMFO1ZNqL1NsIZub6343U2wgrQ0lRLktPU0U6QTAwNTM4MC5JUV9UT1RBTF9DQS5DUTEyMDE3Li4uLlVTRAEAAABMWQ0AAgAAAAw0MDk0My4wOTM4OTYBCAAAAAUAAAABMQEAAAAKMTkwMzY4OTgwNgMAAAADMTYwAgAAAAQxMDA4BAAAAAEwBwAAAAoxMC8yNC8yMDIzCAAAAAkzLzMxLzIwMTcJAAAAATBTtWTai9TbCBek/d+N1NsIL0NJUS5LT1NFOkEwMDUzODAuSVFfVE9UQUxfQVNTRVRTLkNRMTIwMTcuLi4uVVNEAQAAAExZDQACAAAADTE1NDk2MS40NDQyODkBCAAAAAUAAAABMQEAAAAKMTkwMzY4OTgwNgMAAAADMTYwAgAAAAQxMDA3BAAAAAEwBwAAAAoxMC8yNC8yMDIzCAAAAAkzLzMxLzIwMTcJAAAAATBTtWTai9TbCEb+JuCN1NsIK0NJUS5LT1NFOkEwMDUzODAuSVFfVE9UQUxfQ0wuQ1ExMjAxNy4uLi5VU0QBAAAATFkNAAIAAAAMMzY5MjYuMTczNzM1AQgAAAAFAAAAATEBAAAACjE5MDM2ODk4MDYDAAAAAzE2MAIAAAAEMTAwOQQAAAABMAcAAAAKMTAvMjQvMjAyMwgAAAAJMy8zMS8yMDE3CQAAAAEwU7Vk2ovU2wgm6x7gjdTbCC1DSVEuS09TRTpBMDA1MzgwLklRX1RPVEFMX0xJQUIuQ1ExMjAxNy4uLi5VU0QBAAAATFkNAAIAAAAKOTA3NjAuMDc0OAEIAAAABQAAAAExAQAAAAoxOTAzNjg5</t>
  </si>
  <si>
    <t>ODA2AwAAAAMxNjACAAAABDEyNzYEAAAAATAHAAAACjEwLzI0LzIwMjMIAAAACTMvMzEvMjAxNwkAAAABMFO1ZNqL1NsIG3gK4I3U2wguQ0lRLktPU0U6QTAwNTM4MC5JUV9QUkVGX0VRVUlUWS5DUTEyMDE3Li4uLlVTRAEAAABMWQ0AAgAAAAoyOTYuMDg0NzA1AQgAAAAFAAAAATEBAAAACjE5MDM2ODk4MDYDAAAAAzE2MAIAAAAEMTAwNQQAAAABMAcAAAAKMTAvMjQvMjAyMwgAAAAJMy8zMS8yMDE3CQAAAAEwU7Vk2ovU2wgWIyDgjdTbCDZDSVEuS09TRTpBMDA1MzgwLklRX1RPVEFMX0NPTU1PTl9FUVVJVFkuQ1ExMjAxNy4uLi5VU0QBAAAATFkNAAIAAAAMNTkyNzguNTMwOTAzAQgAAAAFAAAAATEBAAAACjE5MDM2ODk4MDYDAAAAAzE2MAIAAAAEMTAwNgQAAAABMAcAAAAKMTAvMjQvMjAyMwgAAAAJMy8zMS8yMDE3CQAAAAEwU7Vk2ovU2wihMSHgjdTbCCdDSVEuS09TRTpBMDA1MzgwLklRX0FQSUMuQ1ExMjAxNy4uLi5VU0QBAAAATFkNAAIAAAALMzc1Ny44NjQ0OTIBCAAAAAUAAAABMQEAAAAKMTkwMzY4OTgwNgMAAAADMTYwAgAAAAQxMDg0BAAAAAEwBwAAAAoxMC8yNC8yMDIzCAAAAAkzLzMxLzIwMTcJAAAAATBTtWTai9TbCFXfIuCN1NsIJUNJUS5LT1NFOkEwMDUzODAuSVFfUkUuQ1ExMjAxNy4uLi5VU0QBAAAATFkNAAIAAAAMNTgwMzIuMjIyMDkxAQgAAAAFAAAAATEBAAAACjE5MDM2ODk4MDYD</t>
  </si>
  <si>
    <t>AAAAAzE2MAIAAAAEMTIyMgQAAAABMAcAAAAKMTAvMjQvMjAyMwgAAAAJMy8zMS8yMDE3CQAAAAEwU7Vk2ovU2wioDRjgjdTbCC9DSVEuS09TRTpBMDA1MzgwLklRX1RPVEFMX0VRVUlUWS5DUTEyMDE3Li4uLlVTRAEAAABMWQ0AAgAAAAw2NDIwMS4zNjk0ODkBCAAAAAUAAAABMQEAAAAKMTkwMzY4OTgwNgMAAAADMTYwAgAAAAQxMjc1BAAAAAEwBwAAAAoxMC8yNC8yMDIzCAAAAAkzLzMxLzIwMTcJAAAAATBTtWTai9TbCFkHN+CN1NsIQENJUS5LT1NFOkEwMDUzODAuSVFfVE9UQUxfT1VUU1RBTkRJTkdfRklMSU5HX0RBVEUuQ1ExMjAxNy4uLi5VU0QBAAAATFkNAAIAAAAKMjA3LjA1Mzk2NQEEAAAABQAAAAE1AQAAAAoxOTAzNjg5ODA2AgAAAAUyNDE1MwYAAAABMFO1ZNqL1NsIVEEb4I3U2wgtQ0lRLktPU0U6QTAwNTM4MC5JUV9UT1RBTF9ERUJULkNRMTIwMTcuLi4uVVNEAQAAAExZDQACAAAADDYxNjM1Ljg1MzA0NgEIAAAABQAAAAExAQAAAAoxOTAzNjg5ODA2AwAAAAMxNjACAAAABDQxNzMEAAAAATAHAAAACjEwLzI0LzIwMjMIAAAACTMvMzEvMjAxNwkAAAABMFO1ZNqL1NsIxjwd4I3U2wgxQ0lRLktPU0U6QTAwNTM4MC5JUV9QUkVGX0RJVl9PVEhFUi5DUTEyMDE3Li4uLlVTRAEAAABMWQ0AAwAAAAAAU7Vk2ovU2wgEAvjfjdTbCCdDSVEuS09TRTpBMDA1MzgwLklRX0NPR1MuQ1ExMjAxNy4uLi5V</t>
  </si>
  <si>
    <t>U0QBAAAATFkNAAIAAAAMMTcwNjAuMjIzNzc1AQgAAAAFAAAAATEBAAAACjE5MDM2ODk4MDYDAAAAAzE2MAIAAAACMzQEAAAAATAHAAAACjEwLzI0LzIwMjMIAAAACTMvMzEvMjAxNwkAAAABMFO1ZNqL1NsIZub6343U2wglQ0lRLktPU0U6QTAwNTM4MC5JUV9BUC5DUTEyMDE3Li4uLlVTRAEAAABMWQ0AAgAAAAs2NDIwLjY3Njg2MQEIAAAABQAAAAExAQAAAAoxOTAzNjg5ODA2AwAAAAMxNjACAAAABDEwMTgEAAAAATAHAAAACjEwLzI0LzIwMjMIAAAACTMvMzEvMjAxNwkAAAABMFO1ZNqL1NsIF6T9343U2wglQ0lRLktPU0U6QTAwNTM4MC5JUV9BUi5DUTEyMDE3Li4uLlVTRAEAAABMWQ0AAgAAAAs0NTI3LjY2OTg3NwEIAAAABQAAAAExAQAAAAoxOTAzNjg5ODA2AwAAAAMxNjACAAAABDEwMjEEAAAAATAHAAAACjEwLzI0LzIwMjMIAAAACTMvMzEvMjAxNwkAAAABMFO1ZNqL1NsImckR4I3U2wgsQ0lRLktPU0U6QTAwNTM4MC5JUV9JTlZFTlRPUlkuQ1ExMjAxNy4uLi5VU0QBAAAATFkNAAIAAAALOTU0OC4zODA0MzgBCAAAAAUAAAABMQEAAAAKMTkwMzY4OTgwNgMAAAADMTYwAgAAAAQxMDQzBAAAAAEwBwAAAAoxMC8yNC8yMDIzCAAAAAkzLzMxLzIwMTcJAAAAATBTtWTai9TbCFoVFOCN1NsIJkNJUS5LT1NFOkEwMDUzODAuSVFfU0dBLkNRMTIwMTcuLi4uVVNEAQAAAExZDQACAAAACzI1MzYuMTgxNzc1</t>
  </si>
  <si>
    <t>AQgAAAAFAAAAATEBAAAACjE5MDM2ODk4MDYDAAAAAzE2MAIAAAACMjMEAAAAATAHAAAACjEwLzI0LzIwMjMIAAAACTMvMzEvMjAxNwkAAAABMFO1ZNqL1NsIG3gK4I3U2wg7Q0lRLktPU0U6QTAwNTM4MC5JUV9UT1RBTF9SRVZfMVlSX0FOTl9HUk9XVEguQ1ExMjAxNy4uLi5VU0QBAAAATFkNAAIAAAAGNC41NDI3AQgAAAAFAAAAATEBAAAACjE5MDM2ODk4MDYDAAAAAjg1AgAAAAQ0MTk0BAAAAAEwBwAAAAoxMC8yNC8yMDIzCAAAAAkzLzMxLzIwMTcJAAAAATBTtWTai9TbCEb+JuCN1NsIJUNJUS5LT1NFOkEwMDUzODAuSVFfREEuQ1ExMjAxNy4uLi5VU0QBAAAATFkNAAMAAAAAAFO1ZNqL1NsIB8IM4I3U2wgzQ0lRLktPU0U6QTAwNTM4MC5JUV9ORVRfSU5URVJFU1RfRVhQLkNRMTIwMTcuLi4uVVNEAQAAAExZDQACAAAACTI1Ljg4NDYzNgEIAAAABQAAAAExAQAAAAoxOTAzNjg5ODA2AwAAAAMxNjACAAAAAzM2OAQAAAABMAcAAAAKMTAvMjQvMjAyMwgAAAAJMy8zMS8yMDE3CQAAAAEwU7Vk2ovU2wj7lg7gjdTbCDJDSVEuS09TRTpBMDA1MzgwLklRX05FVF9XT1JLSU5HX0NBUC5DUTEyMDE3Li4uLlVTRAEAAABMWQ0AAgAAAAotNTAuNjMzMjc1AQgAAAAFAAAAATEBAAAACjE5MDM2ODk4MDYDAAAAAzE2MAIAAAAEMTMxMQQAAAABMAcAAAAKMTAvMjQvMjAyMwgAAAAJMy8zMS8yMDE3CQAAAAEwU7Vk2ovU</t>
  </si>
  <si>
    <t>2wivzw/gjdTbCChDSVEuS09TRTpBMDA1MzgwLklRX0NBUEVYLkNRMTIwMTcuLi4uVVNEAQAAAExZDQACAAAACy01NzYuMTYxNjg5AQgAAAAFAAAAATEBAAAACjE5MDM2ODk4MDYDAAAAAzE2MAIAAAAEMjAyMQQAAAABMAcAAAAKMTAvMjQvMjAyMwgAAAAJMy8zMS8yMDE3CQAAAAEwU7Vk2ovU2wjP+x/gjdTbCCxDSVEuS09TRTpBMDA1MzgwLklRX1RPVEFMX1JFVi5DUTQyMDE2Li4uLlVTRAEAAABMWQ0AAgAAAAwyMDM4Mi4yNzIxODEBCAAAAAUAAAABMQEAAAALLTIwNTY5NDEzMjUDAAAAAzE2MAIAAAACMjgEAAAAATAHAAAACjEwLzI0LzIwMjMIAAAACjEyLzMxLzIwMTYJAAAAATBTtWTai9TbCI1vNOCN1NsIJUNJUS5LT1NFOkEwMDUzODAuSVFfTkkuQ1E0MjAxNi4uLi5VU0QBAAAATFkNAAIAAAAKODMwLjY0NTk4NAEIAAAABQAAAAExAQAAAAstMjA1Njk0MTMyNQMAAAADMTYwAgAAAAIxNQQAAAABMAcAAAAKMTAvMjQvMjAyMwgAAAAKMTIvMzEvMjAxNgkAAAABMFO1ZNqL1NsIVEEb4I3U2wgtQ0lRLktPU0U6QTAwNTM4MC5JUV9DQVNIX0VRVUlWLkNRNDIwMTYuLi4uVVNEAQAAAExZDQACAAAACzY1NTMuODMxNDE3AQgAAAAFAAAAATEBAAAACy0yMDU2OTQxMzI1AwAAAAMxNjACAAAABDEwOTYEAAAAATAHAAAACjEwLzI0LzIwMjMIAAAACjEyLzMxLzIwMTYJAAAAATBTtWTai9TbCOgVHeCN1NsIMUNJ</t>
  </si>
  <si>
    <t>US5LT1NFOkEwMDUzODAuSVFfQ0FTSF9TVF9JTlZFU1QuQ1E0MjAxNi4uLi5VU0QBAAAATFkNAAIAAAAMMjMwMjAuMDc4MTY3AQgAAAAFAAAAATEBAAAACy0yMDU2OTQxMzI1AwAAAAMxNjACAAAABDEwMDIEAAAAATAHAAAACjEwLzI0LzIwMjMIAAAACjEyLzMxLzIwMTYJAAAAATBTtWTai9TbCCbrHuCN1NsIK0NJUS5LT1NFOkEwMDUzODAuSVFfVE9UQUxfQ0EuQ1E0MjAxNi4uLi5VU0QBAAAATFkNAAIAAAAMNjAxNzkuNjA4MTk0AQgAAAAFAAAAATEBAAAACy0yMDU2OTQxMzI1AwAAAAMxNjACAAAABDEwMDgEAAAAATAHAAAACjEwLzI0LzIwMjMIAAAACjEyLzMxLzIwMTYJAAAAATBTtWTai9TbCFoVFOCN1NsIL0NJUS5LT1NFOkEwMDUzODAuSVFfVE9UQUxfQVNTRVRTLkNRNDIwMTYuLi4uVVNEAQAAAExZDQACAAAADDE0ODU0OC40NTQwNwEIAAAABQAAAAExAQAAAAstMjA1Njk0MTMyNQMAAAADMTYwAgAAAAQxMDA3BAAAAAEwBwAAAAoxMC8yNC8yMDIzCAAAAAoxMi8zMS8yMDE2CQAAAAEwU7Vk2ovU2wghERbgjdTbCCtDSVEuS09TRTpBMDA1MzgwLklRX1RPVEFMX0NMLkNRNDIwMTYuLi4uVVNEAQAAAExZDQACAAAADDM2MjI0LjA4MjA2NwEIAAAABQAAAAExAQAAAAstMjA1Njk0MTMyNQMAAAADMTYwAgAAAAQxMDA5BAAAAAEwBwAAAAoxMC8yNC8yMDIzCAAAAAoxMi8zMS8yMDE2CQAAAAEwU7Vk2ovU</t>
  </si>
  <si>
    <t>2wioDRjgjdTbCC1DSVEuS09TRTpBMDA1MzgwLklRX1RPVEFMX0xJQUIuQ1E0MjAxNi4uLi5VU0QBAAAATFkNAAIAAAAMODg0NTYuMDgxNDU1AQgAAAAFAAAAATEBAAAACy0yMDU2OTQxMzI1AwAAAAMxNjACAAAABDEyNzYEAAAAATAHAAAACjEwLzI0LzIwMjMIAAAACjEyLzMxLzIwMTYJAAAAATBTtWTai9TbCAQC+N+N1NsILkNJUS5LT1NFOkEwMDUzODAuSVFfUFJFRl9FUVVJVFkuQ1E0MjAxNi4uLi5VU0QBAAAATFkNAAIAAAAKMTcwLjY2NDMzMQEIAAAABQAAAAExAQAAAAstMjA1Njk0MTMyNQMAAAADMTYwAgAAAAQxMDA1BAAAAAEwBwAAAAoxMC8yNC8yMDIzCAAAAAoxMi8zMS8yMDE2CQAAAAEwU7Vk2ovU2whm5vrfjdTbCDZDSVEuS09TRTpBMDA1MzgwLklRX1RPVEFMX0NPTU1PTl9FUVVJVFkuQ1E0MjAxNi4uLi5VU0QBAAAATFkNAAIAAAALNTU2MzkuODIwMzgBCAAAAAUAAAABMQEAAAALLTIwNTY5NDEzMjUDAAAAAzE2MAIAAAAEMTAwNgQAAAABMAcAAAAKMTAvMjQvMjAyMwgAAAAKMTIvMzEvMjAxNgkAAAABMFO1ZNqL1NsIB8IM4I3U2wgnQ0lRLktPU0U6QTAwNTM4MC5JUV9BUElDLkNRNDIwMTYuLi4uVVNEAQAAAExZDQACAAAACzM0OTAuODQ5Mzc1AQgAAAAFAAAAATEBAAAACy0yMDU2OTQxMzI1AwAAAAMxNjACAAAABDEwODQEAAAAATAHAAAACjEwLzI0LzIwMjMIAAAACjEyLzMxLzIwMTYJ</t>
  </si>
  <si>
    <t>AAAAATBTtWTai9TbCPuWDuCN1NsIJUNJUS5LT1NFOkEwMDUzODAuSVFfUkUuQ1E0MjAxNi4uLi5VU0QBAAAATFkNAAIAAAAMNTM0NjEuMjI0MzAzAQgAAAAFAAAAATEBAAAACy0yMDU2OTQxMzI1AwAAAAMxNjACAAAABDEyMjIEAAAAATAHAAAACjEwLzI0LzIwMjMIAAAACjEyLzMxLzIwMTYJAAAAATBTtWTai9TbCBt4CuCN1NsIL0NJUS5LT1NFOkEwMDUzODAuSVFfVE9UQUxfRVFVSVRZLkNRNDIwMTYuLi4uVVNEAQAAAExZDQACAAAADDYwMDkyLjM3MjYxNAEIAAAABQAAAAExAQAAAAstMjA1Njk0MTMyNQMAAAADMTYwAgAAAAQxMjc1BAAAAAEwBwAAAAoxMC8yNC8yMDIzCAAAAAoxMi8zMS8yMDE2CQAAAAEwU7Vk2ovU2wiZyRHgjdTbCEBDSVEuS09TRTpBMDA1MzgwLklRX1RPVEFMX09VVFNUQU5ESU5HX0ZJTElOR19EQVRFLkNRNDIwMTYuLi4uVVNEAQAAAExZDQACAAAACjIyOS45NjE4ODgBBAAAAAUAAAABNQEAAAALLTIwNTY5NDEzMjUCAAAABTI0MTUzBgAAAAEwU7Vk2ovU2wjP+x/gjdTbCC1DSVEuS09TRTpBMDA1MzgwLklRX1RPVEFMX0RFQlQuQ1E0MjAxNi4uLi5VU0QBAAAATFkNAAIAAAAMNjEwMDUuNjE0MjE3AQgAAAAFAAAAATEBAAAACy0yMDU2OTQxMzI1AwAAAAMxNjACAAAABDQxNzMEAAAAATAHAAAACjEwLzI0LzIwMjMIAAAACjEyLzMxLzIwMTYJAAAAATBTtWTai9TbCKExIeCN1NsI</t>
  </si>
  <si>
    <t>MUNJUS5LT1NFOkEwMDUzODAuSVFfUFJFRl9ESVZfT1RIRVIuQ1E0MjAxNi4uLi5VU0QBAAAATFkNAAIAAAAKNjQ5LjI4OTY0MgEIAAAABQAAAAExAQAAAAstMjA1Njk0MTMyNQMAAAADMTYwAgAAAAI5NwQAAAABMAcAAAAKMTAvMjQvMjAyMwgAAAAKMTIvMzEvMjAxNgkAAAABMFO1ZNqL1NsIVd8i4I3U2wgnQ0lRLktPU0U6QTAwNTM4MC5JUV9DT0dTLkNRNDIwMTYuLi4uVVNEAQAAAExZDQACAAAADDE2NjE3LjE0MDk5NAEIAAAABQAAAAExAQAAAAstMjA1Njk0MTMyNQMAAAADMTYwAgAAAAIzNAQAAAABMAcAAAAKMTAvMjQvMjAyMwgAAAAKMTIvMzEvMjAxNgkAAAABMFO1ZNqL1NsI3Rck4I3U2wglQ0lRLktPU0U6QTAwNTM4MC5JUV9BUC5DUTQyMDE2Li4uLlVTRAEAAABMWQ0AAgAAAAs1ODAyLjgwOTg0OQEIAAAABQAAAAExAQAAAAstMjA1Njk0MTMyNQMAAAADMTYwAgAAAAQxMDE4BAAAAAEwBwAAAAoxMC8yNC8yMDIzCAAAAAoxMi8zMS8yMDE2CQAAAAEwU7Vk2ovU2whG/ibgjdTbCCVDSVEuS09TRTpBMDA1MzgwLklRX0FSLkNRNDIwMTYuLi4uVVNEAQAAAExZDQACAAAACzQ2OTkuODc4MDg0AQgAAAAFAAAAATEBAAAACy0yMDU2OTQxMzI1AwAAAAMxNjACAAAABDEwMjEEAAAAATAHAAAACjEwLzI0LzIwMjMIAAAACjEyLzMxLzIwMTYJAAAAATBTtWTai9TbCOgVHeCN1NsILENJUS5LT1NFOkEwMDUz</t>
  </si>
  <si>
    <t>ODAuSVFfSU5WRU5UT1JZLkNRNDIwMTYuLi4uVVNEAQAAAExZDQACAAAACzg3NDEuNTA5NzIzAQgAAAAFAAAAATEBAAAACy0yMDU2OTQxMzI1AwAAAAMxNjACAAAABDEwNDMEAAAAATAHAAAACjEwLzI0LzIwMjMIAAAACjEyLzMxLzIwMTYJAAAAATBTtWTai9TbCCbrHuCN1NsIJkNJUS5LT1NFOkEwMDUzODAuSVFfU0dBLkNRNDIwMTYuLi4uVVNEAQAAAExZDQACAAAACzI2MjIuODM5NDk3AQgAAAAFAAAAATEBAAAACy0yMDU2OTQxMzI1AwAAAAMxNjACAAAAAjIzBAAAAAEwBwAAAAoxMC8yNC8yMDIzCAAAAAoxMi8zMS8yMDE2CQAAAAEwU7Vk2ovU2wgEAvjfjdTbCDtDSVEuS09TRTpBMDA1MzgwLklRX1RPVEFMX1JFVl8xWVJfQU5OX0dST1dUSC5DUTQyMDE2Li4uLlVTRAEAAABMWQ0AAwAAAAAAU7Vk2ovU2wg5v/rfjdTbCCVDSVEuS09TRTpBMDA1MzgwLklRX0RBLkNRNDIwMTYuLi4uVVNEAQAAAExZDQADAAAAAABTtWTai9TbCBek/d+N1NsIM0NJUS5LT1NFOkEwMDUzODAuSVFfTkVUX0lOVEVSRVNUX0VYUC5DUTQyMDE2Li4uLlVTRAEAAABMWQ0AAgAAAAk0My42NjI2NDQBCAAAAAUAAAABMQEAAAALLTIwNTY5NDEzMjUDAAAAAzE2MAIAAAADMzY4BAAAAAEwBwAAAAoxMC8yNC8yMDIzCAAAAAoxMi8zMS8yMDE2CQAAAAEwU7Vk2ovU2wghERbgjdTbCDJDSVEuS09TRTpBMDA1MzgwLklRX05FVF9XT1JL</t>
  </si>
  <si>
    <t>SU5HX0NBUC5DUTQyMDE2Li4uLlVTRAEAAABMWQ0AAgAAAAwyMDUzNi42MTkzOTkBCAAAAAUAAAABMQEAAAALLTIwNTY5NDEzMjUDAAAAAzE2MAIAAAAEMTMxMQQAAAABMAcAAAAKMTAvMjQvMjAyMwgAAAAKMTIvMzEvMjAxNgkAAAABMFO1ZNqL1NsIEuQX4I3U2wgoQ0lRLktPU0U6QTAwNTM4MC5JUV9DQVBFWC5DUTQyMDE2Li4uLlVTRAEAAABMWQ0AAwAAAAAAU7Vk2ovU2wj9TwrgjdTbCCxDSVEuS09TRTpBMDA1MzgwLklRX1RPVEFMX1JFVi5DUTMyMDE2Li4uLlVTRAEAAABMWQ0AAgAAAAwyMDA4MC4wODQ4NzIBCAAAAAUAAAABMQEAAAAKMTg2NzMzNTc5NgMAAAADMTYwAgAAAAIyOAQAAAABMAcAAAAKMTAvMjQvMjAyMwgAAAAJOS8zMC8yMDE2CQAAAAEwU7Vk2ovU2wiZyRHgjdTbCCVDSVEuS09TRTpBMDA1MzgwLklRX05JLkNRMzIwMTYuLi4uVVNEAQAAAExZDQACAAAACjk2NS4xMzg3MzMBCAAAAAUAAAABMQEAAAAKMTg2NzMzNTc5NgMAAAADMTYwAgAAAAIxNQQAAAABMAcAAAAKMTAvMjQvMjAyMwgAAAAJOS8zMC8yMDE2CQAAAAEwU7Vk2ovU2whaFRTgjdTbCC1DSVEuS09TRTpBMDA1MzgwLklRX0NBU0hfRVFVSVYuQ1EzMjAxNi4uLi5VU0QBAAAATFkNAAIAAAALNjg5MC44NTk5NjMBCAAAAAUAAAABMQEAAAAKMTg2NzMzNTc5NgMAAAADMTYwAgAAAAQxMDk2BAAAAAEwBwAAAAoxMC8yNC8yMDIz</t>
  </si>
  <si>
    <t>CAAAAAk5LzMwLzIwMTYJAAAAATBTtWTai9TbCAQC+N+N1NsIMUNJUS5LT1NFOkEwMDUzODAuSVFfQ0FTSF9TVF9JTlZFU1QuQ1EzMjAxNi4uLi5VU0QBAAAATFkNAAIAAAAMMjMyNTMuNjcyMjMyAQgAAAAFAAAAATEBAAAACjE4NjczMzU3OTYDAAAAAzE2MAIAAAAEMTAwMgQAAAABMAcAAAAKMTAvMjQvMjAyMwgAAAAJOS8zMC8yMDE2CQAAAAEwU7Vk2ovU2wg5v/rfjdTbCCtDSVEuS09TRTpBMDA1MzgwLklRX1RPVEFMX0NBLkNRMzIwMTYuLi4uVVNEAQAAAExZDQACAAAADDM5OTc2LjgwMzAyMwEIAAAABQAAAAExAQAAAAoxODY3MzM1Nzk2AwAAAAMxNjACAAAABDEwMDgEAAAAATAHAAAACjEwLzI0LzIwMjMIAAAACTkvMzAvMjAxNgkAAAABMFO1ZNqL1NsIF6T9343U2wgvQ0lRLktPU0U6QTAwNTM4MC5JUV9UT1RBTF9BU1NFVFMuQ1EzMjAxNi4uLi5VU0QBAAAATFkNAAIAAAANMTUxOTIyLjI1NzU3MQEIAAAABQAAAAExAQAAAAoxODY3MzM1Nzk2AwAAAAMxNjACAAAABDEwMDcEAAAAATAHAAAACjEwLzI0LzIwMjMIAAAACTkvMzAvMjAxNgkAAAABMFO1ZNqL1NsIRv4m4I3U2wgrQ0lRLktPU0U6QTAwNTM4MC5JUV9UT1RBTF9DTC5DUTMyMDE2Li4uLlVTRAEAAABMWQ0AAgAAAAwzNTY4NS4zNzA4OTQBCAAAAAUAAAABMQEAAAAKMTg2NzMzNTc5NgMAAAADMTYwAgAAAAQxMDA5BAAAAAEwBwAAAAoxMC8y</t>
  </si>
  <si>
    <t>NC8yMDIzCAAAAAk5LzMwLzIwMTYJAAAAATBTtWTai9TbCAfCDOCN1NsILUNJUS5LT1NFOkEwMDUzODAuSVFfVE9UQUxfTElBQi5DUTMyMDE2Li4uLlVTRAEAAABMWQ0AAgAAAAw4ODk1Ny41NzE5MDYBCAAAAAUAAAABMQEAAAAKMTg2NzMzNTc5NgMAAAADMTYwAgAAAAQxMjc2BAAAAAEwBwAAAAoxMC8yNC8yMDIzCAAAAAk5LzMwLzIwMTYJAAAAATBTtWTai9TbCP1PCuCN1NsILkNJUS5LT1NFOkEwMDUzODAuSVFfUFJFRl9FUVVJVFkuQ1EzMjAxNi4uLi5VU0QBAAAATFkNAAIAAAAKMzAwLjk3OTM2NQEIAAAABQAAAAExAQAAAAoxODY3MzM1Nzk2AwAAAAMxNjACAAAABDEwMDUEAAAAATAHAAAACjEwLzI0LzIwMjMIAAAACTkvMzAvMjAxNgkAAAABMFO1ZNqL1NsIz/sf4I3U2wg2Q0lRLktPU0U6QTAwNTM4MC5JUV9UT1RBTF9DT01NT05fRVFVSVRZLkNRMzIwMTYuLi4uVVNEAQAAAExZDQACAAAADDU4MTMyLjUxODg4NAEIAAAABQAAAAExAQAAAAoxODY3MzM1Nzk2AwAAAAMxNjACAAAABDEwMDYEAAAAATAHAAAACjEwLzI0LzIwMjMIAAAACTkvMzAvMjAxNgkAAAABMFO1ZNqL1NsIpAoh4I3U2wgnQ0lRLktPU0U6QTAwNTM4MC5JUV9BUElDLkNRMzIwMTYuLi4uVVNEAQAAAExZDQACAAAACzMyNDguNDczMjY2AQgAAAAFAAAAATEBAAAACjE4NjczMzU3OTYDAAAAAzE2MAIAAAAEMTA4NAQAAAABMAcAAAAK</t>
  </si>
  <si>
    <t>MTAvMjQvMjAyMwgAAAAJOS8zMC8yMDE2CQAAAAEwU7Vk2ovU2whV3yLgjdTbCCVDSVEuS09TRTpBMDA1MzgwLklRX1JFLkNRMzIwMTYuLi4uVVNEAQAAAExZDQACAAAADDU3NTE0LjQxNjkyMgEIAAAABQAAAAExAQAAAAoxODY3MzM1Nzk2AwAAAAMxNjACAAAABDEyMjIEAAAAATAHAAAACjEwLzI0LzIwMjMIAAAACTkvMzAvMjAxNgkAAAABMFO1ZNqL1NsIEuQX4I3U2wgvQ0lRLktPU0U6QTAwNTM4MC5JUV9UT1RBTF9FUVVJVFkuQ1EzMjAxNi4uLi5VU0QBAAAATFkNAAIAAAAMNjI5NjQuNjg1NjY1AQgAAAAFAAAAATEBAAAACjE4NjczMzU3OTYDAAAAAzE2MAIAAAAEMTI3NQQAAAABMAcAAAAKMTAvMjQvMjAyMwgAAAAJOS8zMC8yMDE2CQAAAAEwU7Vk2ovU2wj/Pi/gjdTbCEBDSVEuS09TRTpBMDA1MzgwLklRX1RPVEFMX09VVFNUQU5ESU5HX0ZJTElOR19EQVRFLkNRMzIwMTYuLi4uVVNEAQAAAExZDQACAAAACjIwNy4wNTQxNjUBBAAAAAUAAAABNQEAAAAKMTg2NzMzNTc5NgIAAAAFMjQxNTMGAAAAATBTtWTai9TbCFRBG+CN1NsILUNJUS5LT1NFOkEwMDUzODAuSVFfVE9UQUxfREVCVC5DUTMyMDE2Li4uLlVTRAEAAABMWQ0AAgAAAAw2MDgwNi45NDUzNzQBCAAAAAUAAAABMQEAAAAKMTg2NzMzNTc5NgMAAAADMTYwAgAAAAQ0MTczBAAAAAEwBwAAAAoxMC8yNC8yMDIzCAAAAAk5LzMwLzIwMTYJAAAA</t>
  </si>
  <si>
    <t>ATBTtWTai9TbCOgVHeCN1NsIMUNJUS5LT1NFOkEwMDUzODAuSVFfUFJFRl9ESVZfT1RIRVIuQ1EzMjAxNi4uLi5VU0QBAAAATFkNAAMAAAAAAFO1ZNqL1NsIJuse4I3U2wgnQ0lRLktPU0U6QTAwNTM4MC5JUV9DT0dTLkNRMzIwMTYuLi4uVVNEAQAAAExZDQACAAAADDE2NTM5LjM5ODU0MgEIAAAABQAAAAExAQAAAAoxODY3MzM1Nzk2AwAAAAMxNjACAAAAAjM0BAAAAAEwBwAAAAoxMC8yNC8yMDIzCAAAAAk5LzMwLzIwMTYJAAAAATBTtWTai9TbCDm/+t+N1NsIJUNJUS5LT1NFOkEwMDUzODAuSVFfQVAuQ1EzMjAxNi4uLi5VU0QBAAAATFkNAAIAAAALNTE5Ni41OTUyMTUBCAAAAAUAAAABMQEAAAAKMTg2NzMzNTc5NgMAAAADMTYwAgAAAAQxMDE4BAAAAAEwBwAAAAoxMC8yNC8yMDIzCAAAAAk5LzMwLzIwMTYJAAAAATBTtWTai9TbCBek/d+N1NsIJUNJUS5LT1NFOkEwMDUzODAuSVFfQVIuQ1EzMjAxNi4uLi5VU0QBAAAATFkNAAIAAAALNDYxNi41MDgxMzgBCAAAAAUAAAABMQEAAAAKMTg2NzMzNTc5NgMAAAADMTYwAgAAAAQxMDIxBAAAAAEwBwAAAAoxMC8yNC8yMDIzCAAAAAk5LzMwLzIwMTYJAAAAATBTtWTai9TbCJnJEeCN1NsILENJUS5LT1NFOkEwMDUzODAuSVFfSU5WRU5UT1JZLkNRMzIwMTYuLi4uVVNEAQAAAExZDQACAAAACzg5ODcuODY3MTgyAQgAAAAFAAAAATEBAAAACjE4NjczMzU3OTYD</t>
  </si>
  <si>
    <t>AAAAAzE2MAIAAAAEMTA0MwQAAAABMAcAAAAKMTAvMjQvMjAyMwgAAAAJOS8zMC8yMDE2CQAAAAEwU7Vk2ovU2whaFRTgjdTbCCZDSVEuS09TRTpBMDA1MzgwLklRX1NHQS5DUTMyMDE2Li4uLlVTRAEAAABMWQ0AAgAAAAsyMzQ2LjIzODAzOQEIAAAABQAAAAExAQAAAAoxODY3MzM1Nzk2AwAAAAMxNjACAAAAAjIzBAAAAAEwBwAAAAoxMC8yNC8yMDIzCAAAAAk5LzMwLzIwMTYJAAAAATBTtWTai9TbCNjpFeCN1NsIO0NJUS5LT1NFOkEwMDUzODAuSVFfVE9UQUxfUkVWXzFZUl9BTk5fR1JPV1RILkNRMzIwMTYuLi4uVVNEAQAAAExZDQACAAAABy01Ljc0NDUBCAAAAAUAAAABMQEAAAAKMTg2NzMzNTc5NgMAAAACODUCAAAABDQxOTQEAAAAATAHAAAACjEwLzI0LzIwMjMIAAAACTkvMzAvMjAxNgkAAAABMFO1ZNqL1NsIRv4m4I3U2wglQ0lRLktPU0U6QTAwNTM4MC5JUV9EQS5DUTMyMDE2Li4uLlVTRAEAAABMWQ0AAwAAAAAAU7Vk2ovU2wgHwgzgjdTbCDNDSVEuS09TRTpBMDA1MzgwLklRX05FVF9JTlRFUkVTVF9FWFAuQ1EzMjAxNi4uLi5VU0QBAAAATFkNAAIAAAAINy43MTA2MzUBCAAAAAUAAAABMQEAAAAKMTg2NzMzNTc5NgMAAAADMTYwAgAAAAMzNjgEAAAAATAHAAAACjEwLzI0LzIwMjMIAAAACTkvMzAvMjAxNgkAAAABMFO1ZNqL1NsI+5YO4I3U2wgyQ0lRLktPU0U6QTAwNTM4MC5JUV9ORVRfV09S</t>
  </si>
  <si>
    <t>S0lOR19DQVAuQ1EzMjAxNi4uLi5VU0QBAAAATFkNAAIAAAAJMjc2Ljc3MTc5AQgAAAAFAAAAATEBAAAACjE4NjczMzU3OTYDAAAAAzE2MAIAAAAEMTMxMQQAAAABMAcAAAAKMTAvMjQvMjAyMwgAAAAJOS8zMC8yMDE2CQAAAAEwU7Vk2ovU2wivzw/gjdTbCChDSVEuS09TRTpBMDA1MzgwLklRX0NBUEVYLkNRMzIwMTYuLi4uVVNEAQAAAExZDQACAAAACy00NjMuNzE3NDA5AQgAAAAFAAAAATEBAAAACjE4NjczMzU3OTYDAAAAAzE2MAIAAAAEMjAyMQQAAAABMAcAAAAKMTAvMjQvMjAyMwgAAAAJOS8zMC8yMDE2CQAAAAEwU7Vk2ovU2wgEAvjfjdTbCCxDSVEuS09TRTpBMDA1MzgwLklRX1RPVEFMX1JFVi5DUTIyMDE2Li4uLlVTRAEAAABMWQ0AAgAAAAwyMTQwMy4xMTE1MjkBCAAAAAUAAAABMQEAAAAKMTg2NzM3ODcwNAMAAAADMTYwAgAAAAIyOAQAAAABMAcAAAAKMTAvMjQvMjAyMwgAAAAJNi8zMC8yMDE2CQAAAAEwU7Vk2ovU2wg39SzgjdTbCCVDSVEuS09TRTpBMDA1MzgwLklRX05JLkNRMjIwMTYuLi4uVVNEAQAAAExZDQACAAAACzE0MzguMDEyNDI0AQgAAAAFAAAAATEBAAAACjE4NjczNzg3MDQDAAAAAzE2MAIAAAACMTUEAAAAATAHAAAACjEwLzI0LzIwMjMIAAAACTYvMzAvMjAxNgkAAAABMFO1ZNqL1NsIVEEb4I3U2wgtQ0lRLktPU0U6QTAwNTM4MC5JUV9DQVNIX0VRVUlWLkNRMjIwMTYuLi4u</t>
  </si>
  <si>
    <t>VVNEAQAAAExZDQACAAAACzU1NjIuODc3NjM5AQgAAAAFAAAAATEBAAAACjE4NjczNzg3MDQDAAAAAzE2MAIAAAAEMTA5NgQAAAABMAcAAAAKMTAvMjQvMjAyMwgAAAAJNi8zMC8yMDE2CQAAAAEwU7Vk2ovU2wjoFR3gjdTbCDFDSVEuS09TRTpBMDA1MzgwLklRX0NBU0hfU1RfSU5WRVNULkNRMjIwMTYuLi4uVVNEAQAAAExZDQACAAAADDIxOTM0LjI1MjMzMQEIAAAABQAAAAExAQAAAAoxODY3Mzc4NzA0AwAAAAMxNjACAAAABDEwMDIEAAAAATAHAAAACjEwLzI0LzIwMjMIAAAACTYvMzAvMjAxNgkAAAABMFO1ZNqL1NsIqcMe4I3U2wgrQ0lRLktPU0U6QTAwNTM4MC5JUV9UT1RBTF9DQS5DUTIyMDE2Li4uLlVTRAEAAABMWQ0AAgAAAAwzOTI5Ni42ODc4NjkBCAAAAAUAAAABMQEAAAAKMTg2NzM3ODcwNAMAAAADMTYwAgAAAAQxMDA4BAAAAAEwBwAAAAoxMC8yNC8yMDIzCAAAAAk2LzMwLzIwMTYJAAAAATBTtWTai9TbCM/7H+CN1NsIL0NJUS5LT1NFOkEwMDUzODAuSVFfVE9UQUxfQVNTRVRTLkNRMjIwMTYuLi4uVVNEAQAAAExZDQACAAAADTE0NzIwMy4yOTk0NTYBCAAAAAUAAAABMQEAAAAKMTg2NzM3ODcwNAMAAAADMTYwAgAAAAQxMDA3BAAAAAEwBwAAAAoxMC8yNC8yMDIzCAAAAAk2LzMwLzIwMTYJAAAAATBTtWTai9TbCNjpFeCN1NsIK0NJUS5LT1NFOkEwMDUzODAuSVFfVE9UQUxfQ0wuQ1EyMjAx</t>
  </si>
  <si>
    <t>Ni4uLi5VU0QBAAAATFkNAAIAAAAMMzY1OTYuODkwODk2AQgAAAAFAAAAATEBAAAACjE4NjczNzg3MDQDAAAAAzE2MAIAAAAEMTAwOQQAAAABMAcAAAAKMTAvMjQvMjAyMwgAAAAJNi8zMC8yMDE2CQAAAAEwU7Vk2ovU2wgS5BfgjdTbCC1DSVEuS09TRTpBMDA1MzgwLklRX1RPVEFMX0xJQUIuQ1EyMjAxNi4uLi5VU0QBAAAATFkNAAIAAAAMODcyMDQuMzgwMTY2AQgAAAAFAAAAATEBAAAACjE4NjczNzg3MDQDAAAAAzE2MAIAAAAEMTI3NgQAAAABMAcAAAAKMTAvMjQvMjAyMwgAAAAJNi8zMC8yMDE2CQAAAAEwU7Vk2ovU2wgEAvjfjdTbCC5DSVEuS09TRTpBMDA1MzgwLklRX1BSRUZfRVFVSVRZLkNRMjIwMTYuLi4uVVNEAQAAAExZDQACAAAACjI4Ny4wOTkwODEBCAAAAAUAAAABMQEAAAAKMTg2NzM3ODcwNAMAAAADMTYwAgAAAAQxMDA1BAAAAAEwBwAAAAoxMC8yNC8yMDIzCAAAAAk2LzMwLzIwMTYJAAAAATBTtWTai9TbCDm/+t+N1NsINkNJUS5LT1NFOkEwMDUzODAuSVFfVE9UQUxfQ09NTU9OX0VRVUlUWS5DUTIyMDE2Li4uLlVTRAEAAABMWQ0AAgAAAAw1NTQyMS4yNDI3NDkBCAAAAAUAAAABMQEAAAAKMTg2NzM3ODcwNAMAAAADMTYwAgAAAAQxMDA2BAAAAAEwBwAAAAoxMC8yNC8yMDIzCAAAAAk2LzMwLzIwMTYJAAAAATBTtWTai9TbCAR9/d+N1NsIJ0NJUS5LT1NFOkEwMDUzODAuSVFfQVBJQy5D</t>
  </si>
  <si>
    <t>UTIyMDE2Li4uLlVTRAEAAABMWQ0AAgAAAAszMDk3LjQxNTk4NgEIAAAABQAAAAExAQAAAAoxODY3Mzc4NzA0AwAAAAMxNjACAAAABDEwODQEAAAAATAHAAAACjEwLzI0LzIwMjMIAAAACTYvMzAvMjAxNgkAAAABMFO1ZNqL1NsI+5YO4I3U2wglQ0lRLktPU0U6QTAwNTM4MC5JUV9SRS5DUTIyMDE2Li4uLlVTRAEAAABMWQ0AAgAAAAw1NDE4Ni40NTkzNjIBCAAAAAUAAAABMQEAAAAKMTg2NzM3ODcwNAMAAAADMTYwAgAAAAQxMjIyBAAAAAEwBwAAAAoxMC8yNC8yMDIzCAAAAAk2LzMwLzIwMTYJAAAAATBTtWTai9TbCP1PCuCN1NsIL0NJUS5LT1NFOkEwMDUzODAuSVFfVE9UQUxfRVFVSVRZLkNRMjIwMTYuLi4uVVNEAQAAAExZDQACAAAADDU5OTk4LjkxOTI5MQEIAAAABQAAAAExAQAAAAoxODY3Mzc4NzA0AwAAAAMxNjACAAAABDEyNzUEAAAAATAHAAAACjEwLzI0LzIwMjMIAAAACTYvMzAvMjAxNgkAAAABMFO1ZNqL1NsIqqIR4I3U2whAQ0lRLktPU0U6QTAwNTM4MC5JUV9UT1RBTF9PVVRTVEFORElOR19GSUxJTkdfREFURS5DUTIyMDE2Li4uLlVTRAEAAABMWQ0AAgAAAAoyMDcuMDU0MTY1AQQAAAAFAAAAATUBAAAACjE4NjczNzg3MDQCAAAABTI0MTUzBgAAAAEwU7Vk2ovU2whaFRTgjdTbCC1DSVEuS09TRTpBMDA1MzgwLklRX1RPVEFMX0RFQlQuQ1EyMjAxNi4uLi5VU0QBAAAATFkNAAIAAAAMNTg2</t>
  </si>
  <si>
    <t>ODkuMDM5MDA0AQgAAAAFAAAAATEBAAAACjE4NjczNzg3MDQDAAAAAzE2MAIAAAAENDE3MwQAAAABMAcAAAAKMTAvMjQvMjAyMwgAAAAJNi8zMC8yMDE2CQAAAAEwU7Vk2ovU2wikCiHgjdTbCDFDSVEuS09TRTpBMDA1MzgwLklRX1BSRUZfRElWX09USEVSLkNRMjIwMTYuLi4uVVNEAQAAAExZDQADAAAAAABTtWTai9TbCFXfIuCN1NsIJ0NJUS5LT1NFOkEwMDUzODAuSVFfQ09HUy5DUTIyMDE2Li4uLlVTRAEAAABMWQ0AAgAAAAwxNzA0Ni4yNDE1MzcBCAAAAAUAAAABMQEAAAAKMTg2NzM3ODcwNAMAAAADMTYwAgAAAAIzNAQAAAABMAcAAAAKMTAvMjQvMjAyMwgAAAAJNi8zMC8yMDE2CQAAAAEwU7Vk2ovU2wjP8CPgjdTbCCVDSVEuS09TRTpBMDA1MzgwLklRX0FQLkNRMjIwMTYuLi4uVVNEAQAAAExZDQACAAAACzU5ODAuMTU2NjQ4AQgAAAAFAAAAATEBAAAACjE4NjczNzg3MDQDAAAAAzE2MAIAAAAEMTAxOAQAAAABMAcAAAAKMTAvMjQvMjAyMwgAAAAJNi8zMC8yMDE2CQAAAAEwU7Vk2ovU2whG/ibgjdTbCCVDSVEuS09TRTpBMDA1MzgwLklRX0FSLkNRMjIwMTYuLi4uVVNEAQAAAExZDQACAAAACzQ5NDcuOTQxMzg2AQgAAAAFAAAAATEBAAAACjE4NjczNzg3MDQDAAAAAzE2MAIAAAAEMTAyMQQAAAABMAcAAAAKMTAvMjQvMjAyMwgAAAAJNi8zMC8yMDE2CQAAAAEwU7Vk2ovU2wgHwgzgjdTbCCxDSVEu</t>
  </si>
  <si>
    <t>S09TRTpBMDA1MzgwLklRX0lOVkVOVE9SWS5DUTIyMDE2Li4uLlVTRAEAAABMWQ0AAgAAAAs5NDExLjkzMjIwNAEIAAAABQAAAAExAQAAAAoxODY3Mzc4NzA0AwAAAAMxNjACAAAABDEwNDMEAAAAATAHAAAACjEwLzI0LzIwMjMIAAAACTYvMzAvMjAxNgkAAAABMFO1ZNqL1NsIqcMe4I3U2wgmQ0lRLktPU0U6QTAwNTM4MC5JUV9TR0EuQ1EyMjAxNi4uLi5VU0QBAAAATFkNAAIAAAALMjYyOS4zOTIzODMBCAAAAAUAAAABMQEAAAAKMTg2NzM3ODcwNAMAAAADMTYwAgAAAAIyMwQAAAABMAcAAAAKMTAvMjQvMjAyMwgAAAAJNi8zMC8yMDE2CQAAAAEwU7Vk2ovU2wgEAvjfjdTbCDtDSVEuS09TRTpBMDA1MzgwLklRX1RPVEFMX1JFVl8xWVJfQU5OX0dST1dUSC5DUTIyMDE2Li4uLlVTRAEAAABMWQ0AAgAAAAY4LjEyODYBCAAAAAUAAAABMQEAAAAKMTg2NzM3ODcwNAMAAAACODUCAAAABDQxOTQEAAAAATAHAAAACjEwLzI0LzIwMjMIAAAACTYvMzAvMjAxNgkAAAABMFO1ZNqL1NsIOb/6343U2wglQ0lRLktPU0U6QTAwNTM4MC5JUV9EQS5DUTIyMDE2Li4uLlVTRAEAAABMWQ0AAwAAAAAAU7Vk2ovU2wgEff3fjdTbCDNDSVEuS09TRTpBMDA1MzgwLklRX05FVF9JTlRFUkVTVF9FWFAuQ1EyMjAxNi4uLi5VU0QBAAAATFkNAAIAAAAJMTYuNjI4NjQyAQgAAAAFAAAAATEBAAAACjE4NjczNzg3MDQDAAAAAzE2MAIA</t>
  </si>
  <si>
    <t>AAADMzY4BAAAAAEwBwAAAAoxMC8yNC8yMDIzCAAAAAk2LzMwLzIwMTYJAAAAATBTtWTai9TbCM/7H+CN1NsIMkNJUS5LT1NFOkEwMDUzODAuSVFfTkVUX1dPUktJTkdfQ0FQLkNRMjIwMTYuLi4uVVNEAQAAAExZDQACAAAACy0xMzYuMzAyNDgxAQgAAAAFAAAAATEBAAAACjE4NjczNzg3MDQDAAAAAzE2MAIAAAAEMTMxMQQAAAABMAcAAAAKMTAvMjQvMjAyMwgAAAAJNi8zMC8yMDE2CQAAAAEwU7Vk2ovU2wgS5BfgjdTbCChDSVEuS09TRTpBMDA1MzgwLklRX0NBUEVYLkNRMjIwMTYuLi4uVVNEAQAAAExZDQACAAAACy01NzEuMzE3NzI1AQgAAAAFAAAAATEBAAAACjE4NjczNzg3MDQDAAAAAzE2MAIAAAAEMjAyMQQAAAABMAcAAAAKMTAvMjQvMjAyMwgAAAAJNi8zMC8yMDE2CQAAAAEwU7Vk2ovU2wj9TwrgjdTbCCxDSVEuS09TRTpBMDA1MzgwLklRX1RPVEFMX1JFVi5DUTEyMDE2Li4uLlVTRAEAAABMWQ0AAgAAAAwxOTY2Mi43Mzc5NTgBCAAAAAUAAAABMQEAAAAKMTg1NDUwNDc0MQMAAAADMTYwAgAAAAIyOAQAAAABMAcAAAAKMTAvMjQvMjAyMwgAAAAJMy8zMS8yMDE2CQAAAAEwU7Vk2ovU2wiqohHgjdTbCCVDSVEuS09TRTpBMDA1MzgwLklRX05JLkNRMTIwMTYuLi4uVVNEAQAAAExZDQACAAAACzE0ODQuMTQ5NTMyAQgAAAAFAAAAATEBAAAACjE4NTQ1MDQ3NDEDAAAAAzE2MAIAAAACMTUEAAAAATAH</t>
  </si>
  <si>
    <t>AAAACjEwLzI0LzIwMjMIAAAACTMvMzEvMjAxNgkAAAABMFO1ZNqL1NsIWhUU4I3U2wgtQ0lRLktPU0U6QTAwNTM4MC5JUV9DQVNIX0VRVUlWLkNRMTIwMTYuLi4uVVNEAQAAAExZDQACAAAACjU2OTYuNDUxOTgBCAAAAAUAAAABMQEAAAAKMTg1NDUwNDc0MQMAAAADMTYwAgAAAAQxMDk2BAAAAAEwBwAAAAoxMC8yNC8yMDIzCAAAAAkzLzMxLzIwMTYJAAAAATBTtWTai9TbCNjpFeCN1NsIMUNJUS5LT1NFOkEwMDUzODAuSVFfQ0FTSF9TVF9JTlZFU1QuQ1ExMjAxNi4uLi5VU0QBAAAATFkNAAIAAAAMMjA0NDUuNjc4NDA2AQgAAAAFAAAAATEBAAAACjE4NTQ1MDQ3NDEDAAAAAzE2MAIAAAAEMTAwMgQAAAABMAcAAAAKMTAvMjQvMjAyMwgAAAAJMy8zMS8yMDE2CQAAAAEwU7Vk2ovU2wg5v/rfjdTbCCtDSVEuS09TRTpBMDA1MzgwLklRX1RPVEFMX0NBLkNRMTIwMTYuLi4uVVNEAQAAAExZDQACAAAADDU5MzY5Ljk5NjQwMQEIAAAABQAAAAExAQAAAAoxODU0NTA0NzQxAwAAAAMxNjACAAAABDEwMDgEAAAAATAHAAAACjEwLzI0LzIwMjMIAAAACTMvMzEvMjAxNgkAAAABMFO1ZNqL1NsIBH39343U2wgvQ0lRLktPU0U6QTAwNTM4MC5JUV9UT1RBTF9BU1NFVFMuQ1ExMjAxNi4uLi5VU0QBAAAATFkNAAIAAAANMTQ1MjY5LjE0MTA0NwEIAAAABQAAAAExAQAAAAoxODU0NTA0NzQxAwAAAAMxNjACAAAABDEwMDcE</t>
  </si>
  <si>
    <t>AAAAATAHAAAACjEwLzI0LzIwMjMIAAAACTMvMzEvMjAxNgkAAAABMFO1ZNqL1NsIRv4m4I3U2wgrQ0lRLktPU0U6QTAwNTM4MC5JUV9UT1RBTF9DTC5DUTEyMDE2Li4uLlVTRAEAAABMWQ0AAgAAAAozNTgwOC4zMjczAQgAAAAFAAAAATEBAAAACjE4NTQ1MDQ3NDEDAAAAAzE2MAIAAAAEMTAwOQQAAAABMAcAAAAKMTAvMjQvMjAyMwgAAAAJMy8zMS8yMDE2CQAAAAEwU7Vk2ovU2wgHwgzgjdTbCC1DSVEuS09TRTpBMDA1MzgwLklRX1RPVEFMX0xJQUIuQ1ExMjAxNi4uLi5VU0QBAAAATFkNAAIAAAAMODU4ODUuNjc3NTg3AQgAAAAFAAAAATEBAAAACjE4NTQ1MDQ3NDEDAAAAAzE2MAIAAAAEMTI3NgQAAAABMAcAAAAKMTAvMjQvMjAyMwgAAAAJMy8zMS8yMDE2CQAAAAEwU7Vk2ovU2wj7lg7gjdTbCC5DSVEuS09TRTpBMDA1MzgwLklRX1BSRUZfRVFVSVRZLkNRMTIwMTYuLi4uVVNEAQAAAExZDQACAAAACTE4MC43NTIyNgEIAAAABQAAAAExAQAAAAoxODU0NTA0NzQxAwAAAAMxNjACAAAABDEwMDUEAAAAATAHAAAACjEwLzI0LzIwMjMIAAAACTMvMzEvMjAxNgkAAAABMFO1ZNqL1NsIz/sf4I3U2wg2Q0lRLktPU0U6QTAwNTM4MC5JUV9UT1RBTF9DT01NT05fRVFVSVRZLkNRMTIwMTYuLi4uVVNEAQAAAExZDQACAAAADDU0OTY2LjgxNTg4NQEIAAAABQAAAAExAQAAAAoxODU0NTA0NzQxAwAAAAMxNjACAAAA</t>
  </si>
  <si>
    <t>BDEwMDYEAAAAATAHAAAACjEwLzI0LzIwMjMIAAAACTMvMzEvMjAxNgkAAAABMFO1ZNqL1NsIpAoh4I3U2wgnQ0lRLktPU0U6QTAwNTM4MC5JUV9BUElDLkNRMTIwMTYuLi4uVVNEAQAAAExZDQACAAAACzMxNDEuNjk4NDU3AQgAAAAFAAAAATEBAAAACjE4NTQ1MDQ3NDEDAAAAAzE2MAIAAAAEMTA4NAQAAAABMAcAAAAKMTAvMjQvMjAyMwgAAAAJMy8zMS8yMDE2CQAAAAEwU7Vk2ovU2whV3yLgjdTbCCVDSVEuS09TRTpBMDA1MzgwLklRX1JFLkNRMTIwMTYuLi4uVVNEAQAAAExZDQACAAAADDUzNTQ0LjE5ODAwOAEIAAAABQAAAAExAQAAAAoxODU0NTA0NzQxAwAAAAMxNjACAAAABDEyMjIEAAAAATAHAAAACjEwLzI0LzIwMjMIAAAACTMvMzEvMjAxNgkAAAABMFO1ZNqL1NsIBAL4343U2wgvQ0lRLktPU0U6QTAwNTM4MC5JUV9UT1RBTF9FUVVJVFkuQ1ExMjAxNi4uLi5VU0QBAAAATFkNAAIAAAALNTkzODMuNDYzNDYBCAAAAAUAAAABMQEAAAAKMTg1NDUwNDc0MQMAAAADMTYwAgAAAAQxMjc1BAAAAAEwBwAAAAoxMC8yNC8yMDIzCAAAAAkzLzMxLzIwMTYJAAAAATBTtWTai9TbCD+vKOCN1NsIQENJUS5LT1NFOkEwMDUzODAuSVFfVE9UQUxfT1VUU1RBTkRJTkdfRklMSU5HX0RBVEUuQ1ExMjAxNi4uLi5VU0QBAAAATFkNAAIAAAAKMjA3LjA1NDE2NQEEAAAABQAAAAE1AQAAAAoxODU0NTA0NzQxAgAAAAUy</t>
  </si>
  <si>
    <t>NDE1MwYAAAABMFO1ZNqL1NsIVEEb4I3U2wgtQ0lRLktPU0U6QTAwNTM4MC5JUV9UT1RBTF9ERUJULkNRMTIwMTYuLi4uVVNEAQAAAExZDQACAAAADDU3MjU0LjcyODQzMQEIAAAABQAAAAExAQAAAAoxODU0NTA0NzQxAwAAAAMxNjACAAAABDQxNzMEAAAAATAHAAAACjEwLzI0LzIwMjMIAAAACTMvMzEvMjAxNgkAAAABMFO1ZNqL1NsI6BUd4I3U2wgxQ0lRLktPU0U6QTAwNTM4MC5JUV9QUkVGX0RJVl9PVEhFUi5DUTEyMDE2Li4uLlVTRAEAAABMWQ0AAwAAAAAAU7Vk2ovU2wipwx7gjdTbCCdDSVEuS09TRTpBMDA1MzgwLklRX0NPR1MuQ1ExMjAxNi4uLi5VU0QBAAAATFkNAAIAAAAMMTU5MzMuMjgwODA4AQgAAAAFAAAAATEBAAAACjE4NTQ1MDQ3NDEDAAAAAzE2MAIAAAACMzQEAAAAATAHAAAACjEwLzI0LzIwMjMIAAAACTMvMzEvMjAxNgkAAAABMFO1ZNqL1NsI/U8K4I3U2wglQ0lRLktPU0U6QTAwNTM4MC5JUV9BUC5DUTEyMDE2Li4uLlVTRAEAAABMWQ0AAgAAAAs2MDQ5LjI5NzIxOQEIAAAABQAAAAExAQAAAAoxODU0NTA0NzQxAwAAAAMxNjACAAAABDEwMTgEAAAAATAHAAAACjEwLzI0LzIwMjMIAAAACTMvMzEvMjAxNgkAAAABMFO1ZNqL1NsIBH39343U2wglQ0lRLktPU0U6QTAwNTM4MC5JUV9BUi5DUTEyMDE2Li4uLlVTRAEAAABMWQ0AAgAAAAs0NzU3LjkyMDcxNQEIAAAABQAAAAExAQAAAAox</t>
  </si>
  <si>
    <t>ODU0NTA0NzQxAwAAAAMxNjACAAAABDEwMjEEAAAAATAHAAAACjEwLzI0LzIwMjMIAAAACTMvMzEvMjAxNgkAAAABMFO1ZNqL1NsIqqIR4I3U2wgsQ0lRLktPU0U6QTAwNTM4MC5JUV9JTlZFTlRPUlkuQ1ExMjAxNi4uLi5VU0QBAAAATFkNAAIAAAALOTQ3NC44ODQyNTUBCAAAAAUAAAABMQEAAAAKMTg1NDUwNDc0MQMAAAADMTYwAgAAAAQxMDQzBAAAAAEwBwAAAAoxMC8yNC8yMDIzCAAAAAkzLzMxLzIwMTYJAAAAATBTtWTai9TbCFoVFOCN1NsIJkNJUS5LT1NFOkEwMDUzODAuSVFfU0dBLkNRMTIwMTYuLi4uVVNEAQAAAExZDQACAAAACzIzODEuNTQ2NzkzAQgAAAAFAAAAATEBAAAACjE4NTQ1MDQ3NDEDAAAAAzE2MAIAAAACMjMEAAAAATAHAAAACjEwLzI0LzIwMjMIAAAACTMvMzEvMjAxNgkAAAABMFO1ZNqL1NsI2OkV4I3U2wg7Q0lRLktPU0U6QTAwNTM4MC5JUV9UT1RBTF9SRVZfMVlSX0FOTl9HUk9XVEguQ1ExMjAxNi4uLi5VU0QBAAAATFkNAAIAAAAGNi43MjI0AQgAAAAFAAAAATEBAAAACjE4NTQ1MDQ3NDEDAAAAAjg1AgAAAAQ0MTk0BAAAAAEwBwAAAAoxMC8yNC8yMDIzCAAAAAkzLzMxLzIwMTYJAAAAATBTtWTai9TbCBLkF+CN1NsIJUNJUS5LT1NFOkEwMDUzODAuSVFfREEuQ1ExMjAxNi4uLi5VU0QBAAAATFkNAAMAAAAAAFO1ZNqL1NsIB8IM4I3U2wgzQ0lRLktPU0U6QTAwNTM4MC5JUV9O</t>
  </si>
  <si>
    <t>RVRfSU5URVJFU1RfRVhQLkNRMTIwMTYuLi4uVVNEAQAAAExZDQACAAAACTUzLjExNzgyMQEIAAAABQAAAAExAQAAAAoxODU0NTA0NzQxAwAAAAMxNjACAAAAAzM2OAQAAAABMAcAAAAKMTAvMjQvMjAyMwgAAAAJMy8zMS8yMDE2CQAAAAEwU7Vk2ovU2wj7lg7gjdTbCDJDSVEuS09TRTpBMDA1MzgwLklRX05FVF9XT1JLSU5HX0NBUC5DUTEyMDE2Li4uLlVTRAEAAABMWQ0AAgAAAAwyMTMyOS41MzU1ODkBCAAAAAUAAAABMQEAAAAKMTg1NDUwNDc0MQMAAAADMTYwAgAAAAQxMzExBAAAAAEwBwAAAAoxMC8yNC8yMDIzCAAAAAkzLzMxLzIwMTYJAAAAATBTtWTai9TbCIOoD+CN1NsIKENJUS5LT1NFOkEwMDUzODAuSVFfQ0FQRVguQ1ExMjAxNi4uLi5VU0QBAAAATFkNAAIAAAALLTc5Ni4zNzQ5NTgBCAAAAAUAAAABMQEAAAAKMTg1NDUwNDc0MQMAAAADMTYwAgAAAAQyMDIxBAAAAAEwBwAAAAoxMC8yNC8yMDIzCAAAAAkzLzMxLzIwMTYJAAAAATBTtWTai9TbCAQC+N+N1NsILENJUS5LT1NFOkEwMDUzODAuSVFfVE9UQUxfUkVWLkNRNDIwMTUuLi4uVVNEAQAAAExZDQACAAAADDIxMDQ1LjA1MzcxNgEIAAAABQAAAAExAQAAAAoxODMwMzgzNzQzAwAAAAMxNjACAAAAAjI4BAAAAAEwBwAAAAoxMC8yNC8yMDIzCAAAAAoxMi8zMS8yMDE1CQAAAAEwU7Vk2ovU2whG/ibgjdTbCCVDSVEuS09TRTpBMDA1MzgwLklR</t>
  </si>
  <si>
    <t>X05JLkNRNDIwMTUuLi4uVVNEAQAAAExZDQACAAAACzEzODYuMzc2NjAzAQgAAAAFAAAAATEBAAAACjE4MzAzODM3NDMDAAAAAzE2MAIAAAACMTUEAAAAATAHAAAACjEwLzI0LzIwMjMIAAAACjEyLzMxLzIwMTUJAAAAATBTtWTai9TbCFRBG+CN1NsILUNJUS5LT1NFOkEwMDUzODAuSVFfQ0FTSF9FUVVJVi5DUTQyMDE1Li4uLlVTRAEAAABMWQ0AAgAAAAs2MjMwLjI2MjU5NAEIAAAABQAAAAExAQAAAAoxODMwMzgzNzQzAwAAAAMxNjACAAAABDEwOTYEAAAAATAHAAAACjEwLzI0LzIwMjMIAAAACjEyLzMxLzIwMTUJAAAAATBTtWTai9TbCOgVHeCN1NsIMUNJUS5LT1NFOkEwMDUzODAuSVFfQ0FTSF9TVF9JTlZFU1QuQ1E0MjAxNS4uLi5VU0QBAAAATFkNAAIAAAAMMjA2OTkuOTU5MjQ2AQgAAAAFAAAAATEBAAAACjE4MzAzODM3NDMDAAAAAzE2MAIAAAAEMTAwMgQAAAABMAcAAAAKMTAvMjQvMjAyMwgAAAAKMTIvMzEvMjAxNQkAAAABMFO1ZNqL1NsIqcMe4I3U2wgrQ0lRLktPU0U6QTAwNTM4MC5JUV9UT1RBTF9DQS5DUTQyMDE1Li4uLlVTRAEAAABMWQ0AAgAAAAo1NzM4Ni4xODc2AQgAAAAFAAAAATEBAAAACjE4MzAzODM3NDMDAAAAAzE2MAIAAAAEMTAwOAQAAAABMAcAAAAKMTAvMjQvMjAyMwgAAAAKMTIvMzEvMjAxNQkAAAABMFO1ZNqL1NsIz/sf4I3U2wgvQ0lRLktPU0U6QTAwNTM4MC5JUV9UT1RB</t>
  </si>
  <si>
    <t>TF9BU1NFVFMuQ1E0MjAxNS4uLi5VU0QBAAAATFkNAAIAAAANMTQwNTI5LjM0OTc3NQEIAAAABQAAAAExAQAAAAoxODMwMzgzNzQzAwAAAAMxNjACAAAABDEwMDcEAAAAATAHAAAACjEwLzI0LzIwMjMIAAAACjEyLzMxLzIwMTUJAAAAATBTtWTai9TbCKQKIeCN1NsIK0NJUS5LT1NFOkEwMDUzODAuSVFfVE9UQUxfQ0wuQ1E0MjAxNS4uLi5VU0QBAAAATFkNAAIAAAAMMzUwMjMuMTY2ODY5AQgAAAAFAAAAATEBAAAACjE4MzAzODM3NDMDAAAAAzE2MAIAAAAEMTAwOQQAAAABMAcAAAAKMTAvMjQvMjAyMwgAAAAKMTIvMzEvMjAxNQkAAAABMFO1ZNqL1NsIEuQX4I3U2wgtQ0lRLktPU0U6QTAwNTM4MC5JUV9UT1RBTF9MSUFCLkNRNDIwMTUuLi4uVVNEAQAAAExZDQACAAAADDgzNjkzLjY2ODk2OAEIAAAABQAAAAExAQAAAAoxODMwMzgzNzQzAwAAAAMxNjACAAAABDEyNzYEAAAAATAHAAAACjEwLzI0LzIwMjMIAAAACjEyLzMxLzIwMTUJAAAAATBTtWTai9TbCAQC+N+N1NsILkNJUS5LT1NFOkEwMDUzODAuSVFfUFJFRl9FUVVJVFkuQ1E0MjAxNS4uLi5VU0QBAAAATFkNAAIAAAAKMTc0LjYwMDM0NwEIAAAABQAAAAExAQAAAAoxODMwMzgzNzQzAwAAAAMxNjACAAAABDEwMDUEAAAAATAHAAAACjEwLzI0LzIwMjMIAAAACjEyLzMxLzIwMTUJAAAAATBTtWTai9TbCDm/+t+N1NsINkNJUS5LT1NFOkEwMDUzODAu</t>
  </si>
  <si>
    <t>SVFfVE9UQUxfQ09NTU9OX0VRVUlUWS5DUTQyMDE1Li4uLlVTRAEAAABMWQ0AAgAAAAw1MjUzMy4yMzUxMTQBCAAAAAUAAAABMQEAAAAKMTgzMDM4Mzc0MwMAAAADMTYwAgAAAAQxMDA2BAAAAAEwBwAAAAoxMC8yNC8yMDIzCAAAAAoxMi8zMS8yMDE1CQAAAAEwU7Vk2ovU2wgEff3fjdTbCCdDSVEuS09TRTpBMDA1MzgwLklRX0FQSUMuQ1E0MjAxNS4uLi5VU0QBAAAATFkNAAIAAAAKMjk5MS42MjQ2MwEIAAAABQAAAAExAQAAAAoxODMwMzgzNzQzAwAAAAMxNjACAAAABDEwODQEAAAAATAHAAAACjEwLzI0LzIwMjMIAAAACjEyLzMxLzIwMTUJAAAAATBTtWTai9TbCBI4ReCN1NsIJUNJUS5LT1NFOkEwMDUzODAuSVFfUkUuQ1E0MjAxNS4uLi5VU0QBAAAATFkNAAIAAAAMNTEwMTcuNjk3NzEyAQgAAAAFAAAAATEBAAAACjE4MzAzODM3NDMDAAAAAzE2MAIAAAAEMTIyMgQAAAABMAcAAAAKMTAvMjQvMjAyMwgAAAAKMTIvMzEvMjAxNQkAAAABMFO1ZNqL1NsI/U8K4I3U2wgvQ0lRLktPU0U6QTAwNTM4MC5JUV9UT1RBTF9FUVVJVFkuQ1E0MjAxNS4uLi5VU0QBAAAATFkNAAIAAAAMNTY4MzUuNjgwODA3AQgAAAAFAAAAATEBAAAACjE4MzAzODM3NDMDAAAAAzE2MAIAAAAEMTI3NQQAAAABMAcAAAAKMTAvMjQvMjAyMwgAAAAKMTIvMzEvMjAxNQkAAAABMFO1ZNqL1NsIqqIR4I3U2whAQ0lRLktPU0U6QTAwNTM4</t>
  </si>
  <si>
    <t>MC5JUV9UT1RBTF9PVVRTVEFORElOR19GSUxJTkdfREFURS5DUTQyMDE1Li4uLlVTRAEAAABMWQ0AAgAAAAoyMjkuOTc0OTI4AQQAAAAFAAAAATUBAAAACjE4MzAzODM3NDMCAAAABTI0MTUzBgAAAAEwU7Vk2ovU2whaFRTgjdTbCC1DSVEuS09TRTpBMDA1MzgwLklRX1RPVEFMX0RFQlQuQ1E0MjAxNS4uLi5VU0QBAAAATFkNAAIAAAAMNTUxNzkuOTc5NDIzAQgAAAAFAAAAATEBAAAACjE4MzAzODM3NDMDAAAAAzE2MAIAAAAENDE3MwQAAAABMAcAAAAKMTAvMjQvMjAyMwgAAAAKMTIvMzEvMjAxNQkAAAABMFO1ZNqL1NsI2OkV4I3U2wgxQ0lRLktPU0U6QTAwNTM4MC5JUV9QUkVGX0RJVl9PVEhFUi5DUTQyMDE1Li4uLlVTRAEAAABMWQ0AAgAAAAoyMDAuMzAxNjM4AQgAAAAFAAAAATEBAAAACjE4MzAzODM3NDMDAAAAAzE2MAIAAAACOTcEAAAAATAHAAAACjEwLzI0LzIwMjMIAAAACjEyLzMxLzIwMTUJAAAAATBTtWTai9TbCFXfIuCN1NsIJ0NJUS5LT1NFOkEwMDUzODAuSVFfQ09HUy5DUTQyMDE1Li4uLlVTRAEAAABMWQ0AAgAAAAsxNzAzNS4wNDEzNgEIAAAABQAAAAExAQAAAAoxODMwMzgzNzQzAwAAAAMxNjACAAAAAjM0BAAAAAEwBwAAAAoxMC8yNC8yMDIzCAAAAAoxMi8zMS8yMDE1CQAAAAEwU7Vk2ovU2wjP8CPgjdTbCCVDSVEuS09TRTpBMDA1MzgwLklRX0FQLkNRNDIwMTUuLi4uVVNEAQAAAExZ</t>
  </si>
  <si>
    <t>DQACAAAACzYwMTcuNTI1MDEzAQgAAAAFAAAAATEBAAAACjE4MzAzODM3NDMDAAAAAzE2MAIAAAAEMTAxOAQAAAABMAcAAAAKMTAvMjQvMjAyMwgAAAAKMTIvMzEvMjAxNQkAAAABMFO1ZNqL1NsIRv4m4I3U2wglQ0lRLktPU0U6QTAwNTM4MC5JUV9BUi5DUTQyMDE1Li4uLlVTRAEAAABMWQ0AAgAAAAs1MzU4LjUxMjYxMwEIAAAABQAAAAExAQAAAAoxODMwMzgzNzQzAwAAAAMxNjACAAAABDEwMjEEAAAAATAHAAAACjEwLzI0LzIwMjMIAAAACjEyLzMxLzIwMTUJAAAAATBTtWTai9TbCAfCDOCN1NsILENJUS5LT1NFOkEwMDUzODAuSVFfSU5WRU5UT1JZLkNRNDIwMTUuLi4uVVNEAQAAAExZDQACAAAACzc4MTcuMjkwOTUyAQgAAAAFAAAAATEBAAAACjE4MzAzODM3NDMDAAAAAzE2MAIAAAAEMTA0MwQAAAABMAcAAAAKMTAvMjQvMjAyMwgAAAAKMTIvMzEvMjAxNQkAAAABMFO1ZNqL1NsI+5YO4I3U2wgmQ0lRLktPU0U6QTAwNTM4MC5JUV9TR0EuQ1E0MjAxNS4uLi5VU0QBAAAATFkNAAIAAAALMjQzMS4wNjgxMjYBCAAAAAUAAAABMQEAAAAKMTgzMDM4Mzc0MwMAAAADMTYwAgAAAAIyMwQAAAABMAcAAAAKMTAvMjQvMjAyMwgAAAAKMTIvMzEvMjAxNQkAAAABMFO1ZNqL1NsIBAL4343U2wg7Q0lRLktPU0U6QTAwNTM4MC5JUV9UT1RBTF9SRVZfMVlSX0FOTl9HUk9XVEguQ1E0MjAxNS4uLi5VU0QBAAAATFkN</t>
  </si>
  <si>
    <t>AAIAAAAGNS4wNTAyAQgAAAAFAAAAATEBAAAACjE4MzAzODM3NDMDAAAAAjg1AgAAAAQ0MTk0BAAAAAEwBwAAAAoxMC8yNC8yMDIzCAAAAAoxMi8zMS8yMDE1CQAAAAEwU7Vk2ovU2wg5v/rfjdTbCCVDSVEuS09TRTpBMDA1MzgwLklRX0RBLkNRNDIwMTUuLi4uVVNEAQAAAExZDQADAAAAAABTtWTai9TbCAR9/d+N1NsIM0NJUS5LT1NFOkEwMDUzODAuSVFfTkVUX0lOVEVSRVNUX0VYUC5DUTQyMDE1Li4uLlVTRAEAAABMWQ0AAgAAAAkyNC41NjAwMTIBCAAAAAUAAAABMQEAAAAKMTgzMDM4Mzc0MwMAAAADMTYwAgAAAAMzNjgEAAAAATAHAAAACjEwLzI0LzIwMjMIAAAACjEyLzMxLzIwMTUJAAAAATBTtWTai9TbCM/7H+CN1NsIMkNJUS5LT1NFOkEwMDUzODAuSVFfTkVUX1dPUktJTkdfQ0FQLkNRNDIwMTUuLi4uVVNEAQAAAExZDQACAAAADDE4ODA1Ljk3NTM1MwEIAAAABQAAAAExAQAAAAoxODMwMzgzNzQzAwAAAAMxNjACAAAABDEzMTEEAAAAATAHAAAACjEwLzI0LzIwMjMIAAAACjEyLzMxLzIwMTUJAAAAATBTtWTai9TbCKQKIeCN1NsIKENJUS5LT1NFOkEwMDUzODAuSVFfQ0FQRVguQ1E0MjAxNS4uLi5VU0QBAAAATFkNAAIAAAALLTg4Mi4xMzc5MTMBCAAAAAUAAAABMQEAAAAKMTgzMDM4Mzc0MwMAAAADMTYwAgAAAAQyMDIxBAAAAAEwBwAAAAoxMC8yNC8yMDIzCAAAAAoxMi8zMS8yMDE1CQAAAAEw</t>
  </si>
  <si>
    <t>U7Vk2ovU2wgmY0PgjdTbCCxDSVEuS09TRTpBMDA1MzgwLklRX1RPVEFMX1JFVi5DUTMyMDE1Li4uLlVTRAEAAABMWQ0AAgAAAAwxOTc4OC45OTg5ODYBCAAAAAUAAAABMQEAAAAKMTgxOTYwMDcwNAMAAAADMTYwAgAAAAIyOAQAAAABMAcAAAAKMTAvMjQvMjAyMwgAAAAJOS8zMC8yMDE1CQAAAAEwU7Vk2ovU2whaFRTgjdTbCCVDSVEuS09TRTpBMDA1MzgwLklRX05JLkNRMzIwMTUuLi4uVVNEAQAAAExZDQACAAAACjk5MS44MDU1NDEBCAAAAAUAAAABMQEAAAAKMTgxOTYwMDcwNAMAAAADMTYwAgAAAAIxNQQAAAABMAcAAAAKMTAvMjQvMjAyMwgAAAAJOS8zMC8yMDE1CQAAAAEwU7Vk2ovU2wjY6RXgjdTbCC1DSVEuS09TRTpBMDA1MzgwLklRX0NBU0hfRVFVSVYuQ1EzMjAxNS4uLi5VU0QBAAAATFkNAAIAAAALNTQ2Mi4zMTU3OTgBCAAAAAUAAAABMQEAAAAKMTgxOTYwMDcwNAMAAAADMTYwAgAAAAQxMDk2BAAAAAEwBwAAAAoxMC8yNC8yMDIzCAAAAAk5LzMwLzIwMTUJAAAAATBTtWTai9TbCBLkF+CN1NsIMUNJUS5LT1NFOkEwMDUzODAuSVFfQ0FTSF9TVF9JTlZFU1QuQ1EzMjAxNS4uLi5VU0QBAAAATFkNAAIAAAAMMTkwMjIuMTE5NzUzAQgAAAAFAAAAATEBAAAACjE4MTk2MDA3MDQDAAAAAzE2MAIAAAAEMTAwMgQAAAABMAcAAAAKMTAvMjQvMjAyMwgAAAAJOS8zMC8yMDE1CQAAAAEwU7Vk2ovU2wj9</t>
  </si>
  <si>
    <t>TwrgjdTbCCtDSVEuS09TRTpBMDA1MzgwLklRX1RPVEFMX0NBLkNRMzIwMTUuLi4uVVNEAQAAAExZDQACAAAADDU1MTAzLjk0ODg4NAEIAAAABQAAAAExAQAAAAoxODE5NjAwNzA0AwAAAAMxNjACAAAABDEwMDgEAAAAATAHAAAACjEwLzI0LzIwMjMIAAAACTkvMzAvMjAxNQkAAAABMFO1ZNqL1NsIBH39343U2wgvQ0lRLktPU0U6QTAwNTM4MC5JUV9UT1RBTF9BU1NFVFMuQ1EzMjAxNS4uLi5VU0QBAAAATFkNAAIAAAAMMTM1MTI2LjM1MTkyAQgAAAAFAAAAATEBAAAACjE4MTk2MDA3MDQDAAAAAzE2MAIAAAAEMTAwNwQAAAABMAcAAAAKMTAvMjQvMjAyMwgAAAAJOS8zMC8yMDE1CQAAAAEwU7Vk2ovU2whG/ibgjdTbCCtDSVEuS09TRTpBMDA1MzgwLklRX1RPVEFMX0NMLkNRMzIwMTUuLi4uVVNEAQAAAExZDQACAAAACzMzNTAzLjEyNDQyAQgAAAAFAAAAATEBAAAACjE4MTk2MDA3MDQDAAAAAzE2MAIAAAAEMTAwOQQAAAABMAcAAAAKMTAvMjQvMjAyMwgAAAAJOS8zMC8yMDE1CQAAAAEwU7Vk2ovU2wgHwgzgjdTbCC1DSVEuS09TRTpBMDA1MzgwLklRX1RPVEFMX0xJQUIuQ1EzMjAxNS4uLi5VU0QBAAAATFkNAAIAAAALNzg4OTUuODIyMTIBCAAAAAUAAAABMQEAAAAKMTgxOTYwMDcwNAMAAAADMTYwAgAAAAQxMjc2BAAAAAEwBwAAAAoxMC8yNC8yMDIzCAAAAAk5LzMwLzIwMTUJAAAAATBTtWTai9TbCPuW</t>
  </si>
  <si>
    <t>DuCN1NsILkNJUS5LT1NFOkEwMDUzODAuSVFfUFJFRl9FUVVJVFkuQ1EzMjAxNS4uLi5VU0QBAAAATFkNAAIAAAAKMTczLjUzNTY0OAEIAAAABQAAAAExAQAAAAoxODE5NjAwNzA0AwAAAAMxNjACAAAABDEwMDUEAAAAATAHAAAACjEwLzI0LzIwMjMIAAAACTkvMzAvMjAxNQkAAAABMFO1ZNqL1NsIg6gP4I3U2wg2Q0lRLktPU0U6QTAwNTM4MC5JUV9UT1RBTF9DT01NT05fRVFVSVRZLkNRMzIwMTUuLi4uVVNEAQAAAExZDQACAAAACzUxNzY3LjA5NjU4AQgAAAAFAAAAATEBAAAACjE4MTk2MDA3MDQDAAAAAzE2MAIAAAAEMTAwNgQAAAABMAcAAAAKMTAvMjQvMjAyMwgAAAAJOS8zMC8yMDE1CQAAAAEwU7Vk2ovU2whV3yLgjdTbCCdDSVEuS09TRTpBMDA1MzgwLklRX0FQSUMuQ1EzMjAxNS4uLi5VU0QBAAAATFkNAAIAAAALMzQ5OC4xMTM5OTIBCAAAAAUAAAABMQEAAAAKMTgxOTYwMDcwNAMAAAADMTYwAgAAAAQxMDg0BAAAAAEwBwAAAAoxMC8yNC8yMDIzCAAAAAk5LzMwLzIwMTUJAAAAATBTtWTai9TbCBB/9N+N1NsIJUNJUS5LT1NFOkEwMDUzODAuSVFfUkUuQ1EzMjAxNS4uLi5VU0QBAAAATFkNAAIAAAAMNDkyMzIuNjc2Nzc1AQgAAAAFAAAAATEBAAAACjE4MTk2MDA3MDQDAAAAAzE2MAIAAAAEMTIyMgQAAAABMAcAAAAKMTAvMjQvMjAyMwgAAAAJOS8zMC8yMDE1CQAAAAEwU7Vk2ovU2wgEAvjfjdTb</t>
  </si>
  <si>
    <t>CC9DSVEuS09TRTpBMDA1MzgwLklRX1RPVEFMX0VRVUlUWS5DUTMyMDE1Li4uLlVTRAEAAABMWQ0AAgAAAAo1NjIzMC41Mjk4AQgAAAAFAAAAATEBAAAACjE4MTk2MDA3MDQDAAAAAzE2MAIAAAAEMTI3NQQAAAABMAcAAAAKMTAvMjQvMjAyMwgAAAAJOS8zMC8yMDE1CQAAAAEwU7Vk2ovU2wg5v/rfjdTbCEBDSVEuS09TRTpBMDA1MzgwLklRX1RPVEFMX09VVFNUQU5ESU5HX0ZJTElOR19EQVRFLkNRMzIwMTUuLi4uVVNEAQAAAExZDQACAAAACjIwNy4wNjcwMDUBBAAAAAUAAAABNQEAAAAKMTgxOTYwMDcwNAIAAAAFMjQxNTMGAAAAATBTtWTai9TbCOgVHeCN1NsILUNJUS5LT1NFOkEwMDUzODAuSVFfVE9UQUxfREVCVC5DUTMyMDE1Li4uLlVTRAEAAABMWQ0AAgAAAAw1MTcyOC4yOTQ5MjEBCAAAAAUAAAABMQEAAAAKMTgxOTYwMDcwNAMAAAADMTYwAgAAAAQ0MTczBAAAAAEwBwAAAAoxMC8yNC8yMDIzCAAAAAk5LzMwLzIwMTUJAAAAATBTtWTai9TbCKnDHuCN1NsIMUNJUS5LT1NFOkEwMDUzODAuSVFfUFJFRl9ESVZfT1RIRVIuQ1EzMjAxNS4uLi5VU0QBAAAATFkNAAMAAAAAAFO1ZNqL1NsIz/sf4I3U2wgnQ0lRLktPU0U6QTAwNTM4MC5JUV9DT0dTLkNRMzIwMTUuLi4uVVNEAQAAAExZDQACAAAADDE1OTMzLjU5MDQ2NgEIAAAABQAAAAExAQAAAAoxODE5NjAwNzA0AwAAAAMxNjACAAAAAjM0BAAAAAEw</t>
  </si>
  <si>
    <t>BwAAAAoxMC8yNC8yMDIzCAAAAAk5LzMwLzIwMTUJAAAAATBTtWTai9TbCP1PCuCN1NsIJUNJUS5LT1NFOkEwMDUzODAuSVFfQVAuQ1EzMjAxNS4uLi5VU0QBAAAATFkNAAIAAAALNTU0OS45NjgzNTgBCAAAAAUAAAABMQEAAAAKMTgxOTYwMDcwNAMAAAADMTYwAgAAAAQxMDE4BAAAAAEwBwAAAAoxMC8yNC8yMDIzCAAAAAk5LzMwLzIwMTUJAAAAATBTtWTai9TbCO3jIOCN1NsIJUNJUS5LT1NFOkEwMDUzODAuSVFfQVIuQ1EzMjAxNS4uLi5VU0QBAAAATFkNAAIAAAALNTEwOS40OTE4MjMBCAAAAAUAAAABMQEAAAAKMTgxOTYwMDcwNAMAAAADMTYwAgAAAAQxMDIxBAAAAAEwBwAAAAoxMC8yNC8yMDIzCAAAAAk5LzMwLzIwMTUJAAAAATBTtWTai9TbCOXtE+CN1NsILENJUS5LT1NFOkEwMDUzODAuSVFfSU5WRU5UT1JZLkNRMzIwMTUuLi4uVVNEAQAAAExZDQACAAAACzgxOTEuMTUyNjkzAQgAAAAFAAAAATEBAAAACjE4MTk2MDA3MDQDAAAAAzE2MAIAAAAEMTA0MwQAAAABMAcAAAAKMTAvMjQvMjAyMwgAAAAJOS8zMC8yMDE1CQAAAAEwU7Vk2ovU2wjY6RXgjdTbCCZDSVEuS09TRTpBMDA1MzgwLklRX1NHQS5DUTMyMDE1Li4uLlVTRAEAAABMWQ0AAgAAAAsyNDA2LjI3NDY2NgEIAAAABQAAAAExAQAAAAoxODE5NjAwNzA0AwAAAAMxNjACAAAAAjIzBAAAAAEwBwAAAAoxMC8yNC8yMDIzCAAAAAk5LzMwLzIw</t>
  </si>
  <si>
    <t>MTUJAAAAATBTtWTai9TbCBLkF+CN1NsIO0NJUS5LT1NFOkEwMDUzODAuSVFfVE9UQUxfUkVWXzFZUl9BTk5fR1JPV1RILkNRMzIwMTUuLi4uVVNEAQAAAExZDQACAAAABjEwLjA5OQEIAAAABQAAAAExAQAAAAoxODE5NjAwNzA0AwAAAAI4NQIAAAAENDE5NAQAAAABMAcAAAAKMTAvMjQvMjAyMwgAAAAJOS8zMC8yMDE1CQAAAAEwU7Vk2ovU2wgM20HgjdTbCCVDSVEuS09TRTpBMDA1MzgwLklRX0RBLkNRMzIwMTUuLi4uVVNEAQAAAExZDQADAAAAAABTtWTai9TbCFRBG+CN1NsIM0NJUS5LT1NFOkEwMDUzODAuSVFfTkVUX0lOVEVSRVNUX0VYUC5DUTMyMDE1Li4uLlVTRAEAAABMWQ0AAgAAAAk0Mi44NTMyODIBCAAAAAUAAAABMQEAAAAKMTgxOTYwMDcwNAMAAAADMTYwAgAAAAMzNjgEAAAAATAHAAAACjEwLzI0LzIwMjMIAAAACTkvMzAvMjAxNQkAAAABMFO1ZNqL1NsIEH/0343U2wgyQ0lRLktPU0U6QTAwNTM4MC5JUV9ORVRfV09SS0lOR19DQVAuQ1EzMjAxNS4uLi5VU0QBAAAATFkNAAIAAAAMMTk4MzUuODU5OTcxAQgAAAAFAAAAATEBAAAACjE4MTk2MDA3MDQDAAAAAzE2MAIAAAAEMTMxMQQAAAABMAcAAAAKMTAvMjQvMjAyMwgAAAAJOS8zMC8yMDE1CQAAAAEwU7Vk2ovU2wiqohHgjdTbCChDSVEuS09TRTpBMDA1MzgwLklRX0NBUEVYLkNRMzIwMTUuLi4uVVNEAQAAAExZDQACAAAACy0yMDAyLjMy</t>
  </si>
  <si>
    <t>MTg2AQgAAAAFAAAAATEBAAAACjE4MTk2MDA3MDQDAAAAAzE2MAIAAAAEMjAyMQQAAAABMAcAAAAKMTAvMjQvMjAyMwgAAAAJOS8zMC8yMDE1CQAAAAEwU7Vk2ovU2wgEAvjfjdTbCCxDSVEuS09TRTpBMDA1MzgwLklRX1RPVEFMX1JFVi5DUTIyMDE1Li4uLlVTRAEAAABMWQ0AAgAAAAwyMDQwNy40MTgzNjYBCAAAAAUAAAABMQEAAAAKMTgxOTYzNDcyNAMAAAADMTYwAgAAAAIyOAQAAAABMAcAAAAKMTAvMjQvMjAyMwgAAAAJNi8zMC8yMDE1CQAAAAEwU7Vk2ovU2wj7lg7gjdTbCCVDSVEuS09TRTpBMDA1MzgwLklRX05JLkNRMjIwMTUuLi4uVVNEAQAAAExZDQACAAAACzE1MjIuNTkzMzc5AQgAAAAFAAAAATEBAAAACjE4MTk2MzQ3MjQDAAAAAzE2MAIAAAACMTUEAAAAATAHAAAACjEwLzI0LzIwMjMIAAAACTYvMzAvMjAxNQkAAAABMFO1ZNqL1NsIg6gP4I3U2wgtQ0lRLktPU0U6QTAwNTM4MC5JUV9DQVNIX0VRVUlWLkNRMjIwMTUuLi4uVVNEAQAAAExZDQACAAAACzU0NjYuNTA1NDQ4AQgAAAAFAAAAATEBAAAACjE4MTk2MzQ3MjQDAAAAAzE2MAIAAAAEMTA5NgQAAAABMAcAAAAKMTAvMjQvMjAyMwgAAAAJNi8zMC8yMDE1CQAAAAEwU7Vk2ovU2wjP+x/gjdTbCDFDSVEuS09TRTpBMDA1MzgwLklRX0NBU0hfU1RfSU5WRVNULkNRMjIwMTUuLi4uVVNEAQAAAExZDQACAAAADDIwODY1LjAyMjU0NAEIAAAA</t>
  </si>
  <si>
    <t>BQAAAAExAQAAAAoxODE5NjM0NzI0AwAAAAMxNjACAAAABDEwMDIEAAAAATAHAAAACjEwLzI0LzIwMjMIAAAACTYvMzAvMjAxNQkAAAABMF3cZNqL1NsI7eMg4I3U2wgrQ0lRLktPU0U6QTAwNTM4MC5JUV9UT1RBTF9DQS5DUTIyMDE1Li4uLlVTRAEAAABMWQ0AAgAAAAw1ODA5My41MjM3MTQBCAAAAAUAAAABMQEAAAAKMTgxOTYzNDcyNAMAAAADMTYwAgAAAAQxMDA4BAAAAAEwBwAAAAoxMC8yNC8yMDIzCAAAAAk2LzMwLzIwMTUJAAAAATBd3GTai9TbCFXfIuCN1NsIL0NJUS5LT1NFOkEwMDUzODAuSVFfVE9UQUxfQVNTRVRTLkNRMjIwMTUuLi4uVVNEAQAAAExZDQACAAAADTEzNzM2NS43MTEwNjIBCAAAAAUAAAABMQEAAAAKMTgxOTYzNDcyNAMAAAADMTYwAgAAAAQxMDA3BAAAAAEwBwAAAAoxMC8yNC8yMDIzCAAAAAk2LzMwLzIwMTUJAAAAATBd3GTai9TbCM/wI+CN1NsIK0NJUS5LT1NFOkEwMDUzODAuSVFfVE9UQUxfQ0wuQ1EyMjAxNS4uLi5VU0QBAAAATFkNAAIAAAAMMzI5NDUuNDE1NTE5AQgAAAAFAAAAATEBAAAACjE4MTk2MzQ3MjQDAAAAAzE2MAIAAAAEMTAwOQQAAAABMAcAAAAKMTAvMjQvMjAyMwgAAAAJNi8zMC8yMDE1CQAAAAEwXdxk2ovU2whG/ibgjdTbCC1DSVEuS09TRTpBMDA1MzgwLklRX1RPVEFMX0xJQUIuQ1EyMjAxNS4uLi5VU0QBAAAATFkNAAIAAAAMNzg5MjEuNzE4OTQ5AQgA</t>
  </si>
  <si>
    <t>AAAFAAAAATEBAAAACjE4MTk2MzQ3MjQDAAAAAzE2MAIAAAAEMTI3NgQAAAABMAcAAAAKMTAvMjQvMjAyMwgAAAAJNi8zMC8yMDE1CQAAAAEwXdxk2ovU2wgEAvjfjdTbCC5DSVEuS09TRTpBMDA1MzgwLklRX1BSRUZfRVFVSVRZLkNRMjIwMTUuLi4uVVNEAQAAAExZDQACAAAACjE4My43MjYxMDMBCAAAAAUAAAABMQEAAAAKMTgxOTYzNDcyNAMAAAADMTYwAgAAAAQxMDA1BAAAAAEwBwAAAAoxMC8yNC8yMDIzCAAAAAk2LzMwLzIwMTUJAAAAATBd3GTai9TbCDm/+t+N1NsINkNJUS5LT1NFOkEwMDUzODAuSVFfVE9UQUxfQ09NTU9OX0VRVUlUWS5DUTIyMDE1Li4uLlVTRAEAAABMWQ0AAgAAAAw1MzY1NS4xMDUwNDQBCAAAAAUAAAABMQEAAAAKMTgxOTYzNDcyNAMAAAADMTYwAgAAAAQxMDA2BAAAAAEwBwAAAAoxMC8yNC8yMDIzCAAAAAk2LzMwLzIwMTUJAAAAATBd3GTai9TbCAR9/d+N1NsIJ0NJUS5LT1NFOkEwMDUzODAuSVFfQVBJQy5DUTIyMDE1Li4uLlVTRAEAAABMWQ0AAgAAAAszNjk3LjIxMjczMwEIAAAABQAAAAExAQAAAAoxODE5NjM0NzI0AwAAAAMxNjACAAAABDEwODQEAAAAATAHAAAACjEwLzI0LzIwMjMIAAAACTYvMzAvMjAxNQkAAAABMF3cZNqL1NsI6BUd4I3U2wglQ0lRLktPU0U6QTAwNTM4MC5JUV9SRS5DUTIyMDE1Li4uLlVTRAEAAABMWQ0AAgAAAAw1MTM0My42NDQxMjIBCAAAAAUA</t>
  </si>
  <si>
    <t>AAABMQEAAAAKMTgxOTYzNDcyNAMAAAADMTYwAgAAAAQxMjIyBAAAAAEwBwAAAAoxMC8yNC8yMDIzCAAAAAk2LzMwLzIwMTUJAAAAATBd3GTai9TbCP1PCuCN1NsIL0NJUS5LT1NFOkEwMDUzODAuSVFfVE9UQUxfRVFVSVRZLkNRMjIwMTUuLi4uVVNEAQAAAExZDQACAAAADDU4NDQzLjk5MjExMwEIAAAABQAAAAExAQAAAAoxODE5NjM0NzI0AwAAAAMxNjACAAAABDEyNzUEAAAAATAHAAAACjEwLzI0LzIwMjMIAAAACTYvMzAvMjAxNQkAAAABMF3cZNqL1NsIEuQX4I3U2whAQ0lRLktPU0U6QTAwNTM4MC5JUV9UT1RBTF9PVVRTVEFORElOR19GSUxJTkdfREFURS5DUTIyMDE1Li4uLlVTRAEAAABMWQ0AAgAAAAoyMDcuMDY3MDA1AQQAAAAFAAAAATUBAAAACjE4MTk2MzQ3MjQCAAAABTI0MTUzBgAAAAEwXdxk2ovU2whT3j/gjdTbCC1DSVEuS09TRTpBMDA1MzgwLklRX1RPVEFMX0RFQlQuQ1EyMjAxNS4uLi5VU0QBAAAATFkNAAIAAAAMNTA4NTIuMzY3NDIxAQgAAAAFAAAAATEBAAAACjE4MTk2MzQ3MjQDAAAAAzE2MAIAAAAENDE3MwQAAAABMAcAAAAKMTAvMjQvMjAyMwgAAAAJNi8zMC8yMDE1CQAAAAEwXdxk2ovU2wgQf/TfjdTbCDFDSVEuS09TRTpBMDA1MzgwLklRX1BSRUZfRElWX09USEVSLkNRMjIwMTUuLi4uVVNEAQAAAExZDQADAAAAAABd3GTai9TbCFRBG+CN1NsIJ0NJUS5LT1NFOkEwMDUzODAu</t>
  </si>
  <si>
    <t>SVFfQ09HUy5DUTIyMDE1Li4uLlVTRAEAAABMWQ0AAgAAAAwxNjI1Ni4zMDg4NjYBCAAAAAUAAAABMQEAAAAKMTgxOTYzNDcyNAMAAAADMTYwAgAAAAIzNAQAAAABMAcAAAAKMTAvMjQvMjAyMwgAAAAJNi8zMC8yMDE1CQAAAAEwXdxk2ovU2wj7lg7gjdTbCCVDSVEuS09TRTpBMDA1MzgwLklRX0FQLkNRMjIwMTUuLi4uVVNEAQAAAExZDQACAAAACzYzNDcuNzgyODU0AQgAAAAFAAAAATEBAAAACjE4MTk2MzQ3MjQDAAAAAzE2MAIAAAAEMTAxOAQAAAABMAcAAAAKMTAvMjQvMjAyMwgAAAAJNi8zMC8yMDE1CQAAAAEwXdxk2ovU2wiDqA/gjdTbCCVDSVEuS09TRTpBMDA1MzgwLklRX0FSLkNRMjIwMTUuLi4uVVNEAQAAAExZDQACAAAACzU0NzAuMTEwOTE5AQgAAAAFAAAAATEBAAAACjE4MTk2MzQ3MjQDAAAAAzE2MAIAAAAEMTAyMQQAAAABMAcAAAAKMTAvMjQvMjAyMwgAAAAJNi8zMC8yMDE1CQAAAAEwXdxk2ovU2wiqohHgjdTbCCxDSVEuS09TRTpBMDA1MzgwLklRX0lOVkVOVE9SWS5DUTIyMDE1Li4uLlVTRAEAAABMWQ0AAgAAAAs4NTUyLjYzMDIxOAEIAAAABQAAAAExAQAAAAoxODE5NjM0NzI0AwAAAAMxNjACAAAABDEwNDMEAAAAATAHAAAACjEwLzI0LzIwMjMIAAAACTYvMzAvMjAxNQkAAAABMF3cZNqL1NsI5e0T4I3U2wgmQ0lRLktPU0U6QTAwNTM4MC5JUV9TR0EuQ1EyMjAxNS4uLi5VU0QBAAAA</t>
  </si>
  <si>
    <t>TFkNAAIAAAALMjQwMC4xMzExODMBCAAAAAUAAAABMQEAAAAKMTgxOTYzNDcyNAMAAAADMTYwAgAAAAIyMwQAAAABMAcAAAAKMTAvMjQvMjAyMwgAAAAJNi8zMC8yMDE1CQAAAAEwXdxk2ovU2wjY6RXgjdTbCDtDSVEuS09TRTpBMDA1MzgwLklRX1RPVEFMX1JFVl8xWVJfQU5OX0dST1dUSC5DUTIyMDE1Li4uLlVTRAEAAABMWQ0AAgAAAAYwLjMwMzMBCAAAAAUAAAABMQEAAAAKMTgxOTYzNDcyNAMAAAACODUCAAAABDQxOTQEAAAAATAHAAAACjEwLzI0LzIwMjMIAAAACTYvMzAvMjAxNQkAAAABMF3cZNqL1NsIOb/6343U2wglQ0lRLktPU0U6QTAwNTM4MC5JUV9EQS5DUTIyMDE1Li4uLlVTRAEAAABMWQ0AAwAAAAAAXdxk2ovU2wgEff3fjdTbCDNDSVEuS09TRTpBMDA1MzgwLklRX05FVF9JTlRFUkVTVF9FWFAuQ1EyMjAxNS4uLi5VU0QBAAAATFkNAAIAAAAJNjYuNDY5NjA5AQgAAAAFAAAAATEBAAAACjE4MTk2MzQ3MjQDAAAAAzE2MAIAAAADMzY4BAAAAAEwBwAAAAoxMC8yNC8yMDIzCAAAAAk2LzMwLzIwMTUJAAAAATBd3GTai9TbCM/wI+CN1NsIMkNJUS5LT1NFOkEwMDUzODAuSVFfTkVUX1dPUktJTkdfQ0FQLkNRMjIwMTUuLi4uVVNEAQAAAExZDQACAAAADDIwMTI1LjY4MTA0NAEIAAAABQAAAAExAQAAAAoxODE5NjM0NzI0AwAAAAMxNjACAAAABDEzMTEEAAAAATAHAAAACjEwLzI0LzIwMjMIAAAA</t>
  </si>
  <si>
    <t>CTYvMzAvMjAxNQkAAAABMF3cZNqL1NsIRv4m4I3U2wgoQ0lRLktPU0U6QTAwNTM4MC5JUV9DQVBFWC5DUTIyMDE1Li4uLlVTRAEAAABMWQ0AAgAAAAwtMjAxNy41MzE4ODYBCAAAAAUAAAABMQEAAAAKMTgxOTYzNDcyNAMAAAADMTYwAgAAAAQyMDIxBAAAAAEwBwAAAAoxMC8yNC8yMDIzCAAAAAk2LzMwLzIwMTUJAAAAATBd3GTai9TbCAfCDOCN1NsILENJUS5LT1NFOkEwMDUzODAuSVFfVE9UQUxfUkVWLkNRMTIwMTUuLi4uVVNEAQAAAExZDQACAAAADDE4OTAxLjQwMjc0NAEIAAAABQAAAAExAQAAAAoxODA0NjIwNjg1AwAAAAMxNjACAAAAAjI4BAAAAAEwBwAAAAoxMC8yNC8yMDIzCAAAAAkzLzMxLzIwMTUJAAAAATBd3GTai9TbCFRBG+CN1NsIJUNJUS5LT1NFOkEwMDUzODAuSVFfTkkuQ1ExMjAxNS4uLi5VU0QBAAAATFkNAAIAAAALMTcyMi44MzI4ODgBCAAAAAUAAAABMQEAAAAKMTgwNDYyMDY4NQMAAAADMTYwAgAAAAIxNQQAAAABMAcAAAAKMTAvMjQvMjAyMwgAAAAJMy8zMS8yMDE1CQAAAAEwXdxk2ovU2wjoFR3gjdTbCC1DSVEuS09TRTpBMDA1MzgwLklRX0NBU0hfRVFVSVYuQ1ExMjAxNS4uLi5VU0QBAAAATFkNAAIAAAALNTMzNy4wMDg1NzcBCAAAAAUAAAABMQEAAAAKMTgwNDYyMDY4NQMAAAADMTYwAgAAAAQxMDk2BAAAAAEwBwAAAAoxMC8yNC8yMDIzCAAAAAkzLzMxLzIwMTUJAAAAATBd</t>
  </si>
  <si>
    <t>3GTai9TbCKnDHuCN1NsIMUNJUS5LT1NFOkEwMDUzODAuSVFfQ0FTSF9TVF9JTlZFU1QuQ1ExMjAxNS4uLi5VU0QBAAAATFkNAAIAAAAJMjA5MjguNTE5AQgAAAAFAAAAATEBAAAACjE4MDQ2MjA2ODUDAAAAAzE2MAIAAAAEMTAwMgQAAAABMAcAAAAKMTAvMjQvMjAyMwgAAAAJMy8zMS8yMDE1CQAAAAEwXdxk2ovU2wj9TwrgjdTbCCtDSVEuS09TRTpBMDA1MzgwLklRX1RPVEFMX0NBLkNRMTIwMTUuLi4uVVNEAQAAAExZDQACAAAADDU3NDEzLjc4ODQ5OQEIAAAABQAAAAExAQAAAAoxODA0NjIwNjg1AwAAAAMxNjACAAAABDEwMDgEAAAAATAHAAAACjEwLzI0LzIwMjMIAAAACTMvMzEvMjAxNQkAAAABMF3cZNqL1NsIz/sf4I3U2wgvQ0lRLktPU0U6QTAwNTM4MC5JUV9UT1RBTF9BU1NFVFMuQ1ExMjAxNS4uLi5VU0QBAAAATFkNAAIAAAALMTMzMjQ0LjA1NzQBCAAAAAUAAAABMQEAAAAKMTgwNDYyMDY4NQMAAAADMTYwAgAAAAQxMDA3BAAAAAEwBwAAAAoxMC8yNC8yMDIzCAAAAAkzLzMxLzIwMTUJAAAAATBd3GTai9TbCKqiEeCN1NsIK0NJUS5LT1NFOkEwMDUzODAuSVFfVE9UQUxfQ0wuQ1ExMjAxNS4uLi5VU0QBAAAATFkNAAIAAAAMMzEzMzEuMTk4NjMyAQgAAAAFAAAAATEBAAAACjE4MDQ2MjA2ODUDAAAAAzE2MAIAAAAEMTAwOQQAAAABMAcAAAAKMTAvMjQvMjAyMwgAAAAJMy8zMS8yMDE1CQAAAAEw</t>
  </si>
  <si>
    <t>Xdxk2ovU2wjl7RPgjdTbCC1DSVEuS09TRTpBMDA1MzgwLklRX1RPVEFMX0xJQUIuQ1ExMjAxNS4uLi5VU0QBAAAATFkNAAIAAAAMNzYzMDAuNTM0MjA0AQgAAAAFAAAAATEBAAAACjE4MDQ2MjA2ODUDAAAAAzE2MAIAAAAEMTI3NgQAAAABMAcAAAAKMTAvMjQvMjAyMwgAAAAJMy8zMS8yMDE1CQAAAAEwXdxk2ovU2wjY6RXgjdTbCC5DSVEuS09TRTpBMDA1MzgwLklRX1BSRUZfRVFVSVRZLkNRMTIwMTUuLi4uVVNEAQAAAExZDQACAAAACDE4NS40MzQxAQgAAAAFAAAAATEBAAAACjE4MDQ2MjA2ODUDAAAAAzE2MAIAAAAEMTAwNQQAAAABMAcAAAAKMTAvMjQvMjAyMwgAAAAJMy8zMS8yMDE1CQAAAAEwXdxk2ovU2wgS5BfgjdTbCDZDSVEuS09TRTpBMDA1MzgwLklRX1RPVEFMX0NPTU1PTl9FUVVJVFkuQ1ExMjAxNS4uLi5VU0QBAAAATFkNAAIAAAAMNTIyMjAuNDQ5NTg1AQgAAAAFAAAAATEBAAAACjE4MDQ2MjA2ODUDAAAAAzE2MAIAAAAEMTAwNgQAAAABMAcAAAAKMTAvMjQvMjAyMwgAAAAJMy8zMS8yMDE1CQAAAAEwXdxk2ovU2wjd9j7gjdTbCCdDSVEuS09TRTpBMDA1MzgwLklRX0FQSUMuQ1ExMjAxNS4uLi5VU0QBAAAATFkNAAIAAAALMzczMS41ODM2MjIBCAAAAAUAAAABMQEAAAAKMTgwNDYyMDY4NQMAAAADMTYwAgAAAAQxMDg0BAAAAAEwBwAAAAoxMC8yNC8yMDIzCAAAAAkzLzMxLzIwMTUJAAAA</t>
  </si>
  <si>
    <t>ATBd3GTai9TbCBB/9N+N1NsIJUNJUS5LT1NFOkEwMDUzODAuSVFfUkUuQ1ExMjAxNS4uLi5VU0QBAAAATFkNAAIAAAAMNTAyNTQuNTU1MzQ1AQgAAAAFAAAAATEBAAAACjE4MDQ2MjA2ODUDAAAAAzE2MAIAAAAEMTIyMgQAAAABMAcAAAAKMTAvMjQvMjAyMwgAAAAJMy8zMS8yMDE1CQAAAAEwXdxk2ovU2wis1/ffjdTbCC9DSVEuS09TRTpBMDA1MzgwLklRX1RPVEFMX0VRVUlUWS5DUTEyMDE1Li4uLlVTRAEAAABMWQ0AAgAAAAw1Njk0My41MjMxOTUBCAAAAAUAAAABMQEAAAAKMTgwNDYyMDY4NQMAAAADMTYwAgAAAAQxMjc1BAAAAAEwBwAAAAoxMC8yNC8yMDIzCAAAAAkzLzMxLzIwMTUJAAAAATBd3GTai9TbCDm/+t+N1NsIQENJUS5LT1NFOkEwMDUzODAuSVFfVE9UQUxfT1VUU1RBTkRJTkdfRklMSU5HX0RBVEUuQ1ExMjAxNS4uLi5VU0QBAAAATFkNAAIAAAAKMjA3LjA2NzAwNQEEAAAABQAAAAE1AQAAAAoxODA0NjIwNjg1AgAAAAUyNDE1MwYAAAABMF3cZNqL1NsIBH39343U2wgtQ0lRLktPU0U6QTAwNTM4MC5JUV9UT1RBTF9ERUJULkNRMTIwMTUuLi4uVVNEAQAAAExZDQACAAAADDQ4Njk0Ljk0MzU2MwEIAAAABQAAAAExAQAAAAoxODA0NjIwNjg1AwAAAAMxNjACAAAABDQxNzMEAAAAATAHAAAACjEwLzI0LzIwMjMIAAAACTMvMzEvMjAxNQkAAAABMF3cZNqL1NsIz/Aj4I3U2wgxQ0lRLktPU0U6</t>
  </si>
  <si>
    <t>QTAwNTM4MC5JUV9QUkVGX0RJVl9PVEhFUi5DUTEyMDE1Li4uLlVTRAEAAABMWQ0AAwAAAAAAXdxk2ovU2whG/ibgjdTbCCdDSVEuS09TRTpBMDA1MzgwLklRX0NPR1MuQ1ExMjAxNS4uLi5VU0QBAAAATFkNAAIAAAAMMTQ5OTEuODUzNDM0AQgAAAAFAAAAATEBAAAACjE4MDQ2MjA2ODUDAAAAAzE2MAIAAAACMzQEAAAAATAHAAAACjEwLzI0LzIwMjMIAAAACTMvMzEvMjAxNQkAAAABMF3cZNqL1NsI/U8K4I3U2wglQ0lRLktPU0U6QTAwNTM4MC5JUV9BUC5DUTEyMDE1Li4uLlVTRAEAAABMWQ0AAgAAAAs2MjIxLjk1MjU0NgEIAAAABQAAAAExAQAAAAoxODA0NjIwNjg1AwAAAAMxNjACAAAABDEwMTgEAAAAATAHAAAACjEwLzI0LzIwMjMIAAAACTMvMzEvMjAxNQkAAAABMF3cZNqL1NsIB8IM4I3U2wglQ0lRLktPU0U6QTAwNTM4MC5JUV9BUi5DUTEyMDE1Li4uLlVTRAEAAABMWQ0AAgAAAAs0ODIzLjE1MzAyNAEIAAAABQAAAAExAQAAAAoxODA0NjIwNjg1AwAAAAMxNjACAAAABDEwMjEEAAAAATAHAAAACjEwLzI0LzIwMjMIAAAACTMvMzEvMjAxNQkAAAABMF3cZNqL1NsI+5YO4I3U2wgsQ0lRLktPU0U6QTAwNTM4MC5JUV9JTlZFTlRPUlkuQ1ExMjAxNS4uLi5VU0QBAAAATFkNAAIAAAALNzU4MS44OTkxODMBCAAAAAUAAAABMQEAAAAKMTgwNDYyMDY4NQMAAAADMTYwAgAAAAQxMDQzBAAAAAEwBwAAAAox</t>
  </si>
  <si>
    <t>MC8yNC8yMDIzCAAAAAkzLzMxLzIwMTUJAAAAATBd3GTai9TbCOgVHeCN1NsIJkNJUS5LT1NFOkEwMDUzODAuSVFfU0dBLkNRMTIwMTUuLi4uVVNEAQAAAExZDQACAAAACzIzMjUuMzMyODM3AQgAAAAFAAAAATEBAAAACjE4MDQ2MjA2ODUDAAAAAzE2MAIAAAACMjMEAAAAATAHAAAACjEwLzI0LzIwMjMIAAAACTMvMzEvMjAxNQkAAAABMF3cZNqL1NsIqcMe4I3U2wg7Q0lRLktPU0U6QTAwNTM4MC5JUV9UT1RBTF9SRVZfMVlSX0FOTl9HUk9XVEguQ1ExMjAxNS4uLi5VU0QBAAAATFkNAAIAAAAHLTMuMjYyNQEIAAAABQAAAAExAQAAAAoxODA0NjIwNjg1AwAAAAI4NQIAAAAENDE5NAQAAAABMAcAAAAKMTAvMjQvMjAyMwgAAAAJMy8zMS8yMDE1CQAAAAEwXdxk2ovU2wjP+x/gjdTbCCVDSVEuS09TRTpBMDA1MzgwLklRX0RBLkNRMTIwMTUuLi4uVVNEAQAAAExZDQADAAAAAABd3GTai9TbCO3jIOCN1NsIM0NJUS5LT1NFOkEwMDUzODAuSVFfTkVUX0lOVEVSRVNUX0VYUC5DUTEyMDE1Li4uLlVTRAEAAABMWQ0AAgAAAAk4Mi41NjEzNjUBCAAAAAUAAAABMQEAAAAKMTgwNDYyMDY4NQMAAAADMTYwAgAAAAMzNjgEAAAAATAHAAAACjEwLzI0LzIwMjMIAAAACTMvMzEvMjAxNQkAAAABMF3cZNqL1NsI0Lgi4I3U2wgyQ0lRLktPU0U6QTAwNTM4MC5JUV9ORVRfV09SS0lOR19DQVAuQ1ExMjAxNS4uLi5VU0QBAAAA</t>
  </si>
  <si>
    <t>TFkNAAIAAAAMMTk1OTguMjQ2NTQ5AQgAAAAFAAAAATEBAAAACjE4MDQ2MjA2ODUDAAAAAzE2MAIAAAAEMTMxMQQAAAABMAcAAAAKMTAvMjQvMjAyMwgAAAAJMy8zMS8yMDE1CQAAAAEwXdxk2ovU2wgYqzzgjdTbCChDSVEuS09TRTpBMDA1MzgwLklRX0NBUEVYLkNRMTIwMTUuLi4uVVNEAQAAAExZDQACAAAADC0yMjM1LjM1ODExNQEIAAAABQAAAAExAQAAAAoxODA0NjIwNjg1AwAAAAMxNjACAAAABDIwMjEEAAAAATAHAAAACjEwLzI0LzIwMjMIAAAACTMvMzEvMjAxNQkAAAABMF3cZNqL1NsIrNf3343U2wgsQ0lRLktPU0U6QTAwNTM4MC5JUV9UT1RBTF9SRVYuQ1E0MjAxNC4uLi5VU0QBAAAATFkNAAIAAAALMjE1OTcuOTk0OTcBCAAAAAUAAAABMQEAAAAKMTc3ODI1MTQ3MwMAAAADMTYwAgAAAAIyOAQAAAABMAcAAAAKMTAvMjQvMjAyMwgAAAAKMTIvMzEvMjAxNAkAAAABMF3cZNqL1NsI2OkV4I3U2wglQ0lRLktPU0U6QTAwNTM4MC5JUV9OSS5DUTQyMDE0Li4uLlVTRAEAAABMWQ0AAgAAAAsxNTE4LjM5OTY5MQEIAAAABQAAAAExAQAAAAoxNzc4MjUxNDczAwAAAAMxNjACAAAAAjE1BAAAAAEwBwAAAAoxMC8yNC8yMDIzCAAAAAoxMi8zMS8yMDE0CQAAAAEwXdxk2ovU2wgS5BfgjdTbCC1DSVEuS09TRTpBMDA1MzgwLklRX0NBU0hfRVFVSVYuQ1E0MjAxNC4uLi5VU0QBAAAATFkNAAIAAAALNjUwMS42</t>
  </si>
  <si>
    <t>MTIzMTUBCAAAAAUAAAABMQEAAAAKMTc3ODI1MTQ3MwMAAAADMTYwAgAAAAQxMDk2BAAAAAEwBwAAAAoxMC8yNC8yMDIzCAAAAAoxMi8zMS8yMDE0CQAAAAEwXdxk2ovU2wgQf/TfjdTbCDFDSVEuS09TRTpBMDA1MzgwLklRX0NBU0hfU1RfSU5WRVNULkNRNDIwMTQuLi4uVVNEAQAAAExZDQACAAAADDIzNzgwLjg5NjQyNgEIAAAABQAAAAExAQAAAAoxNzc4MjUxNDczAwAAAAMxNjACAAAABDEwMDIEAAAAATAHAAAACjEwLzI0LzIwMjMIAAAACjEyLzMxLzIwMTQJAAAAATBd3GTai9TbCAfCDOCN1NsIK0NJUS5LT1NFOkEwMDUzODAuSVFfVE9UQUxfQ0EuQ1E0MjAxNC4uLi5VU0QBAAAATFkNAAIAAAALNTk1NzQuNTgwOTEBCAAAAAUAAAABMQEAAAAKMTc3ODI1MTQ3MwMAAAADMTYwAgAAAAQxMDA4BAAAAAEwBwAAAAoxMC8yNC8yMDIzCAAAAAoxMi8zMS8yMDE0CQAAAAEwXdxk2ovU2wj7lg7gjdTbCC9DSVEuS09TRTpBMDA1MzgwLklRX1RPVEFMX0FTU0VUUy5DUTQyMDE0Li4uLlVTRAEAAABMWQ0AAgAAAA0xMzQ4ODMuMjM1NDQyAQgAAAAFAAAAATEBAAAACjE3NzgyNTE0NzMDAAAAAzE2MAIAAAAEMTAwNwQAAAABMAcAAAAKMTAvMjQvMjAyMwgAAAAKMTIvMzEvMjAxNAkAAAABMF3cZNqL1NsIsckj4I3U2wgrQ0lRLktPU0U6QTAwNTM4MC5JUV9UT1RBTF9DTC5DUTQyMDE0Li4uLlVTRAEAAABMWQ0AAgAA</t>
  </si>
  <si>
    <t>AAwzMjIzMC41NjEwMTIBCAAAAAUAAAABMQEAAAAKMTc3ODI1MTQ3MwMAAAADMTYwAgAAAAQxMDA5BAAAAAEwBwAAAAoxMC8yNC8yMDIzCAAAAAoxMi8zMS8yMDE0CQAAAAEwXdxk2ovU2wiqohHgjdTbCC1DSVEuS09TRTpBMDA1MzgwLklRX1RPVEFMX0xJQUIuQ1E0MjAxNC4uLi5VU0QBAAAATFkNAAIAAAAMNzc1MTIuMTUyNDA2AQgAAAAFAAAAATEBAAAACjE3NzgyNTE0NzMDAAAAAzE2MAIAAAAEMTI3NgQAAAABMAcAAAAKMTAvMjQvMjAyMwgAAAAKMTIvMzEvMjAxNAkAAAABMF3cZNqL1NsI5e0T4I3U2wguQ0lRLktPU0U6QTAwNTM4MC5JUV9QUkVGX0VRVUlUWS5DUTQyMDE0Li4uLlVTRAEAAABMWQ0AAgAAAAoxODguMjM3MjA0AQgAAAAFAAAAATEBAAAACjE3NzgyNTE0NzMDAAAAAzE2MAIAAAAEMTAwNQQAAAABMAcAAAAKMTAvMjQvMjAyMwgAAAAKMTIvMzEvMjAxNAkAAAABMF3cZNqL1NsIOb/6343U2wg2Q0lRLktPU0U6QTAwNTM4MC5JUV9UT1RBTF9DT01NT05fRVFVSVRZLkNRNDIwMTQuLi4uVVNEAQAAAExZDQACAAAADDUyNjMzLjM4NjU2NAEIAAAABQAAAAExAQAAAAoxNzc4MjUxNDczAwAAAAMxNjACAAAABDEwMDYEAAAAATAHAAAACjEwLzI0LzIwMjMIAAAACjEyLzMxLzIwMTQJAAAAATBd3GTai9TbCAR9/d+N1NsIJ0NJUS5LT1NFOkEwMDUzODAuSVFfQVBJQy5DUTQyMDE0Li4uLlVTRAEA</t>
  </si>
  <si>
    <t>AABMWQ0AAgAAAAszNzg3Ljk1MDY3NAEIAAAABQAAAAExAQAAAAoxNzc4MjUxNDczAwAAAAMxNjACAAAABDEwODQEAAAAATAHAAAACjEwLzI0LzIwMjMIAAAACjEyLzMxLzIwMTQJAAAAATBd3GTai9TbCNC4IuCN1NsIJUNJUS5LT1NFOkEwMDUzODAuSVFfUkUuQ1E0MjAxNC4uLi5VU0QBAAAATFkNAAIAAAAMNTAwNjguNTY0OTg1AQgAAAAFAAAAATEBAAAACjE3NzgyNTE0NzMDAAAAAzE2MAIAAAAEMTIyMgQAAAABMAcAAAAKMTAvMjQvMjAyMwgAAAAKMTIvMzEvMjAxNAkAAAABMF3cZNqL1NsIRv4m4I3U2wgvQ0lRLktPU0U6QTAwNTM4MC5JUV9UT1RBTF9FUVVJVFkuQ1E0MjAxNC4uLi5VU0QBAAAATFkNAAIAAAAMNTczNzEuMDgzMDM2AQgAAAAFAAAAATEBAAAACjE3NzgyNTE0NzMDAAAAAzE2MAIAAAAEMTI3NQQAAAABMAcAAAAKMTAvMjQvMjAyMwgAAAAKMTIvMzEvMjAxNAkAAAABMF3cZNqL1NsIqcMe4I3U2whAQ0lRLktPU0U6QTAwNTM4MC5JUV9UT1RBTF9PVVRTVEFORElOR19GSUxJTkdfREFURS5DUTQyMDE0Li4uLlVTRAEAAABMWQ0AAgAAAAoyMzEuNzYxMTAzAQQAAAAFAAAAATUBAAAACjE3NzgyNTE0NzMCAAAABTI0MTUzBgAAAAEwXdxk2ovU2wjP+x/gjdTbCC1DSVEuS09TRTpBMDA1MzgwLklRX1RPVEFMX0RFQlQuQ1E0MjAxNC4uLi5VU0QBAAAATFkNAAIAAAAMNDk3MTguMTY2NjA3AQgA</t>
  </si>
  <si>
    <t>AAAFAAAAATEBAAAACjE3NzgyNTE0NzMDAAAAAzE2MAIAAAAENDE3MwQAAAABMAcAAAAKMTAvMjQvMjAyMwgAAAAKMTIvMzEvMjAxNAkAAAABMF3cZNqL1NsI61f0343U2wgxQ0lRLktPU0U6QTAwNTM4MC5JUV9QUkVGX0RJVl9PVEhFUi5DUTQyMDE0Li4uLlVTRAEAAABMWQ0AAgAAAAoyMjAuNDgwODkxAQgAAAAFAAAAATEBAAAACjE3NzgyNTE0NzMDAAAAAzE2MAIAAAACOTcEAAAAATAHAAAACjEwLzI0LzIwMjMIAAAACjEyLzMxLzIwMTQJAAAAATBd3GTai9TbCO3jIOCN1NsIJ0NJUS5LT1NFOkEwMDUzODAuSVFfQ09HUy5DUTQyMDE0Li4uLlVTRAEAAABMWQ0AAgAAAAwxNzAyNi40MjQ4NTYBCAAAAAUAAAABMQEAAAAKMTc3ODI1MTQ3MwMAAAADMTYwAgAAAAIzNAQAAAABMAcAAAAKMTAvMjQvMjAyMwgAAAAKMTIvMzEvMjAxNAkAAAABMF3cZNqL1NsIrNf3343U2wglQ0lRLktPU0U6QTAwNTM4MC5JUV9BUC5DUTQyMDE0Li4uLlVTRAEAAABMWQ0AAgAAAAs2NDUxLjIzNzYyNAEIAAAABQAAAAExAQAAAAoxNzc4MjUxNDczAwAAAAMxNjACAAAABDEwMTgEAAAAATAHAAAACjEwLzI0LzIwMjMIAAAACjEyLzMxLzIwMTQJAAAAATBd3GTai9TbCBLkF+CN1NsIJUNJUS5LT1NFOkEwMDUzODAuSVFfQVIuQ1E0MjAxNC4uLi5VU0QBAAAATFkNAAIAAAALNDkxNy4zNzExNTEBCAAAAAUAAAABMQEAAAAKMTc3ODI1</t>
  </si>
  <si>
    <t>MTQ3MwMAAAADMTYwAgAAAAQxMDIxBAAAAAEwBwAAAAoxMC8yNC8yMDIzCAAAAAoxMi8zMS8yMDE0CQAAAAEwXdxk2ovU2wgX/zrgjdTbCCxDSVEuS09TRTpBMDA1MzgwLklRX0lOVkVOVE9SWS5DUTQyMDE0Li4uLlVTRAEAAABMWQ0AAgAAAAs2Nzk1LjQ1MTg1NQEIAAAABQAAAAExAQAAAAoxNzc4MjUxNDczAwAAAAMxNjACAAAABDEwNDMEAAAAATAHAAAACjEwLzI0LzIwMjMIAAAACjEyLzMxLzIwMTQJAAAAATBd3GTai9TbCJEYG+CN1NsIJkNJUS5LT1NFOkEwMDUzODAuSVFfU0dBLkNRNDIwMTQuLi4uVVNEAQAAAExZDQACAAAACjI2MDcuOTY3NjkBCAAAAAUAAAABMQEAAAAKMTc3ODI1MTQ3MwMAAAADMTYwAgAAAAIyMwQAAAABMAcAAAAKMTAvMjQvMjAyMwgAAAAKMTIvMzEvMjAxNAkAAAABMF3cZNqL1NsI6BUd4I3U2wg7Q0lRLktPU0U6QTAwNTM4MC5JUV9UT1RBTF9SRVZfMVlSX0FOTl9HUk9XVEguQ1E0MjAxNC4uLi5VU0QBAAAATFkNAAIAAAAGNy40NTk4AQgAAAAFAAAAATEBAAAACjE3NzgyNTE0NzMDAAAAAjg1AgAAAAQ0MTk0BAAAAAEwBwAAAAoxMC8yNC8yMDIzCAAAAAoxMi8zMS8yMDE0CQAAAAEwXdxk2ovU2wj9TwrgjdTbCCVDSVEuS09TRTpBMDA1MzgwLklRX0RBLkNRNDIwMTQuLi4uVVNEAQAAAExZDQADAAAAAABd3GTai9TbCAR9/d+N1NsIM0NJUS5LT1NFOkEwMDUzODAuSVFfTkVU</t>
  </si>
  <si>
    <t>X0lOVEVSRVNUX0VYUC5DUTQyMDE0Li4uLlVTRAEAAABMWQ0AAgAAAAk5NC43NDY2MzcBCAAAAAUAAAABMQEAAAAKMTc3ODI1MTQ3MwMAAAADMTYwAgAAAAMzNjgEAAAAATAHAAAACjEwLzI0LzIwMjMIAAAACjEyLzMxLzIwMTQJAAAAATBd3GTai9TbCIOoD+CN1NsIMkNJUS5LT1NFOkEwMDUzODAuSVFfTkVUX1dPUktJTkdfQ0FQLkNRNDIwMTQuLi4uVVNEAQAAAExZDQACAAAACzE4NzExLjIxMDE4AQgAAAAFAAAAATEBAAAACjE3NzgyNTE0NzMDAAAAAzE2MAIAAAAEMTMxMQQAAAABMAcAAAAKMTAvMjQvMjAyMwgAAAAKMTIvMzEvMjAxNAkAAAABMF3cZNqL1NsIqqIR4I3U2wgoQ0lRLktPU0U6QTAwNTM4MC5JUV9DQVBFWC5DUTQyMDE0Li4uLlVTRAEAAABMWQ0AAgAAAAstNjg4LjAwNjEwNwEIAAAABQAAAAExAQAAAAoxNzc4MjUxNDczAwAAAAMxNjACAAAABDIwMjEEAAAAATAHAAAACjEwLzI0LzIwMjMIAAAACjEyLzMxLzIwMTQJAAAAATBd3GTai9TbCOXtE+CN1NsILENJUS5LT1NFOkEwMDUzODAuSVFfVE9UQUxfUkVWLkNRMzIwMTQuLi4uVVNEAQAAAExZDQACAAAADDIwMTEzLjI3OTI2OQEIAAAABQAAAAExAQAAAAoxNzY2MDAwNDYwAwAAAAMxNjACAAAAAjI4BAAAAAEwBwAAAAoxMC8yNC8yMDIzCAAAAAk5LzMwLzIwMTQJAAAAATBd3GTai9TbCM+X+t+N1NsIJUNJUS5LT1NFOkEwMDUzODAuSVFf</t>
  </si>
  <si>
    <t>TkkuQ1EzMjAxNC4uLi5VU0QBAAAATFkNAAIAAAAKMTQzMi45ODgwNQEIAAAABQAAAAExAQAAAAoxNzY2MDAwNDYwAwAAAAMxNjACAAAAAjE1BAAAAAEwBwAAAAoxMC8yNC8yMDIzCAAAAAk5LzMwLzIwMTQJAAAAATBd3GTai9TbCNC4IuCN1NsILUNJUS5LT1NFOkEwMDUzODAuSVFfQ0FTSF9FUVVJVi5DUTMyMDE0Li4uLlVTRAEAAABMWQ0AAgAAAAs3NTc1LjgwMTA5NQEIAAAABQAAAAExAQAAAAoxNzY2MDAwNDYwAwAAAAMxNjACAAAABDEwOTYEAAAAATAHAAAACjEwLzI0LzIwMjMIAAAACTkvMzAvMjAxNAkAAAABMF3cZNqL1NsIsckj4I3U2wgxQ0lRLktPU0U6QTAwNTM4MC5JUV9DQVNIX1NUX0lOVkVTVC5DUTMyMDE0Li4uLlVTRAEAAABMWQ0AAgAAAAwyNDE0NS45ODE1MzIBCAAAAAUAAAABMQEAAAAKMTc2NjAwMDQ2MAMAAAADMTYwAgAAAAQxMDAyBAAAAAEwBwAAAAoxMC8yNC8yMDIzCAAAAAk5LzMwLzIwMTQJAAAAATBd3GTai9TbCP1PCuCN1NsIK0NJUS5LT1NFOkEwMDUzODAuSVFfVE9UQUxfQ0EuQ1EzMjAxNC4uLi5VU0QBAAAATFkNAAIAAAAMNTkzMjEuMDYwMjIyAQgAAAAFAAAAATEBAAAACjE3NjYwMDA0NjADAAAAAzE2MAIAAAAEMTAwOAQAAAABMAcAAAAKMTAvMjQvMjAyMwgAAAAJOS8zMC8yMDE0CQAAAAEwXdxk2ovU2whG/ibgjdTbCC9DSVEuS09TRTpBMDA1MzgwLklRX1RPVEFMX0FT</t>
  </si>
  <si>
    <t>U0VUUy5DUTMyMDE0Li4uLlVTRAEAAABMWQ0AAgAAAA0xMzM1NzIuMTgyNTUyAQgAAAAFAAAAATEBAAAACjE3NjYwMDA0NjADAAAAAzE2MAIAAAAEMTAwNwQAAAABMAcAAAAKMTAvMjQvMjAyMwgAAAAJOS8zMC8yMDE0CQAAAAEwXdxk2ovU2wgS5BfgjdTbCCtDSVEuS09TRTpBMDA1MzgwLklRX1RPVEFMX0NMLkNRMzIwMTQuLi4uVVNEAQAAAExZDQACAAAADDI5MzY4LjQ3NDUyNgEIAAAABQAAAAExAQAAAAoxNzY2MDAwNDYwAwAAAAMxNjACAAAABDEwMDkEAAAAATAHAAAACjEwLzI0LzIwMjMIAAAACTkvMzAvMjAxNAkAAAABMF3cZNqL1NsIkRgb4I3U2wgtQ0lRLktPU0U6QTAwNTM4MC5JUV9UT1RBTF9MSUFCLkNRMzIwMTQuLi4uVVNEAQAAAExZDQACAAAADDc1NDQwLjc2NDY3MgEIAAAABQAAAAExAQAAAAoxNzY2MDAwNDYwAwAAAAMxNjACAAAABDEyNzYEAAAAATAHAAAACjEwLzI0LzIwMjMIAAAACTkvMzAvMjAxNAkAAAABMF3cZNqL1NsI6BUd4I3U2wguQ0lRLktPU0U6QTAwNTM4MC5JUV9QUkVGX0VRVUlUWS5DUTMyMDE0Li4uLlVTRAEAAABMWQ0AAgAAAAoxOTQuMTkyMDgxAQgAAAAFAAAAATEBAAAACjE3NjYwMDA0NjADAAAAAzE2MAIAAAAEMTAwNQQAAAABMAcAAAAKMTAvMjQvMjAyMwgAAAAJOS8zMC8yMDE0CQAAAAEwXdxk2ovU2wipwx7gjdTbCDZDSVEuS09TRTpBMDA1MzgwLklRX1RPVEFM</t>
  </si>
  <si>
    <t>X0NPTU1PTl9FUVVJVFkuQ1EzMjAxNC4uLi5VU0QBAAAATFkNAAIAAAAMNTMyMjUuMzIzMzU4AQgAAAAFAAAAATEBAAAACjE3NjYwMDA0NjADAAAAAzE2MAIAAAAEMTAwNgQAAAABMAcAAAAKMTAvMjQvMjAyMwgAAAAJOS8zMC8yMDE0CQAAAAEwXdxk2ovU2wjP+x/gjdTbCCdDSVEuS09TRTpBMDA1MzgwLklRX0FQSUMuQ1EzMjAxNC4uLi5VU0QBAAAATFkNAAIAAAALMzkwNy43ODIzMzYBCAAAAAUAAAABMQEAAAAKMTc2NjAwMDQ2MAMAAAADMTYwAgAAAAQxMDg0BAAAAAEwBwAAAAoxMC8yNC8yMDIzCAAAAAk5LzMwLzIwMTQJAAAAATBd3GTai9TbCO3jIOCN1NsIJUNJUS5LT1NFOkEwMDUzODAuSVFfUkUuQ1EzMjAxNC4uLi5VU0QBAAAATFkNAAIAAAAKNTA0MjIuNjc0NAEIAAAABQAAAAExAQAAAAoxNzY2MDAwNDYwAwAAAAMxNjACAAAABDEyMjIEAAAAATAHAAAACjEwLzI0LzIwMjMIAAAACTkvMzAvMjAxNAkAAAABMF3cZNqL1NsIrNf3343U2wgvQ0lRLktPU0U6QTAwNTM4MC5JUV9UT1RBTF9FUVVJVFkuQ1EzMjAxNC4uLi5VU0QBAAAATFkNAAIAAAALNTgxMzEuNDE3ODgBCAAAAAUAAAABMQEAAAAKMTc2NjAwMDQ2MAMAAAADMTYwAgAAAAQxMjc1BAAAAAEwBwAAAAoxMC8yNC8yMDIzCAAAAAk5LzMwLzIwMTQJAAAAATBd3GTai9TbCM+X+t+N1NsIQENJUS5LT1NFOkEwMDUzODAuSVFfVE9UQUxfT1VU</t>
  </si>
  <si>
    <t>U1RBTkRJTkdfRklMSU5HX0RBVEUuQ1EzMjAxNC4uLi5VU0QBAAAATFkNAAIAAAAKMjMyLjQyODc5MQEEAAAABQAAAAE1AQAAAAoxNzY2MDAwNDYwAgAAAAUyNDE1MwYAAAABMF3cZNqL1NsIBH39343U2wgtQ0lRLktPU0U6QTAwNTM4MC5JUV9UT1RBTF9ERUJULkNRMzIwMTQuLi4uVVNEAQAAAExZDQACAAAADDQ3NDAzLjgxMjI0MQEIAAAABQAAAAExAQAAAAoxNzY2MDAwNDYwAwAAAAMxNjACAAAABDQxNzMEAAAAATAHAAAACjEwLzI0LzIwMjMIAAAACTkvMzAvMjAxNAkAAAABMF3cZNqL1NsIaXU54I3U2wgxQ0lRLktPU0U6QTAwNTM4MC5JUV9QUkVGX0RJVl9PVEhFUi5DUTMyMDE0Li4uLlVTRAEAAABMWQ0AAgAAAAoyMDcuMDM5NTQ1AQgAAAAFAAAAATEBAAAACjE3NjYwMDA0NjADAAAAAzE2MAIAAAACOTcEAAAAATAHAAAACjEwLzI0LzIwMjMIAAAACTkvMzAvMjAxNAkAAAABMF3cZNqL1NsIqqIR4I3U2wgnQ0lRLktPU0U6QTAwNTM4MC5JUV9DT0dTLkNRMzIwMTQuLi4uVVNEAQAAAExZDQACAAAADDE1ODQwLjg3OTU4OQEIAAAABQAAAAExAQAAAAoxNzY2MDAwNDYwAwAAAAMxNjACAAAAAjM0BAAAAAEwBwAAAAoxMC8yNC8yMDIzCAAAAAk5LzMwLzIwMTQJAAAAATBd3GTai9TbCHgoCuCN1NsIJUNJUS5LT1NFOkEwMDUzODAuSVFfQVAuQ1EzMjAxNC4uLi5VU0QBAAAATFkNAAIAAAALNTY1OS41ODg0</t>
  </si>
  <si>
    <t>NTEBCAAAAAUAAAABMQEAAAAKMTc2NjAwMDQ2MAMAAAADMTYwAgAAAAQxMDE4BAAAAAEwBwAAAAoxMC8yNC8yMDIzCAAAAAk5LzMwLzIwMTQJAAAAATBd3GTai9TbCOXtE+CN1NsIJUNJUS5LT1NFOkEwMDUzODAuSVFfQVIuQ1EzMjAxNC4uLi5VU0QBAAAATFkNAAIAAAALNDQ1MS4xMTIwNDUBCAAAAAUAAAABMQEAAAAKMTc2NjAwMDQ2MAMAAAADMTYwAgAAAAQxMDIxBAAAAAEwBwAAAAoxMC8yNC8yMDIzCAAAAAk5LzMwLzIwMTQJAAAAATBd3GTai9TbCNjpFeCN1NsILENJUS5LT1NFOkEwMDUzODAuSVFfSU5WRU5UT1JZLkNRMzIwMTQuLi4uVVNEAQAAAExZDQACAAAACzY4NjUuMTU3NTY3AQgAAAAFAAAAATEBAAAACjE3NjYwMDA0NjADAAAAAzE2MAIAAAAEMTA0MwQAAAABMAcAAAAKMTAvMjQvMjAyMwgAAAAJOS8zMC8yMDE0CQAAAAEwXdxk2ovU2wjrV/TfjdTbCCZDSVEuS09TRTpBMDA1MzgwLklRX1NHQS5DUTMyMDE0Li4uLlVTRAEAAABMWQ0AAgAAAAsyNTQ5Ljk0MzQwMQEIAAAABQAAAAExAQAAAAoxNzY2MDAwNDYwAwAAAAMxNjACAAAAAjIzBAAAAAEwBwAAAAoxMC8yNC8yMDIzCAAAAAk5LzMwLzIwMTQJAAAAATBd3GTai9TbCLHJI+CN1NsIO0NJUS5LT1NFOkEwMDUzODAuSVFfVE9UQUxfUkVWXzFZUl9BTk5fR1JPV1RILkNRMzIwMTQuLi4uVVNEAQAAAExZDQACAAAABjIuMjE0MwEIAAAABQAA</t>
  </si>
  <si>
    <t>AAExAQAAAAoxNzY2MDAwNDYwAwAAAAI4NQIAAAAENDE5NAQAAAABMAcAAAAKMTAvMjQvMjAyMwgAAAAJOS8zMC8yMDE0CQAAAAEwXdxk2ovU2wg61ybgjdTbCCVDSVEuS09TRTpBMDA1MzgwLklRX0RBLkNRMzIwMTQuLi4uVVNEAQAAAExZDQADAAAAAABd3GTai9TbCAfCDOCN1NsIM0NJUS5LT1NFOkEwMDUzODAuSVFfTkVUX0lOVEVSRVNUX0VYUC5DUTMyMDE0Li4uLlVTRAEAAABMWQ0AAgAAAAoxMDUuOTM5MzY0AQgAAAAFAAAAATEBAAAACjE3NjYwMDA0NjADAAAAAzE2MAIAAAADMzY4BAAAAAEwBwAAAAoxMC8yNC8yMDIzCAAAAAk5LzMwLzIwMTQJAAAAATBd3GTai9TbCBxuDuCN1NsIMkNJUS5LT1NFOkEwMDUzODAuSVFfTkVUX1dPUktJTkdfQ0FQLkNRMzIwMTQuLi4uVVNEAQAAAExZDQACAAAADDE4Mzc5LjY3MDE4NAEIAAAABQAAAAExAQAAAAoxNzY2MDAwNDYwAwAAAAMxNjACAAAABDEzMTEEAAAAATAHAAAACjEwLzI0LzIwMjMIAAAACTkvMzAvMjAxNAkAAAABMF3cZNqL1NsIg6gP4I3U2wgoQ0lRLktPU0U6QTAwNTM4MC5JUV9DQVBFWC5DUTMyMDE0Li4uLlVTRAEAAABMWQ0AAgAAAAwtMTIwMS4wNTk3OTEBCAAAAAUAAAABMQEAAAAKMTc2NjAwMDQ2MAMAAAADMTYwAgAAAAQyMDIxBAAAAAEwBwAAAAoxMC8yNC8yMDIzCAAAAAk5LzMwLzIwMTQJAAAAATBd3GTai9TbCM+X+t+N1NsILENJUS5L</t>
  </si>
  <si>
    <t>T1NFOkEwMDUzODAuSVFfVE9UQUxfUkVWLkNRMjIwMTQuLi4uVVNEAQAAAExZDQACAAAADDIyNDg5LjcwMTYxNQEIAAAABQAAAAExAQAAAAoxNzY2MDA4MDc2AwAAAAMxNjACAAAAAjI4BAAAAAEwBwAAAAoxMC8yNC8yMDIzCAAAAAk2LzMwLzIwMTQJAAAAATBd3GTai9TbCKnDHuCN1NsIJUNJUS5LT1NFOkEwMDUzODAuSVFfTkkuQ1EyMjAxNC4uLi5VU0QBAAAATFkNAAIAAAAKMjIxOC42ODczNwEIAAAABQAAAAExAQAAAAoxNzY2MDA4MDc2AwAAAAMxNjACAAAAAjE1BAAAAAEwBwAAAAoxMC8yNC8yMDIzCAAAAAk2LzMwLzIwMTQJAAAAATBd3GTai9TbCOtX9N+N1NsILUNJUS5LT1NFOkEwMDUzODAuSVFfQ0FTSF9FUVVJVi5DUTIyMDE0Li4uLlVTRAEAAABMWQ0AAgAAAAs3MTU0LjE2NTI0NAEIAAAABQAAAAExAQAAAAoxNzY2MDA4MDc2AwAAAAMxNjACAAAABDEwOTYEAAAAATAHAAAACjEwLzI0LzIwMjMIAAAACTYvMzAvMjAxNAkAAAABMF3cZNqL1NsIz/sf4I3U2wgxQ0lRLktPU0U6QTAwNTM4MC5JUV9DQVNIX1NUX0lOVkVTVC5DUTIyMDE0Li4uLlVTRAEAAABMWQ0AAgAAAAwyNTQ0NS41NTE0OTYBCAAAAAUAAAABMQEAAAAKMTc2NjAwODA3NgMAAAADMTYwAgAAAAQxMDAyBAAAAAEwBwAAAAoxMC8yNC8yMDIzCAAAAAk2LzMwLzIwMTQJAAAAATBd3GTai9TbCKzX99+N1NsIK0NJUS5LT1NFOkEwMDUz</t>
  </si>
  <si>
    <t>ODAuSVFfVE9UQUxfQ0EuQ1EyMjAxNC4uLi5VU0QBAAAATFkNAAIAAAAMNjI0MTUuNTczMDI5AQgAAAAFAAAAATEBAAAACjE3NjYwMDgwNzYDAAAAAzE2MAIAAAAEMTAwOAQAAAABMAcAAAAKMTAvMjQvMjAyMwgAAAAJNi8zMC8yMDE0CQAAAAEwXdxk2ovU2wjY6RXgjdTbCC9DSVEuS09TRTpBMDA1MzgwLklRX1RPVEFMX0FTU0VUUy5DUTIyMDE0Li4uLlVTRAEAAABMWQ0AAgAAAA0xMzY2NzEuMTc2MTcyAQgAAAAFAAAAATEBAAAACjE3NjYwMDgwNzYDAAAAAzE2MAIAAAAEMTAwNwQAAAABMAcAAAAKMTAvMjQvMjAyMwgAAAAJNi8zMC8yMDE0CQAAAAEwXdxk2ovU2wgS5BfgjdTbCCtDSVEuS09TRTpBMDA1MzgwLklRX1RPVEFMX0NMLkNRMjIwMTQuLi4uVVNEAQAAAExZDQACAAAADDMwMTczLjYxNzAzNwEIAAAABQAAAAExAQAAAAoxNzY2MDA4MDc2AwAAAAMxNjACAAAABDEwMDkEAAAAATAHAAAACjEwLzI0LzIwMjMIAAAACTYvMzAvMjAxNAkAAAABMF3cZNqL1NsIZkA44I3U2wgtQ0lRLktPU0U6QTAwNTM4MC5JUV9UT1RBTF9MSUFCLkNRMjIwMTQuLi4uVVNEAQAAAExZDQACAAAADDc3NjUxLjM4NjE3MgEIAAAABQAAAAExAQAAAAoxNzY2MDA4MDc2AwAAAAMxNjACAAAABDEyNzYEAAAAATAHAAAACjEwLzI0LzIwMjMIAAAACTYvMzAvMjAxNAkAAAABMF3cZNqL1NsIkRgb4I3U2wguQ0lRLktPU0U6QTAw</t>
  </si>
  <si>
    <t>NTM4MC5JUV9QUkVGX0VRVUlUWS5DUTIyMDE0Li4uLlVTRAEAAABMWQ0AAgAAAAoyMDMuMDg2ODk4AQgAAAAFAAAAATEBAAAACjE3NjYwMDgwNzYDAAAAAzE2MAIAAAAEMTAwNQQAAAABMAcAAAAKMTAvMjQvMjAyMwgAAAAJNi8zMC8yMDE0CQAAAAEwXdxk2ovU2wh4KArgjdTbCDZDSVEuS09TRTpBMDA1MzgwLklRX1RPVEFMX0NPTU1PTl9FUVVJVFkuQ1EyMjAxNC4uLi5VU0QBAAAATFkNAAIAAAAMNTM5ODguNDkyMjY4AQgAAAAFAAAAATEBAAAACjE3NjYwMDgwNzYDAAAAAzE2MAIAAAAEMTAwNgQAAAABMAcAAAAKMTAvMjQvMjAyMwgAAAAJNi8zMC8yMDE0CQAAAAEwXdxk2ovU2wj5Vf3fjdTbCCdDSVEuS09TRTpBMDA1MzgwLklRX0FQSUMuQ1EyMjAxNC4uLi5VU0QBAAAATFkNAAIAAAALNDA4MS45OTcxMzIBCAAAAAUAAAABMQEAAAAKMTc2NjAwODA3NgMAAAADMTYwAgAAAAQxMDg0BAAAAAEwBwAAAAoxMC8yNC8yMDIzCAAAAAk2LzMwLzIwMTQJAAAAATBd3GTai9TbCBxuDuCN1NsIJUNJUS5LT1NFOkEwMDUzODAuSVFfUkUuQ1EyMjAxNC4uLi5VU0QBAAAATFkNAAIAAAAMNTEyNTUuMDYzMjY4AQgAAAAFAAAAATEBAAAACjE3NjYwMDgwNzYDAAAAAzE2MAIAAAAEMTIyMgQAAAABMAcAAAAKMTAvMjQvMjAyMwgAAAAJNi8zMC8yMDE0CQAAAAEwXdxk2ovU2wiqohHgjdTbCC9DSVEuS09TRTpBMDA1Mzgw</t>
  </si>
  <si>
    <t>LklRX1RPVEFMX0VRVUlUWS5DUTIyMDE0Li4uLlVTRAEAAABMWQ0AAgAAAAw1OTAxOS43OTAwMDEBCAAAAAUAAAABMQEAAAAKMTc2NjAwODA3NgMAAAADMTYwAgAAAAQxMjc1BAAAAAEwBwAAAAoxMC8yNC8yMDIzCAAAAAk2LzMwLzIwMTQJAAAAATBd3GTai9TbCOXtE+CN1NsIQENJUS5LT1NFOkEwMDUzODAuSVFfVE9UQUxfT1VUU1RBTkRJTkdfRklMSU5HX0RBVEUuQ1EyMjAxNC4uLi5VU0QBAAAATFkNAAIAAAAKMjMyLjQyODc5MQEEAAAABQAAAAE1AQAAAAoxNzY2MDA4MDc2AgAAAAUyNDE1MwYAAAABMF3cZNqL1NsIOtcm4I3U2wgtQ0lRLktPU0U6QTAwNTM4MC5JUV9UT1RBTF9ERUJULkNRMjIwMTQuLi4uVVNEAQAAAExZDQACAAAADDQ4MjIzLjAxNjEzOAEIAAAABQAAAAExAQAAAAoxNzY2MDA4MDc2AwAAAAMxNjACAAAABDQxNzMEAAAAATAHAAAACjEwLzI0LzIwMjMIAAAACTYvMzAvMjAxNAkAAAABMF3cZNqL1NsI61f0343U2wgxQ0lRLktPU0U6QTAwNTM4MC5JUV9QUkVGX0RJVl9PVEhFUi5DUTIyMDE0Li4uLlVTRAEAAABMWQ0AAgAAAAozMjAuMTk1ODg1AQgAAAAFAAAAATEBAAAACjE3NjYwMDgwNzYDAAAAAzE2MAIAAAACOTcEAAAAATAHAAAACjEwLzI0LzIwMjMIAAAACTYvMzAvMjAxNAkAAAABMF3cZNqL1NsIB8IM4I3U2wgnQ0lRLktPU0U6QTAwNTM4MC5JUV9DT0dTLkNRMjIwMTQuLi4u</t>
  </si>
  <si>
    <t>VVNEAQAAAExZDQACAAAADDE3NzAzLjczOTg4NQEIAAAABQAAAAExAQAAAAoxNzY2MDA4MDc2AwAAAAMxNjACAAAAAjM0BAAAAAEwBwAAAAoxMC8yNC8yMDIzCAAAAAk2LzMwLzIwMTQJAAAAATBd3GTai9TbCKzX99+N1NsIJUNJUS5LT1NFOkEwMDUzODAuSVFfQVAuQ1EyMjAxNC4uLi5VU0QBAAAATFkNAAIAAAALNjc0My4zNjM1NDgBCAAAAAUAAAABMQEAAAAKMTc2NjAwODA3NgMAAAADMTYwAgAAAAQxMDE4BAAAAAEwBwAAAAoxMC8yNC8yMDIzCAAAAAk2LzMwLzIwMTQJAAAAATBd3GTai9TbCM+X+t+N1NsIJUNJUS5LT1NFOkEwMDUzODAuSVFfQVIuQ1EyMjAxNC4uLi5VU0QBAAAATFkNAAIAAAALNDkxNy4xOTg1NjEBCAAAAAUAAAABMQEAAAAKMTc2NjAwODA3NgMAAAADMTYwAgAAAAQxMDIxBAAAAAEwBwAAAAoxMC8yNC8yMDIzCAAAAAk2LzMwLzIwMTQJAAAAATBd3GTai9TbCM/7H+CN1NsILENJUS5LT1NFOkEwMDUzODAuSVFfSU5WRU5UT1JZLkNRMjIwMTQuLi4uVVNEAQAAAExZDQACAAAACzc1NzcuNTQ2ODc5AQgAAAAFAAAAATEBAAAACjE3NjYwMDgwNzYDAAAAAzE2MAIAAAAEMTA0MwQAAAABMAcAAAAKMTAvMjQvMjAyMwgAAAAJNi8zMC8yMDE0CQAAAAEwXdxk2ovU2wgNwSDgjdTbCCZDSVEuS09TRTpBMDA1MzgwLklRX1NHQS5DUTIyMDE0Li4uLlVTRAEAAABMWQ0AAgAAAAsyNTQ1LjE4MDYz</t>
  </si>
  <si>
    <t>OAEIAAAABQAAAAExAQAAAAoxNzY2MDA4MDc2AwAAAAMxNjACAAAAAjIzBAAAAAEwBwAAAAoxMC8yNC8yMDIzCAAAAAk2LzMwLzIwMTQJAAAAATBd3GTai9TbCNC4IuCN1NsIO0NJUS5LT1NFOkEwMDUzODAuSVFfVE9UQUxfUkVWXzFZUl9BTk5fR1JPV1RILkNRMjIwMTQuLi4uVVNEAQAAAExZDQACAAAABy0xLjg1ODQBCAAAAAUAAAABMQEAAAAKMTc2NjAwODA3NgMAAAACODUCAAAABDQxOTQEAAAAATAHAAAACjEwLzI0LzIwMjMIAAAACTYvMzAvMjAxNAkAAAABMF3cZNqL1NsIeCgK4I3U2wglQ0lRLktPU0U6QTAwNTM4MC5JUV9EQS5DUTIyMDE0Li4uLlVTRAEAAABMWQ0AAwAAAAAAXdxk2ovU2wixySPgjdTbCDNDSVEuS09TRTpBMDA1MzgwLklRX05FVF9JTlRFUkVTVF9FWFAuQ1EyMjAxNC4uLi5VU0QBAAAATFkNAAIAAAAJODQuNjI3Njk2AQgAAAAFAAAAATEBAAAACjE3NjYwMDgwNzYDAAAAAzE2MAIAAAADMzY4BAAAAAEwBwAAAAoxMC8yNC8yMDIzCAAAAAk2LzMwLzIwMTQJAAAAATBd3GTai9TbCBLkF+CN1NsIMkNJUS5LT1NFOkEwMDUzODAuSVFfTkVUX1dPUktJTkdfQ0FQLkNRMjIwMTQuLi4uVVNEAQAAAExZDQACAAAADDE4NzQzLjk2NTU2NAEIAAAABQAAAAExAQAAAAoxNzY2MDA4MDc2AwAAAAMxNjACAAAABDEzMTEEAAAAATAHAAAACjEwLzI0LzIwMjMIAAAACTYvMzAvMjAxNAkAAAABMF3c</t>
  </si>
  <si>
    <t>ZNqL1NsIWQc34I3U2wgoQ0lRLktPU0U6QTAwNTM4MC5JUV9DQVBFWC5DUTIyMDE0Li4uLlVTRAEAAABMWQ0AAgAAAAstNTA4LjA1Nzc2NQEIAAAABQAAAAExAQAAAAoxNzY2MDA4MDc2AwAAAAMxNjACAAAABDIwMjEEAAAAATAHAAAACjEwLzI0LzIwMjMIAAAACTYvMzAvMjAxNAkAAAABMF3cZNqL1NsIkRgb4I3U2wgsQ0lRLktPU0U6QTAwNTM4MC5JUV9UT1RBTF9SRVYuQ1ExMjAxNC4uLi5VU0QBAAAATFkNAAIAAAAMMjAzNzYuMTQyMzM2AQgAAAAFAAAAATEBAAAACjE3NTM0OTcyNjMDAAAAAzE2MAIAAAACMjgEAAAAATAHAAAACjEwLzI0LzIwMjMIAAAACTMvMzEvMjAxNAkAAAABMF3cZNqL1NsIz5f6343U2wglQ0lRLktPU0U6QTAwNTM4MC5JUV9OSS5DUTEyMDE0Li4uLlVTRAEAAABMWQ0AAgAAAAsxODE1LjMwMjkzMgEIAAAABQAAAAExAQAAAAoxNzUzNDk3MjYzAwAAAAMxNjACAAAAAjE1BAAAAAEwBwAAAAoxMC8yNC8yMDIzCAAAAAkzLzMxLzIwMTQJAAAAATBd3GTai9TbCPlV/d+N1NsILUNJUS5LT1NFOkEwMDUzODAuSVFfQ0FTSF9FUVVJVi5DUTEyMDE0Li4uLlVTRAEAAABMWQ0AAgAAAAo3MzU1LjA0NDAyAQgAAAAFAAAAATEBAAAACjE3NTM0OTcyNjMDAAAAAzE2MAIAAAAEMTA5NgQAAAABMAcAAAAKMTAvMjQvMjAyMwgAAAAJMy8zMS8yMDE0CQAAAAEwXdxk2ovU2wiDqA/gjdTbCDFDSVEu</t>
  </si>
  <si>
    <t>S09TRTpBMDA1MzgwLklRX0NBU0hfU1RfSU5WRVNULkNRMTIwMTQuLi4uVVNEAQAAAExZDQACAAAACzIyNzU4Ljk4NTAzAQgAAAAFAAAAATEBAAAACjE3NTM0OTcyNjMDAAAAAzE2MAIAAAAEMTAwMgQAAAABMAcAAAAKMTAvMjQvMjAyMwgAAAAJMy8zMS8yMDE0CQAAAAEwXdxk2ovU2wh4KArgjdTbCCtDSVEuS09TRTpBMDA1MzgwLklRX1RPVEFMX0NBLkNRMTIwMTQuLi4uVVNEAQAAAExZDQACAAAADDM4MDY0LjUxMTk3MgEIAAAABQAAAAExAQAAAAoxNzUzNDk3MjYzAwAAAAMxNjACAAAABDEwMDgEAAAAATAHAAAACjEwLzI0LzIwMjMIAAAACTMvMzEvMjAxNAkAAAABMF3cZNqL1NsIqqIR4I3U2wgvQ0lRLktPU0U6QTAwNTM4MC5JUV9UT1RBTF9BU1NFVFMuQ1ExMjAxNC4uLi5VU0QBAAAATFkNAAIAAAANMTI5MjEwLjk3Mjg1NQEIAAAABQAAAAExAQAAAAoxNzUzNDk3MjYzAwAAAAMxNjACAAAABDEwMDcEAAAAATAHAAAACjEwLzI0LzIwMjMIAAAACTMvMzEvMjAxNAkAAAABMF3cZNqL1NsI5e0T4I3U2wgrQ0lRLktPU0U6QTAwNTM4MC5JUV9UT1RBTF9DTC5DUTEyMDE0Li4uLlVTRAEAAABMWQ0AAgAAAAwyOTAxNC45NDM5NTMBCAAAAAUAAAABMQEAAAAKMTc1MzQ5NzI2MwMAAAADMTYwAgAAAAQxMDA5BAAAAAEwBwAAAAoxMC8yNC8yMDIzCAAAAAkzLzMxLzIwMTQJAAAAATBd3GTai9TbCOtX9N+N1NsI</t>
  </si>
  <si>
    <t>LUNJUS5LT1NFOkEwMDUzODAuSVFfVE9UQUxfTElBQi5DUTEyMDE0Li4uLlVTRAEAAABMWQ0AAgAAAAw3NDY3OS44MTEzMzEBCAAAAAUAAAABMQEAAAAKMTc1MzQ5NzI2MwMAAAADMTYwAgAAAAQxMjc2BAAAAAEwBwAAAAoxMC8yNC8yMDIzCAAAAAkzLzMxLzIwMTQJAAAAATBd3GTai9TbCNC4IuCN1NsILkNJUS5LT1NFOkEwMDUzODAuSVFfUFJFRl9FUVVJVFkuQ1ExMjAxNC4uLi5VU0QBAAAATFkNAAIAAAAKMzExLjU0ODU0NgEIAAAABQAAAAExAQAAAAoxNzUzNDk3MjYzAwAAAAMxNjACAAAABDEwMDUEAAAAATAHAAAACjEwLzI0LzIwMjMIAAAACTMvMzEvMjAxNAkAAAABMF3cZNqL1NsIsckj4I3U2wg2Q0lRLktPU0U6QTAwNTM4MC5JUV9UT1RBTF9DT01NT05fRVFVSVRZLkNRMTIwMTQuLi4uVVNEAQAAAExZDQACAAAADDQ5NzY1Ljc1MDk2OAEIAAAABQAAAAExAQAAAAoxNzUzNDk3MjYzAwAAAAMxNjACAAAABDEwMDYEAAAAATAHAAAACjEwLzI0LzIwMjMIAAAACTMvMzEvMjAxNAkAAAABMF3cZNqL1NsIOtcm4I3U2wgnQ0lRLktPU0U6QTAwNTM4MC5JUV9BUElDLkNRMTIwMTQuLi4uVVNEAQAAAExZDQACAAAACzM4ODcuNzk3MTE0AQgAAAAFAAAAATEBAAAACjE3NTM0OTcyNjMDAAAAAzE2MAIAAAAEMTA4NAQAAAABMAcAAAAKMTAvMjQvMjAyMwgAAAAJMy8zMS8yMDE0CQAAAAEwXdxk2ovU2wgHwgzg</t>
  </si>
  <si>
    <t>jdTbCCVDSVEuS09TRTpBMDA1MzgwLklRX1JFLkNRMTIwMTQuLi4uVVNEAQAAAExZDQACAAAADDQ2NzMyLjcwNTQ3NgEIAAAABQAAAAExAQAAAAoxNzUzNDk3MjYzAwAAAAMxNjACAAAABDEyMjIEAAAAATAHAAAACjEwLzI0LzIwMjMIAAAACTMvMzEvMjAxNAkAAAABMF3cZNqL1NsIrNf3343U2wgvQ0lRLktPU0U6QTAwNTM4MC5JUV9UT1RBTF9FUVVJVFkuQ1ExMjAxNC4uLi5VU0QBAAAATFkNAAIAAAAMNTQ1MzEuMTYxNTI0AQgAAAAFAAAAATEBAAAACjE3NTM0OTcyNjMDAAAAAzE2MAIAAAAEMTI3NQQAAAABMAcAAAAKMTAvMjQvMjAyMwgAAAAJMy8zMS8yMDE0CQAAAAEwXdxk2ovU2wjPl/rfjdTbCEBDSVEuS09TRTpBMDA1MzgwLklRX1RPVEFMX09VVFNUQU5ESU5HX0ZJTElOR19EQVRFLkNRMTIwMTQuLi4uVVNEAQAAAExZDQACAAAACjIwOS4yNjk3NjkBBAAAAAUAAAABNQEAAAAKMTc1MzQ5NzI2MwIAAAAFMjQxNTMGAAAAATBd3GTai9TbCPlV/d+N1NsILUNJUS5LT1NFOkEwMDUzODAuSVFfVE9UQUxfREVCVC5DUTEyMDE0Li4uLlVTRAEAAABMWQ0AAgAAAAw0NjA0MC43NTY1NjEBCAAAAAUAAAABMQEAAAAKMTc1MzQ5NzI2MwMAAAADMTYwAgAAAAQ0MTczBAAAAAEwBwAAAAoxMC8yNC8yMDIzCAAAAAkzLzMxLzIwMTQJAAAAATBd3GTai9TbCBTTH+CN1NsIMUNJUS5LT1NFOkEwMDUzODAuSVFfUFJF</t>
  </si>
  <si>
    <t>Rl9ESVZfT1RIRVIuQ1ExMjAxNC4uLi5VU0QBAAAATFkNAAIAAAAKMjYyLjA3OTg1OAEIAAAABQAAAAExAQAAAAoxNzUzNDk3MjYzAwAAAAMxNjACAAAAAjk3BAAAAAEwBwAAAAoxMC8yNC8yMDIzCAAAAAkzLzMxLzIwMTQJAAAAATBd3GTai9TbCA3BIOCN1NsIJ0NJUS5LT1NFOkEwMDUzODAuSVFfQ09HUy5DUTEyMDE0Li4uLlVTRAEAAABMWQ0AAgAAAAwxNTg3OS4xMzQ2MzkBCAAAAAUAAAABMQEAAAAKMTc1MzQ5NzI2MwMAAAADMTYwAgAAAAIzNAQAAAABMAcAAAAKMTAvMjQvMjAyMwgAAAAJMy8zMS8yMDE0CQAAAAEwXdxk2ovU2wh4KArgjdTbCCVDSVEuS09TRTpBMDA1MzgwLklRX0FQLkNRMTIwMTQuLi4uVVNEAQAAAExZDQACAAAACzcxNDIuMzQ0Mzc4AQgAAAAFAAAAATEBAAAACjE3NTM0OTcyNjMDAAAAAzE2MAIAAAAEMTAxOAQAAAABMAcAAAAKMTAvMjQvMjAyMwgAAAAJMy8zMS8yMDE0CQAAAAEwXdxk2ovU2wiRGBvgjdTbCCVDSVEuS09TRTpBMDA1MzgwLklRX0FSLkNRMTIwMTQuLi4uVVNEAQAAAExZDQACAAAACzQ2MzQuMTMzNDQ0AQgAAAAFAAAAATEBAAAACjE3NTM0OTcyNjMDAAAAAzE2MAIAAAAEMTAyMQQAAAABMAcAAAAKMTAvMjQvMjAyMwgAAAAJMy8zMS8yMDE0CQAAAAEwXdxk2ovU2wjm7hzgjdTbCCxDSVEuS09TRTpBMDA1MzgwLklRX0lOVkVOVE9SWS5DUTEyMDE0Li4uLlVTRAEA</t>
  </si>
  <si>
    <t>AABMWQ0AAgAAAAs3MjI2LjM1MTQ1MgEIAAAABQAAAAExAQAAAAoxNzUzNDk3MjYzAwAAAAMxNjACAAAABDEwNDMEAAAAATAHAAAACjEwLzI0LzIwMjMIAAAACTMvMzEvMjAxNAkAAAABMF3cZNqL1NsI61f0343U2wgmQ0lRLktPU0U6QTAwNTM4MC5JUV9TR0EuQ1ExMjAxNC4uLi5VU0QBAAAATFkNAAIAAAALMjUxMS4wMjk4MzYBCAAAAAUAAAABMQEAAAAKMTc1MzQ5NzI2MwMAAAADMTYwAgAAAAIyMwQAAAABMAcAAAAKMTAvMjQvMjAyMwgAAAAJMy8zMS8yMDE0CQAAAAEwXdxk2ovU2wipwx7gjdTbCDtDSVEuS09TRTpBMDA1MzgwLklRX1RPVEFMX1JFVl8xWVJfQU5OX0dST1dUSC5DUTEyMDE0Li4uLlVTRAEAAABMWQ0AAgAAAAYxLjMxOTcBCAAAAAUAAAABMQEAAAAKMTc1MzQ5NzI2MwMAAAACODUCAAAABDQxOTQEAAAAATAHAAAACjEwLzI0LzIwMjMIAAAACTMvMzEvMjAxNAkAAAABMF3cZNqL1NsIqqIR4I3U2wglQ0lRLktPU0U6QTAwNTM4MC5JUV9EQS5DUTEyMDE0Li4uLlVTRAEAAABMWQ0AAwAAAAAAXdxk2ovU2wjl7RPgjdTbCDNDSVEuS09TRTpBMDA1MzgwLklRX05FVF9JTlRFUkVTVF9FWFAuQ1ExMjAxNC4uLi5VU0QBAAAATFkNAAIAAAAJNzYuMTU4MzgyAQgAAAAFAAAAATEBAAAACjE3NTM0OTcyNjMDAAAAAzE2MAIAAAADMzY4BAAAAAEwBwAAAAoxMC8yNC8yMDIzCAAAAAkzLzMxLzIwMTQJ</t>
  </si>
  <si>
    <t>AAAAATBd3GTai9TbCNjpFeCN1NsIMkNJUS5LT1NFOkEwMDUzODAuSVFfTkVUX1dPUktJTkdfQ0FQLkNRMTIwMTQuLi4uVVNEAQAAAExZDQACAAAACy0yNzA0LjkyOTg5AQgAAAAFAAAAATEBAAAACjE3NTM0OTcyNjMDAAAAAzE2MAIAAAAEMTMxMQQAAAABMAcAAAAKMTAvMjQvMjAyMwgAAAAJMy8zMS8yMDE0CQAAAAEwXdxk2ovU2wgS5BfgjdTbCChDSVEuS09TRTpBMDA1MzgwLklRX0NBUEVYLkNRMTIwMTQuLi4uVVNEAQAAAExZDQACAAAACy03NjkuOTk0NDA5AQgAAAAFAAAAATEBAAAACjE3NTM0OTcyNjMDAAAAAzE2MAIAAAAEMjAyMQQAAAABMAcAAAAKMTAvMjQvMjAyMwgAAAAJMy8zMS8yMDE0CQAAAAEwXdxk2ovU2wiNbzTgjdTbCCxDSVEuS09TRTpBMDA1MzgwLklRX1RPVEFMX1JFVi5DUTQyMDEzLi4uLlVTRAEAAABMWQ0AAgAAAAsyMDc4MC4yNDUwMQEIAAAABQAAAAExAQAAAAoxNzUyMDQ5MjQxAwAAAAMxNjACAAAAAjI4BAAAAAEwBwAAAAoxMC8yNC8yMDIzCAAAAAoxMi8zMS8yMDEzCQAAAAEwXdxk2ovU2wg6g/LfjdTbCCVDSVEuS09TRTpBMDA1MzgwLklRX05JLkNRNDIwMTMuLi4uVVNEAQAAAExZDQACAAAACzE5NDcuMzgzMTkzAQgAAAAFAAAAATEBAAAACjE3NTIwNDkyNDEDAAAAAzE2MAIAAAACMTUEAAAAATAHAAAACjEwLzI0LzIwMjMIAAAACjEyLzMxLzIwMTMJAAAAATBd3GTai9Tb</t>
  </si>
  <si>
    <t>COtX9N+N1NsILUNJUS5LT1NFOkEwMDUzODAuSVFfQ0FTSF9FUVVJVi5DUTQyMDEzLi4uLlVTRAEAAABMWQ0AAgAAAAs2NTA5LjgzMzcyMQEIAAAABQAAAAExAQAAAAoxNzUyMDQ5MjQxAwAAAAMxNjACAAAABDEwOTYEAAAAATAHAAAACjEwLzI0LzIwMjMIAAAACjEyLzMxLzIwMTMJAAAAATBd3GTai9TbCDrXJuCN1NsIMUNJUS5LT1NFOkEwMDUzODAuSVFfQ0FTSF9TVF9JTlZFU1QuQ1E0MjAxMy4uLi5VU0QBAAAATFkNAAIAAAAMMjEwNTcuMTk4NzQ5AQgAAAAFAAAAATEBAAAACjE3NTIwNDkyNDEDAAAAAzE2MAIAAAAEMTAwMgQAAAABMAcAAAAKMTAvMjQvMjAyMwgAAAAKMTIvMzEvMjAxMwkAAAABMF3cZNqL1NsIrNf3343U2wgrQ0lRLktPU0U6QTAwNTM4MC5JUV9UT1RBTF9DQS5DUTQyMDEzLi4uLlVTRAEAAABMWQ0AAgAAAAw1NTc1MC43OTgwNDQBCAAAAAUAAAABMQEAAAAKMTc1MjA0OTI0MQMAAAADMTYwAgAAAAQxMDA4BAAAAAEwBwAAAAoxMC8yNC8yMDIzCAAAAAoxMi8zMS8yMDEzCQAAAAEwXdxk2ovU2wjPl/rfjdTbCC9DSVEuS09TRTpBMDA1MzgwLklRX1RPVEFMX0FTU0VUUy5DUTQyMDEzLi4uLlVTRAEAAABMWQ0AAgAAAA0xMjYzODIuMDI4MzQ2AQgAAAAFAAAAATEBAAAACjE3NTIwNDkyNDEDAAAAAzE2MAIAAAAEMTAwNwQAAAABMAcAAAAKMTAvMjQvMjAyMwgAAAAKMTIvMzEvMjAxMwkA</t>
  </si>
  <si>
    <t>AAABMF3cZNqL1NsIitcx4I3U2wgrQ0lRLktPU0U6QTAwNTM4MC5JUV9UT1RBTF9DTC5DUTQyMDEzLi4uLlVTRAEAAABMWQ0AAgAAAAwzMDIzNS41Njc2NTgBCAAAAAUAAAABMQEAAAAKMTc1MjA0OTI0MQMAAAADMTYwAgAAAAQxMDA5BAAAAAEwBwAAAAoxMC8yNC8yMDIzCAAAAAoxMi8zMS8yMDEzCQAAAAEwXdxk2ovU2wgNwSDgjdTbCC1DSVEuS09TRTpBMDA1MzgwLklRX1RPVEFMX0xJQUIuQ1E0MjAxMy4uLi5VU0QBAAAATFkNAAIAAAAMNzI3ODQuNjAzODc3AQgAAAAFAAAAATEBAAAACjE3NTIwNDkyNDEDAAAAAzE2MAIAAAAEMTI3NgQAAAABMAcAAAAKMTAvMjQvMjAyMwgAAAAKMTIvMzEvMjAxMwkAAAABMF3cZNqL1NsI0Lgi4I3U2wguQ0lRLktPU0U6QTAwNTM4MC5JUV9QUkVGX0VRVUlUWS5DUTQyMDEzLi4uLlVTRAEAAABMWQ0AAgAAAAoxOTQuNjIwNjcyAQgAAAAFAAAAATEBAAAACjE3NTIwNDkyNDEDAAAAAzE2MAIAAAAEMTAwNQQAAAABMAcAAAAKMTAvMjQvMjAyMwgAAAAKMTIvMzEvMjAxMwkAAAABMF3cZNqL1NsIeCgK4I3U2wg2Q0lRLktPU0U6QTAwNTM4MC5JUV9UT1RBTF9DT01NT05fRVFVSVRZLkNRNDIwMTMuLi4uVVNEAQAAAExZDQACAAAADDQ4OTk2LjUyODM1MgEIAAAABQAAAAExAQAAAAoxNzUyMDQ5MjQxAwAAAAMxNjACAAAABDEwMDYEAAAAATAHAAAACjEwLzI0LzIwMjMIAAAA</t>
  </si>
  <si>
    <t>CjEyLzMxLzIwMTMJAAAAATBd3GTai9TbCLHJI+CN1NsIJ0NJUS5LT1NFOkEwMDUzODAuSVFfQVBJQy5DUTQyMDEzLi4uLlVTRAEAAABMWQ0AAgAAAAszOTEyLjcyOTgyNgEIAAAABQAAAAExAQAAAAoxNzUyMDQ5MjQxAwAAAAMxNjACAAAABDEwODQEAAAAATAHAAAACjEwLzI0LzIwMjMIAAAACjEyLzMxLzIwMTMJAAAAATBd3GTai9TbCBLkF+CN1NsIJUNJUS5LT1NFOkEwMDUzODAuSVFfUkUuQ1E0MjAxMy4uLi5VU0QBAAAATFkNAAIAAAAMNDU3MjcuMjQxODc2AQgAAAAFAAAAATEBAAAACjE3NTIwNDkyNDEDAAAAAzE2MAIAAAAEMTIyMgQAAAABMAcAAAAKMTAvMjQvMjAyMwgAAAAKMTIvMzEvMjAxMwkAAAABMF3cZNqL1NsIkRgb4I3U2wgvQ0lRLktPU0U6QTAwNTM4MC5JUV9UT1RBTF9FUVVJVFkuQ1E0MjAxMy4uLi5VU0QBAAAATFkNAAIAAAALNTM1OTcuNDI0NDcBCAAAAAUAAAABMQEAAAAKMTc1MjA0OTI0MQMAAAADMTYwAgAAAAQxMjc1BAAAAAEwBwAAAAoxMC8yNC8yMDIzCAAAAAoxMi8zMS8yMDEzCQAAAAEwXdxk2ovU2wjm7hzgjdTbCEBDSVEuS09TRTpBMDA1MzgwLklRX1RPVEFMX09VVFNUQU5ESU5HX0ZJTElOR19EQVRFLkNRNDIwMTMuLi4uVVNEAQAAAExZDQACAAAACjIzMi40Mjg3OTEBBAAAAAUAAAABNQEAAAAKMTc1MjA0OTI0MQIAAAAFMjQxNTMGAAAAATBd3GTai9TbCKnDHuCN1NsI</t>
  </si>
  <si>
    <t>LUNJUS5LT1NFOkEwMDUzODAuSVFfVE9UQUxfREVCVC5DUTQyMDEzLi4uLlVTRAEAAABMWQ0AAgAAAAw0NTQ1NC43NTM0MjIBCAAAAAUAAAABMQEAAAAKMTc1MjA0OTI0MQMAAAADMTYwAgAAAAQ0MTczBAAAAAEwBwAAAAoxMC8yNC8yMDIzCAAAAAoxMi8zMS8yMDEzCQAAAAEwXdxk2ovU2wjrV/TfjdTbCDFDSVEuS09TRTpBMDA1MzgwLklRX1BSRUZfRElWX09USEVSLkNRNDIwMTMuLi4uVVNEAQAAAExZDQACAAAACzExNjcuODMzOTEzAQgAAAAFAAAAATEBAAAACjE3NTIwNDkyNDEDAAAAAzE2MAIAAAACOTcEAAAAATAHAAAACjEwLzI0LzIwMjMIAAAACjEyLzMxLzIwMTMJAAAAATBd3GTai9TbCNjpFeCN1NsIJ0NJUS5LT1NFOkEwMDUzODAuSVFfQ09HUy5DUTQyMDEzLi4uLlVTRAEAAABMWQ0AAgAAAAwxNjIxMy43NDEyNDYBCAAAAAUAAAABMQEAAAAKMTc1MjA0OTI0MQMAAAADMTYwAgAAAAIzNAQAAAABMAcAAAAKMTAvMjQvMjAyMwgAAAAKMTIvMzEvMjAxMwkAAAABMF3cZNqL1NsIrNf3343U2wglQ0lRLktPU0U6QTAwNTM4MC5JUV9BUC5DUTQyMDEzLi4uLlVTRAEAAABMWQ0AAgAAAAs2MzY4LjA0MTUxNQEIAAAABQAAAAExAQAAAAoxNzUyMDQ5MjQxAwAAAAMxNjACAAAABDEwMTgEAAAAATAHAAAACjEwLzI0LzIwMjMIAAAACjEyLzMxLzIwMTMJAAAAATBd3GTai9TbCM+X+t+N1NsIJUNJUS5LT1NF</t>
  </si>
  <si>
    <t>OkEwMDUzODAuSVFfQVIuQ1E0MjAxMy4uLi5VU0QBAAAATFkNAAIAAAALNDYyMS40ODQzNTcBCAAAAAUAAAABMQEAAAAKMTc1MjA0OTI0MQMAAAADMTYwAgAAAAQxMDIxBAAAAAEwBwAAAAoxMC8yNC8yMDIzCAAAAAoxMi8zMS8yMDEzCQAAAAEwXdxk2ovU2wj5Vf3fjdTbCCxDSVEuS09TRTpBMDA1MzgwLklRX0lOVkVOVE9SWS5DUTQyMDEzLi4uLlVTRAEAAABMWQ0AAgAAAAs2Njk5LjkzMTMyNwEIAAAABQAAAAExAQAAAAoxNzUyMDQ5MjQxAwAAAAMxNjACAAAABDEwNDMEAAAAATAHAAAACjEwLzI0LzIwMjMIAAAACjEyLzMxLzIwMTMJAAAAATBd3GTai9TbCIOoD+CN1NsIJkNJUS5LT1NFOkEwMDUzODAuSVFfU0dBLkNRNDIwMTMuLi4uVVNEAQAAAExZDQACAAAACzI0MTkuNDc5NTMyAQgAAAAFAAAAATEBAAAACjE3NTIwNDkyNDEDAAAAAzE2MAIAAAACMjMEAAAAATAHAAAACjEwLzI0LzIwMjMIAAAACjEyLzMxLzIwMTMJAAAAATBd3GTai9TbCKqiEeCN1NsIO0NJUS5LT1NFOkEwMDUzODAuSVFfVE9UQUxfUkVWXzFZUl9BTk5fR1JPV1RILkNRNDIwMTMuLi4uVVNEAQAAAExZDQACAAAABy0zLjQzODkBCAAAAAUAAAABMQEAAAAKMTc1MjA0OTI0MQMAAAACODUCAAAABDQxOTQEAAAAATAHAAAACjEwLzI0LzIwMjMIAAAACjEyLzMxLzIwMTMJAAAAATBd3GTai9TbCHgoCuCN1NsIJUNJUS5LT1NFOkEwMDUz</t>
  </si>
  <si>
    <t>ODAuSVFfREEuQ1E0MjAxMy4uLi5VU0QBAAAATFkNAAMAAAAAAF3cZNqL1NsI5e0T4I3U2wgzQ0lRLktPU0U6QTAwNTM4MC5JUV9ORVRfSU5URVJFU1RfRVhQLkNRNDIwMTMuLi4uVVNEAQAAAExZDQACAAAACTYwLjcwMTkxNwEIAAAABQAAAAExAQAAAAoxNzUyMDQ5MjQxAwAAAAMxNjACAAAAAzM2OAQAAAABMAcAAAAKMTAvMjQvMjAyMwgAAAAKMTIvMzEvMjAxMwkAAAABMF3cZNqL1NsIOoPy343U2wgyQ0lRLktPU0U6QTAwNTM4MC5JUV9ORVRfV09SS0lOR19DQVAuQ1E0MjAxMy4uLi5VU0QBAAAATFkNAAIAAAALMTc3MDcuMjAwODgBCAAAAAUAAAABMQEAAAAKMTc1MjA0OTI0MQMAAAADMTYwAgAAAAQxMzExBAAAAAEwBwAAAAoxMC8yNC8yMDIzCAAAAAoxMi8zMS8yMDEzCQAAAAEwXdxk2ovU2wjQuCLgjdTbCChDSVEuS09TRTpBMDA1MzgwLklRX0NBUEVYLkNRNDIwMTMuLi4uVVNEAQAAAExZDQACAAAADC0xMDg4LjY5MzA0MgEIAAAABQAAAAExAQAAAAoxNzUyMDQ5MjQxAwAAAAMxNjACAAAABDIwMjEEAAAAATAHAAAACjEwLzI0LzIwMjMIAAAACjEyLzMxLzIwMTMJAAAAATBd3GTai9TbCLHJI+CN1NsILENJUS5LT1NFOkEwMDUzODAuSVFfVE9UQUxfUkVWLkNRMzIwMTMuLi4uVVNEAQAAAExZDQACAAAADDE5MzU3LjcyMDQ5OQEIAAAABQAAAAExAQAAAAoxNzMzODkxNDczAwAAAAMxNjACAAAAAjI4</t>
  </si>
  <si>
    <t>BAAAAAEwBwAAAAoxMC8yNC8yMDIzCAAAAAk5LzMwLzIwMTMJAAAAATBd3GTai9TbCM+X+t+N1NsIJUNJUS5LT1NFOkEwMDUzODAuSVFfTkkuQ1EzMjAxMy4uLi5VU0QBAAAATFkNAAIAAAALMTk4OS41OTQ2NzYBCAAAAAUAAAABMQEAAAAKMTczMzg5MTQ3MwMAAAADMTYwAgAAAAIxNQQAAAABMAcAAAAKMTAvMjQvMjAyMwgAAAAJOS8zMC8yMDEzCQAAAAEwXdxk2ovU2wj5Vf3fjdTbCC1DSVEuS09TRTpBMDA1MzgwLklRX0NBU0hfRVFVSVYuQ1EzMjAxMy4uLi5VU0QBAAAATFkNAAIAAAALNjcxOS4xMTc5MjUBCAAAAAUAAAABMQEAAAAKMTczMzg5MTQ3MwMAAAADMTYwAgAAAAQxMDk2BAAAAAEwBwAAAAoxMC8yNC8yMDIzCAAAAAk5LzMwLzIwMTMJAAAAATBd3GTai9TbCA3BIOCN1NsIMUNJUS5LT1NFOkEwMDUzODAuSVFfQ0FTSF9TVF9JTlZFU1QuQ1EzMjAxMy4uLi5VU0QBAAAATFkNAAIAAAAMMjA1NjEuNjg4MjY5AQgAAAAFAAAAATEBAAAACjE3MzM4OTE0NzMDAAAAAzE2MAIAAAAEMTAwMgQAAAABMAcAAAAKMTAvMjQvMjAyMwgAAAAJOS8zMC8yMDEzCQAAAAEwXdxk2ovU2wh4KArgjdTbCCtDSVEuS09TRTpBMDA1MzgwLklRX1RPVEFMX0NBLkNRMzIwMTMuLi4uVVNEAQAAAExZDQACAAAADDUyNzU1LjUyMDMzNQEIAAAABQAAAAExAQAAAAoxNzMzODkxNDczAwAAAAMxNjACAAAABDEwMDgEAAAAATAH</t>
  </si>
  <si>
    <t>AAAACjEwLzI0LzIwMjMIAAAACTkvMzAvMjAxMwkAAAABMF3cZNqL1NsIqcMe4I3U2wgvQ0lRLktPU0U6QTAwNTM4MC5JUV9UT1RBTF9BU1NFVFMuQ1EzMjAxMy4uLi5VU0QBAAAATFkNAAIAAAANMTIwMTU1LjY3NTY5MwEIAAAABQAAAAExAQAAAAoxNzMzODkxNDczAwAAAAMxNjACAAAABDEwMDcEAAAAATAHAAAACjEwLzI0LzIwMjMIAAAACTkvMzAvMjAxMwkAAAABMF3cZNqL1NsIkRgb4I3U2wgrQ0lRLktPU0U6QTAwNTM4MC5JUV9UT1RBTF9DTC5DUTMyMDEzLi4uLlVTRAEAAABMWQ0AAgAAAAwyODM1NC4yMTA4NTIBCAAAAAUAAAABMQEAAAAKMTczMzg5MTQ3MwMAAAADMTYwAgAAAAQxMDA5BAAAAAEwBwAAAAoxMC8yNC8yMDIzCAAAAAk5LzMwLzIwMTMJAAAAATBd3GTai9TbCOtX9N+N1NsILUNJUS5LT1NFOkEwMDUzODAuSVFfVE9UQUxfTElBQi5DUTMyMDEzLi4uLlVTRAEAAABMWQ0AAgAAAAw3MDAyMC44MTQ5OTIBCAAAAAUAAAABMQEAAAAKMTczMzg5MTQ3MwMAAAADMTYwAgAAAAQxMjc2BAAAAAEwBwAAAAoxMC8yNC8yMDIzCAAAAAk5LzMwLzIwMTMJAAAAATBd3GTai9TbCBTTH+CN1NsILkNJUS5LT1NFOkEwMDUzODAuSVFfUFJFRl9FUVVJVFkuQ1EzMjAxMy4uLi5VU0QBAAAATFkNAAIAAAAKMTkxLjAzNTc4OQEIAAAABQAAAAExAQAAAAoxNzMzODkxNDczAwAAAAMxNjACAAAABDEwMDUEAAAA</t>
  </si>
  <si>
    <t>ATAHAAAACjEwLzI0LzIwMjMIAAAACTkvMzAvMjAxMwkAAAABMF3cZNqL1NsI/cIV4I3U2wg2Q0lRLktPU0U6QTAwNTM4MC5JUV9UT1RBTF9DT01NT05fRVFVSVRZLkNRMzIwMTMuLi4uVVNEAQAAAExZDQACAAAACzQ2MTM4LjQ5NjI1AQgAAAAFAAAAATEBAAAACjE3MzM4OTE0NzMDAAAAAzE2MAIAAAAEMTAwNgQAAAABMAcAAAAKMTAvMjQvMjAyMwgAAAAJOS8zMC8yMDEzCQAAAAEwXdxk2ovU2wh6vhfgjdTbCCdDSVEuS09TRTpBMDA1MzgwLklRX0FQSUMuQ1EzMjAxMy4uLi5VU0QBAAAATFkNAAIAAAALMzgxNy4xNTM3NDQBCAAAAAUAAAABMQEAAAAKMTczMzg5MTQ3MwMAAAADMTYwAgAAAAQxMDg0BAAAAAEwBwAAAAoxMC8yNC8yMDIzCAAAAAk5LzMwLzIwMTMJAAAAATBd3GTai9TbCP8+L+CN1NsIJUNJUS5LT1NFOkEwMDUzODAuSVFfUkUuQ1EzMjAxMy4uLi5VU0QBAAAATFkNAAIAAAAMNDI3MzMuMTQ1MDgxAQgAAAAFAAAAATEBAAAACjE3MzM4OTE0NzMDAAAAAzE2MAIAAAAEMTIyMgQAAAABMAcAAAAKMTAvMjQvMjAyMwgAAAAJOS8zMC8yMDEzCQAAAAEwXdxk2ovU2wjm7hzgjdTbCC9DSVEuS09TRTpBMDA1MzgwLklRX1RPVEFMX0VRVUlUWS5DUTMyMDEzLi4uLlVTRAEAAABMWQ0AAgAAAAw1MDEzNC44NjA3MDEBCAAAAAUAAAABMQEAAAAKMTczMzg5MTQ3MwMAAAADMTYwAgAAAAQxMjc1BAAAAAEw</t>
  </si>
  <si>
    <t>BwAAAAoxMC8yNC8yMDIzCAAAAAk5LzMwLzIwMTMJAAAAATBd3GTai9TbCM+X+t+N1NsIQENJUS5LT1NFOkEwMDUzODAuSVFfVE9UQUxfT1VUU1RBTkRJTkdfRklMSU5HX0RBVEUuQ1EzMjAxMy4uLi5VU0QBAAAATFkNAAIAAAAKMjMyLjQyODc5MQEEAAAABQAAAAE1AQAAAAoxNzMzODkxNDczAgAAAAUyNDE1MwYAAAABMF3cZNqL1NsI+VX9343U2wgtQ0lRLktPU0U6QTAwNTM4MC5JUV9UT1RBTF9ERUJULkNRMzIwMTMuLi4uVVNEAQAAAExZDQACAAAADDQzNTI3Ljk4MDYzNwEIAAAABQAAAAExAQAAAAoxNzMzODkxNDczAwAAAAMxNjACAAAABDQxNzMEAAAAATAHAAAACjEwLzI0LzIwMjMIAAAACTkvMzAvMjAxMwkAAAABMF3cZNqL1NsIg6gP4I3U2wgxQ0lRLktPU0U6QTAwNTM4MC5JUV9QUkVGX0RJVl9PVEhFUi5DUTMyMDEzLi4uLlVTRAEAAABMWQ0AAwAAAAAAXdxk2ovU2wiqohHgjdTbCCdDSVEuS09TRTpBMDA1MzgwLklRX0NPR1MuQ1EzMjAxMy4uLi5VU0QBAAAATFkNAAIAAAAMMTUwNzYuNjMzNTg5AQgAAAAFAAAAATEBAAAACjE3MzM4OTE0NzMDAAAAAzE2MAIAAAACMzQEAAAAATAHAAAACjEwLzI0LzIwMjMIAAAACTkvMzAvMjAxMwkAAAABMF3cZNqL1NsI5e0T4I3U2wglQ0lRLktPU0U6QTAwNTM4MC5JUV9BUC5DUTMyMDEzLi4uLlVTRAEAAABMWQ0AAgAAAAs1NjQ4LjYwMTE5OAEIAAAABQAA</t>
  </si>
  <si>
    <t>AAExAQAAAAoxNzMzODkxNDczAwAAAAMxNjACAAAABDEwMTgEAAAAATAHAAAACjEwLzI0LzIwMjMIAAAACTkvMzAvMjAxMwkAAAABMF3cZNqL1NsI3ZoM4I3U2wglQ0lRLktPU0U6QTAwNTM4MC5JUV9BUi5DUTMyMDEzLi4uLlVTRAEAAABMWQ0AAgAAAAs0MTQ0LjY1MDMwOAEIAAAABQAAAAExAQAAAAoxNzMzODkxNDczAwAAAAMxNjACAAAABDEwMjEEAAAAATAHAAAACjEwLzI0LzIwMjMIAAAACTkvMzAvMjAxMwkAAAABMF3cZNqL1NsIOoPy343U2wgsQ0lRLktPU0U6QTAwNTM4MC5JUV9JTlZFTlRPUlkuQ1EzMjAxMy4uLi5VU0QBAAAATFkNAAIAAAALNjAxMS42Njg3NzcBCAAAAAUAAAABMQEAAAAKMTczMzg5MTQ3MwMAAAADMTYwAgAAAAQxMDQzBAAAAAEwBwAAAAoxMC8yNC8yMDIzCAAAAAk5LzMwLzIwMTMJAAAAATBd3GTai9TbCOtX9N+N1NsIJkNJUS5LT1NFOkEwMDUzODAuSVFfU0dBLkNRMzIwMTMuLi4uVVNEAQAAAExZDQACAAAACzIyNDIuMDQ1OTQ5AQgAAAAFAAAAATEBAAAACjE3MzM4OTE0NzMDAAAAAzE2MAIAAAACMjMEAAAAATAHAAAACjEwLzI0LzIwMjMIAAAACTkvMzAvMjAxMwkAAAABMF3cZNqL1NsIHG4O4I3U2wg7Q0lRLktPU0U6QTAwNTM4MC5JUV9UT1RBTF9SRVZfMVlSX0FOTl9HUk9XVEguQ1EzMjAxMy4uLi5VU0QBAAAATFkNAAIAAAAGNS45NzQ4AQgAAAAFAAAAATEBAAAACjE3</t>
  </si>
  <si>
    <t>MzM4OTE0NzMDAAAAAjg1AgAAAAQ0MTk0BAAAAAEwBwAAAAoxMC8yNC8yMDIzCAAAAAk5LzMwLzIwMTMJAAAAATBd3GTai9TbCKzX99+N1NsIJUNJUS5LT1NFOkEwMDUzODAuSVFfREEuQ1EzMjAxMy4uLi5VU0QBAAAATFkNAAMAAAAAAF3cZNqL1NsIDcEg4I3U2wgzQ0lRLktPU0U6QTAwNTM4MC5JUV9ORVRfSU5URVJFU1RfRVhQLkNRMzIwMTMuLi4uVVNEAQAAAExZDQACAAAACTYwLjk0MTI5MgEIAAAABQAAAAExAQAAAAoxNzMzODkxNDczAwAAAAMxNjACAAAAAzM2OAQAAAABMAcAAAAKMTAvMjQvMjAyMwgAAAAJOS8zMC8yMDEzCQAAAAEwXdxk2ovU2wjQuCLgjdTbCDJDSVEuS09TRTpBMDA1MzgwLklRX05FVF9XT1JLSU5HX0NBUC5DUTMyMDEzLi4uLlVTRAEAAABMWQ0AAgAAAAsxNjIzMy4wMzY5NwEIAAAABQAAAAExAQAAAAoxNzMzODkxNDczAwAAAAMxNjACAAAABDEzMTEEAAAAATAHAAAACjEwLzI0LzIwMjMIAAAACTkvMzAvMjAxMwkAAAABMF3cZNqL1NsIsckj4I3U2wgoQ0lRLktPU0U6QTAwNTM4MC5JUV9DQVBFWC5DUTMyMDEzLi4uLlVTRAEAAABMWQ0AAgAAAAstNzE1LjMzNzQ5NQEIAAAABQAAAAExAQAAAAoxNzMzODkxNDczAwAAAAMxNjACAAAABDIwMjEEAAAAATAHAAAACjEwLzI0LzIwMjMIAAAACTkvMzAvMjAxMwkAAAABMF3cZNqL1NsIOtcm4I3U2wgsQ0lRLktPU0U6QTAwNTM4MC5J</t>
  </si>
  <si>
    <t>UV9UT1RBTF9SRVYuQ1EyMjAxMy4uLi5VU0QBAAAATFkNAAIAAAAMMjAyNDYuMTI1NzAyAQgAAAAFAAAAATEBAAAACjE3MzQwODcwNDQDAAAAAzE2MAIAAAACMjgEAAAAATAHAAAACjEwLzI0LzIwMjMIAAAACTYvMzAvMjAxMwkAAAABMF3cZNqL1NsIFNMf4I3U2wglQ0lRLktPU0U6QTAwNTM4MC5JUV9OSS5DUTIyMDEzLi4uLlVTRAEAAABMWQ0AAgAAAAsyMDk2LjY5NzAxOAEIAAAABQAAAAExAQAAAAoxNzM0MDg3MDQ0AwAAAAMxNjACAAAAAjE1BAAAAAEwBwAAAAoxMC8yNC8yMDIzCAAAAAk2LzMwLzIwMTMJAAAAATBd3GTai9TbCOtX9N+N1NsILUNJUS5LT1NFOkEwMDUzODAuSVFfQ0FTSF9FUVVJVi5DUTIyMDEzLi4uLlVTRAEAAABMWQ0AAgAAAAs1NTQzLjMwNDI5NwEIAAAABQAAAAExAQAAAAoxNzM0MDg3MDQ0AwAAAAMxNjACAAAABDEwOTYEAAAAATAHAAAACjEwLzI0LzIwMjMIAAAACTYvMzAvMjAxMwkAAAABMF3cZNqL1NsIN/Us4I3U2wgxQ0lRLktPU0U6QTAwNTM4MC5JUV9DQVNIX1NUX0lOVkVTVC5DUTIyMDEzLi4uLlVTRAEAAABMWQ0AAgAAAAwxOTY2OS4zODAyNTYBCAAAAAUAAAABMQEAAAAKMTczNDA4NzA0NAMAAAADMTYwAgAAAAQxMDAyBAAAAAEwBwAAAAoxMC8yNC8yMDIzCAAAAAk2LzMwLzIwMTMJAAAAATBd3GTai9TbCKzX99+N1NsIK0NJUS5LT1NFOkEwMDUzODAuSVFfVE9UQUxf</t>
  </si>
  <si>
    <t>Q0EuQ1EyMjAxMy4uLi5VU0QBAAAATFkNAAIAAAAMNTA1MTAuMjEyOTE2AQgAAAAFAAAAATEBAAAACjE3MzQwODcwNDQDAAAAAzE2MAIAAAAEMTAwOAQAAAABMAcAAAAKMTAvMjQvMjAyMwgAAAAJNi8zMC8yMDEzCQAAAAEwXdxk2ovU2wjPl/rfjdTbCC9DSVEuS09TRTpBMDA1MzgwLklRX1RPVEFMX0FTU0VUUy5DUTIyMDEzLi4uLlVTRAEAAABMWQ0AAgAAAA0xMTMyNjcuODk4NTk5AQgAAAAFAAAAATEBAAAACjE3MzQwODcwNDQDAAAAAzE2MAIAAAAEMTAwNwQAAAABMAcAAAAKMTAvMjQvMjAyMwgAAAAJNi8zMC8yMDEzCQAAAAEwXdxk2ovU2wg61ybgjdTbCCtDSVEuS09TRTpBMDA1MzgwLklRX1RPVEFMX0NMLkNRMjIwMTMuLi4uVVNEAQAAAExZDQACAAAADDI5OTQ0LjQ4MDg4MQEIAAAABQAAAAExAQAAAAoxNzM0MDg3MDQ0AwAAAAMxNjACAAAABDEwMDkEAAAAATAHAAAACjEwLzI0LzIwMjMIAAAACTYvMzAvMjAxMwkAAAABMF3cZNqL1NsI5e0T4I3U2wgtQ0lRLktPU0U6QTAwNTM4MC5JUV9UT1RBTF9MSUFCLkNRMjIwMTMuLi4uVVNEAQAAAExZDQACAAAADDY3NTk0LjgzOTY2NAEIAAAABQAAAAExAQAAAAoxNzM0MDg3MDQ0AwAAAAMxNjACAAAABDEyNzYEAAAAATAHAAAACjEwLzI0LzIwMjMIAAAACTYvMzAvMjAxMwkAAAABMF3cZNqL1NsI/cIV4I3U2wguQ0lRLktPU0U6QTAwNTM4MC5JUV9QUkVG</t>
  </si>
  <si>
    <t>X0VRVUlUWS5DUTIyMDEzLi4uLlVTRAEAAABMWQ0AAgAAAAoxNzkuNDI5Mjk3AQgAAAAFAAAAATEBAAAACjE3MzQwODcwNDQDAAAAAzE2MAIAAAAEMTAwNQQAAAABMAcAAAAKMTAvMjQvMjAyMwgAAAAJNi8zMC8yMDEzCQAAAAEwXdxk2ovU2wh4KArgjdTbCDZDSVEuS09TRTpBMDA1MzgwLklRX1RPVEFMX0NPTU1PTl9FUVVJVFkuQ1EyMjAxMy4uLi5VU0QBAAAATFkNAAIAAAAMNDIwMTMuMDU3OTM3AQgAAAAFAAAAATEBAAAACjE3MzQwODcwNDQDAAAAAzE2MAIAAAAEMTAwNgQAAAABMAcAAAAKMTAvMjQvMjAyMwgAAAAJNi8zMC8yMDEzCQAAAAEwXdxk2ovU2wh6vhfgjdTbCCdDSVEuS09TRTpBMDA1MzgwLklRX0FQSUMuQ1EyMjAxMy4uLi5VU0QBAAAATFkNAAIAAAALMzU4NS4yNDAzMTkBCAAAAAUAAAABMQEAAAAKMTczNDA4NzA0NAMAAAADMTYwAgAAAAQxMDg0BAAAAAEwBwAAAAoxMC8yNC8yMDIzCAAAAAk2LzMwLzIwMTMJAAAAATBd3GTai9TbCDqD8t+N1NsIJUNJUS5LT1NFOkEwMDUzODAuSVFfUkUuQ1EyMjAxMy4uLi5VU0QBAAAATFkNAAIAAAAMMzgyNzUuNDEwODc0AQgAAAAFAAAAATEBAAAACjE3MzQwODcwNDQDAAAAAzE2MAIAAAAEMTIyMgQAAAABMAcAAAAKMTAvMjQvMjAyMwgAAAAJNi8zMC8yMDEzCQAAAAEwXdxk2ovU2wjdmgzgjdTbCC9DSVEuS09TRTpBMDA1MzgwLklRX1RPVEFMX0VR</t>
  </si>
  <si>
    <t>VUlUWS5DUTIyMDEzLi4uLlVTRAEAAABMWQ0AAgAAAAw0NTY3My4wNTg5MzUBCAAAAAUAAAABMQEAAAAKMTczNDA4NzA0NAMAAAADMTYwAgAAAAQxMjc1BAAAAAEwBwAAAAoxMC8yNC8yMDIzCAAAAAk2LzMwLzIwMTMJAAAAATBd3GTai9TbCBxuDuCN1NsIQENJUS5LT1NFOkEwMDUzODAuSVFfVE9UQUxfT1VUU1RBTkRJTkdfRklMSU5HX0RBVEUuQ1EyMjAxMy4uLi5VU0QBAAAATFkNAAIAAAAKMjA5LjI2OTc2OQEEAAAABQAAAAE1AQAAAAoxNzM0MDg3MDQ0AgAAAAUyNDE1MwYAAAABMF3cZNqL1NsIg6gP4I3U2wgtQ0lRLktPU0U6QTAwNTM4MC5JUV9UT1RBTF9ERUJULkNRMjIwMTMuLi4uVVNEAQAAAExZDQACAAAADDQxMTkzLjIyOTE1NwEIAAAABQAAAAExAQAAAAoxNzM0MDg3MDQ0AwAAAAMxNjACAAAABDQxNzMEAAAAATAHAAAACjEwLzI0LzIwMjMIAAAACTYvMzAvMjAxMwkAAAABMF3cZNqL1NsIyHsR4I3U2wgxQ0lRLktPU0U6QTAwNTM4MC5JUV9QUkVGX0RJVl9PVEhFUi5DUTIyMDEzLi4uLlVTRAEAAABMWQ0AAwAAAAAAXdxk2ovU2wjQuCLgjdTbCCdDSVEuS09TRTpBMDA1MzgwLklRX0NPR1MuQ1EyMjAxMy4uLi5VU0QBAAAATFkNAAIAAAAMMTU2MDEuMzczOTA0AQgAAAAFAAAAATEBAAAACjE3MzQwODcwNDQDAAAAAzE2MAIAAAACMzQEAAAAATAHAAAACjEwLzI0LzIwMjMIAAAACTYvMzAvMjAx</t>
  </si>
  <si>
    <t>MwkAAAABMF3cZNqL1NsIrNf3343U2wglQ0lRLktPU0U6QTAwNTM4MC5JUV9BUC5DUTIyMDEzLi4uLlVTRAEAAABMWQ0AAgAAAAs2NTY3LjcxMjU2OQEIAAAABQAAAAExAQAAAAoxNzM0MDg3MDQ0AwAAAAMxNjACAAAABDEwMTgEAAAAATAHAAAACjEwLzI0LzIwMjMIAAAACTYvMzAvMjAxMwkAAAABMF3cZNqL1NsIz5f6343U2wglQ0lRLktPU0U6QTAwNTM4MC5JUV9BUi5DUTIyMDEzLi4uLlVTRAEAAABMWQ0AAgAAAAs0MzczLjQyNTAzNwEIAAAABQAAAAExAQAAAAoxNzM0MDg3MDQ0AwAAAAMxNjACAAAABDEwMjEEAAAAATAHAAAACjEwLzI0LzIwMjMIAAAACTYvMzAvMjAxMwkAAAABMF3cZNqL1NsI+VX9343U2wgsQ0lRLktPU0U6QTAwNTM4MC5JUV9JTlZFTlRPUlkuQ1EyMjAxMy4uLi5VU0QBAAAATFkNAAIAAAALNTg1Mi44NzcyNzUBCAAAAAUAAAABMQEAAAAKMTczNDA4NzA0NAMAAAADMTYwAgAAAAQxMDQzBAAAAAEwBwAAAAoxMC8yNC8yMDIzCAAAAAk2LzMwLzIwMTMJAAAAATBd3GTai9TbCLHJI+CN1NsIJkNJUS5LT1NFOkEwMDUzODAuSVFfU0dBLkNRMjIwMTMuLi4uVVNEAQAAAExZDQACAAAACzIzOTcuOTUxODA0AQgAAAAFAAAAATEBAAAACjE3MzQwODcwNDQDAAAAAzE2MAIAAAACMjMEAAAAATAHAAAACjEwLzI0LzIwMjMIAAAACTYvMzAvMjAxMwkAAAABMF3cZNqL1NsIFNMf4I3U2wg7Q0lR</t>
  </si>
  <si>
    <t>LktPU0U6QTAwNTM4MC5JUV9UT1RBTF9SRVZfMVlSX0FOTl9HUk9XVEguQ1EyMjAxMy4uLi5VU0QBAAAATFkNAAIAAAAGNS42NjY1AQgAAAAFAAAAATEBAAAACjE3MzQwODcwNDQDAAAAAjg1AgAAAAQ0MTk0BAAAAAEwBwAAAAoxMC8yNC8yMDIzCAAAAAk2LzMwLzIwMTMJAAAAATBd3GTai9TbCHgoCuCN1NsIJUNJUS5LT1NFOkEwMDUzODAuSVFfREEuQ1EyMjAxMy4uLi5VU0QBAAAATFkNAAMAAAAAAF3cZNqL1NsIDcEg4I3U2wgzQ0lRLktPU0U6QTAwNTM4MC5JUV9ORVRfSU5URVJFU1RfRVhQLkNRMjIwMTMuLi4uVVNEAQAAAExZDQACAAAACTUyLjkwNzE5NAEIAAAABQAAAAExAQAAAAoxNzM0MDg3MDQ0AwAAAAMxNjACAAAAAzM2OAQAAAABMAcAAAAKMTAvMjQvMjAyMwgAAAAJNi8zMC8yMDEzCQAAAAEwXdxk2ovU2wg6g/LfjdTbCDJDSVEuS09TRTpBMDA1MzgwLklRX05FVF9XT1JLSU5HX0NBUC5DUTIyMDEzLi4uLlVTRAEAAABMWQ0AAgAAAAwxNDA3Ni4zNjk0MTMBCAAAAAUAAAABMQEAAAAKMTczNDA4NzA0NAMAAAADMTYwAgAAAAQxMzExBAAAAAEwBwAAAAoxMC8yNC8yMDIzCAAAAAk2LzMwLzIwMTMJAAAAATBd3GTai9TbCOtX9N+N1NsIKENJUS5LT1NFOkEwMDUzODAuSVFfQ0FQRVguQ1EyMjAxMy4uLi5VU0QBAAAATFkNAAIAAAALLTY4MC44MTQxMDcBCAAAAAUAAAABMQEAAAAKMTczNDA4NzA0</t>
  </si>
  <si>
    <t>NAMAAAADMTYwAgAAAAQyMDIxBAAAAAEwBwAAAAoxMC8yNC8yMDIzCAAAAAk2LzMwLzIwMTMJAAAAATBd3GTai9TbCFNeKuCN1NsILENJUS5LT1NFOkEwMDUzODAuSVFfVE9UQUxfUkVWLkNRMTIwMTMuLi4uVVNEAQAAAExZDQACAAAACzE5MjA1LjEzOTk3AQgAAAAFAAAAATEBAAAACjE3MzQwODM1NzYDAAAAAzE2MAIAAAACMjgEAAAAATAHAAAACjEwLzI0LzIwMjMIAAAACTMvMzEvMjAxMwkAAAABMF3cZNqL1NsI+VX9343U2wglQ0lRLktPU0U6QTAwNTM4MC5JUV9OSS5DUTEyMDEzLi4uLlVTRAEAAABMWQ0AAgAAAAsxNzQ4LjQ0MzA4NwEIAAAABQAAAAExAQAAAAoxNzM0MDgzNTc2AwAAAAMxNjACAAAAAjE1BAAAAAEwBwAAAAoxMC8yNC8yMDIzCAAAAAkzLzMxLzIwMTMJAAAAATBd3GTai9TbCOXtE+CN1NsILUNJUS5LT1NFOkEwMDUzODAuSVFfQ0FTSF9FUVVJVi5DUTEyMDEzLi4uLlVTRAEAAABMWQ0AAgAAAAo1NDkyLjM2MTg1AQgAAAAFAAAAATEBAAAACjE3MzQwODM1NzYDAAAAAzE2MAIAAAAEMTA5NgQAAAABMAcAAAAKMTAvMjQvMjAyMwgAAAAJMy8zMS8yMDEzCQAAAAEwXdxk2ovU2wj9whXgjdTbCDFDSVEuS09TRTpBMDA1MzgwLklRX0NBU0hfU1RfSU5WRVNULkNRMTIwMTMuLi4uVVNEAQAAAExZDQACAAAADDE3OTcwLjgyMTAyNAEIAAAABQAAAAExAQAAAAoxNzM0MDgzNTc2AwAAAAMxNjAC</t>
  </si>
  <si>
    <t>AAAABDEwMDIEAAAAATAHAAAACjEwLzI0LzIwMjMIAAAACTMvMzEvMjAxMwkAAAABMF3cZNqL1NsIer4X4I3U2wgrQ0lRLktPU0U6QTAwNTM4MC5JUV9UT1RBTF9DQS5DUTEyMDEzLi4uLlVTRAEAAABMWQ0AAgAAAAw0OTk0MS42MTc0MjgBCAAAAAUAAAABMQEAAAAKMTczNDA4MzU3NgMAAAADMTYwAgAAAAQxMDA4BAAAAAEwBwAAAAoxMC8yNC8yMDIzCAAAAAkzLzMxLzIwMTMJAAAAATBd3GTai9TbCE2AD+CN1NsIL0NJUS5LT1NFOkEwMDUzODAuSVFfVE9UQUxfQVNTRVRTLkNRMTIwMTMuLi4uVVNEAQAAAExZDQACAAAADTExMjM5Ny41NjY4MzUBCAAAAAUAAAABMQEAAAAKMTczNDA4MzU3NgMAAAADMTYwAgAAAAQxMDA3BAAAAAEwBwAAAAoxMC8yNC8yMDIzCAAAAAkzLzMxLzIwMTMJAAAAATBd3GTai9TbCN2aDOCN1NsIK0NJUS5LT1NFOkEwMDUzODAuSVFfVE9UQUxfQ0wuQ1ExMjAxMy4uLi5VU0QBAAAATFkNAAIAAAAMMjk4MDAuOTg0NzAyAQgAAAAFAAAAATEBAAAACjE3MzQwODM1NzYDAAAAAzE2MAIAAAAEMTAwOQQAAAABMAcAAAAKMTAvMjQvMjAyMwgAAAAJMy8zMS8yMDEzCQAAAAEwXdxk2ovU2wjrV/TfjdTbCC1DSVEuS09TRTpBMDA1MzgwLklRX1RPVEFMX0xJQUIuQ1ExMjAxMy4uLi5VU0QBAAAATFkNAAIAAAAMNjc3MjAuNDI4MDI5AQgAAAAFAAAAATEBAAAACjE3MzQwODM1NzYDAAAAAzE2</t>
  </si>
  <si>
    <t>MAIAAAAEMTI3NgQAAAABMAcAAAAKMTAvMjQvMjAyMwgAAAAJMy8zMS8yMDEzCQAAAAEwXdxk2ovU2wjIexHgjdTbCC5DSVEuS09TRTpBMDA1MzgwLklRX1BSRUZfRVFVSVRZLkNRMTIwMTMuLi4uVVNEAQAAAExZDQACAAAACjE4NC42NzI0NTYBCAAAAAUAAAABMQEAAAAKMTczNDA4MzU3NgMAAAADMTYwAgAAAAQxMDA1BAAAAAEwBwAAAAoxMC8yNC8yMDIzCAAAAAkzLzMxLzIwMTMJAAAAATBd3GTai9TbCKzX99+N1NsINkNJUS5LT1NFOkEwMDUzODAuSVFfVE9UQUxfQ09NTU9OX0VRVUlUWS5DUTEyMDEzLi4uLlVTRAEAAABMWQ0AAgAAAAw0MDg3Ni40OTQ2MTQBCAAAAAUAAAABMQEAAAAKMTczNDA4MzU3NgMAAAADMTYwAgAAAAQxMDA2BAAAAAEwBwAAAAoxMC8yNC8yMDIzCAAAAAkzLzMxLzIwMTMJAAAAATBd3GTai9TbCLHJI+CN1NsIJ0NJUS5LT1NFOkEwMDUzODAuSVFfQVBJQy5DUTEyMDEzLi4uLlVTRAEAAABMWQ0AAgAAAAszNzM4LjE4MTU5NAEIAAAABQAAAAExAQAAAAoxNzM0MDgzNTc2AwAAAAMxNjACAAAABDEwODQEAAAAATAHAAAACjEwLzI0LzIwMjMIAAAACTMvMzEvMjAxMwkAAAABMF3cZNqL1NsIOtcm4I3U2wglQ0lRLktPU0U6QTAwNTM4MC5JUV9SRS5DUTEyMDEzLi4uLlVTRAEAAABMWQ0AAgAAAAwzNzIxOC4yNDUwODMBCAAAAAUAAAABMQEAAAAKMTczNDA4MzU3NgMAAAADMTYwAgAA</t>
  </si>
  <si>
    <t>AAQxMjIyBAAAAAEwBwAAAAoxMC8yNC8yMDIzCAAAAAkzLzMxLzIwMTMJAAAAATBd3GTai9TbCBxuDuCN1NsIL0NJUS5LT1NFOkEwMDUzODAuSVFfVE9UQUxfRVFVSVRZLkNRMTIwMTMuLi4uVVNEAQAAAExZDQACAAAADDQ0Njc3LjEzODgwNgEIAAAABQAAAAExAQAAAAoxNzM0MDgzNTc2AwAAAAMxNjACAAAABDEyNzUEAAAAATAHAAAACjEwLzI0LzIwMjMIAAAACTMvMzEvMjAxMwkAAAABMF3cZNqL1NsIeCgK4I3U2whAQ0lRLktPU0U6QTAwNTM4MC5JUV9UT1RBTF9PVVRTVEFORElOR19GSUxJTkdfREFURS5DUTEyMDEzLi4uLlVTRAEAAABMWQ0AAgAAAAoyMDkuMjY5NzY5AQQAAAAFAAAAATUBAAAACjE3MzQwODM1NzYCAAAABTI0MTUzBgAAAAEwXdxk2ovU2wj5Vf3fjdTbCC1DSVEuS09TRTpBMDA1MzgwLklRX1RPVEFMX0RFQlQuQ1ExMjAxMy4uLi5VU0QBAAAATFkNAAIAAAAMNDEzNzIuNjQ1MDUyAQgAAAAFAAAAATEBAAAACjE3MzQwODM1NzYDAAAAAzE2MAIAAAAENDE3MwQAAAABMAcAAAAKMTAvMjQvMjAyMwgAAAAJMy8zMS8yMDEzCQAAAAEwXdxk2ovU2wiFnB7gjdTbCDFDSVEuS09TRTpBMDA1MzgwLklRX1BSRUZfRElWX09USEVSLkNRMTIwMTMuLi4uVVNEAQAAAExZDQADAAAAAABd3GTai9TbCBTTH+CN1NsIJ0NJUS5LT1NFOkEwMDUzODAuSVFfQ09HUy5DUTEyMDEzLi4uLlVTRAEAAABMWQ0A</t>
  </si>
  <si>
    <t>AgAAAAwxNDk3Ni44MDM5NjcBCAAAAAUAAAABMQEAAAAKMTczNDA4MzU3NgMAAAADMTYwAgAAAAIzNAQAAAABMAcAAAAKMTAvMjQvMjAyMwgAAAAJMy8zMS8yMDEzCQAAAAEwXdxk2ovU2wgNwSDgjdTbCCVDSVEuS09TRTpBMDA1MzgwLklRX0FQLkNRMTIwMTMuLi4uVVNEAQAAAExZDQACAAAACzYzNzEuNTI3MzUzAQgAAAAFAAAAATEBAAAACjE3MzQwODM1NzYDAAAAAzE2MAIAAAAEMTAxOAQAAAABMAcAAAAKMTAvMjQvMjAyMwgAAAAJMy8zMS8yMDEzCQAAAAEwXdxk2ovU2wjQuCLgjdTbCCVDSVEuS09TRTpBMDA1MzgwLklRX0FSLkNRMTIwMTMuLi4uVVNEAQAAAExZDQACAAAACzQwNzQuMDg1OTA4AQgAAAAFAAAAATEBAAAACjE3MzQwODM1NzYDAAAAAzE2MAIAAAAEMTAyMQQAAAABMAcAAAAKMTAvMjQvMjAyMwgAAAAJMy8zMS8yMDEzCQAAAAEwXdxk2ovU2wg6g/LfjdTbCCxDSVEuS09TRTpBMDA1MzgwLklRX0lOVkVOVE9SWS5DUTEyMDEzLi4uLlVTRAEAAABMWQ0AAgAAAAs2MDYzLjA1NzcyMgEIAAAABQAAAAExAQAAAAoxNzM0MDgzNTc2AwAAAAMxNjACAAAABDEwNDMEAAAAATAHAAAACjEwLzI0LzIwMjMIAAAACTMvMzEvMjAxMwkAAAABMF3cZNqL1NsI61f0343U2wgmQ0lRLktPU0U6QTAwNTM4MC5JUV9TR0EuQ1ExMjAxMy4uLi5VU0QBAAAATFkNAAIAAAALMjQyNS40NDc3OTQBCAAAAAUAAAAB</t>
  </si>
  <si>
    <t>MQEAAAAKMTczNDA4MzU3NgMAAAADMTYwAgAAAAIyMwQAAAABMAcAAAAKMTAvMjQvMjAyMwgAAAAJMy8zMS8yMDEzCQAAAAEwXdxk2ovU2wjm7hzgjdTbCDtDSVEuS09TRTpBMDA1MzgwLklRX1RPVEFMX1JFVl8xWVJfQU5OX0dST1dUSC5DUTEyMDEzLi4uLlVTRAEAAABMWQ0AAgAAAAY1Ljk2MTUBCAAAAAUAAAABMQEAAAAKMTczNDA4MzU3NgMAAAACODUCAAAABDQxOTQEAAAAATAHAAAACjEwLzI0LzIwMjMIAAAACTMvMzEvMjAxMwkAAAABMF3cZNqL1NsIrNf3343U2wglQ0lRLktPU0U6QTAwNTM4MC5JUV9EQS5DUTEyMDEzLi4uLlVTRAEAAABMWQ0AAwAAAAAAXdxk2ovU2wjPl/rfjdTbCDNDSVEuS09TRTpBMDA1MzgwLklRX05FVF9JTlRFUkVTVF9FWFAuQ1ExMjAxMy4uLi5VU0QBAAAATFkNAAIAAAAJNTQuOTAyNjIyAQgAAAAFAAAAATEBAAAACjE3MzQwODM1NzYDAAAAAzE2MAIAAAADMzY4BAAAAAEwBwAAAAoxMC8yNC8yMDIzCAAAAAkzLzMxLzIwMTMJAAAAATBd3GTai9TbCP3CFeCN1NsIMkNJUS5LT1NFOkEwMDUzODAuSVFfTkVUX1dPUktJTkdfQ0FQLkNRMTIwMTMuLi4uVVNEAQAAAExZDQACAAAADDE1MjgxLjY3MDIyOQEIAAAABQAAAAExAQAAAAoxNzM0MDgzNTc2AwAAAAMxNjACAAAABDEzMTEEAAAAATAHAAAACjEwLzI0LzIwMjMIAAAACTMvMzEvMjAxMwkAAAABMF3cZNqL1NsIer4X4I3U</t>
  </si>
  <si>
    <t>2wgoQ0lRLktPU0U6QTAwNTM4MC5JUV9DQVBFWC5DUTEyMDEzLi4uLlVTRAEAAABMWQ0AAgAAAAstNDI0Ljk4MDA3MgEIAAAABQAAAAExAQAAAAoxNzM0MDgzNTc2AwAAAAMxNjACAAAABDIwMjEEAAAAATAHAAAACjEwLzI0LzIwMjMIAAAACTMvMzEvMjAxMwkAAAABMF3cZNqL1NsIP68o4I3U2wgsQ0lRLktPU0U6QTAwNTM4MC5JUV9UT1RBTF9SRVYuQ1E0MjAxMi4uLi5VU0QBAAAATFkNAAIAAAALMjEzNjAuOTQ5MjEBCAAAAAUAAAABMQEAAAAKMTY2NzE5MzU1MgMAAAADMTYwAgAAAAIyOAQAAAABMAcAAAAKMTAvMjQvMjAyMwgAAAAKMTIvMzEvMjAxMgkAAAABMF3cZNqL1NsIInMD4I3U2wglQ0lRLktPU0U6QTAwNTM4MC5JUV9OSS5DUTQyMDEyLi4uLlVTRAEAAABMWQ0AAgAAAAsxNjg0LjM2NDE5NgEIAAAABQAAAAExAQAAAAoxNjY3MTkzNTUyAwAAAAMxNjACAAAAAjE1BAAAAAEwBwAAAAoxMC8yNC8yMDIzCAAAAAoxMi8zMS8yMDEyCQAAAAEwXdxk2ovU2wjl7RPgjdTbCC1DSVEuS09TRTpBMDA1MzgwLklRX0NBU0hfRVFVSVYuQ1E0MjAxMi4uLi5VU0QBAAAATFkNAAIAAAALNjM1NS4yOTg1NzEBCAAAAAUAAAABMQEAAAAKMTY2NzE5MzU1MgMAAAADMTYwAgAAAAQxMDk2BAAAAAEwBwAAAAoxMC8yNC8yMDIzCAAAAAoxMi8zMS8yMDEyCQAAAAEwXdxk2ovU2wjdmgzgjdTbCDFDSVEuS09TRTpBMDA1</t>
  </si>
  <si>
    <t>MzgwLklRX0NBU0hfU1RfSU5WRVNULkNRNDIwMTIuLi4uVVNEAQAAAExZDQACAAAACzE4MDIxLjM5NTA2AQgAAAAFAAAAATEBAAAACjE2NjcxOTM1NTIDAAAAAzE2MAIAAAAEMTAwMgQAAAABMAcAAAAKMTAvMjQvMjAyMwgAAAAKMTIvMzEvMjAxMgkAAAABMF3cZNqL1NsIvrT3343U2wgrQ0lRLktPU0U6QTAwNTM4MC5JUV9UT1RBTF9DQS5DUTQyMDEyLi4uLlVTRAEAAABMWQ0AAgAAAAw1MTU2OS4wNzE1NDcBCAAAAAUAAAABMQEAAAAKMTY2NzE5MzU1MgMAAAADMTYwAgAAAAQxMDA4BAAAAAEwBwAAAAoxMC8yNC8yMDIzCAAAAAoxMi8zMS8yMDEyCQAAAAEwXdxk2ovU2wjPl/rfjdTbCC9DSVEuS09TRTpBMDA1MzgwLklRX1RPVEFMX0FTU0VUUy5DUTQyMDEyLi4uLlVTRAEAAABMWQ0AAgAAAA0xMTQyNzIuODkxMTY4AQgAAAAFAAAAATEBAAAACjE2NjcxOTM1NTIDAAAAAzE2MAIAAAAEMTAwNwQAAAABMAcAAAAKMTAvMjQvMjAyMwgAAAAKMTIvMzEvMjAxMgkAAAABMF3cZNqL1NsI+VX9343U2wgrQ0lRLktPU0U6QTAwNTM4MC5JUV9UT1RBTF9DTC5DUTQyMDEyLi4uLlVTRAEAAABMWQ0AAgAAAAwzMDg3Mi45NDUwOTIBCAAAAAUAAAABMQEAAAAKMTY2NzE5MzU1MgMAAAADMTYwAgAAAAQxMDA5BAAAAAEwBwAAAAoxMC8yNC8yMDIzCAAAAAoxMi8zMS8yMDEyCQAAAAEwXdxk2ovU2wgcbg7gjdTbCC1DSVEu</t>
  </si>
  <si>
    <t>S09TRTpBMDA1MzgwLklRX1RPVEFMX0xJQUIuQ1E0MjAxMi4uLi5VU0QBAAAATFkNAAIAAAAMNjkyMTkuNTg5MjE0AQgAAAAFAAAAATEBAAAACjE2NjcxOTM1NTIDAAAAAzE2MAIAAAAEMTI3NgQAAAABMAcAAAAKMTAvMjQvMjAyMwgAAAAKMTIvMzEvMjAxMgkAAAABMF3cZNqL1NsIsckj4I3U2wguQ0lRLktPU0U6QTAwNTM4MC5JUV9QUkVGX0VRVUlUWS5DUTQyMDEyLi4uLlVTRAEAAABMWQ0AAgAAAAoxOTMuMTc5NTY5AQgAAAAFAAAAATEBAAAACjE2NjcxOTM1NTIDAAAAAzE2MAIAAAAEMTAwNQQAAAABMAcAAAAKMTAvMjQvMjAyMwgAAAAKMTIvMzEvMjAxMgkAAAABMF3cZNqL1NsIeCgK4I3U2wg2Q0lRLktPU0U6QTAwNTM4MC5JUV9UT1RBTF9DT01NT05fRVFVSVRZLkNRNDIwMTIuLi4uVVNEAQAAAExZDQACAAAACzQxMjEzLjQ0NDY4AQgAAAAFAAAAATEBAAAACjE2NjcxOTM1NTIDAAAAAzE2MAIAAAAEMTAwNgQAAAABMAcAAAAKMTAvMjQvMjAyMwgAAAAKMTIvMzEvMjAxMgkAAAABMF3cZNqL1NsIOtcm4I3U2wgnQ0lRLktPU0U6QTAwNTM4MC5JUV9BUElDLkNRNDIwMTIuLi4uVVNEAQAAAExZDQACAAAACzM5MTAuMzg0NDkyAQgAAAAFAAAAATEBAAAACjE2NjcxOTM1NTIDAAAAAzE2MAIAAAAEMTA4NAQAAAABMAcAAAAKMTAvMjQvMjAyMwgAAAAKMTIvMzEvMjAxMgkAAAABMF3cZNqL1NsIOoPy343U</t>
  </si>
  <si>
    <t>2wglQ0lRLktPU0U6QTAwNTM4MC5JUV9SRS5DUTQyMDEyLi4uLlVTRAEAAABMWQ0AAgAAAAwzNzYwMi42MzQ2NzcBCAAAAAUAAAABMQEAAAAKMTY2NzE5MzU1MgMAAAADMTYwAgAAAAQxMjIyBAAAAAEwBwAAAAoxMC8yNC8yMDIzCAAAAAoxMi8zMS8yMDEyCQAAAAEwXdxk2ovU2wiFnB7gjdTbCC9DSVEuS09TRTpBMDA1MzgwLklRX1RPVEFMX0VRVUlUWS5DUTQyMDEyLi4uLlVTRAEAAABMWQ0AAgAAAAw0NTA1My4zMDE5NTQBCAAAAAUAAAABMQEAAAAKMTY2NzE5MzU1MgMAAAADMTYwAgAAAAQxMjc1BAAAAAEwBwAAAAoxMC8yNC8yMDIzCAAAAAoxMi8zMS8yMDEyCQAAAAEwXdxk2ovU2wgicwPgjdTbCEBDSVEuS09TRTpBMDA1MzgwLklRX1RPVEFMX09VVFNUQU5ESU5HX0ZJTElOR19EQVRFLkNRNDIwMTIuLi4uVVNEAQAAAExZDQACAAAACjIzMi40Mjg3OTEBBAAAAAUAAAABNQEAAAAKMTY2NzE5MzU1MgIAAAAFMjQxNTMGAAAAATBd3GTai9TbCBTTH+CN1NsILUNJUS5LT1NFOkEwMDUzODAuSVFfVE9UQUxfREVCVC5DUTQyMDEyLi4uLlVTRAEAAABMWQ0AAgAAAAs0MjUzMi4wNTg1MwEIAAAABQAAAAExAQAAAAoxNjY3MTkzNTUyAwAAAAMxNjACAAAABDQxNzMEAAAAATAHAAAACjEwLzI0LzIwMjMIAAAACjEyLzMxLzIwMTIJAAAAATBd3GTai9TbCA3BIOCN1NsIMUNJUS5LT1NFOkEwMDUzODAuSVFfUFJF</t>
  </si>
  <si>
    <t>Rl9ESVZfT1RIRVIuQ1E0MjAxMi4uLi5VU0QBAAAATFkNAAMAAAAAAF3cZNqL1NsI0Lgi4I3U2wgnQ0lRLktPU0U6QTAwNTM4MC5JUV9DT0dTLkNRNDIwMTIuLi4uVVNEAQAAAExZDQACAAAADDE2NjUyLjM3Mzg2NwEIAAAABQAAAAExAQAAAAoxNjY3MTkzNTUyAwAAAAMxNjACAAAAAjM0BAAAAAEwBwAAAAoxMC8yNC8yMDIzCAAAAAoxMi8zMS8yMDEyCQAAAAEwXdxk2ovU2wi+tPffjdTbCCVDSVEuS09TRTpBMDA1MzgwLklRX0FQLkNRNDIwMTIuLi4uVVNEAQAAAExZDQACAAAACzY0MzIuMzg1NzM4AQgAAAAFAAAAATEBAAAACjE2NjcxOTM1NTIDAAAAAzE2MAIAAAAEMTAxOAQAAAABMAcAAAAKMTAvMjQvMjAyMwgAAAAKMTIvMzEvMjAxMgkAAAABMF3cZNqL1NsIz5f6343U2wglQ0lRLktPU0U6QTAwNTM4MC5JUV9BUi5DUTQyMDEyLi4uLlVTRAEAAABMWQ0AAgAAAAs0MjAwLjg4NzY5MQEIAAAABQAAAAExAQAAAAoxNjY3MTkzNTUyAwAAAAMxNjACAAAABDEwMjEEAAAAATAHAAAACjEwLzI0LzIwMjMIAAAACjEyLzMxLzIwMTIJAAAAATBd3GTai9TbCPlV/d+N1NsILENJUS5LT1NFOkEwMDUzODAuSVFfSU5WRU5UT1JZLkNRNDIwMTIuLi4uVVNEAQAAAExZDQACAAAACzYzNjguMDE2MDU0AQgAAAAFAAAAATEBAAAACjE2NjcxOTM1NTIDAAAAAzE2MAIAAAAEMTA0MwQAAAABMAcAAAAKMTAvMjQvMjAyMwgA</t>
  </si>
  <si>
    <t>AAAKMTIvMzEvMjAxMgkAAAABMF3cZNqL1NsIkRgb4I3U2wgmQ0lRLktPU0U6QTAwNTM4MC5JUV9TR0EuQ1E0MjAxMi4uLi5VU0QBAAAATFkNAAIAAAALMjc3Mi4wNjM0ODcBCAAAAAUAAAABMQEAAAAKMTY2NzE5MzU1MgMAAAADMTYwAgAAAAIyMwQAAAABMAcAAAAKMTAvMjQvMjAyMwgAAAAKMTIvMzEvMjAxMgkAAAABMF3cZNqL1NsI5u4c4I3U2wg7Q0lRLktPU0U6QTAwNTM4MC5JUV9UT1RBTF9SRVZfMVlSX0FOTl9HUk9XVEguQ1E0MjAxMi4uLi5VU0QBAAAATFkNAAIAAAAHMTAuNzIxNwEIAAAABQAAAAExAQAAAAoxNjY3MTkzNTUyAwAAAAI4NQIAAAAENDE5NAQAAAABMAcAAAAKMTAvMjQvMjAyMwgAAAAKMTIvMzEvMjAxMgkAAAABMF3cZNqL1NsIeCgK4I3U2wglQ0lRLktPU0U6QTAwNTM4MC5JUV9EQS5DUTQyMDEyLi4uLlVTRAEAAABMWQ0AAwAAAAAAXdxk2ovU2wh6vhfgjdTbCDNDSVEuS09TRTpBMDA1MzgwLklRX05FVF9JTlRFUkVTVF9FWFAuQ1E0MjAxMi4uLi5VU0QBAAAATFkNAAIAAAAINTUuNDUwNzEBCAAAAAUAAAABMQEAAAAKMTY2NzE5MzU1MgMAAAADMTYwAgAAAAMzNjgEAAAAATAHAAAACjEwLzI0LzIwMjMIAAAACjEyLzMxLzIwMTIJAAAAATBd3GTai9TbCDqD8t+N1NsIMkNJUS5LT1NFOkEwMDUzODAuSVFfTkVUX1dPUktJTkdfQ0FQLkNRNDIwMTIuLi4uVVNEAQAAAExZDQACAAAA</t>
  </si>
  <si>
    <t>DDE2NDk4LjQzNDU4OAEIAAAABQAAAAExAQAAAAoxNjY3MTkzNTUyAwAAAAMxNjACAAAABDEzMTEEAAAAATAHAAAACjEwLzI0LzIwMjMIAAAACjEyLzMxLzIwMTIJAAAAATBd3GTai9TbCAYx9N+N1NsIKENJUS5LT1NFOkEwMDUzODAuSVFfQ0FQRVguQ1E0MjAxMi4uLi5VU0QBAAAATFkNAAIAAAAMLTExMDguMTQ0NDg0AQgAAAAFAAAAATEBAAAACjE2NjcxOTM1NTIDAAAAAzE2MAIAAAAEMjAyMQQAAAABMAcAAAAKMTAvMjQvMjAyMwgAAAAKMTIvMzEvMjAxMgkAAAABMF3cZNqL1NsI7csa4I3U2wgsQ0lRLktPU0U6QTAwNTM4MC5JUV9UT1RBTF9SRVYuQ1EzMjAxMi4uLi5VU0QBAAAATFkNAAIAAAAMMTc2NDkuNDgwNDIxAQgAAAAFAAAAATEBAAAACjE2NTc0Nzk4ODIDAAAAAzE2MAIAAAACMjgEAAAAATAHAAAACjEwLzI0LzIwMjMIAAAACTkvMzAvMjAxMgkAAAABMF3cZNqL1NsI+VX9343U2wglQ0lRLktPU0U6QTAwNTM4MC5JUV9OSS5DUTMyMDEyLi4uLlVTRAEAAABMWQ0AAgAAAAsxODIwLjUwNDI0NAEIAAAABQAAAAExAQAAAAoxNjU3NDc5ODgyAwAAAAMxNjACAAAAAjE1BAAAAAEwBwAAAAoxMC8yNC8yMDIzCAAAAAk5LzMwLzIwMTIJAAAAATBd3GTai9TbCDrXJuCN1NsILUNJUS5LT1NFOkEwMDUzODAuSVFfQ0FTSF9FUVVJVi5DUTMyMDEyLi4uLlVTRAEAAABMWQ0AAgAAAAs2NzEyLjQ5MjE0OAEI</t>
  </si>
  <si>
    <t>AAAABQAAAAExAQAAAAoxNjU3NDc5ODgyAwAAAAMxNjACAAAABDEwOTYEAAAAATAHAAAACjEwLzI0LzIwMjMIAAAACTkvMzAvMjAxMgkAAAABMF3cZNqL1NsI3ZoM4I3U2wgxQ0lRLktPU0U6QTAwNTM4MC5JUV9DQVNIX1NUX0lOVkVTVC5DUTMyMDEyLi4uLlVTRAEAAABMWQ0AAgAAAAwxNzAzOS45NDEyMTMBCAAAAAUAAAABMQEAAAAKMTY1NzQ3OTg4MgMAAAADMTYwAgAAAAQxMDAyBAAAAAEwBwAAAAoxMC8yNC8yMDIzCAAAAAk5LzMwLzIwMTIJAAAAATBd3GTai9TbCBxuDuCN1NsIK0NJUS5LT1NFOkEwMDUzODAuSVFfVE9UQUxfQ0EuQ1EzMjAxMi4uLi5VU0QBAAAATFkNAAIAAAAMNDg2MTAuMDYxMzc0AQgAAAAFAAAAATEBAAAACjE2NTc0Nzk4ODIDAAAAAzE2MAIAAAAEMTAwOAQAAAABMAcAAAAKMTAvMjQvMjAyMwgAAAAJOS8zMC8yMDEyCQAAAAEwXdxk2ovU2wgicwPgjdTbCC9DSVEuS09TRTpBMDA1MzgwLklRX1RPVEFMX0FTU0VUUy5DUTMyMDEyLi4uLlVTRAEAAABMWQ0AAgAAAA0xMDY5NzkuMDkwMDE4AQgAAAAFAAAAATEBAAAACjE2NTc0Nzk4ODIDAAAAAzE2MAIAAAAEMTAwNwQAAAABMAcAAAAKMTAvMjQvMjAyMwgAAAAJOS8zMC8yMDEyCQAAAAEwXdxk2ovU2wgNwSDgjdTbCCtDSVEuS09TRTpBMDA1MzgwLklRX1RPVEFMX0NMLkNRMzIwMTIuLi4uVVNEAQAAAExZDQACAAAADDI5NjYxLjUw</t>
  </si>
  <si>
    <t>MjUyOAEIAAAABQAAAAExAQAAAAoxNjU3NDc5ODgyAwAAAAMxNjACAAAABDEwMDkEAAAAATAHAAAACjEwLzI0LzIwMjMIAAAACTkvMzAvMjAxMgkAAAABMF3cZNqL1NsIBjH0343U2wgtQ0lRLktPU0U6QTAwNTM4MC5JUV9UT1RBTF9MSUFCLkNRMzIwMTIuLi4uVVNEAQAAAExZDQACAAAADDY0Nzg3Ljk2NDkxOAEIAAAABQAAAAExAQAAAAoxNjU3NDc5ODgyAwAAAAMxNjACAAAABDEyNzYEAAAAATAHAAAACjEwLzI0LzIwMjMIAAAACTkvMzAvMjAxMgkAAAABMF3cZNqL1NsIoaIj4I3U2wguQ0lRLktPU0U6QTAwNTM4MC5JUV9QUkVGX0VRVUlUWS5DUTMyMDEyLi4uLlVTRAEAAABMWQ0AAwAAAAAAXdxk2ovU2wi+tPffjdTbCDZDSVEuS09TRTpBMDA1MzgwLklRX1RPVEFMX0NPTU1PTl9FUVVJVFkuQ1EzMjAxMi4uLi5VU0QBAAAATFkNAAIAAAAMMzg3MzkuNjgwOTE4AQgAAAAFAAAAATEBAAAACjE2NTc0Nzk4ODIDAAAAAzE2MAIAAAAEMTAwNgQAAAABMAcAAAAKMTAvMjQvMjAyMwgAAAAJOS8zMC8yMDEyCQAAAAEwXdxk2ovU2wi8cvrfjdTbCCdDSVEuS09TRTpBMDA1MzgwLklRX0FQSUMuQ1EzMjAxMi4uLi5VU0QBAAAATFkNAAIAAAAKMzczNC43NTc0OQEIAAAABQAAAAExAQAAAAoxNjU3NDc5ODgyAwAAAAMxNjACAAAABDEwODQEAAAAATAHAAAACjEwLzI0LzIwMjMIAAAACTkvMzAvMjAxMgkAAAABMF3c</t>
  </si>
  <si>
    <t>ZNqL1NsIFNMf4I3U2wglQ0lRLktPU0U6QTAwNTM4MC5JUV9SRS5DUTMyMDEyLi4uLlVTRAEAAABMWQ0AAgAAAAwzNDYwNS43MTAzNjYBCAAAAAUAAAABMQEAAAAKMTY1NzQ3OTg4MgMAAAADMTYwAgAAAAQxMjIyBAAAAAEwBwAAAAoxMC8yNC8yMDIzCAAAAAk5LzMwLzIwMTIJAAAAATBd3GTai9TbCNC4IuCN1NsIL0NJUS5LT1NFOkEwMDUzODAuSVFfVE9UQUxfRVFVSVRZLkNRMzIwMTIuLi4uVVNEAQAAAExZDQACAAAADDQyMTkxLjEyNTEwMQEIAAAABQAAAAExAQAAAAoxNjU3NDc5ODgyAwAAAAMxNjACAAAABDEyNzUEAAAAATAHAAAACjEwLzI0LzIwMjMIAAAACTkvMzAvMjAxMgkAAAABMF3cZNqL1NsIeCgK4I3U2whAQ0lRLktPU0U6QTAwNTM4MC5JUV9UT1RBTF9PVVRTVEFORElOR19GSUxJTkdfREFURS5DUTMyMDEyLi4uLlVTRAEAAABMWQ0AAgAAAAoyMDkuMjY5NzY5AQQAAAAFAAAAATUBAAAACjE2NTc0Nzk4ODICAAAABTI0MTUzBgAAAAEwXdxk2ovU2wh9TQzgjdTbCC1DSVEuS09TRTpBMDA1MzgwLklRX1RPVEFMX0RFQlQuQ1EzMjAxMi4uLi5VU0QBAAAATFkNAAIAAAAMNDAwNDQuNzQzNTMzAQgAAAAFAAAAATEBAAAACjE2NTc0Nzk4ODIDAAAAAzE2MAIAAAAENDE3MwQAAAABMAcAAAAKMTAvMjQvMjAyMwgAAAAJOS8zMC8yMDEyCQAAAAEwXdxk2ovU2wjtyxrgjdTbCDFDSVEuS09TRTpBMDA1</t>
  </si>
  <si>
    <t>MzgwLklRX1BSRUZfRElWX09USEVSLkNRMzIwMTIuLi4uVVNEAQAAAExZDQADAAAAAABd3GTai9TbCJEYG+CN1NsIJ0NJUS5LT1NFOkEwMDUzODAuSVFfQ09HUy5DUTMyMDEyLi4uLlVTRAEAAABMWQ0AAgAAAAwxMzY1Ni4wMzgxNDEBCAAAAAUAAAABMQEAAAAKMTY1NzQ3OTg4MgMAAAADMTYwAgAAAAIzNAQAAAABMAcAAAAKMTAvMjQvMjAyMwgAAAAJOS8zMC8yMDEyCQAAAAEwXdxk2ovU2wjm7hzgjdTbCCVDSVEuS09TRTpBMDA1MzgwLklRX0FQLkNRMzIwMTIuLi4uVVNEAQAAAExZDQACAAAACzU5MjguNTkyMTIzAQgAAAAFAAAAATEBAAAACjE2NTc0Nzk4ODIDAAAAAzE2MAIAAAAEMTAxOAQAAAABMAcAAAAKMTAvMjQvMjAyMwgAAAAJOS8zMC8yMDEyCQAAAAEwXdxk2ovU2wgicwPgjdTbCCVDSVEuS09TRTpBMDA1MzgwLklRX0FSLkNRMzIwMTIuLi4uVVNEAQAAAExZDQACAAAACzMyNjEuNDI3OTg2AQgAAAAFAAAAATEBAAAACjE2NTc0Nzk4ODIDAAAAAzE2MAIAAAAEMTAyMQQAAAABMAcAAAAKMTAvMjQvMjAyMwgAAAAJOS8zMC8yMDEyCQAAAAEwXdxk2ovU2wiFnB7gjdTbCCxDSVEuS09TRTpBMDA1MzgwLklRX0lOVkVOVE9SWS5DUTMyMDEyLi4uLlVTRAEAAABMWQ0AAgAAAAs2MDExLjUzNTI2NgEIAAAABQAAAAExAQAAAAoxNjU3NDc5ODgyAwAAAAMxNjACAAAABDEwNDMEAAAAATAHAAAACjEwLzI0</t>
  </si>
  <si>
    <t>LzIwMjMIAAAACTkvMzAvMjAxMgkAAAABMF3cZNqL1NsIBjH0343U2wgmQ0lRLktPU0U6QTAwNTM4MC5JUV9TR0EuQ1EzMjAxMi4uLi5VU0QBAAAATFkNAAIAAAALMjA2Ni40NDE3NDkBCAAAAAUAAAABMQEAAAAKMTY1NzQ3OTg4MgMAAAADMTYwAgAAAAIyMwQAAAABMAcAAAAKMTAvMjQvMjAyMwgAAAAJOS8zMC8yMDEyCQAAAAEwXdxk2ovU2wh6vhfgjdTbCDtDSVEuS09TRTpBMDA1MzgwLklRX1RPVEFMX1JFVl8xWVJfQU5OX0dST1dUSC5DUTMyMDEyLi4uLlVTRAEAAABMWQ0AAgAAAAYzLjY0OTIBCAAAAAUAAAABMQEAAAAKMTY1NzQ3OTg4MgMAAAACODUCAAAABDQxOTQEAAAAATAHAAAACjEwLzI0LzIwMjMIAAAACTkvMzAvMjAxMgkAAAABMF3cZNqL1NsIvrT3343U2wglQ0lRLktPU0U6QTAwNTM4MC5JUV9EQS5DUTMyMDEyLi4uLlVTRAEAAABMWQ0AAwAAAAAAXdxk2ovU2wi8cvrfjdTbCDNDSVEuS09TRTpBMDA1MzgwLklRX05FVF9JTlRFUkVTVF9FWFAuQ1EzMjAxMi4uLi5VU0QBAAAATFkNAAIAAAAJNTQuOTk0MTY4AQgAAAAFAAAAATEBAAAACjE2NTc0Nzk4ODIDAAAAAzE2MAIAAAADMzY4BAAAAAEwBwAAAAoxMC8yNC8yMDIzCAAAAAk5LzMwLzIwMTIJAAAAATBd3GTai9TbCPlV/d+N1NsIMkNJUS5LT1NFOkEwMDUzODAuSVFfTkVUX1dPUktJTkdfQ0FQLkNRMzIwMTIuLi4uVVNEAQAAAExZDQAC</t>
  </si>
  <si>
    <t>AAAACzE1NDY3LjYwMDY5AQgAAAAFAAAAATEBAAAACjE2NTc0Nzk4ODIDAAAAAzE2MAIAAAAEMTMxMQQAAAABMAcAAAAKMTAvMjQvMjAyMwgAAAAJOS8zMC8yMDEyCQAAAAEwXdxk2ovU2wjl7RPgjdTbCChDSVEuS09TRTpBMDA1MzgwLklRX0NBUEVYLkNRMzIwMTIuLi4uVVNEAQAAAExZDQACAAAACy02MzkuMzczOTA3AQgAAAAFAAAAATEBAAAACjE2NTc0Nzk4ODIDAAAAAzE2MAIAAAAEMjAyMQQAAAABMAcAAAAKMTAvMjQvMjAyMwgAAAAJOS8zMC8yMDEyCQAAAAEwXdxk2ovU2wj9whXgjdTbCCxDSVEuS09TRTpBMDA1MzgwLklRX1RPVEFMX1JFVi5DUTIyMDEyLi4uLlVTRAEAAABMWQ0AAgAAAAwxOTIwNi4wMjYzMzgBCAAAAAUAAAABMQEAAAAKMTczNDA4NjExNAMAAAADMTYwAgAAAAIyOAQAAAABMAcAAAAKMTAvMjQvMjAyMwgAAAAJNi8zMC8yMDEyCQAAAAEwXdxk2ovU2wgicwPgjdTbCCVDSVEuS09TRTpBMDA1MzgwLklRX05JLkNRMjIwMTIuLi4uVVNEAQAAAExZDQACAAAACzIxNDIuMDYzNDM1AQgAAAAFAAAAATEBAAAACjE3MzQwODYxMTQDAAAAAzE2MAIAAAACMTUEAAAAATAHAAAACjEwLzI0LzIwMjMIAAAACTYvMzAvMjAxMgkAAAABMGUDZdqL1NsITYAP4I3U2wgtQ0lRLktPU0U6QTAwNTM4MC5JUV9DQVNIX0VRVUlWLkNRMjIwMTIuLi4uVVNEAQAAAExZDQACAAAACzYxNTUuOTg2NDUxAQgA</t>
  </si>
  <si>
    <t>AAAFAAAAATEBAAAACjE3MzQwODYxMTQDAAAAAzE2MAIAAAAEMTA5NgQAAAABMAcAAAAKMTAvMjQvMjAyMwgAAAAJNi8zMC8yMDEyCQAAAAEwZQNl2ovU2wjIexHgjdTbCDFDSVEuS09TRTpBMDA1MzgwLklRX0NBU0hfU1RfSU5WRVNULkNRMjIwMTIuLi4uVVNEAQAAAExZDQACAAAADDE2MjU5LjYzMzA3NwEIAAAABQAAAAExAQAAAAoxNzM0MDg2MTE0AwAAAAMxNjACAAAABDEwMDIEAAAAATAHAAAACjEwLzI0LzIwMjMIAAAACTYvMzAvMjAxMgkAAAABMGUDZdqL1NsIvrT3343U2wgrQ0lRLktPU0U6QTAwNTM4MC5JUV9UT1RBTF9DQS5DUTIyMDEyLi4uLlVTRAEAAABMWQ0AAgAAAAw0NzAyOS44MjU4NDIBCAAAAAUAAAABMQEAAAAKMTczNDA4NjExNAMAAAADMTYwAgAAAAQxMDA4BAAAAAEwBwAAAAoxMC8yNC8yMDIzCAAAAAk2LzMwLzIwMTIJAAAAATBlA2Xai9TbCLxy+t+N1NsIL0NJUS5LT1NFOkEwMDUzODAuSVFfVE9UQUxfQVNTRVRTLkNRMjIwMTIuLi4uVVNEAQAAAExZDQACAAAADTEwMjE1Mi4zNzQ4MjgBCAAAAAUAAAABMQEAAAAKMTczNDA4NjExNAMAAAADMTYwAgAAAAQxMDA3BAAAAAEwBwAAAAoxMC8yNC8yMDIzCAAAAAk2LzMwLzIwMTIJAAAAATBlA2Xai9TbCOsu/d+N1NsIK0NJUS5LT1NFOkEwMDUzODAuSVFfVE9UQUxfQ0wuQ1EyMjAxMi4uLi5VU0QBAAAATFkNAAIAAAAMMjk0NDcuMTA2</t>
  </si>
  <si>
    <t>MDMxAQgAAAAFAAAAATEBAAAACjE3MzQwODYxMTQDAAAAAzE2MAIAAAAEMTAwOQQAAAABMAcAAAAKMTAvMjQvMjAyMwgAAAAJNi8zMC8yMDEyCQAAAAEwZQNl2ovU2wg61ybgjdTbCC1DSVEuS09TRTpBMDA1MzgwLklRX1RPVEFMX0xJQUIuQ1EyMjAxMi4uLi5VU0QBAAAATFkNAAIAAAAMNjI4NDYuMjMzMzg1AQgAAAAFAAAAATEBAAAACjE3MzQwODYxMTQDAAAAAzE2MAIAAAAEMTI3NgQAAAABMAcAAAAKMTAvMjQvMjAyMwgAAAAJNi8zMC8yMDEyCQAAAAEwZQNl2ovU2wjdmgzgjdTbCC5DSVEuS09TRTpBMDA1MzgwLklRX1BSRUZfRVFVSVRZLkNRMjIwMTIuLi4uVVNEAQAAAExZDQACAAAACjE3OS44NTY2NTYBCAAAAAUAAAABMQEAAAAKMTczNDA4NjExNAMAAAADMTYwAgAAAAQxMDA1BAAAAAEwBwAAAAoxMC8yNC8yMDIzCAAAAAk2LzMwLzIwMTIJAAAAATBlA2Xai9TbCB4DCuCN1NsINkNJUS5LT1NFOkEwMDUzODAuSVFfVE9UQUxfQ09NTU9OX0VRVUlUWS5DUTIyMDEyLi4uLlVTRAEAAABMWQ0AAgAAAAwzNTg3Ny4zNDQ5NzIBCAAAAAUAAAABMQEAAAAKMTczNDA4NjExNAMAAAADMTYwAgAAAAQxMDA2BAAAAAEwBwAAAAoxMC8yNC8yMDIzCAAAAAk2LzMwLzIwMTIJAAAAATBlA2Xai9TbCH1NDOCN1NsIJ0NJUS5LT1NFOkEwMDUzODAuSVFfQVBJQy5DUTIyMDEyLi4uLlVTRAEAAABMWQ0AAgAAAAszNjQ1</t>
  </si>
  <si>
    <t>LjA4Mjk4MgEIAAAABQAAAAExAQAAAAoxNzM0MDg2MTE0AwAAAAMxNjACAAAABDEwODQEAAAAATAHAAAACjEwLzI0LzIwMjMIAAAACTYvMzAvMjAxMgkAAAABMGUDZdqL1NsIJlzy343U2wglQ0lRLktPU0U6QTAwNTM4MC5JUV9SRS5DUTIyMDEyLi4uLlVTRAEAAABMWQ0AAgAAAAwzMTk3NS43MzQyMTMBCAAAAAUAAAABMQEAAAAKMTczNDA4NjExNAMAAAADMTYwAgAAAAQxMjIyBAAAAAEwBwAAAAoxMC8yNC8yMDIzCAAAAAk2LzMwLzIwMTIJAAAAATBlA2Xai9TbCKGiI+CN1NsIL0NJUS5LT1NFOkEwMDUzODAuSVFfVE9UQUxfRVFVSVRZLkNRMjIwMTIuLi4uVVNEAQAAAExZDQACAAAADDM5MzA2LjE0MTQ0MwEIAAAABQAAAAExAQAAAAoxNzM0MDg2MTE0AwAAAAMxNjACAAAABDEyNzUEAAAAATAHAAAACjEwLzI0LzIwMjMIAAAACTYvMzAvMjAxMgkAAAABMGUDZdqL1NsIInMD4I3U2whAQ0lRLktPU0U6QTAwNTM4MC5JUV9UT1RBTF9PVVRTVEFORElOR19GSUxJTkdfREFURS5DUTIyMDEyLi4uLlVTRAEAAABMWQ0AAgAAAAoyMDkuMjY5NzY5AQQAAAAFAAAAATUBAAAACjE3MzQwODYxMTQCAAAABTI0MTUzBgAAAAEwZQNl2ovU2wiFnB7gjdTbCC1DSVEuS09TRTpBMDA1MzgwLklRX1RPVEFMX0RFQlQuQ1EyMjAxMi4uLi5VU0QBAAAATFkNAAIAAAAMMzkxNDQuOTE3MjcyAQgAAAAFAAAAATEBAAAACjE3MzQw</t>
  </si>
  <si>
    <t>ODYxMTQDAAAAAzE2MAIAAAAENDE3MwQAAAABMAcAAAAKMTAvMjQvMjAyMwgAAAAJNi8zMC8yMDEyCQAAAAEwZQNl2ovU2wgU0x/gjdTbCDFDSVEuS09TRTpBMDA1MzgwLklRX1BSRUZfRElWX09USEVSLkNRMjIwMTIuLi4uVVNEAQAAAExZDQADAAAAAABlA2Xai9TbCA3BIOCN1NsIJ0NJUS5LT1NFOkEwMDUzODAuSVFfQ09HUy5DUTIyMDEyLi4uLlVTRAEAAABMWQ0AAgAAAAwxNDQ3MC44MDA3NTgBCAAAAAUAAAABMQEAAAAKMTczNDA4NjExNAMAAAADMTYwAgAAAAIzNAQAAAABMAcAAAAKMTAvMjQvMjAyMwgAAAAJNi8zMC8yMDEyCQAAAAEwZQNl2ovU2wjQuCLgjdTbCCVDSVEuS09TRTpBMDA1MzgwLklRX0FQLkNRMjIwMTIuLi4uVVNEAQAAAExZDQACAAAACzU4ODUuMjA2NTk3AQgAAAAFAAAAATEBAAAACjE3MzQwODYxMTQDAAAAAzE2MAIAAAAEMTAxOAQAAAABMAcAAAAKMTAvMjQvMjAyMwgAAAAJNi8zMC8yMDEyCQAAAAEwZQNl2ovU2wi8cvrfjdTbCCVDSVEuS09TRTpBMDA1MzgwLklRX0FSLkNRMjIwMTIuLi4uVVNEAQAAAExZDQACAAAACzQ0NDUuMjM5ODY3AQgAAAAFAAAAATEBAAAACjE3MzQwODYxMTQDAAAAAzE2MAIAAAAEMTAyMQQAAAABMAcAAAAKMTAvMjQvMjAyMwgAAAAJNi8zMC8yMDEyCQAAAAEwZQNl2ovU2wjrLv3fjdTbCCxDSVEuS09TRTpBMDA1MzgwLklRX0lOVkVOVE9SWS5DUTIy</t>
  </si>
  <si>
    <t>MDEyLi4uLlVTRAEAAABMWQ0AAgAAAAs1ODQxLjU5OTQ5MgEIAAAABQAAAAExAQAAAAoxNzM0MDg2MTE0AwAAAAMxNjACAAAABDEwNDMEAAAAATAHAAAACjEwLzI0LzIwMjMIAAAACTYvMzAvMjAxMgkAAAABMGUDZdqL1NsI7csa4I3U2wgmQ0lRLktPU0U6QTAwNTM4MC5JUV9TR0EuQ1EyMjAxMi4uLi5VU0QBAAAATFkNAAIAAAALMjM3Ny4xNDI2MjUBCAAAAAUAAAABMQEAAAAKMTczNDA4NjExNAMAAAADMTYwAgAAAAIyMwQAAAABMAcAAAAKMTAvMjQvMjAyMwgAAAAJNi8zMC8yMDEyCQAAAAEwZQNl2ovU2wiRGBvgjdTbCDtDSVEuS09TRTpBMDA1MzgwLklRX1RPVEFMX1JFVl8xWVJfQU5OX0dST1dUSC5DUTIyMDEyLi4uLlVTRAEAAABMWQ0AAgAAAAY5LjIwMDgBCAAAAAUAAAABMQEAAAAKMTczNDA4NjExNAMAAAACODUCAAAABDQxOTQEAAAAATAHAAAACjEwLzI0LzIwMjMIAAAACTYvMzAvMjAxMgkAAAABMGUDZdqL1NsI5u4c4I3U2wglQ0lRLktPU0U6QTAwNTM4MC5JUV9EQS5DUTIyMDEyLi4uLlVTRAEAAABMWQ0AAwAAAAAAZQNl2ovU2wh9TQzgjdTbCDNDSVEuS09TRTpBMDA1MzgwLklRX05FVF9JTlRFUkVTVF9FWFAuQ1EyMjAxMi4uLi5VU0QBAAAATFkNAAIAAAAIMjYuNDExMTIBCAAAAAUAAAABMQEAAAAKMTczNDA4NjExNAMAAAADMTYwAgAAAAMzNjgEAAAAATAHAAAACjEwLzI0LzIwMjMIAAAA</t>
  </si>
  <si>
    <t>CTYvMzAvMjAxMgkAAAABMGUDZdqL1NsIJlzy343U2wgyQ0lRLktPU0U6QTAwNTM4MC5JUV9ORVRfV09SS0lOR19DQVAuQ1EyMjAxMi4uLi5VU0QBAAAATFkNAAIAAAAMMTUxOTYuNzQ2MzQzAQgAAAAFAAAAATEBAAAACjE3MzQwODYxMTQDAAAAAzE2MAIAAAAEMTMxMQQAAAABMAcAAAAKMTAvMjQvMjAyMwgAAAAJNi8zMC8yMDEyCQAAAAEwZQNl2ovU2wgGMfTfjdTbCChDSVEuS09TRTpBMDA1MzgwLklRX0NBUEVYLkNRMjIwMTIuLi4uVVNEAQAAAExZDQACAAAACy00MjIuNjk4NzI1AQgAAAAFAAAAATEBAAAACjE3MzQwODYxMTQDAAAAAzE2MAIAAAAEMjAyMQQAAAABMAcAAAAKMTAvMjQvMjAyMwgAAAAJNi8zMC8yMDEyCQAAAAEwZQNl2ovU2wh6vhfgjdTbCCxDSVEuS09TRTpBMDA1MzgwLklRX1RPVEFMX1JFVi5DUTEyMDEyLi4uLlVTRAEAAABMWQ0AAgAAAAwxNzgwMS4yNjg3MzcBCAAAAAUAAAABMQEAAAAKMTY0MDMzMDQ0NQMAAAADMTYwAgAAAAIyOAQAAAABMAcAAAAKMTAvMjQvMjAyMwgAAAAJMy8zMS8yMDEyCQAAAAEwZQNl2ovU2wgeAwrgjdTbCCVDSVEuS09TRTpBMDA1MzgwLklRX05JLkNRMTIwMTIuLi4uVVNEAQAAAExZDQACAAAACzIwMzEuOTEyNzYxAQgAAAAFAAAAATEBAAAACjE2NDAzMzA0NDUDAAAAAzE2MAIAAAACMTUEAAAAATAHAAAACjEwLzI0LzIwMjMIAAAACTMvMzEvMjAxMgkA</t>
  </si>
  <si>
    <t>AAABMGUDZdqL1NsIOtcm4I3U2wgtQ0lRLktPU0U6QTAwNTM4MC5JUV9DQVNIX0VRVUlWLkNRMTIwMTIuLi4uVVNEAQAAAExZDQACAAAACzE1MTY2LjIyOTEyAQgAAAAFAAAAATEBAAAACjE2NDAzMzA0NDUDAAAAAzE2MAIAAAAEMTA5NgQAAAABMAcAAAAKMTAvMjQvMjAyMwgAAAAJMy8zMS8yMDEyCQAAAAEwZQNl2ovU2wjdmgzgjdTbCDFDSVEuS09TRTpBMDA1MzgwLklRX0NBU0hfU1RfSU5WRVNULkNRMTIwMTIuLi4uVVNEAQAAAExZDQACAAAACzE1MTY2LjIyOTEyAQgAAAAFAAAAATEBAAAACjE2NDAzMzA0NDUDAAAAAzE2MAIAAAAEMTAwMgQAAAABMAcAAAAKMTAvMjQvMjAyMwgAAAAJMy8zMS8yMDEyCQAAAAEwZQNl2ovU2wgcbg7gjdTbCCtDSVEuS09TRTpBMDA1MzgwLklRX1RPVEFMX0NBLkNRMTIwMTIuLi4uVVNEAQAAAExZDQACAAAACzQ1ODczLjg3MDU2AQgAAAAFAAAAATEBAAAACjE2NDAzMzA0NDUDAAAAAzE2MAIAAAAEMTAwOAQAAAABMAcAAAAKMTAvMjQvMjAyMwgAAAAJMy8zMS8yMDEyCQAAAAEwZQNl2ovU2wgicwPgjdTbCC9DSVEuS09TRTpBMDA1MzgwLklRX1RPVEFMX0FTU0VUUy5DUTEyMDEyLi4uLlVTRAEAAABMWQ0AAgAAAA0xMDA2NzQuNDUyOTI4AQgAAAAFAAAAATEBAAAACjE2NDAzMzA0NDUDAAAAAzE2MAIAAAAEMTAwNwQAAAABMAcAAAAKMTAvMjQvMjAyMwgAAAAJMy8zMS8y</t>
  </si>
  <si>
    <t>MDEyCQAAAAEwZQNl2ovU2whvlSDgjdTbCCtDSVEuS09TRTpBMDA1MzgwLklRX1RPVEFMX0NMLkNRMTIwMTIuLi4uVVNEAQAAAExZDQADAAAAAABlA2Xai9TbCAYx9N+N1NsILUNJUS5LT1NFOkEwMDUzODAuSVFfVE9UQUxfTElBQi5DUTEyMDEyLi4uLlVTRAEAAABMWQ0AAgAAAAs2MzIxMS43NDgzMgEIAAAABQAAAAExAQAAAAoxNjQwMzMwNDQ1AwAAAAMxNjACAAAABDEyNzYEAAAAATAHAAAACjEwLzI0LzIwMjMIAAAACTMvMzEvMjAxMgkAAAABMGUDZdqL1NsIoaIj4I3U2wguQ0lRLktPU0U6QTAwNTM4MC5JUV9QUkVGX0VRVUlUWS5DUTEyMDEyLi4uLlVTRAEAAABMWQ0AAwAAAAAAZQNl2ovU2wi+tPffjdTbCDZDSVEuS09TRTpBMDA1MzgwLklRX1RPVEFMX0NPTU1PTl9FUVVJVFkuQ1ExMjAxMi4uLi5VU0QBAAAATFkNAAIAAAAMMzc0NjIuNzA0NjA4AQgAAAAFAAAAATEBAAAACjE2NDAzMzA0NDUDAAAAAzE2MAIAAAAEMTAwNgQAAAABMAcAAAAKMTAvMjQvMjAyMwgAAAAJMy8zMS8yMDEyCQAAAAEwZQNl2ovU2wi8cvrfjdTbCCdDSVEuS09TRTpBMDA1MzgwLklRX0FQSUMuQ1ExMjAxMi4uLi5VU0QBAAAATFkNAAMAAAAAAGYOQtqL1NsI6y79343U2wglQ0lRLktPU0U6QTAwNTM4MC5JUV9SRS5DUTEyMDEyLi4uLlVTRAEAAABMWQ0AAwAAAAAAZg5C2ovU2wgpkSLgjdTbCC9DSVEuS09TRTpBMDA1Mzgw</t>
  </si>
  <si>
    <t>LklRX1RPVEFMX0VRVUlUWS5DUTEyMDEyLi4uLlVTRAEAAABMWQ0AAgAAAAwzNzQ2Mi43MDQ2MDgBCAAAAAUAAAABMQEAAAAKMTY0MDMzMDQ0NQMAAAADMTYwAgAAAAQxMjc1BAAAAAEwBwAAAAoxMC8yNC8yMDIzCAAAAAkzLzMxLzIwMTIJAAAAATBmDkLai9TbCB4DCuCN1NsIQENJUS5LT1NFOkEwMDUzODAuSVFfVE9UQUxfT1VUU1RBTkRJTkdfRklMSU5HX0RBVEUuQ1ExMjAxMi4uLi5VU0QBAAAATFkNAAIAAAAKMjA5LjI2OTc2OQEEAAAABQAAAAE1AQAAAAoxNjQwMzMwNDQ1AgAAAAUyNDE1MwYAAAABMGYOQtqL1NsIfU0M4I3U2wgtQ0lRLktPU0U6QTAwNTM4MC5JUV9UT1RBTF9ERUJULkNRMTIwMTIuLi4uVVNEAQAAAExZDQACAAAADDM5MTA2LjQ0ODQxNgEIAAAABQAAAAExAQAAAAoxNjQwMzMwNDQ1AwAAAAMxNjACAAAABDQxNzMEAAAAATAHAAAACjEwLzI0LzIwMjMIAAAACTMvMzEvMjAxMgkAAAABMGYOQtqL1NsIJlzy343U2wgxQ0lRLktPU0U6QTAwNTM4MC5JUV9QUkVGX0RJVl9PVEhFUi5DUTEyMDEyLi4uLlVTRAEAAABMWQ0AAwAAAAAAZg5C2ovU2wiRGBvgjdTbCCdDSVEuS09TRTpBMDA1MzgwLklRX0NPR1MuQ1ExMjAxMi4uLi5VU0QBAAAATFkNAAIAAAAMMTM3MDUuMDY4ODc4AQgAAAAFAAAAATEBAAAACjE2NDAzMzA0NDUDAAAAAzE2MAIAAAACMzQEAAAAATAHAAAACjEwLzI0LzIwMjMI</t>
  </si>
  <si>
    <t>AAAACTMvMzEvMjAxMgkAAAABMGYOQtqL1NsI5u4c4I3U2wglQ0lRLktPU0U6QTAwNTM4MC5JUV9BUC5DUTEyMDEyLi4uLlVTRAEAAABMWQ0AAwAAAAAAZg5C2ovU2wgicwPgjdTbCCVDSVEuS09TRTpBMDA1MzgwLklRX0FSLkNRMTIwMTIuLi4uVVNEAQAAAExZDQADAAAAAABmDkLai9TbCIWcHuCN1NsILENJUS5LT1NFOkEwMDUzODAuSVFfSU5WRU5UT1JZLkNRMTIwMTIuLi4uVVNEAQAAAExZDQADAAAAAABmDkLai9TbCBTTH+CN1NsIJkNJUS5LT1NFOkEwMDUzODAuSVFfU0dBLkNRMTIwMTIuLi4uVVNEAQAAAExZDQACAAAACzIxMjguNTk5Njc4AQgAAAAFAAAAATEBAAAACjE2NDAzMzA0NDUDAAAAAzE2MAIAAAACMjMEAAAAATAHAAAACjEwLzI0LzIwMjMIAAAACTMvMzEvMjAxMgkAAAABMGYOQtqL1NsI7csa4I3U2wg7Q0lRLktPU0U6QTAwNTM4MC5JUV9UT1RBTF9SRVZfMVlSX0FOTl9HUk9XVEguQ1ExMjAxMi4uLi5VU0QBAAAATFkNAAIAAAAHMTAuNTkzNQEIAAAABQAAAAExAQAAAAoxNjQwMzMwNDQ1AwAAAAI4NQIAAAAENDE5NAQAAAABMAcAAAAKMTAvMjQvMjAyMwgAAAAJMy8zMS8yMDEyCQAAAAEwZg5C2ovU2wi+tPffjdTbCCVDSVEuS09TRTpBMDA1MzgwLklRX0RBLkNRMTIwMTIuLi4uVVNEAQAAAExZDQADAAAAAABmDkLai9TbCLxy+t+N1NsIM0NJUS5LT1NFOkEwMDUzODAuSVFfTkVUX0lO</t>
  </si>
  <si>
    <t>VEVSRVNUX0VYUC5DUTEyMDEyLi4uLlVTRAEAAABMWQ0AAgAAAAkyNC45MzE1ODYBCAAAAAUAAAABMQEAAAAKMTY0MDMzMDQ0NQMAAAADMTYwAgAAAAMzNjgEAAAAATAHAAAACjEwLzI0LzIwMjMIAAAACTMvMzEvMjAxMgkAAAABMGYOQtqL1NsI6y79343U2wgyQ0lRLktPU0U6QTAwNTM4MC5JUV9ORVRfV09SS0lOR19DQVAuQ1ExMjAxMi4uLi5VU0QBAAAATFkNAAMAAAAAAGYOQtqL1NsIn8n/343U2wgoQ0lRLktPU0U6QTAwNTM4MC5JUV9DQVBFWC5DUTEyMDEyLi4uLlVTRAEAAABMWQ0AAgAAAAstNTUzLjQwMTM5OQEIAAAABQAAAAExAQAAAAoxNjQwMzMwNDQ1AwAAAAMxNjACAAAABDIwMjEEAAAAATAHAAAACjEwLzI0LzIwMjMIAAAACTMvMzEvMjAxMgkAAAABMGYOQtqL1NsIHgMK4I3U2wgsQ0lRLktPU0U6QTAwNTM4MC5JUV9UT1RBTF9SRVYuQ1E0MjAxMS4uLi5VU0QBAAAATFkNAAIAAAAMMTc2NzguMTA5Mjg1AQgAAAAFAAAAATEBAAAACjE2MDYyNjQ4NjUDAAAAAzE2MAIAAAACMjgEAAAAATAHAAAACjEwLzI0LzIwMjMIAAAACjEyLzMxLzIwMTEJAAAAATBmDkLai9TbCMh7EeCN1NsIJUNJUS5LT1NFOkEwMDUzODAuSVFfTkkuQ1E0MjAxMS4uLi5VU0QBAAAATFkNAAIAAAALMTY4MC4xMTk2MjgBCAAAAAUAAAABMQEAAAAKMTYwNjI2NDg2NQMAAAADMTYwAgAAAAIxNQQAAAABMAcAAAAKMTAvMjQv</t>
  </si>
  <si>
    <t>MjAyMwgAAAAKMTIvMzEvMjAxMQkAAAABMGYOQtqL1NsIGMcT4I3U2wgtQ0lRLktPU0U6QTAwNTM4MC5JUV9DQVNIX0VRVUlWLkNRNDIwMTEuLi4uVVNEAQAAAExZDQACAAAACzUzNjkuMTI2ODQ0AQgAAAAFAAAAATEBAAAACjE2MDYyNjQ4NjUDAAAAAzE2MAIAAAAEMTA5NgQAAAABMAcAAAAKMTAvMjQvMjAyMwgAAAAKMTIvMzEvMjAxMQkAAAABMGYOQtqL1NsI/cIV4I3U2wgxQ0lRLktPU0U6QTAwNTM4MC5JUV9DQVNIX1NUX0lOVkVTVC5DUTQyMDExLi4uLlVTRAEAAABMWQ0AAgAAAAsxMzMyMy4zNDYxMQEIAAAABQAAAAExAQAAAAoxNjA2MjY0ODY1AwAAAAMxNjACAAAABDEwMDIEAAAAATAHAAAACjEwLzI0LzIwMjMIAAAACjEyLzMxLzIwMTEJAAAAATBmDkLai9TbCHq+F+CN1NsIK0NJUS5LT1NFOkEwMDUzODAuSVFfVE9UQUxfQ0EuQ1E0MjAxMS4uLi5VU0QBAAAATFkNAAIAAAAMNDIxNTIuNDQ3OTE2AQgAAAAFAAAAATEBAAAACjE2MDYyNjQ4NjUDAAAAAzE2MAIAAAAEMTAwOAQAAAABMAcAAAAKMTAvMjQvMjAyMwgAAAAKMTIvMzEvMjAxMQkAAAABMGYOQtqL1NsIvHL6343U2wgvQ0lRLktPU0U6QTAwNTM4MC5JUV9UT1RBTF9BU1NFVFMuQ1E0MjAxMS4uLi5VU0QBAAAATFkNAAIAAAAMOTQzMjIuMzYyOTgxAQgAAAAFAAAAATEBAAAACjE2MDYyNjQ4NjUDAAAAAzE2MAIAAAAEMTAwNwQAAAABMAcA</t>
  </si>
  <si>
    <t>AAAKMTAvMjQvMjAyMwgAAAAKMTIvMzEvMjAxMQkAAAABMGYOQtqL1NsI6y79343U2wgrQ0lRLktPU0U6QTAwNTM4MC5JUV9UT1RBTF9DTC5DUTQyMDExLi4uLlVTRAEAAABMWQ0AAgAAAAwyODU3MS45ODcxNTQBCAAAAAUAAAABMQEAAAAKMTYwNjI2NDg2NQMAAAADMTYwAgAAAAQxMDA5BAAAAAEwBwAAAAoxMC8yNC8yMDIzCAAAAAoxMi8zMS8yMDExCQAAAAEwZg5C2ovU2wifyf/fjdTbCC1DSVEuS09TRTpBMDA1MzgwLklRX1RPVEFMX0xJQUIuQ1E0MjAxMS4uLi5VU0QBAAAATFkNAAIAAAAMNTk1NzguMDcxNjUxAQgAAAAFAAAAATEBAAAACjE2MDYyNjQ4NjUDAAAAAzE2MAIAAAAEMTI3NgQAAAABMAcAAAAKMTAvMjQvMjAyMwgAAAAKMTIvMzEvMjAxMQkAAAABMGYOQtqL1NsIHG4O4I3U2wguQ0lRLktPU0U6QTAwNTM4MC5JUV9QUkVGX0VRVUlUWS5DUTQyMDExLi4uLlVTRAEAAABMWQ0AAgAAAAoxNzcuMDE0NzE5AQgAAAAFAAAAATEBAAAACjE2MDYyNjQ4NjUDAAAAAzE2MAIAAAAEMTAwNQQAAAABMAcAAAAKMTAvMjQvMjAyMwgAAAAKMTIvMzEvMjAxMQkAAAABMGYOQtqL1NsITYAP4I3U2wg2Q0lRLktPU0U6QTAwNTM4MC5JUV9UT1RBTF9DT01NT05fRVFVSVRZLkNRNDIwMTEuLi4uVVNEAQAAAExZDQACAAAADDMxNzk3LjY4MTc0OQEIAAAABQAAAAExAQAAAAoxNjA2MjY0ODY1AwAAAAMxNjACAAAA</t>
  </si>
  <si>
    <t>BDEwMDYEAAAAATAHAAAACjEwLzI0LzIwMjMIAAAACjEyLzMxLzIwMTEJAAAAATBmDkLai9TbCH1NDOCN1NsIJ0NJUS5LT1NFOkEwMDUzODAuSVFfQVBJQy5DUTQyMDExLi4uLlVTRAEAAABMWQ0AAgAAAAszNTQ0LjQyMTIwMQEIAAAABQAAAAExAQAAAAoxNjA2MjY0ODY1AwAAAAMxNjACAAAABDEwODQEAAAAATAHAAAACjEwLzI0LzIwMjMIAAAACjEyLzMxLzIwMTEJAAAAATBmDkLai9TbCCZc8t+N1NsIJUNJUS5LT1NFOkEwMDUzODAuSVFfUkUuQ1E0MjAxMS4uLi5VU0QBAAAATFkNAAIAAAAMMjc3OTYuNjEwMjg1AQgAAAAFAAAAATEBAAAACjE2MDYyNjQ4NjUDAAAAAzE2MAIAAAAEMTIyMgQAAAABMAcAAAAKMTAvMjQvMjAyMwgAAAAKMTIvMzEvMjAxMQkAAAABMGYOQtqL1NsI3ZoM4I3U2wgvQ0lRLktPU0U6QTAwNTM4MC5JUV9UT1RBTF9FUVVJVFkuQ1E0MjAxMS4uLi5VU0QBAAAATFkNAAIAAAALMzQ3NDQuMjkxMzMBCAAAAAUAAAABMQEAAAAKMTYwNjI2NDg2NQMAAAADMTYwAgAAAAQxMjc1BAAAAAEwBwAAAAoxMC8yNC8yMDIzCAAAAAoxMi8zMS8yMDExCQAAAAEwZg5C2ovU2wi+tPffjdTbCEBDSVEuS09TRTpBMDA1MzgwLklRX1RPVEFMX09VVFNUQU5ESU5HX0ZJTElOR19EQVRFLkNRNDIwMTEuLi4uVVNEAQAAAExZDQACAAAACjIzMi40Mjg3OTEBBAAAAAUAAAABNQEAAAAKMTYwNjI2NDg2NQIA</t>
  </si>
  <si>
    <t>AAAFMjQxNTMGAAAAATBmDkLai9TbCG+VIOCN1NsILUNJUS5LT1NFOkEwMDUzODAuSVFfVE9UQUxfREVCVC5DUTQyMDExLi4uLlVTRAEAAABMWQ0AAgAAAAwzNzM3Mi43NzY1MjgBCAAAAAUAAAABMQEAAAAKMTYwNjI2NDg2NQMAAAADMTYwAgAAAAQ0MTczBAAAAAEwBwAAAAoxMC8yNC8yMDIzCAAAAAoxMi8zMS8yMDExCQAAAAEwZg5C2ovU2wgpkSLgjdTbCDFDSVEuS09TRTpBMDA1MzgwLklRX1BSRUZfRElWX09USEVSLkNRNDIwMTEuLi4uVVNEAQAAAExZDQACAAAACzE1MTUuNTE1NTIyAQgAAAAFAAAAATEBAAAACjE2MDYyNjQ4NjUDAAAAAzE2MAIAAAACOTcEAAAAATAHAAAACjEwLzI0LzIwMjMIAAAACjEyLzMxLzIwMTEJAAAAATBmDkLai9TbCKGiI+CN1NsIJ0NJUS5LT1NFOkEwMDUzODAuSVFfQ09HUy5DUTQyMDExLi4uLlVTRAEAAABMWQ0AAgAAAAwxMzQyNS41NjExNDQBCAAAAAUAAAABMQEAAAAKMTYwNjI2NDg2NQMAAAADMTYwAgAAAAIzNAQAAAABMAcAAAAKMTAvMjQvMjAyMwgAAAAKMTIvMzEvMjAxMQkAAAABMGYOQtqL1NsIOtcm4I3U2wglQ0lRLktPU0U6QTAwNTM4MC5JUV9BUC5DUTQyMDExLi4uLlVTRAEAAABMWQ0AAgAAAAs1NzQzLjQzNTQyMwEIAAAABQAAAAExAQAAAAoxNjA2MjY0ODY1AwAAAAMxNjACAAAABDEwMTgEAAAAATAHAAAACjEwLzI0LzIwMjMIAAAACjEyLzMxLzIwMTEJ</t>
  </si>
  <si>
    <t>AAAAATBmDkLai9TbCB4DCuCN1NsIJUNJUS5LT1NFOkEwMDUzODAuSVFfQVIuQ1E0MjAxMS4uLi5VU0QBAAAATFkNAAIAAAALMzk2OS44MjgyNTEBCAAAAAUAAAABMQEAAAAKMTYwNjI2NDg2NQMAAAADMTYwAgAAAAQxMDIxBAAAAAEwBwAAAAoxMC8yNC8yMDIzCAAAAAoxMi8zMS8yMDExCQAAAAEwZg5C2ovU2wjrLv3fjdTbCCxDSVEuS09TRTpBMDA1MzgwLklRX0lOVkVOVE9SWS5DUTQyMDExLi4uLlVTRAEAAABMWQ0AAgAAAAs1Mzc0LjEyODk5OAEIAAAABQAAAAExAQAAAAoxNjA2MjY0ODY1AwAAAAMxNjACAAAABDEwNDMEAAAAATAHAAAACjEwLzI0LzIwMjMIAAAACjEyLzMxLzIwMTEJAAAAATBmDkLai9TbCJ/J/9+N1NsIJkNJUS5LT1NFOkEwMDUzODAuSVFfU0dBLkNRNDIwMTEuLi4uVVNEAQAAAExZDQACAAAACzE4ODkuNDcyNTg5AQgAAAAFAAAAATEBAAAACjE2MDYyNjQ4NjUDAAAAAzE2MAIAAAACMjMEAAAAATAHAAAACjEwLzI0LzIwMjMIAAAACjEyLzMxLzIwMTEJAAAAATBmDkLai9TbCIWcHuCN1NsIO0NJUS5LT1NFOkEwMDUzODAuSVFfVE9UQUxfUkVWXzFZUl9BTk5fR1JPV1RILkNRNDIwMTEuLi4uVVNEAQAAAExZDQACAAAABzEwLjY3NTgBCAAAAAUAAAABMQEAAAAKMTYwNjI2NDg2NQMAAAACODUCAAAABDQxOTQEAAAAATAHAAAACjEwLzI0LzIwMjMIAAAACjEyLzMxLzIwMTEJAAAAATBm</t>
  </si>
  <si>
    <t>DkLai9TbCBTTH+CN1NsIJUNJUS5LT1NFOkEwMDUzODAuSVFfREEuQ1E0MjAxMS4uLi5VU0QBAAAATFkNAAMAAAAAAGYOQtqL1NsIInMD4I3U2wgzQ0lRLktPU0U6QTAwNTM4MC5JUV9ORVRfSU5URVJFU1RfRVhQLkNRNDIwMTEuLi4uVVNEAQAAAExZDQACAAAACi0xMi45MTgwNjYBCAAAAAUAAAABMQEAAAAKMTYwNjI2NDg2NQMAAAADMTYwAgAAAAMzNjgEAAAAATAHAAAACjEwLzI0LzIwMjMIAAAACjEyLzMxLzIwMTEJAAAAATBmDkLai9TbCCZc8t+N1NsIMkNJUS5LT1NFOkEwMDUzODAuSVFfTkVUX1dPUktJTkdfQ0FQLkNRNDIwMTEuLi4uVVNEAQAAAExZDQACAAAADDE0MjIxLjc0MDk3NgEIAAAABQAAAAExAQAAAAoxNjA2MjY0ODY1AwAAAAMxNjACAAAABDEzMTEEAAAAATAHAAAACjEwLzI0LzIwMjMIAAAACjEyLzMxLzIwMTEJAAAAATBmDkLai9TbCAYx9N+N1NsIKENJUS5LT1NFOkEwMDUzODAuSVFfQ0FQRVguQ1E0MjAxMS4uLi5VU0QBAAAATFkNAAIAAAALLTg4Mi4wMTI1MTIBCAAAAAUAAAABMQEAAAAKMTYwNjI2NDg2NQMAAAADMTYwAgAAAAQyMDIxBAAAAAEwBwAAAAoxMC8yNC8yMDIzCAAAAAoxMi8zMS8yMDExCQAAAAEwZg5C2ovU2wjm7hzgjdTbCCxDSVEuS09TRTpBMDA1MzgwLklRX1RPVEFMX1JFVi5DUTMyMDExLi4uLlVTRAEAAABMWQ0AAgAAAAwxNjA0Ny43MTQ3OTIBCAAAAAUAAAAB</t>
  </si>
  <si>
    <t>MQEAAAAKMTczNDYxMDI1MgMAAAADMTYwAgAAAAIyOAQAAAABMAcAAAAKMTAvMjQvMjAyMwgAAAAJOS8zMC8yMDExCQAAAAEwZg5C2ovU2wgeAwrgjdTbCCVDSVEuS09TRTpBMDA1MzgwLklRX05JLkNRMzIwMTEuLi4uVVNEAQAAAExZDQACAAAACzE1MzUuNzkwNTU5AQgAAAAFAAAAATEBAAAACjE3MzQ2MTAyNTIDAAAAAzE2MAIAAAACMTUEAAAAATAHAAAACjEwLzI0LzIwMjMIAAAACTkvMzAvMjAxMQkAAAABMGYOQtqL1NsIfU0M4I3U2wgtQ0lRLktPU0U6QTAwNTM4MC5JUV9DQVNIX0VRVUlWLkNRMzIwMTEuLi4uVVNEAQAAAExZDQACAAAACzU0MDUuOTIzNTMzAQgAAAAFAAAAATEBAAAACjE3MzQ2MTAyNTIDAAAAAzE2MAIAAAAEMTA5NgQAAAABMAcAAAAKMTAvMjQvMjAyMwgAAAAJOS8zMC8yMDExCQAAAAEwZg5C2ovU2wjIexHgjdTbCDFDSVEuS09TRTpBMDA1MzgwLklRX0NBU0hfU1RfSU5WRVNULkNRMzIwMTEuLi4uVVNEAQAAAExZDQACAAAADDEzMDgwLjIxMjg3OQEIAAAABQAAAAExAQAAAAoxNzM0NjEwMjUyAwAAAAMxNjACAAAABDEwMDIEAAAAATAHAAAACjEwLzI0LzIwMjMIAAAACTkvMzAvMjAxMQkAAAABMGYOQtqL1NsIGMcT4I3U2wgrQ0lRLktPU0U6QTAwNTM4MC5JUV9UT1RBTF9DQS5DUTMyMDExLi4uLlVTRAEAAABMWQ0AAgAAAAw0MDMyNy45OTU3MjIBCAAAAAUAAAABMQEAAAAKMTcz</t>
  </si>
  <si>
    <t>NDYxMDI1MgMAAAADMTYwAgAAAAQxMDA4BAAAAAEwBwAAAAoxMC8yNC8yMDIzCAAAAAk5LzMwLzIwMTEJAAAAATBmDkLai9TbCCJzA+CN1NsIL0NJUS5LT1NFOkEwMDUzODAuSVFfVE9UQUxfQVNTRVRTLkNRMzIwMTEuLi4uVVNEAQAAAExZDQACAAAADDkwNDUxLjkyNjY1NwEIAAAABQAAAAExAQAAAAoxNzM0NjEwMjUyAwAAAAMxNjACAAAABDEwMDcEAAAAATAHAAAACjEwLzI0LzIwMjMIAAAACTkvMzAvMjAxMQkAAAABMGYOQtqL1NsI/cIV4I3U2wgrQ0lRLktPU0U6QTAwNTM4MC5JUV9UT1RBTF9DTC5DUTMyMDExLi4uLlVTRAEAAABMWQ0AAgAAAAwyODIxNC4zMjU0ODUBCAAAAAUAAAABMQEAAAAKMTczNDYxMDI1MgMAAAADMTYwAgAAAAQxMDA5BAAAAAEwBwAAAAoxMC8yNC8yMDIzCAAAAAk5LzMwLzIwMTEJAAAAATBmDkLai9TbCHq+F+CN1NsILUNJUS5LT1NFOkEwMDUzODAuSVFfVE9UQUxfTElBQi5DUTMyMDExLi4uLlVTRAEAAABMWQ0AAgAAAAw1Nzc5MC42NzczMTUBCAAAAAUAAAABMQEAAAAKMTczNDYxMDI1MgMAAAADMTYwAgAAAAQxMjc2BAAAAAEwBwAAAAoxMC8yNC8yMDIzCAAAAAk5LzMwLzIwMTEJAAAAATBmDkLai9TbCE2AD+CN1NsILkNJUS5LT1NFOkEwMDUzODAuSVFfUFJFRl9FUVVJVFkuQ1EzMjAxMS4uLi5VU0QBAAAATFkNAAIAAAAKMTczLjk1NzI1NAEIAAAABQAAAAExAQAAAAox</t>
  </si>
  <si>
    <t>NzM0NjEwMjUyAwAAAAMxNjACAAAABDEwMDUEAAAAATAHAAAACjEwLzI0LzIwMjMIAAAACTkvMzAvMjAxMQkAAAABMGYOQtqL1NsIvrT3343U2wg2Q0lRLktPU0U6QTAwNTM4MC5JUV9UT1RBTF9DT01NT05fRVFVSVRZLkNRMzIwMTEuLi4uVVNEAQAAAExZDQACAAAADDI5ODQyLjU2NzEwOQEIAAAABQAAAAExAQAAAAoxNzM0NjEwMjUyAwAAAAMxNjACAAAABDEwMDYEAAAAATAHAAAACjEwLzI0LzIwMjMIAAAACTkvMzAvMjAxMQkAAAABMGYOQtqL1NsIvHL6343U2wgnQ0lRLktPU0U6QTAwNTM4MC5JUV9BUElDLkNRMzIwMTEuLi4uVVNEAQAAAExZDQACAAAACzMzMDIuODMwNzAxAQgAAAAFAAAAATEBAAAACjE3MzQ2MTAyNTIDAAAAAzE2MAIAAAAEMTA4NAQAAAABMAcAAAAKMTAvMjQvMjAyMwgAAAAJOS8zMC8yMDExCQAAAAEwZg5C2ovU2wjrLv3fjdTbCCVDSVEuS09TRTpBMDA1MzgwLklRX1JFLkNRMzIwMTEuLi4uVVNEAQAAAExZDQACAAAADDI1ODE4LjA5NjcxOAEIAAAABQAAAAExAQAAAAoxNzM0NjEwMjUyAwAAAAMxNjACAAAABDEyMjIEAAAAATAHAAAACjEwLzI0LzIwMjMIAAAACTkvMzAvMjAxMQkAAAABMGYOQtqL1NsIHG4O4I3U2wgvQ0lRLktPU0U6QTAwNTM4MC5JUV9UT1RBTF9FUVVJVFkuQ1EzMjAxMS4uLi5VU0QBAAAATFkNAAIAAAAMMzI2NjEuMjQ5MzQyAQgAAAAFAAAAATEBAAAACjE3</t>
  </si>
  <si>
    <t>MzQ2MTAyNTIDAAAAAzE2MAIAAAAEMTI3NQQAAAABMAcAAAAKMTAvMjQvMjAyMwgAAAAJOS8zMC8yMDExCQAAAAEwZg5C2ovU2wgeAwrgjdTbCEBDSVEuS09TRTpBMDA1MzgwLklRX1RPVEFMX09VVFNUQU5ESU5HX0ZJTElOR19EQVRFLkNRMzIwMTEuLi4uVVNEAQAAAExZDQACAAAACjIwOC4zOTIxMzQBBAAAAAUAAAABNQEAAAAKMTczNDYxMDI1MgIAAAAFMjQxNTMGAAAAATBmDkLai9TbCH1NDOCN1NsILUNJUS5LT1NFOkEwMDUzODAuSVFfVE9UQUxfREVCVC5DUTMyMDExLi4uLlVTRAEAAABMWQ0AAgAAAAwzNjc3Mi4zNDk5NTYBCAAAAAUAAAABMQEAAAAKMTczNDYxMDI1MgMAAAADMTYwAgAAAAQ0MTczBAAAAAEwBwAAAAoxMC8yNC8yMDIzCAAAAAk5LzMwLzIwMTEJAAAAATBmDkLai9TbCCZc8t+N1NsIMUNJUS5LT1NFOkEwMDUzODAuSVFfUFJFRl9ESVZfT1RIRVIuQ1EzMjAxMS4uLi5VU0QBAAAATFkNAAMAAAAAAGYOQtqL1NsIBjH0343U2wgnQ0lRLktPU0U6QTAwNTM4MC5JUV9DT0dTLkNRMzIwMTEuLi4uVVNEAQAAAExZDQACAAAADDExOTAxLjQ1NDU5NgEIAAAABQAAAAExAQAAAAoxNzM0NjEwMjUyAwAAAAMxNjACAAAAAjM0BAAAAAEwBwAAAAoxMC8yNC8yMDIzCAAAAAk5LzMwLzIwMTEJAAAAATBmDkLai9TbCCmRIuCN1NsIJUNJUS5LT1NFOkEwMDUzODAuSVFfQVAuQ1EzMjAxMS4uLi5VU0QB</t>
  </si>
  <si>
    <t>AAAATFkNAAIAAAALNTMxNy43MzEyMDgBCAAAAAUAAAABMQEAAAAKMTczNDYxMDI1MgMAAAADMTYwAgAAAAQxMDE4BAAAAAEwBwAAAAoxMC8yNC8yMDIzCAAAAAk5LzMwLzIwMTEJAAAAATBmDkLai9TbCBJMA+CN1NsIJUNJUS5LT1NFOkEwMDUzODAuSVFfQVIuQ1EzMjAxMS4uLi5VU0QBAAAATFkNAAIAAAALMzc1My4wMDkxNTcBCAAAAAUAAAABMQEAAAAKMTczNDYxMDI1MgMAAAADMTYwAgAAAAQxMDIxBAAAAAEwBwAAAAoxMC8yNC8yMDIzCAAAAAk5LzMwLzIwMTEJAAAAATBmDkLai9TbCKGiI+CN1NsILENJUS5LT1NFOkEwMDUzODAuSVFfSU5WRU5UT1JZLkNRMzIwMTEuLi4uVVNEAQAAAExZDQACAAAACzUwMzYuMzA4OTI1AQgAAAAFAAAAATEBAAAACjE3MzQ2MTAyNTIDAAAAAzE2MAIAAAAEMTA0MwQAAAABMAcAAAAKMTAvMjQvMjAyMwgAAAAJOS8zMC8yMDExCQAAAAEwZg5C2ovU2wg61ybgjdTbCCZDSVEuS09TRTpBMDA1MzgwLklRX1NHQS5DUTMyMDExLi4uLlVTRAEAAABMWQ0AAgAAAAsyMjI2LjAyMzk0NgEIAAAABQAAAAExAQAAAAoxNzM0NjEwMjUyAwAAAAMxNjACAAAAAjIzBAAAAAEwBwAAAAoxMC8yNC8yMDIzCAAAAAk5LzMwLzIwMTEJAAAAATBmDkLai9TbCN2aDOCN1NsIO0NJUS5LT1NFOkEwMDUzODAuSVFfVE9UQUxfUkVWXzFZUl9BTk5fR1JPV1RILkNRMzIwMTEuLi4uVVNEAQAAAExZ</t>
  </si>
  <si>
    <t>DQACAAAABjE0LjUwMgEIAAAABQAAAAExAQAAAAoxNzM0NjEwMjUyAwAAAAI4NQIAAAAENDE5NAQAAAABMAcAAAAKMTAvMjQvMjAyMwgAAAAJOS8zMC8yMDExCQAAAAEwZg5C2ovU2wi+tPffjdTbCCVDSVEuS09TRTpBMDA1MzgwLklRX0RBLkNRMzIwMTEuLi4uVVNEAQAAAExZDQADAAAAAABmDkLai9TbCLxy+t+N1NsIM0NJUS5LT1NFOkEwMDUzODAuSVFfTkVUX0lOVEVSRVNUX0VYUC5DUTMyMDExLi4uLlVTRAEAAABMWQ0AAgAAAAgxLjg5MTQ1NgEIAAAABQAAAAExAQAAAAoxNzM0NjEwMjUyAwAAAAMxNjACAAAAAzM2OAQAAAABMAcAAAAKMTAvMjQvMjAyMwgAAAAJOS8zMC8yMDExCQAAAAEwZg5C2ovU2wjrLv3fjdTbCDJDSVEuS09TRTpBMDA1MzgwLklRX05FVF9XT1JLSU5HX0NBUC5DUTMyMDExLi4uLlVTRAEAAABMWQ0AAgAAAAwxMzI0Ny4wODI2NzUBCAAAAAUAAAABMQEAAAAKMTczNDYxMDI1MgMAAAADMTYwAgAAAAQxMzExBAAAAAEwBwAAAAoxMC8yNC8yMDIzCAAAAAk5LzMwLzIwMTEJAAAAATBmDkLai9TbCJ/J/9+N1NsIKENJUS5LT1NFOkEwMDUzODAuSVFfQ0FQRVguQ1EzMjAxMS4uLi5VU0QBAAAATFkNAAIAAAALLTYwMy4wODE2MTYBCAAAAAUAAAABMQEAAAAKMTczNDYxMDI1MgMAAAADMTYwAgAAAAQyMDIxBAAAAAEwBwAAAAoxMC8yNC8yMDIzCAAAAAk5LzMwLzIwMTEJAAAAATBmDkLa</t>
  </si>
  <si>
    <t>i9TbCG+VIOCN1NsILENJUS5LT1NFOkEwMDUzODAuSVFfVE9UQUxfUkVWLkNRMjIwMTEuLi4uVVNEAQAAAExZDQACAAAADDE4ODE3LjYzOTc0MwEIAAAABQAAAAExAQAAAAoxNTgwMjgxNjM0AwAAAAMxNjACAAAAAjI4BAAAAAEwBwAAAAoxMC8yNC8yMDIzCAAAAAk2LzMwLzIwMTEJAAAAATBmDkLai9TbCO3LGuCN1NsIJUNJUS5LT1NFOkEwMDUzODAuSVFfTkkuQ1EyMjAxMS4uLi5VU0QBAAAATFkNAAIAAAALMjAwNC42MDc3OTMBCAAAAAUAAAABMQEAAAAKMTU4MDI4MTYzNAMAAAADMTYwAgAAAAIxNQQAAAABMAcAAAAKMTAvMjQvMjAyMwgAAAAJNi8zMC8yMDExCQAAAAEwZg5C2ovU2wgM8BrgjdTbCC1DSVEuS09TRTpBMDA1MzgwLklRX0NBU0hfRVFVSVYuQ1EyMjAxMS4uLi5VU0QBAAAATFkNAAIAAAALNjIwNy45Njc4NjkBCAAAAAUAAAABMQEAAAAKMTU4MDI4MTYzNAMAAAADMTYwAgAAAAQxMDk2BAAAAAEwBwAAAAoxMC8yNC8yMDIzCAAAAAk2LzMwLzIwMTEJAAAAATBmDkLai9TbCObuHOCN1NsIMUNJUS5LT1NFOkEwMDUzODAuSVFfQ0FTSF9TVF9JTlZFU1QuQ1EyMjAxMS4uLi5VU0QBAAAATFkNAAIAAAAMMTQzMTAuMjkyNDg3AQgAAAAFAAAAATEBAAAACjE1ODAyODE2MzQDAAAAAzE2MAIAAAAEMTAwMgQAAAABMAcAAAAKMTAvMjQvMjAyMwgAAAAJNi8zMC8yMDExCQAAAAEwZg5C2ovU2wiFnB7g</t>
  </si>
  <si>
    <t>jdTbCCtDSVEuS09TRTpBMDA1MzgwLklRX1RPVEFMX0NBLkNRMjIwMTEuLi4uVVNEAQAAAExZDQACAAAADDQzMzY1LjI5MjcwOAEIAAAABQAAAAExAQAAAAoxNTgwMjgxNjM0AwAAAAMxNjACAAAABDEwMDgEAAAAATAHAAAACjEwLzI0LzIwMjMIAAAACTYvMzAvMjAxMQkAAAABMGYOQtqL1NsIHgMK4I3U2wgvQ0lRLktPU0U6QTAwNTM4MC5JUV9UT1RBTF9BU1NFVFMuQ1EyMjAxMS4uLi5VU0QBAAAATFkNAAIAAAAMOTU5NTguNzg5NDE2AQgAAAAFAAAAATEBAAAACjE1ODAyODE2MzQDAAAAAzE2MAIAAAAEMTAwNwQAAAABMAcAAAAKMTAvMjQvMjAyMwgAAAAJNi8zMC8yMDExCQAAAAEwZg5C2ovU2wjrLv3fjdTbCCtDSVEuS09TRTpBMDA1MzgwLklRX1RPVEFMX0NMLkNRMjIwMTEuLi4uVVNEAQAAAExZDQACAAAADDMwOTE0LjQ5MDQyMgEIAAAABQAAAAExAQAAAAoxNTgwMjgxNjM0AwAAAAMxNjACAAAABDEwMDkEAAAAATAHAAAACjEwLzI0LzIwMjMIAAAACTYvMzAvMjAxMQkAAAABMGYOQtqL1NsIn8n/343U2wgtQ0lRLktPU0U6QTAwNTM4MC5JUV9UT1RBTF9MSUFCLkNRMjIwMTEuLi4uVVNEAQAAAExZDQACAAAADDYxNTkwLjIwMzk1MgEIAAAABQAAAAExAQAAAAoxNTgwMjgxNjM0AwAAAAMxNjACAAAABDEyNzYEAAAAATAHAAAACjEwLzI0LzIwMjMIAAAACTYvMzAvMjAxMQkAAAABMGYOQtqL1NsI/cIV</t>
  </si>
  <si>
    <t>4I3U2wguQ0lRLktPU0U6QTAwNTM4MC5JUV9QUkVGX0VRVUlUWS5DUTIyMDExLi4uLlVTRAEAAABMWQ0AAgAAAAoxOTIuNDMzMzM0AQgAAAAFAAAAATEBAAAACjE1ODAyODE2MzQDAAAAAzE2MAIAAAAEMTAwNQQAAAABMAcAAAAKMTAvMjQvMjAyMwgAAAAJNi8zMC8yMDExCQAAAAEwZg5C2ovU2wh6vhfgjdTbCDZDSVEuS09TRTpBMDA1MzgwLklRX1RPVEFMX0NPTU1PTl9FUVVJVFkuQ1EyMjAxMS4uLi5VU0QBAAAATFkNAAIAAAAMMzEzMzIuNTcxNDg5AQgAAAAFAAAAATEBAAAACjE1ODAyODE2MzQDAAAAAzE2MAIAAAAEMTAwNgQAAAABMAcAAAAKMTAvMjQvMjAyMwgAAAAJNi8zMC8yMDExCQAAAAEwZg5C2ovU2wgSTAPgjdTbCCdDSVEuS09TRTpBMDA1MzgwLklRX0FQSUMuQ1EyMjAxMS4uLi5VU0QBAAAATFkNAAIAAAALMzY1My42MjU4NzgBCAAAAAUAAAABMQEAAAAKMTU4MDI4MTYzNAMAAAADMTYwAgAAAAQxMDg0BAAAAAEwBwAAAAoxMC8yNC8yMDIzCAAAAAk2LzMwLzIwMTEJAAAAATBmDkLai9TbCCZc8t+N1NsIJUNJUS5LT1NFOkEwMDUzODAuSVFfUkUuQ1EyMjAxMS4uLi5VU0QBAAAATFkNAAIAAAAMMjY4ODIuNjEzMDMyAQgAAAAFAAAAATEBAAAACjE1ODAyODE2MzQDAAAAAzE2MAIAAAAEMTIyMgQAAAABMAcAAAAKMTAvMjQvMjAyMwgAAAAJNi8zMC8yMDExCQAAAAEwZg5C2ovU2wgYxxPgjdTb</t>
  </si>
  <si>
    <t>CC9DSVEuS09TRTpBMDA1MzgwLklRX1RPVEFMX0VRVUlUWS5DUTIyMDExLi4uLlVTRAEAAABMWQ0AAgAAAAwzNDM2OC41ODU0NjQBCAAAAAUAAAABMQEAAAAKMTU4MDI4MTYzNAMAAAADMTYwAgAAAAQxMjc1BAAAAAEwBwAAAAoxMC8yNC8yMDIzCAAAAAk2LzMwLzIwMTEJAAAAATBmDkLai9TbCL6099+N1NsIQENJUS5LT1NFOkEwMDUzODAuSVFfVE9UQUxfT1VUU1RBTkRJTkdfRklMSU5HX0RBVEUuQ1EyMjAxMS4uLi5VU0QBAAAATFkNAAIAAAAKMjMyLjQzMDQ3MQEEAAAABQAAAAE1AQAAAAoxNTgwMjgxNjM0AgAAAAUyNDE1MwYAAAABMGYOQtqL1NsIvHL6343U2wgtQ0lRLktPU0U6QTAwNTM4MC5JUV9UT1RBTF9ERUJULkNRMjIwMTEuLi4uVVNEAQAAAExZDQACAAAADDM4MTI4Ljc1NTM1MgEIAAAABQAAAAExAQAAAAoxNTgwMjgxNjM0AwAAAAMxNjACAAAABDQxNzMEAAAAATAHAAAACjEwLzI0LzIwMjMIAAAACTYvMzAvMjAxMQkAAAABMGYOQtqL1NsIHG4O4I3U2wgxQ0lRLktPU0U6QTAwNTM4MC5JUV9QUkVGX0RJVl9PVEhFUi5DUTIyMDExLi4uLlVTRAEAAABMWQ0AAwAAAAAAZg5C2ovU2whNgA/gjdTbCCdDSVEuS09TRTpBMDA1MzgwLklRX0NPR1MuQ1EyMjAxMS4uLi5VU0QBAAAATFkNAAIAAAAMMTQyMjIuODE4NDQ3AQgAAAAFAAAAATEBAAAACjE1ODAyODE2MzQDAAAAAzE2MAIAAAACMzQEAAAA</t>
  </si>
  <si>
    <t>ATAHAAAACjEwLzI0LzIwMjMIAAAACTYvMzAvMjAxMQkAAAABMGYOQtqL1NsIyHsR4I3U2wglQ0lRLktPU0U6QTAwNTM4MC5JUV9BUC5DUTIyMDExLi4uLlVTRAEAAABMWQ0AAgAAAAs2MzU4LjA0NzUzMgEIAAAABQAAAAExAQAAAAoxNTgwMjgxNjM0AwAAAAMxNjACAAAABDEwMTgEAAAAATAHAAAACjEwLzI0LzIwMjMIAAAACTYvMzAvMjAxMQkAAAABMGYOQtqL1NsIHgMK4I3U2wglQ0lRLktPU0U6QTAwNTM4MC5JUV9BUi5DUTIyMDExLi4uLlVTRAEAAABMWQ0AAgAAAAs0MTg5LjM5MzYwMQEIAAAABQAAAAExAQAAAAoxNTgwMjgxNjM0AwAAAAMxNjACAAAABDEwMjEEAAAAATAHAAAACjEwLzI0LzIwMjMIAAAACTYvMzAvMjAxMQkAAAABMGYOQtqL1NsIfU0M4I3U2wgsQ0lRLktPU0U6QTAwNTM4MC5JUV9JTlZFTlRPUlkuQ1EyMjAxMS4uLi5VU0QBAAAATFkNAAIAAAAKNTMxMS40MTQyMgEIAAAABQAAAAExAQAAAAoxNTgwMjgxNjM0AwAAAAMxNjACAAAABDEwNDMEAAAAATAHAAAACjEwLzI0LzIwMjMIAAAACTYvMzAvMjAxMQkAAAABMGYOQtqL1NsIn8n/343U2wgmQ0lRLktPU0U6QTAwNTM4MC5JUV9TR0EuQ1EyMjAxMS4uLi5VU0QBAAAATFkNAAIAAAALMjYyOC4wNzkwMjEBCAAAAAUAAAABMQEAAAAKMTU4MDI4MTYzNAMAAAADMTYwAgAAAAIyMwQAAAABMAcAAAAKMTAvMjQvMjAyMwgAAAAJNi8zMC8y</t>
  </si>
  <si>
    <t>MDExCQAAAAEwZg5C2ovU2wihoiPgjdTbCDtDSVEuS09TRTpBMDA1MzgwLklRX1RPVEFMX1JFVl8xWVJfQU5OX0dST1dUSC5DUTIyMDExLi4uLlVTRAEAAABMWQ0AAgAAAAcxOS4wOTEzAQgAAAAFAAAAATEBAAAACjE1ODAyODE2MzQDAAAAAjg1AgAAAAQ0MTk0BAAAAAEwBwAAAAoxMC8yNC8yMDIzCAAAAAk2LzMwLzIwMTEJAAAAATBmDkLai9TbCDrXJuCN1NsIJUNJUS5LT1NFOkEwMDUzODAuSVFfREEuQ1EyMjAxMS4uLi5VU0QBAAAATFkNAAMAAAAAAGYOQtqL1NsIEkwD4I3U2wgzQ0lRLktPU0U6QTAwNTM4MC5JUV9ORVRfSU5URVJFU1RfRVhQLkNRMjIwMTEuLi4uVVNEAQAAAExZDQACAAAACS0xLjkzMDMxOAEIAAAABQAAAAExAQAAAAoxNTgwMjgxNjM0AwAAAAMxNjACAAAAAzM2OAQAAAABMAcAAAAKMTAvMjQvMjAyMwgAAAAJNi8zMC8yMDExCQAAAAEwZg5C2ovU2wjdmgzgjdTbCDJDSVEuS09TRTpBMDA1MzgwLklRX05FVF9XT1JLSU5HX0NBUC5DUTIyMDExLi4uLlVTRAEAAABMWQ0AAgAAAAwxMzA0OC4zNzg1OTEBCAAAAAUAAAABMQEAAAAKMTU4MDI4MTYzNAMAAAADMTYwAgAAAAQxMzExBAAAAAEwBwAAAAoxMC8yNC8yMDIzCAAAAAk2LzMwLzIwMTEJAAAAATBmDkLai9TbCAYx9N+N1NsIKENJUS5LT1NFOkEwMDUzODAuSVFfQ0FQRVguQ1EyMjAxMS4uLi5VU0QBAAAATFkNAAIAAAALLTY1Ni40</t>
  </si>
  <si>
    <t>MTMwNzcBCAAAAAUAAAABMQEAAAAKMTU4MDI4MTYzNAMAAAADMTYwAgAAAAQyMDIxBAAAAAEwBwAAAAoxMC8yNC8yMDIzCAAAAAk2LzMwLzIwMTEJAAAAATBmDkLai9TbCCmRIuCN1NsILENJUS5LT1NFOkEwMDUzODAuSVFfVE9UQUxfUkVWLkNRMTIwMTEuLi4uVVNEAQAAAExZDQACAAAADDE2NjQzLjQxMTkyMQEIAAAABQAAAAExAQAAAAoxNTgwMzAwOTQwAwAAAAMxNjACAAAAAjI4BAAAAAEwBwAAAAoxMC8yNC8yMDIzCAAAAAkzLzMxLzIwMTEJAAAAATBmDkLai9TbCB4DCuCN1NsIJUNJUS5LT1NFOkEwMDUzODAuSVFfTkkuQ1ExMjAxMS4uLi5VU0QBAAAATFkNAAIAAAALMTU5OC43ODE5NzkBCAAAAAUAAAABMQEAAAAKMTU4MDMwMDk0MAMAAAADMTYwAgAAAAIxNQQAAAABMAcAAAAKMTAvMjQvMjAyMwgAAAAJMy8zMS8yMDExCQAAAAEwZg5C2ovU2wh9TQzgjdTbCC1DSVEuS09TRTpBMDA1MzgwLklRX0NBU0hfRVFVSVYuQ1ExMjAxMS4uLi5VU0QBAAAATFkNAAIAAAALNzYyNy44Njc5NjgBCAAAAAUAAAABMQEAAAAKMTU4MDMwMDk0MAMAAAADMTYwAgAAAAQxMDk2BAAAAAEwBwAAAAoxMC8yNC8yMDIzCAAAAAkzLzMxLzIwMTEJAAAAATBmDkLai9TbCCZc8t+N1NsIMUNJUS5LT1NFOkEwMDUzODAuSVFfQ0FTSF9TVF9JTlZFU1QuQ1ExMjAxMS4uLi5VU0QBAAAATFkNAAIAAAAMMTQ1NDMuMjQzNTA2AQgA</t>
  </si>
  <si>
    <t>AAAFAAAAATEBAAAACjE1ODAzMDA5NDADAAAAAzE2MAIAAAAEMTAwMgQAAAABMAcAAAAKMTAvMjQvMjAyMwgAAAAJMy8zMS8yMDExCQAAAAEwZg5C2ovU2wgM8BrgjdTbCCtDSVEuS09TRTpBMDA1MzgwLklRX1RPVEFMX0NBLkNRMTIwMTEuLi4uVVNEAQAAAExZDQACAAAADDQzMzcwLjk3NjM2NQEIAAAABQAAAAExAQAAAAoxNTgwMzAwOTQwAwAAAAMxNjACAAAABDEwMDgEAAAAATAHAAAACjEwLzI0LzIwMjMIAAAACTMvMzEvMjAxMQkAAAABMGYOQtqL1NsIEkwD4I3U2wgvQ0lRLktPU0U6QTAwNTM4MC5JUV9UT1RBTF9BU1NFVFMuQ1ExMjAxMS4uLi5VU0QBAAAATFkNAAIAAAAMODkyNzkuMTg5ODY2AQgAAAAFAAAAATEBAAAACjE1ODAzMDA5NDADAAAAAzE2MAIAAAAEMTAwNwQAAAABMAcAAAAKMTAvMjQvMjAyMwgAAAAJMy8zMS8yMDExCQAAAAEwZg5C2ovU2wjm7hzgjdTbCCtDSVEuS09TRTpBMDA1MzgwLklRX1RPVEFMX0NMLkNRMTIwMTEuLi4uVVNEAQAAAExZDQACAAAADDI5MjQ4Ljg0MTI3MgEIAAAABQAAAAExAQAAAAoxNTgwMzAwOTQwAwAAAAMxNjACAAAABDEwMDkEAAAAATAHAAAACjEwLzI0LzIwMjMIAAAACTMvMzEvMjAxMQkAAAABMGYOQtqL1NsIhZwe4I3U2wgtQ0lRLktPU0U6QTAwNTM4MC5JUV9UT1RBTF9MSUFCLkNRMTIwMTEuLi4uVVNEAQAAAExZDQACAAAACzU3NzgyLjAwMzUzAQgA</t>
  </si>
  <si>
    <t>AAAFAAAAATEBAAAACjE1ODAzMDA5NDADAAAAAzE2MAIAAAAEMTI3NgQAAAABMAcAAAAKMTAvMjQvMjAyMwgAAAAJMy8zMS8yMDExCQAAAAEwZg5C2ovU2wgU0x/gjdTbCC5DSVEuS09TRTpBMDA1MzgwLklRX1BSRUZfRVFVSVRZLkNRMTIwMTEuLi4uVVNEAQAAAExZDQACAAAACjE4Ny41NDQ4MDEBCAAAAAUAAAABMQEAAAAKMTU4MDMwMDk0MAMAAAADMTYwAgAAAAQxMDA1BAAAAAEwBwAAAAoxMC8yNC8yMDIzCAAAAAkzLzMxLzIwMTEJAAAAATBmDkLai9TbCL6099+N1NsINkNJUS5LT1NFOkEwMDUzODAuSVFfVE9UQUxfQ09NTU9OX0VRVUlUWS5DUTEyMDExLi4uLlVTRAEAAABMWQ0AAgAAAAwyODY2My45NjE5MzQBCAAAAAUAAAABMQEAAAAKMTU4MDMwMDk0MAMAAAADMTYwAgAAAAQxMDA2BAAAAAEwBwAAAAoxMC8yNC8yMDIzCAAAAAkzLzMxLzIwMTEJAAAAATBmDkLai9TbCLxy+t+N1NsIJ0NJUS5LT1NFOkEwMDUzODAuSVFfQVBJQy5DUTEyMDExLi4uLlVTRAEAAABMWQ0AAgAAAAszNTYwLjc3MzQ2OAEIAAAABQAAAAExAQAAAAoxNTgwMzAwOTQwAwAAAAMxNjACAAAABDEwODQEAAAAATAHAAAACjEwLzI0LzIwMjMIAAAACTMvMzEvMjAxMQkAAAABMGYOQtqL1NsI6y79343U2wglQ0lRLktPU0U6QTAwNTM4MC5JUV9SRS5DUTEyMDExLi4uLlVTRAEAAABMWQ0AAgAAAAwyNDI0OS4zMzI1MjYBCAAAAAUA</t>
  </si>
  <si>
    <t>AAABMQEAAAAKMTU4MDMwMDk0MAMAAAADMTYwAgAAAAQxMjIyBAAAAAEwBwAAAAoxMC8yNC8yMDIzCAAAAAkzLzMxLzIwMTEJAAAAATBmDkLai9TbCO3LGuCN1NsIL0NJUS5LT1NFOkEwMDUzODAuSVFfVE9UQUxfRVFVSVRZLkNRMTIwMTEuLi4uVVNEAQAAAExZDQACAAAADDMxNDk3LjE4NjMzNgEIAAAABQAAAAExAQAAAAoxNTgwMzAwOTQwAwAAAAMxNjACAAAABDEyNzUEAAAAATAHAAAACjEwLzI0LzIwMjMIAAAACTMvMzEvMjAxMQkAAAABMGYOQtqL1NsIHgMK4I3U2whAQ0lRLktPU0U6QTAwNTM4MC5JUV9UT1RBTF9PVVRTVEFORElOR19GSUxJTkdfREFURS5DUTEyMDExLi4uLlVTRAEAAABMWQ0AAgAAAAoyMzIuNDMwNDcxAQQAAAAFAAAAATUBAAAACjE1ODAzMDA5NDACAAAABTI0MTUzBgAAAAEwZg5C2ovU2wh9TQzgjdTbCC1DSVEuS09TRTpBMDA1MzgwLklRX1RPVEFMX0RFQlQuQ1ExMjAxMS4uLi5VU0QBAAAATFkNAAIAAAAMMzU4MTAuNTI1MDY2AQgAAAAFAAAAATEBAAAACjE1ODAzMDA5NDADAAAAAzE2MAIAAAAENDE3MwQAAAABMAcAAAAKMTAvMjQvMjAyMwgAAAAJMy8zMS8yMDExCQAAAAEwZg5C2ovU2wgmXPLfjdTbCDFDSVEuS09TRTpBMDA1MzgwLklRX1BSRUZfRElWX09USEVSLkNRMTIwMTEuLi4uVVNEAQAAAExZDQADAAAAAABmDkLai9TbCAYx9N+N1NsIJ0NJUS5LT1NFOkEwMDUzODAu</t>
  </si>
  <si>
    <t>SVFfQ09HUy5DUTEyMDExLi4uLlVTRAEAAABMWQ0AAgAAAAwxMjg0OC45OTM2MDEBCAAAAAUAAAABMQEAAAAKMTU4MDMwMDk0MAMAAAADMTYwAgAAAAIzNAQAAAABMAcAAAAKMTAvMjQvMjAyMwgAAAAJMy8zMS8yMDExCQAAAAEwZg5C2ovU2wh6vhfgjdTbCCVDSVEuS09TRTpBMDA1MzgwLklRX0FQLkNRMTIwMTEuLi4uVVNEAQAAAExZDQACAAAACzYwNDIuMDE1ODAxAQgAAAAFAAAAATEBAAAACjE1ODAzMDA5NDADAAAAAzE2MAIAAAAEMTAxOAQAAAABMAcAAAAKMTAvMjQvMjAyMwgAAAAJMy8zMS8yMDExCQAAAAEwZg5C2ovU2wgSTAPgjdTbCCVDSVEuS09TRTpBMDA1MzgwLklRX0FSLkNRMTIwMTEuLi4uVVNEAQAAAExZDQACAAAACjM2MjAuMzcwMTgBCAAAAAUAAAABMQEAAAAKMTU4MDMwMDk0MAMAAAADMTYwAgAAAAQxMDIxBAAAAAEwBwAAAAoxMC8yNC8yMDIzCAAAAAkzLzMxLzIwMTEJAAAAATBmDkLai9TbCE2AD+CN1NsILENJUS5LT1NFOkEwMDUzODAuSVFfSU5WRU5UT1JZLkNRMTIwMTEuLi4uVVNEAQAAAExZDQACAAAACjQ5OTYuMzkzMzYBCAAAAAUAAAABMQEAAAAKMTU4MDMwMDk0MAMAAAADMTYwAgAAAAQxMDQzBAAAAAEwBwAAAAoxMC8yNC8yMDIzCAAAAAkzLzMxLzIwMTEJAAAAATBmDkLai9TbCMh7EeCN1NsIJkNJUS5LT1NFOkEwMDUzODAuSVFfU0dBLkNRMTIwMTEuLi4uVVNEAQAAAExZ</t>
  </si>
  <si>
    <t>DQACAAAACzIyMjIuMDcxOTQyAQgAAAAFAAAAATEBAAAACjE1ODAzMDA5NDADAAAAAzE2MAIAAAACMjMEAAAAATAHAAAACjEwLzI0LzIwMjMIAAAACTMvMzEvMjAxMQkAAAABMGYOQtqL1NsIGMcT4I3U2wg7Q0lRLktPU0U6QTAwNTM4MC5JUV9UT1RBTF9SRVZfMVlSX0FOTl9HUk9XVEguQ1ExMjAxMS4uLi5VU0QBAAAATFkNAAIAAAAHMjEuMzgyMwEIAAAABQAAAAExAQAAAAoxNTgwMzAwOTQwAwAAAAI4NQIAAAAENDE5NAQAAAABMAcAAAAKMTAvMjQvMjAyMwgAAAAJMy8zMS8yMDExCQAAAAEwZg5C2ovU2wj9whXgjdTbCCVDSVEuS09TRTpBMDA1MzgwLklRX0RBLkNRMTIwMTEuLi4uVVNEAQAAAExZDQADAAAAAABmDkLai9TbCLxy+t+N1NsIM0NJUS5LT1NFOkEwMDUzODAuSVFfTkVUX0lOVEVSRVNUX0VYUC5DUTEyMDExLi4uLlVTRAEAAABMWQ0AAgAAAAktMy4yNzE0NzUBCAAAAAUAAAABMQEAAAAKMTU4MDMwMDk0MAMAAAADMTYwAgAAAAMzNjgEAAAAATAHAAAACjEwLzI0LzIwMjMIAAAACTMvMzEvMjAxMQkAAAABMGYOQtqL1NsI6y79343U2wgyQ0lRLktPU0U6QTAwNTM4MC5JUV9ORVRfV09SS0lOR19DQVAuQ1ExMjAxMS4uLi5VU0QBAAAATFkNAAIAAAAMMTM4MDguMTAzNTk2AQgAAAAFAAAAATEBAAAACjE1ODAzMDA5NDADAAAAAzE2MAIAAAAEMTMxMQQAAAABMAcAAAAKMTAvMjQvMjAyMwgAAAAJ</t>
  </si>
  <si>
    <t>My8zMS8yMDExCQAAAAEwZg5C2ovU2wiMof/fjdTbCChDSVEuS09TRTpBMDA1MzgwLklRX0NBUEVYLkNRMTIwMTEuLi4uVVNEAQAAAExZDQACAAAACy00MjEuOTYyNzk0AQgAAAAFAAAAATEBAAAACjE1ODAzMDA5NDADAAAAAzE2MAIAAAAEMjAyMQQAAAABMAcAAAAKMTAvMjQvMjAyMwgAAAAJMy8zMS8yMDExCQAAAAEwZg5C2ovU2wjdmgzgjdTbCCxDSVEuS09TRTpBMDA1MzgwLklRX1RPVEFMX1JFVi5DUTQyMDEwLi4uLlVTRAEAAABMWQ0AAgAAAAwxNjUzOS41NzU0OTUBCAAAAAUAAAABMQEAAAAKMTU1NTYxODYzNgMAAAADMTYwAgAAAAIyOAQAAAABMAcAAAAKMTAvMjQvMjAyMwgAAAAKMTIvMzEvMjAxMAkAAAABMGYOQtqL1NsIRoz3343U2wglQ0lRLktPU0U6QTAwNTM4MC5JUV9OSS5DUTQyMDEwLi4uLlVTRAEAAABMWQ0AAgAAAAsxMjgyLjgxMTA2NQEIAAAABQAAAAExAQAAAAoxNTU1NjE4NjM2AwAAAAMxNjACAAAAAjE1BAAAAAEwBwAAAAoxMC8yNC8yMDIzCAAAAAoxMi8zMS8yMDEwCQAAAAEwZg5C2ovU2whvlSDgjdTbCC1DSVEuS09TRTpBMDA1MzgwLklRX0NBU0hfRVFVSVYuQ1E0MjAxMC4uLi5VU0QBAAAATFkNAAIAAAALNTU0NS4yMjgwMTUBCAAAAAUAAAABMQEAAAAKMTU1NTYxODYzNgMAAAADMTYwAgAAAAQxMDk2BAAAAAEwBwAAAAoxMC8yNC8yMDIzCAAAAAoxMi8zMS8yMDEwCQAAAAEw</t>
  </si>
  <si>
    <t>Zg5C2ovU2wgpkSLgjdTbCDFDSVEuS09TRTpBMDA1MzgwLklRX0NBU0hfU1RfSU5WRVNULkNRNDIwMTAuLi4uVVNEAQAAAExZDQACAAAADDEyMTgwLjkyNTEwMQEIAAAABQAAAAExAQAAAAoxNTU1NjE4NjM2AwAAAAMxNjACAAAABDEwMDIEAAAAATAHAAAACjEwLzI0LzIwMjMIAAAACjEyLzMxLzIwMTAJAAAAATBmDkLai9TbCKGiI+CN1NsIK0NJUS5LT1NFOkEwMDUzODAuSVFfVE9UQUxfQ0EuQ1E0MjAxMC4uLi5VU0QBAAAATFkNAAIAAAAMMzg4MjUuMDI1NzA2AQgAAAAFAAAAATEBAAAACjE1NTU2MTg2MzYDAAAAAzE2MAIAAAAEMTAwOAQAAAABMAcAAAAKMTAvMjQvMjAyMwgAAAAKMTIvMzEvMjAxMAkAAAABMGYOQtqL1NsIHgMK4I3U2wgvQ0lRLktPU0U6QTAwNTM4MC5JUV9UT1RBTF9BU1NFVFMuQ1E0MjAxMC4uLi5VU0QBAAAATFkNAAIAAAAMODQ0OTUuOTkxNjkxAQgAAAAFAAAAATEBAAAACjE1NTU2MTg2MzYDAAAAAzE2MAIAAAAEMTAwNwQAAAABMAcAAAAKMTAvMjQvMjAyMwgAAAAKMTIvMzEvMjAxMAkAAAABMGYOQtqL1NsIfU0M4I3U2wgrQ0lRLktPU0U6QTAwNTM4MC5JUV9UT1RBTF9DTC5DUTQyMDEwLi4uLlVTRAEAAABMWQ0AAgAAAAwyODA1My4wMjExODgBCAAAAAUAAAABMQEAAAAKMTU1NTYxODYzNgMAAAADMTYwAgAAAAQxMDA5BAAAAAEwBwAAAAoxMC8yNC8yMDIzCAAAAAoxMi8zMS8y</t>
  </si>
  <si>
    <t>MDEwCQAAAAEwZg5C2ovU2wiMof/fjdTbCC1DSVEuS09TRTpBMDA1MzgwLklRX1RPVEFMX0xJQUIuQ1E0MjAxMC4uLi5VU0QBAAAATFkNAAIAAAALNTUxNTYuMTA0NzcBCAAAAAUAAAABMQEAAAAKMTU1NTYxODYzNgMAAAADMTYwAgAAAAQxMjc2BAAAAAEwBwAAAAoxMC8yNC8yMDIzCAAAAAoxMi8zMS8yMDEwCQAAAAEwZg5C2ovU2wjm7hzgjdTbCC5DSVEuS09TRTpBMDA1MzgwLklRX1BSRUZfRVFVSVRZLkNRNDIwMTAuLi4uVVNEAQAAAExZDQACAAAACjE4My4yOTUwNDUBCAAAAAUAAAABMQEAAAAKMTU1NTYxODYzNgMAAAADMTYwAgAAAAQxMDA1BAAAAAEwBwAAAAoxMC8yNC8yMDIzCAAAAAoxMi8zMS8yMDEwCQAAAAEwZg5C2ovU2wiFnB7gjdTbCDZDSVEuS09TRTpBMDA1MzgwLklRX1RPVEFMX0NPTU1PTl9FUVVJVFkuQ1E0MjAxMC4uLi5VU0QBAAAATFkNAAIAAAALMjY2NjcuNDI1ODcBCAAAAAUAAAABMQEAAAAKMTU1NTYxODYzNgMAAAADMTYwAgAAAAQxMDA2BAAAAAEwBwAAAAoxMC8yNC8yMDIzCAAAAAoxMi8zMS8yMDEwCQAAAAEwZg5C2ovU2wgSTAPgjdTbCCdDSVEuS09TRTpBMDA1MzgwLklRX0FQSUMuQ1E0MjAxMC4uLi5VU0QBAAAATFkNAAIAAAALMzQ4MC4wODY1MjgBCAAAAAUAAAABMQEAAAAKMTU1NTYxODYzNgMAAAADMTYwAgAAAAQxMDg0BAAAAAEwBwAAAAoxMC8yNC8yMDIzCAAAAAox</t>
  </si>
  <si>
    <t>Mi8zMS8yMDEwCQAAAAEwZg5C2ovU2wgU0x/gjdTbCCVDSVEuS09TRTpBMDA1MzgwLklRX1JFLkNRNDIwMTAuLi4uVVNEAQAAAExZDQACAAAADDIyNDk1Ljc0MjQ3MQEIAAAABQAAAAExAQAAAAoxNTU1NjE4NjM2AwAAAAMxNjACAAAABDEyMjIEAAAAATAHAAAACjEwLzI0LzIwMjMIAAAACjEyLzMxLzIwMTAJAAAAATBmDkLai9TbCAzwGuCN1NsIL0NJUS5LT1NFOkEwMDUzODAuSVFfVE9UQUxfRVFVSVRZLkNRNDIwMTAuLi4uVVNEAQAAAExZDQACAAAADDI5MzM5Ljg4NjkyMQEIAAAABQAAAAExAQAAAAoxNTU1NjE4NjM2AwAAAAMxNjACAAAABDEyNzUEAAAAATAHAAAACjEwLzI0LzIwMjMIAAAACjEyLzMxLzIwMTAJAAAAATBmDkLai9TbCEaM99+N1NsIQENJUS5LT1NFOkEwMDUzODAuSVFfVE9UQUxfT1VUU1RBTkRJTkdfRklMSU5HX0RBVEUuQ1E0MjAxMC4uLi5VU0QBAAAATFkNAAIAAAAKMjMyLjQzMDQ3MQEEAAAABQAAAAE1AQAAAAoxNTU1NjE4NjM2AgAAAAUyNDE1MwYAAAABMGYOQtqL1NsIvHL6343U2wgtQ0lRLktPU0U6QTAwNTM4MC5JUV9UT1RBTF9ERUJULkNRNDIwMTAuLi4uVVNEAQAAAExZDQACAAAADDM0NDMyLjMzMDM4MQEIAAAABQAAAAExAQAAAAoxNTU1NjE4NjM2AwAAAAMxNjACAAAABDQxNzMEAAAAATAHAAAACjEwLzI0LzIwMjMIAAAACjEyLzMxLzIwMTAJAAAAATBmDkLai9TbCOsu</t>
  </si>
  <si>
    <t>/d+N1NsIMUNJUS5LT1NFOkEwMDUzODAuSVFfUFJFRl9ESVZfT1RIRVIuQ1E0MjAxMC4uLi5VU0QBAAAATFkNAAMAAAAAAGYOQtqL1NsIer4X4I3U2wgnQ0lRLktPU0U6QTAwNTM4MC5JUV9DT0dTLkNRNDIwMTAuLi4uVVNEAQAAAExZDQACAAAADDEyODgzLjg0ODI3NgEIAAAABQAAAAExAQAAAAoxNTU1NjE4NjM2AwAAAAMxNjACAAAAAjM0BAAAAAEwBwAAAAoxMC8yNC8yMDIzCAAAAAoxMi8zMS8yMDEwCQAAAAEwZg5C2ovU2wjtyxrgjdTbCCVDSVEuS09TRTpBMDA1MzgwLklRX0FQLkNRNDIwMTAuLi4uVVNEAQAAAExZDQACAAAACjU2NjcuOTM4NTcBCAAAAAUAAAABMQEAAAAKMTU1NTYxODYzNgMAAAADMTYwAgAAAAQxMDE4BAAAAAEwBwAAAAoxMC8yNC8yMDIzCAAAAAoxMi8zMS8yMDEwCQAAAAEwZg5C2ovU2wgeAwrgjdTbCCVDSVEuS09TRTpBMDA1MzgwLklRX0FSLkNRNDIwMTAuLi4uVVNEAQAAAExZDQACAAAACzM1MTcuNjMwMzM4AQgAAAAFAAAAATEBAAAACjE1NTU2MTg2MzYDAAAAAzE2MAIAAAAEMTAyMQQAAAABMAcAAAAKMTAvMjQvMjAyMwgAAAAKMTIvMzEvMjAxMAkAAAABMGYOQtqL1NsIfU0M4I3U2wgsQ0lRLktPU0U6QTAwNTM4MC5JUV9JTlZFTlRPUlkuQ1E0MjAxMC4uLi5VU0QBAAAATFkNAAIAAAALNDg5OC45OTg4MTEBCAAAAAUAAAABMQEAAAAKMTU1NTYxODYzNgMAAAADMTYwAgAA</t>
  </si>
  <si>
    <t>AAQxMDQzBAAAAAEwBwAAAAoxMC8yNC8yMDIzCAAAAAoxMi8zMS8yMDEwCQAAAAEwZg5C2ovU2wgmXPLfjdTbCCZDSVEuS09TRTpBMDA1MzgwLklRX1NHQS5DUTQyMDEwLi4uLlVTRAEAAABMWQ0AAgAAAAsyNDc0LjMxODUxOQEIAAAABQAAAAExAQAAAAoxNTU1NjE4NjM2AwAAAAMxNjACAAAAAjIzBAAAAAEwBwAAAAoxMC8yNC8yMDIzCAAAAAoxMi8zMS8yMDEwCQAAAAEwZg5C2ovU2whNgA/gjdTbCDtDSVEuS09TRTpBMDA1MzgwLklRX1RPVEFMX1JFVl8xWVJfQU5OX0dST1dUSC5DUTQyMDEwLi4uLlVTRAEAAABMWQ0AAwAAAAAAZg5C2ovU2wjIexHgjdTbCCVDSVEuS09TRTpBMDA1MzgwLklRX0RBLkNRNDIwMTAuLi4uVVNEAQAAAExZDQADAAAAAABmDkLai9TbCBJMA+CN1NsIM0NJUS5LT1NFOkEwMDUzODAuSVFfTkVUX0lOVEVSRVNUX0VYUC5DUTQyMDEwLi4uLlVTRAEAAABMWQ0AAgAAAAktNS4yOTgyNzcBCAAAAAUAAAABMQEAAAAKMTU1NTYxODYzNgMAAAADMTYwAgAAAAMzNjgEAAAAATAHAAAACjEwLzI0LzIwMjMIAAAACjEyLzMxLzIwMTAJAAAAATBmDkLai9TbCBjHE+CN1NsIMkNJUS5LT1NFOkEwMDUzODAuSVFfTkVUX1dPUktJTkdfQ0FQLkNRNDIwMTAuLi4uVVNEAQAAAExZDQACAAAADDEyNzM5LjMwMTM5NwEIAAAABQAAAAExAQAAAAoxNTU1NjE4NjM2AwAAAAMxNjACAAAABDEzMTEEAAAA</t>
  </si>
  <si>
    <t>ATAHAAAACjEwLzI0LzIwMjMIAAAACjEyLzMxLzIwMTAJAAAAATBmDkLai9TbCP3CFeCN1NsIKENJUS5LT1NFOkEwMDUzODAuSVFfQ0FQRVguQ1E0MjAxMC4uLi5VU0QBAAAATFkNAAIAAAAKLTg0OS40MjAyMgEIAAAABQAAAAExAQAAAAoxNTU1NjE4NjM2AwAAAAMxNjACAAAABDIwMjEEAAAAATAHAAAACjEwLzI0LzIwMjMIAAAACjEyLzMxLzIwMTAJAAAAATBmDkLai9TbCEaM99+N1NsILENJUS5LT1NFOkEwMDUzODAuSVFfVE9UQUxfUkVWLkNRMzIwMTAuLi4uVVNEAQAAAExZDQACAAAADDE0NTE1LjY4MTYxNAEIAAAABQAAAAExAQAAAAoxNTI2ODE1NjQ3AwAAAAMxNjACAAAAAjI4BAAAAAEwBwAAAAoxMC8yNC8yMDIzCAAAAAk5LzMwLzIwMTAJAAAAATBmDkLai9TbCH1NDOCN1NsIJUNJUS5LT1NFOkEwMDUzODAuSVFfTkkuQ1EzMjAxMC4uLi5VU0QBAAAATFkNAAIAAAALMTIzMS42NTQ4MDcBCAAAAAUAAAABMQEAAAAKMTUyNjgxNTY0NwMAAAADMTYwAgAAAAIxNQQAAAABMAcAAAAKMTAvMjQvMjAyMwgAAAAJOS8zMC8yMDEwCQAAAAEwZg5C2ovU2wgmXPLfjdTbCC1DSVEuS09TRTpBMDA1MzgwLklRX0NBU0hfRVFVSVYuQ1EzMjAxMC4uLi5VU0QBAAAATFkNAAMAAAAAAGYOQtqL1NsI0Qn0343U2wgxQ0lRLktPU0U6QTAwNTM4MC5JUV9DQVNIX1NUX0lOVkVTVC5DUTMyMDEwLi4uLlVTRAEAAABMWQ0A</t>
  </si>
  <si>
    <t>AwAAAAAAZg5C2ovU2wj+SA7gjdTbCCtDSVEuS09TRTpBMDA1MzgwLklRX1RPVEFMX0NBLkNRMzIwMTAuLi4uVVNEAQAAAExZDQADAAAAAABmDkLai9TbCBJMA+CN1NsIL0NJUS5LT1NFOkEwMDUzODAuSVFfVE9UQUxfQVNTRVRTLkNRMzIwMTAuLi4uVVNEAQAAAExZDQADAAAAAABmDkLai9TbCCmRIuCN1NsIK0NJUS5LT1NFOkEwMDUzODAuSVFfVE9UQUxfQ0wuQ1EzMjAxMC4uLi5VU0QBAAAATFkNAAMAAAAAAGYOQtqL1NsIoaIj4I3U2wgtQ0lRLktPU0U6QTAwNTM4MC5JUV9UT1RBTF9MSUFCLkNRMzIwMTAuLi4uVVNEAQAAAExZDQADAAAAAABmDkLai9TbCDOwJuCN1NsILkNJUS5LT1NFOkEwMDUzODAuSVFfUFJFRl9FUVVJVFkuQ1EzMjAxMC4uLi5VU0QBAAAATFkNAAMAAAAAAGYOQtqL1NsI3ZoM4I3U2wg2Q0lRLktPU0U6QTAwNTM4MC5JUV9UT1RBTF9DT01NT05fRVFVSVRZLkNRMzIwMTAuLi4uVVNEAQAAAExZDQADAAAAAABmDkLai9TbCCpK+t+N1NsIJ0NJUS5LT1NFOkEwMDUzODAuSVFfQVBJQy5DUTMyMDEwLi4uLlVTRAEAAABMWQ0AAwAAAAAAZg5C2ovU2wjeB/3fjdTbCCVDSVEuS09TRTpBMDA1MzgwLklRX1JFLkNRMzIwMTAuLi4uVVNEAQAAAExZDQADAAAAAABmDkLai9TbCBTTH+CN1NsIL0NJUS5LT1NFOkEwMDUzODAuSVFfVE9UQUxfRVFVSVRZLkNRMzIwMTAuLi4uVVNEAQAAAExZDQAD</t>
  </si>
  <si>
    <t>AAAAAABmDkLai9TbCG+VIOCN1NsIQENJUS5LT1NFOkEwMDUzODAuSVFfVE9UQUxfT1VUU1RBTkRJTkdfRklMSU5HX0RBVEUuQ1EzMjAxMC4uLi5VU0QBAAAATFkNAAIAAAAKMjA5LjI3MTQ0OQEEAAAABQAAAAE1AQAAAAoxNTI2ODE1NjQ3AgAAAAUyNDE1MwYAAAABMGYOQtqL1NsIfU0M4I3U2wgtQ0lRLktPU0U6QTAwNTM4MC5JUV9UT1RBTF9ERUJULkNRMzIwMTAuLi4uVVNEAQAAAExZDQADAAAAAABmDkLai9TbCCZc8t+N1NsIMUNJUS5LT1NFOkEwMDUzODAuSVFfUFJFRl9ESVZfT1RIRVIuQ1EzMjAxMC4uLi5VU0QBAAAATFkNAAMAAAAAAGYOQtqL1NsI0Qn0343U2wgnQ0lRLktPU0U6QTAwNTM4MC5JUV9DT0dTLkNRMzIwMTAuLi4uVVNEAQAAAExZDQACAAAADDEwOTA2LjQ5ODI3OQEIAAAABQAAAAExAQAAAAoxNTI2ODE1NjQ3AwAAAAMxNjACAAAAAjM0BAAAAAEwBwAAAAoxMC8yNC8yMDIzCAAAAAk5LzMwLzIwMTAJAAAAATBmDkLai9TbCIWcHuCN1NsIJUNJUS5LT1NFOkEwMDUzODAuSVFfQVAuQ1EzMjAxMC4uLi5VU0QBAAAATFkNAAMAAAAAAGYOQtqL1NsIRoz3343U2wglQ0lRLktPU0U6QTAwNTM4MC5JUV9BUi5DUTMyMDEwLi4uLlVTRAEAAABMWQ0AAwAAAAAAZg5C2ovU2wh6vhfgjdTbCCxDSVEuS09TRTpBMDA1MzgwLklRX0lOVkVOVE9SWS5DUTMyMDEwLi4uLlVTRAEAAABMWQ0AAwAAAAAA</t>
  </si>
  <si>
    <t>Zg5C2ovU2wjtyxrgjdTbCCZDSVEuS09TRTpBMDA1MzgwLklRX1NHQS5DUTMyMDEwLi4uLlVTRAEAAABMWQ0AAgAAAAsyMTM0LjMzMDU1OAEIAAAABQAAAAExAQAAAAoxNTI2ODE1NjQ3AwAAAAMxNjACAAAAAjIzBAAAAAEwBwAAAAoxMC8yNC8yMDIzCAAAAAk5LzMwLzIwMTAJAAAAATBmDkLai9TbCAzwGuCN1NsIO0NJUS5LT1NFOkEwMDUzODAuSVFfVE9UQUxfUkVWXzFZUl9BTk5fR1JPV1RILkNRMzIwMTAuLi4uVVNEAQAAAExZDQADAAAAAABmDkLai9TbCObuHOCN1NsIJUNJUS5LT1NFOkEwMDUzODAuSVFfREEuQ1EzMjAxMC4uLi5VU0QBAAAATFkNAAMAAAAAAGYOQtqL1NsIHgMK4I3U2wgzQ0lRLktPU0U6QTAwNTM4MC5JUV9ORVRfSU5URVJFU1RfRVhQLkNRMzIwMTAuLi4uVVNEAQAAAExZDQACAAAACi00Ny4yMTU4NTcBCAAAAAUAAAABMQEAAAAKMTUyNjgxNTY0NwMAAAADMTYwAgAAAAMzNjgEAAAAATAHAAAACjEwLzI0LzIwMjMIAAAACTkvMzAvMjAxMAkAAAABMGYOQtqL1NsI3gf9343U2wgyQ0lRLktPU0U6QTAwNTM4MC5JUV9ORVRfV09SS0lOR19DQVAuQ1EzMjAxMC4uLi5VU0QBAAAATFkNAAMAAAAAAGYOQtqL1NsIjKH/343U2wgoQ0lRLktPU0U6QTAwNTM4MC5JUV9DQVBFWC5DUTMyMDEwLi4uLlVTRAEAAABMWQ0AAgAAAAktMjgxLjcxNzYBCAAAAAUAAAABMQEAAAAKMTUyNjgxNTY0NwMA</t>
  </si>
  <si>
    <t>AAADMTYwAgAAAAQyMDIxBAAAAAEwBwAAAAoxMC8yNC8yMDIzCAAAAAk5LzMwLzIwMTAJAAAAATBmDkLai9TbCBjHE+CN1NsILENJUS5LT1NFOkEwMDUzODAuSVFfVE9UQUxfUkVWLkNRMjIwMTAuLi4uVVNEAQAAAExZDQACAAAADDEzODAxLjMyODk5NQEIAAAABQAAAAExAQAAAAoxNTI2ODM0MDQ0AwAAAAMxNjACAAAAAjI4BAAAAAEwBwAAAAoxMC8yNC8yMDIzCAAAAAk2LzMwLzIwMTAJAAAAATBmDkLai9TbCEaM99+N1NsIJUNJUS5LT1NFOkEwMDUzODAuSVFfTkkuQ1EyMjAxMC4uLi5VU0QBAAAATFkNAAIAAAALMTI4Ni41MDM4NzEBCAAAAAUAAAABMQEAAAAKMTUyNjgzNDA0NAMAAAADMTYwAgAAAAIxNQQAAAABMAcAAAAKMTAvMjQvMjAyMwgAAAAJNi8zMC8yMDEwCQAAAAEwZg5C2ovU2wgqSvrfjdTbCC1DSVEuS09TRTpBMDA1MzgwLklRX0NBU0hfRVFVSVYuQ1EyMjAxMC4uLi5VU0QBAAAATFkNAAMAAAAAAGYOQtqL1NsI/kgO4I3U2wgxQ0lRLktPU0U6QTAwNTM4MC5JUV9DQVNIX1NUX0lOVkVTVC5DUTIyMDEwLi4uLlVTRAEAAABMWQ0AAwAAAAAAZg5C2ovU2whNgA/gjdTbCCtDSVEuS09TRTpBMDA1MzgwLklRX1RPVEFMX0NBLkNRMjIwMTAuLi4uVVNEAQAAAExZDQADAAAAAABmDkLai9TbCFvaCeCN1NsIL0NJUS5LT1NFOkEwMDUzODAuSVFfVE9UQUxfQVNTRVRTLkNRMjIwMTAuLi4uVVNEAQAA</t>
  </si>
  <si>
    <t>AExZDQADAAAAAABmDkLai9TbCN2aDOCN1NsIK0NJUS5LT1NFOkEwMDUzODAuSVFfVE9UQUxfQ0wuQ1EyMjAxMC4uLi5VU0QBAAAATFkNAAMAAAAAAGYOQtqL1NsICzXy343U2wgtQ0lRLktPU0U6QTAwNTM4MC5JUV9UT1RBTF9MSUFCLkNRMjIwMTAuLi4uVVNEAQAAAExZDQADAAAAAABmDkLai9TbCCmRIuCN1NsILkNJUS5LT1NFOkEwMDUzODAuSVFfUFJFRl9FUVVJVFkuQ1EyMjAxMC4uLi5VU0QBAAAATFkNAAMAAAAAAGYOQtqL1NsIoaIj4I3U2wg2Q0lRLktPU0U6QTAwNTM4MC5JUV9UT1RBTF9DT01NT05fRVFVSVRZLkNRMjIwMTAuLi4uVVNEAQAAAExZDQADAAAAAABmDkLai9TbCBJMA+CN1NsIJ0NJUS5LT1NFOkEwMDUzODAuSVFfQVBJQy5DUTIyMDEwLi4uLlVTRAEAAABMWQ0AAwAAAAAAZg5C2ovU2wgzsCbgjdTbCCVDSVEuS09TRTpBMDA1MzgwLklRX1JFLkNRMjIwMTAuLi4uVVNEAQAAAExZDQADAAAAAABmDkLai9TbCG+VIOCN1NsIL0NJUS5LT1NFOkEwMDUzODAuSVFfVE9UQUxfRVFVSVRZLkNRMjIwMTAuLi4uVVNEAQAAAExZDQADAAAAAABmDkLai9TbCEaM99+N1NsIQENJUS5LT1NFOkEwMDUzODAuSVFfVE9UQUxfT1VUU1RBTkRJTkdfRklMSU5HX0RBVEUuQ1EyMjAxMC4uLi5VU0QBAAAATFkNAAIAAAAKMjA5LjI3MzM2OQEEAAAABQAAAAE1AQAAAAoxNTI2ODM0MDQ0AgAAAAUyNDE1MwYA</t>
  </si>
  <si>
    <t>AAABMGYOQtqL1NsIKkr6343U2wgtQ0lRLktPU0U6QTAwNTM4MC5JUV9UT1RBTF9ERUJULkNRMjIwMTAuLi4uVVNEAQAAAExZDQACAAAAATABCAAAAAUAAAABMQEAAAAKMTUyNjgzNDA0NAMAAAADMTYwAgAAAAQ0MTczBAAAAAEwBwAAAAoxMC8yNC8yMDIzCAAAAAk2LzMwLzIwMTAJAAAAATBmDkLai9TbCN4H/d+N1NsIMUNJUS5LT1NFOkEwMDUzODAuSVFfUFJFRl9ESVZfT1RIRVIuQ1EyMjAxMC4uLi5VU0QBAAAATFkNAAMAAAAAAGYOQtqL1NsIjKH/343U2wgnQ0lRLktPU0U6QTAwNTM4MC5JUV9DT0dTLkNRMjIwMTAuLi4uVVNEAQAAAExZDQACAAAADDEwNDA3LjU1NTM3MgEIAAAABQAAAAExAQAAAAoxNTI2ODM0MDQ0AwAAAAMxNjACAAAAAjM0BAAAAAEwBwAAAAoxMC8yNC8yMDIzCAAAAAk2LzMwLzIwMTAJAAAAATBmDkLai9TbCBTTH+CN1NsIJUNJUS5LT1NFOkEwMDUzODAuSVFfQVAuQ1EyMjAxMC4uLi5VU0QBAAAATFkNAAMAAAAAAGYOQtqL1NsIW9oJ4I3U2wglQ0lRLktPU0U6QTAwNTM4MC5JUV9BUi5DUTIyMDEwLi4uLlVTRAEAAABMWQ0AAwAAAAAAZg5C2ovU2wjXJAzgjdTbCCxDSVEuS09TRTpBMDA1MzgwLklRX0lOVkVOVE9SWS5DUTIyMDEwLi4uLlVTRAEAAABMWQ0AAwAAAAAAZg5C2ovU2wgLNfLfjdTbCCZDSVEuS09TRTpBMDA1MzgwLklRX1NHQS5DUTIyMDEwLi4uLlVTRAEAAABMWQ0A</t>
  </si>
  <si>
    <t>AgAAAAsyMDE0LjMzOTQzMQEIAAAABQAAAAExAQAAAAoxNTI2ODM0MDQ0AwAAAAMxNjACAAAAAjIzBAAAAAEwBwAAAAoxMC8yNC8yMDIzCAAAAAk2LzMwLzIwMTAJAAAAATBmDkLai9TbCNEJ9N+N1NsIO0NJUS5LT1NFOkEwMDUzODAuSVFfVE9UQUxfUkVWXzFZUl9BTk5fR1JPV1RILkNRMjIwMTAuLi4uVVNEAQAAAExZDQADAAAAAABmDkLai9TbCO3LGuCN1NsIJUNJUS5LT1NFOkEwMDUzODAuSVFfREEuQ1EyMjAxMC4uLi5VU0QBAAAATFkNAAMAAAAAAGYOQtqL1NsIEkwD4I3U2wgzQ0lRLktPU0U6QTAwNTM4MC5JUV9ORVRfSU5URVJFU1RfRVhQLkNRMjIwMTAuLi4uVVNEAQAAAExZDQACAAAACS0zNy40Nzc5MgEIAAAABQAAAAExAQAAAAoxNTI2ODM0MDQ0AwAAAAMxNjACAAAAAzM2OAQAAAABMAcAAAAKMTAvMjQvMjAyMwgAAAAJNi8zMC8yMDEwCQAAAAEwZg5C2ovU2wgM8BrgjdTbCDJDSVEuS09TRTpBMDA1MzgwLklRX05FVF9XT1JLSU5HX0NBUC5DUTIyMDEwLi4uLlVTRAEAAABMWQ0AAwAAAAAAZg5C2ovU2wjm7hzgjdTbCChDSVEuS09TRTpBMDA1MzgwLklRX0NBUEVYLkNRMjIwMTAuLi4uVVNEAQAAAExZDQACAAAACy0yMzYuODM3NDE5AQgAAAAFAAAAATEBAAAACjE1MjY4MzQwNDQDAAAAAzE2MAIAAAAEMjAyMQQAAAABMAcAAAAKMTAvMjQvMjAyMwgAAAAJNi8zMC8yMDEwCQAAAAEwZg5C2ovU</t>
  </si>
  <si>
    <t>2wiFnB7gjdTbCCxDSVEuS09TRTpBMDA1MzgwLklRX1RPVEFMX1JFVi5DUTEyMDEwLi4uLlVTRAEAAABMWQ0AAgAAAAwxMzI3Ni44NTUyNTcBCAAAAAUAAAABMQEAAAAKMTczNDA4Mjc3NgMAAAADMTYwAgAAAAIyOAQAAAABMAcAAAAKMTAvMjQvMjAyMwgAAAAJMy8zMS8yMDEwCQAAAAEwZg5C2ovU2wjXJAzgjdTbCCVDSVEuS09TRTpBMDA1MzgwLklRX05JLkNRMTIwMTAuLi4uVVNEAQAAAExZDQACAAAACzEwMTguMjIwMjQ2AQgAAAAFAAAAATEBAAAACjE3MzQwODI3NzYDAAAAAzE2MAIAAAACMTUEAAAAATAHAAAACjEwLzI0LzIwMjMIAAAACTMvMzEvMjAxMAkAAAABMGYOQtqL1NsICzXy343U2wgtQ0lRLktPU0U6QTAwNTM4MC5JUV9DQVNIX0VRVUlWLkNRMTIwMTAuLi4uVVNEAQAAAExZDQADAAAAAABmDkLai9TbCNEJ9N+N1NsIMUNJUS5LT1NFOkEwMDUzODAuSVFfQ0FTSF9TVF9JTlZFU1QuQ1ExMjAxMC4uLi5VU0QBAAAATFkNAAIAAAAMMTMwMDEuMDQyODk3AQgAAAAFAAAAATEBAAAACjE3MzQwODI3NzYDAAAAAzE2MAIAAAAEMTAwMgQAAAABMAcAAAAKMTAvMjQvMjAyMwgAAAAJMy8zMS8yMDEwCQAAAAEwZg5C2ovU2wj9whXgjdTbCCtDSVEuS09TRTpBMDA1MzgwLklRX1RPVEFMX0NBLkNRMTIwMTAuLi4uVVNEAQAAAExZDQADAAAAAABmDkLai9TbCEaM99+N1NsIL0NJUS5LT1NFOkEwMDUzODAu</t>
  </si>
  <si>
    <t>SVFfVE9UQUxfQVNTRVRTLkNRMTIwMTAuLi4uVVNEAQAAAExZDQADAAAAAABmDkLai9TbCP5IDuCN1NsIK0NJUS5LT1NFOkEwMDUzODAuSVFfVE9UQUxfQ0wuQ1ExMjAxMC4uLi5VU0QBAAAATFkNAAMAAAAAAGYOQtqL1NsITYAP4I3U2wgtQ0lRLktPU0U6QTAwNTM4MC5JUV9UT1RBTF9MSUFCLkNRMTIwMTAuLi4uVVNEAQAAAExZDQADAAAAAABmDkLai9TbCMh7EeCN1NsILkNJUS5LT1NFOkEwMDUzODAuSVFfUFJFRl9FUVVJVFkuQ1ExMjAxMC4uLi5VU0QBAAAATFkNAAIAAAAKMTgxLjU5ODk2NQEIAAAABQAAAAExAQAAAAoxNzM0MDgyNzc2AwAAAAMxNjACAAAABDEwMDUEAAAAATAHAAAACjEwLzI0LzIwMjMIAAAACTMvMzEvMjAxMAkAAAABMGYOQtqL1NsIGMcT4I3U2wg2Q0lRLktPU0U6QTAwNTM4MC5JUV9UT1RBTF9DT01NT05fRVFVSVRZLkNRMTIwMTAuLi4uVVNEAQAAAExZDQACAAAACzE4OTY0Ljc3MDM3AQgAAAAFAAAAATEBAAAACjE3MzQwODI3NzYDAAAAAzE2MAIAAAAEMTAwNgQAAAABMAcAAAAKMTAvMjQvMjAyMwgAAAAJMy8zMS8yMDEwCQAAAAEwZg5C2ovU2whb2gngjdTbCCdDSVEuS09TRTpBMDA1MzgwLklRX0FQSUMuQ1ExMjAxMC4uLi5VU0QBAAAATFkNAAMAAAAAAGYOQtqL1NsI3gf9343U2wglQ0lRLktPU0U6QTAwNTM4MC5JUV9SRS5DUTEyMDEwLi4uLlVTRAEAAABMWQ0AAwAAAAAA</t>
  </si>
  <si>
    <t>Zg5C2ovU2wgzsCbgjdTbCC9DSVEuS09TRTpBMDA1MzgwLklRX1RPVEFMX0VRVUlUWS5DUTEyMDEwLi4uLlVTRAEAAABMWQ0AAgAAAAwyNTU5OC4wODE3NjkBCAAAAAUAAAABMQEAAAAKMTczNDA4Mjc3NgMAAAADMTYwAgAAAAQxMjc1BAAAAAEwBwAAAAoxMC8yNC8yMDIzCAAAAAkzLzMxLzIwMTAJAAAAATBmDkLai9TbCN2aDOCN1NsIQENJUS5LT1NFOkEwMDUzODAuSVFfVE9UQUxfT1VUU1RBTkRJTkdfRklMSU5HX0RBVEUuQ1ExMjAxMC4uLi5VU0QBAAAATFkNAAIAAAAKMjA5LjI3MzM2OQEEAAAABQAAAAE1AQAAAAoxNzM0MDgyNzc2AgAAAAUyNDE1MwYAAAABMGYOQtqL1NsIEkwD4I3U2wgtQ0lRLktPU0U6QTAwNTM4MC5JUV9UT1RBTF9ERUJULkNRMTIwMTAuLi4uVVNEAQAAAExZDQACAAAADDQwNjQ3LjQzODk0NwEIAAAABQAAAAExAQAAAAoxNzM0MDgyNzc2AwAAAAMxNjACAAAABDQxNzMEAAAAATAHAAAACjEwLzI0LzIwMjMIAAAACTMvMzEvMjAxMAkAAAABMGYOQtqL1NsICzXy343U2wgxQ0lRLktPU0U6QTAwNTM4MC5JUV9QUkVGX0RJVl9PVEhFUi5DUTEyMDEwLi4uLlVTRAEAAABMWQ0AAwAAAAAAZg5C2ovU2wjRCfTfjdTbCCdDSVEuS09TRTpBMDA1MzgwLklRX0NPR1MuQ1ExMjAxMC4uLi5VU0QBAAAATFkNAAIAAAAMMTAzMDkuNDkxNzAyAQgAAAAFAAAAATEBAAAACjE3MzQwODI3NzYDAAAA</t>
  </si>
  <si>
    <t>AzE2MAIAAAACMzQEAAAAATAHAAAACjEwLzI0LzIwMjMIAAAACTMvMzEvMjAxMAkAAAABMGYOQtqL1NsIoaIj4I3U2wglQ0lRLktPU0U6QTAwNTM4MC5JUV9BUC5DUTEyMDEwLi4uLlVTRAEAAABMWQ0AAwAAAAAAZg5C2ovU2whGjPffjdTbCCVDSVEuS09TRTpBMDA1MzgwLklRX0FSLkNRMTIwMTAuLi4uVVNEAQAAAExZDQADAAAAAABmDkLai9TbCCpK+t+N1NsILENJUS5LT1NFOkEwMDUzODAuSVFfSU5WRU5UT1JZLkNRMTIwMTAuLi4uVVNEAQAAAExZDQADAAAAAABmDkLai9TbCBTTH+CN1NsIJkNJUS5LT1NFOkEwMDUzODAuSVFfU0dBLkNRMTIwMTAuLi4uVVNEAQAAAExZDQACAAAACzE5MTMuNzQwMjU3AQgAAAAFAAAAATEBAAAACjE3MzQwODI3NzYDAAAAAzE2MAIAAAACMjMEAAAAATAHAAAACjEwLzI0LzIwMjMIAAAACTMvMzEvMjAxMAkAAAABMGYOQtqL1NsIb5Ug4I3U2wg7Q0lRLktPU0U6QTAwNTM4MC5JUV9UT1RBTF9SRVZfMVlSX0FOTl9HUk9XVEguQ1ExMjAxMC4uLi5VU0QBAAAATFkNAAMAAAAAAGYOQtqL1NsIKZEi4I3U2wglQ0lRLktPU0U6QTAwNTM4MC5JUV9EQS5DUTEyMDEwLi4uLlVTRAEAAABMWQ0AAwAAAAAAZg5C2ovU2whb2gngjdTbCDNDSVEuS09TRTpBMDA1MzgwLklRX05FVF9JTlRFUkVTVF9FWFAuQ1ExMjAxMC4uLi5VU0QBAAAATFkNAAIAAAAKLTY1LjQyMjUwNwEIAAAABQAA</t>
  </si>
  <si>
    <t>AAExAQAAAAoxNzM0MDgyNzc2AwAAAAMxNjACAAAAAzM2OAQAAAABMAcAAAAKMTAvMjQvMjAyMwgAAAAJMy8zMS8yMDEwCQAAAAEwZg5C2ovU2wjXJAzgjdTbCDJDSVEuS09TRTpBMDA1MzgwLklRX05FVF9XT1JLSU5HX0NBUC5DUTEyMDEwLi4uLlVTRAEAAABMWQ0AAwAAAAAAZg5C2ovU2wiMof/fjdTbCChDSVEuS09TRTpBMDA1MzgwLklRX0NBUEVYLkNRMTIwMTAuLi4uVVNEAQAAAExZDQACAAAACy00MjUuODMxODU2AQgAAAAFAAAAATEBAAAACjE3MzQwODI3NzYDAAAAAzE2MAIAAAAEMjAyMQQAAAABMAcAAAAKMTAvMjQvMjAyMwgAAAAJMy8zMS8yMDEwCQAAAAEwZg5C2ovU2wgM8BrgjdTbCCxDSVEuS09TRTpBMDA1MzgwLklRX1RPVEFMX1JFVi5DUTQyMDA5Li4uLlVTRAEAAABMWQ0AAwAAAAAAZg5C2ovU2whGjPffjdTbCCVDSVEuS09TRTpBMDA1MzgwLklRX05JLkNRNDIwMDkuLi4uVVNEAQAAAExZDQADAAAAAABmDkLai9TbCCpK+t+N1NsILUNJUS5LT1NFOkEwMDUzODAuSVFfQ0FTSF9FUVVJVi5DUTQyMDA5Li4uLlVTRAEAAABMWQ0AAwAAAAAAZg5C2ovU2wjeB/3fjdTbCDFDSVEuS09TRTpBMDA1MzgwLklRX0NBU0hfU1RfSU5WRVNULkNRNDIwMDkuLi4uVVNEAQAAAExZDQADAAAAAABmDkLai9TbCHq+F+CN1NsIK0NJUS5LT1NFOkEwMDUzODAuSVFfVE9UQUxfQ0EuQ1E0MjAwOS4uLi5VU0QB</t>
  </si>
  <si>
    <t>AAAATFkNAAMAAAAAAGYOQtqL1NsIW9oJ4I3U2wgvQ0lRLktPU0U6QTAwNTM4MC5JUV9UT1RBTF9BU1NFVFMuQ1E0MjAwOS4uLi5VU0QBAAAATFkNAAMAAAAAAGYOQtqL1NsIGMcT4I3U2wgrQ0lRLktPU0U6QTAwNTM4MC5JUV9UT1RBTF9DTC5DUTQyMDA5Li4uLlVTRAEAAABMWQ0AAwAAAAAAZg5C2ovU2wgLNfLfjdTbCC1DSVEuS09TRTpBMDA1MzgwLklRX1RPVEFMX0xJQUIuQ1E0MjAwOS4uLi5VU0QBAAAATFkNAAMAAAAAAGYOQtqL1NsI0Qn0343U2wguQ0lRLktPU0U6QTAwNTM4MC5JUV9QUkVGX0VRVUlUWS5DUTQyMDA5Li4uLlVTRAEAAABMWQ0AAwAAAAAAZg5C2ovU2whNgA/gjdTbCDZDSVEuS09TRTpBMDA1MzgwLklRX1RPVEFMX0NPTU1PTl9FUVVJVFkuQ1E0MjAwOS4uLi5VU0QBAAAATFkNAAMAAAAAAGYOQtqL1NsIEkwD4I3U2wgnQ0lRLktPU0U6QTAwNTM4MC5JUV9BUElDLkNRNDIwMDkuLi4uVVNEAQAAAExZDQADAAAAAABmDkLai9TbCMh7EeCN1NsIJUNJUS5LT1NFOkEwMDUzODAuSVFfUkUuQ1E0MjAwOS4uLi5VU0QBAAAATFkNAAMAAAAAAGYOQtqL1NsI/cIV4I3U2wgvQ0lRLktPU0U6QTAwNTM4MC5JUV9UT1RBTF9FUVVJVFkuQ1E0MjAwOS4uLi5VU0QBAAAATFkNAAMAAAAAAGYOQtqL1NsIRoz3343U2wgnQ0lRLlRTRTo4MDU4LklRX0lORFVTVFJZLkNRNDIwMTAuLi4uVVNEAQAAAIH/</t>
  </si>
  <si>
    <t>BwADAAAAIlRyYWRpbmcgQ29tcGFuaWVzIGFuZCBEaXN0cmlidXRvcnMATmm/2ovU2wgn2yTgjdTbCCdDSVEuVFNFOjgwNTguSVFfSU5EVVNUUlkuQ1EzMjAxMC4uLi5VU0QBAAAAgf8HAAMAAAAiVHJhZGluZyBDb21wYW5pZXMgYW5kIERpc3RyaWJ1dG9ycwBOab/ai9TbCCZjQ+CN1NsIJ0NJUS5UU0U6ODA1OC5JUV9JTkRVU1RSWS5DUTIyMDEwLi4uLlVTRAEAAACB/wcAAwAAACJUcmFkaW5nIENvbXBhbmllcyBhbmQgRGlzdHJpYnV0b3JzAE5pv9qL1NsIk0QQ4I3U2wgnQ0lRLlRTRTo4MDU4LklRX0lORFVTVFJZLkNRMTIwMTAuLi4uVVNEAQAAAIH/BwADAAAAIlRyYWRpbmcgQ29tcGFuaWVzIGFuZCBEaXN0cmlidXRvcnMATmm/2ovU2wjXsR3gjdTbCCdDSVEuVFNFOjgwNTguSVFfSU5EVVNUUlkuQ1E0MjAwOS4uLi5VU0QBAAAAgf8HAAMAAAAiVHJhZGluZyBDb21wYW5pZXMgYW5kIERpc3RyaWJ1dG9ycwBOab/ai9TbCLuBGOCN1NsIJ0NJUS5UU0U6ODA1OC5JUV9JTkRVU1RSWS5DUTMyMDA5Li4uLlVTRAEAAACB/wcAAwAAACJUcmFkaW5nIENvbXBhbmllcyBhbmQgRGlzdHJpYnV0b3JzAE5pv9qL1NsIlHsj4I3U2wgnQ0lRLlRTRTo4MDU4LklRX0lORFVTVFJZLkNRMjIwMDkuLi4uVVNEAQAAAIH/BwADAAAAIlRyYWRpbmcgQ29tcGFuaWVzIGFuZCBEaXN0cmlidXRvcnMATmm/2ovU2whpdTngjdTb</t>
  </si>
  <si>
    <t>CCdDSVEuVFNFOjgwNTguSVFfSU5EVVNUUlkuQ1ExMjAwOS4uLi5VU0QBAAAAgf8HAAMAAAAiVHJhZGluZyBDb21wYW5pZXMgYW5kIERpc3RyaWJ1dG9ycwBOab/ai9TbCPgLD+CN1NsIJ0NJUS5UU0U6ODA1OC5JUV9JTkRVU1RSWS5DUTQyMDA4Li4uLlVTRAEAAACB/wcAAwAAACJUcmFkaW5nIENvbXBhbmllcyBhbmQgRGlzdHJpYnV0b3JzAE5pv9qL1NsIdtob4I3U2wgnQ0lRLlRTRTo4MDU4LklRX0lORFVTVFJZLkNRMzIwMDguLi4uVVNEAQAAAIH/BwADAAAAIlRyYWRpbmcgQ29tcGFuaWVzIGFuZCBEaXN0cmlidXRvcnMATmm/2ovU2whVXRbgjdTbCCdDSVEuVFNFOjgwNTguSVFfSU5EVVNUUlkuQ1EyMjAwOC4uLi5VU0QBAAAAgf8HAAMAAAAiVHJhZGluZyBDb21wYW5pZXMgYW5kIERpc3RyaWJ1dG9ycwBOab/ai9TbCOOmIeCN1NsIJ0NJUS5UU0U6ODA1OC5JUV9JTkRVU1RSWS5DUTEyMDA4Li4uLlVTRAEAAACB/wcAAwAAACJUcmFkaW5nIENvbXBhbmllcyBhbmQgRGlzdHJpYnV0b3JzAE5pv9qL1NsIVjkf4I3U2wgrQ0lRLktPU0U6QTAwNTM4MC5JUV9JTkRVU1RSWS5DUTQyMDIyLi4uLlVTRAEAAABMWQ0AAwAAAAtBdXRvbW9iaWxlcwBOab/ai9TbCJJbDeCN1NsIK0NJUS5LT1NFOkEwMDUzODAuSVFfSU5EVVNUUlkuQ1EzMjAyMi4uLi5VU0QBAAAATFkNAAMAAAALQXV0b21vYmlsZXMATmm/2ovU</t>
  </si>
  <si>
    <t>2wiKGf7fjdTbCCtDSVEuS09TRTpBMDA1MzgwLklRX0lORFVTVFJZLkNRMjIwMjIuLi4uVVNEAQAAAExZDQADAAAAC0F1dG9tb2JpbGVzAE5pv9qL1NsIdtob4I3U2wgrQ0lRLktPU0U6QTAwNTM4MC5JUV9JTkRVU1RSWS5DUTEyMDIyLi4uLlVTRAEAAABMWQ0AAwAAAAtBdXRvbW9iaWxlcwBOab/ai9TbCDfy/d+N1NsIK0NJUS5LT1NFOkEwMDUzODAuSVFfSU5EVVNUUlkuQ1E0MjAyMS4uLi5VU0QBAAAATFkNAAMAAAALQXV0b21vYmlsZXMATmm/2ovU2wje4w7gjdTbCCtDSVEuS09TRTpBMDA1MzgwLklRX0lORFVTVFJZLkNRMzIwMjEuLi4uVVNEAQAAAExZDQADAAAAC0F1dG9tb2JpbGVzAE5pv9qL1NsIN/L9343U2wgrQ0lRLktPU0U6QTAwNTM4MC5JUV9JTkRVU1RSWS5DUTIyMDIxLi4uLlVTRAEAAABMWQ0AAwAAAAtBdXRvbW9iaWxlcwBOab/ai9TbCKc1DeCN1NsIK0NJUS5LT1NFOkEwMDUzODAuSVFfSU5EVVNUUlkuQ1ExMjAyMS4uLi5VU0QBAAAATFkNAAMAAAALQXV0b21vYmlsZXMATmm/2ovU2wg38v3fjdTbCCtDSVEuS09TRTpBMDA1MzgwLklRX0lORFVTVFJZLkNRNDIwMjAuLi4uVVNEAQAAAExZDQADAAAAC0F1dG9tb2JpbGVzAE5pv9qL1NsIOk0n4I3U2wgrQ0lRLktPU0U6QTAwNTM4MC5JUV9JTkRVU1RSWS5DUTMyMDIwLi4uLlVTRAEAAABMWQ0AAwAAAAtBdXRvbW9iaWxlcwBOab/ai9Tb</t>
  </si>
  <si>
    <t>CEPyEeCN1NsIK0NJUS5LT1NFOkEwMDUzODAuSVFfSU5EVVNUUlkuQ1EyMjAyMC4uLi5VU0QBAAAATFkNAAMAAAALQXV0b21vYmlsZXMATmm/2ovU2wg6TSfgjdTbCCtDSVEuS09TRTpBMDA1MzgwLklRX0lORFVTVFJZLkNRMTIwMjAuLi4uVVNEAQAAAExZDQADAAAAC0F1dG9tb2JpbGVzAE5pv9qL1NsI5Ekg4I3U2wgrQ0lRLktPU0U6QTAwNTM4MC5JUV9JTkRVU1RSWS5DUTQyMDE5Li4uLlVTRAEAAABMWQ0AAwAAAAtBdXRvbW9iaWxlcwBOab/ai9TbCDpNJ+CN1NsIK0NJUS5LT1NFOkEwMDUzODAuSVFfSU5EVVNUUlkuQ1EzMjAxOS4uLi5VU0QBAAAATFkNAAMAAAALQXV0b21vYmlsZXMA9o1k2ovU2wgWIyDgjdTbCCtDSVEuS09TRTpBMDA1MzgwLklRX0lORFVTVFJZLkNRMjIwMTkuLi4uVVNEAQAAAExZDQADAAAAC0F1dG9tb2JpbGVzAPaNZNqL1NsIJxAN4I3U2wgrQ0lRLktPU0U6QTAwNTM4MC5JUV9JTkRVU1RSWS5DUTEyMDE5Li4uLlVTRAEAAABMWQ0AAwAAAAtBdXRvbW9iaWxlcwD2jWTai9TbCBYjIOCN1NsIK0NJUS5LT1NFOkEwMDUzODAuSVFfSU5EVVNUUlkuQ1E0MjAxOC4uLi5VU0QBAAAATFkNAAMAAAALQXV0b21vYmlsZXMA9o1k2ovU2whlDfvfjdTbCCtDSVEuS09TRTpBMDA1MzgwLklRX0lORFVTVFJZLkNRMzIwMTguLi4uVVNEAQAAAExZDQADAAAAC0F1dG9tb2JpbGVzAPaNZNqL1NsI</t>
  </si>
  <si>
    <t>FiMg4I3U2wgrQ0lRLktPU0U6QTAwNTM4MC5JUV9JTkRVU1RSWS5DUTIyMDE4Li4uLlVTRAEAAABMWQ0AAwAAAAtBdXRvbW9iaWxlcwD2jWTai9TbCGbm+t+N1NsIK0NJUS5LT1NFOkEwMDUzODAuSVFfSU5EVVNUUlkuQ1ExMjAxOC4uLi5VU0QBAAAATFkNAAMAAAALQXV0b21vYmlsZXMA9o1k2ovU2wihMSHgjdTbCCtDSVEuS09TRTpBMDA1MzgwLklRX0lORFVTVFJZLkNRNDIwMTcuLi4uVVNEAQAAAExZDQADAAAAC0F1dG9tb2JpbGVzAPaNZNqL1NsIZub6343U2wgnQ0lRLlRTRTo4MDU4LklRX0NFT19OQU1FLkNRMTIwMTEuLi4uVVNEAQAAAIH/BwADAAAAEk5ha2FuaXNoaSwgS2F0c3V5YQBOab/ai9TbCJauFOCN1NsIJ0NJUS5UU0U6ODA1OC5JUV9DRU9fTkFNRS5DUTQyMDEwLi4uLlVTRAEAAACB/wcAAwAAABJOYWthbmlzaGksIEthdHN1eWEATmm/2ovU2wiTRBDgjdTbCCdDSVEuVFNFOjgwNTguSVFfQ0VPX05BTUUuQ1EzMjAxMC4uLi5VU0QBAAAAgf8HAAMAAAASTmFrYW5pc2hpLCBLYXRzdXlhAE5pv9qL1NsIzwEc4I3U2wgnQ0lRLlRTRTo4MDU4LklRX0NFT19OQU1FLkNRMjIwMTAuLi4uVVNEAQAAAIH/BwADAAAAEk5ha2FuaXNoaSwgS2F0c3V5YQBOab/ai9TbCLuBGOCN1NsIJ0NJUS5UU0U6ODA1OC5JUV9DRU9fTkFNRS5DUTEyMDEwLi4uLlVTRAEAAACB/wcAAwAAABJOYWthbmlzaGksIEth</t>
  </si>
  <si>
    <t>dHN1eWEATmm/2ovU2wjezSHgjdTbCCdDSVEuVFNFOjgwNTguSVFfQ0VPX05BTUUuQ1E0MjAwOS4uLi5VU0QBAAAAgf8HAAMAAAASTmFrYW5pc2hpLCBLYXRzdXlhAE5pv9qL1NsIRUAS4I3U2wgnQ0lRLlRTRTo4MDU4LklRX0NFT19OQU1FLkNRMzIwMDkuLi4uVVNEAQAAAIH/BwADAAAAEk5ha2FuaXNoaSwgS2F0c3V5YQBOab/ai9TbCPgLD+CN1NsIJ0NJUS5UU0U6ODA1OC5JUV9DRU9fTkFNRS5DUTIyMDA5Li4uLlVTRAEAAACB/wcAAwAAABJOYWthbmlzaGksIEthdHN1eWEATmm/2ovU2wiNbzTgjdTbCCdDSVEuVFNFOjgwNTguSVFfQ0VPX05BTUUuQ1ExMjAwOS4uLi5VU0QBAAAAgf8HAAMAAAASTmFrYW5pc2hpLCBLYXRzdXlhAE5pv9qL1NsIVV0W4I3U2wgnQ0lRLlRTRTo4MDU4LklRX0NFT19OQU1FLkNRNDIwMDguLi4uVVNEAQAAAIH/BwADAAAAEk5ha2FuaXNoaSwgS2F0c3V5YQBOab/ai9TbCKtvIOCN1NsIJ0NJUS5UU0U6ODA1OC5JUV9DRU9fTkFNRS5DUTMyMDA4Li4uLlVTRAEAAACB/wcAAwAAABJOYWthbmlzaGksIEthdHN1eWEATmm/2ovU2wj4Cw/gjdTbCCdDSVEuVFNFOjgwNTguSVFfQ0VPX05BTUUuQ1EyMjAwOC4uLi5VU0QBAAAAgf8HAAMAAAASTmFrYW5pc2hpLCBLYXRzdXlhAE5pv9qL1NsIklsN4I3U2wgnQ0lRLlRTRTo4MDU4LklRX0NFT19OQU1FLkNRMTIwMDguLi4uVVNEAQAA</t>
  </si>
  <si>
    <t>AIH/BwADAAAAEk5ha2FuaXNoaSwgS2F0c3V5YQBOab/ai9TbCFVdFuCN1NsIK0NJUS5LT1NFOkEwMDUzODAuSVFfQ0VPX05BTUUuQ1E0MjAyMi4uLi5VU0QBAAAATFkNAAMAAAAPQ2hhbmcsIEphZSBIb29uAE5pv9qL1NsIaFkY4I3U2wgrQ0lRLktPU0U6QTAwNTM4MC5JUV9DRU9fTkFNRS5DUTMyMDIyLi4uLlVTRAEAAABMWQ0AAwAAAA9DaGFuZywgSmFlIEhvb24ATmm/2ovU2wjDfyHgjdTbCCtDSVEuS09TRTpBMDA1MzgwLklRX0NFT19OQU1FLkNRMjIwMjIuLi4uVVNEAQAAAExZDQADAAAAD0NoYW5nLCBKYWUgSG9vbgBOab/ai9TbCFVdFuCN1NsIK0NJUS5LT1NFOkEwMDUzODAuSVFfQ0VPX05BTUUuQ1ExMjAyMi4uLi5VU0QBAAAATFkNAAMAAAAPQ2hhbmcsIEphZSBIb29uAE5pv9qL1NsIsTgW4I3U2wgrQ0lRLktPU0U6QTAwNTM4MC5JUV9DRU9fTkFNRS5DUTQyMDIxLi4uLlVTRAEAAABMWQ0AAwAAAA9DaGFuZywgSmFlIEhvb24ATmm/2ovU2whwLSPgjdTbCCtDSVEuS09TRTpBMDA1MzgwLklRX0NFT19OQU1FLkNRMzIwMjEuLi4uVVNEAQAAAExZDQADAAAAD0NoYW5nLCBKYWUgSG9vbgBOab/ai9TbCHAtI+CN1NsIK0NJUS5LT1NFOkEwMDUzODAuSVFfQ0VPX05BTUUuQ1EyMjAyMS4uLi5VU0QBAAAATFkNAAMAAAAPQ2hhbmcsIEphZSBIb29uAE5pv9qL1NsIIo4b4I3U2wgrQ0lRLktPU0U6QTAw</t>
  </si>
  <si>
    <t>NTM4MC5JUV9DRU9fTkFNRS5DUTEyMDIxLi4uLlVTRAEAAABMWQ0AAwAAAA9DaGFuZywgSmFlIEhvb24ATmm/2ovU2whIPBTgjdTbCCtDSVEuS09TRTpBMDA1MzgwLklRX0NFT19OQU1FLkNRNDIwMjAuLi4uVVNEAQAAAExZDQADAAAAD0NoYW5nLCBKYWUgSG9vbgBOab/ai9TbCBFkHeCN1NsIK0NJUS5LT1NFOkEwMDUzODAuSVFfQ0VPX05BTUUuQ1EzMjAyMC4uLi5VU0QBAAAATFkNAAMAAAAPQ2hhbmcsIEphZSBIb29uAE5pv9qL1NsISDwU4I3U2wgrQ0lRLktPU0U6QTAwNTM4MC5JUV9DRU9fTkFNRS5DUTIyMDIwLi4uLlVTRAEAAABMWQ0AAwAAAA9DaGFuZywgSmFlIEhvb24ATmm/2ovU2wgRZB3gjdTbCCtDSVEuS09TRTpBMDA1MzgwLklRX0NFT19OQU1FLkNRMTIwMjAuLi4uVVNEAQAAAExZDQADAAAAD0NoYW5nLCBKYWUgSG9vbgBOab/ai9TbCEg8FOCN1NsIK0NJUS5LT1NFOkEwMDUzODAuSVFfQ0VPX05BTUUuQ1E0MjAxOS4uLi5VU0QBAAAATFkNAAMAAAAPQ2hhbmcsIEphZSBIb29uAPaNZNqL1NsIbsv9343U2wgrQ0lRLktPU0U6QTAwNTM4MC5JUV9DRU9fTkFNRS5DUTMyMDE5Li4uLlVTRAEAAABMWQ0AAwAAAA9DaGFuZywgSmFlIEhvb24A9o1k2ovU2wghERbgjdTbCCtDSVEuS09TRTpBMDA1MzgwLklRX0NFT19OQU1FLkNRMjIwMTkuLi4uVVNEAQAAAExZDQADAAAAD0NoYW5nLCBKYWUgSG9v</t>
  </si>
  <si>
    <t>bgD2jWTai9TbCG7L/d+N1NsIK0NJUS5LT1NFOkEwMDUzODAuSVFfQ0VPX05BTUUuQ1ExMjAxOS4uLi5VU0QBAAAATFkNAAMAAAAPQ2hhbmcsIEphZSBIb29uAPaNZNqL1NsIIREW4I3U2wgrQ0lRLktPU0U6QTAwNTM4MC5JUV9DRU9fTkFNRS5DUTQyMDE4Li4uLlVTRAEAAABMWQ0AAwAAAA9DaGFuZywgSmFlIEhvb24A9o1k2ovU2whuy/3fjdTbCCtDSVEuS09TRTpBMDA1MzgwLklRX0NFT19OQU1FLkNRMzIwMTguLi4uVVNEAQAAAExZDQADAAAAD0NoYW5nLCBKYWUgSG9vbgD2jWTai9TbCBYjIOCN1NsIK0NJUS5LT1NFOkEwMDUzODAuSVFfQ0VPX05BTUUuQ1EyMjAxOC4uLi5VU0QBAAAATFkNAAMAAAAPQ2hhbmcsIEphZSBIb29uAPaNZNqL1NsIAScn4I3U2wgrQ0lRLktPU0U6QTAwNTM4MC5JUV9DRU9fTkFNRS5DUTEyMDE4Li4uLlVTRAEAAABMWQ0AAwAAAA9DaGFuZywgSmFlIEhvb24A9o1k2ovU2wgWIyDgjdTbCChDSVEuVFNFOjgwNTguSVFfVE9UQUxfUkVWLkNRNDIwMTAuLi4uVVNEAQAAAIH/BwACAAAADDE1OTY0LjQ5MTEyOAEIAAAABQAAAAExAQAAAAoxNDMwMjE0NjEyAwAAAAMxNjACAAAAAjI4BAAAAAEwBwAAAAoxMC8yNC8yMDIzCAAAAAoxMi8zMS8yMDEwCQAAAAEwmI2/2ovU2whgmyfgjdTbCCFDSVEuVFNFOjgwNTguSVFfTkkuQ1E0MjAxMC4uLi5VU0QBAAAAgf8HAAIAAAALMTEzMi42</t>
  </si>
  <si>
    <t>Njc3NjUBCAAAAAUAAAABMQEAAAAKMTQzMDIxNDYxMgMAAAADMTYwAgAAAAIxNQQAAAABMAcAAAAKMTAvMjQvMjAyMwgAAAAKMTIvMzEvMjAxMAkAAAABMJiNv9qL1NsIzwEc4I3U2wgpQ0lRLlRTRTo4MDU4LklRX0NBU0hfRVFVSVYuQ1E0MjAxMC4uLi5VU0QBAAAAgf8HAAIAAAAMMTMyNjQuODY3MDcxAQgAAAAFAAAAATEBAAAACjE0MzAyMTQ2MTIDAAAAAzE2MAIAAAAEMTA5NgQAAAABMAcAAAAKMTAvMjQvMjAyMwgAAAAKMTIvMzEvMjAxMAkAAAABMJiNv9qL1NsI17Ed4I3U2wgtQ0lRLlRTRTo4MDU4LklRX0NBU0hfU1RfSU5WRVNULkNRNDIwMTAuLi4uVVNEAQAAAIH/BwACAAAADDE1MTIxLjQwMjQ1NwEIAAAABQAAAAExAQAAAAoxNDMwMjE0NjEyAwAAAAMxNjACAAAABDEwMDIEAAAAATAHAAAACjEwLzI0LzIwMjMIAAAACjEyLzMxLzIwMTAJAAAAATCYjb/ai9TbCDxgH+CN1NsIJ0NJUS5UU0U6ODA1OC5JUV9UT1RBTF9DQS5DUTQyMDEwLi4uLlVTRAEAAACB/wcAAgAAAAw3MjU2OS4wNzU1NDEBCAAAAAUAAAABMQEAAAAKMTQzMDIxNDYxMgMAAAADMTYwAgAAAAQxMDA4BAAAAAEwBwAAAAoxMC8yNC8yMDIzCAAAAAoxMi8zMS8yMDEwCQAAAAEwmI2/2ovU2wj/Pi/gjdTbCCtDSVEuVFNFOjgwNTguSVFfVE9UQUxfQVNTRVRTLkNRNDIwMTAuLi4uVVNEAQAAAIH/BwACAAAADTEzODI0NC4yOTUyMjkB</t>
  </si>
  <si>
    <t>CAAAAAUAAAABMQEAAAAKMTQzMDIxNDYxMgMAAAADMTYwAgAAAAQxMDA3BAAAAAEwBwAAAAoxMC8yNC8yMDIzCAAAAAoxMi8zMS8yMDEwCQAAAAEwmI2/2ovU2wgn2yTgjdTbCCdDSVEuVFNFOjgwNTguSVFfVE9UQUxfQ0wuQ1E0MjAxMC4uLi5VU0QBAAAAgf8HAAIAAAAMNTAwNDYuMjA2NDYzAQgAAAAFAAAAATEBAAAACjE0MzAyMTQ2MTIDAAAAAzE2MAIAAAAEMTAwOQQAAAABMAcAAAAKMTAvMjQvMjAyMwgAAAAKMTIvMzEvMjAxMAkAAAABMJiNv9qL1NsIOGcS4I3U2wgpQ0lRLlRTRTo4MDU4LklRX1RPVEFMX0xJQUIuQ1E0MjAxMC4uLi5VU0QBAAAAgf8HAAIAAAAMOTU2NjYuMTYwNDI3AQgAAAAFAAAAATEBAAAACjE0MzAyMTQ2MTIDAAAAAzE2MAIAAAAEMTI3NgQAAAABMAcAAAAKMTAvMjQvMjAyMwgAAAAKMTIvMzEvMjAxMAkAAAABMJiNv9qL1NsIlq4U4I3U2wgqQ0lRLlRTRTo4MDU4LklRX1BSRUZfRVFVSVRZLkNRNDIwMTAuLi4uVVNEAQAAAIH/BwADAAAAAACYjb/ai9TbCKOEFuCN1NsIMkNJUS5UU0U6ODA1OC5JUV9UT1RBTF9DT01NT05fRVFVSVRZLkNRNDIwMTAuLi4uVVNEAQAAAIH/BwACAAAADDM4ODE1LjY3NzIwNQEIAAAABQAAAAExAQAAAAoxNDMwMjE0NjEyAwAAAAMxNjACAAAABDEwMDYEAAAAATAHAAAACjEwLzI0LzIwMjMIAAAACjEyLzMxLzIwMTAJAAAAATCYjb/ai9TbCLuBGOCN</t>
  </si>
  <si>
    <t>1NsII0NJUS5UU0U6ODA1OC5JUV9BUElDLkNRNDIwMTAuLi4uVVNEAQAAAIH/BwACAAAACzMxNTcuOTIxOTUyAQgAAAAFAAAAATEBAAAACjE0MzAyMTQ2MTIDAAAAAzE2MAIAAAAEMTA4NAQAAAABMAcAAAAKMTAvMjQvMjAyMwgAAAAKMTIvMzEvMjAxMAkAAAABMJiNv9qL1NsIN/Us4I3U2wghQ0lRLlRTRTo4MDU4LklRX1JFLkNRNDIwMTAuLi4uVVNEAQAAAIH/BwACAAAADDM3MzU2LjIwODQzMwEIAAAABQAAAAExAQAAAAoxNDMwMjE0NjEyAwAAAAMxNjACAAAABDEyMjIEAAAAATAHAAAACjEwLzI0LzIwMjMIAAAACjEyLzMxLzIwMTAJAAAAATCYjb/ai9TbCGCbJ+CN1NsIK0NJUS5UU0U6ODA1OC5JUV9UT1RBTF9FUVVJVFkuQ1E0MjAxMC4uLi5VU0QBAAAAgf8HAAIAAAAMNDI1NzguMTM0ODAyAQgAAAAFAAAAATEBAAAACjE0MzAyMTQ2MTIDAAAAAzE2MAIAAAAEMTI3NQQAAAABMAcAAAAKMTAvMjQvMjAyMwgAAAAKMTIvMzEvMjAxMAkAAAABMJiNv9qL1NsIAYQN4I3U2wg8Q0lRLlRTRTo4MDU4LklRX1RPVEFMX09VVFNUQU5ESU5HX0ZJTElOR19EQVRFLkNRNDIwMTAuLi4uVVNEAQAAAIH/BwACAAAACzE2NDMuNzE3Njg2AQQAAAAFAAAAATUBAAAACjE0MzAyMTQ2MTICAAAABTI0MTUzBgAAAAEwmI2/2ovU2wikMQ/gjdTbCClDSVEuVFNFOjgwNTguSVFfVE9UQUxfREVCVC5DUTQyMDEwLi4uLlVTRAEA</t>
  </si>
  <si>
    <t>AACB/wcAAgAAAAw1MTE3Ny45MTI4NjgBCAAAAAUAAAABMQEAAAAKMTQzMDIxNDYxMgMAAAADMTYwAgAAAAQ0MTczBAAAAAEwBwAAAAoxMC8yNC8yMDIzCAAAAAoxMi8zMS8yMDEwCQAAAAEwmI2/2ovU2wiTRBDgjdTbCC1DSVEuVFNFOjgwNTguSVFfUFJFRl9ESVZfT1RIRVIuQ1E0MjAxMC4uLi5VU0QBAAAAgf8HAAMAAAAAAJiNv9qL1NsIPGAf4I3U2wgjQ0lRLlRTRTo4MDU4LklRX0NPR1MuQ1E0MjAxMC4uLi5VU0QBAAAAgf8HAAIAAAAMMTI0ODYuNzY4ODQ3AQgAAAAFAAAAATEBAAAACjE0MzAyMTQ2MTIDAAAAAzE2MAIAAAACMzQEAAAAATAHAAAACjEwLzI0LzIwMjMIAAAACjEyLzMxLzIwMTAJAAAAATCYjb/ai9TbCD+vKOCN1NsIIUNJUS5UU0U6ODA1OC5JUV9BUC5DUTQyMDEwLi4uLlVTRAEAAACB/wcAAgAAAAwyODk5MC41NDYzNDQBCAAAAAUAAAABMQEAAAAKMTQzMDIxNDYxMgMAAAADMTYwAgAAAAQxMDE4BAAAAAEwBwAAAAoxMC8yNC8yMDIzCAAAAAoxMi8zMS8yMDEwCQAAAAEwmI2/2ovU2wjezSHgjdTbCCFDSVEuVFNFOjgwNTguSVFfQVIuQ1E0MjAxMC4uLi5VU0QBAAAAgf8HAAIAAAAMMzg1NzYuODAzNzI1AQgAAAAFAAAAATEBAAAACjE0MzAyMTQ2MTIDAAAAAzE2MAIAAAAEMTAyMQQAAAABMAcAAAAKMTAvMjQvMjAyMwgAAAAKMTIvMzEvMjAxMAkAAAABMJiNv9qL1NsIB8X4343U2wgo</t>
  </si>
  <si>
    <t>Q0lRLlRTRTo4MDU4LklRX0lOVkVOVE9SWS5DUTQyMDEwLi4uLlVTRAEAAACB/wcAAgAAAAwxMTgzNC40MjM5OTUBCAAAAAUAAAABMQEAAAAKMTQzMDIxNDYxMgMAAAADMTYwAgAAAAQxMDQzBAAAAAEwBwAAAAoxMC8yNC8yMDIzCAAAAAoxMi8zMS8yMDEwCQAAAAEwmI2/2ovU2whTXirgjdTbCCJDSVEuVFNFOjgwNTguSVFfU0dBLkNRNDIwMTAuLi4uVVNEAQAAAIH/BwACAAAACzI2MzAuMjA4ODg2AQgAAAAFAAAAATEBAAAACjE0MzAyMTQ2MTIDAAAAAzE2MAIAAAACMjMEAAAAATAHAAAACjEwLzI0LzIwMjMIAAAACjEyLzMxLzIwMTAJAAAAATCYjb/ai9TbCKOEFuCN1NsIN0NJUS5UU0U6ODA1OC5JUV9UT1RBTF9SRVZfMVlSX0FOTl9HUk9XVEguQ1E0MjAxMC4uLi5VU0QBAAAAgf8HAAIAAAAGOS43MzE4AQgAAAAFAAAAATEBAAAACjE0MzAyMTQ2MTIDAAAAAjc5AgAAAAQ0MTk0BAAAAAEwBwAAAAoxMC8yNC8yMDIzCAAAAAoxMi8zMS8yMDEwCQAAAAEwmI2/2ovU2wi7gRjgjdTbCCFDSVEuVFNFOjgwNTguSVFfREEuQ1E0MjAxMC4uLi5VU0QBAAAAgf8HAAMAAAAAAJiNv9qL1NsIRFxF4I3U2wgvQ0lRLlRTRTo4MDU4LklRX05FVF9JTlRFUkVTVF9FWFAuQ1E0MjAxMC4uLi5VU0QBAAAAgf8HAAIAAAAKMjM4LjY3NjI3OAEIAAAABQAAAAExAQAAAAoxNDMwMjE0NjEyAwAAAAMxNjACAAAAAzM2OAQAAAAB</t>
  </si>
  <si>
    <t>MAcAAAAKMTAvMjQvMjAyMwgAAAAKMTIvMzEvMjAxMAkAAAABMJiNv9qL1NsIzwEc4I3U2wguQ0lRLlRTRTo4MDU4LklRX05FVF9XT1JLSU5HX0NBUC5DUTQyMDEwLi4uLlVTRAEAAACB/wcAAgAAAAwyMDEwOS4yMTI4NDkBCAAAAAUAAAABMQEAAAAKMTQzMDIxNDYxMgMAAAADMTYwAgAAAAQxMzExBAAAAAEwBwAAAAoxMC8yNC8yMDIzCAAAAAoxMi8zMS8yMDEwCQAAAAEwmI2/2ovU2wjXsR3gjdTbCCRDSVEuVFNFOjgwNTguSVFfQ0FQRVguQ1E0MjAxMC4uLi5VU0QBAAAAgf8HAAIAAAALLTYzNy4zMjA1MDkBCAAAAAUAAAABMQEAAAAKMTQzMDIxNDYxMgMAAAADMTYwAgAAAAQyMDIxBAAAAAEwBwAAAAoxMC8yNC8yMDIzCAAAAAoxMi8zMS8yMDEwCQAAAAEwmI2/2ovU2wikMQ/gjdTbCChDSVEuVFNFOjgwNTguSVFfVE9UQUxfUkVWLkNRMzIwMTAuLi4uVVNEAQAAAIH/BwACAAAADDE0OTkxLjU4Njc3OQEIAAAABQAAAAExAQAAAAoxNDExMDU2ODI3AwAAAAMxNjACAAAAAjI4BAAAAAEwBwAAAAoxMC8yNC8yMDIzCAAAAAk5LzMwLzIwMTAJAAAAATCYjb/ai9TbCAfF+N+N1NsIIUNJUS5UU0U6ODA1OC5JUV9OSS5DUTMyMDEwLi4uLlVTRAEAAACB/wcAAgAAAAsxNTI0LjMwMTM5OQEIAAAABQAAAAExAQAAAAoxNDExMDU2ODI3AwAAAAMxNjACAAAAAjE1BAAAAAEwBwAAAAoxMC8yNC8yMDIzCAAAAAk5LzMw</t>
  </si>
  <si>
    <t>LzIwMTAJAAAAATCYjb/ai9TbCCfbJOCN1NsIKUNJUS5UU0U6ODA1OC5JUV9DQVNIX0VRVUlWLkNRMzIwMTAuLi4uVVNEAQAAAIH/BwACAAAADDEyODM5LjgwNjQ1NwEIAAAABQAAAAExAQAAAAoxNDExMDU2ODI3AwAAAAMxNjACAAAABDEwOTYEAAAAATAHAAAACjEwLzI0LzIwMjMIAAAACTkvMzAvMjAxMAkAAAABMJiNv9qL1NsIYJsn4I3U2wgtQ0lRLlRTRTo4MDU4LklRX0NBU0hfU1RfSU5WRVNULkNRMzIwMTAuLi4uVVNEAQAAAIH/BwACAAAADDE0NzQwLjYzODI5NQEIAAAABQAAAAExAQAAAAoxNDExMDU2ODI3AwAAAAMxNjACAAAABDEwMDIEAAAAATAHAAAACjEwLzI0LzIwMjMIAAAACTkvMzAvMjAxMAkAAAABMJiNv9qL1NsIAYQN4I3U2wgnQ0lRLlRTRTo4MDU4LklRX1RPVEFMX0NBLkNRMzIwMTAuLi4uVVNEAQAAAIH/BwACAAAADDY2Mjk3LjYyNjA4MQEIAAAABQAAAAExAQAAAAoxNDExMDU2ODI3AwAAAAMxNjACAAAABDEwMDgEAAAAATAHAAAACjEwLzI0LzIwMjMIAAAACTkvMzAvMjAxMAkAAAABMJiNv9qL1NsIzwEc4I3U2wgrQ0lRLlRTRTo4MDU4LklRX1RPVEFMX0FTU0VUUy5DUTMyMDEwLi4uLlVTRAEAAACB/wcAAgAAAAwxMjk5ODcuNTA4NjkBCAAAAAUAAAABMQEAAAAKMTQxMTA1NjgyNwMAAAADMTYwAgAAAAQxMDA3BAAAAAEwBwAAAAoxMC8yNC8yMDIzCAAAAAk5LzMwLzIwMTAJAAAA</t>
  </si>
  <si>
    <t>ATCYjb/ai9TbCNexHeCN1NsIJ0NJUS5UU0U6ODA1OC5JUV9UT1RBTF9DTC5DUTMyMDEwLi4uLlVTRAEAAACB/wcAAgAAAAw0MzQ4NS4xNDI2NzkBCAAAAAUAAAABMQEAAAAKMTQxMTA1NjgyNwMAAAADMTYwAgAAAAQxMDA5BAAAAAEwBwAAAAoxMC8yNC8yMDIzCAAAAAk5LzMwLzIwMTAJAAAAATCYjb/ai9TbCDxgH+CN1NsIKUNJUS5UU0U6ODA1OC5JUV9UT1RBTF9MSUFCLkNRMzIwMTAuLi4uVVNEAQAAAIH/BwACAAAADDg5NjY4Ljg0MzI2NgEIAAAABQAAAAExAQAAAAoxNDExMDU2ODI3AwAAAAMxNjACAAAABDEyNzYEAAAAATAHAAAACjEwLzI0LzIwMjMIAAAACTkvMzAvMjAxMAkAAAABMJiNv9qL1NsIDNtB4I3U2wgqQ0lRLlRTRTo4MDU4LklRX1BSRUZfRVFVSVRZLkNRMzIwMTAuLi4uVVNEAQAAAIH/BwADAAAAAACYjb/ai9TbCN7NIeCN1NsIMkNJUS5UU0U6ODA1OC5JUV9UT1RBTF9DT01NT05fRVFVSVRZLkNRMzIwMTAuLi4uVVNEAQAAAIH/BwACAAAADDM2NzA4LjM5NjY0MwEIAAAABQAAAAExAQAAAAoxNDExMDU2ODI3AwAAAAMxNjACAAAABDEwMDYEAAAAATAHAAAACjEwLzI0LzIwMjMIAAAACTkvMzAvMjAxMAkAAAABMJiNv9qL1NsIRUAS4I3U2wgjQ0lRLlRTRTo4MDU4LklRX0FQSUMuQ1EzMjAxMC4uLi5VU0QBAAAAgf8HAAIAAAALMzA3OC44OTQyMjMBCAAAAAUAAAABMQEAAAAKMTQxMTA1</t>
  </si>
  <si>
    <t>NjgyNwMAAAADMTYwAgAAAAQxMDg0BAAAAAEwBwAAAAoxMC8yNC8yMDIzCAAAAAk5LzMwLzIwMTAJAAAAATCYjb/ai9TbCJauFOCN1NsIIUNJUS5UU0U6ODA1OC5JUV9SRS5DUTMyMDEwLi4uLlVTRAEAAACB/wcAAgAAAAwzNTY4NS45NDQzMzkBCAAAAAUAAAABMQEAAAAKMTQxMTA1NjgyNwMAAAADMTYwAgAAAAQxMjIyBAAAAAEwBwAAAAoxMC8yNC8yMDIzCAAAAAk5LzMwLzIwMTAJAAAAATCYjb/ai9TbCLuBGOCN1NsIK0NJUS5UU0U6ODA1OC5JUV9UT1RBTF9FUVVJVFkuQ1EzMjAxMC4uLi5VU0QBAAAAgf8HAAIAAAAMNDAzMTguNjY1NDI0AQgAAAAFAAAAATEBAAAACjE0MTEwNTY4MjcDAAAAAzE2MAIAAAAEMTI3NQQAAAABMAcAAAAKMTAvMjQvMjAyMwgAAAAJOS8zMC8yMDEwCQAAAAEwmI2/2ovU2whT3j/gjdTbCDxDSVEuVFNFOjgwNTguSVFfVE9UQUxfT1VUU1RBTkRJTkdfRklMSU5HX0RBVEUuQ1EzMjAxMC4uLi5VU0QBAAAAgf8HAAIAAAAKMTY0My43MTk0MgEEAAAABQAAAAE1AQAAAAoxNDExMDU2ODI3AgAAAAUyNDE1MwYAAAABMJiNv9qL1NsIB8X4343U2wgpQ0lRLlRTRTo4MDU4LklRX1RPVEFMX0RFQlQuQ1EzMjAxMC4uLi5VU0QBAAAAgf8HAAIAAAAMNTAzNzAuNDI4MDA0AQgAAAAFAAAAATEBAAAACjE0MTEwNTY4MjcDAAAAAzE2MAIAAAAENDE3MwQAAAABMAcAAAAKMTAvMjQvMjAyMwgA</t>
  </si>
  <si>
    <t>AAAJOS8zMC8yMDEwCQAAAAEwmI2/2ovU2whgmyfgjdTbCC1DSVEuVFNFOjgwNTguSVFfUFJFRl9ESVZfT1RIRVIuQ1EzMjAxMC4uLi5VU0QBAAAAgf8HAAMAAAAAAJiNv9qL1NsIAYQN4I3U2wgjQ0lRLlRTRTo4MDU4LklRX0NPR1MuQ1EzMjAxMC4uLi5VU0QBAAAAgf8HAAIAAAAMMTEzOTkuMzQyMDU0AQgAAAAFAAAAATEBAAAACjE0MTEwNTY4MjcDAAAAAzE2MAIAAAACMzQEAAAAATAHAAAACjEwLzI0LzIwMjMIAAAACTkvMzAvMjAxMAkAAAABMJiNv9qL1NsIpDEP4I3U2wghQ0lRLlRTRTo4MDU4LklRX0FQLkNRMzIwMTAuLi4uVVNEAQAAAIH/BwACAAAADDI0ODEwLjE4NTU2NwEIAAAABQAAAAExAQAAAAoxNDExMDU2ODI3AwAAAAMxNjACAAAABDEwMTgEAAAAATAHAAAACjEwLzI0LzIwMjMIAAAACTkvMzAvMjAxMAkAAAABMJiNv9qL1NsIk0QQ4I3U2wghQ0lRLlRTRTo4MDU4LklRX0FSLkNRMzIwMTAuLi4uVVNEAQAAAIH/BwACAAAADDM0NTg4LjU1OTM1NAEIAAAABQAAAAExAQAAAAoxNDExMDU2ODI3AwAAAAMxNjACAAAABDEwMjEEAAAAATAHAAAACjEwLzI0LzIwMjMIAAAACTkvMzAvMjAxMAkAAAABMJiNv9qL1NsIPGAf4I3U2wgoQ0lRLlRTRTo4MDU4LklRX0lOVkVOVE9SWS5DUTMyMDEwLi4uLlVTRAEAAACB/wcAAgAAAAwxMDc4NC44MjQ2NTQBCAAAAAUAAAABMQEAAAAKMTQxMTA1NjgyNwMA</t>
  </si>
  <si>
    <t>AAADMTYwAgAAAAQxMDQzBAAAAAEwBwAAAAoxMC8yNC8yMDIzCAAAAAk5LzMwLzIwMTAJAAAAATCYjb/ai9TbCNrTPOCN1NsIIkNJUS5UU0U6ODA1OC5JUV9TR0EuQ1EzMjAxMC4uLi5VU0QBAAAAgf8HAAIAAAALMjQ1NC4zODM0MDYBCAAAAAUAAAABMQEAAAAKMTQxMTA1NjgyNwMAAAADMTYwAgAAAAIyMwQAAAABMAcAAAAKMTAvMjQvMjAyMwgAAAAJOS8zMC8yMDEwCQAAAAEwmI2/2ovU2wjezSHgjdTbCDdDSVEuVFNFOjgwNTguSVFfVE9UQUxfUkVWXzFZUl9BTk5fR1JPV1RILkNRMzIwMTAuLi4uVVNEAQAAAIH/BwACAAAABzEzLjU3MjQBCAAAAAUAAAABMQEAAAAKMTQxMTA1NjgyNwMAAAACNzkCAAAABDQxOTQEAAAAATAHAAAACjEwLzI0LzIwMjMIAAAACTkvMzAvMjAxMAkAAAABMJiNv9qL1NsI3fY+4I3U2wghQ0lRLlRTRTo4MDU4LklRX0RBLkNRMzIwMTAuLi4uVVNEAQAAAIH/BwADAAAAAACYjb/ai9TbCCfbJOCN1NsIL0NJUS5UU0U6ODA1OC5JUV9ORVRfSU5URVJFU1RfRVhQLkNRMzIwMTAuLi4uVVNEAQAAAIH/BwACAAAACTQzMy4zMzEzNQEIAAAABQAAAAExAQAAAAoxNDExMDU2ODI3AwAAAAMxNjACAAAAAzM2OAQAAAABMAcAAAAKMTAvMjQvMjAyMwgAAAAJOS8zMC8yMDEwCQAAAAEwmI2/2ovU2wijhBbgjdTbCC5DSVEuVFNFOjgwNTguSVFfTkVUX1dPUktJTkdfQ0FQLkNRMzIwMTAuLi4u</t>
  </si>
  <si>
    <t>VVNEAQAAAIH/BwACAAAADDE4OTQwLjA3NTkwMwEIAAAABQAAAAExAQAAAAoxNDExMDU2ODI3AwAAAAMxNjACAAAABDEzMTEEAAAAATAHAAAACjEwLzI0LzIwMjMIAAAACTkvMzAvMjAxMAkAAAABMJiNv9qL1NsIu4EY4I3U2wgkQ0lRLlRTRTo4MDU4LklRX0NBUEVYLkNRMzIwMTAuLi4uVVNEAQAAAIH/BwACAAAACi04MjMuNDIxNzIBCAAAAAUAAAABMQEAAAAKMTQxMTA1NjgyNwMAAAADMTYwAgAAAAQyMDIxBAAAAAEwBwAAAAoxMC8yNC8yMDIzCAAAAAk5LzMwLzIwMTAJAAAAATCYjb/ai9TbCBf/OuCN1NsIKENJUS5UU0U6ODA1OC5JUV9UT1RBTF9SRVYuQ1EyMjAxMC4uLi5VU0QBAAAAgf8HAAIAAAAMMTQ1ODQuNTAzMTg1AQgAAAAFAAAAATEBAAAACjEzOTI1NzQ1MDADAAAAAzE2MAIAAAACMjgEAAAAATAHAAAACjEwLzI0LzIwMjMIAAAACTYvMzAvMjAxMAkAAAABMJiNv9qL1NsIRUAS4I3U2wghQ0lRLlRTRTo4MDU4LklRX05JLkNRMjIwMTAuLi4uVVNEAQAAAIH/BwACAAAACzE1ODYuMTk3NTM2AQgAAAAFAAAAATEBAAAACjEzOTI1NzQ1MDADAAAAAzE2MAIAAAACMTUEAAAAATAHAAAACjEwLzI0LzIwMjMIAAAACTYvMzAvMjAxMAkAAAABMJiNv9qL1NsIlq4U4I3U2wgpQ0lRLlRTRTo4MDU4LklRX0NBU0hfRVFVSVYuQ1EyMjAxMC4uLi5VU0QBAAAAgf8HAAIAAAAMMTEzODguNjQ4NDY1AQgAAAAF</t>
  </si>
  <si>
    <t>AAAAATEBAAAACjEzOTI1NzQ1MDADAAAAAzE2MAIAAAAEMTA5NgQAAAABMAcAAAAKMTAvMjQvMjAyMwgAAAAJNi8zMC8yMDEwCQAAAAEwmI2/2ovU2whpdTngjdTbCC1DSVEuVFNFOjgwNTguSVFfQ0FTSF9TVF9JTlZFU1QuQ1EyMjAxMC4uLi5VU0QBAAAAgf8HAAIAAAAMMTMzMTMuNjA0NjgxAQgAAAAFAAAAATEBAAAACjEzOTI1NzQ1MDADAAAAAzE2MAIAAAAEMTAwMgQAAAABMAcAAAAKMTAvMjQvMjAyMwgAAAAJNi8zMC8yMDEwCQAAAAEwmI2/2ovU2wgn2yTgjdTbCCdDSVEuVFNFOjgwNTguSVFfVE9UQUxfQ0EuQ1EyMjAxMC4uLi5VU0QBAAAAgf8HAAIAAAAMNjEyNTAuODgzMzM0AQgAAAAFAAAAATEBAAAACjEzOTI1NzQ1MDADAAAAAzE2MAIAAAAEMTAwOAQAAAABMAcAAAAKMTAvMjQvMjAyMwgAAAAJNi8zMC8yMDEwCQAAAAEwmI2/2ovU2whgmyfgjdTbCCtDSVEuVFNFOjgwNTguSVFfVE9UQUxfQVNTRVRTLkNRMjIwMTAuLi4uVVNEAQAAAIH/BwACAAAADTEyMDU0Mi43OTAwMDgBCAAAAAUAAAABMQEAAAAKMTM5MjU3NDUwMAMAAAADMTYwAgAAAAQxMDA3BAAAAAEwBwAAAAoxMC8yNC8yMDIzCAAAAAk2LzMwLzIwMTAJAAAAATCYjb/ai9TbCN7NIeCN1NsIJ0NJUS5UU0U6ODA1OC5JUV9UT1RBTF9DTC5DUTIyMDEwLi4uLlVTRAEAAACB/wcAAgAAAAw0MTQzNS4wODE4MzQBCAAAAAUAAAABMQEAAAAK</t>
  </si>
  <si>
    <t>MTM5MjU3NDUwMAMAAAADMTYwAgAAAAQxMDA5BAAAAAEwBwAAAAoxMC8yNC8yMDIzCAAAAAk2LzMwLzIwMTAJAAAAATCYjb/ai9TbCAGEDeCN1NsIKUNJUS5UU0U6ODA1OC5JUV9UT1RBTF9MSUFCLkNRMjIwMTAuLi4uVVNEAQAAAIH/BwACAAAADDg0NzMyLjYyNDgyNwEIAAAABQAAAAExAQAAAAoxMzkyNTc0NTAwAwAAAAMxNjACAAAABDEyNzYEAAAAATAHAAAACjEwLzI0LzIwMjMIAAAACTYvMzAvMjAxMAkAAAABMJiNv9qL1NsIzwEc4I3U2wgqQ0lRLlRTRTo4MDU4LklRX1BSRUZfRVFVSVRZLkNRMjIwMTAuLi4uVVNEAQAAAIH/BwADAAAAAACYjb/ai9TbCNexHeCN1NsIMkNJUS5UU0U6ODA1OC5JUV9UT1RBTF9DT01NT05fRVFVSVRZLkNRMjIwMTAuLi4uVVNEAQAAAIH/BwACAAAADDMyMzkzLjEwOTgwNgEIAAAABQAAAAExAQAAAAoxMzkyNTc0NTAwAwAAAAMxNjACAAAABDEwMDYEAAAAATAHAAAACjEwLzI0LzIwMjMIAAAACTYvMzAvMjAxMAkAAAABMJiNv9qL1NsIPGAf4I3U2wgjQ0lRLlRTRTo4MDU4LklRX0FQSUMuQ1EyMjAxMC4uLi5VU0QBAAAAgf8HAAIAAAALMjg3Ni41MDA3OTYBCAAAAAUAAAABMQEAAAAKMTM5MjU3NDUwMAMAAAADMTYwAgAAAAQxMDg0BAAAAAEwBwAAAAoxMC8yNC8yMDIzCAAAAAk2LzMwLzIwMTAJAAAAATCYjb/ai9TbCGZAOOCN1NsIIUNJUS5UU0U6ODA1OC5JUV9SRS5D</t>
  </si>
  <si>
    <t>UTIyMDEwLi4uLlVTRAEAAACB/wcAAgAAAAszMjI0MC4wODU1OAEIAAAABQAAAAExAQAAAAoxMzkyNTc0NTAwAwAAAAMxNjACAAAABDEyMjIEAAAAATAHAAAACjEwLzI0LzIwMjMIAAAACTYvMzAvMjAxMAkAAAABMJiNv9qL1NsIRUAS4I3U2wgrQ0lRLlRTRTo4MDU4LklRX1RPVEFMX0VRVUlUWS5DUTIyMDEwLi4uLlVTRAEAAACB/wcAAgAAAAwzNTgxMC4xNjUxODEBCAAAAAUAAAABMQEAAAAKMTM5MjU3NDUwMAMAAAADMTYwAgAAAAQxMjc1BAAAAAEwBwAAAAoxMC8yNC8yMDIzCAAAAAk2LzMwLzIwMTAJAAAAATCYjb/ai9TbCJauFOCN1NsIPENJUS5UU0U6ODA1OC5JUV9UT1RBTF9PVVRTVEFORElOR19GSUxJTkdfREFURS5DUTIyMDEwLi4uLlVTRAEAAACB/wcAAgAAAAsxNjQzLjYxMDU2NQEEAAAABQAAAAE1AQAAAAoxMzkyNTc0NTAwAgAAAAUyNDE1MwYAAAABMJiNv9qL1NsIo4QW4I3U2wgpQ0lRLlRTRTo4MDU4LklRX1RPVEFMX0RFQlQuQ1EyMjAxMC4uLi5VU0QBAAAAgf8HAAIAAAALNDc1MTYuNTc0OTgBCAAAAAUAAAABMQEAAAAKMTM5MjU3NDUwMAMAAAADMTYwAgAAAAQ0MTczBAAAAAEwBwAAAAoxMC8yNC8yMDIzCAAAAAk2LzMwLzIwMTAJAAAAATCYjb/ai9TbCLuBGOCN1NsILUNJUS5UU0U6ODA1OC5JUV9QUkVGX0RJVl9PVEhFUi5DUTIyMDEwLi4uLlVTRAEAAACB/wcAAwAAAAAAmI2/2ovU</t>
  </si>
  <si>
    <t>2whZBzfgjdTbCCNDSVEuVFNFOjgwNTguSVFfQ09HUy5DUTIyMDEwLi4uLlVTRAEAAACB/wcAAgAAAAwxMTEyOS4xMjM5ODUBCAAAAAUAAAABMQEAAAAKMTM5MjU3NDUwMAMAAAADMTYwAgAAAAIzNAQAAAABMAcAAAAKMTAvMjQvMjAyMwgAAAAJNi8zMC8yMDEwCQAAAAEwmI2/2ovU2whgmyfgjdTbCCFDSVEuVFNFOjgwNTguSVFfQVAuQ1EyMjAxMC4uLi5VU0QBAAAAgf8HAAIAAAAMMjQxNzQuMjY5ODY2AQgAAAAFAAAAATEBAAAACjEzOTI1NzQ1MDADAAAAAzE2MAIAAAAEMTAxOAQAAAABMAcAAAAKMTAvMjQvMjAyMwgAAAAJNi8zMC8yMDEwCQAAAAEwmI2/2ovU2wgBhA3gjdTbCCFDSVEuVFNFOjgwNTguSVFfQVIuQ1EyMjAxMC4uLi5VU0QBAAAAgf8HAAIAAAAMMzI5NjUuODU1MDQ0AQgAAAAFAAAAATEBAAAACjEzOTI1NzQ1MDADAAAAAzE2MAIAAAAEMTAyMQQAAAABMAcAAAAKMTAvMjQvMjAyMwgAAAAJNi8zMC8yMDEwCQAAAAEwmI2/2ovU2whbnPjfjdTbCChDSVEuVFNFOjgwNTguSVFfSU5WRU5UT1JZLkNRMjIwMTAuLi4uVVNEAQAAAIH/BwACAAAACzk1MTcuMTUxMzMyAQgAAAAFAAAAATEBAAAACjEzOTI1NzQ1MDADAAAAAzE2MAIAAAAEMTA0MwQAAAABMAcAAAAKMTAvMjQvMjAyMwgAAAAJNi8zMC8yMDEwCQAAAAEwmI2/2ovU2wikMQ/gjdTbCCJDSVEuVFNFOjgwNTguSVFfU0dBLkNRMjIwMTAu</t>
  </si>
  <si>
    <t>Li4uVVNEAQAAAIH/BwACAAAACzIyOTYuMzEyMTc0AQgAAAAFAAAAATEBAAAACjEzOTI1NzQ1MDADAAAAAzE2MAIAAAACMjMEAAAAATAHAAAACjEwLzI0LzIwMjMIAAAACTYvMzAvMjAxMAkAAAABMJiNv9qL1NsIk0QQ4I3U2wg3Q0lRLlRTRTo4MDU4LklRX1RPVEFMX1JFVl8xWVJfQU5OX0dST1dUSC5DUTIyMDEwLi4uLlVTRAEAAACB/wcAAgAAAAcxOS42MDU2AQgAAAAFAAAAATEBAAAACjEzOTI1NzQ1MDADAAAAAjc5AgAAAAQ0MTk0BAAAAAEwBwAAAAoxMC8yNC8yMDIzCAAAAAk2LzMwLzIwMTAJAAAAATCYjb/ai9TbCDxgH+CN1NsIIUNJUS5UU0U6ODA1OC5JUV9EQS5DUTIyMDEwLi4uLlVTRAEAAACB/wcAAwAAAAAAmI2/2ovU2wiK1zHgjdTbCC9DSVEuVFNFOjgwNTguSVFfTkVUX0lOVEVSRVNUX0VYUC5DUTIyMDEwLi4uLlVTRAEAAACB/wcAAgAAAAoyNzIuMjMxMzE5AQgAAAAFAAAAATEBAAAACjEzOTI1NzQ1MDADAAAAAzE2MAIAAAADMzY4BAAAAAEwBwAAAAoxMC8yNC8yMDIzCAAAAAk2LzMwLzIwMTAJAAAAATCYjb/ai9TbCN7NIeCN1NsILkNJUS5UU0U6ODA1OC5JUV9ORVRfV09SS0lOR19DQVAuQ1EyMjAxMC4uLi5VU0QBAAAAgf8HAAIAAAAMMTY4NjUuNjkxMzk3AQgAAAAFAAAAATEBAAAACjEzOTI1NzQ1MDADAAAAAzE2MAIAAAAEMTMxMQQAAAABMAcAAAAKMTAvMjQvMjAyMwgAAAAJNi8z</t>
  </si>
  <si>
    <t>MC8yMDEwCQAAAAEwmI2/2ovU2wiNbzTgjdTbCCRDSVEuVFNFOjgwNTguSVFfQ0FQRVguQ1EyMjAxMC4uLi5VU0QBAAAAgf8HAAIAAAALLTYyNy44NzU5NzYBCAAAAAUAAAABMQEAAAAKMTM5MjU3NDUwMAMAAAADMTYwAgAAAAQyMDIxBAAAAAEwBwAAAAoxMC8yNC8yMDIzCAAAAAk2LzMwLzIwMTAJAAAAATCYjb/ai9TbCBe0JOCN1NsIKENJUS5UU0U6ODA1OC5JUV9UT1RBTF9SRVYuQ1ExMjAxMC4uLi5VU0QBAAAAgf8HAAIAAAAMMTI2MDIuMzc0OTcyAQgAAAAFAAAAATEBAAAACjE0NjQ5NTk4NzUDAAAAAzE2MAIAAAACMjgEAAAAATAHAAAACjEwLzI0LzIwMjMIAAAACTMvMzEvMjAxMAkAAAABMJiNv9qL1NsIW5z4343U2wghQ0lRLlRTRTo4MDU4LklRX05JLkNRMTIwMTAuLi4uVVNEAQAAAIH/BwACAAAACjk1NC45NjcwODEBCAAAAAUAAAABMQEAAAAKMTQ2NDk1OTg3NQMAAAADMTYwAgAAAAIxNQQAAAABMAcAAAAKMTAvMjQvMjAyMwgAAAAJMy8zMS8yMDEwCQAAAAEwmI2/2ovU2wiTRBDgjdTbCClDSVEuVFNFOjgwNTguSVFfQ0FTSF9FUVVJVi5DUTEyMDEwLi4uLlVTRAEAAACB/wcAAgAAAAsxMTU2MC45NDc3MgEIAAAABQAAAAExAQAAAAoxNDY0OTU5ODc1AwAAAAMxNjACAAAABDEwOTYEAAAAATAHAAAACjEwLzI0LzIwMjMIAAAACTMvMzEvMjAxMAkAAAABMJiNv9qL1NsIRUAS4I3U2wgtQ0lRLlRT</t>
  </si>
  <si>
    <t>RTo4MDU4LklRX0NBU0hfU1RfSU5WRVNULkNRMTIwMTAuLi4uVVNEAQAAAIH/BwACAAAADDEzMjkxLjU4NDgyMwEIAAAABQAAAAExAQAAAAoxNDY0OTU5ODc1AwAAAAMxNjACAAAABDEwMDIEAAAAATAHAAAACjEwLzI0LzIwMjMIAAAACTMvMzEvMjAxMAkAAAABMJiNv9qL1NsIlq4U4I3U2wgnQ0lRLlRTRTo4MDU4LklRX1RPVEFMX0NBLkNRMTIwMTAuLi4uVVNEAQAAAIH/BwACAAAADDU4NzUzLjUxMDg1MQEIAAAABQAAAAExAQAAAAoxNDY0OTU5ODc1AwAAAAMxNjACAAAABDEwMDgEAAAAATAHAAAACjEwLzI0LzIwMjMIAAAACTMvMzEvMjAxMAkAAAABMJiNv9qL1NsIo4QW4I3U2wgrQ0lRLlRTRTo4MDU4LklRX1RPVEFMX0FTU0VUUy5DUTEyMDEwLi4uLlVTRAEAAACB/wcAAgAAAA0xMTYxNTkuNTIyNjY1AQgAAAAFAAAAATEBAAAACjE0NjQ5NTk4NzUDAAAAAzE2MAIAAAAEMTAwNwQAAAABMAcAAAAKMTAvMjQvMjAyMwgAAAAJMy8zMS8yMDEwCQAAAAEwmI2/2ovU2wiUeyPgjdTbCCdDSVEuVFNFOjgwNTguSVFfVE9UQUxfQ0wuQ1ExMjAxMC4uLi5VU0QBAAAAgf8HAAIAAAAMMzk3MDguODYzNDk4AQgAAAAFAAAAATEBAAAACjE0NjQ5NTk4NzUDAAAAAzE2MAIAAAAEMTAwOQQAAAABMAcAAAAKMTAvMjQvMjAyMwgAAAAJMy8zMS8yMDEwCQAAAAEwmI2/2ovU2wgXtCTgjdTbCClDSVEuVFNFOjgwNTguSVFf</t>
  </si>
  <si>
    <t>VE9UQUxfTElBQi5DUTEyMDEwLi4uLlVTRAEAAACB/wcAAgAAAAw4MTE4Ny4xMjcyNzEBCAAAAAUAAAABMQEAAAAKMTQ2NDk1OTg3NQMAAAADMTYwAgAAAAQxMjc2BAAAAAEwBwAAAAoxMC8yNC8yMDIzCAAAAAkzLzMxLzIwMTAJAAAAATCYjb/ai9TbCGCbJ+CN1NsIKkNJUS5UU0U6ODA1OC5JUV9QUkVGX0VRVUlUWS5DUTEyMDEwLi4uLlVTRAEAAACB/wcAAwAAAAAAmI2/2ovU2wgBhA3gjdTbCDJDSVEuVFNFOjgwNTguSVFfVE9UQUxfQ09NTU9OX0VRVUlUWS5DUTEyMDEwLi4uLlVTRAEAAACB/wcAAgAAAAwzMTY5Ni41ODA5ODMBCAAAAAUAAAABMQEAAAAKMTQ2NDk1OTg3NQMAAAADMTYwAgAAAAQxMDA2BAAAAAEwBwAAAAoxMC8yNC8yMDIzCAAAAAkzLzMxLzIwMTAJAAAAATCYjb/ai9TbCKQxD+CN1NsII0NJUS5UU0U6ODA1OC5JUV9BUElDLkNRMTIwMTAuLi4uVVNEAQAAAIH/BwACAAAACzI3MTkuMDcxMjU2AQgAAAAFAAAAATEBAAAACjE0NjQ5NTk4NzUDAAAAAzE2MAIAAAAEMTA4NAQAAAABMAcAAAAKMTAvMjQvMjAyMwgAAAAJMy8zMS8yMDEwCQAAAAEwmI2/2ovU2wjPARzgjdTbCCFDSVEuVFNFOjgwNTguSVFfUkUuQ1ExMjAxMC4uLi5VU0QBAAAAgf8HAAIAAAAMMjk0MTUuMDIxMDg2AQgAAAAFAAAAATEBAAAACjE0NjQ5NTk4NzUDAAAAAzE2MAIAAAAEMTIyMgQAAAABMAcAAAAKMTAvMjQvMjAy</t>
  </si>
  <si>
    <t>MwgAAAAJMy8zMS8yMDEwCQAAAAEwmI2/2ovU2wg8YB/gjdTbCCtDSVEuVFNFOjgwNTguSVFfVE9UQUxfRVFVSVRZLkNRMTIwMTAuLi4uVVNEAQAAAIH/BwACAAAADDM0OTcyLjM5NTM5NAEIAAAABQAAAAExAQAAAAoxNDY0OTU5ODc1AwAAAAMxNjACAAAABDEyNzUEAAAAATAHAAAACjEwLzI0LzIwMjMIAAAACTMvMzEvMjAxMAkAAAABMJiNv9qL1NsIN/Us4I3U2wg8Q0lRLlRTRTo4MDU4LklRX1RPVEFMX09VVFNUQU5ESU5HX0ZJTElOR19EQVRFLkNRMTIwMTAuLi4uVVNEAQAAAIH/BwACAAAACzE2NDMuNTMxOTg0AQQAAAAFAAAAATUBAAAACjE0NjQ5NTk4NzUCAAAABTI0MTUzBgAAAAEwmI2/2ovU2wjezSHgjdTbCClDSVEuVFNFOjgwNTguSVFfVE9UQUxfREVCVC5DUTEyMDEwLi4uLlVTRAEAAACB/wcAAgAAAAs0NTMwOC44MjA1OQEIAAAABQAAAAExAQAAAAoxNDY0OTU5ODc1AwAAAAMxNjACAAAABDQxNzMEAAAAATAHAAAACjEwLzI0LzIwMjMIAAAACTMvMzEvMjAxMAkAAAABMJiNv9qL1NsIRUAS4I3U2wgtQ0lRLlRTRTo4MDU4LklRX1BSRUZfRElWX09USEVSLkNRMTIwMTAuLi4uVVNEAQAAAIH/BwADAAAAAACYjb/ai9TbCJauFOCN1NsII0NJUS5UU0U6ODA1OC5JUV9DT0dTLkNRMTIwMTAuLi4uVVNEAQAAAIH/BwACAAAACzk3MzUuMjM3NTk4AQgAAAAFAAAAATEBAAAACjE0NjQ5NTk4NzUDAAAA</t>
  </si>
  <si>
    <t>AzE2MAIAAAACMzQEAAAAATAHAAAACjEwLzI0LzIwMjMIAAAACTMvMzEvMjAxMAkAAAABMJiNv9qL1NsIo4QW4I3U2wghQ0lRLlRTRTo4MDU4LklRX0FQLkNRMTIwMTAuLi4uVVNEAQAAAIH/BwACAAAADDIyOTU2LjMzNjE0NAEIAAAABQAAAAExAQAAAAoxNDY0OTU5ODc1AwAAAAMxNjACAAAABDEwMTgEAAAAATAHAAAACjEwLzI0LzIwMjMIAAAACTMvMzEvMjAxMAkAAAABMJiNv9qL1NsIu4EY4I3U2wghQ0lRLlRTRTo4MDU4LklRX0FSLkNRMTIwMTAuLi4uVVNEAQAAAIH/BwACAAAADDMxMTY3LjY1NTcyNwEIAAAABQAAAAExAQAAAAoxNDY0OTU5ODc1AwAAAAMxNjACAAAABDEwMjEEAAAAATAHAAAACjEwLzI0LzIwMjMIAAAACTMvMzEvMjAxMAkAAAABMJiNv9qL1NsIU14q4I3U2wgoQ0lRLlRTRTo4MDU4LklRX0lOVkVOVE9SWS5DUTEyMDEwLi4uLlVTRAEAAACB/wcAAgAAAAs5MDc3LjcwODA1NAEIAAAABQAAAAExAQAAAAoxNDY0OTU5ODc1AwAAAAMxNjACAAAABDEwNDMEAAAAATAHAAAACjEwLzI0LzIwMjMIAAAACTMvMzEvMjAxMAkAAAABMJiNv9qL1NsIYJsn4I3U2wgiQ0lRLlRTRTo4MDU4LklRX1NHQS5DUTEyMDEwLi4uLlVTRAEAAACB/wcAAgAAAAsyMjQ3LjY1NDE1OAEIAAAABQAAAAExAQAAAAoxNDY0OTU5ODc1AwAAAAMxNjACAAAAAjIzBAAAAAEwBwAAAAoxMC8yNC8yMDIzCAAAAAkzLzMx</t>
  </si>
  <si>
    <t>LzIwMTAJAAAAATCYjb/ai9TbCAGEDeCN1NsIN0NJUS5UU0U6ODA1OC5JUV9UT1RBTF9SRVZfMVlSX0FOTl9HUk9XVEguQ1ExMjAxMC4uLi5VU0QBAAAAgf8HAAIAAAAHMTAuMjIwNAEIAAAABQAAAAExAQAAAAoxNDY0OTU5ODc1AwAAAAI3OQIAAAAENDE5NAQAAAABMAcAAAAKMTAvMjQvMjAyMwgAAAAJMy8zMS8yMDEwCQAAAAEwmI2/2ovU2wikMQ/gjdTbCCFDSVEuVFNFOjgwNTguSVFfREEuQ1ExMjAxMC4uLi5VU0QBAAAAgf8HAAMAAAAAAJiNv9qL1NsIk0QQ4I3U2wgvQ0lRLlRTRTo4MDU4LklRX05FVF9JTlRFUkVTVF9FWFAuQ1ExMjAxMC4uLi5VU0QBAAAAgf8HAAIAAAAKMzMxLjE2MTM5MQEIAAAABQAAAAExAQAAAAoxNDY0OTU5ODc1AwAAAAMxNjACAAAAAzM2OAQAAAABMAcAAAAKMTAvMjQvMjAyMwgAAAAJMy8zMS8yMDEwCQAAAAEwmI2/2ovU2whbnPjfjdTbCC5DSVEuVFNFOjgwNTguSVFfTkVUX1dPUktJTkdfQ0FQLkNRMTIwMTAuLi4uVVNEAQAAAIH/BwACAAAADDE2MTAzLjI3ODk4NQEIAAAABQAAAAExAQAAAAoxNDY0OTU5ODc1AwAAAAMxNjACAAAABDEzMTEEAAAAATAHAAAACjEwLzI0LzIwMjMIAAAACTMvMzEvMjAxMAkAAAABMJiNv9qL1NsIPGAf4I3U2wgkQ0lRLlRTRTo4MDU4LklRX0NBUEVYLkNRMTIwMTAuLi4uVVNEAQAAAIH/BwACAAAACy00NjMuNTMxNzk0AQgAAAAFAAAAATEB</t>
  </si>
  <si>
    <t>AAAACjE0NjQ5NTk4NzUDAAAAAzE2MAIAAAAEMjAyMQQAAAABMAcAAAAKMTAvMjQvMjAyMwgAAAAJMy8zMS8yMDEwCQAAAAEwprS/2ovU2wg/ryjgjdTbCChDSVEuVFNFOjgwNTguSVFfVE9UQUxfUkVWLkNRNDIwMDkuLi4uVVNEAQAAAIH/BwACAAAADDEyNjgwLjkyNTUzOQEIAAAABQAAAAExAQAAAAoxNDMwMjE0NjQ3AwAAAAMxNjACAAAAAjI4BAAAAAEwBwAAAAoxMC8yNC8yMDIzCAAAAAoxMi8zMS8yMDA5CQAAAAEwprS/2ovU2whEXEXgjdTbCCFDSVEuVFNFOjgwNTguSVFfTkkuQ1E0MjAwOS4uLi5VU0QBAAAAgf8HAAIAAAAKNTE3LjQ0MTAyOAEIAAAABQAAAAExAQAAAAoxNDMwMjE0NjQ3AwAAAAMxNjACAAAAAjE1BAAAAAEwBwAAAAoxMC8yNC8yMDIzCAAAAAoxMi8zMS8yMDA5CQAAAAEwprS/2ovU2wjPARzgjdTbCClDSVEuVFNFOjgwNTguSVFfQ0FTSF9FUVVJVi5DUTQyMDA5Li4uLlVTRAEAAACB/wcAAgAAAAwxMDM3My43NTQ3NjQBCAAAAAUAAAABMQEAAAAKMTQzMDIxNDY0NwMAAAADMTYwAgAAAAQxMDk2BAAAAAEwBwAAAAoxMC8yNC8yMDIzCAAAAAoxMi8zMS8yMDA5CQAAAAEwprS/2ovU2wjXsR3gjdTbCC1DSVEuVFNFOjgwNTguSVFfQ0FTSF9TVF9JTlZFU1QuQ1E0MjAwOS4uLi5VU0QBAAAAgf8HAAIAAAAMMTI3MjkuOTIzNzY1AQgAAAAFAAAAATEBAAAACjE0MzAyMTQ2NDcDAAAAAzE2</t>
  </si>
  <si>
    <t>MAIAAAAEMTAwMgQAAAABMAcAAAAKMTAvMjQvMjAyMwgAAAAKMTIvMzEvMjAwOQkAAAABMKa0v9qL1NsIk0QQ4I3U2wgnQ0lRLlRTRTo4MDU4LklRX1RPVEFMX0NBLkNRNDIwMDkuLi4uVVNEAQAAAIH/BwACAAAADDU5MzIzLjcxMjU2MwEIAAAABQAAAAExAQAAAAoxNDMwMjE0NjQ3AwAAAAMxNjACAAAABDEwMDgEAAAAATAHAAAACjEwLzI0LzIwMjMIAAAACjEyLzMxLzIwMDkJAAAAATCmtL/ai9TbCEVAEuCN1NsIK0NJUS5UU0U6ODA1OC5JUV9UT1RBTF9BU1NFVFMuQ1E0MjAwOS4uLi5VU0QBAAAAgf8HAAIAAAANMTE3MTAxLjMzMjkwNAEIAAAABQAAAAExAQAAAAoxNDMwMjE0NjQ3AwAAAAMxNjACAAAABDEwMDcEAAAAATAHAAAACjEwLzI0LzIwMjMIAAAACjEyLzMxLzIwMDkJAAAAATCmtL/ai9TbCAGEDeCN1NsIJ0NJUS5UU0U6ODA1OC5JUV9UT1RBTF9DTC5DUTQyMDA5Li4uLlVTRAEAAACB/wcAAgAAAAs0MTk0Ny40MDEyNwEIAAAABQAAAAExAQAAAAoxNDMwMjE0NjQ3AwAAAAMxNjACAAAABDEwMDkEAAAAATAHAAAACjEwLzI0LzIwMjMIAAAACjEyLzMxLzIwMDkJAAAAATCmtL/ai9TbCDqKFOCN1NsIKUNJUS5UU0U6ODA1OC5JUV9UT1RBTF9MSUFCLkNRNDIwMDkuLi4uVVNEAQAAAIH/BwACAAAADDgzOTM1LjQyMTMyNwEIAAAABQAAAAExAQAAAAoxNDMwMjE0NjQ3AwAAAAMxNjACAAAABDEyNzYE</t>
  </si>
  <si>
    <t>AAAAATAHAAAACjEwLzI0LzIwMjMIAAAACjEyLzMxLzIwMDkJAAAAATCmtL/ai9TbCKOEFuCN1NsIKkNJUS5UU0U6ODA1OC5JUV9QUkVGX0VRVUlUWS5DUTQyMDA5Li4uLlVTRAEAAACB/wcAAwAAAAAAprS/2ovU2wiUeyPgjdTbCDJDSVEuVFNFOjgwNTguSVFfVE9UQUxfQ09NTU9OX0VRVUlUWS5DUTQyMDA5Li4uLlVTRAEAAACB/wcAAgAAAAwyOTk3My45Njg4NTQBCAAAAAUAAAABMQEAAAAKMTQzMDIxNDY0NwMAAAADMTYwAgAAAAQxMDA2BAAAAAEwBwAAAAoxMC8yNC8yMDIzCAAAAAoxMi8zMS8yMDA5CQAAAAEwprS/2ovU2wgXtCTgjdTbCCNDSVEuVFNFOjgwNTguSVFfQVBJQy5DUTQyMDA5Li4uLlVTRAEAAACB/wcAAgAAAAsyNzMwLjg4MDI3MQEIAAAABQAAAAExAQAAAAoxNDMwMjE0NjQ3AwAAAAMxNjACAAAABDEwODQEAAAAATAHAAAACjEwLzI0LzIwMjMIAAAACjEyLzMxLzIwMDkJAAAAATCmtL/ai9TbCGCbJ+CN1NsIIUNJUS5UU0U6ODA1OC5JUV9SRS5DUTQyMDA5Li4uLlVTRAEAAACB/wcAAgAAAAwyODU4NS43NDMwOTQBCAAAAAUAAAABMQEAAAAKMTQzMDIxNDY0NwMAAAADMTYwAgAAAAQxMjIyBAAAAAEwBwAAAAoxMC8yNC8yMDIzCAAAAAoxMi8zMS8yMDA5CQAAAAEwprS/2ovU2wj4Cw/gjdTbCCtDSVEuVFNFOjgwNTguSVFfVE9UQUxfRVFVSVRZLkNRNDIwMDkuLi4uVVNEAQAAAIH/BwAC</t>
  </si>
  <si>
    <t>AAAADDMzMTY1LjkxMTU3NwEIAAAABQAAAAExAQAAAAoxNDMwMjE0NjQ3AwAAAAMxNjACAAAABDEyNzUEAAAAATAHAAAACjEwLzI0LzIwMjMIAAAACjEyLzMxLzIwMDkJAAAAATCmtL/ai9TbCM8BHOCN1NsIPENJUS5UU0U6ODA1OC5JUV9UT1RBTF9PVVRTVEFORElOR19GSUxJTkdfREFURS5DUTQyMDA5Li4uLlVTRAEAAACB/wcAAgAAAAsxNjk2LjQ0NTY4NAEEAAAABQAAAAE1AQAAAAoxNDMwMjE0NjQ3AgAAAAUyNDE1MwYAAAABMKa0v9qL1NsI17Ed4I3U2wgpQ0lRLlRTRTo4MDU4LklRX1RPVEFMX0RFQlQuQ1E0MjAwOS4uLi5VU0QBAAAAgf8HAAIAAAAMNDY0MDMuMjUzMjczAQgAAAAFAAAAATEBAAAACjE0MzAyMTQ2NDcDAAAAAzE2MAIAAAAENDE3MwQAAAABMAcAAAAKMTAvMjQvMjAyMwgAAAAKMTIvMzEvMjAwOQkAAAABMKa0v9qL1NsIPGAf4I3U2wgtQ0lRLlRTRTo4MDU4LklRX1BSRUZfRElWX09USEVSLkNRNDIwMDkuLi4uVVNEAQAAAIH/BwADAAAAAACmtL/ai9TbCCZjQ+CN1NsII0NJUS5UU0U6ODA1OC5JUV9DT0dTLkNRNDIwMDkuLi4uVVNEAQAAAIH/BwACAAAADDEwMTIxLjgwMjI1NwEIAAAABQAAAAExAQAAAAoxNDMwMjE0NjQ3AwAAAAMxNjACAAAAAjM0BAAAAAEwBwAAAAoxMC8yNC8yMDIzCAAAAAoxMi8zMS8yMDA5CQAAAAEwprS/2ovU2wjezSHgjdTbCCFDSVEuVFNFOjgwNTguSVFf</t>
  </si>
  <si>
    <t>QVAuQ1E0MjAwOS4uLi5VU0QBAAAAgf8HAAIAAAAMMjQyODIuNzcyODU5AQgAAAAFAAAAATEBAAAACjE0MzAyMTQ2NDcDAAAAAzE2MAIAAAAEMTAxOAQAAAABMAcAAAAKMTAvMjQvMjAyMwgAAAAKMTIvMzEvMjAwOQkAAAABMKa0v9qL1NsIOooU4I3U2wghQ0lRLlRTRTo4MDU4LklRX0FSLkNRNDIwMDkuLi4uVVNEAQAAAIH/BwACAAAADDMyMTA1LjgwNTI2NAEIAAAABQAAAAExAQAAAAoxNDMwMjE0NjQ3AwAAAAMxNjACAAAABDEwMjEEAAAAATAHAAAACjEwLzI0LzIwMjMIAAAACjEyLzMxLzIwMDkJAAAAATCmtL/ai9TbCFuc+N+N1NsIKENJUS5UU0U6ODA1OC5JUV9JTlZFTlRPUlkuQ1E0MjAwOS4uLi5VU0QBAAAAgf8HAAIAAAALOTI1Mi4yNDIyMTIBCAAAAAUAAAABMQEAAAAKMTQzMDIxNDY0NwMAAAADMTYwAgAAAAQxMDQzBAAAAAEwBwAAAAoxMC8yNC8yMDIzCAAAAAoxMi8zMS8yMDA5CQAAAAEwprS/2ovU2wijhBbgjdTbCCJDSVEuVFNFOjgwNTguSVFfU0dBLkNRNDIwMDkuLi4uVVNEAQAAAIH/BwACAAAACzIyNjAuNDI4NTUyAQgAAAAFAAAAATEBAAAACjE0MzAyMTQ2NDcDAAAAAzE2MAIAAAACMjMEAAAAATAHAAAACjEwLzI0LzIwMjMIAAAACjEyLzMxLzIwMDkJAAAAATCmtL/ai9TbCLuBGOCN1NsIN0NJUS5UU0U6ODA1OC5JUV9UT1RBTF9SRVZfMVlSX0FOTl9HUk9XVEguQ1E0MjAwOS4uLi5V</t>
  </si>
  <si>
    <t>U0QBAAAAgf8HAAIAAAAHLTE2LjM3OAEIAAAABQAAAAExAQAAAAoxNDMwMjE0NjQ3AwAAAAI3OQIAAAAENDE5NAQAAAABMAcAAAAKMTAvMjQvMjAyMwgAAAAKMTIvMzEvMjAwOQkAAAABMKa0v9qL1NsIDNtB4I3U2wghQ0lRLlRTRTo4MDU4LklRX0RBLkNRNDIwMDkuLi4uVVNEAQAAAIH/BwADAAAAAACmtL/ai9TbCGCbJ+CN1NsIL0NJUS5UU0U6ODA1OC5JUV9ORVRfSU5URVJFU1RfRVhQLkNRNDIwMDkuLi4uVVNEAQAAAIH/BwACAAAACTE5Ni45NTk3NgEIAAAABQAAAAExAQAAAAoxNDMwMjE0NjQ3AwAAAAMxNjACAAAAAzM2OAQAAAABMAcAAAAKMTAvMjQvMjAyMwgAAAAKMTIvMzEvMjAwOQkAAAABMKa0v9qL1NsIAYQN4I3U2wguQ0lRLlRTRTo4MDU4LklRX05FVF9XT1JLSU5HX0NBUC5DUTQyMDA5Li4uLlVTRAEAAACB/wcAAgAAAAwxNTU5NC4wNjkzMjYBCAAAAAUAAAABMQEAAAAKMTQzMDIxNDY0NwMAAAADMTYwAgAAAAQxMzExBAAAAAEwBwAAAAoxMC8yNC8yMDIzCAAAAAoxMi8zMS8yMDA5CQAAAAEwprS/2ovU2wj4Cw/gjdTbCCRDSVEuVFNFOjgwNTguSVFfQ0FQRVguQ1E0MjAwOS4uLi5VU0QBAAAAgf8HAAIAAAALLTM0OC43MDI3ODUBCAAAAAUAAAABMQEAAAAKMTQzMDIxNDY0NwMAAAADMTYwAgAAAAQyMDIxBAAAAAEwBwAAAAoxMC8yNC8yMDIzCAAAAAoxMi8zMS8yMDA5CQAAAAEwprS/2ovU</t>
  </si>
  <si>
    <t>2wiTRBDgjdTbCChDSVEuVFNFOjgwNTguSVFfVE9UQUxfUkVWLkNRMzIwMDkuLi4uVVNEAQAAAIH/BwACAAAADDEyMzI2LjY2MDgyNAEIAAAABQAAAAExAQAAAAoxNDExMDU2ODUwAwAAAAMxNjACAAAAAjI4BAAAAAEwBwAAAAoxMC8yNC8yMDIzCAAAAAk5LzMwLzIwMDkJAAAAATCmtL/ai9TbCBe0JOCN1NsIIUNJUS5UU0U6ODA1OC5JUV9OSS5DUTMyMDA5Li4uLlVTRAEAAACB/wcAAgAAAAo3NzguMDI3MzY2AQgAAAAFAAAAATEBAAAACjE0MTEwNTY4NTADAAAAAzE2MAIAAAACMTUEAAAAATAHAAAACjEwLzI0LzIwMjMIAAAACTkvMzAvMjAwOQkAAAABMKa0v9qL1NsIu4EY4I3U2wgpQ0lRLlRTRTo4MDU4LklRX0NBU0hfRVFVSVYuQ1EzMjAwOS4uLi5VU0QBAAAAgf8HAAIAAAAMMTE2MDQuNzQ5NjkxAQgAAAAFAAAAATEBAAAACjE0MTEwNTY4NTADAAAAAzE2MAIAAAAEMTA5NgQAAAABMAcAAAAKMTAvMjQvMjAyMwgAAAAJOS8zMC8yMDA5CQAAAAEwprS/2ovU2wjd9j7gjdTbCC1DSVEuVFNFOjgwNTguSVFfQ0FTSF9TVF9JTlZFU1QuQ1EzMjAwOS4uLi5VU0QBAAAAgf8HAAIAAAAMMTM1MjAuOTA1MDAyAQgAAAAFAAAAATEBAAAACjE0MTEwNTY4NTADAAAAAzE2MAIAAAAEMTAwMgQAAAABMAcAAAAKMTAvMjQvMjAyMwgAAAAJOS8zMC8yMDA5CQAAAAEwprS/2ovU2wjPARzgjdTbCCdDSVEuVFNFOjgwNTgu</t>
  </si>
  <si>
    <t>SVFfVE9UQUxfQ0EuQ1EzMjAwOS4uLi5VU0QBAAAAgf8HAAIAAAAMNTcyNjAuOTA5Njg3AQgAAAAFAAAAATEBAAAACjE0MTEwNTY4NTADAAAAAzE2MAIAAAAEMTAwOAQAAAABMAcAAAAKMTAvMjQvMjAyMwgAAAAJOS8zMC8yMDA5CQAAAAEwprS/2ovU2wjXsR3gjdTbCCtDSVEuVFNFOjgwNTguSVFfVE9UQUxfQVNTRVRTLkNRMzIwMDkuLi4uVVNEAQAAAIH/BwACAAAADTExODMwMi44MTk1NzQBCAAAAAUAAAABMQEAAAAKMTQxMTA1Njg1MAMAAAADMTYwAgAAAAQxMDA3BAAAAAEwBwAAAAoxMC8yNC8yMDIzCAAAAAk5LzMwLzIwMDkJAAAAATCmtL/ai9TbCJR7I+CN1NsIJ0NJUS5UU0U6ODA1OC5JUV9UT1RBTF9DTC5DUTMyMDA5Li4uLlVTRAEAAACB/wcAAgAAAAw0MDQzNS40NTA0MDgBCAAAAAUAAAABMQEAAAAKMTQxMTA1Njg1MAMAAAADMTYwAgAAAAQxMDA5BAAAAAEwBwAAAAoxMC8yNC8yMDIzCAAAAAk5LzMwLzIwMDkJAAAAATCmtL/ai9TbCJNEEOCN1NsIKUNJUS5UU0U6ODA1OC5JUV9UT1RBTF9MSUFCLkNRMzIwMDkuLi4uVVNEAQAAAIH/BwACAAAADDg0MTY1LjkxMDUyOAEIAAAABQAAAAExAQAAAAoxNDExMDU2ODUwAwAAAAMxNjACAAAABDEyNzYEAAAAATAHAAAACjEwLzI0LzIwMjMIAAAACTkvMzAvMjAwOQkAAAABMKa0v9qL1NsIRUAS4I3U2wgqQ0lRLlRTRTo4MDU4LklRX1BSRUZfRVFVSVRZ</t>
  </si>
  <si>
    <t>LkNRMzIwMDkuLi4uVVNEAQAAAIH/BwADAAAAAACmtL/ai9TbCDqKFOCN1NsIMkNJUS5UU0U6ODA1OC5JUV9UT1RBTF9DT01NT05fRVFVSVRZLkNRMzIwMDkuLi4uVVNEAQAAAIH/BwACAAAADDMwODY1Ljg1MDE1OQEIAAAABQAAAAExAQAAAAoxNDExMDU2ODUwAwAAAAMxNjACAAAABDEwMDYEAAAAATAHAAAACjEwLzI0LzIwMjMIAAAACTkvMzAvMjAwOQkAAAABMKa0v9qL1NsIo4QW4I3U2wgjQ0lRLlRTRTo4MDU4LklRX0FQSUMuQ1EzMjAwOS4uLi5VU0QBAAAAgf8HAAIAAAALMjg0My44MjIyMzgBCAAAAAUAAAABMQEAAAAKMTQxMTA1Njg1MAMAAAADMTYwAgAAAAQxMDg0BAAAAAEwBwAAAAoxMC8yNC8yMDIzCAAAAAk5LzMwLzIwMDkJAAAAATCmtL/ai9TbCFuc+N+N1NsIIUNJUS5UU0U6ODA1OC5JUV9SRS5DUTMyMDA5Li4uLlVTRAEAAACB/wcAAgAAAAsyOTUxMi45ODA2NwEIAAAABQAAAAExAQAAAAoxNDExMDU2ODUwAwAAAAMxNjACAAAABDEyMjIEAAAAATAHAAAACjEwLzI0LzIwMjMIAAAACTkvMzAvMjAwOQkAAAABMKa0v9qL1NsIF7Qk4I3U2wgrQ0lRLlRTRTo4MDU4LklRX1RPVEFMX0VRVUlUWS5DUTMyMDA5Li4uLlVTRAEAAACB/wcAAgAAAAwzNDEzNi45MDkwNDYBCAAAAAUAAAABMQEAAAAKMTQxMTA1Njg1MAMAAAADMTYwAgAAAAQxMjc1BAAAAAEwBwAAAAoxMC8yNC8yMDIzCAAAAAk5LzMw</t>
  </si>
  <si>
    <t>LzIwMDkJAAAAATCmtL/ai9TbCGCbJ+CN1NsIPENJUS5UU0U6ODA1OC5JUV9UT1RBTF9PVVRTVEFORElOR19GSUxJTkdfREFURS5DUTMyMDA5Li4uLlVTRAEAAACB/wcAAgAAAAsxNjk2LjIyNzQ4NAEEAAAABQAAAAE1AQAAAAoxNDExMDU2ODUwAgAAAAUyNDE1MwYAAAABMKa0v9qL1NsIAYQN4I3U2wgpQ0lRLlRTRTo4MDU4LklRX1RPVEFMX0RFQlQuQ1EzMjAwOS4uLi5VU0QBAAAAgf8HAAIAAAAMNDkzOTAuOTEyNjQzAQgAAAAFAAAAATEBAAAACjE0MTEwNTY4NTADAAAAAzE2MAIAAAAENDE3MwQAAAABMAcAAAAKMTAvMjQvMjAyMwgAAAAJOS8zMC8yMDA5CQAAAAEwprS/2ovU2wj4Cw/gjdTbCC1DSVEuVFNFOjgwNTguSVFfUFJFRl9ESVZfT1RIRVIuQ1EzMjAwOS4uLi5VU0QBAAAAgf8HAAMAAAAAAKa0v9qL1NsIdtob4I3U2wgjQ0lRLlRTRTo4MDU4LklRX0NPR1MuQ1EzMjAwOS4uLi5VU0QBAAAAgf8HAAIAAAALOTQ5My4zNzc4NDMBCAAAAAUAAAABMQEAAAAKMTQxMTA1Njg1MAMAAAADMTYwAgAAAAIzNAQAAAABMAcAAAAKMTAvMjQvMjAyMwgAAAAJOS8zMC8yMDA5CQAAAAEwprS/2ovU2wg7ix3gjdTbCCFDSVEuVFNFOjgwNTguSVFfQVAuQ1EzMjAwOS4uLi5VU0QBAAAAgf8HAAIAAAAMMjE1MTAuMTMwODc3AQgAAAAFAAAAATEBAAAACjE0MTEwNTY4NTADAAAAAzE2MAIAAAAEMTAxOAQAAAABMAcA</t>
  </si>
  <si>
    <t>AAAKMTAvMjQvMjAyMwgAAAAJOS8zMC8yMDA5CQAAAAEwprS/2ovU2wg8YB/gjdTbCCFDSVEuVFNFOjgwNTguSVFfQVIuQ1EzMjAwOS4uLi5VU0QBAAAAgf8HAAIAAAAMMjg5NTMuMTgxODU1AQgAAAAFAAAAATEBAAAACjE0MTEwNTY4NTADAAAAAzE2MAIAAAAEMTAyMQQAAAABMAcAAAAKMTAvMjQvMjAyMwgAAAAJOS8zMC8yMDA5CQAAAAEwprS/2ovU2wja0zzgjdTbCChDSVEuVFNFOjgwNTguSVFfSU5WRU5UT1JZLkNRMzIwMDkuLi4uVVNEAQAAAIH/BwACAAAACzkyNDAuMTY3NDU0AQgAAAAFAAAAATEBAAAACjE0MTEwNTY4NTADAAAAAzE2MAIAAAAEMTA0MwQAAAABMAcAAAAKMTAvMjQvMjAyMwgAAAAJOS8zMC8yMDA5CQAAAAEwprS/2ovU2wjjpiHgjdTbCCJDSVEuVFNFOjgwNTguSVFfU0dBLkNRMzIwMDkuLi4uVVNEAQAAAIH/BwACAAAACzIyNjcuNjM4OTU4AQgAAAAFAAAAATEBAAAACjE0MTEwNTY4NTADAAAAAzE2MAIAAAACMjMEAAAAATAHAAAACjEwLzI0LzIwMjMIAAAACTkvMzAvMjAwOQkAAAABMKa0v9qL1NsIOooU4I3U2wg3Q0lRLlRTRTo4MDU4LklRX1RPVEFMX1JFVl8xWVJfQU5OX0dST1dUSC5DUTMyMDA5Li4uLlVTRAEAAACB/wcAAgAAAAgtNDQuMTU5NgEIAAAABQAAAAExAQAAAAoxNDExMDU2ODUwAwAAAAI3OQIAAAAENDE5NAQAAAABMAcAAAAKMTAvMjQvMjAyMwgAAAAJOS8zMC8y</t>
  </si>
  <si>
    <t>MDA5CQAAAAEwprS/2ovU2wijhBbgjdTbCCFDSVEuVFNFOjgwNTguSVFfREEuQ1EzMjAwOS4uLi5VU0QBAAAAgf8HAAMAAAAAAKa0v9qL1NsIaFkY4I3U2wgvQ0lRLlRTRTo4MDU4LklRX05FVF9JTlRFUkVTVF9FWFAuQ1EzMjAwOS4uLi5VU0QBAAAAgf8HAAIAAAAJOTcuOTI2NzkzAQgAAAAFAAAAATEBAAAACjE0MTEwNTY4NTADAAAAAzE2MAIAAAADMzY4BAAAAAEwBwAAAAoxMC8yNC8yMDIzCAAAAAk5LzMwLzIwMDkJAAAAATCmtL/ai9TbCFuc+N+N1NsILkNJUS5UU0U6ODA1OC5JUV9ORVRfV09SS0lOR19DQVAuQ1EzMjAwOS4uLi5VU0QBAAAAgf8HAAIAAAALMTU4MTcuNDY4MjQBCAAAAAUAAAABMQEAAAAKMTQxMTA1Njg1MAMAAAADMTYwAgAAAAQxMzExBAAAAAEwBwAAAAoxMC8yNC8yMDIzCAAAAAk5LzMwLzIwMDkJAAAAATCmtL/ai9TbCBf/OuCN1NsIJENJUS5UU0U6ODA1OC5JUV9DQVBFWC5DUTMyMDA5Li4uLlVTRAEAAACB/wcAAgAAAAstNTY5LjQzMjc5MQEIAAAABQAAAAExAQAAAAoxNDExMDU2ODUwAwAAAAMxNjACAAAABDIwMjEEAAAAATAHAAAACjEwLzI0LzIwMjMIAAAACTkvMzAvMjAwOQkAAAABMKa0v9qL1NsIklsN4I3U2wgoQ0lRLlRTRTo4MDU4LklRX1RPVEFMX1JFVi5DUTIyMDA5Li4uLlVTRAEAAACB/wcAAgAAAAwxMTIwNy42ODI0NDEBCAAAAAUAAAABMQEAAAAKMTM5MjU3NTQx</t>
  </si>
  <si>
    <t>NwMAAAADMTYwAgAAAAIyOAQAAAABMAcAAAAKMTAvMjQvMjAyMwgAAAAJNi8zMC8yMDA5CQAAAAEwprS/2ovU2wjjpiHgjdTbCCFDSVEuVFNFOjgwNTguSVFfTkkuQ1EyMjAwOS4uLi5VU0QBAAAAgf8HAAIAAAAKNzAzLjk3MDkzOQEIAAAABQAAAAExAQAAAAoxMzkyNTc1NDE3AwAAAAMxNjACAAAAAjE1BAAAAAEwBwAAAAoxMC8yNC8yMDIzCAAAAAk2LzMwLzIwMDkJAAAAATCmtL/ai9TbCJR7I+CN1NsIKUNJUS5UU0U6ODA1OC5JUV9DQVNIX0VRVUlWLkNRMjIwMDkuLi4uVVNEAQAAAIH/BwACAAAADDEwODAzLjQyNjAxMwEIAAAABQAAAAExAQAAAAoxMzkyNTc1NDE3AwAAAAMxNjACAAAABDEwOTYEAAAAATAHAAAACjEwLzI0LzIwMjMIAAAACTYvMzAvMjAwOQkAAAABMKa0v9qL1NsIF7Qk4I3U2wgtQ0lRLlRTRTo4MDU4LklRX0NBU0hfU1RfSU5WRVNULkNRMjIwMDkuLi4uVVNEAQAAAIH/BwACAAAADDEyNDI0LjMwMzI2OQEIAAAABQAAAAExAQAAAAoxMzkyNTc1NDE3AwAAAAMxNjACAAAABDEwMDIEAAAAATAHAAAACjEwLzI0LzIwMjMIAAAACTYvMzAvMjAwOQkAAAABMKa0v9qL1NsIUXQn4I3U2wgnQ0lRLlRTRTo4MDU4LklRX1RPVEFMX0NBLkNRMjIwMDkuLi4uVVNEAQAAAIH/BwACAAAADDU0MjM1LjkyMDYyMgEIAAAABQAAAAExAQAAAAoxMzkyNTc1NDE3AwAAAAMxNjACAAAABDEwMDgEAAAAATAH</t>
  </si>
  <si>
    <t>AAAACjEwLzI0LzIwMjMIAAAACTYvMzAvMjAwOQkAAAABMKa0v9qL1NsIZkA44I3U2wgrQ0lRLlRTRTo4MDU4LklRX1RPVEFMX0FTU0VUUy5DUTIyMDA5Li4uLlVTRAEAAACB/wcAAgAAAA0xMTA4OTAuMzMwNzU4AQgAAAAFAAAAATEBAAAACjEzOTI1NzU0MTcDAAAAAzE2MAIAAAAEMTAwNwQAAAABMAcAAAAKMTAvMjQvMjAyMwgAAAAJNi8zMC8yMDA5CQAAAAEwprS/2ovU2wg6ihTgjdTbCCdDSVEuVFNFOjgwNTguSVFfVE9UQUxfQ0wuQ1EyMjAwOS4uLi5VU0QBAAAAgf8HAAIAAAAMMzg4MDkuMzMzMzg4AQgAAAAFAAAAATEBAAAACjEzOTI1NzU0MTcDAAAAAzE2MAIAAAAEMTAwOQQAAAABMAcAAAAKMTAvMjQvMjAyMwgAAAAJNi8zMC8yMDA5CQAAAAEwprS/2ovU2wh22hvgjdTbCClDSVEuVFNFOjgwNTguSVFfVE9UQUxfTElBQi5DUTIyMDA5Li4uLlVTRAEAAACB/wcAAgAAAAw3OTY2NC4xODk3NjYBCAAAAAUAAAABMQEAAAAKMTM5MjU3NTQxNwMAAAADMTYwAgAAAAQxMjc2BAAAAAEwBwAAAAoxMC8yNC8yMDIzCAAAAAk2LzMwLzIwMDkJAAAAATCmtL/ai9TbCDuLHeCN1NsIKkNJUS5UU0U6ODA1OC5JUV9QUkVGX0VRVUlUWS5DUTIyMDA5Li4uLlVTRAEAAACB/wcAAwAAAAAAprS/2ovU2wg8YB/gjdTbCDJDSVEuVFNFOjgwNTguSVFfVE9UQUxfQ09NTU9OX0VRVUlUWS5DUTIyMDA5Li4uLlVTRAEAAACB</t>
  </si>
  <si>
    <t>/wcAAgAAAAsyODExNC4wNjIwNgEIAAAABQAAAAExAQAAAAoxMzkyNTc1NDE3AwAAAAMxNjACAAAABDEwMDYEAAAAATAHAAAACjEwLzI0LzIwMjMIAAAACTYvMzAvMjAwOQkAAAABMKa0v9qL1NsIk0QQ4I3U2wgjQ0lRLlRTRTo4MDU4LklRX0FQSUMuQ1EyMjAwOS4uLi5VU0QBAAAAgf8HAAIAAAALMjcyMi4xMDc0NzcBCAAAAAUAAAABMQEAAAAKMTM5MjU3NTQxNwMAAAADMTYwAgAAAAQxMDg0BAAAAAEwBwAAAAoxMC8yNC8yMDIzCAAAAAk2LzMwLzIwMDkJAAAAATCmtL/ai9TbCEVAEuCN1NsIIUNJUS5UU0U6ODA1OC5JUV9SRS5DUTIyMDA5Li4uLlVTRAEAAACB/wcAAgAAAAwyNjY5MS41MTMzODIBCAAAAAUAAAABMQEAAAAKMTM5MjU3NTQxNwMAAAADMTYwAgAAAAQxMjIyBAAAAAEwBwAAAAoxMC8yNC8yMDIzCAAAAAk2LzMwLzIwMDkJAAAAATCmtL/ai9TbCKOEFuCN1NsIK0NJUS5UU0U6ODA1OC5JUV9UT1RBTF9FUVVJVFkuQ1EyMjAwOS4uLi5VU0QBAAAAgf8HAAIAAAAMMzEyMjYuMTQwOTkyAQgAAAAFAAAAATEBAAAACjEzOTI1NzU0MTcDAAAAAzE2MAIAAAAEMTI3NQQAAAABMAcAAAAKMTAvMjQvMjAyMwgAAAAJNi8zMC8yMDA5CQAAAAEwprS/2ovU2whoWRjgjdTbCDxDSVEuVFNFOjgwNTguSVFfVE9UQUxfT1VUU1RBTkRJTkdfRklMSU5HX0RBVEUuQ1EyMjAwOS4uLi5VU0QBAAAAgf8HAAIAAAAL</t>
  </si>
  <si>
    <t>MTY0Mi45Njk1OTUBBAAAAAUAAAABNQEAAAAKMTM5MjU3NTQxNwIAAAAFMjQxNTMGAAAAATCmtL/ai9TbCIpUI+CN1NsIKUNJUS5UU0U6ODA1OC5JUV9UT1RBTF9ERUJULkNRMjIwMDkuLi4uVVNEAQAAAIH/BwACAAAACzQ2MzY2LjIxOTAxAQgAAAAFAAAAATEBAAAACjEzOTI1NzU0MTcDAAAAAzE2MAIAAAAENDE3MwQAAAABMAcAAAAKMTAvMjQvMjAyMwgAAAAJNi8zMC8yMDA5CQAAAAEwprS/2ovU2wgXtCTgjdTbCC1DSVEuVFNFOjgwNTguSVFfUFJFRl9ESVZfT1RIRVIuQ1EyMjAwOS4uLi5VU0QBAAAAgf8HAAMAAAAAAKa0v9qL1NsIUXQn4I3U2wgjQ0lRLlRTRTo4MDU4LklRX0NPR1MuQ1EyMjAwOS4uLi5VU0QBAAAAgf8HAAIAAAALODU0MC43MTEyMjIBCAAAAAUAAAABMQEAAAAKMTM5MjU3NTQxNwMAAAADMTYwAgAAAAIzNAQAAAABMAcAAAAKMTAvMjQvMjAyMwgAAAAJNi8zMC8yMDA5CQAAAAEwprS/2ovU2wiSWw3gjdTbCCFDSVEuVFNFOjgwNTguSVFfQVAuQ1EyMjAwOS4uLi5VU0QBAAAAgf8HAAIAAAAMMjA3MjEuMDU5MTI5AQgAAAAFAAAAATEBAAAACjEzOTI1NzU0MTcDAAAAAzE2MAIAAAAEMTAxOAQAAAABMAcAAAAKMTAvMjQvMjAyMwgAAAAJNi8zMC8yMDA5CQAAAAEwprS/2ovU2wj4Cw/gjdTbCCFDSVEuVFNFOjgwNTguSVFfQVIuQ1EyMjAwOS4uLi5VU0QBAAAAgf8HAAIAAAAMMjcwMjMu</t>
  </si>
  <si>
    <t>ODQ2NjMzAQgAAAAFAAAAATEBAAAACjEzOTI1NzU0MTcDAAAAAzE2MAIAAAAEMTAyMQQAAAABMAcAAAAKMTAvMjQvMjAyMwgAAAAJNi8zMC8yMDA5CQAAAAEwprS/2ovU2whbnPjfjdTbCChDSVEuVFNFOjgwNTguSVFfSU5WRU5UT1JZLkNRMjIwMDkuLi4uVVNEAQAAAIH/BwACAAAACzk0NzEuMjY5MjM5AQgAAAAFAAAAATEBAAAACjEzOTI1NzU0MTcDAAAAAzE2MAIAAAAEMTA0MwQAAAABMAcAAAAKMTAvMjQvMjAyMwgAAAAJNi8zMC8yMDA5CQAAAAEwprS/2ovU2wg7ix3gjdTbCCJDSVEuVFNFOjgwNTguSVFfU0dBLkNRMjIwMDkuLi4uVVNEAQAAAIH/BwACAAAACzIxOTAuMDY0OTA3AQgAAAAFAAAAATEBAAAACjEzOTI1NzU0MTcDAAAAAzE2MAIAAAACMjMEAAAAATAHAAAACjEwLzI0LzIwMjMIAAAACTYvMzAvMjAwOQkAAAABMKa0v9qL1NsIPGAf4I3U2wg3Q0lRLlRTRTo4MDU4LklRX1RPVEFMX1JFVl8xWVJfQU5OX0dST1dUSC5DUTIyMDA5Li4uLlVTRAEAAACB/wcAAgAAAAgtMzYuMTU3NwEIAAAABQAAAAExAQAAAAoxMzkyNTc1NDE3AwAAAAI3OQIAAAAENDE5NAQAAAABMAcAAAAKMTAvMjQvMjAyMwgAAAAJNi8zMC8yMDA5CQAAAAEwprS/2ovU2whZBzfgjdTbCCFDSVEuVFNFOjgwNTguSVFfREEuQ1EyMjAwOS4uLi5VU0QBAAAAgf8HAAMAAAAAAKa0v9qL1NsI46Yh4I3U2wgvQ0lRLlRTRTo4MDU4</t>
  </si>
  <si>
    <t>LklRX05FVF9JTlRFUkVTVF9FWFAuQ1EyMjAwOS4uLi5VU0QBAAAAgf8HAAIAAAAKMjEwLjcyNDExMwEIAAAABQAAAAExAQAAAAoxMzkyNTc1NDE3AwAAAAMxNjACAAAAAzM2OAQAAAABMAcAAAAKMTAvMjQvMjAyMwgAAAAJNi8zMC8yMDA5CQAAAAEwprS/2ovU2wg6ihTgjdTbCC5DSVEuVFNFOjgwNTguSVFfTkVUX1dPUktJTkdfQ0FQLkNRMjIwMDkuLi4uVVNEAQAAAIH/BwACAAAADDE1MTA4LjA2MTQwNwEIAAAABQAAAAExAQAAAAoxMzkyNTc1NDE3AwAAAAMxNjACAAAABDEzMTEEAAAAATAHAAAACjEwLzI0LzIwMjMIAAAACTYvMzAvMjAwOQkAAAABMKa0v9qL1NsIVV0W4I3U2wgkQ0lRLlRTRTo4MDU4LklRX0NBUEVYLkNRMjIwMDkuLi4uVVNEAQAAAIH/BwACAAAACy01NzguNDA2NDQzAQgAAAAFAAAAATEBAAAACjEzOTI1NzU0MTcDAAAAAzE2MAIAAAAEMjAyMQQAAAABMAcAAAAKMTAvMjQvMjAyMwgAAAAJNi8zMC8yMDA5CQAAAAEwprS/2ovU2whoWRjgjdTbCChDSVEuVFNFOjgwNTguSVFfVE9UQUxfUkVWLkNRMTIwMDkuLi4uVVNEAQAAAIH/BwACAAAADDEwODAwLjUzNTc2NgEIAAAABQAAAAExAQAAAAoxMzgyNDI4ODI3AwAAAAMxNjACAAAAAjI4BAAAAAEwBwAAAAoxMC8yNC8yMDIzCAAAAAkzLzMxLzIwMDkJAAAAATCmtL/ai9TbCJNEEOCN1NsIIUNJUS5UU0U6ODA1OC5JUV9OSS5DUTEyMDA5</t>
  </si>
  <si>
    <t>Li4uLlVTRAEAAACB/wcAAgAAAAstMTkxLjEwNjE3MgEIAAAABQAAAAExAQAAAAoxMzgyNDI4ODI3AwAAAAMxNjACAAAAAjE1BAAAAAEwBwAAAAoxMC8yNC8yMDIzCAAAAAkzLzMxLzIwMDkJAAAAATCmtL/ai9TbCEVAEuCN1NsIKUNJUS5UU0U6ODA1OC5JUV9DQVNIX0VRVUlWLkNRMTIwMDkuLi4uVVNEAQAAAIH/BwACAAAADDEyMjgwLjU0OTkzMQEIAAAABQAAAAExAQAAAAoxMzgyNDI4ODI3AwAAAAMxNjACAAAABDEwOTYEAAAAATAHAAAACjEwLzI0LzIwMjMIAAAACTMvMzEvMjAwOQkAAAABMKa0v9qL1NsIitcx4I3U2wgtQ0lRLlRTRTo4MDU4LklRX0NBU0hfU1RfSU5WRVNULkNRMTIwMDkuLi4uVVNEAQAAAIH/BwACAAAACjE0MDczLjMwMzUBCAAAAAUAAAABMQEAAAAKMTM4MjQyODgyNwMAAAADMTYwAgAAAAQxMDAyBAAAAAEwBwAAAAoxMC8yNC8yMDIzCAAAAAkzLzMxLzIwMDkJAAAAATCmtL/ai9TbCOOmIeCN1NsIJ0NJUS5UU0U6ODA1OC5JUV9UT1RBTF9DQS5DUTEyMDA5Li4uLlVTRAEAAACB/wcAAgAAAAs1ODYzNy44Mjk3MgEIAAAABQAAAAExAQAAAAoxMzgyNDI4ODI3AwAAAAMxNjACAAAABDEwMDgEAAAAATAHAAAACjEwLzI0LzIwMjMIAAAACTMvMzEvMjAwOQkAAAABMKa0v9qL1NsIilQj4I3U2wgrQ0lRLlRTRTo4MDU4LklRX1RPVEFMX0FTU0VUUy5DUTEyMDA5Li4uLlVTRAEAAACB/wcA</t>
  </si>
  <si>
    <t>AgAAAAwxMTAzNDQuMTYyMDcBCAAAAAUAAAABMQEAAAAKMTM4MjQyODgyNwMAAAADMTYwAgAAAAQxMDA3BAAAAAEwBwAAAAoxMC8yNC8yMDIzCAAAAAkzLzMxLzIwMDkJAAAAATCmtL/ai9TbCBe0JOCN1NsIJ0NJUS5UU0U6ODA1OC5JUV9UT1RBTF9DTC5DUTEyMDA5Li4uLlVTRAEAAACB/wcAAgAAAAw0MjMzNi4wNTU4MzQBCAAAAAUAAAABMQEAAAAKMTM4MjQyODgyNwMAAAADMTYwAgAAAAQxMDA5BAAAAAEwBwAAAAoxMC8yNC8yMDIzCAAAAAkzLzMxLzIwMDkJAAAAATCmtL/ai9TbCFF0J+CN1NsIKUNJUS5UU0U6ODA1OC5JUV9UT1RBTF9MSUFCLkNRMTIwMDkuLi4uVVNEAQAAAIH/BwACAAAADDgzMTcyLjA1NjA2NgEIAAAABQAAAAExAQAAAAoxMzgyNDI4ODI3AwAAAAMxNjACAAAABDEyNzYEAAAAATAHAAAACjEwLzI0LzIwMjMIAAAACTMvMzEvMjAwOQkAAAABMKa0v9qL1NsI/z4v4I3U2wgqQ0lRLlRTRTo4MDU4LklRX1BSRUZfRVFVSVRZLkNRMTIwMDkuLi4uVVNEAQAAAIH/BwADAAAAAACmtL/ai9TbCHbaG+CN1NsIMkNJUS5UU0U6ODA1OC5JUV9UT1RBTF9DT01NT05fRVFVSVRZLkNRMTIwMDkuLi4uVVNEAQAAAIH/BwACAAAADDI0MDg3Ljk5ODYzOQEIAAAABQAAAAExAQAAAAoxMzgyNDI4ODI3AwAAAAMxNjACAAAABDEwMDYEAAAAATAHAAAACjEwLzI0LzIwMjMIAAAACTMvMzEvMjAwOQkAAAAB</t>
  </si>
  <si>
    <t>MKa0v9qL1NsIO4sd4I3U2wgjQ0lRLlRTRTo4MDU4LklRX0FQSUMuQ1ExMjAwOS4uLi5VU0QBAAAAgf8HAAIAAAALMjY0Ni4xOTc0MTEBCAAAAAUAAAABMQEAAAAKMTM4MjQyODgyNwMAAAADMTYwAgAAAAQxMDg0BAAAAAEwBwAAAAoxMC8yNC8yMDIzCAAAAAkzLzMxLzIwMDkJAAAAATCmtL/ai9TbCFuc+N+N1NsIIUNJUS5UU0U6ODA1OC5JUV9SRS5DUTEyMDA5Li4uLlVTRAEAAACB/wcAAgAAAAwyNTU2NS4xMTIyMDMBCAAAAAUAAAABMQEAAAAKMTM4MjQyODgyNwMAAAADMTYwAgAAAAQxMjIyBAAAAAEwBwAAAAoxMC8yNC8yMDIzCAAAAAkzLzMxLzIwMDkJAAAAATCmtL/ai9TbCJNEEOCN1NsIK0NJUS5UU0U6ODA1OC5JUV9UT1RBTF9FUVVJVFkuQ1ExMjAwOS4uLi5VU0QBAAAAgf8HAAIAAAAMMjcxNzIuMTA2MDA0AQgAAAAFAAAAATEBAAAACjEzODI0Mjg4MjcDAAAAAzE2MAIAAAAEMTI3NQQAAAABMAcAAAAKMTAvMjQvMjAyMwgAAAAJMy8zMS8yMDA5CQAAAAEwprS/2ovU2whFQBLgjdTbCDxDSVEuVFNFOjgwNTguSVFfVE9UQUxfT1VUU1RBTkRJTkdfRklMSU5HX0RBVEUuQ1ExMjAwOS4uLi5VU0QBAAAAgf8HAAIAAAALMTY0Mi45MDM1ODUBBAAAAAUAAAABNQEAAAAKMTM4MjQyODgyNwIAAAAFMjQxNTMGAAAAATCmtL/ai9TbCDqKFOCN1NsIKUNJUS5UU0U6ODA1OC5JUV9UT1RBTF9ERUJULkNRMTIw</t>
  </si>
  <si>
    <t>MDkuLi4uVVNEAQAAAIH/BwACAAAADDUwMTMwLjc2MDA0NgEIAAAABQAAAAExAQAAAAoxMzgyNDI4ODI3AwAAAAMxNjACAAAABDQxNzMEAAAAATAHAAAACjEwLzI0LzIwMjMIAAAACTMvMzEvMjAwOQkAAAABMKa0v9qL1NsIVV0W4I3U2wgtQ0lRLlRTRTo4MDU4LklRX1BSRUZfRElWX09USEVSLkNRMTIwMDkuLi4uVVNEAQAAAIH/BwADAAAAAACmtL/ai9TbCGhZGOCN1NsII0NJUS5UU0U6ODA1OC5JUV9DT0dTLkNRMTIwMDkuLi4uVVNEAQAAAIH/BwACAAAACzc4MDMuMTQzMjQzAQgAAAAFAAAAATEBAAAACjEzODI0Mjg4MjcDAAAAAzE2MAIAAAACMzQEAAAAATAHAAAACjEwLzI0LzIwMjMIAAAACTMvMzEvMjAwOQkAAAABMKa0v9qL1NsIilQj4I3U2wghQ0lRLlRTRTo4MDU4LklRX0FQLkNRMTIwMDkuLi4uVVNEAQAAAIH/BwACAAAADDIwNzcyLjU1MDYyOAEIAAAABQAAAAExAQAAAAoxMzgyNDI4ODI3AwAAAAMxNjACAAAABDEwMTgEAAAAATAHAAAACjEwLzI0LzIwMjMIAAAACTMvMzEvMjAwOQkAAAABMKa0v9qL1NsIF7Qk4I3U2wghQ0lRLlRTRTo4MDU4LklRX0FSLkNRMTIwMDkuLi4uVVNEAQAAAIH/BwACAAAADDI4NDA4LjYxMTE0NgEIAAAABQAAAAExAQAAAAoxMzgyNDI4ODI3AwAAAAMxNjACAAAABDEwMjEEAAAAATAHAAAACjEwLzI0LzIwMjMIAAAACTMvMzEvMjAwOQkAAAABMKa0v9qL1NsIUXQn</t>
  </si>
  <si>
    <t>4I3U2wgoQ0lRLlRTRTo4MDU4LklRX0lOVkVOVE9SWS5DUTEyMDA5Li4uLlVTRAEAAACB/wcAAgAAAAwxMDE2Ni41OTc3MTMBCAAAAAUAAAABMQEAAAAKMTM4MjQyODgyNwMAAAADMTYwAgAAAAQxMDQzBAAAAAEwBwAAAAoxMC8yNC8yMDIzCAAAAAkzLzMxLzIwMDkJAAAAATCmtL/ai9TbCJJbDeCN1NsIIkNJUS5UU0U6ODA1OC5JUV9TR0EuQ1ExMjAwOS4uLi5VU0QBAAAAgf8HAAIAAAALMjE3NS41NjIyMDQBCAAAAAUAAAABMQEAAAAKMTM4MjQyODgyNwMAAAADMTYwAgAAAAIyMwQAAAABMAcAAAAKMTAvMjQvMjAyMwgAAAAJMy8zMS8yMDA5CQAAAAEwprS/2ovU2wj4Cw/gjdTbCDdDSVEuVFNFOjgwNTguSVFfVE9UQUxfUkVWXzFZUl9BTk5fR1JPV1RILkNRMTIwMDkuLi4uVVNEAQAAAIH/BwADAAAAAACmtL/ai9TbCDuLHeCN1NsIIUNJUS5UU0U6ODA1OC5JUV9EQS5DUTEyMDA5Li4uLlVTRAEAAACB/wcAAwAAAAAAprS/2ovU2whWOR/gjdTbCC9DSVEuVFNFOjgwNTguSVFfTkVUX0lOVEVSRVNUX0VYUC5DUTEyMDA5Li4uLlVTRAEAAACB/wcAAgAAAAk2NS41MzEzNTcBCAAAAAUAAAABMQEAAAAKMTM4MjQyODgyNwMAAAADMTYwAgAAAAMzNjgEAAAAATAHAAAACjEwLzI0LzIwMjMIAAAACTMvMzEvMjAwOQkAAAABMKa0v9qL1NsIW5z4343U2wguQ0lRLlRTRTo4MDU4LklRX05FVF9XT1JLSU5HX0NBUC5D</t>
  </si>
  <si>
    <t>UTEyMDA5Li4uLlVTRAEAAACB/wcAAgAAAAwxNzA5Mi45NzEwMjQBCAAAAAUAAAABMQEAAAAKMTM4MjQyODgyNwMAAAADMTYwAgAAAAQxMzExBAAAAAEwBwAAAAoxMC8yNC8yMDIzCAAAAAkzLzMxLzIwMDkJAAAAATCmtL/ai9TbCDf1LOCN1NsIJENJUS5UU0U6ODA1OC5JUV9DQVBFWC5DUTEyMDA5Li4uLlVTRAEAAACB/wcAAgAAAAstNDI5LjQxMDI4MwEIAAAABQAAAAExAQAAAAoxMzgyNDI4ODI3AwAAAAMxNjACAAAABDIwMjEEAAAAATAHAAAACjEwLzI0LzIwMjMIAAAACTMvMzEvMjAwOQkAAAABMKa0v9qL1NsI46Yh4I3U2wgoQ0lRLlRTRTo4MDU4LklRX1RPVEFMX1JFVi5DUTQyMDA4Li4uLlVTRAEAAACB/wcAAgAAAAwxNTU2OS4zNDkzODYBCAAAAAUAAAABMQEAAAAKMTMyMzgxMDU3MwMAAAADMTYwAgAAAAIyOAQAAAABMAcAAAAKMTAvMjQvMjAyMwgAAAAKMTIvMzEvMjAwOAkAAAABMKa0v9qL1NsIklsN4I3U2wghQ0lRLlRTRTo4MDU4LklRX05JLkNRNDIwMDguLi4uVVNEAQAAAIH/BwACAAAACzEwOTkuMDU3MDE2AQgAAAAFAAAAATEBAAAACjEzMjM4MTA1NzMDAAAAAzE2MAIAAAACMTUEAAAAATAHAAAACjEwLzI0LzIwMjMIAAAACjEyLzMxLzIwMDgJAAAAATCmtL/ai9TbCPgLD+CN1NsIKUNJUS5UU0U6ODA1OC5JUV9DQVNIX0VRVUlWLkNRNDIwMDguLi4uVVNEAQAAAIH/BwACAAAACzE0MjMx</t>
  </si>
  <si>
    <t>LjkzMTM2AQgAAAAFAAAAATEBAAAACjEzMjM4MTA1NzMDAAAAAzE2MAIAAAAEMTA5NgQAAAABMAcAAAAKMTAvMjQvMjAyMwgAAAAKMTIvMzEvMjAwOAkAAAABMKa0v9qL1NsIk0QQ4I3U2wgtQ0lRLlRTRTo4MDU4LklRX0NBU0hfU1RfSU5WRVNULkNRNDIwMDguLi4uVVNEAQAAAIH/BwACAAAADDE1MTY0LjgzODI1NgEIAAAABQAAAAExAQAAAAoxMzIzODEwNTczAwAAAAMxNjACAAAABDEwMDIEAAAAATAHAAAACjEwLzI0LzIwMjMIAAAACjEyLzMxLzIwMDgJAAAAATCmtL/ai9TbCEVAEuCN1NsIJ0NJUS5UU0U6ODA1OC5JUV9UT1RBTF9DQS5DUTQyMDA4Li4uLlVTRAEAAACB/wcAAgAAAAw3MzY2MC41MzM3NjQBCAAAAAUAAAABMQEAAAAKMTMyMzgxMDU3MwMAAAADMTYwAgAAAAQxMDA4BAAAAAEwBwAAAAoxMC8yNC8yMDIzCAAAAAoxMi8zMS8yMDA4CQAAAAEwprS/2ovU2wg6ihTgjdTbCCtDSVEuVFNFOjgwNTguSVFfVE9UQUxfQVNTRVRTLkNRNDIwMDguLi4uVVNEAQAAAIH/BwACAAAADTEzMzg0NC41ODc1ODgBCAAAAAUAAAABMQEAAAAKMTMyMzgxMDU3MwMAAAADMTYwAgAAAAQxMDA3BAAAAAEwBwAAAAoxMC8yNC8yMDIzCAAAAAoxMi8zMS8yMDA4CQAAAAEwprS/2ovU2wh22hvgjdTbCCdDSVEuVFNFOjgwNTguSVFfVE9UQUxfQ0wuQ1E0MjAwOC4uLi5VU0QBAAAAgf8HAAIAAAAMNTY1NDEuODk4NDc3</t>
  </si>
  <si>
    <t>AQgAAAAFAAAAATEBAAAACjEzMjM4MTA1NzMDAAAAAzE2MAIAAAAEMTAwOQQAAAABMAcAAAAKMTAvMjQvMjAyMwgAAAAKMTIvMzEvMjAwOAkAAAABMKa0v9qL1NsI46Yh4I3U2wgpQ0lRLlRTRTo4MDU4LklRX1RPVEFMX0xJQUIuQ1E0MjAwOC4uLi5VU0QBAAAAgf8HAAIAAAANMTAzMTc1LjIyMDk5MwEIAAAABQAAAAExAQAAAAoxMzIzODEwNTczAwAAAAMxNjACAAAABDEyNzYEAAAAATAHAAAACjEwLzI0LzIwMjMIAAAACjEyLzMxLzIwMDgJAAAAATCmtL/ai9TbCIpUI+CN1NsIKkNJUS5UU0U6ODA1OC5JUV9QUkVGX0VRVUlUWS5DUTQyMDA4Li4uLlVTRAEAAACB/wcAAwAAAAAAprS/2ovU2wgXtCTgjdTbCDJDSVEuVFNFOjgwNTguSVFfVE9UQUxfQ09NTU9OX0VRVUlUWS5DUTQyMDA4Li4uLlVTRAEAAACB/wcAAgAAAAwyNzIwMy40OTc1ODQBCAAAAAUAAAABMQEAAAAKMTMyMzgxMDU3MwMAAAADMTYwAgAAAAQxMDA2BAAAAAEwBwAAAAoxMC8yNC8yMDIzCAAAAAoxMi8zMS8yMDA4CQAAAAEwprS/2ovU2whRdCfgjdTbCCNDSVEuVFNFOjgwNTguSVFfQVBJQy5DUTQyMDA4Li4uLlVTRAEAAACB/wcAAgAAAAsyODgzLjkwMjQwNAEIAAAABQAAAAExAQAAAAoxMzIzODEwNTczAwAAAAMxNjACAAAABDEwODQEAAAAATAHAAAACjEwLzI0LzIwMjMIAAAACjEyLzMxLzIwMDgJAAAAATCmtL/ai9TbCD+vKOCN1NsI</t>
  </si>
  <si>
    <t>IUNJUS5UU0U6ODA1OC5JUV9SRS5DUTQyMDA4Li4uLlVTRAEAAACB/wcAAgAAAAwyODEwOC40MTEzMTcBCAAAAAUAAAABMQEAAAAKMTMyMzgxMDU3MwMAAAADMTYwAgAAAAQxMjIyBAAAAAEwBwAAAAoxMC8yNC8yMDIzCAAAAAoxMi8zMS8yMDA4CQAAAAEwprS/2ovU2wg7ix3gjdTbCCtDSVEuVFNFOjgwNTguSVFfVE9UQUxfRVFVSVRZLkNRNDIwMDguLi4uVVNEAQAAAIH/BwACAAAADDMwNjY5LjM2NjU5NAEIAAAABQAAAAExAQAAAAoxMzIzODEwNTczAwAAAAMxNjACAAAABDEyNzUEAAAAATAHAAAACjEwLzI0LzIwMjMIAAAACjEyLzMxLzIwMDgJAAAAATCmtL/ai9TbCFY5H+CN1NsIPENJUS5UU0U6ODA1OC5JUV9UT1RBTF9PVVRTVEFORElOR19GSUxJTkdfREFURS5DUTQyMDA4Li4uLlVTRAEAAACB/wcAAgAAAAsxNjk1Ljg4MTg4NAEEAAAABQAAAAE1AQAAAAoxMzIzODEwNTczAgAAAAUyNDE1MwYAAAABMKa0v9qL1NsIq28g4I3U2wgpQ0lRLlRTRTo4MDU4LklRX1RPVEFMX0RFQlQuQ1E0MjAwOC4uLi5VU0QBAAAAgf8HAAIAAAAMNTc3NzcuMDcxOTcyAQgAAAAFAAAAATEBAAAACjEzMjM4MTA1NzMDAAAAAzE2MAIAAAAENDE3MwQAAAABMAcAAAAKMTAvMjQvMjAyMwgAAAAKMTIvMzEvMjAwOAkAAAABMKa0v9qL1NsIdh0Q4I3U2wgtQ0lRLlRTRTo4MDU4LklRX1BSRUZfRElWX09USEVSLkNRNDIwMDgu</t>
  </si>
  <si>
    <t>Li4uVVNEAQAAAIH/BwADAAAAAACmtL/ai9TbCEVAEuCN1NsII0NJUS5UU0U6ODA1OC5JUV9DT0dTLkNRNDIwMDguLi4uVVNEAQAAAIH/BwACAAAADDExMDU0Ljc5NTYxMQEIAAAABQAAAAExAQAAAAoxMzIzODEwNTczAwAAAAMxNjACAAAAAjM0BAAAAAEwBwAAAAoxMC8yNC8yMDIzCAAAAAoxMi8zMS8yMDA4CQAAAAEwprS/2ovU2wg6ihTgjdTbCCFDSVEuVFNFOjgwNTguSVFfQVAuQ1E0MjAwOC4uLi5VU0QBAAAAgf8HAAIAAAAMMjcxNzkuMTExMTA1AQgAAAAFAAAAATEBAAAACjEzMjM4MTA1NzMDAAAAAzE2MAIAAAAEMTAxOAQAAAABMAcAAAAKMTAvMjQvMjAyMwgAAAAKMTIvMzEvMjAwOAkAAAABMKa0v9qL1NsIVV0W4I3U2wghQ0lRLlRTRTo4MDU4LklRX0FSLkNRNDIwMDguLi4uVVNEAQAAAIH/BwACAAAADDM3MzcxLjUzNDIwOAEIAAAABQAAAAExAQAAAAoxMzIzODEwNTczAwAAAAMxNjACAAAABDEwMjEEAAAAATAHAAAACjEwLzI0LzIwMjMIAAAACjEyLzMxLzIwMDgJAAAAATCmtL/ai9TbCGhZGOCN1NsIKENJUS5UU0U6ODA1OC5JUV9JTlZFTlRPUlkuQ1E0MjAwOC4uLi5VU0QBAAAAgf8HAAIAAAAMMTE5MTguMjYwMDUxAQgAAAAFAAAAATEBAAAACjEzMjM4MTA1NzMDAAAAAzE2MAIAAAAEMTA0MwQAAAABMAcAAAAKMTAvMjQvMjAyMwgAAAAKMTIvMzEvMjAwOAkAAAABMKa0v9qL1NsIilQj4I3U</t>
  </si>
  <si>
    <t>2wgiQ0lRLlRTRTo4MDU4LklRX1NHQS5DUTQyMDA4Li4uLlVTRAEAAACB/wcAAgAAAAsyMzYzLjE4MzI1MQEIAAAABQAAAAExAQAAAAoxMzIzODEwNTczAwAAAAMxNjACAAAAAjIzBAAAAAEwBwAAAAoxMC8yNC8yMDIzCAAAAAoxMi8zMS8yMDA4CQAAAAEwprS/2ovU2wgXtCTgjdTbCDdDSVEuVFNFOjgwNTguSVFfVE9UQUxfUkVWXzFZUl9BTk5fR1JPV1RILkNRNDIwMDguLi4uVVNEAQAAAIH/BwACAAAABy0xMi41ODIBCAAAAAUAAAABMQEAAAAKMTMyMzgxMDU3MwMAAAACNzkCAAAABDQxOTQEAAAAATAHAAAACjEwLzI0LzIwMjMIAAAACjEyLzMxLzIwMDgJAAAAATCmtL/ai9TbCFF0J+CN1NsIIUNJUS5UU0U6ODA1OC5JUV9EQS5DUTQyMDA4Li4uLlVTRAEAAACB/wcAAwAAAAAAprS/2ovU2wiSWw3gjdTbCC9DSVEuVFNFOjgwNTguSVFfTkVUX0lOVEVSRVNUX0VYUC5DUTQyMDA4Li4uLlVTRAEAAACB/wcAAgAAAAoyMjkuMzgyOTAzAQgAAAAFAAAAATEBAAAACjEzMjM4MTA1NzMDAAAAAzE2MAIAAAADMzY4BAAAAAEwBwAAAAoxMC8yNC8yMDIzCAAAAAoxMi8zMS8yMDA4CQAAAAEwprS/2ovU2wj4Cw/gjdTbCC5DSVEuVFNFOjgwNTguSVFfTkVUX1dPUktJTkdfQ0FQLkNRNDIwMDguLi4uVVNEAQAAAIH/BwACAAAADDIxNTk1LjQ2Nzc3OAEIAAAABQAAAAExAQAAAAoxMzIzODEwNTczAwAAAAMxNjACAAAA</t>
  </si>
  <si>
    <t>BDEzMTEEAAAAATAHAAAACjEwLzI0LzIwMjMIAAAACjEyLzMxLzIwMDgJAAAAATCmtL/ai9TbCDuLHeCN1NsIJENJUS5UU0U6ODA1OC5JUV9DQVBFWC5DUTQyMDA4Li4uLlVTRAEAAACB/wcAAgAAAAstNjQwLjcxMDMzNQEIAAAABQAAAAExAQAAAAoxMzIzODEwNTczAwAAAAMxNjACAAAABDIwMjEEAAAAATAHAAAACjEwLzI0LzIwMjMIAAAACjEyLzMxLzIwMDgJAAAAATCmtL/ai9TbCFY5H+CN1NsIKENJUS5UU0U6ODA1OC5JUV9UT1RBTF9SRVYuQ1EzMjAwOC4uLi5VU0QBAAAAgf8HAAIAAAAMMTg2MzUuMTgxODg0AQgAAAAFAAAAATEBAAAACjEyNTI4NDQxMDMDAAAAAzE2MAIAAAACMjgEAAAAATAHAAAACjEwLzI0LzIwMjMIAAAACTkvMzAvMjAwOAkAAAABMKa0v9qL1NsIaFkY4I3U2wghQ0lRLlRTRTo4MDU4LklRX05JLkNRMzIwMDguLi4uVVNEAQAAAIH/BwACAAAACzE0MzQuMjI5NTkyAQgAAAAFAAAAATEBAAAACjEyNTI4NDQxMDMDAAAAAzE2MAIAAAACMTUEAAAAATAHAAAACjEwLzI0LzIwMjMIAAAACTkvMzAvMjAwOAkAAAABMKa0v9qL1NsIEjhF4I3U2wgpQ0lRLlRTRTo4MDU4LklRX0NBU0hfRVFVSVYuQ1EzMjAwOC4uLi5VU0QBAAAAgf8HAAIAAAAJOTY5OS43MTY2AQgAAAAFAAAAATEBAAAACjEyNTI4NDQxMDMDAAAAAzE2MAIAAAAEMTA5NgQAAAABMAcAAAAKMTAvMjQvMjAyMwgAAAAJOS8z</t>
  </si>
  <si>
    <t>MC8yMDA4CQAAAAEwprS/2ovU2wh22hvgjdTbCC1DSVEuVFNFOjgwNTguSVFfQ0FTSF9TVF9JTlZFU1QuQ1EzMjAwOC4uLi5VU0QBAAAAgf8HAAIAAAAMMTA3MDQuODAxOTQ5AQgAAAAFAAAAATEBAAAACjEyNTI4NDQxMDMDAAAAAzE2MAIAAAAEMTAwMgQAAAABMAcAAAAKMTAvMjQvMjAyMwgAAAAJOS8zMC8yMDA4CQAAAAEwprS/2ovU2wiSWw3gjdTbCCdDSVEuVFNFOjgwNTguSVFfVE9UQUxfQ0EuQ1EzMjAwOC4uLi5VU0QBAAAAgf8HAAIAAAAMNjM3MzEuMzc3OTkxAQgAAAAFAAAAATEBAAAACjEyNTI4NDQxMDMDAAAAAzE2MAIAAAAEMTAwOAQAAAABMAcAAAAKMTAvMjQvMjAyMwgAAAAJOS8zMC8yMDA4CQAAAAEwprS/2ovU2wj4Cw/gjdTbCCtDSVEuVFNFOjgwNTguSVFfVE9UQUxfQVNTRVRTLkNRMzIwMDguLi4uVVNEAQAAAIH/BwACAAAADTExODczOS45MTQ1MjQBCAAAAAUAAAABMQEAAAAKMTI1Mjg0NDEwMwMAAAADMTYwAgAAAAQxMDA3BAAAAAEwBwAAAAoxMC8yNC8yMDIzCAAAAAk5LzMwLzIwMDgJAAAAATCmtL/ai9TbCBe0JOCN1NsIJ0NJUS5UU0U6ODA1OC5JUV9UT1RBTF9DTC5DUTMyMDA4Li4uLlVTRAEAAACB/wcAAgAAAAw1MDU2My4yMDIyMjkBCAAAAAUAAAABMQEAAAAKMTI1Mjg0NDEwMwMAAAADMTYwAgAAAAQxMDA5BAAAAAEwBwAAAAoxMC8yNC8yMDIzCAAAAAk5LzMwLzIwMDgJAAAA</t>
  </si>
  <si>
    <t>ATCmtL/ai9TbCEVAEuCN1NsIKUNJUS5UU0U6ODA1OC5JUV9UT1RBTF9MSUFCLkNRMzIwMDguLi4uVVNEAQAAAIH/BwACAAAADDg4NDMwLjY0MTE3MQEIAAAABQAAAAExAQAAAAoxMjUyODQ0MTAzAwAAAAMxNjACAAAABDEyNzYEAAAAATAHAAAACjEwLzI0LzIwMjMIAAAACTkvMzAvMjAwOAkAAAABMKa0v9qL1NsIOooU4I3U2wgqQ0lRLlRTRTo4MDU4LklRX1BSRUZfRVFVSVRZLkNRMzIwMDguLi4uVVNEAQAAAIH/BwADAAAAAACmtL/ai9TbCOOmIeCN1NsIMkNJUS5UU0U6ODA1OC5JUV9UT1RBTF9DT01NT05fRVFVSVRZLkNRMzIwMDguLi4uVVNEAQAAAIH/BwACAAAADDI3MTc2Ljg4MzYxOQEIAAAABQAAAAExAQAAAAoxMjUyODQ0MTAzAwAAAAMxNjACAAAABDEwMDYEAAAAATAHAAAACjEwLzI0LzIwMjMIAAAACTkvMzAvMjAwOAkAAAABMKa0v9qL1NsIilQj4I3U2wgjQ0lRLlRTRTo4MDU4LklRX0FQSUMuQ1EzMjAwOC4uLi5VU0QBAAAAgf8HAAIAAAALMjQ2NC4zNTUwMzgBCAAAAAUAAAABMQEAAAAKMTI1Mjg0NDEwMwMAAAADMTYwAgAAAAQxMDg0BAAAAAEwBwAAAAoxMC8yNC8yMDIzCAAAAAk5LzMwLzIwMDgJAAAAATCmtL/ai9TbCFuc+N+N1NsIIUNJUS5UU0U6ODA1OC5JUV9SRS5DUTMyMDA4Li4uLlVTRAEAAACB/wcAAgAAAAwyMzY2Mi4wOTkzMzQBCAAAAAUAAAABMQEAAAAKMTI1Mjg0NDEwMwMA</t>
  </si>
  <si>
    <t>AAADMTYwAgAAAAQxMjIyBAAAAAEwBwAAAAoxMC8yNC8yMDIzCAAAAAk5LzMwLzIwMDgJAAAAATCmtL/ai9TbCFF0J+CN1NsIK0NJUS5UU0U6ODA1OC5JUV9UT1RBTF9FUVVJVFkuQ1EzMjAwOC4uLi5VU0QBAAAAgf8HAAIAAAAMMzAzMDkuMjczMzUzAQgAAAAFAAAAATEBAAAACjEyNTI4NDQxMDMDAAAAAzE2MAIAAAAEMTI3NQQAAAABMAcAAAAKMTAvMjQvMjAyMwgAAAAJOS8zMC8yMDA4CQAAAAEwprS/2ovU2wgmY0PgjdTbCDxDSVEuVFNFOjgwNTguSVFfVE9UQUxfT1VUU1RBTkRJTkdfRklMSU5HX0RBVEUuQ1EzMjAwOC4uLi5VU0QBAAAAgf8HAAIAAAALMTY5NS44MDM4ODQBBAAAAAUAAAABNQEAAAAKMTI1Mjg0NDEwMwIAAAAFMjQxNTMGAAAAATCmtL/ai9TbCHbaG+CN1NsIKUNJUS5UU0U6ODA1OC5JUV9UT1RBTF9ERUJULkNRMzIwMDguLi4uVVNEAQAAAIH/BwACAAAADDQ1NzM3LjcxODg2OQEIAAAABQAAAAExAQAAAAoxMjUyODQ0MTAzAwAAAAMxNjACAAAABDQxNzMEAAAAATAHAAAACjEwLzI0LzIwMjMIAAAACTkvMzAvMjAwOAkAAAABMKa0v9qL1NsIO4sd4I3U2wgtQ0lRLlRTRTo4MDU4LklRX1BSRUZfRElWX09USEVSLkNRMzIwMDguLi4uVVNEAQAAAIH/BwADAAAAAACmtL/ai9TbCFY5H+CN1NsII0NJUS5UU0U6ODA1OC5JUV9DT0dTLkNRMzIwMDguLi4uVVNEAQAAAIH/BwACAAAADDE0NjYz</t>
  </si>
  <si>
    <t>LjI3OTAxOQEIAAAABQAAAAExAQAAAAoxMjUyODQ0MTAzAwAAAAMxNjACAAAAAjM0BAAAAAEwBwAAAAoxMC8yNC8yMDIzCAAAAAk5LzMwLzIwMDgJAAAAATCmtL/ai9TbCKtvIOCN1NsIIUNJUS5UU0U6ODA1OC5JUV9BUC5DUTMyMDA4Li4uLlVTRAEAAACB/wcAAgAAAAsyNjM1Mi4yMzAzOAEIAAAABQAAAAExAQAAAAoxMjUyODQ0MTAzAwAAAAMxNjACAAAABDEwMTgEAAAAATAHAAAACjEwLzI0LzIwMjMIAAAACTkvMzAvMjAwOAkAAAABMKa0v9qL1NsIdh0Q4I3U2wghQ0lRLlRTRTo4MDU4LklRX0FSLkNRMzIwMDguLi4uVVNEAQAAAIH/BwACAAAADDM1MjA0LjMwMTAwNwEIAAAABQAAAAExAQAAAAoxMjUyODQ0MTAzAwAAAAMxNjACAAAABDEwMjEEAAAAATAHAAAACjEwLzI0LzIwMjMIAAAACTkvMzAvMjAwOAkAAAABMKa0v9qL1NsIRhkS4I3U2wgoQ0lRLlRTRTo4MDU4LklRX0lOVkVOVE9SWS5DUTMyMDA4Li4uLlVTRAEAAACB/wcAAgAAAAwxMTM2My41MjQ0NDYBCAAAAAUAAAABMQEAAAAKMTI1Mjg0NDEwMwMAAAADMTYwAgAAAAQxMDQzBAAAAAEwBwAAAAoxMC8yNC8yMDIzCAAAAAk5LzMwLzIwMDgJAAAAATCmtL/ai9TbCDqKFOCN1NsIIkNJUS5UU0U6ODA1OC5JUV9TR0EuQ1EzMjAwOC4uLi5VU0QBAAAAgf8HAAIAAAALMjA5NS44ODYzMjgBCAAAAAUAAAABMQEAAAAKMTI1Mjg0NDEwMwMAAAADMTYw</t>
  </si>
  <si>
    <t>AgAAAAIyMwQAAAABMAcAAAAKMTAvMjQvMjAyMwgAAAAJOS8zMC8yMDA4CQAAAAEwprS/2ovU2whVXRbgjdTbCDdDSVEuVFNFOjgwNTguSVFfVE9UQUxfUkVWXzFZUl9BTk5fR1JPV1RILkNRMzIwMDguLi4uVVNEAQAAAIH/BwACAAAABzM0LjA5MzYBCAAAAAUAAAABMQEAAAAKMTI1Mjg0NDEwMwMAAAACNzkCAAAABDQxOTQEAAAAATAHAAAACjEwLzI0LzIwMjMIAAAACTkvMzAvMjAwOAkAAAABMKa0v9qL1NsIaFkY4I3U2wghQ0lRLlRTRTo4MDU4LklRX0RBLkNRMzIwMDguLi4uVVNEAQAAAIH/BwADAAAAAACmtL/ai9TbCBe0JOCN1NsIL0NJUS5UU0U6ODA1OC5JUV9ORVRfSU5URVJFU1RfRVhQLkNRMzIwMDguLi4uVVNEAQAAAIH/BwACAAAACjIyNC4zNTEzNDYBCAAAAAUAAAABMQEAAAAKMTI1Mjg0NDEwMwMAAAADMTYwAgAAAAMzNjgEAAAAATAHAAAACjEwLzI0LzIwMjMIAAAACTkvMzAvMjAwOAkAAAABMKa0v9qL1NsIW5z4343U2wguQ0lRLlRTRTo4MDU4LklRX05FVF9XT1JLSU5HX0NBUC5DUTMyMDA4Li4uLlVTRAEAAACB/wcAAgAAAAwxODE0NC45NjU4NDQBCAAAAAUAAAABMQEAAAAKMTI1Mjg0NDEwMwMAAAADMTYwAgAAAAQxMzExBAAAAAEwBwAAAAoxMC8yNC8yMDIzCAAAAAk5LzMwLzIwMDgJAAAAATCmtL/ai9TbCFF0J+CN1NsIJENJUS5UU0U6ODA1OC5JUV9DQVBFWC5DUTMyMDA4Li4uLlVT</t>
  </si>
  <si>
    <t>RAEAAACB/wcAAgAAAAwtMjAyOC4zODkzOTcBCAAAAAUAAAABMQEAAAAKMTI1Mjg0NDEwMwMAAAADMTYwAgAAAAQyMDIxBAAAAAEwBwAAAAoxMC8yNC8yMDIzCAAAAAk5LzMwLzIwMDgJAAAAATCmtL/ai9TbCJJbDeCN1NsIKENJUS5UU0U6ODA1OC5JUV9UT1RBTF9SRVYuQ1EyMjAwOC4uLi5VU0QBAAAAgf8HAAIAAAAMMTU5MjkuNjIwOTk5AQgAAAAFAAAAATEBAAAACjExMTc5MzE4ODgDAAAAAzE2MAIAAAACMjgEAAAAATAHAAAACjEwLzI0LzIwMjMIAAAACTYvMzAvMjAwOAkAAAABMKa0v9qL1NsIilQj4I3U2wghQ0lRLlRTRTo4MDU4LklRX05JLkNRMjIwMDguLi4uVVNEAQAAAIH/BwACAAAACzEyOTIuMzA4MzU0AQgAAAAFAAAAATEBAAAACjExMTc5MzE4ODgDAAAAAzE2MAIAAAACMTUEAAAAATAHAAAACjEwLzI0LzIwMjMIAAAACTYvMzAvMjAwOAkAAAABMKa0v9qL1NsIVV0W4I3U2wgpQ0lRLlRTRTo4MDU4LklRX0NBU0hfRVFVSVYuQ1EyMjAwOC4uLi5VU0QBAAAAgf8HAAIAAAALODM2MS43MDY1MjgBCAAAAAUAAAABMQEAAAAKMTExNzkzMTg4OAMAAAADMTYwAgAAAAQxMDk2BAAAAAEwBwAAAAoxMC8yNC8yMDIzCAAAAAk2LzMwLzIwMDgJAAAAATCmtL/ai9TbCGhZGOCN1NsILUNJUS5UU0U6ODA1OC5JUV9DQVNIX1NUX0lOVkVTVC5DUTIyMDA4Li4uLlVTRAEAAACB/wcAAgAAAAs5NDAxLjY1NzQ5</t>
  </si>
  <si>
    <t>MgEIAAAABQAAAAExAQAAAAoxMTE3OTMxODg4AwAAAAMxNjACAAAABDEwMDIEAAAAATAHAAAACjEwLzI0LzIwMjMIAAAACTYvMzAvMjAwOAkAAAABMKa0v9qL1NsIDNtB4I3U2wgnQ0lRLlRTRTo4MDU4LklRX1RPVEFMX0NBLkNRMjIwMDguLi4uVVNEAQAAAIH/BwACAAAADDYyNjkwLjQwMjQ2NgEIAAAABQAAAAExAQAAAAoxMTE3OTMxODg4AwAAAAMxNjACAAAABDEwMDgEAAAAATAHAAAACjEwLzI0LzIwMjMIAAAACTYvMzAvMjAwOAkAAAABMKa0v9qL1NsIdtob4I3U2wgrQ0lRLlRTRTo4MDU4LklRX1RPVEFMX0FTU0VUUy5DUTIyMDA4Li4uLlVTRAEAAACB/wcAAgAAAA0xMTg2ODUuMTYyMDk3AQgAAAAFAAAAATEBAAAACjExMTc5MzE4ODgDAAAAAzE2MAIAAAAEMTAwNwQAAAABMAcAAAAKMTAvMjQvMjAyMwgAAAAJNi8zMC8yMDA4CQAAAAEwprS/2ovU2wjjpiHgjdTbCCdDSVEuVFNFOjgwNTguSVFfVE9UQUxfQ0wuQ1EyMjAwOC4uLi5VU0QBAAAAgf8HAAIAAAAMNDkyNDMuMjczOTI4AQgAAAAFAAAAATEBAAAACjExMTc5MzE4ODgDAAAAAzE2MAIAAAAEMTAwOQQAAAABMAcAAAAKMTAvMjQvMjAyMwgAAAAJNi8zMC8yMDA4CQAAAAEwprS/2ovU2wiSWw3gjdTbCClDSVEuVFNFOjgwNTguSVFfVE9UQUxfTElBQi5DUTIyMDA4Li4uLlVTRAEAAACB/wcAAgAAAAw4NjU5OS42NjYwNDkBCAAAAAUAAAABMQEA</t>
  </si>
  <si>
    <t>AAAKMTExNzkzMTg4OAMAAAADMTYwAgAAAAQxMjc2BAAAAAEwBwAAAAoxMC8yNC8yMDIzCAAAAAk2LzMwLzIwMDgJAAAAATCmtL/ai9TbCPgLD+CN1NsIKkNJUS5UU0U6ODA1OC5JUV9QUkVGX0VRVUlUWS5DUTIyMDA4Li4uLlVTRAEAAACB/wcAAwAAAAAAprS/2ovU2wh2HRDgjdTbCDJDSVEuVFNFOjgwNTguSVFfVE9UQUxfQ09NTU9OX0VRVUlUWS5DUTIyMDA4Li4uLlVTRAEAAACB/wcAAgAAAAwyOTAxOC42NDExMjkBCAAAAAUAAAABMQEAAAAKMTExNzkzMTg4OAMAAAADMTYwAgAAAAQxMDA2BAAAAAEwBwAAAAoxMC8yNC8yMDIzCAAAAAk2LzMwLzIwMDgJAAAAATCmtL/ai9TbCEYZEuCN1NsII0NJUS5UU0U6ODA1OC5JUV9BUElDLkNRMjIwMDguLi4uVVNEAQAAAIH/BwACAAAACzI0NTYuNzA5NDA4AQgAAAAFAAAAATEBAAAACjExMTc5MzE4ODgDAAAAAzE2MAIAAAAEMTA4NAQAAAABMAcAAAAKMTAvMjQvMjAyMwgAAAAJNi8zMC8yMDA4CQAAAAEwprS/2ovU2wg6ihTgjdTbCCFDSVEuVFNFOjgwNTguSVFfUkUuQ1EyMjAwOC4uLi5VU0QBAAAAgf8HAAIAAAAMMjIxOTMuMzE5OTk5AQgAAAAFAAAAATEBAAAACjExMTc5MzE4ODgDAAAAAzE2MAIAAAAEMTIyMgQAAAABMAcAAAAKMTAvMjQvMjAyMwgAAAAJNi8zMC8yMDA4CQAAAAEwprS/2ovU2wiKVCPgjdTbCCtDSVEuVFNFOjgwNTguSVFfVE9UQUxfRVFV</t>
  </si>
  <si>
    <t>SVRZLkNRMjIwMDguLi4uVVNEAQAAAIH/BwACAAAADDMyMDg1LjQ5NjA0OQEIAAAABQAAAAExAQAAAAoxMTE3OTMxODg4AwAAAAMxNjACAAAABDEyNzUEAAAAATAHAAAACjEwLzI0LzIwMjMIAAAACTYvMzAvMjAwOAkAAAABMKa0v9qL1NsIAI0k4I3U2wg8Q0lRLlRTRTo4MDU4LklRX1RPVEFMX09VVFNUQU5ESU5HX0ZJTElOR19EQVRFLkNRMjIwMDguLi4uVVNEAQAAAIH/BwACAAAACzE2NDIuMzk2MDk2AQQAAAAFAAAAATUBAAAACjExMTc5MzE4ODgCAAAABTI0MTUzBgAAAAEwprS/2ovU2whRdCfgjdTbCClDSVEuVFNFOjgwNTguSVFfVE9UQUxfREVCVC5DUTIyMDA4Li4uLlVTRAEAAACB/wcAAgAAAAw0Mjc1Ni41OTkxMDEBCAAAAAUAAAABMQEAAAAKMTExNzkzMTg4OAMAAAADMTYwAgAAAAQ0MTczBAAAAAEwBwAAAAoxMC8yNC8yMDIzCAAAAAk2LzMwLzIwMDgJAAAAATCmtL/ai9TbCFuc+N+N1NsILUNJUS5UU0U6ODA1OC5JUV9QUkVGX0RJVl9PVEhFUi5DUTIyMDA4Li4uLlVTRAEAAACB/wcAAwAAAAAAprS/2ovU2whT3j/gjdTbCCNDSVEuVFNFOjgwNTguSVFfQ09HUy5DUTIyMDA4Li4uLlVTRAEAAACB/wcAAgAAAAwxMjc2MS43OTEwOTQBCAAAAAUAAAABMQEAAAAKMTExNzkzMTg4OAMAAAADMTYwAgAAAAIzNAQAAAABMAcAAAAKMTAvMjQvMjAyMwgAAAAJNi8zMC8yMDA4CQAAAAEwprS/2ovU2wh2</t>
  </si>
  <si>
    <t>2hvgjdTbCCFDSVEuVFNFOjgwNTguSVFfQVAuQ1EyMjAwOC4uLi5VU0QBAAAAgf8HAAIAAAAKMjk0MDguMDkwNQEIAAAABQAAAAExAQAAAAoxMTE3OTMxODg4AwAAAAMxNjACAAAABDEwMTgEAAAAATAHAAAACjEwLzI0LzIwMjMIAAAACTYvMzAvMjAwOAkAAAABMKa0v9qL1NsIO4sd4I3U2wghQ0lRLlRTRTo4MDU4LklRX0FSLkNRMjIwMDguLi4uVVNEAQAAAIH/BwACAAAADDM3NDQxLjMwNTY4NwEIAAAABQAAAAExAQAAAAoxMTE3OTMxODg4AwAAAAMxNjACAAAABDEwMjEEAAAAATAHAAAACjEwLzI0LzIwMjMIAAAACTYvMzAvMjAwOAkAAAABMKa0v9qL1NsIVjkf4I3U2wgoQ0lRLlRTRTo4MDU4LklRX0lOVkVOVE9SWS5DUTIyMDA4Li4uLlVTRAEAAACB/wcAAgAAAAwxMTQwNy4yNjI0MDUBCAAAAAUAAAABMQEAAAAKMTExNzkzMTg4OAMAAAADMTYwAgAAAAQxMDQzBAAAAAEwBwAAAAoxMC8yNC8yMDIzCAAAAAk2LzMwLzIwMDgJAAAAATCmtL/ai9TbCKtvIOCN1NsIIkNJUS5UU0U6ODA1OC5JUV9TR0EuQ1EyMjAwOC4uLi5VU0QBAAAAgf8HAAIAAAALMjA5Ni44NzcxMDUBCAAAAAUAAAABMQEAAAAKMTExNzkzMTg4OAMAAAADMTYwAgAAAAIyMwQAAAABMAcAAAAKMTAvMjQvMjAyMwgAAAAJNi8zMC8yMDA4CQAAAAEwprS/2ovU2wh2HRDgjdTbCDdDSVEuVFNFOjgwNTguSVFfVE9UQUxfUkVWXzFZUl9BTk5f</t>
  </si>
  <si>
    <t>R1JPV1RILkNRMjIwMDguLi4uVVNEAQAAAIH/BwACAAAABzI2LjQyMzUBCAAAAAUAAAABMQEAAAAKMTExNzkzMTg4OAMAAAACNzkCAAAABDQxOTQEAAAAATAHAAAACjEwLzI0LzIwMjMIAAAACTYvMzAvMjAwOAkAAAABMKa0v9qL1NsIRhkS4I3U2wghQ0lRLlRTRTo4MDU4LklRX0RBLkNRMjIwMDguLi4uVVNEAQAAAIH/BwADAAAAAACmtL/ai9TbCDqKFOCN1NsIL0NJUS5UU0U6ODA1OC5JUV9ORVRfSU5URVJFU1RfRVhQLkNRMjIwMDguLi4uVVNEAQAAAIH/BwACAAAACjQ3My42OTQxMDMBCAAAAAUAAAABMQEAAAAKMTExNzkzMTg4OAMAAAADMTYwAgAAAAMzNjgEAAAAATAHAAAACjEwLzI0LzIwMjMIAAAACTYvMzAvMjAwOAkAAAABMKa0v9qL1NsIVV0W4I3U2wguQ0lRLlRTRTo4MDU4LklRX05FVF9XT1JLSU5HX0NBUC5DUTIyMDA4Li4uLlVTRAEAAACB/wcAAgAAAAwxNzU1MC4wNjI3MjYBCAAAAAUAAAABMQEAAAAKMTExNzkzMTg4OAMAAAADMTYwAgAAAAQxMzExBAAAAAEwBwAAAAoxMC8yNC8yMDIzCAAAAAk2LzMwLzIwMDgJAAAAATCmtL/ai9TbCGhZGOCN1NsIJENJUS5UU0U6ODA1OC5JUV9DQVBFWC5DUTIyMDA4Li4uLlVTRAEAAACB/wcAAgAAAAstNjE4LjAxMTM2OAEIAAAABQAAAAExAQAAAAoxMTE3OTMxODg4AwAAAAMxNjACAAAABDIwMjEEAAAAATAHAAAACjEwLzI0LzIwMjMIAAAACTYvMzAv</t>
  </si>
  <si>
    <t>MjAwOAkAAAABMKa0v9qL1NsIUXQn4I3U2wgoQ0lRLlRTRTo4MDU4LklRX1RPVEFMX1JFVi5DUTEyMDA4Li4uLlVTRAEAAACB/wcAAwAAAAAAprS/2ovU2wirbyDgjdTbCCFDSVEuVFNFOjgwNTguSVFfTkkuQ1ExMjAwOC4uLi5VU0QBAAAAgf8HAAMAAAAAAKa0v9qL1NsI46Yh4I3U2wgpQ0lRLlRTRTo4MDU4LklRX0NBU0hfRVFVSVYuQ1ExMjAwOC4uLi5VU0QBAAAAgf8HAAIAAAALNzUyMi43MTk0MDgBCAAAAAUAAAABMQEAAAAKMTA2MTI2ODI3NwMAAAADMTYwAgAAAAQxMDk2BAAAAAEwBwAAAAoxMC8yNC8yMDIzCAAAAAkzLzMxLzIwMDgJAAAAATCmtL/ai9TbCIpUI+CN1NsILUNJUS5UU0U6ODA1OC5JUV9DQVNIX1NUX0lOVkVTVC5DUTEyMDA4Li4uLlVTRAEAAACB/wcAAgAAAAs4NTE5LjU4MDQxNwEIAAAABQAAAAExAQAAAAoxMDYxMjY4Mjc3AwAAAAMxNjACAAAABDEwMDIEAAAAATAHAAAACjEwLzI0LzIwMjMIAAAACTMvMzEvMjAwOAkAAAABMKa0v9qL1NsIAI0k4I3U2wgnQ0lRLlRTRTo4MDU4LklRX1RPVEFMX0NBLkNRMTIwMDguLi4uVVNEAQAAAIH/BwACAAAACzYxMDg4LjA0ODE2AQgAAAAFAAAAATEBAAAACjEwNjEyNjgyNzcDAAAAAzE2MAIAAAAEMTAwOAQAAAABMAcAAAAKMTAvMjQvMjAyMwgAAAAJMy8zMS8yMDA4CQAAAAEwprS/2ovU2whVXRbgjdTbCCtDSVEuVFNFOjgwNTguSVFfVE9U</t>
  </si>
  <si>
    <t>QUxfQVNTRVRTLkNRMTIwMDguLi4uVVNEAQAAAIH/BwACAAAADTExNzg0MC4yNDkzNTQBCAAAAAUAAAABMQEAAAAKMTA2MTI2ODI3NwMAAAADMTYwAgAAAAQxMDA3BAAAAAEwBwAAAAoxMC8yNC8yMDIzCAAAAAkzLzMxLzIwMDgJAAAAATCmtL/ai9TbCGhZGOCN1NsIJ0NJUS5UU0U6ODA1OC5JUV9UT1RBTF9DTC5DUTEyMDA4Li4uLlVTRAEAAACB/wcAAgAAAAw0NjczOS43NjYyMDkBCAAAAAUAAAABMQEAAAAKMTA2MTI2ODI3NwMAAAADMTYwAgAAAAQxMDA5BAAAAAEwBwAAAAoxMC8yNC8yMDIzCAAAAAkzLzMxLzIwMDgJAAAAATCmtL/ai9TbCN32PuCN1NsIKUNJUS5UU0U6ODA1OC5JUV9UT1RBTF9MSUFCLkNRMTIwMDguLi4uVVNEAQAAAIH/BwACAAAADDg1NjY4LjM0MDg3NwEIAAAABQAAAAExAQAAAAoxMDYxMjY4Mjc3AwAAAAMxNjACAAAABDEyNzYEAAAAATAHAAAACjEwLzI0LzIwMjMIAAAACTMvMzEvMjAwOAkAAAABMKa0v9qL1NsIdtob4I3U2wgqQ0lRLlRTRTo4MDU4LklRX1BSRUZfRVFVSVRZLkNRMTIwMDguLi4uVVNEAQAAAIH/BwADAAAAAACmtL/ai9TbCDuLHeCN1NsIMkNJUS5UU0U6ODA1OC5JUV9UT1RBTF9DT01NT05fRVFVSVRZLkNRMTIwMDguLi4uVVNEAQAAAIH/BwACAAAADDI4ODE3LjIyNzc4OQEIAAAABQAAAAExAQAAAAoxMDYxMjY4Mjc3AwAAAAMxNjACAAAABDEwMDYEAAAAATAH</t>
  </si>
  <si>
    <t>AAAACjEwLzI0LzIwMjMIAAAACTMvMzEvMjAwOAkAAAABMKa0v9qL1NsI+AsP4I3U2wgjQ0lRLlRTRTo4MDU4LklRX0FQSUMuQ1ExMjAwOC4uLi5VU0QBAAAAgf8HAAIAAAALMjYwMy4xMjg3OTkBCAAAAAUAAAABMQEAAAAKMTA2MTI2ODI3NwMAAAADMTYwAgAAAAQxMDg0BAAAAAEwBwAAAAoxMC8yNC8yMDIzCAAAAAkzLzMxLzIwMDgJAAAAATCmtL/ai9TbCNR2+N+N1NsIIUNJUS5UU0U6ODA1OC5JUV9SRS5DUTEyMDA4Li4uLlVTRAEAAACB/wcAAgAAAAwyMjc0NC43MjE0MjIBCAAAAAUAAAABMQEAAAAKMTA2MTI2ODI3NwMAAAADMTYwAgAAAAQxMjIyBAAAAAEwBwAAAAoxMC8yNC8yMDIzCAAAAAkzLzMxLzIwMDgJAAAAATCmtL/ai9TbCEYZEuCN1NsIK0NJUS5UU0U6ODA1OC5JUV9UT1RBTF9FUVVJVFkuQ1ExMjAwOC4uLi5VU0QBAAAAgf8HAAIAAAAMMzIxNzEuOTA4NDc3AQgAAAAFAAAAATEBAAAACjEwNjEyNjgyNzcDAAAAAzE2MAIAAAAEMTI3NQQAAAABMAcAAAAKMTAvMjQvMjAyMwgAAAAJMy8zMS8yMDA4CQAAAAEwprS/2ovU2wg6ihTgjdTbCDxDSVEuVFNFOjgwNTguSVFfVE9UQUxfT1VUU1RBTkRJTkdfRklMSU5HX0RBVEUuQ1ExMjAwOC4uLi5VU0QBAAAAgf8HAAIAAAALMTY0MS4yMDMxNTUBBAAAAAUAAAABNQEAAAAKMTA2MTI2ODI3NwIAAAAFMjQxNTMGAAAAATCmtL/ai9TbCOOmIeCN1NsI</t>
  </si>
  <si>
    <t>KUNJUS5UU0U6ODA1OC5JUV9UT1RBTF9ERUJULkNRMTIwMDguLi4uVVNEAQAAAIH/BwACAAAADDQyMzYxLjIxNzU0NAEIAAAABQAAAAExAQAAAAoxMDYxMjY4Mjc3AwAAAAMxNjACAAAABDQxNzMEAAAAATAHAAAACjEwLzI0LzIwMjMIAAAACTMvMzEvMjAwOAkAAAABMKa0v9qL1NsIilQj4I3U2wgtQ0lRLlRTRTo4MDU4LklRX1BSRUZfRElWX09USEVSLkNRMTIwMDguLi4uVVNEAQAAAIH/BwADAAAAAACmtL/ai9TbCACNJOCN1NsII0NJUS5UU0U6ODA1OC5JUV9DT0dTLkNRMTIwMDguLi4uVVNEAQAAAIH/BwADAAAAAACmtL/ai9TbCFF0J+CN1NsIIUNJUS5UU0U6ODA1OC5JUV9BUC5DUTEyMDA4Li4uLlVTRAEAAACB/wcAAgAAAAwyODM5Ny4yNDA4NDYBCAAAAAUAAAABMQEAAAAKMTA2MTI2ODI3NwMAAAADMTYwAgAAAAQxMDE4BAAAAAEwBwAAAAoxMC8yNC8yMDIzCAAAAAkzLzMxLzIwMDgJAAAAATCmtL/ai9TbCJJbDeCN1NsIIUNJUS5UU0U6ODA1OC5JUV9BUi5DUTEyMDA4Li4uLlVTRAEAAACB/wcAAgAAAAwzNzM0Ny4yNjgwMTYBCAAAAAUAAAABMQEAAAAKMTA2MTI2ODI3NwMAAAADMTYwAgAAAAQxMDIxBAAAAAEwBwAAAAoxMC8yNC8yMDIzCAAAAAkzLzMxLzIwMDgJAAAAATCmtL/ai9TbCNrTPOCN1NsIKENJUS5UU0U6ODA1OC5JUV9JTlZFTlRPUlkuQ1ExMjAwOC4uLi5VU0QBAAAAgf8HAAIAAAAM</t>
  </si>
  <si>
    <t>MTA3ODYuMzcwNjY2AQgAAAAFAAAAATEBAAAACjEwNjEyNjgyNzcDAAAAAzE2MAIAAAAEMTA0MwQAAAABMAcAAAAKMTAvMjQvMjAyMwgAAAAJMy8zMS8yMDA4CQAAAAEwprS/2ovU2wh22hvgjdTbCCJDSVEuVFNFOjgwNTguSVFfU0dBLkNRMTIwMDguLi4uVVNEAQAAAIH/BwADAAAAAACmtL/ai9TbCDuLHeCN1NsIN0NJUS5UU0U6ODA1OC5JUV9UT1RBTF9SRVZfMVlSX0FOTl9HUk9XVEguQ1ExMjAwOC4uLi5VU0QBAAAAgf8HAAMAAAAAAKa0v9qL1NsIVjkf4I3U2wghQ0lRLlRTRTo4MDU4LklRX0RBLkNRMTIwMDguLi4uVVNEAQAAAIH/BwADAAAAAACmtL/ai9TbCKtvIOCN1NsIL0NJUS5UU0U6ODA1OC5JUV9ORVRfSU5URVJFU1RfRVhQLkNRMTIwMDguLi4uVVNEAQAAAIH/BwADAAAAAACmtL/ai9TbCNR2+N+N1NsILkNJUS5UU0U6ODA1OC5JUV9ORVRfV09SS0lOR19DQVAuQ1ExMjAwOC4uLi5VU0QBAAAAgf8HAAIAAAAMMTcxMzMuMjI4OTI0AQgAAAAFAAAAATEBAAAACjEwNjEyNjgyNzcDAAAAAzE2MAIAAAAEMTMxMQQAAAABMAcAAAAKMTAvMjQvMjAyMwgAAAAJMy8zMS8yMDA4CQAAAAEwprS/2ovU2whGGRLgjdTbCCRDSVEuVFNFOjgwNTguSVFfQ0FQRVguQ1ExMjAwOC4uLi5VU0QBAAAAgf8HAAMAAAAAAKa0v9qL1NsIz2YU4I3U2wgsQ0lRLktPU0U6QTAwNTM4MC5JUV9UT1RBTF9SRVYuQ1E0MjAy</t>
  </si>
  <si>
    <t>Mi4uLi5VU0QBAAAATFkNAAIAAAAMMzA2MzIuNDEwMzEyAQgAAAAFAAAAATEBAAAACy0yMDU3MTI4ODMwAwAAAAMxNjACAAAAAjI4BAAAAAEwBwAAAAoxMC8yNC8yMDIzCAAAAAoxMi8zMS8yMDIyCQAAAAEwprS/2ovU2wj4Cw/gjdTbCCVDSVEuS09TRTpBMDA1MzgwLklRX05JLkNRNDIwMjIuLi4uVVNEAQAAAExZDQACAAAACzEzNTUuMjMyNDIyAQgAAAAFAAAAATEBAAAACy0yMDU3MTI4ODMwAwAAAAMxNjACAAAAAjE1BAAAAAEwBwAAAAoxMC8yNC8yMDIzCAAAAAoxMi8zMS8yMDIyCQAAAAEwprS/2ovU2wh2HRDgjdTbCC1DSVEuS09TRTpBMDA1MzgwLklRX0NBU0hfRVFVSVYuQ1E0MjAyMi4uLi5VU0QBAAAATFkNAAIAAAAMMTY1OTAuODk2MzIxAQgAAAAFAAAAATEBAAAACy0yMDU3MTI4ODMwAwAAAAMxNjACAAAABDEwOTYEAAAAATAHAAAACjEwLzI0LzIwMjMIAAAACjEyLzMxLzIwMjIJAAAAATCmtL/ai9TbCFY5H+CN1NsIMUNJUS5LT1NFOkEwMDUzODAuSVFfQ0FTSF9TVF9JTlZFU1QuQ1E0MjAyMi4uLi5VU0QBAAAATFkNAAIAAAAMMjU1MzIuOTc2OTI0AQgAAAAFAAAAATEBAAAACy0yMDU3MTI4ODMwAwAAAAMxNjACAAAABDEwMDIEAAAAATAHAAAACjEwLzI0LzIwMjMIAAAACjEyLzMxLzIwMjIJAAAAATCmtL/ai9TbCKtvIOCN1NsIK0NJUS5LT1NFOkEwMDUzODAuSVFfVE9UQUxfQ0EuQ1E0MjAy</t>
  </si>
  <si>
    <t>Mi4uLi5VU0QBAAAATFkNAAIAAAAMNzY2NDQuNzk3OTI5AQgAAAAFAAAAATEBAAAACy0yMDU3MTI4ODMwAwAAAAMxNjACAAAABDEwMDgEAAAAATAHAAAACjEwLzI0LzIwMjMIAAAACjEyLzMxLzIwMjIJAAAAATCmtL/ai9TbCOOmIeCN1NsIL0NJUS5LT1NFOkEwMDUzODAuSVFfVE9UQUxfQVNTRVRTLkNRNDIwMjIuLi4uVVNEAQAAAExZDQACAAAADTIwMzM1NS45MjAzNDEBCAAAAAUAAAABMQEAAAALLTIwNTcxMjg4MzADAAAAAzE2MAIAAAAEMTAwNwQAAAABMAcAAAAKMTAvMjQvMjAyMwgAAAAKMTIvMzEvMjAyMgkAAAABMKa0v9qL1NsIilQj4I3U2wgrQ0lRLktPU0U6QTAwNTM4MC5JUV9UT1RBTF9DTC5DUTQyMDIyLi4uLlVTRAEAAABMWQ0AAgAAAAw1OTAyOS43OTg4MzkBCAAAAAUAAAABMQEAAAALLTIwNTcxMjg4MzADAAAAAzE2MAIAAAAEMTAwOQQAAAABMAcAAAAKMTAvMjQvMjAyMwgAAAAKMTIvMzEvMjAyMgkAAAABMKa0v9qL1NsIAI0k4I3U2wgtQ0lRLktPU0U6QTAwNTM4MC5JUV9UT1RBTF9MSUFCLkNRNDIwMjIuLi4uVVNEAQAAAExZDQACAAAADTEzMTA3OC43MTQ1MTYBCAAAAAUAAAABMQEAAAALLTIwNTcxMjg4MzADAAAAAzE2MAIAAAAEMTI3NgQAAAABMAcAAAAKMTAvMjQvMjAyMwgAAAAKMTIvMzEvMjAyMgkAAAABMKa0v9qL1NsIihn+343U2wguQ0lRLktPU0U6QTAwNTM4MC5JUV9QUkVG</t>
  </si>
  <si>
    <t>X0VRVUlUWS5DUTQyMDIyLi4uLlVTRAEAAABMWQ0AAgAAAAoxNjMuMzc0MTYzAQgAAAAFAAAAATEBAAAACy0yMDU3MTI4ODMwAwAAAAMxNjACAAAABDEwMDUEAAAAATAHAAAACjEwLzI0LzIwMjMIAAAACjEyLzMxLzIwMjIJAAAAATCmtL/ai9TbCGhZGOCN1NsINkNJUS5LT1NFOkEwMDUzODAuSVFfVE9UQUxfQ09NTU9OX0VRVUlUWS5DUTQyMDIyLi4uLlVTRAEAAABMWQ0AAgAAAAw2NTMxNy40MDI1MzgBCAAAAAUAAAABMQEAAAALLTIwNTcxMjg4MzADAAAAAzE2MAIAAAAEMTAwNgQAAAABMAcAAAAKMTAvMjQvMjAyMwgAAAAKMTIvMzEvMjAyMgkAAAABMKa0v9qL1NsIF/864I3U2wgnQ0lRLktPU0U6QTAwNTM4MC5JUV9BUElDLkNRNDIwMjIuLi4uVVNEAQAAAExZDQACAAAACzMzNzIuNTEwMjUyAQgAAAAFAAAAATEBAAAACy0yMDU3MTI4ODMwAwAAAAMxNjACAAAABDEwODQEAAAAATAHAAAACjEwLzI0LzIwMjMIAAAACjEyLzMxLzIwMjIJAAAAATCmtL/ai9TbCHbaG+CN1NsIJUNJUS5LT1NFOkEwMDUzODAuSVFfUkUuQ1E0MjAyMi4uLi5VU0QBAAAATFkNAAIAAAAMNjM1NzUuODI1NDE4AQgAAAAFAAAAATEBAAAACy0yMDU3MTI4ODMwAwAAAAMxNjACAAAABDEyMjIEAAAAATAHAAAACjEwLzI0LzIwMjMIAAAACjEyLzMxLzIwMjIJAAAAATCmtL/ai9TbCHYdEOCN1NsIL0NJUS5LT1NFOkEwMDUzODAuSVFf</t>
  </si>
  <si>
    <t>VE9UQUxfRVFVSVRZLkNRNDIwMjIuLi4uVVNEAQAAAExZDQACAAAADDcyMjc3LjIwNTgyNgEIAAAABQAAAAExAQAAAAstMjA1NzEyODgzMAMAAAADMTYwAgAAAAQxMjc1BAAAAAEwBwAAAAoxMC8yNC8yMDIzCAAAAAoxMi8zMS8yMDIyCQAAAAEwprS/2ovU2whGGRLgjdTbCEBDSVEuS09TRTpBMDA1MzgwLklRX1RPVEFMX09VVFNUQU5ESU5HX0ZJTElOR19EQVRFLkNRNDIwMjIuLi4uVVNEAQAAAExZDQACAAAACjIyNC4xODU2MDIBBAAAAAUAAAABNQEAAAALLTIwNTcxMjg4MzACAAAABTI0MTUzBgAAAAEwprS/2ovU2wjPZhTgjdTbCC1DSVEuS09TRTpBMDA1MzgwLklRX1RPVEFMX0RFQlQuQ1E0MjAyMi4uLi5VU0QBAAAATFkNAAIAAAAMOTAwODguODMwMjQzAQgAAAAFAAAAATEBAAAACy0yMDU3MTI4ODMwAwAAAAMxNjACAAAABDQxNzMEAAAAATAHAAAACjEwLzI0LzIwMjMIAAAACjEyLzMxLzIwMjIJAAAAATCmtL/ai9TbCNR2+N+N1NsIMUNJUS5LT1NFOkEwMDUzODAuSVFfUFJFRl9ESVZfT1RIRVIuQ1E0MjAyMi4uLi5VU0QBAAAATFkNAAIAAAAKMTg5Ljk3NDYxNwEIAAAABQAAAAExAQAAAAstMjA1NzEyODgzMAMAAAADMTYwAgAAAAI5NwQAAAABMAcAAAAKMTAvMjQvMjAyMwgAAAAKMTIvMzEvMjAyMgkAAAABMKa0v9qL1NsIVV0W4I3U2wgnQ0lRLktPU0U6QTAwNTM4MC5JUV9DT0dTLkNRNDIwMjIu</t>
  </si>
  <si>
    <t>Li4uVVNEAQAAAExZDQACAAAADDI0NDQwLjIyODA3OAEIAAAABQAAAAExAQAAAAstMjA1NzEyODgzMAMAAAADMTYwAgAAAAIzNAQAAAABMAcAAAAKMTAvMjQvMjAyMwgAAAAKMTIvMzEvMjAyMgkAAAABMKa0v9qL1NsIilQj4I3U2wglQ0lRLktPU0U6QTAwNTM4MC5JUV9BUC5DUTQyMDIyLi4uLlVTRAEAAABMWQ0AAgAAAAs4NTg1LjM4MzQwOAEIAAAABQAAAAExAQAAAAstMjA1NzEyODgzMAMAAAADMTYwAgAAAAQxMDE4BAAAAAEwBwAAAAoxMC8yNC8yMDIzCAAAAAoxMi8zMS8yMDIyCQAAAAEwprS/2ovU2wgAjSTgjdTbCCVDSVEuS09TRTpBMDA1MzgwLklRX0FSLkNRNDIwMjIuLi4uVVNEAQAAAExZDQACAAAACzQ1MjYuNzk0ODYzAQgAAAAFAAAAATEBAAAACy0yMDU3MTI4ODMwAwAAAAMxNjACAAAABDEwMjEEAAAAATAHAAAACjEwLzI0LzIwMjMIAAAACjEyLzMxLzIwMjIJAAAAATCmtL/ai9TbCFF0J+CN1NsILENJUS5LT1NFOkEwMDUzODAuSVFfSU5WRU5UT1JZLkNRNDIwMjIuLi4uVVNEAQAAAExZDQACAAAADDExMzYzLjc4OTAyMwEIAAAABQAAAAExAQAAAAstMjA1NzEyODgzMAMAAAADMTYwAgAAAAQxMDQzBAAAAAEwBwAAAAoxMC8yNC8yMDIzCAAAAAoxMi8zMS8yMDIyCQAAAAEwprS/2ovU2wiSWw3gjdTbCCZDSVEuS09TRTpBMDA1MzgwLklRX1NHQS5DUTQyMDIyLi4uLlVTRAEAAABMWQ0AAgAA</t>
  </si>
  <si>
    <t>AAszMDUwLjgyNDcwMwEIAAAABQAAAAExAQAAAAstMjA1NzEyODgzMAMAAAADMTYwAgAAAAIyMwQAAAABMAcAAAAKMTAvMjQvMjAyMwgAAAAKMTIvMzEvMjAyMgkAAAABMKa0v9qL1NsI+AsP4I3U2wg7Q0lRLktPU0U6QTAwNTM4MC5JUV9UT1RBTF9SRVZfMVlSX0FOTl9HUk9XVEguQ1E0MjAyMi4uLi5VU0QBAAAATFkNAAMAAAAAAKa0v9qL1NsIdtob4I3U2wglQ0lRLktPU0U6QTAwNTM4MC5JUV9EQS5DUTQyMDIyLi4uLlVTRAEAAABMWQ0AAwAAAAAAprS/2ovU2wg7ix3gjdTbCDNDSVEuS09TRTpBMDA1MzgwLklRX05FVF9JTlRFUkVTVF9FWFAuQ1E0MjAyMi4uLi5VU0QBAAAATFkNAAIAAAAJMzEuMzQ0MzczAQgAAAAFAAAAATEBAAAACy0yMDU3MTI4ODMwAwAAAAMxNjACAAAAAzM2OAQAAAABMAcAAAAKMTAvMjQvMjAyMwgAAAAKMTIvMzEvMjAyMgkAAAABMKa0v9qL1NsIVjkf4I3U2wgyQ0lRLktPU0U6QTAwNTM4MC5JUV9ORVRfV09SS0lOR19DQVAuQ1E0MjAyMi4uLi5VU0QBAAAATFkNAAIAAAAMMjE3NzcuNzYzMDA3AQgAAAAFAAAAATEBAAAACy0yMDU3MTI4ODMwAwAAAAMxNjACAAAABDEzMTEEAAAAATAHAAAACjEwLzI0LzIwMjMIAAAACjEyLzMxLzIwMjIJAAAAATCmtL/ai9TbCKtvIOCN1NsIKENJUS5LT1NFOkEwMDUzODAuSVFfQ0FQRVguQ1E0MjAyMi4uLi5VU0QBAAAATFkNAAIAAAAMLTEx</t>
  </si>
  <si>
    <t>MTcuNDQyNTA5AQgAAAAFAAAAATEBAAAACy0yMDU3MTI4ODMwAwAAAAMxNjACAAAABDIwMjEEAAAAATAHAAAACjEwLzI0LzIwMjMIAAAACjEyLzMxLzIwMjIJAAAAATCmtL/ai9TbCMN/IeCN1NsILENJUS5LT1NFOkEwMDUzODAuSVFfVE9UQUxfUkVWLkNRMzIwMjIuLi4uVVNEAQAAAExZDQACAAAADDI2MjU3LjI3Nzk5NQEIAAAABQAAAAExAQAAAAstMjAzMTU0NTU2NwMAAAADMTYwAgAAAAIyOAQAAAABMAcAAAAKMTAvMjQvMjAyMwgAAAAJOS8zMC8yMDIyCQAAAAEwprS/2ovU2wje4w7gjdTbCCVDSVEuS09TRTpBMDA1MzgwLklRX05JLkNRMzIwMjIuLi4uVVNEAQAAAExZDQACAAAACjg4NS41MzcxMjQBCAAAAAUAAAABMQEAAAALLTIwMzE1NDU1NjcDAAAAAzE2MAIAAAACMTUEAAAAATAHAAAACjEwLzI0LzIwMjMIAAAACTkvMzAvMjAyMgkAAAABMKa0v9qL1NsIdh0Q4I3U2wgtQ0lRLktPU0U6QTAwNTM4MC5JUV9DQVNIX0VRVUlWLkNRMzIwMjIuLi4uVVNEAQAAAExZDQACAAAADDEzNjM4LjIwNTI3OAEIAAAABQAAAAExAQAAAAstMjAzMTU0NTU2NwMAAAADMTYwAgAAAAQxMDk2BAAAAAEwBwAAAAoxMC8yNC8yMDIzCAAAAAk5LzMwLzIwMjIJAAAAATCmtL/ai9TbCEYZEuCN1NsIMUNJUS5LT1NFOkEwMDUzODAuSVFfQ0FTSF9TVF9JTlZFU1QuQ1EzMjAyMi4uLi5VU0QBAAAATFkNAAIAAAAMMjQwNDcu</t>
  </si>
  <si>
    <t>NzQwNTQ3AQgAAAAFAAAAATEBAAAACy0yMDMxNTQ1NTY3AwAAAAMxNjACAAAABDEwMDIEAAAAATAHAAAACjEwLzI0LzIwMjMIAAAACTkvMzAvMjAyMgkAAAABMKa0v9qL1NsIz2YU4I3U2wgrQ0lRLktPU0U6QTAwNTM4MC5JUV9UT1RBTF9DQS5DUTMyMDIyLi4uLlVTRAEAAABMWQ0AAgAAAAw0Mjg5OC44NDU0MjYBCAAAAAUAAAABMQEAAAALLTIwMzE1NDU1NjcDAAAAAzE2MAIAAAAEMTAwOAQAAAABMAcAAAAKMTAvMjQvMjAyMwgAAAAJOS8zMC8yMDIyCQAAAAEwprS/2ovU2whVXRbgjdTbCC9DSVEuS09TRTpBMDA1MzgwLklRX1RPVEFMX0FTU0VUUy5DUTMyMDIyLi4uLlVTRAEAAABMWQ0AAgAAAA0xODY0NjcuMTk0NTIzAQgAAAAFAAAAATEBAAAACy0yMDMxNTQ1NTY3AwAAAAMxNjACAAAABDEwMDcEAAAAATAHAAAACjEwLzI0LzIwMjMIAAAACTkvMzAvMjAyMgkAAAABMKa0v9qL1NsIw38h4I3U2wgrQ0lRLktPU0U6QTAwNTM4MC5JUV9UT1RBTF9DTC5DUTMyMDIyLi4uLlVTRAEAAABMWQ0AAgAAAAs1MzcyMi43MDMyMgEIAAAABQAAAAExAQAAAAstMjAzMTU0NTU2NwMAAAADMTYwAgAAAAQxMDA5BAAAAAEwBwAAAAoxMC8yNC8yMDIzCAAAAAk5LzMwLzIwMjIJAAAAATCmtL/ai9TbCIpUI+CN1NsILUNJUS5LT1NFOkEwMDUzODAuSVFfVE9UQUxfTElBQi5DUTMyMDIyLi4uLlVTRAEAAABMWQ0AAgAAAA0x</t>
  </si>
  <si>
    <t>MjE3NzEuNzAzMTExAQgAAAAFAAAAATEBAAAACy0yMDMxNTQ1NTY3AwAAAAMxNjACAAAABDEyNzYEAAAAATAHAAAACjEwLzI0LzIwMjMIAAAACTkvMzAvMjAyMgkAAAABMKa0v9qL1NsIAI0k4I3U2wguQ0lRLktPU0U6QTAwNTM4MC5JUV9QUkVGX0VRVUlUWS5DUTMyMDIyLi4uLlVTRAEAAABMWQ0AAgAAAAoyMzAuNTA5MTA5AQgAAAAFAAAAATEBAAAACy0yMDMxNTQ1NTY3AwAAAAMxNjACAAAABDEwMDUEAAAAATAHAAAACjEwLzI0LzIwMjMIAAAACTkvMzAvMjAyMgkAAAABMKa0v9qL1NsIUXQn4I3U2wg2Q0lRLktPU0U6QTAwNTM4MC5JUV9UT1RBTF9DT01NT05fRVFVSVRZLkNRMzIwMjIuLi4uVVNEAQAAAExZDQACAAAADDU4NDA5Ljc3NzQ4MwEIAAAABQAAAAExAQAAAAstMjAzMTU0NTU2NwMAAAADMTYwAgAAAAQxMDA2BAAAAAEwBwAAAAoxMC8yNC8yMDIzCAAAAAk5LzMwLzIwMjIJAAAAATCmtL/ai9TbCKc1DeCN1NsIJ0NJUS5LT1NFOkEwMDUzODAuSVFfQVBJQy5DUTMyMDIyLi4uLlVTRAEAAABMWQ0AAgAAAAsyOTE3LjA5NDAyNwEIAAAABQAAAAExAQAAAAstMjAzMTU0NTU2NwMAAAADMTYwAgAAAAQxMDg0BAAAAAEwBwAAAAoxMC8yNC8yMDIzCAAAAAk5LzMwLzIwMjIJAAAAATCmtL/ai9TbCNR2+N+N1NsIJUNJUS5LT1NFOkEwMDUzODAuSVFfUkUuQ1EzMjAyMi4uLi5VU0QBAAAATFkNAAIAAAAM</t>
  </si>
  <si>
    <t>NTQxODcuNzQ1MTE2AQgAAAAFAAAAATEBAAAACy0yMDMxNTQ1NTY3AwAAAAMxNjACAAAABDEyMjIEAAAAATAHAAAACjEwLzI0LzIwMjMIAAAACTkvMzAvMjAyMgkAAAABMKa0v9qL1NsIihn+343U2wgvQ0lRLktPU0U6QTAwNTM4MC5JUV9UT1RBTF9FUVVJVFkuQ1EzMjAyMi4uLi5VU0QBAAAATFkNAAIAAAAMNjQ2OTUuNDkxNDEyAQgAAAAFAAAAATEBAAAACy0yMDMxNTQ1NTY3AwAAAAMxNjACAAAABDEyNzUEAAAAATAHAAAACjEwLzI0LzIwMjMIAAAACTkvMzAvMjAyMgkAAAABMKa0v9qL1NsIVjkf4I3U2whAQ0lRLktPU0U6QTAwNTM4MC5JUV9UT1RBTF9PVVRTVEFORElOR19GSUxJTkdfREFURS5DUTMyMDIyLi4uLlVTRAEAAABMWQ0AAgAAAAoyMjIuOTA4MzgyAQQAAAAFAAAAATUBAAAACy0yMDMxNTQ1NTY3AgAAAAUyNDE1MwYAAAABMKa0v9qL1NsIq28g4I3U2wgtQ0lRLktPU0U6QTAwNTM4MC5JUV9UT1RBTF9ERUJULkNRMzIwMjIuLi4uVVNEAQAAAExZDQACAAAADDg1NjUzLjE3Njg4OAEIAAAABQAAAAExAQAAAAstMjAzMTU0NTU2NwMAAAADMTYwAgAAAAQ0MTczBAAAAAEwBwAAAAoxMC8yNC8yMDIzCAAAAAk5LzMwLzIwMjIJAAAAATCmtL/ai9TbCM9mFOCN1NsIMUNJUS5LT1NFOkEwMDUzODAuSVFfUFJFRl9ESVZfT1RIRVIuQ1EzMjAyMi4uLi5VU0QBAAAATFkNAAIAAAAKMTI2LjkzMTc4NgEI</t>
  </si>
  <si>
    <t>AAAABQAAAAExAQAAAAstMjAzMTU0NTU2NwMAAAADMTYwAgAAAAI5NwQAAAABMAcAAAAKMTAvMjQvMjAyMwgAAAAJOS8zMC8yMDIyCQAAAAEwprS/2ovU2whVXRbgjdTbCCdDSVEuS09TRTpBMDA1MzgwLklRX0NPR1MuQ1EzMjAyMi4uLi5VU0QBAAAATFkNAAIAAAAMMjExMzMuODg0NjgzAQgAAAAFAAAAATEBAAAACy0yMDMxNTQ1NTY3AwAAAAMxNjACAAAAAjM0BAAAAAEwBwAAAAoxMC8yNC8yMDIzCAAAAAk5LzMwLzIwMjIJAAAAATCmtL/ai9TbCGhZGOCN1NsIJUNJUS5LT1NFOkEwMDUzODAuSVFfQVAuQ1EzMjAyMi4uLi5VU0QBAAAATFkNAAIAAAALNzY2MC4wNDcxMzQBCAAAAAUAAAABMQEAAAALLTIwMzE1NDU1NjcDAAAAAzE2MAIAAAAEMTAxOAQAAAABMAcAAAAKMTAvMjQvMjAyMwgAAAAJOS8zMC8yMDIyCQAAAAEwprS/2ovU2whmQDjgjdTbCCVDSVEuS09TRTpBMDA1MzgwLklRX0FSLkNRMzIwMjIuLi4uVVNEAQAAAExZDQACAAAACjQyODcuNTk2NDUBCAAAAAUAAAABMQEAAAALLTIwMzE1NDU1NjcDAAAAAzE2MAIAAAAEMTAyMQQAAAABMAcAAAAKMTAvMjQvMjAyMwgAAAAJOS8zMC8yMDIyCQAAAAEwprS/2ovU2wh22hvgjdTbCCxDSVEuS09TRTpBMDA1MzgwLklRX0lOVkVOVE9SWS5DUTMyMDIyLi4uLlVTRAEAAABMWQ0AAgAAAAwxMDI2Ni44NjUzMTgBCAAAAAUAAAABMQEAAAALLTIwMzE1NDU1</t>
  </si>
  <si>
    <t>NjcDAAAAAzE2MAIAAAAEMTA0MwQAAAABMAcAAAAKMTAvMjQvMjAyMwgAAAAJOS8zMC8yMDIyCQAAAAEwprS/2ovU2whRdCfgjdTbCCZDSVEuS09TRTpBMDA1MzgwLklRX1NHQS5DUTMyMDIyLi4uLlVTRAEAAABMWQ0AAgAAAAszNzQxLjE0MDE4OQEIAAAABQAAAAExAQAAAAstMjAzMTU0NTU2NwMAAAADMTYwAgAAAAIyMwQAAAABMAcAAAAKMTAvMjQvMjAyMwgAAAAJOS8zMC8yMDIyCQAAAAEwprS/2ovU2winNQ3gjdTbCDtDSVEuS09TRTpBMDA1MzgwLklRX1RPVEFMX1JFVl8xWVJfQU5OX0dST1dUSC5DUTMyMDIyLi4uLlVTRAEAAABMWQ0AAgAAAAczMC42MTY4AQgAAAAFAAAAATEBAAAACy0yMDMxNTQ1NTY3AwAAAAI4NQIAAAAENDE5NAQAAAABMAcAAAAKMTAvMjQvMjAyMwgAAAAJOS8zMC8yMDIyCQAAAAEwprS/2ovU2wje4w7gjdTbCCVDSVEuS09TRTpBMDA1MzgwLklRX0RBLkNRMzIwMjIuLi4uVVNEAQAAAExZDQADAAAAAACmtL/ai9TbCHYdEOCN1NsIM0NJUS5LT1NFOkEwMDUzODAuSVFfTkVUX0lOVEVSRVNUX0VYUC5DUTMyMDIyLi4uLlVTRAEAAABMWQ0AAgAAAAkyNS41MDYyNzQBCAAAAAUAAAABMQEAAAALLTIwMzE1NDU1NjcDAAAAAzE2MAIAAAADMzY4BAAAAAEwBwAAAAoxMC8yNC8yMDIzCAAAAAk5LzMwLzIwMjIJAAAAATCmtL/ai9TbCEYZEuCN1NsIMkNJUS5LT1NFOkEwMDUzODAuSVFf</t>
  </si>
  <si>
    <t>TkVUX1dPUktJTkdfQ0FQLkNRMzIwMjIuLi4uVVNEAQAAAExZDQACAAAADC02ODE0Ljg4Mzk3NQEIAAAABQAAAAExAQAAAAstMjAzMTU0NTU2NwMAAAADMTYwAgAAAAQxMzExBAAAAAEwBwAAAAoxMC8yNC8yMDIzCAAAAAk5LzMwLzIwMjIJAAAAATCmtL/ai9TbCKtvIOCN1NsIKENJUS5LT1NFOkEwMDUzODAuSVFfQ0FQRVguQ1EzMjAyMi4uLi5VU0QBAAAATFkNAAIAAAALLTUzMy4wMjY1OTIBCAAAAAUAAAABMQEAAAALLTIwMzE1NDU1NjcDAAAAAzE2MAIAAAAEMjAyMQQAAAABMAcAAAAKMTAvMjQvMjAyMwgAAAAJOS8zMC8yMDIyCQAAAAEwprS/2ovU2wiKGf7fjdTbCCxDSVEuS09TRTpBMDA1MzgwLklRX1RPVEFMX1JFVi5DUTIyMDIyLi4uLlVTRAEAAABMWQ0AAgAAAAsyNzc4NS44MzU3MwEIAAAABQAAAAExAQAAAAstMjAzMTU5OTM0MAMAAAADMTYwAgAAAAIyOAQAAAABMAcAAAAKMTAvMjQvMjAyMwgAAAAJNi8zMC8yMDIyCQAAAAEwprS/2ovU2wg7ix3gjdTbCCVDSVEuS09TRTpBMDA1MzgwLklRX05JLkNRMjIwMjIuLi4uVVNEAQAAAExZDQACAAAACjIxNjMuNzk1MDIBCAAAAAUAAAABMQEAAAALLTIwMzE1OTkzNDADAAAAAzE2MAIAAAACMTUEAAAAATAHAAAACjEwLzI0LzIwMjMIAAAACTYvMzAvMjAyMgkAAAABMKa0v9qL1NsIVjkf4I3U2wgtQ0lRLktPU0U6QTAwNTM4MC5JUV9DQVNIX0VRVUlW</t>
  </si>
  <si>
    <t>LkNRMjIwMjIuLi4uVVNEAQAAAExZDQACAAAADDEyNDQ5LjE1NjI2NwEIAAAABQAAAAExAQAAAAstMjAzMTU5OTM0MAMAAAADMTYwAgAAAAQxMDk2BAAAAAEwBwAAAAoxMC8yNC8yMDIzCAAAAAk2LzMwLzIwMjIJAAAAATCmtL/ai9TbCNR2+N+N1NsIMUNJUS5LT1NFOkEwMDUzODAuSVFfQ0FTSF9TVF9JTlZFU1QuQ1EyMjAyMi4uLi5VU0QBAAAATFkNAAIAAAALMjU4ODYuMDMxNjEBCAAAAAUAAAABMQEAAAALLTIwMzE1OTkzNDADAAAAAzE2MAIAAAAEMTAwMgQAAAABMAcAAAAKMTAvMjQvMjAyMwgAAAAJNi8zMC8yMDIyCQAAAAEwprS/2ovU2whGGRLgjdTbCCtDSVEuS09TRTpBMDA1MzgwLklRX1RPVEFMX0NBLkNRMjIwMjIuLi4uVVNEAQAAAExZDQACAAAADDQ1MDY1LjI0MzE0OQEIAAAABQAAAAExAQAAAAstMjAzMTU5OTM0MAMAAAADMTYwAgAAAAQxMDA4BAAAAAEwBwAAAAoxMC8yNC8yMDIzCAAAAAk2LzMwLzIwMjIJAAAAATCmtL/ai9TbCM9mFOCN1NsIL0NJUS5LT1NFOkEwMDUzODAuSVFfVE9UQUxfQVNTRVRTLkNRMjIwMjIuLi4uVVNEAQAAAExZDQACAAAADTE5NDA0My41NzE4ODUBCAAAAAUAAAABMQEAAAALLTIwMzE1OTkzNDADAAAAAzE2MAIAAAAEMTAwNwQAAAABMAcAAAAKMTAvMjQvMjAyMwgAAAAJNi8zMC8yMDIyCQAAAAEwprS/2ovU2whVXRbgjdTbCCtDSVEuS09TRTpBMDA1MzgwLklR</t>
  </si>
  <si>
    <t>X1RPVEFMX0NMLkNRMjIwMjIuLi4uVVNEAQAAAExZDQACAAAADDU1Mzg3LjU5NjcxMgEIAAAABQAAAAExAQAAAAstMjAzMTU5OTM0MAMAAAADMTYwAgAAAAQxMDA5BAAAAAEwBwAAAAoxMC8yNC8yMDIzCAAAAAk2LzMwLzIwMjIJAAAAATCmtL/ai9TbCGhZGOCN1NsILUNJUS5LT1NFOkEwMDUzODAuSVFfVE9UQUxfTElBQi5DUTIyMDIyLi4uLlVTRAEAAABMWQ0AAgAAAA0xMjUzOTEuMzI1NDI2AQgAAAAFAAAAATEBAAAACy0yMDMxNTk5MzQwAwAAAAMxNjACAAAABDEyNzYEAAAAATAHAAAACjEwLzI0LzIwMjMIAAAACTYvMzAvMjAyMgkAAAABMKa0v9qL1NsIWQc34I3U2wguQ0lRLktPU0U6QTAwNTM4MC5JUV9QUkVGX0VRVUlUWS5DUTIyMDIyLi4uLlVTRAEAAABMWQ0AAgAAAAoyNTUuNDg0NTUxAQgAAAAFAAAAATEBAAAACy0yMDMxNTk5MzQwAwAAAAMxNjACAAAABDEwMDUEAAAAATAHAAAACjEwLzI0LzIwMjMIAAAACTYvMzAvMjAyMgkAAAABMKa0v9qL1NsIAI0k4I3U2wg2Q0lRLktPU0U6QTAwNTM4MC5JUV9UT1RBTF9DT01NT05fRVFVSVRZLkNRMjIwMjIuLi4uVVNEAQAAAExZDQACAAAADDYxOTIzLjc5NzM2NwEIAAAABQAAAAExAQAAAAstMjAzMTU5OTM0MAMAAAADMTYwAgAAAAQxMDA2BAAAAAEwBwAAAAoxMC8yNC8yMDIzCAAAAAk2LzMwLzIwMjIJAAAAATCmtL/ai9TbCDpNJ+CN1NsIJ0NJUS5L</t>
  </si>
  <si>
    <t>T1NFOkEwMDUzODAuSVFfQVBJQy5DUTIyMDIyLi4uLlVTRAEAAABMWQ0AAgAAAAszMTQxLjU1Mjg0NgEIAAAABQAAAAExAQAAAAstMjAzMTU5OTM0MAMAAAADMTYwAgAAAAQxMDg0BAAAAAEwBwAAAAoxMC8yNC8yMDIzCAAAAAk2LzMwLzIwMjIJAAAAATCmtL/ai9TbCKc1DeCN1NsIJUNJUS5LT1NFOkEwMDUzODAuSVFfUkUuQ1EyMjAyMi4uLi5VU0QBAAAATFkNAAIAAAAMNTkxMTguNDkyNjk2AQgAAAAFAAAAATEBAAAACy0yMDMxNTk5MzQwAwAAAAMxNjACAAAABDEyMjIEAAAAATAHAAAACjEwLzI0LzIwMjMIAAAACTYvMzAvMjAyMgkAAAABMKa0v9qL1NsIdh0Q4I3U2wgvQ0lRLktPU0U6QTAwNTM4MC5JUV9UT1RBTF9FUVVJVFkuQ1EyMjAyMi4uLi5VU0QBAAAATFkNAAIAAAAMNjg2NTIuMjQ2NDU4AQgAAAAFAAAAATEBAAAACy0yMDMxNTk5MzQwAwAAAAMxNjACAAAABDEyNzUEAAAAATAHAAAACjEwLzI0LzIwMjMIAAAACTYvMzAvMjAyMgkAAAABMKa0v9qL1NsI5Ekg4I3U2whAQ0lRLktPU0U6QTAwNTM4MC5JUV9UT1RBTF9PVVRTVEFORElOR19GSUxJTkdfREFURS5DUTIyMDIyLi4uLlVTRAEAAABMWQ0AAgAAAAoxOTguNzY1MjczAQQAAAAFAAAAATUBAAAACy0yMDMxNTk5MzQwAgAAAAUyNDE1MwYAAAABMKa0v9qL1NsIw38h4I3U2wgtQ0lRLktPU0U6QTAwNTM4MC5JUV9UT1RBTF9ERUJULkNRMjIw</t>
  </si>
  <si>
    <t>MjIuLi4uVVNEAQAAAExZDQACAAAADDg5MjgxLjYxMzQ0MwEIAAAABQAAAAExAQAAAAstMjAzMTU5OTM0MAMAAAADMTYwAgAAAAQ0MTczBAAAAAEwBwAAAAoxMC8yNC8yMDIzCAAAAAk2LzMwLzIwMjIJAAAAATCmtL/ai9TbCNR2+N+N1NsIMUNJUS5LT1NFOkEwMDUzODAuSVFfUFJFRl9ESVZfT1RIRVIuQ1EyMjAyMi4uLi5VU0QBAAAATFkNAAIAAAAGMzEyLjEzAQgAAAAFAAAAATEBAAAACy0yMDMxNTk5MzQwAwAAAAMxNjACAAAAAjk3BAAAAAEwBwAAAAoxMC8yNC8yMDIzCAAAAAk2LzMwLzIwMjIJAAAAATCmtL/ai9TbCIpUI+CN1NsIJ0NJUS5LT1NFOkEwMDUzODAuSVFfQ09HUy5DUTIyMDIyLi4uLlVTRAEAAABMWQ0AAgAAAAwyMjA3NC4wNTE2OTMBCAAAAAUAAAABMQEAAAALLTIwMzE1OTkzNDADAAAAAzE2MAIAAAACMzQEAAAAATAHAAAACjEwLzI0LzIwMjMIAAAACTYvMzAvMjAyMgkAAAABMKa0v9qL1NsIihn+343U2wglQ0lRLktPU0U6QTAwNTM4MC5JUV9BUC5DUTIyMDIyLi4uLlVTRAEAAABMWQ0AAgAAAAs3ODU1Ljk0MzY3NgEIAAAABQAAAAExAQAAAAstMjAzMTU5OTM0MAMAAAADMTYwAgAAAAQxMDE4BAAAAAEwBwAAAAoxMC8yNC8yMDIzCAAAAAk2LzMwLzIwMjIJAAAAATCmtL/ai9TbCGhZGOCN1NsIJUNJUS5LT1NFOkEwMDUzODAuSVFfQVIuQ1EyMjAyMi4uLi5VU0QBAAAATFkNAAIAAAAL</t>
  </si>
  <si>
    <t>NDI1OS40Mzk2NzgBCAAAAAUAAAABMQEAAAALLTIwMzE1OTkzNDADAAAAAzE2MAIAAAAEMTAyMQQAAAABMAcAAAAKMTAvMjQvMjAyMwgAAAAJNi8zMC8yMDIyCQAAAAEwprS/2ovU2wiNbzTgjdTbCCxDSVEuS09TRTpBMDA1MzgwLklRX0lOVkVOVE9SWS5DUTIyMDIyLi4uLlVTRAEAAABMWQ0AAgAAAAwxMDU0MS43MjE4MjYBCAAAAAUAAAABMQEAAAALLTIwMzE1OTkzNDADAAAAAzE2MAIAAAAEMTA0MwQAAAABMAcAAAAKMTAvMjQvMjAyMwgAAAAJNi8zMC8yMDIyCQAAAAEwA9y/2ovU2wh+tRvgjdTbCCZDSVEuS09TRTpBMDA1MzgwLklRX1NHQS5DUTIyMDIyLi4uLlVTRAEAAABMWQ0AAgAAAAszMTEwLjQwOTQ2NQEIAAAABQAAAAExAQAAAAstMjAzMTU5OTM0MAMAAAADMTYwAgAAAAIyMwQAAAABMAcAAAAKMTAvMjQvMjAyMwgAAAAJNi8zMC8yMDIyCQAAAAEwA9y/2ovU2wgRZB3gjdTbCDtDSVEuS09TRTpBMDA1MzgwLklRX1RPVEFMX1JFVl8xWVJfQU5OX0dST1dUSC5DUTIyMDIyLi4uLlVTRAEAAABMWQ0AAgAAAAcxOC43MDk0AQgAAAAFAAAAATEBAAAACy0yMDMxNTk5MzQwAwAAAAI4NQIAAAAENDE5NAQAAAABMAcAAAAKMTAvMjQvMjAyMwgAAAAJNi8zMC8yMDIyCQAAAAEwA9y/2ovU2whWOR/gjdTbCCVDSVEuS09TRTpBMDA1MzgwLklRX0RBLkNRMjIwMjIuLi4uVVNEAQAAAExZDQADAAAAAAAD3L/a</t>
  </si>
  <si>
    <t>i9TbCN7jDuCN1NsIM0NJUS5LT1NFOkEwMDUzODAuSVFfTkVUX0lOVEVSRVNUX0VYUC5DUTIyMDIyLi4uLlVTRAEAAABMWQ0AAgAAAAkxNC4yNDU2ODUBCAAAAAUAAAABMQEAAAALLTIwMzE1OTkzNDADAAAAAzE2MAIAAAADMzY4BAAAAAEwBwAAAAoxMC8yNC8yMDIzCAAAAAk2LzMwLzIwMjIJAAAAATAD3L/ai9TbCHYdEOCN1NsIMkNJUS5LT1NFOkEwMDUzODAuSVFfTkVUX1dPUktJTkdfQ0FQLkNRMjIwMjIuLi4uVVNEAQAAAExZDQACAAAADC02NjM4LjE4NjU0NAEIAAAABQAAAAExAQAAAAstMjAzMTU5OTM0MAMAAAADMTYwAgAAAAQxMzExBAAAAAEwBwAAAAoxMC8yNC8yMDIzCAAAAAk2LzMwLzIwMjIJAAAAATAD3L/ai9TbCEYZEuCN1NsIKENJUS5LT1NFOkEwMDUzODAuSVFfQ0FQRVguQ1EyMjAyMi4uLi5VU0QBAAAATFkNAAIAAAALLTUxNi4zMTI0ODgBCAAAAAUAAAABMQEAAAALLTIwMzE1OTkzNDADAAAAAzE2MAIAAAAEMjAyMQQAAAABMAcAAAAKMTAvMjQvMjAyMwgAAAAJNi8zMC8yMDIyCQAAAAEwA9y/2ovU2wjPZhTgjdTbCCxDSVEuS09TRTpBMDA1MzgwLklRX1RPVEFMX1JFVi5DUTEyMDIyLi4uLlVTRAEAAABMWQ0AAgAAAAwyNDk0Mi42Mjk1MzgBCAAAAAUAAAABMQEAAAALLTIwMzE1ODI0ODIDAAAAAzE2MAIAAAACMjgEAAAAATAHAAAACjEwLzI0LzIwMjMIAAAACTMvMzEvMjAyMgkAAAAB</t>
  </si>
  <si>
    <t>MAPcv9qL1NsIpzUN4I3U2wglQ0lRLktPU0U6QTAwNTM4MC5JUV9OSS5DUTEyMDIyLi4uLlVTRAEAAABMWQ0AAgAAAAsxMzA0Ljc1MjE2OAEIAAAABQAAAAExAQAAAAstMjAzMTU4MjQ4MgMAAAADMTYwAgAAAAIxNQQAAAABMAcAAAAKMTAvMjQvMjAyMwgAAAAJMy8zMS8yMDIyCQAAAAEwA9y/2ovU2whWOR/gjdTbCC1DSVEuS09TRTpBMDA1MzgwLklRX0NBU0hfRVFVSVYuQ1ExMjAyMi4uLi5VU0QBAAAATFkNAAIAAAAMMTE2NDkuNTQ4ODIyAQgAAAAFAAAAATEBAAAACy0yMDMxNTgyNDgyAwAAAAMxNjACAAAABDEwOTYEAAAAATAHAAAACjEwLzI0LzIwMjMIAAAACTMvMzEvMjAyMgkAAAABMAPcv9qL1NsI5Ekg4I3U2wgxQ0lRLktPU0U6QTAwNTM4MC5JUV9DQVNIX1NUX0lOVkVTVC5DUTEyMDIyLi4uLlVTRAEAAABMWQ0AAgAAAAwyNTM4MS4xMjE5MzIBCAAAAAUAAAABMQEAAAALLTIwMzE1ODI0ODIDAAAAAzE2MAIAAAAEMTAwMgQAAAABMAcAAAAKMTAvMjQvMjAyMwgAAAAJMy8zMS8yMDIyCQAAAAEwA9y/2ovU2wjDfyHgjdTbCCtDSVEuS09TRTpBMDA1MzgwLklRX1RPVEFMX0NBLkNRMTIwMjIuLi4uVVNEAQAAAExZDQACAAAACzQ0MTAyLjIyNjQ0AQgAAAAFAAAAATEBAAAACy0yMDMxNTgyNDgyAwAAAAMxNjACAAAABDEwMDgEAAAAATAHAAAACjEwLzI0LzIwMjMIAAAACTMvMzEvMjAyMgkAAAABMAPc</t>
  </si>
  <si>
    <t>v9qL1NsIcC0j4I3U2wgvQ0lRLktPU0U6QTAwNTM4MC5JUV9UT1RBTF9BU1NFVFMuQ1ExMjAyMi4uLi5VU0QBAAAATFkNAAIAAAAMMTk1MTExLjkxNjU0AQgAAAAFAAAAATEBAAAACy0yMDMxNTgyNDgyAwAAAAMxNjACAAAABDEwMDcEAAAAATAHAAAACjEwLzI0LzIwMjMIAAAACTMvMzEvMjAyMgkAAAABMAPcv9qL1NsIAI0k4I3U2wgrQ0lRLktPU0U6QTAwNTM4MC5JUV9UT1RBTF9DTC5DUTEyMDIyLi4uLlVTRAEAAABMWQ0AAgAAAAs1MjkyMS41MDAxMQEIAAAABQAAAAExAQAAAAstMjAzMTU4MjQ4MgMAAAADMTYwAgAAAAQxMDA5BAAAAAEwBwAAAAoxMC8yNC8yMDIzCAAAAAkzLzMxLzIwMjIJAAAAATAD3L/ai9TbCFVdFuCN1NsILUNJUS5LT1NFOkEwMDUzODAuSVFfVE9UQUxfTElBQi5DUTEyMDIyLi4uLlVTRAEAAABMWQ0AAgAAAA0xMjYzNjYuODA3NzU2AQgAAAAFAAAAATEBAAAACy0yMDMxNTgyNDgyAwAAAAMxNjACAAAABDEyNzYEAAAAATAHAAAACjEwLzI0LzIwMjMIAAAACTMvMzEvMjAyMgkAAAABMAPcv9qL1NsIaFkY4I3U2wguQ0lRLktPU0U6QTAwNTM4MC5JUV9QUkVGX0VRVUlUWS5DUTEyMDIyLi4uLlVTRAEAAABMWQ0AAgAAAAoyNzIuNDk3NTI0AQgAAAAFAAAAATEBAAAACy0yMDMxNTgyNDgyAwAAAAMxNjACAAAABDEwMDUEAAAAATAHAAAACjEwLzI0LzIwMjMIAAAACTMvMzEvMjAyMgkA</t>
  </si>
  <si>
    <t>AAABMAPcv9qL1NsIitcx4I3U2wg2Q0lRLktPU0U6QTAwNTM4MC5JUV9UT1RBTF9DT01NT05fRVFVSVRZLkNRMTIwMjIuLi4uVVNEAQAAAExZDQACAAAADDYyMDQ1LjAzMzA4NgEIAAAABQAAAAExAQAAAAstMjAzMTU4MjQ4MgMAAAADMTYwAgAAAAQxMDA2BAAAAAEwBwAAAAoxMC8yNC8yMDIzCAAAAAkzLzMxLzIwMjIJAAAAATAD3L/ai9TbCH61G+CN1NsIJ0NJUS5LT1NFOkEwMDUzODAuSVFfQVBJQy5DUTEyMDIyLi4uLlVTRAEAAABMWQ0AAgAAAAszMzUwLjc1MTk5OQEIAAAABQAAAAExAQAAAAstMjAzMTU4MjQ4MgMAAAADMTYwAgAAAAQxMDg0BAAAAAEwBwAAAAoxMC8yNC8yMDIzCAAAAAkzLzMxLzIwMjIJAAAAATAD3L/ai9TbCBFkHeCN1NsIJUNJUS5LT1NFOkEwMDUzODAuSVFfUkUuQ1ExMjAyMi4uLi5VU0QBAAAATFkNAAIAAAAMNjA3MTUuODYzMTUyAQgAAAAFAAAAATEBAAAACy0yMDMxNTgyNDgyAwAAAAMxNjACAAAABDEyMjIEAAAAATAHAAAACjEwLzI0LzIwMjMIAAAACTMvMzEvMjAyMgkAAAABMAPcv9qL1NsIN/L9343U2wgvQ0lRLktPU0U6QTAwNTM4MC5JUV9UT1RBTF9FUVVJVFkuQ1ExMjAyMi4uLi5VU0QBAAAATFkNAAIAAAAMNjg3NDUuMTA4Nzg0AQgAAAAFAAAAATEBAAAACy0yMDMxNTgyNDgyAwAAAAMxNjACAAAABDEyNzUEAAAAATAHAAAACjEwLzI0LzIwMjMIAAAACTMvMzEvMjAy</t>
  </si>
  <si>
    <t>MgkAAAABMAPcv9qL1NsIdh0Q4I3U2whAQ0lRLktPU0U6QTAwNTM4MC5JUV9UT1RBTF9PVVRTVEFORElOR19GSUxJTkdfREFURS5DUTEyMDIyLi4uLlVTRAEAAABMWQ0AAgAAAAoxOTguNzY1MjczAQQAAAAFAAAAATUBAAAACy0yMDMxNTgyNDgyAgAAAAUyNDE1MwYAAAABMAPcv9qL1NsIRhkS4I3U2wgtQ0lRLktPU0U6QTAwNTM4MC5JUV9UT1RBTF9ERUJULkNRMTIwMjIuLi4uVVNEAQAAAExZDQACAAAADDkwMjkwLjUzNDg1OQEIAAAABQAAAAExAQAAAAstMjAzMTU4MjQ4MgMAAAADMTYwAgAAAAQ0MTczBAAAAAEwBwAAAAoxMC8yNC8yMDIzCAAAAAkzLzMxLzIwMjIJAAAAATAD3L/ai9TbCM9mFOCN1NsIMUNJUS5LT1NFOkEwMDUzODAuSVFfUFJFRl9ESVZfT1RIRVIuQ1ExMjAyMi4uLi5VU0QBAAAATFkNAAIAAAAKMTg4LjQ3MzExMQEIAAAABQAAAAExAQAAAAstMjAzMTU4MjQ4MgMAAAADMTYwAgAAAAI5NwQAAAABMAcAAAAKMTAvMjQvMjAyMwgAAAAJMy8zMS8yMDIyCQAAAAEwA9y/2ovU2whwLSPgjdTbCCdDSVEuS09TRTpBMDA1MzgwLklRX0NPR1MuQ1ExMjAyMi4uLi5VU0QBAAAATFkNAAIAAAAMMjAxODkuOTY0NzA5AQgAAAAFAAAAATEBAAAACy0yMDMxNTgyNDgyAwAAAAMxNjACAAAAAjM0BAAAAAEwBwAAAAoxMC8yNC8yMDIzCAAAAAkzLzMxLzIwMjIJAAAAATAD3L/ai9TbCACNJOCN1NsIJUNJ</t>
  </si>
  <si>
    <t>US5LT1NFOkEwMDUzODAuSVFfQVAuQ1ExMjAyMi4uLi5VU0QBAAAATFkNAAIAAAALNzUwMS44OTIzNjEBCAAAAAUAAAABMQEAAAALLTIwMzE1ODI0ODIDAAAAAzE2MAIAAAAEMTAxOAQAAAABMAcAAAAKMTAvMjQvMjAyMwgAAAAJMy8zMS8yMDIyCQAAAAEwA9y/2ovU2wg6TSfgjdTbCCVDSVEuS09TRTpBMDA1MzgwLklRX0FSLkNRMTIwMjIuLi4uVVNEAQAAAExZDQACAAAACzQwNTQuNjgwMjY3AQgAAAAFAAAAATEBAAAACy0yMDMxNTgyNDgyAwAAAAMxNjACAAAABDEwMjEEAAAAATAHAAAACjEwLzI0LzIwMjMIAAAACTMvMzEvMjAyMgkAAAABMAPcv9qL1NsIpzUN4I3U2wgsQ0lRLktPU0U6QTAwNTM4MC5JUV9JTlZFTlRPUlkuQ1ExMjAyMi4uLi5VU0QBAAAATFkNAAIAAAAMMTAxMjAuOTc0OTU1AQgAAAAFAAAAATEBAAAACy0yMDMxNTgyNDgyAwAAAAMxNjACAAAABDEwNDMEAAAAATAHAAAACjEwLzI0LzIwMjMIAAAACTMvMzEvMjAyMgkAAAABMAPcv9qL1NsI1Hb4343U2wgmQ0lRLktPU0U6QTAwNTM4MC5JUV9TR0EuQ1ExMjAyMi4uLi5VU0QBAAAATFkNAAIAAAALMjg3OC40OTkwMjUBCAAAAAUAAAABMQEAAAALLTIwMzE1ODI0ODIDAAAAAzE2MAIAAAACMjMEAAAAATAHAAAACjEwLzI0LzIwMjMIAAAACTMvMzEvMjAyMgkAAAABMAPcv9qL1NsIfrUb4I3U2wg7Q0lRLktPU0U6QTAwNTM4MC5JUV9UT1RB</t>
  </si>
  <si>
    <t>TF9SRVZfMVlSX0FOTl9HUk9XVEguQ1ExMjAyMi4uLi5VU0QBAAAATFkNAAIAAAAHMTAuNjE1NQEIAAAABQAAAAExAQAAAAstMjAzMTU4MjQ4MgMAAAACODUCAAAABDQxOTQEAAAAATAHAAAACjEwLzI0LzIwMjMIAAAACTMvMzEvMjAyMgkAAAABMAPcv9qL1NsIEWQd4I3U2wglQ0lRLktPU0U6QTAwNTM4MC5JUV9EQS5DUTEyMDIyLi4uLlVTRAEAAABMWQ0AAwAAAAAAA9y/2ovU2wj1ER/gjdTbCDNDSVEuS09TRTpBMDA1MzgwLklRX05FVF9JTlRFUkVTVF9FWFAuQ1ExMjAyMi4uLi5VU0QBAAAATFkNAAIAAAAJNDMuNzYzNjI0AQgAAAAFAAAAATEBAAAACy0yMDMxNTgyNDgyAwAAAAMxNjACAAAAAzM2OAQAAAABMAcAAAAKMTAvMjQvMjAyMwgAAAAJMy8zMS8yMDIyCQAAAAEwA9y/2ovU2wjkSSDgjdTbCDJDSVEuS09TRTpBMDA1MzgwLklRX05FVF9XT1JLSU5HX0NBUC5DUTEyMDIyLi4uLlVTRAEAAABMWQ0AAgAAAAwtNzAyNS41OTQ4NjcBCAAAAAUAAAABMQEAAAALLTIwMzE1ODI0ODIDAAAAAzE2MAIAAAAEMTMxMQQAAAABMAcAAAAKMTAvMjQvMjAyMwgAAAAJMy8zMS8yMDIyCQAAAAEwA9y/2ovU2wjDfyHgjdTbCChDSVEuS09TRTpBMDA1MzgwLklRX0NBUEVYLkNRMTIwMjIuLi4uVVNEAQAAAExZDQACAAAACy05NjcuNTMyNDU5AQgAAAAFAAAAATEBAAAACy0yMDMxNTgyNDgyAwAAAAMxNjACAAAABDIw</t>
  </si>
  <si>
    <t>MjEEAAAAATAHAAAACjEwLzI0LzIwMjMIAAAACTMvMzEvMjAyMgkAAAABMAPcv9qL1NsIz2YU4I3U2wgsQ0lRLktPU0U6QTAwNTM4MC5JUV9UT1RBTF9SRVYuQ1E0MjAyMS4uLi5VU0QBAAAATFkNAAIAAAAMMjYwNDcuMjc5MjAyAQgAAAAFAAAAATEBAAAACy0yMDU3MTI4ODg4AwAAAAMxNjACAAAAAjI4BAAAAAEwBwAAAAoxMC8yNC8yMDIzCAAAAAoxMi8zMS8yMDIxCQAAAAEwA9y/2ovU2wh2HRDgjdTbCCVDSVEuS09TRTpBMDA1MzgwLklRX05JLkNRNDIwMjEuLi4uVVNEAQAAAExZDQACAAAACTQ1OS4xMzk5NQEIAAAABQAAAAExAQAAAAstMjA1NzEyODg4OAMAAAADMTYwAgAAAAIxNQQAAAABMAcAAAAKMTAvMjQvMjAyMwgAAAAKMTIvMzEvMjAyMQkAAAABMAPcv9qL1NsI1Hb4343U2wgtQ0lRLktPU0U6QTAwNTM4MC5JUV9DQVNIX0VRVUlWLkNRNDIwMjEuLi4uVVNEAQAAAExZDQACAAAADDEwNzQyLjA5NzkwMwEIAAAABQAAAAExAQAAAAstMjA1NzEyODg4OAMAAAADMTYwAgAAAAQxMDk2BAAAAAEwBwAAAAoxMC8yNC8yMDIzCAAAAAoxMi8zMS8yMDIxCQAAAAEwA9y/2ovU2whGGRLgjdTbCDFDSVEuS09TRTpBMDA1MzgwLklRX0NBU0hfU1RfSU5WRVNULkNRNDIwMjEuLi4uVVNEAQAAAExZDQACAAAADDI2OTAzLjAwMjQxOAEIAAAABQAAAAExAQAAAAstMjA1NzEyODg4OAMAAAADMTYwAgAAAAQxMDAy</t>
  </si>
  <si>
    <t>BAAAAAEwBwAAAAoxMC8yNC8yMDIzCAAAAAoxMi8zMS8yMDIxCQAAAAEwA9y/2ovU2wg38v3fjdTbCCtDSVEuS09TRTpBMDA1MzgwLklRX1RPVEFMX0NBLkNRNDIwMjEuLi4uVVNEAQAAAExZDQACAAAADDc0MzUyLjIxODkzNAEIAAAABQAAAAExAQAAAAstMjA1NzEyODg4OAMAAAADMTYwAgAAAAQxMDA4BAAAAAEwBwAAAAoxMC8yNC8yMDIzCAAAAAoxMi8zMS8yMDIxCQAAAAEwA9y/2ovU2wjDfyHgjdTbCC9DSVEuS09TRTpBMDA1MzgwLklRX1RPVEFMX0FTU0VUUy5DUTQyMDIxLi4uLlVTRAEAAABMWQ0AAgAAAA0xOTY0MDIuMjI2NDI4AQgAAAAFAAAAATEBAAAACy0yMDU3MTI4ODg4AwAAAAMxNjACAAAABDEwMDcEAAAAATAHAAAACjEwLzI0LzIwMjMIAAAACjEyLzMxLzIwMjEJAAAAATAD3L/ai9TbCHAtI+CN1NsIK0NJUS5LT1NFOkEwMDUzODAuSVFfVE9UQUxfQ0wuQ1E0MjAyMS4uLi5VU0QBAAAATFkNAAIAAAAMNTM5MjcuOTM4OTQ5AQgAAAAFAAAAATEBAAAACy0yMDU3MTI4ODg4AwAAAAMxNjACAAAABDEwMDkEAAAAATAHAAAACjEwLzI0LzIwMjMIAAAACjEyLzMxLzIwMjEJAAAAATAD3L/ai9TbCACNJOCN1NsILUNJUS5LT1NFOkEwMDUzODAuSVFfVE9UQUxfTElBQi5DUTQyMDIxLi4uLlVTRAEAAABMWQ0AAgAAAA0xMjcwNDQuNzg0NDc4AQgAAAAFAAAAATEBAAAACy0yMDU3MTI4ODg4AwAAAAMx</t>
  </si>
  <si>
    <t>NjACAAAABDEyNzYEAAAAATAHAAAACjEwLzI0LzIwMjMIAAAACjEyLzMxLzIwMjEJAAAAATAD3L/ai9TbCDpNJ+CN1NsILkNJUS5LT1NFOkEwMDUzODAuSVFfUFJFRl9FUVVJVFkuQ1E0MjAyMS4uLi5VU0QBAAAATFkNAAIAAAAKMTcyLjQ4ODIwOAEIAAAABQAAAAExAQAAAAstMjA1NzEyODg4OAMAAAADMTYwAgAAAAQxMDA1BAAAAAEwBwAAAAoxMC8yNC8yMDIzCAAAAAoxMi8zMS8yMDIxCQAAAAEwA9y/2ovU2winNQ3gjdTbCDZDSVEuS09TRTpBMDA1MzgwLklRX1RPVEFMX0NPTU1PTl9FUVVJVFkuQ1E0MjAyMS4uLi5VU0QBAAAATFkNAAIAAAAMNjI3NzkuNzEwOTYxAQgAAAAFAAAAATEBAAAACy0yMDU3MTI4ODg4AwAAAAMxNjACAAAABDEwMDYEAAAAATAHAAAACjEwLzI0LzIwMjMIAAAACjEyLzMxLzIwMjEJAAAAATAD3L/ai9TbCDf1LOCN1NsIJ0NJUS5LT1NFOkEwMDUzODAuSVFfQVBJQy5DUTQyMDIxLi4uLlVTRAEAAABMWQ0AAgAAAAszNDE3LjA1NjUzNQEIAAAABQAAAAExAQAAAAstMjA1NzEyODg4OAMAAAADMTYwAgAAAAQxMDg0BAAAAAEwBwAAAAoxMC8yNC8yMDIzCAAAAAoxMi8zMS8yMDIxCQAAAAEwA9y/2ovU2wh+tRvgjdTbCCVDSVEuS09TRTpBMDA1MzgwLklRX1JFLkNRNDIwMjEuLi4uVVNEAQAAAExZDQACAAAADDYxNDI1LjczMTI5NAEIAAAABQAAAAExAQAAAAstMjA1NzEyODg4OAMA</t>
  </si>
  <si>
    <t>AAADMTYwAgAAAAQxMjIyBAAAAAEwBwAAAAoxMC8yNC8yMDIzCAAAAAoxMi8zMS8yMDIxCQAAAAEwA9y/2ovU2wj1ER/gjdTbCC9DSVEuS09TRTpBMDA1MzgwLklRX1RPVEFMX0VRVUlUWS5DUTQyMDIxLi4uLlVTRAEAAABMWQ0AAgAAAAs2OTM1Ny40NDE5NQEIAAAABQAAAAExAQAAAAstMjA1NzEyODg4OAMAAAADMTYwAgAAAAQxMjc1BAAAAAEwBwAAAAoxMC8yNC8yMDIzCAAAAAoxMi8zMS8yMDIxCQAAAAEwA9y/2ovU2wjkSSDgjdTbCEBDSVEuS09TRTpBMDA1MzgwLklRX1RPVEFMX09VVFNUQU5ESU5HX0ZJTElOR19EQVRFLkNRNDIwMjEuLi4uVVNEAQAAAExZDQACAAAACjIyMS42NDM0OTcBBAAAAAUAAAABNQEAAAALLTIwNTcxMjg4ODgCAAAABTI0MTUzBgAAAAEwA9y/2ovU2wjPZhTgjdTbCC1DSVEuS09TRTpBMDA1MzgwLklRX1RPVEFMX0RFQlQuQ1E0MjAyMS4uLi5VU0QBAAAATFkNAAIAAAAMOTEyOTIuNDE5NDY0AQgAAAAFAAAAATEBAAAACy0yMDU3MTI4ODg4AwAAAAMxNjACAAAABDQxNzMEAAAAATAHAAAACjEwLzI0LzIwMjMIAAAACjEyLzMxLzIwMjEJAAAAATAD3L/ai9TbCNR2+N+N1NsIMUNJUS5LT1NFOkEwMDUzODAuSVFfUFJFRl9ESVZfT1RIRVIuQ1E0MjAyMS4uLi5VU0QBAAAATFkNAAIAAAAJNjYuNzkwMzczAQgAAAAFAAAAATEBAAAACy0yMDU3MTI4ODg4AwAAAAMxNjACAAAAAjk3</t>
  </si>
  <si>
    <t>BAAAAAEwBwAAAAoxMC8yNC8yMDIzCAAAAAoxMi8zMS8yMDIxCQAAAAEwA9y/2ovU2wixOBbgjdTbCCdDSVEuS09TRTpBMDA1MzgwLklRX0NPR1MuQ1E0MjAyMS4uLi5VU0QBAAAATFkNAAIAAAAMMjEwNjkuODAyMTY1AQgAAAAFAAAAATEBAAAACy0yMDU3MTI4ODg4AwAAAAMxNjACAAAAAjM0BAAAAAEwBwAAAAoxMC8yNC8yMDIzCAAAAAoxMi8zMS8yMDIxCQAAAAEwA9y/2ovU2wg38v3fjdTbCCVDSVEuS09TRTpBMDA1MzgwLklRX0FQLkNRNDIwMjEuLi4uVVNEAQAAAExZDQACAAAACzc2ODYuMDAxMzY3AQgAAAAFAAAAATEBAAAACy0yMDU3MTI4ODg4AwAAAAMxNjACAAAABDEwMTgEAAAAATAHAAAACjEwLzI0LzIwMjMIAAAACjEyLzMxLzIwMjEJAAAAATAD3L/ai9TbCLYzGOCN1NsIJUNJUS5LT1NFOkEwMDUzODAuSVFfQVIuQ1E0MjAyMS4uLi5VU0QBAAAATFkNAAIAAAALMzgzNS4yNTczODkBCAAAAAUAAAABMQEAAAALLTIwNTcxMjg4ODgDAAAAAzE2MAIAAAAEMTAyMQQAAAABMAcAAAAKMTAvMjQvMjAyMwgAAAAKMTIvMzEvMjAyMQkAAAABMAPcv9qL1NsIOk0n4I3U2wgsQ0lRLktPU0U6QTAwNTM4MC5JUV9JTlZFTlRPUlkuQ1E0MjAyMS4uLi5VU0QBAAAATFkNAAIAAAALOTc3Ni43MjUyNDEBCAAAAAUAAAABMQEAAAALLTIwNTcxMjg4ODgDAAAAAzE2MAIAAAAEMTA0MwQAAAABMAcAAAAKMTAvMjQv</t>
  </si>
  <si>
    <t>MjAyMwgAAAAKMTIvMzEvMjAyMQkAAAABMAPcv9qL1NsIpzUN4I3U2wgmQ0lRLktPU0U6QTAwNTM4MC5JUV9TR0EuQ1E0MjAyMS4uLi5VU0QBAAAATFkNAAIAAAALMzI0Ny40MTM0NTMBCAAAAAUAAAABMQEAAAALLTIwNTcxMjg4ODgDAAAAAzE2MAIAAAACMjMEAAAAATAHAAAACjEwLzI0LzIwMjMIAAAACjEyLzMxLzIwMjEJAAAAATAD3L/ai9TbCN7jDuCN1NsIO0NJUS5LT1NFOkEwMDUzODAuSVFfVE9UQUxfUkVWXzFZUl9BTk5fR1JPV1RILkNRNDIwMjEuLi4uVVNEAQAAAExZDQACAAAABjYuMDk3NQEIAAAABQAAAAExAQAAAAstMjA1NzEyODg4OAMAAAACODUCAAAABDQxOTQEAAAAATAHAAAACjEwLzI0LzIwMjMIAAAACjEyLzMxLzIwMjEJAAAAATAD3L/ai9TbCHYdEOCN1NsIJUNJUS5LT1NFOkEwMDUzODAuSVFfREEuQ1E0MjAyMS4uLi5VU0QBAAAATFkNAAMAAAAAAAPcv9qL1NsIRhkS4I3U2wgzQ0lRLktPU0U6QTAwNTM4MC5JUV9ORVRfSU5URVJFU1RfRVhQLkNRNDIwMjEuLi4uVVNEAQAAAExZDQACAAAACTEwLjIzNTQwMwEIAAAABQAAAAExAQAAAAstMjA1NzEyODg4OAMAAAADMTYwAgAAAAMzNjgEAAAAATAHAAAACjEwLzI0LzIwMjMIAAAACjEyLzMxLzIwMjEJAAAAATAD3L/ai9TbCPURH+CN1NsIMkNJUS5LT1NFOkEwMDUzODAuSVFfTkVUX1dPUktJTkdfQ0FQLkNRNDIwMjEuLi4uVVNEAQAA</t>
  </si>
  <si>
    <t>AExZDQACAAAADDIxOTI1LjUzMjkzNwEIAAAABQAAAAExAQAAAAstMjA1NzEyODg4OAMAAAADMTYwAgAAAAQxMzExBAAAAAEwBwAAAAoxMC8yNC8yMDIzCAAAAAoxMi8zMS8yMDIxCQAAAAEwA9y/2ovU2wjkSSDgjdTbCChDSVEuS09TRTpBMDA1MzgwLklRX0NBUEVYLkNRNDIwMjEuLi4uVVNEAQAAAExZDQACAAAADC0xMDA0LjI4NDMyMQEIAAAABQAAAAExAQAAAAstMjA1NzEyODg4OAMAAAADMTYwAgAAAAQyMDIxBAAAAAEwBwAAAAoxMC8yNC8yMDIzCAAAAAoxMi8zMS8yMDIxCQAAAAEwA9y/2ovU2wjDfyHgjdTbCCxDSVEuS09TRTpBMDA1MzgwLklRX1RPVEFMX1JFVi5DUTMyMDIxLi4uLlVTRAEAAABMWQ0AAgAAAAwyNDQyMy42MDIyMjQBCAAAAAUAAAABMQEAAAALLTIwNjkzODQxNDkDAAAAAzE2MAIAAAACMjgEAAAAATAHAAAACjEwLzI0LzIwMjMIAAAACTkvMzAvMjAyMQkAAAABMAPcv9qL1NsIfrUb4I3U2wglQ0lRLktPU0U6QTAwNTM4MC5JUV9OSS5DUTMyMDIxLi4uLlVTRAEAAABMWQ0AAgAAAAsxMTA1LjIyNTc4MwEIAAAABQAAAAExAQAAAAstMjA2OTM4NDE0OQMAAAADMTYwAgAAAAIxNQQAAAABMAcAAAAKMTAvMjQvMjAyMwgAAAAJOS8zMC8yMDIxCQAAAAEwA9y/2ovU2wgRZB3gjdTbCC1DSVEuS09TRTpBMDA1MzgwLklRX0NBU0hfRVFVSVYuQ1EzMjAyMS4uLi5VU0QBAAAATFkNAAIAAAAM</t>
  </si>
  <si>
    <t>MTA3OTkuMzAwNzE2AQgAAAAFAAAAATEBAAAACy0yMDY5Mzg0MTQ5AwAAAAMxNjACAAAABDEwOTYEAAAAATAHAAAACjEwLzI0LzIwMjMIAAAACTkvMzAvMjAyMQkAAAABMAPcv9qL1NsIRhkS4I3U2wgxQ0lRLktPU0U6QTAwNTM4MC5JUV9DQVNIX1NUX0lOVkVTVC5DUTMyMDIxLi4uLlVTRAEAAABMWQ0AAgAAAAwyNzU1MC4zNDk0MjcBCAAAAAUAAAABMQEAAAALLTIwNjkzODQxNDkDAAAAAzE2MAIAAAAEMTAwMgQAAAABMAcAAAAKMTAvMjQvMjAyMwgAAAAJOS8zMC8yMDIxCQAAAAEwA9y/2ovU2wjPZhTgjdTbCCtDSVEuS09TRTpBMDA1MzgwLklRX1RPVEFMX0NBLkNRMzIwMjEuLi4uVVNEAQAAAExZDQACAAAADDc0MDg4LjA5ODA4NgEIAAAABQAAAAExAQAAAAstMjA2OTM4NDE0OQMAAAADMTYwAgAAAAQxMDA4BAAAAAEwBwAAAAoxMC8yNC8yMDIzCAAAAAk5LzMwLzIwMjEJAAAAATAD3L/ai9TbCLE4FuCN1NsIL0NJUS5LT1NFOkEwMDUzODAuSVFfVE9UQUxfQVNTRVRTLkNRMzIwMjEuLi4uVVNEAQAAAExZDQACAAAADTE5NTUzNC41MjkxNDEBCAAAAAUAAAABMQEAAAALLTIwNjkzODQxNDkDAAAAAzE2MAIAAAAEMTAwNwQAAAABMAcAAAAKMTAvMjQvMjAyMwgAAAAJOS8zMC8yMDIxCQAAAAEwA9y/2ovU2wi2MxjgjdTbCCtDSVEuS09TRTpBMDA1MzgwLklRX1RPVEFMX0NMLkNRMzIwMjEuLi4uVVNEAQAA</t>
  </si>
  <si>
    <t>AExZDQACAAAADDUwMzE1LjA5MzQ2NgEIAAAABQAAAAExAQAAAAstMjA2OTM4NDE0OQMAAAADMTYwAgAAAAQxMDA5BAAAAAEwBwAAAAoxMC8yNC8yMDIzCAAAAAk5LzMwLzIwMjEJAAAAATAD3L/ai9TbCNR2+N+N1NsILUNJUS5LT1NFOkEwMDUzODAuSVFfVE9UQUxfTElBQi5DUTMyMDIxLi4uLlVTRAEAAABMWQ0AAgAAAAwxMjU4OTMuNTMyNjUBCAAAAAUAAAABMQEAAAALLTIwNjkzODQxNDkDAAAAAzE2MAIAAAAEMTI3NgQAAAABMAcAAAAKMTAvMjQvMjAyMwgAAAAJOS8zMC8yMDIxCQAAAAEwA9y/2ovU2wgAjSTgjdTbCC5DSVEuS09TRTpBMDA1MzgwLklRX1BSRUZfRVFVSVRZLkNRMzIwMjEuLi4uVVNEAQAAAExZDQACAAAACjE3My44MzM3NzIBCAAAAAUAAAABMQEAAAALLTIwNjkzODQxNDkDAAAAAzE2MAIAAAAEMTAwNQQAAAABMAcAAAAKMTAvMjQvMjAyMwgAAAAJOS8zMC8yMDIxCQAAAAEwA9y/2ovU2wg6TSfgjdTbCDZDSVEuS09TRTpBMDA1MzgwLklRX1RPVEFMX0NPTU1PTl9FUVVJVFkuQ1EzMjAyMS4uLi5VU0QBAAAATFkNAAIAAAAMNjMwMzYuNzIxMDE1AQgAAAAFAAAAATEBAAAACy0yMDY5Mzg0MTQ5AwAAAAMxNjACAAAABDEwMDYEAAAAATAHAAAACjEwLzI0LzIwMjMIAAAACTkvMzAvMjAyMQkAAAABMAPcv9qL1NsIpzUN4I3U2wgnQ0lRLktPU0U6QTAwNTM4MC5JUV9BUElDLkNRMzIwMjEu</t>
  </si>
  <si>
    <t>Li4uVVNEAQAAAExZDQACAAAACzM0NDMuNzEzNTEzAQgAAAAFAAAAATEBAAAACy0yMDY5Mzg0MTQ5AwAAAAMxNjACAAAABDEwODQEAAAAATAHAAAACjEwLzI0LzIwMjMIAAAACTkvMzAvMjAyMQkAAAABMAPcv9qL1NsI3uMO4I3U2wglQ0lRLktPU0U6QTAwNTM4MC5JUV9SRS5DUTMyMDIxLi4uLlVTRAEAAABMWQ0AAgAAAAs2MTIzMi4wNjk0MQEIAAAABQAAAAExAQAAAAstMjA2OTM4NDE0OQMAAAADMTYwAgAAAAQxMjIyBAAAAAEwBwAAAAoxMC8yNC8yMDIzCAAAAAk5LzMwLzIwMjEJAAAAATAD3L/ai9TbCDfy/d+N1NsIL0NJUS5LT1NFOkEwMDUzODAuSVFfVE9UQUxfRVFVSVRZLkNRMzIwMjEuLi4uVVNEAQAAAExZDQACAAAADDY5NjQwLjk5NjQ5MQEIAAAABQAAAAExAQAAAAstMjA2OTM4NDE0OQMAAAADMTYwAgAAAAQxMjc1BAAAAAEwBwAAAAoxMC8yNC8yMDIzCAAAAAk5LzMwLzIwMjEJAAAAATAD3L/ai9TbCPURH+CN1NsIQENJUS5LT1NFOkEwMDUzODAuSVFfVE9UQUxfT1VUU1RBTkRJTkdfRklMSU5HX0RBVEUuQ1EzMjAyMS4uLi5VU0QBAAAATFkNAAIAAAAKMjAwLjkwMTk1NAEEAAAABQAAAAE1AQAAAAstMjA2OTM4NDE0OQIAAAAFMjQxNTMGAAAAATAD3L/ai9TbCORJIOCN1NsILUNJUS5LT1NFOkEwMDUzODAuSVFfVE9UQUxfREVCVC5DUTMyMDIxLi4uLlVTRAEAAABMWQ0AAgAAAAw5MTY5MC44</t>
  </si>
  <si>
    <t>OTA5MDcBCAAAAAUAAAABMQEAAAALLTIwNjkzODQxNDkDAAAAAzE2MAIAAAAENDE3MwQAAAABMAcAAAAKMTAvMjQvMjAyMwgAAAAJOS8zMC8yMDIxCQAAAAEwA9y/2ovU2wjDfyHgjdTbCDFDSVEuS09TRTpBMDA1MzgwLklRX1BSRUZfRElWX09USEVSLkNRMzIwMjEuLi4uVVNEAQAAAExZDQACAAAACjE1OS43MjU2MDUBCAAAAAUAAAABMQEAAAALLTIwNjkzODQxNDkDAAAAAzE2MAIAAAACOTcEAAAAATAHAAAACjEwLzI0LzIwMjMIAAAACTkvMzAvMjAyMQkAAAABMAPcv9qL1NsIcC0j4I3U2wgnQ0lRLktPU0U6QTAwNTM4MC5JUV9DT0dTLkNRMzIwMjEuLi4uVVNEAQAAAExZDQACAAAADDE5OTk1LjU1MzIxMQEIAAAABQAAAAExAQAAAAstMjA2OTM4NDE0OQMAAAADMTYwAgAAAAIzNAQAAAABMAcAAAAKMTAvMjQvMjAyMwgAAAAJOS8zMC8yMDIxCQAAAAEwA9y/2ovU2wi2MxjgjdTbCCVDSVEuS09TRTpBMDA1MzgwLklRX0FQLkNRMzIwMjEuLi4uVVNEAQAAAExZDQACAAAACzY4MzcuNDM4MDA0AQgAAAAFAAAAATEBAAAACy0yMDY5Mzg0MTQ5AwAAAAMxNjACAAAABDEwMTgEAAAAATAHAAAACjEwLzI0LzIwMjMIAAAACTkvMzAvMjAyMQkAAAABMAPcv9qL1NsIP68o4I3U2wglQ0lRLktPU0U6QTAwNTM4MC5JUV9BUi5DUTMyMDIxLi4uLlVTRAEAAABMWQ0AAgAAAAs0MDExLjMxNDQ4MgEIAAAABQAAAAExAQAA</t>
  </si>
  <si>
    <t>AAstMjA2OTM4NDE0OQMAAAADMTYwAgAAAAQxMDIxBAAAAAEwBwAAAAoxMC8yNC8yMDIzCAAAAAk5LzMwLzIwMjEJAAAAATAD3L/ai9TbCH61G+CN1NsILENJUS5LT1NFOkEwMDUzODAuSVFfSU5WRU5UT1JZLkNRMzIwMjEuLi4uVVNEAQAAAExZDQACAAAACzk1NjAuMTAxOTE2AQgAAAAFAAAAATEBAAAACy0yMDY5Mzg0MTQ5AwAAAAMxNjACAAAABDEwNDMEAAAAATAHAAAACjEwLzI0LzIwMjMIAAAACTkvMzAvMjAyMQkAAAABMAPcv9qL1NsI1Hb4343U2wgmQ0lRLktPU0U6QTAwNTM4MC5JUV9TR0EuQ1EzMjAyMS4uLi5VU0QBAAAATFkNAAIAAAALMjc1My45MjI3MDMBCAAAAAUAAAABMQEAAAALLTIwNjkzODQxNDkDAAAAAzE2MAIAAAACMjMEAAAAATAHAAAACjEwLzI0LzIwMjMIAAAACTkvMzAvMjAyMQkAAAABMAPcv9qL1NsIEWQd4I3U2wg7Q0lRLktPU0U6QTAwNTM4MC5JUV9UT1RBTF9SRVZfMVlSX0FOTl9HUk9XVEguQ1EzMjAyMS4uLi5VU0QBAAAATFkNAAIAAAAGNC42ODMxAQgAAAAFAAAAATEBAAAACy0yMDY5Mzg0MTQ5AwAAAAI4NQIAAAAENDE5NAQAAAABMAcAAAAKMTAvMjQvMjAyMwgAAAAJOS8zMC8yMDIxCQAAAAEwA9y/2ovU2wje4w7gjdTbCCVDSVEuS09TRTpBMDA1MzgwLklRX0RBLkNRMzIwMjEuLi4uVVNEAQAAAExZDQADAAAAAAAD3L/ai9TbCIX2D+CN1NsIM0NJUS5LT1NFOkEwMDUz</t>
  </si>
  <si>
    <t>ODAuSVFfTkVUX0lOVEVSRVNUX0VYUC5DUTMyMDIxLi4uLlVTRAEAAABMWQ0AAgAAAAkxNy4wOTczMjIBCAAAAAUAAAABMQEAAAALLTIwNjkzODQxNDkDAAAAAzE2MAIAAAADMzY4BAAAAAEwBwAAAAoxMC8yNC8yMDIzCAAAAAk5LzMwLzIwMjEJAAAAATAD3L/ai9TbCEYZEuCN1NsIMkNJUS5LT1NFOkEwMDUzODAuSVFfTkVUX1dPUktJTkdfQ0FQLkNRMzIwMjEuLi4uVVNEAQAAAExZDQACAAAADDIzMDE1LjcwMzU4NgEIAAAABQAAAAExAQAAAAstMjA2OTM4NDE0OQMAAAADMTYwAgAAAAQxMzExBAAAAAEwBwAAAAoxMC8yNC8yMDIzCAAAAAk5LzMwLzIwMjEJAAAAATAD3L/ai9TbCM9mFOCN1NsIKENJUS5LT1NFOkEwMDUzODAuSVFfQ0FQRVguQ1EzMjAyMS4uLi5VU0QBAAAATFkNAAIAAAALLTk3Ny45MTU1NDMBCAAAAAUAAAABMQEAAAALLTIwNjkzODQxNDkDAAAAAzE2MAIAAAAEMjAyMQQAAAABMAcAAAAKMTAvMjQvMjAyMwgAAAAJOS8zMC8yMDIxCQAAAAEwA9y/2ovU2wixOBbgjdTbCCxDSVEuS09TRTpBMDA1MzgwLklRX1RPVEFMX1JFVi5DUTIyMDIxLi4uLlVTRAEAAABMWQ0AAgAAAAwyNjgyNC42NDg3NDYBCAAAAAUAAAABMQEAAAALLTIwNjkzNzI4OTUDAAAAAzE2MAIAAAACMjgEAAAAATAHAAAACjEwLzI0LzIwMjMIAAAACTYvMzAvMjAyMQkAAAABMAPcv9qL1NsI9REf4I3U2wglQ0lRLktPU0U6</t>
  </si>
  <si>
    <t>QTAwNTM4MC5JUV9OSS5DUTIyMDIxLi4uLlVTRAEAAABMWQ0AAgAAAAsxNTU4LjQ2MTI4OQEIAAAABQAAAAExAQAAAAstMjA2OTM3Mjg5NQMAAAADMTYwAgAAAAIxNQQAAAABMAcAAAAKMTAvMjQvMjAyMwgAAAAJNi8zMC8yMDIxCQAAAAEwA9y/2ovU2wjUdvjfjdTbCC1DSVEuS09TRTpBMDA1MzgwLklRX0NBU0hfRVFVSVYuQ1EyMjAyMS4uLi5VU0QBAAAATFkNAAIAAAALOTc1NC4xMzc4ODkBCAAAAAUAAAABMQEAAAALLTIwNjkzNzI4OTUDAAAAAzE2MAIAAAAEMTA5NgQAAAABMAcAAAAKMTAvMjQvMjAyMwgAAAAJNi8zMC8yMDIxCQAAAAEwA9y/2ovU2wjkSSDgjdTbCDFDSVEuS09TRTpBMDA1MzgwLklRX0NBU0hfU1RfSU5WRVNULkNRMjIwMjEuLi4uVVNEAQAAAExZDQACAAAADDI3NzU4LjIwMTI3OAEIAAAABQAAAAExAQAAAAstMjA2OTM3Mjg5NQMAAAADMTYwAgAAAAQxMDAyBAAAAAEwBwAAAAoxMC8yNC8yMDIzCAAAAAk2LzMwLzIwMjEJAAAAATAD3L/ai9TbCDfy/d+N1NsIK0NJUS5LT1NFOkEwMDUzODAuSVFfVE9UQUxfQ0EuQ1EyMjAyMS4uLi5VU0QBAAAATFkNAAIAAAAMNDYxMTQuMDc4NDY2AQgAAAAFAAAAATEBAAAACy0yMDY5MzcyODk1AwAAAAMxNjACAAAABDEwMDgEAAAAATAHAAAACjEwLzI0LzIwMjMIAAAACTYvMzAvMjAyMQkAAAABMAPcv9qL1NsIw38h4I3U2wgvQ0lRLktPU0U6QTAw</t>
  </si>
  <si>
    <t>NTM4MC5JUV9UT1RBTF9BU1NFVFMuQ1EyMjAyMS4uLi5VU0QBAAAATFkNAAIAAAANMTk3MDkzLjU2NjI2MgEIAAAABQAAAAExAQAAAAstMjA2OTM3Mjg5NQMAAAADMTYwAgAAAAQxMDA3BAAAAAEwBwAAAAoxMC8yNC8yMDIzCAAAAAk2LzMwLzIwMjEJAAAAATAD3L/ai9TbCLYzGOCN1NsIK0NJUS5LT1NFOkEwMDUzODAuSVFfVE9UQUxfQ0wuQ1EyMjAyMS4uLi5VU0QBAAAATFkNAAIAAAAMNTE2ODAuMDgyNzgzAQgAAAAFAAAAATEBAAAACy0yMDY5MzcyODk1AwAAAAMxNjACAAAABDEwMDkEAAAAATAHAAAACjEwLzI0LzIwMjMIAAAACTYvMzAvMjAyMQkAAAABMAPcv9qL1NsIWcYK4I3U2wgtQ0lRLktPU0U6QTAwNTM4MC5JUV9UT1RBTF9MSUFCLkNRMjIwMjEuLi4uVVNEAQAAAExZDQACAAAADTEyNjIzMy45MzQwOTUBCAAAAAUAAAABMQEAAAALLTIwNjkzNzI4OTUDAAAAAzE2MAIAAAAEMTI3NgQAAAABMAcAAAAKMTAvMjQvMjAyMwgAAAAJNi8zMC8yMDIxCQAAAAEwA9y/2ovU2wgSOEXgjdTbCC5DSVEuS09TRTpBMDA1MzgwLklRX1BSRUZfRVFVSVRZLkNRMjIwMjEuLi4uVVNEAQAAAExZDQACAAAACjI5Mi43OTI4MDEBCAAAAAUAAAABMQEAAAALLTIwNjkzNzI4OTUDAAAAAzE2MAIAAAAEMTAwNQQAAAABMAcAAAAKMTAvMjQvMjAyMwgAAAAJNi8zMC8yMDIxCQAAAAEwA9y/2ovU2wh+tRvgjdTbCDZDSVEu</t>
  </si>
  <si>
    <t>S09TRTpBMDA1MzgwLklRX1RPVEFMX0NPTU1PTl9FUVVJVFkuQ1EyMjAyMS4uLi5VU0QBAAAATFkNAAIAAAAMNjQwMzMuOTA3MDE1AQgAAAAFAAAAATEBAAAACy0yMDY5MzcyODk1AwAAAAMxNjACAAAABDEwMDYEAAAAATAHAAAACjEwLzI0LzIwMjMIAAAACTYvMzAvMjAyMQkAAAABMAPcv9qL1NsIEWQd4I3U2wgnQ0lRLktPU0U6QTAwNTM4MC5JUV9BUElDLkNRMjIwMjEuLi4uVVNEAQAAAExZDQACAAAACzM1NzguMjczNTEyAQgAAAAFAAAAATEBAAAACy0yMDY5MzcyODk1AwAAAAMxNjACAAAABDEwODQEAAAAATAHAAAACjEwLzI0LzIwMjMIAAAACTYvMzAvMjAyMQkAAAABMAPcv9qL1NsI3uMO4I3U2wglQ0lRLktPU0U6QTAwNTM4MC5JUV9SRS5DUTIyMDIxLi4uLlVTRAEAAABMWQ0AAgAAAAw2MzA5Ny4xNDk3OTEBCAAAAAUAAAABMQEAAAALLTIwNjkzNzI4OTUDAAAAAzE2MAIAAAAEMTIyMgQAAAABMAcAAAAKMTAvMjQvMjAyMwgAAAAJNi8zMC8yMDIxCQAAAAEwA9y/2ovU2whGGRLgjdTbCC9DSVEuS09TRTpBMDA1MzgwLklRX1RPVEFMX0VRVUlUWS5DUTIyMDIxLi4uLlVTRAEAAABMWQ0AAgAAAAw3MDg1OS42MzIxNjcBCAAAAAUAAAABMQEAAAALLTIwNjkzNzI4OTUDAAAAAzE2MAIAAAAEMTI3NQQAAAABMAcAAAAKMTAvMjQvMjAyMwgAAAAJNi8zMC8yMDIxCQAAAAEwA9y/2ovU2wjPZhTgjdTbCEBD</t>
  </si>
  <si>
    <t>SVEuS09TRTpBMDA1MzgwLklRX1RPVEFMX09VVFNUQU5ESU5HX0ZJTElOR19EQVRFLkNRMjIwMjEuLi4uVVNEAQAAAExZDQACAAAACjIwMC41NzY3NjkBBAAAAAUAAAABNQEAAAALLTIwNjkzNzI4OTUCAAAABTI0MTUzBgAAAAEwA9y/2ovU2wixOBbgjdTbCC1DSVEuS09TRTpBMDA1MzgwLklRX1RPVEFMX0RFQlQuQ1EyMjAyMS4uLi5VU0QBAAAATFkNAAIAAAAMODk4NTUuMDc2NzI1AQgAAAAFAAAAATEBAAAACy0yMDY5MzcyODk1AwAAAAMxNjACAAAABDQxNzMEAAAAATAHAAAACjEwLzI0LzIwMjMIAAAACTYvMzAvMjAyMQkAAAABMAPcv9qL1NsIWVD4343U2wgxQ0lRLktPU0U6QTAwNTM4MC5JUV9QUkVGX0RJVl9PVEhFUi5DUTIyMDIxLi4uLlVTRAEAAABMWQ0AAgAAAAoyMjQuNzg4NDA0AQgAAAAFAAAAATEBAAAACy0yMDY5MzcyODk1AwAAAAMxNjACAAAAAjk3BAAAAAEwBwAAAAoxMC8yNC8yMDIzCAAAAAk2LzMwLzIwMjEJAAAAATAD3L/ai9TbCGw0+9+N1NsIJ0NJUS5LT1NFOkEwMDUzODAuSVFfQ09HUy5DUTIyMDIxLi4uLlVTRAEAAABMWQ0AAgAAAAwyMTc1NS4xMDYzMzMBCAAAAAUAAAABMQEAAAALLTIwNjkzNzI4OTUDAAAAAzE2MAIAAAACMzQEAAAAATAHAAAACjEwLzI0LzIwMjMIAAAACTYvMzAvMjAyMQkAAAABMAPcv9qL1NsIN/L9343U2wglQ0lRLktPU0U6QTAwNTM4MC5JUV9BUC5DUTIy</t>
  </si>
  <si>
    <t>MDIxLi4uLlVTRAEAAABMWQ0AAgAAAAs4MTM1LjU5MzI2OAEIAAAABQAAAAExAQAAAAstMjA2OTM3Mjg5NQMAAAADMTYwAgAAAAQxMDE4BAAAAAEwBwAAAAoxMC8yNC8yMDIzCAAAAAk2LzMwLzIwMjEJAAAAATAD3L/ai9TbCDpNJ+CN1NsIJUNJUS5LT1NFOkEwMDUzODAuSVFfQVIuQ1EyMjAyMS4uLi5VU0QBAAAATFkNAAIAAAALNDIzNi43OTMwNTcBCAAAAAUAAAABMQEAAAALLTIwNjkzNzI4OTUDAAAAAzE2MAIAAAAEMTAyMQQAAAABMAcAAAAKMTAvMjQvMjAyMwgAAAAJNi8zMC8yMDIxCQAAAAEwA9y/2ovU2wgnEA3gjdTbCCxDSVEuS09TRTpBMDA1MzgwLklRX0lOVkVOVE9SWS5DUTIyMDIxLi4uLlVTRAEAAABMWQ0AAgAAAAwxMDAyMC45ODg4NzIBCAAAAAUAAAABMQEAAAALLTIwNjkzNzI4OTUDAAAAAzE2MAIAAAAEMTA0MwQAAAABMAcAAAAKMTAvMjQvMjAyMwgAAAAJNi8zMC8yMDIxCQAAAAEwA9y/2ovU2whZxgrgjdTbCCZDSVEuS09TRTpBMDA1MzgwLklRX1NHQS5DUTIyMDIxLi4uLlVTRAEAAABMWQ0AAgAAAAszMTAzLjQ3NzU1NQEIAAAABQAAAAExAQAAAAstMjA2OTM3Mjg5NQMAAAADMTYwAgAAAAIyMwQAAAABMAcAAAAKMTAvMjQvMjAyMwgAAAAJNi8zMC8yMDIxCQAAAAEwA9y/2ovU2wjkSSDgjdTbCDtDSVEuS09TRTpBMDA1MzgwLklRX1RPVEFMX1JFVl8xWVJfQU5OX0dST1dUSC5DUTIy</t>
  </si>
  <si>
    <t>MDIxLi4uLlVTRAEAAABMWQ0AAgAAAAczOC43MzQ5AQgAAAAFAAAAATEBAAAACy0yMDY5MzcyODk1AwAAAAI4NQIAAAAENDE5NAQAAAABMAcAAAAKMTAvMjQvMjAyMwgAAAAJNi8zMC8yMDIxCQAAAAEwA9y/2ovU2wjDfyHgjdTbCCVDSVEuS09TRTpBMDA1MzgwLklRX0RBLkNRMjIwMjEuLi4uVVNEAQAAAExZDQADAAAAAAAD3L/ai9TbCHAtI+CN1NsIM0NJUS5LT1NFOkEwMDUzODAuSVFfTkVUX0lOVEVSRVNUX0VYUC5DUTIyMDIxLi4uLlVTRAEAAABMWQ0AAgAAAAg2Ljc5OTQ2NwEIAAAABQAAAAExAQAAAAstMjA2OTM3Mjg5NQMAAAADMTYwAgAAAAMzNjgEAAAAATAHAAAACjEwLzI0LzIwMjMIAAAACTYvMzAvMjAyMQkAAAABMAPcv9qL1NsIAI0k4I3U2wgyQ0lRLktPU0U6QTAwNTM4MC5JUV9ORVRfV09SS0lOR19DQVAuQ1EyMjAyMS4uLi5VU0QBAAAATFkNAAIAAAAMLTczNTcuNDA1MDU1AQgAAAAFAAAAATEBAAAACy0yMDY5MzcyODk1AwAAAAMxNjACAAAABDEzMTEEAAAAATAHAAAACjEwLzI0LzIwMjMIAAAACTYvMzAvMjAyMQkAAAABMAPcv9qL1NsItjMY4I3U2wgoQ0lRLktPU0U6QTAwNTM4MC5JUV9DQVBFWC5DUTIyMDIxLi4uLlVTRAEAAABMWQ0AAgAAAAstNzU5LjY1ODg0OAEIAAAABQAAAAExAQAAAAstMjA2OTM3Mjg5NQMAAAADMTYwAgAAAAQyMDIxBAAAAAEwBwAAAAoxMC8yNC8yMDIzCAAA</t>
  </si>
  <si>
    <t>AAk2LzMwLzIwMjEJAAAAATAD3L/ai9TbCCZjQ+CN1NsILENJUS5LT1NFOkEwMDUzODAuSVFfVE9UQUxfUkVWLkNRMTIwMjEuLi4uVVNEAQAAAExZDQACAAAACzI0MjkxLjA3MzUyAQgAAAAFAAAAATEBAAAACy0yMDgzMjA2MDIyAwAAAAMxNjACAAAAAjI4BAAAAAEwBwAAAAoxMC8yNC8yMDIzCAAAAAkzLzMxLzIwMjEJAAAAATAD3L/ai9TbCEPyEeCN1NsIJUNJUS5LT1NFOkEwMDUzODAuSVFfTkkuQ1ExMjAyMS4uLi5VU0QBAAAATFkNAAIAAAALMTE3Ny4wNDY0NDUBCAAAAAUAAAABMQEAAAALLTIwODMyMDYwMjIDAAAAAzE2MAIAAAACMTUEAAAAATAHAAAACjEwLzI0LzIwMjMIAAAACTMvMzEvMjAyMQkAAAABMAPcv9qL1NsIz2YU4I3U2wgtQ0lRLktPU0U6QTAwNTM4MC5JUV9DQVNIX0VRVUlWLkNRMTIwMjEuLi4uVVNEAQAAAExZDQACAAAACjk3ODYuNDAyNjgBCAAAAAUAAAABMQEAAAALLTIwODMyMDYwMjIDAAAAAzE2MAIAAAAEMTA5NgQAAAABMAcAAAAKMTAvMjQvMjAyMwgAAAAJMy8zMS8yMDIxCQAAAAEwA9y/2ovU2wixOBbgjdTbCDFDSVEuS09TRTpBMDA1MzgwLklRX0NBU0hfU1RfSU5WRVNULkNRMTIwMjEuLi4uVVNEAQAAAExZDQACAAAADDI3MTE4Ljg5MDI0NgEIAAAABQAAAAExAQAAAAstMjA4MzIwNjAyMgMAAAADMTYwAgAAAAQxMDAyBAAAAAEwBwAAAAoxMC8yNC8yMDIzCAAAAAkzLzMx</t>
  </si>
  <si>
    <t>LzIwMjEJAAAAATAD3L/ai9TbCCcQDeCN1NsIK0NJUS5LT1NFOkEwMDUzODAuSVFfVE9UQUxfQ0EuQ1ExMjAyMS4uLi5VU0QBAAAATFkNAAIAAAAMNDYyNjIuODM4MzIyAQgAAAAFAAAAATEBAAAACy0yMDgzMjA2MDIyAwAAAAMxNjACAAAABDEwMDgEAAAAATAHAAAACjEwLzI0LzIwMjMIAAAACTMvMzEvMjAyMQkAAAABMAPcv9qL1NsI3uMO4I3U2wgvQ0lRLktPU0U6QTAwNTM4MC5JUV9UT1RBTF9BU1NFVFMuQ1ExMjAyMS4uLi5VU0QBAAAATFkNAAIAAAANMTkxNjg5LjAwNTc0NwEIAAAABQAAAAExAQAAAAstMjA4MzIwNjAyMgMAAAADMTYwAgAAAAQxMDA3BAAAAAEwBwAAAAoxMC8yNC8yMDIzCAAAAAkzLzMxLzIwMjEJAAAAATAD3L/ai9TbCIX2D+CN1NsIK0NJUS5LT1NFOkEwMDUzODAuSVFfVE9UQUxfQ0wuQ1ExMjAyMS4uLi5VU0QBAAAATFkNAAIAAAAMNTQ1NjkuMzU5NTA3AQgAAAAFAAAAATEBAAAACy0yMDgzMjA2MDIyAwAAAAMxNjACAAAABDEwMDkEAAAAATAHAAAACjEwLzI0LzIwMjMIAAAACTMvMzEvMjAyMQkAAAABMAPcv9qL1NsIWVD4343U2wgtQ0lRLktPU0U6QTAwNTM4MC5JUV9UT1RBTF9MSUFCLkNRMTIwMjEuLi4uVVNEAQAAAExZDQACAAAADTEyMjkzOC42MTk5MzgBCAAAAAUAAAABMQEAAAALLTIwODMyMDYwMjIDAAAAAzE2MAIAAAAEMTI3NgQAAAABMAcAAAAKMTAvMjQvMjAyMwgA</t>
  </si>
  <si>
    <t>AAAJMy8zMS8yMDIxCQAAAAEwA9y/2ovU2whsNPvfjdTbCC5DSVEuS09TRTpBMDA1MzgwLklRX1BSRUZfRVFVSVRZLkNRMTIwMjEuLi4uVVNEAQAAAExZDQACAAAACjI5My41NTA4MTYBCAAAAAUAAAABMQEAAAALLTIwODMyMDYwMjIDAAAAAzE2MAIAAAAEMTAwNQQAAAABMAcAAAAKMTAvMjQvMjAyMwgAAAAJMy8zMS8yMDIxCQAAAAEwA9y/2ovU2wjDfyHgjdTbCDZDSVEuS09TRTpBMDA1MzgwLklRX1RPVEFMX0NPTU1PTl9FUVVJVFkuQ1ExMjAyMS4uLi5VU0QBAAAATFkNAAIAAAAMNjIzMTguMTE4OTc3AQgAAAAFAAAAATEBAAAACy0yMDgzMjA2MDIyAwAAAAMxNjACAAAABDEwMDYEAAAAATAHAAAACjEwLzI0LzIwMjMIAAAACTMvMzEvMjAyMQkAAAABMAPcv9qL1NsIcC0j4I3U2wgnQ0lRLktPU0U6QTAwNTM4MC5JUV9BUElDLkNRMTIwMjEuLi4uVVNEAQAAAExZDQACAAAACzM1NjkuOTYxMjQ4AQgAAAAFAAAAATEBAAAACy0yMDgzMjA2MDIyAwAAAAMxNjACAAAABDEwODQEAAAAATAHAAAACjEwLzI0LzIwMjMIAAAACTMvMzEvMjAyMQkAAAABMAPcv9qL1NsI9WUk4I3U2wglQ0lRLktPU0U6QTAwNTM4MC5JUV9SRS5DUTEyMDIxLi4uLlVTRAEAAABMWQ0AAgAAAAw2MTY0Ny4yOTk2MTEBCAAAAAUAAAABMQEAAAALLTIwODMyMDYwMjIDAAAAAzE2MAIAAAAEMTIyMgQAAAABMAcAAAAKMTAvMjQvMjAyMwgA</t>
  </si>
  <si>
    <t>AAAJMy8zMS8yMDIxCQAAAAEwA9y/2ovU2wg6TSfgjdTbCC9DSVEuS09TRTpBMDA1MzgwLklRX1RPVEFMX0VRVUlUWS5DUTEyMDIxLi4uLlVTRAEAAABMWQ0AAgAAAAw2ODc1MC4zODU4MDgBCAAAAAUAAAABMQEAAAALLTIwODMyMDYwMjIDAAAAAzE2MAIAAAAEMTI3NQQAAAABMAcAAAAKMTAvMjQvMjAyMwgAAAAJMy8zMS8yMDIxCQAAAAEwA9y/2ovU2wgM20HgjdTbCEBDSVEuS09TRTpBMDA1MzgwLklRX1RPVEFMX09VVFNUQU5ESU5HX0ZJTElOR19EQVRFLkNRMTIwMjEuLi4uVVNEAQAAAExZDQACAAAACjIwMC41NzY3NjkBBAAAAAUAAAABNQEAAAALLTIwODMyMDYwMjICAAAABTI0MTUzBgAAAAEwA9y/2ovU2wgijhvgjdTbCC1DSVEuS09TRTpBMDA1MzgwLklRX1RPVEFMX0RFQlQuQ1ExMjAyMS4uLi5VU0QBAAAATFkNAAIAAAAMODYwODIuNDk1NTg0AQgAAAAFAAAAATEBAAAACy0yMDgzMjA2MDIyAwAAAAMxNjACAAAABDQxNzMEAAAAATAHAAAACjEwLzI0LzIwMjMIAAAACTMvMzEvMjAyMQkAAAABMAPcv9qL1NsIEWQd4I3U2wgxQ0lRLktPU0U6QTAwNTM4MC5JUV9QUkVGX0RJVl9PVEhFUi5DUTEyMDIxLi4uLlVTRAEAAABMWQ0AAgAAAAoxNzAuMzA1MjUyAQgAAAAFAAAAATEBAAAACy0yMDgzMjA2MDIyAwAAAAMxNjACAAAAAjk3BAAAAAEwBwAAAAoxMC8yNC8yMDIzCAAAAAkzLzMxLzIwMjEJAAAA</t>
  </si>
  <si>
    <t>ATAD3L/ai9TbCPURH+CN1NsIJ0NJUS5LT1NFOkEwMDUzODAuSVFfQ09HUy5DUTEyMDIxLi4uLlVTRAEAAABMWQ0AAgAAAAsxOTgyNC40ODcxMQEIAAAABQAAAAExAQAAAAstMjA4MzIwNjAyMgMAAAADMTYwAgAAAAIzNAQAAAABMAcAAAAKMTAvMjQvMjAyMwgAAAAJMy8zMS8yMDIxCQAAAAEwA9y/2ovU2wjkSSDgjdTbCCVDSVEuS09TRTpBMDA1MzgwLklRX0FQLkNRMTIwMjEuLi4uVVNEAQAAAExZDQACAAAACzg1NDcuODA5Mjc3AQgAAAAFAAAAATEBAAAACy0yMDgzMjA2MDIyAwAAAAMxNjACAAAABDEwMTgEAAAAATAHAAAACjEwLzI0LzIwMjMIAAAACTMvMzEvMjAyMQkAAAABMAPcv9qL1NsIsTgW4I3U2wglQ0lRLktPU0U6QTAwNTM4MC5JUV9BUi5DUTEyMDIxLi4uLlVTRAEAAABMWQ0AAgAAAAszOTYzLjAzMjIzOQEIAAAABQAAAAExAQAAAAstMjA4MzIwNjAyMgMAAAADMTYwAgAAAAQxMDIxBAAAAAEwBwAAAAoxMC8yNC8yMDIzCAAAAAkzLzMxLzIwMjEJAAAAATAD3L/ai9TbCLYzGOCN1NsILENJUS5LT1NFOkEwMDUzODAuSVFfSU5WRU5UT1JZLkNRMTIwMjEuLi4uVVNEAQAAAExZDQACAAAADDEwODcyLjUzNTY0NAEIAAAABQAAAAExAQAAAAstMjA4MzIwNjAyMgMAAAADMTYwAgAAAAQxMDQzBAAAAAEwBwAAAAoxMC8yNC8yMDIzCAAAAAkzLzMxLzIwMjEJAAAAATAD3L/ai9TbCFlQ+N+N1NsIJkNJ</t>
  </si>
  <si>
    <t>US5LT1NFOkEwMDUzODAuSVFfU0dBLkNRMTIwMjEuLi4uVVNEAQAAAExZDQACAAAACzI3MzUuNzE0ODkyAQgAAAAFAAAAATEBAAAACy0yMDgzMjA2MDIyAwAAAAMxNjACAAAAAjIzBAAAAAEwBwAAAAoxMC8yNC8yMDIzCAAAAAkzLzMxLzIwMjEJAAAAATAD3L/ai9TbCGw0+9+N1NsIO0NJUS5LT1NFOkEwMDUzODAuSVFfVE9UQUxfUkVWXzFZUl9BTk5fR1JPV1RILkNRMTIwMjEuLi4uVVNEAQAAAExZDQACAAAABjguMTgxMQEIAAAABQAAAAExAQAAAAstMjA4MzIwNjAyMgMAAAACODUCAAAABDQxOTQEAAAAATAHAAAACjEwLzI0LzIwMjMIAAAACTMvMzEvMjAyMQkAAAABMAPcv9qL1NsIN/L9343U2wglQ0lRLktPU0U6QTAwNTM4MC5JUV9EQS5DUTEyMDIxLi4uLlVTRAEAAABMWQ0AAwAAAAAAA9y/2ovU2wje4w7gjdTbCDNDSVEuS09TRTpBMDA1MzgwLklRX05FVF9JTlRFUkVTVF9FWFAuQ1ExMjAyMS4uLi5VU0QBAAAATFkNAAIAAAAJMjguNzM1OTg1AQgAAAAFAAAAATEBAAAACy0yMDgzMjA2MDIyAwAAAAMxNjACAAAAAzM2OAQAAAABMAcAAAAKMTAvMjQvMjAyMwgAAAAJMy8zMS8yMDIxCQAAAAEwA9y/2ovU2wiF9g/gjdTbCDJDSVEuS09TRTpBMDA1MzgwLklRX05FVF9XT1JLSU5HX0NBUC5DUTEyMDIxLi4uLlVTRAEAAABMWQ0AAgAAAAotNzMxNC40MzMxAQgAAAAFAAAAATEBAAAACy0yMDgzMjA2MDIy</t>
  </si>
  <si>
    <t>AwAAAAMxNjACAAAABDEzMTEEAAAAATAHAAAACjEwLzI0LzIwMjMIAAAACTMvMzEvMjAyMQkAAAABMAPcv9qL1NsIWcYK4I3U2wgoQ0lRLktPU0U6QTAwNTM4MC5JUV9DQVBFWC5DUTEyMDIxLi4uLlVTRAEAAABMWQ0AAgAAAAstOTY5LjY3NjA5MgEIAAAABQAAAAExAQAAAAstMjA4MzIwNjAyMgMAAAADMTYwAgAAAAQyMDIxBAAAAAEwBwAAAAoxMC8yNC8yMDIzCAAAAAkzLzMxLzIwMjEJAAAAATAD3L/ai9TbCEPyEeCN1NsILENJUS5LT1NFOkEwMDUzODAuSVFfVE9UQUxfUkVWLkNRNDIwMjAuLi4uVVNEAQAAAExZDQACAAAADDI2ODcxLjQyMTg4MgEIAAAABQAAAAExAQAAAAstMjA1NzExMjU3NAMAAAADMTYwAgAAAAIyOAQAAAABMAcAAAAKMTAvMjQvMjAyMwgAAAAKMTIvMzEvMjAyMAkAAAABMAPcv9qL1NsIJxAN4I3U2wglQ0lRLktPU0U6QTAwNTM4MC5JUV9OSS5DUTQyMDIwLi4uLlVTRAEAAABMWQ0AAgAAAAo5ODMuMDI1NzY1AQgAAAAFAAAAATEBAAAACy0yMDU3MTEyNTc0AwAAAAMxNjACAAAAAjE1BAAAAAEwBwAAAAoxMC8yNC8yMDIzCAAAAAoxMi8zMS8yMDIwCQAAAAEwA9y/2ovU2whZUPjfjdTbCC1DSVEuS09TRTpBMDA1MzgwLklRX0NBU0hfRVFVSVYuQ1E0MjAyMC4uLi5VU0QBAAAATFkNAAIAAAALOTA2Mi4yMTgxNDkBCAAAAAUAAAABMQEAAAALLTIwNTcxMTI1NzQDAAAAAzE2MAIAAAAE</t>
  </si>
  <si>
    <t>MTA5NgQAAAABMAcAAAAKMTAvMjQvMjAyMwgAAAAKMTIvMzEvMjAyMAkAAAABMAPcv9qL1NsIbDT7343U2wgxQ0lRLktPU0U6QTAwNTM4MC5JUV9DQVNIX1NUX0lOVkVTVC5DUTQyMDIwLi4uLlVTRAEAAABMWQ0AAgAAAAkyNzQzNy4wMjkBCAAAAAUAAAABMQEAAAALLTIwNTcxMTI1NzQDAAAAAzE2MAIAAAAEMTAwMgQAAAABMAcAAAAKMTAvMjQvMjAyMwgAAAAKMTIvMzEvMjAyMAkAAAABMAPcv9qL1NsIN/L9343U2wgrQ0lRLktPU0U6QTAwNTM4MC5JUV9UT1RBTF9DQS5DUTQyMDIwLi4uLlVTRAEAAABMWQ0AAgAAAAw3Njg5OC41NTY1ODQBCAAAAAUAAAABMQEAAAALLTIwNTcxMTI1NzQDAAAAAzE2MAIAAAAEMTAwOAQAAAABMAcAAAAKMTAvMjQvMjAyMwgAAAAKMTIvMzEvMjAyMAkAAAABMAPcv9qL1NsI5Ekg4I3U2wgvQ0lRLktPU0U6QTAwNTM4MC5JUV9UT1RBTF9BU1NFVFMuQ1E0MjAyMC4uLi5VU0QBAAAATFkNAAIAAAANMTkyMzY0LjMwMjk2NQEIAAAABQAAAAExAQAAAAstMjA1NzExMjU3NAMAAAADMTYwAgAAAAQxMDA3BAAAAAEwBwAAAAoxMC8yNC8yMDIzCAAAAAoxMi8zMS8yMDIwCQAAAAEwA9y/2ovU2wjDfyHgjdTbCCtDSVEuS09TRTpBMDA1MzgwLklRX1RPVEFMX0NMLkNRNDIwMjAuLi4uVVNEAQAAAExZDQACAAAADDU0NjM2Ljc2NTY4NAEIAAAABQAAAAExAQAAAAstMjA1NzExMjU3NAMA</t>
  </si>
  <si>
    <t>AAADMTYwAgAAAAQxMDA5BAAAAAEwBwAAAAoxMC8yNC8yMDIzCAAAAAoxMi8zMS8yMDIwCQAAAAEwA9y/2ovU2wjxnQrgjdTbCC1DSVEuS09TRTpBMDA1MzgwLklRX1RPVEFMX0xJQUIuQ1E0MjAyMC4uLi5VU0QBAAAATFkNAAIAAAANMTIyMjE1LjM0OTA0MQEIAAAABQAAAAExAQAAAAstMjA1NzExMjU3NAMAAAADMTYwAgAAAAQxMjc2BAAAAAEwBwAAAAoxMC8yNC8yMDIzCAAAAAoxMi8zMS8yMDIwCQAAAAEwA9y/2ovU2whT3j/gjdTbCC5DSVEuS09TRTpBMDA1MzgwLklRX1BSRUZfRVFVSVRZLkNRNDIwMjAuLi4uVVNEAQAAAExZDQACAAAACjE4OC43OTYwNTgBCAAAAAUAAAABMQEAAAALLTIwNTcxMTI1NzQDAAAAAzE2MAIAAAAEMTAwNQQAAAABMAcAAAAKMTAvMjQvMjAyMwgAAAAKMTIvMzEvMjAyMAkAAAABMAPcv9qL1NsIIo4b4I3U2wg2Q0lRLktPU0U6QTAwNTM4MC5JUV9UT1RBTF9DT01NT05fRVFVSVRZLkNRNDIwMjAuLi4uVVNEAQAAAExZDQACAAAADDYzNjU2LjI2Mjc5OQEIAAAABQAAAAExAQAAAAstMjA1NzExMjU3NAMAAAADMTYwAgAAAAQxMDA2BAAAAAEwBwAAAAoxMC8yNC8yMDIzCAAAAAoxMi8zMS8yMDIwCQAAAAEwA9y/2ovU2wgRZB3gjdTbCCdDSVEuS09TRTpBMDA1MzgwLklRX0FQSUMuQ1E0MjAyMC4uLi5VU0QBAAAATFkNAAIAAAALMzg1MC4yMzQ1NTcBCAAAAAUAAAABMQEAAAAL</t>
  </si>
  <si>
    <t>LTIwNTcxMTI1NzQDAAAAAzE2MAIAAAAEMTA4NAQAAAABMAcAAAAKMTAvMjQvMjAyMwgAAAAKMTIvMzEvMjAyMAkAAAABMAPcv9qL1NsI9REf4I3U2wglQ0lRLktPU0U6QTAwNTM4MC5JUV9SRS5DUTQyMDIwLi4uLlVTRAEAAABMWQ0AAgAAAAw2MzMyMi4zNjM5MDIBCAAAAAUAAAABMQEAAAALLTIwNTcxMTI1NzQDAAAAAzE2MAIAAAAEMTIyMgQAAAABMAcAAAAKMTAvMjQvMjAyMwgAAAAKMTIvMzEvMjAyMAkAAAABMAPcv9qL1NsIQ/IR4I3U2wgvQ0lRLktPU0U6QTAwNTM4MC5JUV9UT1RBTF9FUVVJVFkuQ1E0MjAyMC4uLi5VU0QBAAAATFkNAAIAAAAMNzAxNDguOTUzOTIzAQgAAAAFAAAAATEBAAAACy0yMDU3MTEyNTc0AwAAAAMxNjACAAAABDEyNzUEAAAAATAHAAAACjEwLzI0LzIwMjMIAAAACjEyLzMxLzIwMjAJAAAAATAD3L/ai9TbCEg8FOCN1NsIQENJUS5LT1NFOkEwMDUzODAuSVFfVE9UQUxfT1VUU1RBTkRJTkdfRklMSU5HX0RBVEUuQ1E0MjAyMC4uLi5VU0QBAAAATFkNAAIAAAAKMjIyLjc0NjQ2MQEEAAAABQAAAAE1AQAAAAstMjA1NzExMjU3NAIAAAAFMjQxNTMGAAAAATAD3L/ai9TbCLE4FuCN1NsILUNJUS5LT1NFOkEwMDUzODAuSVFfVE9UQUxfREVCVC5DUTQyMDIwLi4uLlVTRAEAAABMWQ0AAgAAAAw4NDY4OC4zOTc4NTgBCAAAAAUAAAABMQEAAAALLTIwNTcxMTI1NzQDAAAAAzE2MAIA</t>
  </si>
  <si>
    <t>AAAENDE3MwQAAAABMAcAAAAKMTAvMjQvMjAyMwgAAAAKMTIvMzEvMjAyMAkAAAABMAPcv9qL1NsItjMY4I3U2wgxQ0lRLktPU0U6QTAwNTM4MC5JUV9QUkVGX0RJVl9PVEhFUi5DUTQyMDIwLi4uLlVTRAEAAABMWQ0AAgAAAAoxNDIuMzY1NDY1AQgAAAAFAAAAATEBAAAACy0yMDU3MTEyNTc0AwAAAAMxNjACAAAAAjk3BAAAAAEwBwAAAAoxMC8yNC8yMDIzCAAAAAoxMi8zMS8yMDIwCQAAAAEwA9y/2ovU2whlDfvfjdTbCCdDSVEuS09TRTpBMDA1MzgwLklRX0NPR1MuQ1E0MjAyMC4uLi5VU0QBAAAATFkNAAIAAAAMMjE5MjguNDY4MTQ3AQgAAAAFAAAAATEBAAAACy0yMDU3MTEyNTc0AwAAAAMxNjACAAAAAjM0BAAAAAEwBwAAAAoxMC8yNC8yMDIzCAAAAAoxMi8zMS8yMDIwCQAAAAEwA9y/2ovU2wg38v3fjdTbCCVDSVEuS09TRTpBMDA1MzgwLklRX0FQLkNRNDIwMjAuLi4uVVNEAQAAAExZDQACAAAACzgwNzkuOTY0MjUxAQgAAAAFAAAAATEBAAAACy0yMDU3MTEyNTc0AwAAAAMxNjACAAAABDEwMTgEAAAAATAHAAAACjEwLzI0LzIwMjMIAAAACjEyLzMxLzIwMjAJAAAAATAD3L/ai9TbCDpNJ+CN1NsIJUNJUS5LT1NFOkEwMDUzODAuSVFfQVIuQ1E0MjAyMC4uLi5VU0QBAAAATFkNAAIAAAALNDE2OC4xNjY4MjEBCAAAAAUAAAABMQEAAAALLTIwNTcxMTI1NzQDAAAAAzE2MAIAAAAEMTAyMQQAAAABMAcA</t>
  </si>
  <si>
    <t>AAAKMTAvMjQvMjAyMwgAAAAKMTIvMzEvMjAyMAkAAAABMAPcv9qL1NsIJxAN4I3U2wgsQ0lRLktPU0U6QTAwNTM4MC5JUV9JTlZFTlRPUlkuQ1E0MjAyMC4uLi5VU0QBAAAATFkNAAIAAAAMMTA0MTQuNDU0ODM1AQgAAAAFAAAAATEBAAAACy0yMDU3MTEyNTc0AwAAAAMxNjACAAAABDEwNDMEAAAAATAHAAAACjEwLzI0LzIwMjMIAAAACjEyLzMxLzIwMjAJAAAAATAD3L/ai9TbCN7jDuCN1NsIJkNJUS5LT1NFOkEwMDUzODAuSVFfU0dBLkNRNDIwMjAuLi4uVVNEAQAAAExZDQACAAAACzM0MDUuNzg0OTIzAQgAAAAFAAAAATEBAAAACy0yMDU3MTEyNTc0AwAAAAMxNjACAAAAAjIzBAAAAAEwBwAAAAoxMC8yNC8yMDIzCAAAAAoxMi8zMS8yMDIwCQAAAAEwA9y/2ovU2wjkSSDgjdTbCDtDSVEuS09TRTpBMDA1MzgwLklRX1RPVEFMX1JFVl8xWVJfQU5OX0dST1dUSC5DUTQyMDIwLi4uLlVTRAEAAABMWQ0AAgAAAAY1LjEwMDYBCAAAAAUAAAABMQEAAAALLTIwNTcxMTI1NzQDAAAAAjg1AgAAAAQ0MTk0BAAAAAEwBwAAAAoxMC8yNC8yMDIzCAAAAAoxMi8zMS8yMDIwCQAAAAEwA9y/2ovU2wjDfyHgjdTbCCVDSVEuS09TRTpBMDA1MzgwLklRX0RBLkNRNDIwMjAuLi4uVVNEAQAAAExZDQADAAAAAAAD3L/ai9TbCHAtI+CN1NsIM0NJUS5LT1NFOkEwMDUzODAuSVFfTkVUX0lOVEVSRVNUX0VYUC5DUTQyMDIwLi4u</t>
  </si>
  <si>
    <t>LlVTRAEAAABMWQ0AAgAAAAotMzMuNTY3OTcxAQgAAAAFAAAAATEBAAAACy0yMDU3MTEyNTc0AwAAAAMxNjACAAAAAzM2OAQAAAABMAcAAAAKMTAvMjQvMjAyMwgAAAAKMTIvMzEvMjAyMAkAAAABMAPcv9qL1NsI9WUk4I3U2wgyQ0lRLktPU0U6QTAwNTM4MC5JUV9ORVRfV09SS0lOR19DQVAuQ1E0MjAyMC4uLi5VU0QBAAAATFkNAAIAAAALMjI0MTUuNDkzNjMBCAAAAAUAAAABMQEAAAALLTIwNTcxMTI1NzQDAAAAAzE2MAIAAAAEMTMxMQQAAAABMAcAAAAKMTAvMjQvMjAyMwgAAAAKMTIvMzEvMjAyMAkAAAABMAPcv9qL1NsIWVD4343U2wgoQ0lRLktPU0U6QTAwNTM4MC5JUV9DQVBFWC5DUTQyMDIwLi4uLlVTRAEAAABMWQ0AAgAAAAwtMTM0OC43MTE4MjQBCAAAAAUAAAABMQEAAAALLTIwNTcxMTI1NzQDAAAAAzE2MAIAAAAEMjAyMQQAAAABMAcAAAAKMTAvMjQvMjAyMwgAAAAKMTIvMzEvMjAyMAkAAAABMAPcv9qL1NsIIo4b4I3U2wgsQ0lRLktPU0U6QTAwNTM4MC5JUV9UT1RBTF9SRVYuQ1EzMjAyMC4uLi5VU0QBAAAATFkNAAIAAAAMMjM2ODUuMDU3OTU3AQgAAAAFAAAAATEBAAAACy0yMTIwNDI4OTk2AwAAAAMxNjACAAAAAjI4BAAAAAEwBwAAAAoxMC8yNC8yMDIzCAAAAAk5LzMwLzIwMjAJAAAAATAD3L/ai9TbCEg8FOCN1NsIJUNJUS5LT1NFOkEwMDUzODAuSVFfTkkuQ1EzMjAyMC4uLi5VU0QB</t>
  </si>
  <si>
    <t>AAAATFkNAAIAAAALLTI4OC42NDUxNDUBCAAAAAUAAAABMQEAAAALLTIxMjA0Mjg5OTYDAAAAAzE2MAIAAAACMTUEAAAAATAHAAAACjEwLzI0LzIwMjMIAAAACTkvMzAvMjAyMAkAAAABMAPcv9qL1NsIsTgW4I3U2wgtQ0lRLktPU0U6QTAwNTM4MC5JUV9DQVNIX0VRVUlWLkNRMzIwMjAuLi4uVVNEAQAAAExZDQADAAAAAAAD3L/ai9TbCLYzGOCN1NsIMUNJUS5LT1NFOkEwMDUzODAuSVFfQ0FTSF9TVF9JTlZFU1QuQ1EzMjAyMC4uLi5VU0QBAAAATFkNAAMAAAAAAAPcv9qL1NsI3fY+4I3U2wgrQ0lRLktPU0U6QTAwNTM4MC5JUV9UT1RBTF9DQS5DUTMyMDIwLi4uLlVTRAEAAABMWQ0AAwAAAAAAA9y/2ovU2wje4w7gjdTbCC9DSVEuS09TRTpBMDA1MzgwLklRX1RPVEFMX0FTU0VUUy5DUTMyMDIwLi4uLlVTRAEAAABMWQ0AAwAAAAAAA9y/2ovU2wiF9g/gjdTbCCtDSVEuS09TRTpBMDA1MzgwLklRX1RPVEFMX0NMLkNRMzIwMjAuLi4uVVNEAQAAAExZDQADAAAAAAAD3L/ai9TbCFlQ+N+N1NsILUNJUS5LT1NFOkEwMDUzODAuSVFfVE9UQUxfTElBQi5DUTMyMDIwLi4uLlVTRAEAAABMWQ0AAwAAAAAAA9y/2ovU2whlDfvfjdTbCC5DSVEuS09TRTpBMDA1MzgwLklRX1BSRUZfRVFVSVRZLkNRMzIwMjAuLi4uVVNEAQAAAExZDQADAAAAAAAD3L/ai9TbCDfy/d+N1NsINkNJUS5LT1NFOkEwMDUzODAuSVFfVE9U</t>
  </si>
  <si>
    <t>QUxfQ09NTU9OX0VRVUlUWS5DUTMyMDIwLi4uLlVTRAEAAABMWQ0AAwAAAAAAA9y/2ovU2whwLSPgjdTbCCdDSVEuS09TRTpBMDA1MzgwLklRX0FQSUMuQ1EzMjAyMC4uLi5VU0QBAAAATFkNAAMAAAAAAAPcv9qL1NsI9WUk4I3U2wglQ0lRLktPU0U6QTAwNTM4MC5JUV9SRS5DUTMyMDIwLi4uLlVTRAEAAABMWQ0AAwAAAAAAA9y/2ovU2wg6TSfgjdTbCC9DSVEuS09TRTpBMDA1MzgwLklRX1RPVEFMX0VRVUlUWS5DUTMyMDIwLi4uLlVTRAEAAABMWQ0AAwAAAAAAA9y/2ovU2wgnEA3gjdTbCEBDSVEuS09TRTpBMDA1MzgwLklRX1RPVEFMX09VVFNUQU5ESU5HX0ZJTElOR19EQVRFLkNRMzIwMjAuLi4uVVNEAQAAAExZDQACAAAACjIyMi43NDYzNDkBBAAAAAUAAAABNQEAAAALLTIxMjA0Mjg5OTYCAAAABTI0MTUzBgAAAAEwA9y/2ovU2wgijhvgjdTbCC1DSVEuS09TRTpBMDA1MzgwLklRX1RPVEFMX0RFQlQuQ1EzMjAyMC4uLi5VU0QBAAAATFkNAAMAAAAAAAPcv9qL1NsIEWQd4I3U2wgxQ0lRLktPU0U6QTAwNTM4MC5JUV9QUkVGX0RJVl9PVEhFUi5DUTMyMDIwLi4uLlVTRAEAAABMWQ0AAgAAAAotNDAuOTY5ODY0AQgAAAAFAAAAATEBAAAACy0yMTIwNDI4OTk2AwAAAAMxNjACAAAAAjk3BAAAAAEwBwAAAAoxMC8yNC8yMDIzCAAAAAk5LzMwLzIwMjAJAAAAATAD3L/ai9TbCPURH+CN1NsIJ0NJUS5LT1NF</t>
  </si>
  <si>
    <t>OkEwMDUzODAuSVFfQ09HUy5DUTMyMDIwLi4uLlVTRAEAAABMWQ0AAgAAAAwxOTI4Mi45MzAyNTQBCAAAAAUAAAABMQEAAAALLTIxMjA0Mjg5OTYDAAAAAzE2MAIAAAACMzQEAAAAATAHAAAACjEwLzI0LzIwMjMIAAAACTkvMzAvMjAyMAkAAAABMAPcv9qL1NsI5Ekg4I3U2wglQ0lRLktPU0U6QTAwNTM4MC5JUV9BUC5DUTMyMDIwLi4uLlVTRAEAAABMWQ0AAwAAAAAAA9y/2ovU2wjBWCHgjdTbCCVDSVEuS09TRTpBMDA1MzgwLklRX0FSLkNRMzIwMjAuLi4uVVNEAQAAAExZDQADAAAAAAAD3L/ai9TbCLYzGOCN1NsILENJUS5LT1NFOkEwMDUzODAuSVFfSU5WRU5UT1JZLkNRMzIwMjAuLi4uVVNEAQAAAExZDQADAAAAAAAD3L/ai9TbCFlQ+N+N1NsIJkNJUS5LT1NFOkEwMDUzODAuSVFfU0dBLkNRMzIwMjAuLi4uVVNEAQAAAExZDQACAAAACjQzOTguNTE1MTQBCAAAAAUAAAABMQEAAAALLTIxMjA0Mjg5OTYDAAAAAzE2MAIAAAACMjMEAAAAATAHAAAACjEwLzI0LzIwMjMIAAAACTkvMzAvMjAyMAkAAAABMAPcv9qL1NsIZQ37343U2wg7Q0lRLktPU0U6QTAwNTM4MC5JUV9UT1RBTF9SRVZfMVlSX0FOTl9HUk9XVEguQ1EzMjAyMC4uLi5VU0QBAAAATFkNAAIAAAAGMi4yNTA1AQgAAAAFAAAAATEBAAAACy0yMTIwNDI4OTk2AwAAAAI4NQIAAAAENDE5NAQAAAABMAcAAAAKMTAvMjQvMjAyMwgAAAAJOS8zMC8y</t>
  </si>
  <si>
    <t>MDIwCQAAAAEwA9y/2ovU2wg38v3fjdTbCCVDSVEuS09TRTpBMDA1MzgwLklRX0RBLkNRMzIwMjAuLi4uVVNEAQAAAExZDQADAAAAAAAD3L/ai9TbCNrTPOCN1NsIM0NJUS5LT1NFOkEwMDUzODAuSVFfTkVUX0lOVEVSRVNUX0VYUC5DUTMyMDIwLi4uLlVTRAEAAABMWQ0AAgAAAAkzMi44NjY5MzUBCAAAAAUAAAABMQEAAAALLTIxMjA0Mjg5OTYDAAAAAzE2MAIAAAADMzY4BAAAAAEwBwAAAAoxMC8yNC8yMDIzCAAAAAk5LzMwLzIwMjAJAAAAATAD3L/ai9TbCIX2D+CN1NsIMkNJUS5LT1NFOkEwMDUzODAuSVFfTkVUX1dPUktJTkdfQ0FQLkNRMzIwMjAuLi4uVVNEAQAAAExZDQADAAAAAAAD3L/ai9TbCPGdCuCN1NsIKENJUS5LT1NFOkEwMDUzODAuSVFfQ0FQRVguQ1EzMjAyMC4uLi5VU0QBAAAATFkNAAIAAAALLTg4NC41NjUxMjkBCAAAAAUAAAABMQEAAAALLTIxMjA0Mjg5OTYDAAAAAzE2MAIAAAAEMjAyMQQAAAABMAcAAAAKMTAvMjQvMjAyMwgAAAAJOS8zMC8yMDIwCQAAAAEwA9y/2ovU2whD8hHgjdTbCCxDSVEuS09TRTpBMDA1MzgwLklRX1RPVEFMX1JFVi5DUTIyMDIwLi4uLlVTRAEAAABMWQ0AAgAAAAwxODIyNC4xNjg2ODIBCAAAAAUAAAABMQEAAAALLTIxMjA0MTU5MDgDAAAAAzE2MAIAAAACMjgEAAAAATAHAAAACjEwLzI0LzIwMjMIAAAACTYvMzAvMjAyMAkAAAABMAPcv9qL1NsIJxAN4I3U</t>
  </si>
  <si>
    <t>2wglQ0lRLktPU0U6QTAwNTM4MC5JUV9OSS5DUTIyMDIwLi4uLlVTRAEAAABMWQ0AAgAAAAoxODkuNTc1MTE5AQgAAAAFAAAAATEBAAAACy0yMTIwNDE1OTA4AwAAAAMxNjACAAAAAjE1BAAAAAEwBwAAAAoxMC8yNC8yMDIzCAAAAAk2LzMwLzIwMjAJAAAAATAD3L/ai9TbCN7jDuCN1NsILUNJUS5LT1NFOkEwMDUzODAuSVFfQ0FTSF9FUVVJVi5DUTIyMDIwLi4uLlVTRAEAAABMWQ0AAwAAAAAAA9y/2ovU2whlDfvfjdTbCDFDSVEuS09TRTpBMDA1MzgwLklRX0NBU0hfU1RfSU5WRVNULkNRMjIwMjAuLi4uVVNEAQAAAExZDQACAAAADDIzMjg4LjU1NDYwOAEIAAAABQAAAAExAQAAAAstMjEyMDQxNTkwOAMAAAADMTYwAgAAAAQxMDAyBAAAAAEwBwAAAAoxMC8yNC8yMDIzCAAAAAk2LzMwLzIwMjAJAAAAATAD3L/ai9TbCDfy/d+N1NsIK0NJUS5LT1NFOkEwMDUzODAuSVFfVE9UQUxfQ0EuQ1EyMjAyMC4uLi5VU0QBAAAATFkNAAMAAAAAAAPcv9qL1NsI5Ekg4I3U2wgvQ0lRLktPU0U6QTAwNTM4MC5JUV9UT1RBTF9BU1NFVFMuQ1EyMjAyMC4uLi5VU0QBAAAATFkNAAMAAAAAAAPcv9qL1NsIwVgh4I3U2wgrQ0lRLktPU0U6QTAwNTM4MC5JUV9UT1RBTF9DTC5DUTIyMDIwLi4uLlVTRAEAAABMWQ0AAwAAAAAAA9y/2ovU2whwLSPgjdTbCC1DSVEuS09TRTpBMDA1MzgwLklRX1RPVEFMX0xJQUIuQ1EyMjAyMC4u</t>
  </si>
  <si>
    <t>Li5VU0QBAAAATFkNAAMAAAAAAAPcv9qL1NsIF/864I3U2wguQ0lRLktPU0U6QTAwNTM4MC5JUV9QUkVGX0VRVUlUWS5DUTIyMDIwLi4uLlVTRAEAAABMWQ0AAgAAAAoyNzUuOTY4ODM2AQgAAAAFAAAAATEBAAAACy0yMTIwNDE1OTA4AwAAAAMxNjACAAAABDEwMDUEAAAAATAHAAAACjEwLzI0LzIwMjMIAAAACTYvMzAvMjAyMAkAAAABMAPcv9qL1NsIpGYb4I3U2wg2Q0lRLktPU0U6QTAwNTM4MC5JUV9UT1RBTF9DT01NT05fRVFVSVRZLkNRMjIwMjAuLi4uVVNEAQAAAExZDQACAAAADDU3Nzk1Ljk2MDA5OAEIAAAABQAAAAExAQAAAAstMjEyMDQxNTkwOAMAAAADMTYwAgAAAAQxMDA2BAAAAAEwBwAAAAoxMC8yNC8yMDIzCAAAAAk2LzMwLzIwMjAJAAAAATAD3L/ai9TbCBFkHeCN1NsIJ0NJUS5LT1NFOkEwMDUzODAuSVFfQVBJQy5DUTIyMDIwLi4uLlVTRAEAAABMWQ0AAwAAAAAAA9y/2ovU2wj1ER/gjdTbCCVDSVEuS09TRTpBMDA1MzgwLklRX1JFLkNRMjIwMjAuLi4uVVNEAQAAAExZDQADAAAAAAAD3L/ai9TbCEPyEeCN1NsIL0NJUS5LT1NFOkEwMDUzODAuSVFfVE9UQUxfRVFVSVRZLkNRMjIwMjAuLi4uVVNEAQAAAExZDQACAAAADDYzNDAyLjQ3MDg3MgEIAAAABQAAAAExAQAAAAstMjEyMDQxNTkwOAMAAAADMTYwAgAAAAQxMjc1BAAAAAEwBwAAAAoxMC8yNC8yMDIzCAAAAAk2LzMwLzIwMjAJAAAA</t>
  </si>
  <si>
    <t>ATAD3L/ai9TbCEg8FOCN1NsIQENJUS5LT1NFOkEwMDUzODAuSVFfVE9UQUxfT1VUU1RBTkRJTkdfRklMSU5HX0RBVEUuQ1EyMjAyMC4uLi5VU0QBAAAATFkNAAIAAAAKMjIyLjk4MDA4NAEEAAAABQAAAAE1AQAAAAstMjEyMDQxNTkwOAIAAAAFMjQxNTMGAAAAATAD3L/ai9TbCLE4FuCN1NsILUNJUS5LT1NFOkEwMDUzODAuSVFfVE9UQUxfREVCVC5DUTIyMDIwLi4uLlVTRAEAAABMWQ0AAgAAAAw3NTI4Ni43NjEzODUBCAAAAAUAAAABMQEAAAALLTIxMjA0MTU5MDgDAAAAAzE2MAIAAAAENDE3MwQAAAABMAcAAAAKMTAvMjQvMjAyMwgAAAAJNi8zMC8yMDIwCQAAAAEwA9y/2ovU2wi2MxjgjdTbCDFDSVEuS09TRTpBMDA1MzgwLklRX1BSRUZfRElWX09USEVSLkNRMjIwMjAuLi4uVVNEAQAAAExZDQACAAAACTg0LjIyNzcyNQEIAAAABQAAAAExAQAAAAstMjEyMDQxNTkwOAMAAAADMTYwAgAAAAI5NwQAAAABMAcAAAAKMTAvMjQvMjAyMwgAAAAJNi8zMC8yMDIwCQAAAAEwA9y/2ovU2wjxnQrgjdTbCCdDSVEuS09TRTpBMDA1MzgwLklRX0NPR1MuQ1EyMjAyMC4uLi5VU0QBAAAATFkNAAIAAAAMMTIyOTMuNjUyOTE1AQgAAAAFAAAAATEBAAAACy0yMTIwNDE1OTA4AwAAAAMxNjACAAAAAjM0BAAAAAEwBwAAAAoxMC8yNC8yMDIzCAAAAAk2LzMwLzIwMjAJAAAAATAD3L/ai9TbCDfy/d+N1NsIJUNJUS5LT1NF</t>
  </si>
  <si>
    <t>OkEwMDUzODAuSVFfQVAuQ1EyMjAyMC4uLi5VU0QBAAAATFkNAAMAAAAAAAPcv9qL1NsIOk0n4I3U2wglQ0lRLktPU0U6QTAwNTM4MC5JUV9BUi5DUTIyMDIwLi4uLlVTRAEAAABMWQ0AAwAAAAAAA9y/2ovU2wgnEA3gjdTbCCxDSVEuS09TRTpBMDA1MzgwLklRX0lOVkVOVE9SWS5DUTIyMDIwLi4uLlVTRAEAAABMWQ0AAwAAAAAAA9y/2ovU2wje4w7gjdTbCCZDSVEuS09TRTpBMDA1MzgwLklRX1NHQS5DUTIyMDIwLi4uLlVTRAEAAABMWQ0AAgAAAAs0OTM2Ljk3MTc2NQEIAAAABQAAAAExAQAAAAstMjEyMDQxNTkwOAMAAAADMTYwAgAAAAIyMwQAAAABMAcAAAAKMTAvMjQvMjAyMwgAAAAJNi8zMC8yMDIwCQAAAAEwA9y/2ovU2wiF9g/gjdTbCDtDSVEuS09TRTpBMDA1MzgwLklRX1RPVEFMX1JFVl8xWVJfQU5OX0dST1dUSC5DUTIyMDIwLi4uLlVTRAEAAABMWQ0AAgAAAAgtMTguOTM5OAEIAAAABQAAAAExAQAAAAstMjEyMDQxNTkwOAMAAAACODUCAAAABDQxOTQEAAAAATAHAAAACjEwLzI0LzIwMjMIAAAACTYvMzAvMjAyMAkAAAABMAPcv9qL1NsIwVgh4I3U2wglQ0lRLktPU0U6QTAwNTM4MC5JUV9EQS5DUTIyMDIwLi4uLlVTRAEAAABMWQ0AAwAAAAAAA9y/2ovU2whwLSPgjdTbCDNDSVEuS09TRTpBMDA1MzgwLklRX05FVF9JTlRFUkVTVF9FWFAuQ1EyMjAyMC4uLi5VU0QBAAAATFkNAAIAAAAJNTcu</t>
  </si>
  <si>
    <t>NDMwNDU4AQgAAAAFAAAAATEBAAAACy0yMTIwNDE1OTA4AwAAAAMxNjACAAAAAzM2OAQAAAABMAcAAAAKMTAvMjQvMjAyMwgAAAAJNi8zMC8yMDIwCQAAAAEwA9y/2ovU2wj1ZSTgjdTbCDJDSVEuS09TRTpBMDA1MzgwLklRX05FVF9XT1JLSU5HX0NBUC5DUTIyMDIwLi4uLlVTRAEAAABMWQ0AAwAAAAAAA9y/2ovU2whZUPjfjdTbCChDSVEuS09TRTpBMDA1MzgwLklRX0NBUEVYLkNRMjIwMjAuLi4uVVNEAQAAAExZDQACAAAACy04ODUuMjczNjAzAQgAAAAFAAAAATEBAAAACy0yMTIwNDE1OTA4AwAAAAMxNjACAAAABDIwMjEEAAAAATAHAAAACjEwLzI0LzIwMjMIAAAACTYvMzAvMjAyMAkAAAABMAPcv9qL1NsIZQ37343U2wgsQ0lRLktPU0U6QTAwNTM4MC5JUV9UT1RBTF9SRVYuQ1ExMjAyMC4uLi5VU0QBAAAATFkNAAIAAAAMMjA4MjYuMjA4MTE5AQgAAAAFAAAAATEBAAAACy0yMTM2MTA5MjAwAwAAAAMxNjACAAAAAjI4BAAAAAEwBwAAAAoxMC8yNC8yMDIzCAAAAAkzLzMxLzIwMjAJAAAAATAD3L/ai9TbCEg8FOCN1NsIJUNJUS5LT1NFOkEwMDUzODAuSVFfTkkuQ1ExMjAyMC4uLi5VU0QBAAAATFkNAAIAAAAKMzgxLjA5MzM3MQEIAAAABQAAAAExAQAAAAstMjEzNjEwOTIwMAMAAAADMTYwAgAAAAIxNQQAAAABMAcAAAAKMTAvMjQvMjAyMwgAAAAJMy8zMS8yMDIwCQAAAAEwA9y/2ovU2wixOBbgjdTb</t>
  </si>
  <si>
    <t>CC1DSVEuS09TRTpBMDA1MzgwLklRX0NBU0hfRVFVSVYuQ1ExMjAyMC4uLi5VU0QBAAAATFkNAAIAAAALODUzMi44NzU5NjEBCAAAAAUAAAABMQEAAAALLTIxMzYxMDkyMDADAAAAAzE2MAIAAAAEMTA5NgQAAAABMAcAAAAKMTAvMjQvMjAyMwgAAAAJMy8zMS8yMDIwCQAAAAEwA9y/2ovU2wi2MxjgjdTbCDFDSVEuS09TRTpBMDA1MzgwLklRX0NBU0hfU1RfSU5WRVNULkNRMTIwMjAuLi4uVVNEAQAAAExZDQACAAAADDIwOTY2LjQyOTQ2MgEIAAAABQAAAAExAQAAAAstMjEzNjEwOTIwMAMAAAADMTYwAgAAAAQxMDAyBAAAAAEwBwAAAAoxMC8yNC8yMDIzCAAAAAkzLzMxLzIwMjAJAAAAATAD3L/ai9TbCGl1OeCN1NsIK0NJUS5LT1NFOkEwMDUzODAuSVFfVE9UQUxfQ0EuQ1ExMjAyMC4uLi5VU0QBAAAATFkNAAIAAAAMMzc5MTcuNTUwODQzAQgAAAAFAAAAATEBAAAACy0yMTM2MTA5MjAwAwAAAAMxNjACAAAABDEwMDgEAAAAATAHAAAACjEwLzI0LzIwMjMIAAAACTMvMzEvMjAyMAkAAAABMAPcv9qL1NsIpGYb4I3U2wgvQ0lRLktPU0U6QTAwNTM4MC5JUV9UT1RBTF9BU1NFVFMuQ1ExMjAyMC4uLi5VU0QBAAAATFkNAAIAAAANMTYzNTYyLjM3OTYzNQEIAAAABQAAAAExAQAAAAstMjEzNjEwOTIwMAMAAAADMTYwAgAAAAQxMDA3BAAAAAEwBwAAAAoxMC8yNC8yMDIzCAAAAAkzLzMxLzIwMjAJAAAAATAD3L/a</t>
  </si>
  <si>
    <t>i9TbCIX2D+CN1NsIK0NJUS5LT1NFOkEwMDUzODAuSVFfVE9UQUxfQ0wuQ1ExMjAyMC4uLi5VU0QBAAAATFkNAAIAAAAMNDQ1ODcuMDQ3NTc0AQgAAAAFAAAAATEBAAAACy0yMTM2MTA5MjAwAwAAAAMxNjACAAAABDEwMDkEAAAAATAHAAAACjEwLzI0LzIwMjMIAAAACTMvMzEvMjAyMAkAAAABMAPcv9qL1NsIWVD4343U2wgtQ0lRLktPU0U6QTAwNTM4MC5JUV9UT1RBTF9MSUFCLkNRMTIwMjAuLi4uVVNEAQAAAExZDQACAAAADTEwMTEwOS44NTI3NjMBCAAAAAUAAAABMQEAAAALLTIxMzYxMDkyMDADAAAAAzE2MAIAAAAEMTI3NgQAAAABMAcAAAAKMTAvMjQvMjAyMwgAAAAJMy8zMS8yMDIwCQAAAAEwA9y/2ovU2whlDfvfjdTbCC5DSVEuS09TRTpBMDA1MzgwLklRX1BSRUZfRVFVSVRZLkNRMTIwMjAuLi4uVVNEAQAAAExZDQACAAAACjI3Mi4yNjkxMjYBCAAAAAUAAAABMQEAAAALLTIxMzYxMDkyMDADAAAAAzE2MAIAAAAEMTAwNQQAAAABMAcAAAAKMTAvMjQvMjAyMwgAAAAJMy8zMS8yMDIwCQAAAAEwA9y/2ovU2whuy/3fjdTbCDZDSVEuS09TRTpBMDA1MzgwLklRX1RPVEFMX0NPTU1PTl9FUVVJVFkuQ1ExMjAyMC4uLi5VU0QBAAAATFkNAAIAAAAMNTY4NDMuODg1MzY2AQgAAAAFAAAAATEBAAAACy0yMTM2MTA5MjAwAwAAAAMxNjACAAAABDEwMDYEAAAAATAHAAAACjEwLzI0LzIwMjMIAAAACTMvMzEv</t>
  </si>
  <si>
    <t>MjAyMAkAAAABMAPcv9qL1NsIQ/IR4I3U2wgnQ0lRLktPU0U6QTAwNTM4MC5JUV9BUElDLkNRMTIwMjAuLi4uVVNEAQAAAExZDQACAAAACzM0NTIuMzY4ODMyAQgAAAAFAAAAATEBAAAACy0yMTM2MTA5MjAwAwAAAAMxNjACAAAABDEwODQEAAAAATAHAAAACjEwLzI0LzIwMjMIAAAACTMvMzEvMjAyMAkAAAABMAPcv9qL1NsI9WUk4I3U2wglQ0lRLktPU0U6QTAwNTM4MC5JUV9SRS5DUTEyMDIwLi4uLlVTRAEAAABMWQ0AAgAAAAw1NTg1MC42MjM4NDYBCAAAAAUAAAABMQEAAAALLTIxMzYxMDkyMDADAAAAAzE2MAIAAAAEMTIyMgQAAAABMAcAAAAKMTAvMjQvMjAyMwgAAAAJMy8zMS8yMDIwCQAAAAEwA9y/2ovU2wg6TSfgjdTbCC9DSVEuS09TRTpBMDA1MzgwLklRX1RPVEFMX0VRVUlUWS5DUTEyMDIwLi4uLlVTRAEAAABMWQ0AAgAAAAw2MjQ1Mi41MjY4NzEBCAAAAAUAAAABMQEAAAALLTIxMzYxMDkyMDADAAAAAzE2MAIAAAAEMTI3NQQAAAABMAcAAAAKMTAvMjQvMjAyMwgAAAAJMy8zMS8yMDIwCQAAAAEwA9y/2ovU2wgnEA3gjdTbCEBDSVEuS09TRTpBMDA1MzgwLklRX1RPVEFMX09VVFNUQU5ESU5HX0ZJTElOR19EQVRFLkNRMTIwMjAuLi4uVVNEAQAAAExZDQACAAAACjIwMC41NzY4NzkBBAAAAAUAAAABNQEAAAALLTIxMzYxMDkyMDACAAAABTI0MTUzBgAAAAEwA9y/2ovU2wjZvQ7gjdTbCC1DSVEu</t>
  </si>
  <si>
    <t>S09TRTpBMDA1MzgwLklRX1RPVEFMX0RFQlQuQ1ExMjAyMC4uLi5VU0QBAAAATFkNAAIAAAAMNzExMzkuNzc1MTE5AQgAAAAFAAAAATEBAAAACy0yMTM2MTA5MjAwAwAAAAMxNjACAAAABDQxNzMEAAAAATAHAAAACjEwLzI0LzIwMjMIAAAACTMvMzEvMjAyMAkAAAABMAPcv9qL1NsIEWQd4I3U2wgxQ0lRLktPU0U6QTAwNTM4MC5JUV9QUkVGX0RJVl9PVEhFUi5DUTEyMDIwLi4uLlVTRAEAAABMWQ0AAgAAAAk1NS41MzUyOTgBCAAAAAUAAAABMQEAAAALLTIxMzYxMDkyMDADAAAAAzE2MAIAAAACOTcEAAAAATAHAAAACjEwLzI0LzIwMjMIAAAACTMvMzEvMjAyMAkAAAABMAPcv9qL1NsI9REf4I3U2wgnQ0lRLktPU0U6QTAwNTM4MC5JUV9DT0dTLkNRMTIwMjAuLi4uVVNEAQAAAExZDQACAAAADDE3MzE3LjgyODU2MgEIAAAABQAAAAExAQAAAAstMjEzNjEwOTIwMAMAAAADMTYwAgAAAAIzNAQAAAABMAcAAAAKMTAvMjQvMjAyMwgAAAAJMy8zMS8yMDIwCQAAAAEwA9y/2ovU2wjkSSDgjdTbCCVDSVEuS09TRTpBMDA1MzgwLklRX0FQLkNRMTIwMjAuLi4uVVNEAQAAAExZDQACAAAACzY1NDcuMjIwNjk5AQgAAAAFAAAAATEBAAAACy0yMTM2MTA5MjAwAwAAAAMxNjACAAAABDEwMTgEAAAAATAHAAAACjEwLzI0LzIwMjMIAAAACTMvMzEvMjAyMAkAAAABMAPcv9qL1NsIwVgh4I3U2wglQ0lRLktPU0U6QTAwNTM4</t>
  </si>
  <si>
    <t>MC5JUV9BUi5DUTEyMDIwLi4uLlVTRAEAAABMWQ0AAgAAAAszNDg0LjQxNTczNQEIAAAABQAAAAExAQAAAAstMjEzNjEwOTIwMAMAAAADMTYwAgAAAAQxMDIxBAAAAAEwBwAAAAoxMC8yNC8yMDIzCAAAAAkzLzMxLzIwMjAJAAAAATAD3L/ai9TbCHAtI+CN1NsILENJUS5LT1NFOkEwMDUzODAuSVFfSU5WRU5UT1JZLkNRMTIwMjAuLi4uVVNEAQAAAExZDQACAAAACzk4MjAuMzk4ODA1AQgAAAAFAAAAATEBAAAACy0yMTM2MTA5MjAwAwAAAAMxNjACAAAABDEwNDMEAAAAATAHAAAACjEwLzI0LzIwMjMIAAAACTMvMzEvMjAyMAkAAAABMAPcv9qL1NsIWVD4343U2wgmQ0lRLktPU0U6QTAwNTM4MC5JUV9TR0EuQ1ExMjAyMC4uLi5VU0QBAAAATFkNAAIAAAALMjU2MC4wNzc5NjQBCAAAAAUAAAABMQEAAAALLTIxMzYxMDkyMDADAAAAAzE2MAIAAAACMjMEAAAAATAHAAAACjEwLzI0LzIwMjMIAAAACTMvMzEvMjAyMAkAAAABMAPcv9qL1NsIZQ37343U2wg7Q0lRLktPU0U6QTAwNTM4MC5JUV9UT1RBTF9SRVZfMVlSX0FOTl9HUk9XVEguQ1ExMjAyMC4uLi5VU0QBAAAATFkNAAIAAAAGNS41NTQ1AQgAAAAFAAAAATEBAAAACy0yMTM2MTA5MjAwAwAAAAI4NQIAAAAENDE5NAQAAAABMAcAAAAKMTAvMjQvMjAyMwgAAAAJMy8zMS8yMDIwCQAAAAEwA9y/2ovU2whuy/3fjdTbCCVDSVEuS09TRTpBMDA1MzgwLklRX0RB</t>
  </si>
  <si>
    <t>LkNRMTIwMjAuLi4uVVNEAQAAAExZDQADAAAAAAAD3L/ai9TbCGZAOOCN1NsIM0NJUS5LT1NFOkEwMDUzODAuSVFfTkVUX0lOVEVSRVNUX0VYUC5DUTEyMDIwLi4uLlVTRAEAAABMWQ0AAgAAAAg0OC4xMTc2NQEIAAAABQAAAAExAQAAAAstMjEzNjEwOTIwMAMAAAADMTYwAgAAAAMzNjgEAAAAATAHAAAACjEwLzI0LzIwMjMIAAAACTMvMzEvMjAyMAkAAAABMAPcv9qL1NsIpGYb4I3U2wgyQ0lRLktPU0U6QTAwNTM4MC5JUV9ORVRfV09SS0lOR19DQVAuQ1ExMjAyMC4uLi5VU0QBAAAATFkNAAIAAAAMLTM2MjcuMDczNDM1AQgAAAAFAAAAATEBAAAACy0yMTM2MTA5MjAwAwAAAAMxNjACAAAABDEzMTEEAAAAATAHAAAACjEwLzI0LzIwMjMIAAAACTMvMzEvMjAyMAkAAAABMAPcv9qL1NsI8Z0K4I3U2wgoQ0lRLktPU0U6QTAwNTM4MC5JUV9DQVBFWC5DUTEyMDIwLi4uLlVTRAEAAABMWQ0AAgAAAAotOTI4LjEyMzA5AQgAAAAFAAAAATEBAAAACy0yMTM2MTA5MjAwAwAAAAMxNjACAAAABDIwMjEEAAAAATAHAAAACjEwLzI0LzIwMjMIAAAACTMvMzEvMjAyMAkAAAABMAPcv9qL1NsIQ/IR4I3U2wgsQ0lRLktPU0U6QTAwNTM4MC5JUV9UT1RBTF9SRVYuQ1E0MjAxOS4uLi5VU0QBAAAATFkNAAIAAAAMMjQxMDAuNzk0NDU5AQgAAAAFAAAAATEBAAAACjIwODM3OTk0MTEDAAAAAzE2MAIAAAACMjgEAAAAATAHAAAA</t>
  </si>
  <si>
    <t>CjEwLzI0LzIwMjMIAAAACjEyLzMxLzIwMTkJAAAAATAD3L/ai9TbCCcQDeCN1NsIJUNJUS5LT1NFOkEwMDUzODAuSVFfTkkuQ1E0MjAxOS4uLi5VU0QBAAAATFkNAAIAAAAKNjk2Ljc1ODQ3MQEIAAAABQAAAAExAQAAAAoyMDgzNzk5NDExAwAAAAMxNjACAAAAAjE1BAAAAAEwBwAAAAoxMC8yNC8yMDIzCAAAAAoxMi8zMS8yMDE5CQAAAAEw9o1k2ovU2wjZvQ7gjdTbCC1DSVEuS09TRTpBMDA1MzgwLklRX0NBU0hfRVFVSVYuQ1E0MjAxOS4uLi5VU0QBAAAATFkNAAIAAAALNzUyMC4xNzU2ODcBCAAAAAUAAAABMQEAAAAKMjA4Mzc5OTQxMQMAAAADMTYwAgAAAAQxMDk2BAAAAAEwBwAAAAoxMC8yNC8yMDIzCAAAAAoxMi8zMS8yMDE5CQAAAAEw9o1k2ovU2wiF9g/gjdTbCDFDSVEuS09TRTpBMDA1MzgwLklRX0NBU0hfU1RfSU5WRVNULkNRNDIwMTkuLi4uVVNEAQAAAExZDQACAAAADDIxOTgxLjI0Mzc5MgEIAAAABQAAAAExAQAAAAoyMDgzNzk5NDExAwAAAAMxNjACAAAABDEwMDIEAAAAATAHAAAACjEwLzI0LzIwMjMIAAAACjEyLzMxLzIwMTkJAAAAATD2jWTai9TbCG7L/d+N1NsIK0NJUS5LT1NFOkEwMDUzODAuSVFfVE9UQUxfQ0EuQ1E0MjAxOS4uLi5VU0QBAAAATFkNAAIAAAAMNjU5MDEuNjkxMTg0AQgAAAAFAAAAATEBAAAACjIwODM3OTk0MTEDAAAAAzE2MAIAAAAEMTAwOAQAAAABMAcAAAAKMTAv</t>
  </si>
  <si>
    <t>MjQvMjAyMwgAAAAKMTIvMzEvMjAxOQkAAAABMPaNZNqL1NsIFiMg4I3U2wgvQ0lRLktPU0U6QTAwNTM4MC5JUV9UT1RBTF9BU1NFVFMuQ1E0MjAxOS4uLi5VU0QBAAAATFkNAAIAAAANMTY4NDgzLjE3ODI1NgEIAAAABQAAAAExAQAAAAoyMDgzNzk5NDExAwAAAAMxNjACAAAABDEwMDcEAAAAATAHAAAACjEwLzI0LzIwMjMIAAAACjEyLzMxLzIwMTkJAAAAATD2jWTai9TbCMFYIeCN1NsIK0NJUS5LT1NFOkEwMDUzODAuSVFfVE9UQUxfQ0wuQ1E0MjAxOS4uLi5VU0QBAAAATFkNAAIAAAAMNDYxNzkuNzYzNjE2AQgAAAAFAAAAATEBAAAACjIwODM3OTk0MTEDAAAAAzE2MAIAAAAEMTAwOQQAAAABMAcAAAAKMTAvMjQvMjAyMwgAAAAKMTIvMzEvMjAxOQkAAAABMPaNZNqL1NsIYgYj4I3U2wgtQ0lRLktPU0U6QTAwNTM4MC5JUV9UT1RBTF9MSUFCLkNRNDIwMTkuLi4uVVNEAQAAAExZDQACAAAADTEwMjMzNi40NjAzNTkBCAAAAAUAAAABMQEAAAAKMjA4Mzc5OTQxMQMAAAADMTYwAgAAAAQxMjc2BAAAAAEwBwAAAAoxMC8yNC8yMDIzCAAAAAoxMi8zMS8yMDE5CQAAAAEw9o1k2ovU2wjlPiTgjdTbCC5DSVEuS09TRTpBMDA1MzgwLklRX1BSRUZfRVFVSVRZLkNRNDIwMTkuLi4uVVNEAQAAAExZDQACAAAACjE3Ny45NjY4MjUBCAAAAAUAAAABMQEAAAAKMjA4Mzc5OTQxMQMAAAADMTYwAgAAAAQxMDA1BAAAAAEw</t>
  </si>
  <si>
    <t>BwAAAAoxMC8yNC8yMDIzCAAAAAoxMi8zMS8yMDE5CQAAAAEw9o1k2ovU2wikZhvgjdTbCDZDSVEuS09TRTpBMDA1MzgwLklRX1RPVEFMX0NPTU1PTl9FUVVJVFkuQ1E0MjAxOS4uLi5VU0QBAAAATFkNAAIAAAAMNjA1MTEuODM5NzQ4AQgAAAAFAAAAATEBAAAACjIwODM3OTk0MTEDAAAAAzE2MAIAAAAEMTAwNgQAAAABMAcAAAAKMTAvMjQvMjAyMwgAAAAKMTIvMzEvMjAxOQkAAAABMPaNZNqL1NsIEWQd4I3U2wgnQ0lRLktPU0U6QTAwNTM4MC5JUV9BUElDLkNRNDIwMTkuLi4uVVNEAQAAAExZDQACAAAACzM2MzUuMzgzMDQ0AQgAAAAFAAAAATEBAAAACjIwODM3OTk0MTEDAAAAAzE2MAIAAAAEMTA4NAQAAAABMAcAAAAKMTAvMjQvMjAyMwgAAAAKMTIvMzEvMjAxOQkAAAABMPaNZNqL1NsI9REf4I3U2wglQ0lRLktPU0U6QTAwNTM4MC5JUV9SRS5DUTQyMDE5Li4uLlVTRAEAAABMWQ0AAgAAAAw1OTExNi42NzE4NjEBCAAAAAUAAAABMQEAAAAKMjA4Mzc5OTQxMQMAAAADMTYwAgAAAAQxMjIyBAAAAAEwBwAAAAoxMC8yNC8yMDIzCAAAAAoxMi8zMS8yMDE5CQAAAAEw9o1k2ovU2whlDfvfjdTbCC9DSVEuS09TRTpBMDA1MzgwLklRX1RPVEFMX0VRVUlUWS5DUTQyMDE5Li4uLlVTRAEAAABMWQ0AAgAAAAw2NjE0Ni43MTc4OTcBCAAAAAUAAAABMQEAAAAKMjA4Mzc5OTQxMQMAAAADMTYwAgAAAAQxMjc1BAAA</t>
  </si>
  <si>
    <t>AAEwBwAAAAoxMC8yNC8yMDIzCAAAAAoxMi8zMS8yMDE5CQAAAAEw9o1k2ovU2whIPBTgjdTbCEBDSVEuS09TRTpBMDA1MzgwLklRX1RPVEFMX09VVFNUQU5ESU5HX0ZJTElOR19EQVRFLkNRNDIwMTkuLi4uVVNEAQAAAExZDQACAAAACjIyNC4xNDI3NjIBBAAAAAUAAAABNQEAAAAKMjA4Mzc5OTQxMQIAAAAFMjQxNTMGAAAAATD2jWTai9TbCLE4FuCN1NsILUNJUS5LT1NFOkEwMDUzODAuSVFfVE9UQUxfREVCVC5DUTQyMDE5Li4uLlVTRAEAAABMWQ0AAgAAAAw3MTE0OC4zOTAyODcBCAAAAAUAAAABMQEAAAAKMjA4Mzc5OTQxMQMAAAADMTYwAgAAAAQ0MTczBAAAAAEwBwAAAAoxMC8yNC8yMDIzCAAAAAoxMi8zMS8yMDE5CQAAAAEw9o1k2ovU2wi2MxjgjdTbCDFDSVEuS09TRTpBMDA1MzgwLklRX1BSRUZfRElWX09USEVSLkNRNDIwMTkuLi4uVVNEAQAAAExZDQACAAAACjM3NC41MzU3OTcBCAAAAAUAAAABMQEAAAAKMjA4Mzc5OTQxMQMAAAADMTYwAgAAAAI5NwQAAAABMAcAAAAKMTAvMjQvMjAyMwgAAAAKMTIvMzEvMjAxOQkAAAABMPaNZNqL1NsI8Z0K4I3U2wgnQ0lRLktPU0U6QTAwNTM4MC5JUV9DT0dTLkNRNDIwMTkuLi4uVVNEAQAAAExZDQACAAAADDEwOTIyLjc3NTUxNAEIAAAABQAAAAExAQAAAAoyMDgzNzk5NDExAwAAAAMxNjACAAAAAjM0BAAAAAEwBwAAAAoxMC8yNC8yMDIzCAAAAAoxMi8z</t>
  </si>
  <si>
    <t>MS8yMDE5CQAAAAEw9o1k2ovU2whZBzfgjdTbCCVDSVEuS09TRTpBMDA1MzgwLklRX0FQLkNRNDIwMTkuLi4uVVNEAQAAAExZDQACAAAACzY2NDMuMTI0Njg5AQgAAAAFAAAAATEBAAAACjIwODM3OTk0MTEDAAAAAzE2MAIAAAAEMTAxOAQAAAABMAcAAAAKMTAvMjQvMjAyMwgAAAAKMTIvMzEvMjAxOQkAAAABMPaNZNqL1NsIAScn4I3U2wglQ0lRLktPU0U6QTAwNTM4MC5JUV9BUi5DUTQyMDE5Li4uLlVTRAEAAABMWQ0AAgAAAAs0MDU3LjMwNDI0OAEIAAAABQAAAAExAQAAAAoyMDgzNzk5NDExAwAAAAMxNjACAAAABDEwMjEEAAAAATAHAAAACjEwLzI0LzIwMjMIAAAACjEyLzMxLzIwMTkJAAAAATD2jWTai9TbCCcQDeCN1NsILENJUS5LT1NFOkEwMDUzODAuSVFfSU5WRU5UT1JZLkNRNDIwMTkuLi4uVVNEAQAAAExZDQACAAAADDEwMTAzLjAyNjg1MgEIAAAABQAAAAExAQAAAAoyMDgzNzk5NDExAwAAAAMxNjACAAAABDEwNDMEAAAAATAHAAAACjEwLzI0LzIwMjMIAAAACjEyLzMxLzIwMTkJAAAAATD2jWTai9TbCNm9DuCN1NsIJkNJUS5LT1NFOkEwMDUzODAuSVFfU0dBLkNRNDIwMTkuLi4uVVNEAQAAAExZDQACAAAACzExMDUyLjMxNTc4AQgAAAAFAAAAATEBAAAACjIwODM3OTk0MTEDAAAAAzE2MAIAAAACMjMEAAAAATAHAAAACjEwLzI0LzIwMjMIAAAACjEyLzMxLzIwMTkJAAAAATD2jWTai9TbCIX2</t>
  </si>
  <si>
    <t>D+CN1NsIO0NJUS5LT1NFOkEwMDUzODAuSVFfVE9UQUxfUkVWXzFZUl9BTk5fR1JPV1RILkNRNDIwMTkuLi4uVVNEAQAAAExZDQACAAAABzEwLjI3OTcBCAAAAAUAAAABMQEAAAAKMjA4Mzc5OTQxMQMAAAACODUCAAAABDQxOTQEAAAAATAHAAAACjEwLzI0LzIwMjMIAAAACjEyLzMxLzIwMTkJAAAAATD2jWTai9TbCEPyEeCN1NsIJUNJUS5LT1NFOkEwMDUzODAuSVFfREEuQ1E0MjAxOS4uLi5VU0QBAAAATFkNAAMAAAAAAPaNZNqL1NsIYgYj4I3U2wgzQ0lRLktPU0U6QTAwNTM4MC5JUV9ORVRfSU5URVJFU1RfRVhQLkNRNDIwMTkuLi4uVVNEAQAAAExZDQACAAAACjE5Ny41OTQ1MzIBCAAAAAUAAAABMQEAAAAKMjA4Mzc5OTQxMQMAAAADMTYwAgAAAAMzNjgEAAAAATAHAAAACjEwLzI0LzIwMjMIAAAACjEyLzMxLzIwMTkJAAAAATD2jWTai9TbCOU+JOCN1NsIMkNJUS5LT1NFOkEwMDUzODAuSVFfTkVUX1dPUktJTkdfQ0FQLkNRNDIwMTkuLi4uVVNEAQAAAExZDQACAAAACzIyNDEwLjk5NTI5AQgAAAAFAAAAATEBAAAACjIwODM3OTk0MTEDAAAAAzE2MAIAAAAEMTMxMQQAAAABMAcAAAAKMTAvMjQvMjAyMwgAAAAKMTIvMzEvMjAxOQkAAAABMPaNZNqL1NsIWVD4343U2wgoQ0lRLktPU0U6QTAwNTM4MC5JUV9DQVBFWC5DUTQyMDE5Li4uLlVTRAEAAABMWQ0AAwAAAAAA9o1k2ovU2whlDfvfjdTbCCxDSVEu</t>
  </si>
  <si>
    <t>S09TRTpBMDA1MzgwLklRX1RPVEFMX1JFVi5DUTMyMDE5Li4uLlVTRAEAAABMWQ0AAgAAAAwyMjQ5OC4yMjYyMzgBCAAAAAUAAAABMQEAAAAKMjA3MTg4NDkwOAMAAAADMTYwAgAAAAIyOAQAAAABMAcAAAAKMTAvMjQvMjAyMwgAAAAJOS8zMC8yMDE5CQAAAAEw9o1k2ovU2wjBWCHgjdTbCCVDSVEuS09TRTpBMDA1MzgwLklRX05JLkNRMzIwMTkuLi4uVVNEAQAAAExZDQACAAAACjM1Ni4xNDE5NjQBCAAAAAUAAAABMQEAAAAKMjA3MTg4NDkwOAMAAAADMTYwAgAAAAIxNQQAAAABMAcAAAAKMTAvMjQvMjAyMwgAAAAJOS8zMC8yMDE5CQAAAAEw9o1k2ovU2wixOBbgjdTbCC1DSVEuS09TRTpBMDA1MzgwLklRX0NBU0hfRVFVSVYuQ1EzMjAxOS4uLi5VU0QBAAAATFkNAAIAAAALNzY4Mi40MTE1NTcBCAAAAAUAAAABMQEAAAAKMjA3MTg4NDkwOAMAAAADMTYwAgAAAAQxMDk2BAAAAAEwBwAAAAoxMC8yNC8yMDIzCAAAAAk5LzMwLzIwMTkJAAAAATD2jWTai9TbCLYzGOCN1NsIMUNJUS5LT1NFOkEwMDUzODAuSVFfQ0FTSF9TVF9JTlZFU1QuQ1EzMjAxOS4uLi5VU0QBAAAATFkNAAIAAAAMMjEzMTUuNDExNTY0AQgAAAAFAAAAATEBAAAACjIwNzE4ODQ5MDgDAAAAAzE2MAIAAAAEMTAwMgQAAAABMAcAAAAKMTAvMjQvMjAyMwgAAAAJOS8zMC8yMDE5CQAAAAEw9o1k2ovU2wiNbzTgjdTbCCtDSVEuS09TRTpBMDA1</t>
  </si>
  <si>
    <t>MzgwLklRX1RPVEFMX0NBLkNRMzIwMTkuLi4uVVNEAQAAAExZDQACAAAADDM5NDAxLjM3NzgxNAEIAAAABQAAAAExAQAAAAoyMDcxODg0OTA4AwAAAAMxNjACAAAABDEwMDgEAAAAATAHAAAACjEwLzI0LzIwMjMIAAAACTkvMzAvMjAxOQkAAAABMPaNZNqL1NsIpGYb4I3U2wgvQ0lRLktPU0U6QTAwNTM4MC5JUV9UT1RBTF9BU1NFVFMuQ1EzMjAxOS4uLi5VU0QBAAAATFkNAAIAAAANMTU5ODk2Ljc2NTY2MQEIAAAABQAAAAExAQAAAAoyMDcxODg0OTA4AwAAAAMxNjACAAAABDEwMDcEAAAAATAHAAAACjEwLzI0LzIwMjMIAAAACTkvMzAvMjAxOQkAAAABMPaNZNqL1NsIxjwd4I3U2wgrQ0lRLktPU0U6QTAwNTM4MC5JUV9UT1RBTF9DTC5DUTMyMDE5Li4uLlVTRAEAAABMWQ0AAgAAAAw0NTI2My41MjYyMDYBCAAAAAUAAAABMQEAAAAKMjA3MTg4NDkwOAMAAAADMTYwAgAAAAQxMDA5BAAAAAEwBwAAAAoxMC8yNC8yMDIzCAAAAAk5LzMwLzIwMTkJAAAAATD2jWTai9TbCFlQ+N+N1NsILUNJUS5LT1NFOkEwMDUzODAuSVFfVE9UQUxfTElBQi5DUTMyMDE5Li4uLlVTRAEAAABMWQ0AAgAAAAw5NjQ3NC4yNzMwNzYBCAAAAAUAAAABMQEAAAAKMjA3MTg4NDkwOAMAAAADMTYwAgAAAAQxMjc2BAAAAAEwBwAAAAoxMC8yNC8yMDIzCAAAAAk5LzMwLzIwMTkJAAAAATD2jWTai9TbCGUN+9+N1NsILkNJUS5LT1NFOkEw</t>
  </si>
  <si>
    <t>MDUzODAuSVFfUFJFRl9FUVVJVFkuQ1EzMjAxOS4uLi5VU0QBAAAATFkNAAIAAAAKMjc2LjEzOTMwNwEIAAAABQAAAAExAQAAAAoyMDcxODg0OTA4AwAAAAMxNjACAAAABDEwMDUEAAAAATAHAAAACjEwLzI0LzIwMjMIAAAACTkvMzAvMjAxOQkAAAABMPaNZNqL1NsIbsv9343U2wg2Q0lRLktPU0U6QTAwNTM4MC5JUV9UT1RBTF9DT01NT05fRVFVSVRZLkNRMzIwMTkuLi4uVVNEAQAAAExZDQACAAAADDU3OTg3LjA0MDMyNQEIAAAABQAAAAExAQAAAAoyMDcxODg0OTA4AwAAAAMxNjACAAAABDEwMDYEAAAAATAHAAAACjEwLzI0LzIwMjMIAAAACTkvMzAvMjAxOQkAAAABMPaNZNqL1NsIQ/IR4I3U2wgnQ0lRLktPU0U6QTAwNTM4MC5JUV9BUElDLkNRMzIwMTkuLi4uVVNEAQAAAExZDQACAAAACjM0OTkuMjU5NDkBCAAAAAUAAAABMQEAAAAKMjA3MTg4NDkwOAMAAAADMTYwAgAAAAQxMDg0BAAAAAEwBwAAAAoxMC8yNC8yMDIzCAAAAAk5LzMwLzIwMTkJAAAAATD2jWTai9TbCEg8FOCN1NsIJUNJUS5LT1NFOkEwMDUzODAuSVFfUkUuQ1EzMjAxOS4uLi5VU0QBAAAATFkNAAIAAAAMNTYyNTkuOTMxNDUzAQgAAAAFAAAAATEBAAAACjIwNzE4ODQ5MDgDAAAAAzE2MAIAAAAEMTIyMgQAAAABMAcAAAAKMTAvMjQvMjAyMwgAAAAJOS8zMC8yMDE5CQAAAAEw9o1k2ovU2wgBJyfgjdTbCC9DSVEuS09TRTpBMDA1Mzgw</t>
  </si>
  <si>
    <t>LklRX1RPVEFMX0VRVUlUWS5DUTMyMDE5Li4uLlVTRAEAAABMWQ0AAgAAAAw2MzQyMi40OTI1ODUBCAAAAAUAAAABMQEAAAAKMjA3MTg4NDkwOAMAAAADMTYwAgAAAAQxMjc1BAAAAAEwBwAAAAoxMC8yNC8yMDIzCAAAAAk5LzMwLzIwMTkJAAAAATD2jWTai9TbCCcQDeCN1NsIQENJUS5LT1NFOkEwMDUzODAuSVFfVE9UQUxfT1VUU1RBTkRJTkdfRklMSU5HX0RBVEUuQ1EzMjAxOS4uLi5VU0QBAAAATFkNAAIAAAAJMjAyLjcxNDUyAQQAAAAFAAAAATUBAAAACjIwNzE4ODQ5MDgCAAAABTI0MTUzBgAAAAEw9o1k2ovU2wjZvQ7gjdTbCC1DSVEuS09TRTpBMDA1MzgwLklRX1RPVEFMX0RFQlQuQ1EzMjAxOS4uLi5VU0QBAAAATFkNAAIAAAAMNjcwOTUuNDAzNzIzAQgAAAAFAAAAATEBAAAACjIwNzE4ODQ5MDgDAAAAAzE2MAIAAAAENDE3MwQAAAABMAcAAAAKMTAvMjQvMjAyMwgAAAAJOS8zMC8yMDE5CQAAAAEw9o1k2ovU2wiF9g/gjdTbCDFDSVEuS09TRTpBMDA1MzgwLklRX1BSRUZfRElWX09USEVSLkNRMzIwMTkuLi4uVVNEAQAAAExZDQACAAAACTUxLjkzOTk5NAEIAAAABQAAAAExAQAAAAoyMDcxODg0OTA4AwAAAAMxNjACAAAAAjk3BAAAAAEwBwAAAAoxMC8yNC8yMDIzCAAAAAk5LzMwLzIwMTkJAAAAATD2jWTai9TbCPURH+CN1NsIJ0NJUS5LT1NFOkEwMDUzODAuSVFfQ09HUy5DUTMyMDE5Li4uLlVT</t>
  </si>
  <si>
    <t>RAEAAABMWQ0AAgAAAAwxODgwMy45MzM3ODUBCAAAAAUAAAABMQEAAAAKMjA3MTg4NDkwOAMAAAADMTYwAgAAAAIzNAQAAAABMAcAAAAKMTAvMjQvMjAyMwgAAAAJOS8zMC8yMDE5CQAAAAEw9o1k2ovU2wgWIyDgjdTbCCVDSVEuS09TRTpBMDA1MzgwLklRX0FQLkNRMzIwMTkuLi4uVVNEAQAAAExZDQACAAAACzYyNjYuMTgwMTYzAQgAAAAFAAAAATEBAAAACjIwNzE4ODQ5MDgDAAAAAzE2MAIAAAAEMTAxOAQAAAABMAcAAAAKMTAvMjQvMjAyMwgAAAAJOS8zMC8yMDE5CQAAAAEw9o1k2ovU2wjBWCHgjdTbCCVDSVEuS09TRTpBMDA1MzgwLklRX0FSLkNRMzIwMTkuLi4uVVNEAQAAAExZDQACAAAACzQ2NTcuMjUyNDg0AQgAAAAFAAAAATEBAAAACjIwNzE4ODQ5MDgDAAAAAzE2MAIAAAAEMTAyMQQAAAABMAcAAAAKMTAvMjQvMjAyMwgAAAAJOS8zMC8yMDE5CQAAAAEw9o1k2ovU2whiBiPgjdTbCCxDSVEuS09TRTpBMDA1MzgwLklRX0lOVkVOVE9SWS5DUTMyMDE5Li4uLlVTRAEAAABMWQ0AAgAAAAwxMDExMS4xNzM3NjIBCAAAAAUAAAABMQEAAAAKMjA3MTg4NDkwOAMAAAADMTYwAgAAAAQxMDQzBAAAAAEwBwAAAAoxMC8yNC8yMDIzCAAAAAk5LzMwLzIwMTkJAAAAATD2jWTai9TbCOU+JOCN1NsIJkNJUS5LT1NFOkEwMDUzODAuSVFfU0dBLkNRMzIwMTkuLi4uVVNEAQAAAExZDQACAAAACzMxMjMuNzUwMDQy</t>
  </si>
  <si>
    <t>AQgAAAAFAAAAATEBAAAACjIwNzE4ODQ5MDgDAAAAAzE2MAIAAAACMjMEAAAAATAHAAAACjEwLzI0LzIwMjMIAAAACTkvMzAvMjAxOQkAAAABMPaNZNqL1NsIZQ37343U2wg7Q0lRLktPU0U6QTAwNTM4MC5JUV9UT1RBTF9SRVZfMVlSX0FOTl9HUk9XVEguQ1EzMjAxOS4uLi5VU0QBAAAATFkNAAIAAAAHMTAuMzc1NAEIAAAABQAAAAExAQAAAAoyMDcxODg0OTA4AwAAAAI4NQIAAAAENDE5NAQAAAABMAcAAAAKMTAvMjQvMjAyMwgAAAAJOS8zMC8yMDE5CQAAAAEw9o1k2ovU2whuy/3fjdTbCCVDSVEuS09TRTpBMDA1MzgwLklRX0RBLkNRMzIwMTkuLi4uVVNEAQAAAExZDQADAAAAAAD2jWTai9TbCIrXMeCN1NsIM0NJUS5LT1NFOkEwMDUzODAuSVFfTkVUX0lOVEVSRVNUX0VYUC5DUTMyMDE5Li4uLlVTRAEAAABMWQ0AAgAAAAkzOC4yNDI3NzIBCAAAAAUAAAABMQEAAAAKMjA3MTg4NDkwOAMAAAADMTYwAgAAAAMzNjgEAAAAATAHAAAACjEwLzI0LzIwMjMIAAAACTkvMzAvMjAxOQkAAAABMPaNZNqL1NsIpGYb4I3U2wgyQ0lRLktPU0U6QTAwNTM4MC5JUV9ORVRfV09SS0lOR19DQVAuQ1EzMjAxOS4uLi5VU0QBAAAATFkNAAIAAAAMLTIyODUuNDcxNTI0AQgAAAAFAAAAATEBAAAACjIwNzE4ODQ5MDgDAAAAAzE2MAIAAAAEMTMxMQQAAAABMAcAAAAKMTAvMjQvMjAyMwgAAAAJOS8zMC8yMDE5CQAAAAEw9o1k</t>
  </si>
  <si>
    <t>2ovU2wjGPB3gjdTbCChDSVEuS09TRTpBMDA1MzgwLklRX0NBUEVYLkNRMzIwMTkuLi4uVVNEAQAAAExZDQACAAAACy03MTguOTQ2MDg4AQgAAAAFAAAAATEBAAAACjIwNzE4ODQ5MDgDAAAAAzE2MAIAAAAEMjAyMQQAAAABMAcAAAAKMTAvMjQvMjAyMwgAAAAJOS8zMC8yMDE5CQAAAAEw9o1k2ovU2whIPBTgjdTbCCxDSVEuS09TRTpBMDA1MzgwLklRX1RPVEFMX1JFVi5DUTIyMDE5Li4uLlVTRAEAAABMWQ0AAgAAAAwyMzMwMy45MTc3NjcBCAAAAAUAAAABMQEAAAAKMjA3MTg5MzY5MAMAAAADMTYwAgAAAAIyOAQAAAABMAcAAAAKMTAvMjQvMjAyMwgAAAAJNi8zMC8yMDE5CQAAAAEw9o1k2ovU2wjZvQ7gjdTbCCVDSVEuS09TRTpBMDA1MzgwLklRX05JLkNRMjIwMTkuLi4uVVNEAQAAAExZDQACAAAACjc5NC40MTA3MDMBCAAAAAUAAAABMQEAAAAKMjA3MTg5MzY5MAMAAAADMTYwAgAAAAIxNQQAAAABMAcAAAAKMTAvMjQvMjAyMwgAAAAJNi8zMC8yMDE5CQAAAAEw9o1k2ovU2wiF9g/gjdTbCC1DSVEuS09TRTpBMDA1MzgwLklRX0NBU0hfRVFVSVYuQ1EyMjAxOS4uLi5VU0QBAAAATFkNAAIAAAAKODIwMi42NDc4NQEIAAAABQAAAAExAQAAAAoyMDcxODkzNjkwAwAAAAMxNjACAAAABDEwOTYEAAAAATAHAAAACjEwLzI0LzIwMjMIAAAACTYvMzAvMjAxOQkAAAABMPaNZNqL1NsI8Z0K4I3U2wgxQ0lRLktP</t>
  </si>
  <si>
    <t>U0U6QTAwNTM4MC5JUV9DQVNIX1NUX0lOVkVTVC5DUTIyMDE5Li4uLlVTRAEAAABMWQ0AAgAAAAwyNDM4OS4zOTAyOTkBCAAAAAUAAAABMQEAAAAKMjA3MTg5MzY5MAMAAAADMTYwAgAAAAQxMDAyBAAAAAEwBwAAAAoxMC8yNC8yMDIzCAAAAAk2LzMwLzIwMTkJAAAAATD2jWTai9TbCEPyEeCN1NsIK0NJUS5LT1NFOkEwMDUzODAuSVFfVE9UQUxfQ0EuQ1EyMjAxOS4uLi5VU0QBAAAATFkNAAIAAAAMNDI5MjIuMzA4NjA1AQgAAAAFAAAAATEBAAAACjIwNzE4OTM2OTADAAAAAzE2MAIAAAAEMTAwOAQAAAABMAcAAAAKMTAvMjQvMjAyMwgAAAAJNi8zMC8yMDE5CQAAAAEw9o1k2ovU2wgWIyDgjdTbCC9DSVEuS09TRTpBMDA1MzgwLklRX1RPVEFMX0FTU0VUUy5DUTIyMDE5Li4uLlVTRAEAAABMWQ0AAgAAAA0xNjI4ODkuODM0ODUzAQgAAAAFAAAAATEBAAAACjIwNzE4OTM2OTADAAAAAzE2MAIAAAAEMTAwNwQAAAABMAcAAAAKMTAvMjQvMjAyMwgAAAAJNi8zMC8yMDE5CQAAAAEw9o1k2ovU2wjBWCHgjdTbCCtDSVEuS09TRTpBMDA1MzgwLklRX1RPVEFMX0NMLkNRMjIwMTkuLi4uVVNEAQAAAExZDQACAAAADDQzNjExLjY5MDU4NAEIAAAABQAAAAExAQAAAAoyMDcxODkzNjkwAwAAAAMxNjACAAAABDEwMDkEAAAAATAHAAAACjEwLzI0LzIwMjMIAAAACTYvMzAvMjAxOQkAAAABMPaNZNqL1NsIYgYj4I3U2wgt</t>
  </si>
  <si>
    <t>Q0lRLktPU0U6QTAwNTM4MC5JUV9UT1RBTF9MSUFCLkNRMjIwMTkuLi4uVVNEAQAAAExZDQACAAAADDk3NDg2LjEwMjYwNAEIAAAABQAAAAExAQAAAAoyMDcxODkzNjkwAwAAAAMxNjACAAAABDEyNzYEAAAAATAHAAAACjEwLzI0LzIwMjMIAAAACTYvMzAvMjAxOQkAAAABMPaNZNqL1NsI5T4k4I3U2wguQ0lRLktPU0U6QTAwNTM4MC5JUV9QUkVGX0VRVUlUWS5DUTIyMDE5Li4uLlVTRAEAAABMWQ0AAgAAAAoyODYuMDU0NzQxAQgAAAAFAAAAATEBAAAACjIwNzE4OTM2OTADAAAAAzE2MAIAAAAEMTAwNQQAAAABMAcAAAAKMTAvMjQvMjAyMwgAAAAJNi8zMC8yMDE5CQAAAAEw9o1k2ovU2wgBJyfgjdTbCDZDSVEuS09TRTpBMDA1MzgwLklRX1RPVEFMX0NPTU1PTl9FUVVJVFkuQ1EyMjAxOS4uLi5VU0QBAAAATFkNAAIAAAAMNTk4MTEuMDQ1ODE0AQgAAAAFAAAAATEBAAAACjIwNzE4OTM2OTADAAAAAzE2MAIAAAAEMTAwNgQAAAABMAcAAAAKMTAvMjQvMjAyMwgAAAAJNi8zMC8yMDE5CQAAAAEw9o1k2ovU2wjGPB3gjdTbCCdDSVEuS09TRTpBMDA1MzgwLklRX0FQSUMuQ1EyMjAxOS4uLi5VU0QBAAAATFkNAAIAAAALMzYyNS4xNzkxNjMBCAAAAAUAAAABMQEAAAAKMjA3MTg5MzY5MAMAAAADMTYwAgAAAAQxMDg0BAAAAAEwBwAAAAoxMC8yNC8yMDIzCAAAAAk2LzMwLzIwMTkJAAAAATD2jWTai9TbCPURH+CN</t>
  </si>
  <si>
    <t>1NsIJUNJUS5LT1NFOkEwMDUzODAuSVFfUkUuQ1EyMjAxOS4uLi5VU0QBAAAATFkNAAIAAAAMNTgyMzcuNDQ5NjE5AQgAAAAFAAAAATEBAAAACjIwNzE4OTM2OTADAAAAAzE2MAIAAAAEMTIyMgQAAAABMAcAAAAKMTAvMjQvMjAyMwgAAAAJNi8zMC8yMDE5CQAAAAEw9o1k2ovU2whlDfvfjdTbCC9DSVEuS09TRTpBMDA1MzgwLklRX1RPVEFMX0VRVUlUWS5DUTIyMDE5Li4uLlVTRAEAAABMWQ0AAgAAAAw2NTQwMy43MzIyNDkBCAAAAAUAAAABMQEAAAAKMjA3MTg5MzY5MAMAAAADMTYwAgAAAAQxMjc1BAAAAAEwBwAAAAoxMC8yNC8yMDIzCAAAAAk2LzMwLzIwMTkJAAAAATD2jWTai9TbCG7L/d+N1NsIQENJUS5LT1NFOkEwMDUzODAuSVFfVE9UQUxfT1VUU1RBTkRJTkdfRklMSU5HX0RBVEUuQ1EyMjAxOS4uLi5VU0QBAAAATFkNAAIAAAAJMjAyLjcxNDUyAQQAAAAFAAAAATUBAAAACjIwNzE4OTM2OTACAAAABTI0MTUzBgAAAAEw9o1k2ovU2wghERbgjdTbCC1DSVEuS09TRTpBMDA1MzgwLklRX1RPVEFMX0RFQlQuQ1EyMjAxOS4uLi5VU0QBAAAATFkNAAIAAAAMNjcyMDYuNTUwOTIzAQgAAAAFAAAAATEBAAAACjIwNzE4OTM2OTADAAAAAzE2MAIAAAAENDE3MwQAAAABMAcAAAAKMTAvMjQvMjAyMwgAAAAJNi8zMC8yMDE5CQAAAAEw9o1k2ovU2wioDRjgjdTbCDFDSVEuS09TRTpBMDA1MzgwLklRX1BSRUZf</t>
  </si>
  <si>
    <t>RElWX09USEVSLkNRMjIwMTkuLi4uVVNEAQAAAExZDQACAAAACjIxOS4wNDgzODkBCAAAAAUAAAABMQEAAAAKMjA3MTg5MzY5MAMAAAADMTYwAgAAAAI5NwQAAAABMAcAAAAKMTAvMjQvMjAyMwgAAAAJNi8zMC8yMDE5CQAAAAEw9o1k2ovU2wjxnQrgjdTbCCdDSVEuS09TRTpBMDA1MzgwLklRX0NPR1MuQ1EyMjAxOS4uLi5VU0QBAAAATFkNAAIAAAAMMTkzMDguNzU1OTQ1AQgAAAAFAAAAATEBAAAACjIwNzE4OTM2OTADAAAAAzE2MAIAAAACMzQEAAAAATAHAAAACjEwLzI0LzIwMjMIAAAACTYvMzAvMjAxOQkAAAABMPaNZNqL1NsI/z4v4I3U2wglQ0lRLktPU0U6QTAwNTM4MC5JUV9BUC5DUTIyMDE5Li4uLlVTRAEAAABMWQ0AAgAAAAs3MjI4Ljc0OTM3OQEIAAAABQAAAAExAQAAAAoyMDcxODkzNjkwAwAAAAMxNjACAAAABDEwMTgEAAAAATAHAAAACjEwLzI0LzIwMjMIAAAACTYvMzAvMjAxOQkAAAABMPaNZNqL1NsIpGYb4I3U2wglQ0lRLktPU0U6QTAwNTM4MC5JUV9BUi5DUTIyMDE5Li4uLlVTRAEAAABMWQ0AAgAAAAs0NDg5LjM5MzU0NQEIAAAABQAAAAExAQAAAAoyMDcxODkzNjkwAwAAAAMxNjACAAAABDEwMjEEAAAAATAHAAAACjEwLzI0LzIwMjMIAAAACTYvMzAvMjAxOQkAAAABMPaNZNqL1NsIJxAN4I3U2wgsQ0lRLktPU0U6QTAwNTM4MC5JUV9JTlZFTlRPUlkuQ1EyMjAxOS4uLi5VU0QBAAAA</t>
  </si>
  <si>
    <t>TFkNAAIAAAAMMTA1NTEuNDU5NDcxAQgAAAAFAAAAATEBAAAACjIwNzE4OTM2OTADAAAAAzE2MAIAAAAEMTA0MwQAAAABMAcAAAAKMTAvMjQvMjAyMwgAAAAJNi8zMC8yMDE5CQAAAAEw9o1k2ovU2wjZvQ7gjdTbCCZDSVEuS09TRTpBMDA1MzgwLklRX1NHQS5DUTIyMDE5Li4uLlVTRAEAAABMWQ0AAgAAAAsyNjY0LjU5ODY0NwEIAAAABQAAAAExAQAAAAoyMDcxODkzNjkwAwAAAAMxNjACAAAAAjIzBAAAAAEwBwAAAAoxMC8yNC8yMDIzCAAAAAk2LzMwLzIwMTkJAAAAATD2jWTai9TbCIX2D+CN1NsIO0NJUS5LT1NFOkEwMDUzODAuSVFfVE9UQUxfUkVWXzFZUl9BTk5fR1JPV1RILkNRMjIwMTkuLi4uVVNEAQAAAExZDQACAAAABjkuMTIzMwEIAAAABQAAAAExAQAAAAoyMDcxODkzNjkwAwAAAAI4NQIAAAAENDE5NAQAAAABMAcAAAAKMTAvMjQvMjAyMwgAAAAJNi8zMC8yMDE5CQAAAAEw9o1k2ovU2whD8hHgjdTbCCVDSVEuS09TRTpBMDA1MzgwLklRX0RBLkNRMjIwMTkuLi4uVVNEAQAAAExZDQADAAAAAAD2jWTai9TbCEg8FOCN1NsIM0NJUS5LT1NFOkEwMDUzODAuSVFfTkVUX0lOVEVSRVNUX0VYUC5DUTIyMDE5Li4uLlVTRAEAAABMWQ0AAgAAAAk0Mi4yODgwMjkBCAAAAAUAAAABMQEAAAAKMjA3MTg5MzY5MAMAAAADMTYwAgAAAAMzNjgEAAAAATAHAAAACjEwLzI0LzIwMjMIAAAACTYvMzAvMjAxOQkA</t>
  </si>
  <si>
    <t>AAABMPaNZNqL1NsI5T4k4I3U2wgyQ0lRLktPU0U6QTAwNTM4MC5JUV9ORVRfV09SS0lOR19DQVAuQ1EyMjAxOS4uLi5VU0QBAAAATFkNAAIAAAAMLTI0OTIuMDA5NjY4AQgAAAAFAAAAATEBAAAACjIwNzE4OTM2OTADAAAAAzE2MAIAAAAEMTMxMQQAAAABMAcAAAAKMTAvMjQvMjAyMwgAAAAJNi8zMC8yMDE5CQAAAAEw9o1k2ovU2wgBKvjfjdTbCChDSVEuS09TRTpBMDA1MzgwLklRX0NBUEVYLkNRMjIwMTkuLi4uVVNEAQAAAExZDQACAAAACy01MzYuODk5MTI4AQgAAAAFAAAAATEBAAAACjIwNzE4OTM2OTADAAAAAzE2MAIAAAAEMjAyMQQAAAABMAcAAAAKMTAvMjQvMjAyMwgAAAAJNi8zMC8yMDE5CQAAAAEw9o1k2ovU2whlDfvfjdTbCCxDSVEuS09TRTpBMDA1MzgwLklRX1RPVEFMX1JFVi5DUTEyMDE5Li4uLlVTRAEAAABMWQ0AAgAAAAwyMTA5MS45ODI0ODcBCAAAAAUAAAABMQEAAAAKMjA1NDA2NTkwOQMAAAADMTYwAgAAAAIyOAQAAAABMAcAAAAKMTAvMjQvMjAyMwgAAAAJMy8zMS8yMDE5CQAAAAEw9o1k2ovU2wjBWCHgjdTbCCVDSVEuS09TRTpBMDA1MzgwLklRX05JLkNRMTIwMTkuLi4uVVNEAQAAAExZDQACAAAACjcyOS4zNjQxMDMBCAAAAAUAAAABMQEAAAAKMjA1NDA2NTkwOQMAAAADMTYwAgAAAAIxNQQAAAABMAcAAAAKMTAvMjQvMjAyMwgAAAAJMy8zMS8yMDE5CQAAAAEw9o1k2ovU2whi</t>
  </si>
  <si>
    <t>BiPgjdTbCC1DSVEuS09TRTpBMDA1MzgwLklRX0NBU0hfRVFVSVYuQ1ExMjAxOS4uLi5VU0QBAAAATFkNAAIAAAALNzg3Mi4xNTEzOTUBCAAAAAUAAAABMQEAAAAKMjA1NDA2NTkwOQMAAAADMTYwAgAAAAQxMDk2BAAAAAEwBwAAAAoxMC8yNC8yMDIzCAAAAAkzLzMxLzIwMTkJAAAAATD2jWTai9TbCKgNGOCN1NsIMUNJUS5LT1NFOkEwMDUzODAuSVFfQ0FTSF9TVF9JTlZFU1QuQ1ExMjAxOS4uLi5VU0QBAAAATFkNAAIAAAAMMjM0NTEuMDczNDM0AQgAAAAFAAAAATEBAAAACjIwNTQwNjU5MDkDAAAAAzE2MAIAAAAEMTAwMgQAAAABMAcAAAAKMTAvMjQvMjAyMwgAAAAJMy8zMS8yMDE5CQAAAAEw9o1k2ovU2wg39SzgjdTbCCtDSVEuS09TRTpBMDA1MzgwLklRX1RPVEFMX0NBLkNRMTIwMTkuLi4uVVNEAQAAAExZDQACAAAADDQxNDg1Ljc4MjgyMQEIAAAABQAAAAExAQAAAAoyMDU0MDY1OTA5AwAAAAMxNjACAAAABDEwMDgEAAAAATAHAAAACjEwLzI0LzIwMjMIAAAACTMvMzEvMjAxOQkAAAABMPaNZNqL1NsIpGYb4I3U2wgvQ0lRLktPU0U6QTAwNTM4MC5JUV9UT1RBTF9BU1NFVFMuQ1ExMjAxOS4uLi5VU0QBAAAATFkNAAIAAAANMTYwNjE4LjgyNzkzNgEIAAAABQAAAAExAQAAAAoyMDU0MDY1OTA5AwAAAAMxNjACAAAABDEwMDcEAAAAATAHAAAACjEwLzI0LzIwMjMIAAAACTMvMzEvMjAxOQkAAAABMPaN</t>
  </si>
  <si>
    <t>ZNqL1NsIxjwd4I3U2wgrQ0lRLktPU0U6QTAwNTM4MC5JUV9UT1RBTF9DTC5DUTEyMDE5Li4uLlVTRAEAAABMWQ0AAgAAAAs0MjYxMS43MTMwNQEIAAAABQAAAAExAQAAAAoyMDU0MDY1OTA5AwAAAAMxNjACAAAABDEwMDkEAAAAATAHAAAACjEwLzI0LzIwMjMIAAAACTMvMzEvMjAxOQkAAAABMPaNZNqL1NsIJuse4I3U2wgtQ0lRLktPU0U6QTAwNTM4MC5JUV9UT1RBTF9MSUFCLkNRMTIwMTkuLi4uVVNEAQAAAExZDQACAAAADDk1MzY3LjM2MzkwOQEIAAAABQAAAAExAQAAAAoyMDU0MDY1OTA5AwAAAAMxNjACAAAABDEyNzYEAAAAATAHAAAACjEwLzI0LzIwMjMIAAAACTMvMzEvMjAxOQkAAAABMPaNZNqL1NsIZQ37343U2wguQ0lRLktPU0U6QTAwNTM4MC5JUV9QUkVGX0VRVUlUWS5DUTEyMDE5Li4uLlVTRAEAAABMWQ0AAgAAAAoyOTEuMDU5OTU4AQgAAAAFAAAAATEBAAAACjIwNTQwNjU5MDkDAAAAAzE2MAIAAAAEMTAwNQQAAAABMAcAAAAKMTAvMjQvMjAyMwgAAAAJMy8zMS8yMDE5CQAAAAEw9o1k2ovU2whuy/3fjdTbCDZDSVEuS09TRTpBMDA1MzgwLklRX1RPVEFMX0NPTU1PTl9FUVVJVFkuQ1ExMjAxOS4uLi5VU0QBAAAATFkNAAIAAAAMNTk2NjQuNzE3NzM2AQgAAAAFAAAAATEBAAAACjIwNTQwNjU5MDkDAAAAAzE2MAIAAAAEMTAwNgQAAAABMAcAAAAKMTAvMjQvMjAyMwgAAAAJMy8zMS8yMDE5</t>
  </si>
  <si>
    <t>CQAAAAEw9o1k2ovU2whD8hHgjdTbCCdDSVEuS09TRTpBMDA1MzgwLklRX0FQSUMuQ1ExMjAxOS4uLi5VU0QBAAAATFkNAAIAAAALMzY4OC42MTA0MTIBCAAAAAUAAAABMQEAAAAKMjA1NDA2NTkwOQMAAAADMTYwAgAAAAQxMDg0BAAAAAEwBwAAAAoxMC8yNC8yMDIzCAAAAAkzLzMxLzIwMTkJAAAAATD2jWTai9TbCEg8FOCN1NsIJUNJUS5LT1NFOkEwMDUzODAuSVFfUkUuQ1ExMjAxOS4uLi5VU0QBAAAATFkNAAIAAAAMNTg0ODEuODcwMDI5AQgAAAAFAAAAATEBAAAACjIwNTQwNjU5MDkDAAAAAzE2MAIAAAAEMTIyMgQAAAABMAcAAAAKMTAvMjQvMjAyMwgAAAAJMy8zMS8yMDE5CQAAAAEw9o1k2ovU2wgBJyfgjdTbCC9DSVEuS09TRTpBMDA1MzgwLklRX1RPVEFMX0VRVUlUWS5DUTEyMDE5Li4uLlVTRAEAAABMWQ0AAgAAAAw2NTI1MS40NjQwMjgBCAAAAAUAAAABMQEAAAAKMjA1NDA2NTkwOQMAAAADMTYwAgAAAAQxMjc1BAAAAAEwBwAAAAoxMC8yNC8yMDIzCAAAAAkzLzMxLzIwMTkJAAAAATD2jWTai9TbCCcQDeCN1NsIQENJUS5LT1NFOkEwMDUzODAuSVFfVE9UQUxfT1VUU1RBTkRJTkdfRklMSU5HX0RBVEUuQ1ExMjAxOS4uLi5VU0QBAAAATFkNAAIAAAAJMjAyLjcxNDUyAQQAAAAFAAAAATUBAAAACjIwNTQwNjU5MDkCAAAABTI0MTUzBgAAAAEw9o1k2ovU2wjZvQ7gjdTbCC1DSVEuS09TRTpBMDA1</t>
  </si>
  <si>
    <t>MzgwLklRX1RPVEFMX0RFQlQuQ1ExMjAxOS4uLi5VU0QBAAAATFkNAAIAAAAMNjYwNDUuMzkwMjk0AQgAAAAFAAAAATEBAAAACjIwNTQwNjU5MDkDAAAAAzE2MAIAAAAENDE3MwQAAAABMAcAAAAKMTAvMjQvMjAyMwgAAAAJMy8zMS8yMDE5CQAAAAEw9o1k2ovU2wiF9g/gjdTbCDFDSVEuS09TRTpBMDA1MzgwLklRX1BSRUZfRElWX09USEVSLkNRMTIwMTkuLi4uVVNEAQAAAExZDQACAAAABTRFLTA1AQgAAAAFAAAAATEBAAAACjIwNTQwNjU5MDkDAAAAAzE2MAIAAAACOTcEAAAAATAHAAAACjEwLzI0LzIwMjMIAAAACTMvMzEvMjAxOQkAAAABMPaNZNqL1NsIASr4343U2wgnQ0lRLktPU0U6QTAwNTM4MC5JUV9DT0dTLkNRMTIwMTkuLi4uVVNEAQAAAExZDQACAAAADDE3NjUxLjU1NTMxNQEIAAAABQAAAAExAQAAAAoyMDU0MDY1OTA5AwAAAAMxNjACAAAAAjM0BAAAAAEwBwAAAAoxMC8yNC8yMDIzCAAAAAkzLzMxLzIwMTkJAAAAATD2jWTai9TbCBYjIOCN1NsIJUNJUS5LT1NFOkEwMDUzODAuSVFfQVAuQ1ExMjAxOS4uLi5VU0QBAAAATFkNAAIAAAALNjkzOS40MTg3NjMBCAAAAAUAAAABMQEAAAAKMjA1NDA2NTkwOQMAAAADMTYwAgAAAAQxMDE4BAAAAAEwBwAAAAoxMC8yNC8yMDIzCAAAAAkzLzMxLzIwMTkJAAAAATD2jWTai9TbCMFYIeCN1NsIJUNJUS5LT1NFOkEwMDUzODAuSVFfQVIuQ1ExMjAxOS4u</t>
  </si>
  <si>
    <t>Li5VU0QBAAAATFkNAAIAAAALNDM2OS4zNjEyMDMBCAAAAAUAAAABMQEAAAAKMjA1NDA2NTkwOQMAAAADMTYwAgAAAAQxMDIxBAAAAAEwBwAAAAoxMC8yNC8yMDIzCAAAAAkzLzMxLzIwMTkJAAAAATD2jWTai9TbCGIGI+CN1NsILENJUS5LT1NFOkEwMDUzODAuSVFfSU5WRU5UT1JZLkNRMTIwMTkuLi4uVVNEAQAAAExZDQACAAAACzk5NTAuOTY0NDM0AQgAAAAFAAAAATEBAAAACjIwNTQwNjU5MDkDAAAAAzE2MAIAAAAEMTA0MwQAAAABMAcAAAAKMTAvMjQvMjAyMwgAAAAJMy8zMS8yMDE5CQAAAAEw9o1k2ovU2wjlPiTgjdTbCCZDSVEuS09TRTpBMDA1MzgwLklRX1NHQS5DUTEyMDE5Li4uLlVTRAEAAABMWQ0AAgAAAAsyNDk5LjAxODQyOAEIAAAABQAAAAExAQAAAAoyMDU0MDY1OTA5AwAAAAMxNjACAAAAAjIzBAAAAAEwBwAAAAoxMC8yNC8yMDIzCAAAAAkzLzMxLzIwMTkJAAAAATD2jWTai9TbCPGdCuCN1NsIO0NJUS5LT1NFOkEwMDUzODAuSVFfVE9UQUxfUkVWXzFZUl9BTk5fR1JPV1RILkNRMTIwMTkuLi4uVVNEAQAAAExZDQACAAAABjYuOTEwNgEIAAAABQAAAAExAQAAAAoyMDU0MDY1OTA5AwAAAAI4NQIAAAAENDE5NAQAAAABMAcAAAAKMTAvMjQvMjAyMwgAAAAJMy8zMS8yMDE5CQAAAAEw9o1k2ovU2whuy/3fjdTbCCVDSVEuS09TRTpBMDA1MzgwLklRX0RBLkNRMTIwMTkuLi4uVVNEAQAAAExZ</t>
  </si>
  <si>
    <t>DQADAAAAAAD2jWTai9TbCFNeKuCN1NsIM0NJUS5LT1NFOkEwMDUzODAuSVFfTkVUX0lOVEVSRVNUX0VYUC5DUTEyMDE5Li4uLlVTRAEAAABMWQ0AAgAAAAk3My4yNjk5MzEBCAAAAAUAAAABMQEAAAAKMjA1NDA2NTkwOQMAAAADMTYwAgAAAAMzNjgEAAAAATAHAAAACjEwLzI0LzIwMjMIAAAACTMvMzEvMjAxOQkAAAABMPaNZNqL1NsIpGYb4I3U2wgyQ0lRLktPU0U6QTAwNTM4MC5JUV9ORVRfV09SS0lOR19DQVAuQ1ExMjAxOS4uLi5VU0QBAAAATFkNAAIAAAAMLTIxMjIuMDcxMzc2AQgAAAAFAAAAATEBAAAACjIwNTQwNjU5MDkDAAAAAzE2MAIAAAAEMTMxMQQAAAABMAcAAAAKMTAvMjQvMjAyMwgAAAAJMy8zMS8yMDE5CQAAAAEw9o1k2ovU2wjGPB3gjdTbCChDSVEuS09TRTpBMDA1MzgwLklRX0NBUEVYLkNRMTIwMTkuLi4uVVNEAQAAAExZDQACAAAACy05MjAuOTA2ODQ2AQgAAAAFAAAAATEBAAAACjIwNTQwNjU5MDkDAAAAAzE2MAIAAAAEMjAyMQQAAAABMAcAAAAKMTAvMjQvMjAyMwgAAAAJMy8zMS8yMDE5CQAAAAEw9o1k2ovU2wgm6x7gjdTbCCxDSVEuS09TRTpBMDA1MzgwLklRX1RPVEFMX1JFVi5DUTQyMDE4Li4uLlVTRAEAAABMWQ0AAgAAAAwyMjY2My44MzYzNDYBCAAAAAUAAAABMQEAAAAKMjAxOTY3NjI2OAMAAAADMTYwAgAAAAIyOAQAAAABMAcAAAAKMTAvMjQvMjAyMwgAAAAKMTIvMzEv</t>
  </si>
  <si>
    <t>MjAxOAkAAAABMPaNZNqL1NsI2b0O4I3U2wglQ0lRLktPU0U6QTAwNTM4MC5JUV9OSS5DUTQyMDE4Li4uLlVTRAEAAABMWQ0AAgAAAAstMTE2LjU3MjIyMQEIAAAABQAAAAExAQAAAAoyMDE5Njc2MjY4AwAAAAMxNjACAAAAAjE1BAAAAAEwBwAAAAoxMC8yNC8yMDIzCAAAAAoxMi8zMS8yMDE4CQAAAAEw9o1k2ovU2wiF9g/gjdTbCC1DSVEuS09TRTpBMDA1MzgwLklRX0NBU0hfRVFVSVYuQ1E0MjAxOC4uLi5VU0QBAAAATFkNAAIAAAALODE4Ni41MDUwNDIBCAAAAAUAAAABMQEAAAAKMjAxOTY3NjI2OAMAAAADMTYwAgAAAAQxMDk2BAAAAAEwBwAAAAoxMC8yNC8yMDIzCAAAAAoxMi8zMS8yMDE4CQAAAAEw9o1k2ovU2wjxnQrgjdTbCDFDSVEuS09TRTpBMDA1MzgwLklRX0NBU0hfU1RfSU5WRVNULkNRNDIwMTguLi4uVVNEAQAAAExZDQACAAAADDI0MDc2LjcyMTQxMwEIAAAABQAAAAExAQAAAAoyMDE5Njc2MjY4AwAAAAMxNjACAAAABDEwMDIEAAAAATAHAAAACjEwLzI0LzIwMjMIAAAACjEyLzMxLzIwMTgJAAAAATD2jWTai9TbCEPyEeCN1NsIK0NJUS5LT1NFOkEwMDUzODAuSVFfVE9UQUxfQ0EuQ1E0MjAxOC4uLi5VU0QBAAAATFkNAAIAAAAMNjU1ODEuMDU5ODkzAQgAAAAFAAAAATEBAAAACjIwMTk2NzYyNjgDAAAAAzE2MAIAAAAEMTAwOAQAAAABMAcAAAAKMTAvMjQvMjAyMwgAAAAKMTIvMzEvMjAx</t>
  </si>
  <si>
    <t>OAkAAAABMPaNZNqL1NsISDwU4I3U2wgvQ0lRLktPU0U6QTAwNTM4MC5JUV9UT1RBTF9BU1NFVFMuQ1E0MjAxOC4uLi5VU0QBAAAATFkNAAIAAAANMTYyMjc3LjgyMzAwNQEIAAAABQAAAAExAQAAAAoyMDE5Njc2MjY4AwAAAAMxNjACAAAABDEwMDcEAAAAATAHAAAACjEwLzI0LzIwMjMIAAAACjEyLzMxLzIwMTgJAAAAATD2jWTai9TbCMFYIeCN1NsIK0NJUS5LT1NFOkEwMDUzODAuSVFfVE9UQUxfQ0wuQ1E0MjAxOC4uLi5VU0QBAAAATFkNAAIAAAAMNDQ0MDkuMDkzNTgyAQgAAAAFAAAAATEBAAAACjIwMTk2NzYyNjgDAAAAAzE2MAIAAAAEMTAwOQQAAAABMAcAAAAKMTAvMjQvMjAyMwgAAAAKMTIvMzEvMjAxOAkAAAABMPaNZNqL1NsIYgYj4I3U2wgtQ0lRLktPU0U6QTAwNTM4MC5JUV9UT1RBTF9MSUFCLkNRNDIwMTguLi4uVVNEAQAAAExZDQACAAAADDk1ODk5LjE4MDIwNgEIAAAABQAAAAExAQAAAAoyMDE5Njc2MjY4AwAAAAMxNjACAAAABDEyNzYEAAAAATAHAAAACjEwLzI0LzIwMjMIAAAACjEyLzMxLzIwMTgJAAAAATD2jWTai9TbCOU+JOCN1NsILkNJUS5LT1NFOkEwMDUzODAuSVFfUFJFRl9FUVVJVFkuQ1E0MjAxOC4uLi5VU0QBAAAATFkNAAIAAAAKMTg0LjU1OTY1OAEIAAAABQAAAAExAQAAAAoyMDE5Njc2MjY4AwAAAAMxNjACAAAABDEwMDUEAAAAATAHAAAACjEwLzI0LzIwMjMIAAAACjEy</t>
  </si>
  <si>
    <t>LzMxLzIwMTgJAAAAATD2jWTai9TbCAEnJ+CN1NsINkNJUS5LT1NFOkEwMDUzODAuSVFfVE9UQUxfQ09NTU9OX0VRVUlUWS5DUTQyMDE4Li4uLlVTRAEAAABMWQ0AAgAAAAs2MDg3NC40ODU0NQEIAAAABQAAAAExAQAAAAoyMDE5Njc2MjY4AwAAAAMxNjACAAAABDEwMDYEAAAAATAHAAAACjEwLzI0LzIwMjMIAAAACjEyLzMxLzIwMTgJAAAAATD2jWTai9TbCDHpDOCN1NsIJ0NJUS5LT1NFOkEwMDUzODAuSVFfQVBJQy5DUTQyMDE4Li4uLlVTRAEAAABMWQ0AAgAAAAszNzczLjgyODcwMQEIAAAABQAAAAExAQAAAAoyMDE5Njc2MjY4AwAAAAMxNjACAAAABDEwODQEAAAAATAHAAAACjEwLzI0LzIwMjMIAAAACjEyLzMxLzIwMTgJAAAAATD2jWTai9TbCCbrHuCN1NsIJUNJUS5LT1NFOkEwMDUzODAuSVFfUkUuQ1E0MjAxOC4uLi5VU0QBAAAATFkNAAIAAAAMNTk3MjYuMTEyNDQ4AQgAAAAFAAAAATEBAAAACjIwMTk2NzYyNjgDAAAAAzE2MAIAAAAEMTIyMgQAAAABMAcAAAAKMTAvMjQvMjAyMwgAAAAKMTIvMzEvMjAxOAkAAAABMPaNZNqL1NsIZQ37343U2wgvQ0lRLktPU0U6QTAwNTM4MC5JUV9UT1RBTF9FUVVJVFkuQ1E0MjAxOC4uLi5VU0QBAAAATFkNAAIAAAAMNjYzNzguNjQyNzk5AQgAAAAFAAAAATEBAAAACjIwMTk2NzYyNjgDAAAAAzE2MAIAAAAEMTI3NQQAAAABMAcAAAAKMTAvMjQvMjAyMwgAAAAK</t>
  </si>
  <si>
    <t>MTIvMzEvMjAxOAkAAAABMPaNZNqL1NsIbsv9343U2whAQ0lRLktPU0U6QTAwNTM4MC5JUV9UT1RBTF9PVVRTVEFORElOR19GSUxJTkdfREFURS5DUTQyMDE4Li4uLlVTRAEAAABMWQ0AAgAAAAoyMjYuODc3MzQ5AQQAAAAFAAAAATUBAAAACjIwMTk2NzYyNjgCAAAABTI0MTUzBgAAAAEw9o1k2ovU2wgWIyDgjdTbCC1DSVEuS09TRTpBMDA1MzgwLklRX1RPVEFMX0RFQlQuQ1E0MjAxOC4uLi5VU0QBAAAATFkNAAIAAAAMNjU4MzkuNzk3ODcyAQgAAAAFAAAAATEBAAAACjIwMTk2NzYyNjgDAAAAAzE2MAIAAAAENDE3MwQAAAABMAcAAAAKMTAvMjQvMjAyMwgAAAAKMTIvMzEvMjAxOAkAAAABMPaNZNqL1NsIqA0Y4I3U2wgxQ0lRLktPU0U6QTAwNTM4MC5JUV9QUkVGX0RJVl9PVEhFUi5DUTQyMDE4Li4uLlVTRAEAAABMWQ0AAgAAAAoxOTcuOTU2NDcyAQgAAAAFAAAAATEBAAAACjIwMTk2NzYyNjgDAAAAAzE2MAIAAAACOTcEAAAAATAHAAAACjEwLzI0LzIwMjMIAAAACjEyLzMxLzIwMTgJAAAAATD2jWTai9TbCPGdCuCN1NsIJ0NJUS5LT1NFOkEwMDUzODAuSVFfQ09HUy5DUTQyMDE4Li4uLlVTRAEAAABMWQ0AAgAAAAwxMDc4Ny43MTI4MTUBCAAAAAUAAAABMQEAAAAKMjAxOTY3NjI2OAMAAAADMTYwAgAAAAIzNAQAAAABMAcAAAAKMTAvMjQvMjAyMwgAAAAKMTIvMzEvMjAxOAkAAAABMPaNZNqL1NsIP68o</t>
  </si>
  <si>
    <t>4I3U2wglQ0lRLktPU0U6QTAwNTM4MC5JUV9BUC5DUTQyMDE4Li4uLlVTRAEAAABMWQ0AAgAAAAs2ODc2LjgzMDQxNgEIAAAABQAAAAExAQAAAAoyMDE5Njc2MjY4AwAAAAMxNjACAAAABDEwMTgEAAAAATAHAAAACjEwLzI0LzIwMjMIAAAACjEyLzMxLzIwMTgJAAAAATD2jWTai9TbCKRmG+CN1NsIJUNJUS5LT1NFOkEwMDUzODAuSVFfQVIuQ1E0MjAxOC4uLi5VU0QBAAAATFkNAAIAAAALNDIyOC4xMzAxNTgBCAAAAAUAAAABMQEAAAAKMjAxOTY3NjI2OAMAAAADMTYwAgAAAAQxMDIxBAAAAAEwBwAAAAoxMC8yNC8yMDIzCAAAAAoxMi8zMS8yMDE4CQAAAAEw9o1k2ovU2wjGPB3gjdTbCCxDSVEuS09TRTpBMDA1MzgwLklRX0lOVkVOVE9SWS5DUTQyMDE4Li4uLlVTRAEAAABMWQ0AAgAAAAs5NjI0Ljg0NjIxMQEIAAAABQAAAAExAQAAAAoyMDE5Njc2MjY4AwAAAAMxNjACAAAABDEwNDMEAAAAATAHAAAACjEwLzI0LzIwMjMIAAAACjEyLzMxLzIwMTgJAAAAATD2jWTai9TbCNm9DuCN1NsIJkNJUS5LT1NFOkEwMDUzODAuSVFfU0dBLkNRNDIwMTguLi4uVVNEAQAAAExZDQACAAAADDEwNDE0Ljg3OTE0OAEIAAAABQAAAAExAQAAAAoyMDE5Njc2MjY4AwAAAAMxNjACAAAAAjIzBAAAAAEwBwAAAAoxMC8yNC8yMDIzCAAAAAoxMi8zMS8yMDE4CQAAAAEw9o1k2ovU2wivzw/gjdTbCDtDSVEuS09TRTpBMDA1Mzgw</t>
  </si>
  <si>
    <t>LklRX1RPVEFMX1JFVl8xWVJfQU5OX0dST1dUSC5DUTQyMDE4Li4uLlVTRAEAAABMWQ0AAwAAAAAA9o1k2ovU2whD8hHgjdTbCCVDSVEuS09TRTpBMDA1MzgwLklRX0RBLkNRNDIwMTguLi4uVVNEAQAAAExZDQADAAAAAAD2jWTai9TbCEg8FOCN1NsIM0NJUS5LT1NFOkEwMDUzODAuSVFfTkVUX0lOVEVSRVNUX0VYUC5DUTQyMDE4Li4uLlVTRAEAAABMWQ0AAgAAAAoyMTIuOTc4MjU4AQgAAAAFAAAAATEBAAAACjIwMTk2NzYyNjgDAAAAAzE2MAIAAAADMzY4BAAAAAEwBwAAAAoxMC8yNC8yMDIzCAAAAAoxMi8zMS8yMDE4CQAAAAEw9o1k2ovU2wghERbgjdTbCDJDSVEuS09TRTpBMDA1MzgwLklRX05FVF9XT1JLSU5HX0NBUC5DUTQyMDE4Li4uLlVTRAEAAABMWQ0AAgAAAAwyMDc2OC45NzY3ODkBCAAAAAUAAAABMQEAAAAKMjAxOTY3NjI2OAMAAAADMTYwAgAAAAQxMzExBAAAAAEwBwAAAAoxMC8yNC8yMDIzCAAAAAoxMi8zMS8yMDE4CQAAAAEw9o1k2ovU2wgBKvjfjdTbCChDSVEuS09TRTpBMDA1MzgwLklRX0NBUEVYLkNRNDIwMTguLi4uVVNEAQAAAExZDQADAAAAAAD2jWTai9TbCGbm+t+N1NsILENJUS5LT1NFOkEwMDUzODAuSVFfVE9UQUxfUkVWLkNRMzIwMTguLi4uVVNEAQAAAExZDQACAAAADDIyMDExLjc4OTg4NgEIAAAABQAAAAExAQAAAAoxOTkzMTMxODIzAwAAAAMxNjACAAAAAjI4BAAAAAEw</t>
  </si>
  <si>
    <t>BwAAAAoxMC8yNC8yMDIzCAAAAAk5LzMwLzIwMTgJAAAAATD2jWTai9TbCKExIeCN1NsIJUNJUS5LT1NFOkEwMDUzODAuSVFfTkkuQ1EzMjAxOC4uLi5VU0QBAAAATFkNAAIAAAAKMjQyLjU1NjYyOAEIAAAABQAAAAExAQAAAAoxOTkzMTMxODIzAwAAAAMxNjACAAAAAjE1BAAAAAEwBwAAAAoxMC8yNC8yMDIzCAAAAAk5LzMwLzIwMTgJAAAAATD2jWTai9TbCGIGI+CN1NsILUNJUS5LT1NFOkEwMDUzODAuSVFfQ0FTSF9FUVVJVi5DUTMyMDE4Li4uLlVTRAEAAABMWQ0AAgAAAAs4NDEwLjk3MzI0NwEIAAAABQAAAAExAQAAAAoxOTkzMTMxODIzAwAAAAMxNjACAAAABDEwOTYEAAAAATAHAAAACjEwLzI0LzIwMjMIAAAACTkvMzAvMjAxOAkAAAABMPaNZNqL1NsI3Rck4I3U2wgxQ0lRLktPU0U6QTAwNTM4MC5JUV9DQVNIX1NUX0lOVkVTVC5DUTMyMDE4Li4uLlVTRAEAAABMWQ0AAgAAAAsyNDQ5OC43Njk4NQEIAAAABQAAAAExAQAAAAoxOTkzMTMxODIzAwAAAAMxNjACAAAABDEwMDIEAAAAATAHAAAACjEwLzI0LzIwMjMIAAAACTkvMzAvMjAxOAkAAAABMPaNZNqL1NsIEjhF4I3U2wgrQ0lRLktPU0U6QTAwNTM4MC5JUV9UT1RBTF9DQS5DUTMyMDE4Li4uLlVTRAEAAABMWQ0AAgAAAAw0MjQ1Ny4zNDM4NDcBCAAAAAUAAAABMQEAAAAKMTk5MzEzMTgyMwMAAAADMTYwAgAAAAQxMDA4BAAAAAEwBwAAAAoxMC8y</t>
  </si>
  <si>
    <t>NC8yMDIzCAAAAAk5LzMwLzIwMTgJAAAAATD2jWTai9TbCKRmG+CN1NsIL0NJUS5LT1NFOkEwMDUzODAuSVFfVE9UQUxfQVNTRVRTLkNRMzIwMTguLi4uVVNEAQAAAExZDQACAAAADDE2MTk1Mi44MzU3MQEIAAAABQAAAAExAQAAAAoxOTkzMTMxODIzAwAAAAMxNjACAAAABDEwMDcEAAAAATAHAAAACjEwLzI0LzIwMjMIAAAACTkvMzAvMjAxOAkAAAABMPaNZNqL1NsIxjwd4I3U2wgrQ0lRLktPU0U6QTAwNTM4MC5JUV9UT1RBTF9DTC5DUTMyMDE4Li4uLlVTRAEAAABMWQ0AAgAAAAw0MjQ3NS4yMTU0NDUBCAAAAAUAAAABMQEAAAAKMTk5MzEzMTgyMwMAAAADMTYwAgAAAAQxMDA5BAAAAAEwBwAAAAoxMC8yNC8yMDIzCAAAAAk5LzMwLzIwMTgJAAAAATD2jWTai9TbCCbrHuCN1NsILUNJUS5LT1NFOkEwMDUzODAuSVFfVE9UQUxfTElBQi5DUTMyMDE4Li4uLlVTRAEAAABMWQ0AAgAAAAw5NDQ1NS41MDg0NDMBCAAAAAUAAAABMQEAAAAKMTk5MzEzMTgyMwMAAAADMTYwAgAAAAQxMjc2BAAAAAEwBwAAAAoxMC8yNC8yMDIzCAAAAAk5LzMwLzIwMTgJAAAAATD2jWTai9TbCBt4CuCN1NsILkNJUS5LT1NFOkEwMDUzODAuSVFfUFJFRl9FUVVJVFkuQ1EzMjAxOC4uLi5VU0QBAAAATFkNAAIAAAAKMjk4LjIwMDE5NwEIAAAABQAAAAExAQAAAAoxOTkzMTMxODIzAwAAAAMxNjACAAAABDEwMDUEAAAAATAHAAAACjEw</t>
  </si>
  <si>
    <t>LzI0LzIwMjMIAAAACTkvMzAvMjAxOAkAAAABMPaNZNqL1NsIbsv9343U2wg2Q0lRLktPU0U6QTAwNTM4MC5JUV9UT1RBTF9DT01NT05fRVFVSVRZLkNRMzIwMTguLi4uVVNEAQAAAExZDQACAAAADDYxNzg5LjI1ODg4NgEIAAAABQAAAAExAQAAAAoxOTkzMTMxODIzAwAAAAMxNjACAAAABDEwMDYEAAAAATAHAAAACjEwLzI0LzIwMjMIAAAACTkvMzAvMjAxOAkAAAABMPaNZNqL1NsIQ/IR4I3U2wgnQ0lRLktPU0U6QTAwNTM4MC5JUV9BUElDLkNRMzIwMTguLi4uVVNEAQAAAExZDQACAAAACzM3ODQuNzc3MDY1AQgAAAAFAAAAATEBAAAACjE5OTMxMzE4MjMDAAAAAzE2MAIAAAAEMTA4NAQAAAABMAcAAAAKMTAvMjQvMjAyMwgAAAAJOS8zMC8yMDE4CQAAAAEw9o1k2ovU2whIPBTgjdTbCCVDSVEuS09TRTpBMDA1MzgwLklRX1JFLkNRMzIwMTguLi4uVVNEAQAAAExZDQACAAAADDYwNDY0Ljg3NDIwMwEIAAAABQAAAAExAQAAAAoxOTkzMTMxODIzAwAAAAMxNjACAAAABDEyMjIEAAAAATAHAAAACjEwLzI0LzIwMjMIAAAACTkvMzAvMjAxOAkAAAABMPaNZNqL1NsIqA0Y4I3U2wgvQ0lRLktPU0U6QTAwNTM4MC5JUV9UT1RBTF9FUVVJVFkuQ1EzMjAxOC4uLi5VU0QBAAAATFkNAAIAAAAMNjc0OTcuMzI3MjY2AQgAAAAFAAAAATEBAAAACjE5OTMxMzE4MjMDAAAAAzE2MAIAAAAEMTI3NQQAAAABMAcAAAAKMTAv</t>
  </si>
  <si>
    <t>MjQvMjAyMwgAAAAJOS8zMC8yMDE4CQAAAAEw9o1k2ovU2wgx6QzgjdTbCEBDSVEuS09TRTpBMDA1MzgwLklRX1RPVEFMX09VVFNUQU5ESU5HX0ZJTElOR19EQVRFLkNRMzIwMTguLi4uVVNEAQAAAExZDQACAAAACjIwNC44NTEyMDEBBAAAAAUAAAABNQEAAAAKMTk5MzEzMTgyMwIAAAAFMjQxNTMGAAAAATD2jWTai9TbCNm9DuCN1NsILUNJUS5LT1NFOkEwMDUzODAuSVFfVE9UQUxfREVCVC5DUTMyMDE4Li4uLlVTRAEAAABMWQ0AAgAAAAs2NDg2OC41NTczNwEIAAAABQAAAAExAQAAAAoxOTkzMTMxODIzAwAAAAMxNjACAAAABDQxNzMEAAAAATAHAAAACjEwLzI0LzIwMjMIAAAACTkvMzAvMjAxOAkAAAABMPaNZNqL1NsIr88P4I3U2wgxQ0lRLktPU0U6QTAwNTM4MC5JUV9QUkVGX0RJVl9PVEhFUi5DUTMyMDE4Li4uLlVTRAEAAABMWQ0AAgAAAAkzNS42MTk3NzYBCAAAAAUAAAABMQEAAAAKMTk5MzEzMTgyMwMAAAADMTYwAgAAAAI5NwQAAAABMAcAAAAKMTAvMjQvMjAyMwgAAAAJOS8zMC8yMDE4CQAAAAEw9o1k2ovU2wgBKvjfjdTbCCdDSVEuS09TRTpBMDA1MzgwLklRX0NPR1MuQ1EzMjAxOC4uLi5VU0QBAAAATFkNAAIAAAAMMTg2ODUuMjcxODM0AQgAAAAFAAAAATEBAAAACjE5OTMxMzE4MjMDAAAAAzE2MAIAAAACMzQEAAAAATAHAAAACjEwLzI0LzIwMjMIAAAACTkvMzAvMjAxOAkAAAABMPaNZNqL</t>
  </si>
  <si>
    <t>1NsIZub6343U2wglQ0lRLktPU0U6QTAwNTM4MC5JUV9BUC5DUTMyMDE4Li4uLlVTRAEAAABMWQ0AAgAAAAs2NTg0LjI2NTg1NQEIAAAABQAAAAExAQAAAAoxOTkzMTMxODIzAwAAAAMxNjACAAAABDEwMTgEAAAAATAHAAAACjEwLzI0LzIwMjMIAAAACTkvMzAvMjAxOAkAAAABMPaNZNqL1NsIoTEh4I3U2wglQ0lRLktPU0U6QTAwNTM4MC5JUV9BUi5DUTMyMDE4Li4uLlVTRAEAAABMWQ0AAgAAAAszNzUwLjk3Nzk2MQEIAAAABQAAAAExAQAAAAoxOTkzMTMxODIzAwAAAAMxNjACAAAABDEwMjEEAAAAATAHAAAACjEwLzI0LzIwMjMIAAAACTkvMzAvMjAxOAkAAAABMPaNZNqL1NsIYgYj4I3U2wgsQ0lRLktPU0U6QTAwNTM4MC5JUV9JTlZFTlRPUlkuQ1EzMjAxOC4uLi5VU0QBAAAATFkNAAIAAAALOTI5NS40MDY1MzkBCAAAAAUAAAABMQEAAAAKMTk5MzEzMTgyMwMAAAADMTYwAgAAAAQxMDQzBAAAAAEwBwAAAAoxMC8yNC8yMDIzCAAAAAk5LzMwLzIwMTgJAAAAATD2jWTai9TbCN0XJOCN1NsIJkNJUS5LT1NFOkEwMDUzODAuSVFfU0dBLkNRMzIwMTguLi4uVVNEAQAAAExZDQACAAAACzI4MzYuMTg2OTE2AQgAAAAFAAAAATEBAAAACjE5OTMxMzE4MjMDAAAAAzE2MAIAAAACMjMEAAAAATAHAAAACjEwLzI0LzIwMjMIAAAACTkvMzAvMjAxOAkAAAABMPaNZNqL1NsIG3gK4I3U2wg7Q0lRLktPU0U6QTAwNTM4</t>
  </si>
  <si>
    <t>MC5JUV9UT1RBTF9SRVZfMVlSX0FOTl9HUk9XVEguQ1EzMjAxOC4uLi5VU0QBAAAATFkNAAIAAAAGMC45NjA1AQgAAAAFAAAAATEBAAAACjE5OTMxMzE4MjMDAAAAAjg1AgAAAAQ0MTk0BAAAAAEwBwAAAAoxMC8yNC8yMDIzCAAAAAk5LzMwLzIwMTgJAAAAATD2jWTai9TbCAEnJ+CN1NsIJUNJUS5LT1NFOkEwMDUzODAuSVFfREEuQ1EzMjAxOC4uLi5VU0QBAAAATFkNAAMAAAAAAPaNZNqL1NsIJmND4I3U2wgzQ0lRLktPU0U6QTAwNTM4MC5JUV9ORVRfSU5URVJFU1RfRVhQLkNRMzIwMTguLi4uVVNEAQAAAExZDQACAAAACTUxLjMxMzk1NAEIAAAABQAAAAExAQAAAAoxOTkzMTMxODIzAwAAAAMxNjACAAAAAzM2OAQAAAABMAcAAAAKMTAvMjQvMjAyMwgAAAAJOS8zMC8yMDE4CQAAAAEw9o1k2ovU2wikZhvgjdTbCDJDSVEuS09TRTpBMDA1MzgwLklRX05FVF9XT1JLSU5HX0NBUC5DUTMyMDE4Li4uLlVTRAEAAABMWQ0AAgAAAAstODYxLjk2MjcxNwEIAAAABQAAAAExAQAAAAoxOTkzMTMxODIzAwAAAAMxNjACAAAABDEzMTEEAAAAATAHAAAACjEwLzI0LzIwMjMIAAAACTkvMzAvMjAxOAkAAAABMPaNZNqL1NsIxjwd4I3U2wgoQ0lRLktPU0U6QTAwNTM4MC5JUV9DQVBFWC5DUTMyMDE4Li4uLlVTRAEAAABMWQ0AAgAAAAstNjM2LjYyNjM1MwEIAAAABQAAAAExAQAAAAoxOTkzMTMxODIzAwAAAAMxNjACAAAA</t>
  </si>
  <si>
    <t>BDIwMjEEAAAAATAHAAAACjEwLzI0LzIwMjMIAAAACTkvMzAvMjAxOAkAAAABMPaNZNqL1NsIJuse4I3U2wgsQ0lRLktPU0U6QTAwNTM4MC5JUV9UT1RBTF9SRVYuQ1EyMjAxOC4uLi5VU0QBAAAATFkNAAIAAAAMMjIyMTQuODQ3MzkxAQgAAAAFAAAAATEBAAAACjE5OTMxMzg3MTIDAAAAAzE2MAIAAAACMjgEAAAAATAHAAAACjEwLzI0LzIwMjMIAAAACTYvMzAvMjAxOAkAAAABMPaNZNqL1NsIF6T9343U2wglQ0lRLktPU0U6QTAwNTM4MC5JUV9OSS5DUTIyMDE4Li4uLlVTRAEAAABMWQ0AAgAAAAo2MjkuODA4Mzc1AQgAAAAFAAAAATEBAAAACjE5OTMxMzg3MTIDAAAAAzE2MAIAAAACMTUEAAAAATAHAAAACjEwLzI0LzIwMjMIAAAACTYvMzAvMjAxOAkAAAABMPaNZNqL1NsIr88P4I3U2wgtQ0lRLktPU0U6QTAwNTM4MC5JUV9DQVNIX0VRVUlWLkNRMjIwMTguLi4uVVNEAQAAAExZDQACAAAACzc4ODkuOTcyOTg5AQgAAAAFAAAAATEBAAAACjE5OTMxMzg3MTIDAAAAAzE2MAIAAAAEMTA5NgQAAAABMAcAAAAKMTAvMjQvMjAyMwgAAAAJNi8zMC8yMDE4CQAAAAEw9o1k2ovU2wgbeArgjdTbCDFDSVEuS09TRTpBMDA1MzgwLklRX0NBU0hfU1RfSU5WRVNULkNRMjIwMTguLi4uVVNEAQAAAExZDQACAAAADDI0NzM3LjQyOTUwNgEIAAAABQAAAAExAQAAAAoxOTkzMTM4NzEyAwAAAAMxNjACAAAABDEwMDIEAAAA</t>
  </si>
  <si>
    <t>ATAHAAAACjEwLzI0LzIwMjMIAAAACTYvMzAvMjAxOAkAAAABMPaNZNqL1NsImckR4I3U2wgrQ0lRLktPU0U6QTAwNTM4MC5JUV9UT1RBTF9DQS5DUTIyMDE4Li4uLlVTRAEAAABMWQ0AAgAAAAw0MjM0OC42Nzc2NDcBCAAAAAUAAAABMQEAAAAKMTk5MzEzODcxMgMAAAADMTYwAgAAAAQxMDA4BAAAAAEwBwAAAAoxMC8yNC8yMDIzCAAAAAk2LzMwLzIwMTgJAAAAATD2jWTai9TbCEg8FOCN1NsIL0NJUS5LT1NFOkEwMDUzODAuSVFfVE9UQUxfQVNTRVRTLkNRMjIwMTguLi4uVVNEAQAAAExZDQACAAAADTE2MTIxMS41ODg2MTkBCAAAAAUAAAABMQEAAAAKMTk5MzEzODcxMgMAAAADMTYwAgAAAAQxMDA3BAAAAAEwBwAAAAoxMC8yNC8yMDIzCAAAAAk2LzMwLzIwMTgJAAAAATBTtWTai9TbCCERFuCN1NsIK0NJUS5LT1NFOkEwMDUzODAuSVFfVE9UQUxfQ0wuQ1EyMjAxOC4uLi5VU0QBAAAATFkNAAIAAAAMMzk3OTEuOTM1MTY1AQgAAAAFAAAAATEBAAAACjE5OTMxMzg3MTIDAAAAAzE2MAIAAAAEMTAwOQQAAAABMAcAAAAKMTAvMjQvMjAyMwgAAAAJNi8zMC8yMDE4CQAAAAEw9o1k2ovU2whiBiPgjdTbCC1DSVEuS09TRTpBMDA1MzgwLklRX1RPVEFMX0xJQUIuQ1EyMjAxOC4uLi5VU0QBAAAATFkNAAIAAAAMOTM4MzEuOTAyNzg2AQgAAAAFAAAAATEBAAAACjE5OTMxMzg3MTIDAAAAAzE2MAIAAAAEMTI3NgQA</t>
  </si>
  <si>
    <t>AAABMAcAAAAKMTAvMjQvMjAyMwgAAAAJNi8zMC8yMDE4CQAAAAEw9o1k2ovU2wjdFyTgjdTbCC5DSVEuS09TRTpBMDA1MzgwLklRX1BSRUZfRVFVSVRZLkNRMjIwMTguLi4uVVNEAQAAAExZDQACAAAACjI5My4wNjk2MjgBCAAAAAUAAAABMQEAAAAKMTk5MzEzODcxMgMAAAADMTYwAgAAAAQxMDA1BAAAAAEwBwAAAAoxMC8yNC8yMDIzCAAAAAk2LzMwLzIwMTgJAAAAATD2jWTai9TbCAEnJ+CN1NsINkNJUS5LT1NFOkEwMDUzODAuSVFfVE9UQUxfQ09NTU9OX0VRVUlUWS5DUTIyMDE4Li4uLlVTRAEAAABMWQ0AAgAAAAs2MTk2OS44NTcyNAEIAAAABQAAAAExAQAAAAoxOTkzMTM4NzEyAwAAAAMxNjACAAAABDEwMDYEAAAAATAHAAAACjEwLzI0LzIwMjMIAAAACTYvMzAvMjAxOAkAAAABMFO1ZNqL1NsIMekM4I3U2wgnQ0lRLktPU0U6QTAwNTM4MC5JUV9BUElDLkNRMjIwMTguLi4uVVNEAQAAAExZDQACAAAACzM3NzYuNzEwNzM0AQgAAAAFAAAAATEBAAAACjE5OTMxMzg3MTIDAAAAAzE2MAIAAAAEMTA4NAQAAAABMAcAAAAKMTAvMjQvMjAyMwgAAAAJNi8zMC8yMDE4CQAAAAEwU7Vk2ovU2wjZvQ7gjdTbCCVDSVEuS09TRTpBMDA1MzgwLklRX1JFLkNRMjIwMTguLi4uVVNEAQAAAExZDQACAAAADDYxMTg3LjIyMDUzOQEIAAAABQAAAAExAQAAAAoxOTkzMTM4NzEyAwAAAAMxNjACAAAABDEyMjIEAAAAATAH</t>
  </si>
  <si>
    <t>AAAACjEwLzI0LzIwMjMIAAAACTYvMzAvMjAxOAkAAAABMFO1ZNqL1NsIZub6343U2wgvQ0lRLktPU0U6QTAwNTM4MC5JUV9UT1RBTF9FUVVJVFkuQ1EyMjAxOC4uLi5VU0QBAAAATFkNAAIAAAAMNjczNzkuNjg1ODMzAQgAAAAFAAAAATEBAAAACjE5OTMxMzg3MTIDAAAAAzE2MAIAAAAEMTI3NQQAAAABMAcAAAAKMTAvMjQvMjAyMwgAAAAJNi8zMC8yMDE4CQAAAAEwU7Vk2ovU2wgXpP3fjdTbCEBDSVEuS09TRTpBMDA1MzgwLklRX1RPVEFMX09VVFNUQU5ESU5HX0ZJTElOR19EQVRFLkNRMjIwMTguLi4uVVNEAQAAAExZDQACAAAACjIwNC45MTY2NjEBBAAAAAUAAAABNQEAAAAKMTk5MzEzODcxMgIAAAAFMjQxNTMGAAAAATBTtWTai9TbCBYjIOCN1NsILUNJUS5LT1NFOkEwMDUzODAuSVFfVE9UQUxfREVCVC5DUTIyMDE4Li4uLlVTRAEAAABMWQ0AAgAAAAw2NTU2My4xODY3OTYBCAAAAAUAAAABMQEAAAAKMTk5MzEzODcxMgMAAAADMTYwAgAAAAQ0MTczBAAAAAEwBwAAAAoxMC8yNC8yMDIzCAAAAAk2LzMwLzIwMTgJAAAAATBTtWTai9TbCKExIeCN1NsIMUNJUS5LT1NFOkEwMDUzODAuSVFfUFJFRl9ESVZfT1RIRVIuQ1EyMjAxOC4uLi5VU0QBAAAATFkNAAIAAAAJOTEuNDA1OTQ4AQgAAAAFAAAAATEBAAAACjE5OTMxMzg3MTIDAAAAAzE2MAIAAAACOTcEAAAAATAHAAAACjEwLzI0LzIwMjMIAAAACTYv</t>
  </si>
  <si>
    <t>MzAvMjAxOAkAAAABMFO1ZNqL1NsIG3gK4I3U2wgnQ0lRLktPU0U6QTAwNTM4MC5JUV9DT0dTLkNRMjIwMTguLi4uVVNEAQAAAExZDQACAAAADDE4Njg1LjEwMDgyMQEIAAAABQAAAAExAQAAAAoxOTkzMTM4NzEyAwAAAAMxNjACAAAAAjM0BAAAAAEwBwAAAAoxMC8yNC8yMDIzCAAAAAk2LzMwLzIwMTgJAAAAATBTtWTai9TbCAzbQeCN1NsIJUNJUS5LT1NFOkEwMDUzODAuSVFfQVAuQ1EyMjAxOC4uLi5VU0QBAAAATFkNAAIAAAALNjQxNC44MTY5MTUBCAAAAAUAAAABMQEAAAAKMTk5MzEzODcxMgMAAAADMTYwAgAAAAQxMDE4BAAAAAEwBwAAAAoxMC8yNC8yMDIzCAAAAAk2LzMwLzIwMTgJAAAAATBTtWTai9TbCKRmG+CN1NsIJUNJUS5LT1NFOkEwMDUzODAuSVFfQVIuQ1EyMjAxOC4uLi5VU0QBAAAATFkNAAIAAAALNDM3My45OTU3NDQBCAAAAAUAAAABMQEAAAAKMTk5MzEzODcxMgMAAAADMTYwAgAAAAQxMDIxBAAAAAEwBwAAAAoxMC8yNC8yMDIzCAAAAAk2LzMwLzIwMTgJAAAAATBTtWTai9TbCMY8HeCN1NsILENJUS5LT1NFOkEwMDUzODAuSVFfSU5WRU5UT1JZLkNRMjIwMTguLi4uVVNEAQAAAExZDQACAAAACzk1NTYuOTc3Mjc1AQgAAAAFAAAAATEBAAAACjE5OTMxMzg3MTIDAAAAAzE2MAIAAAAEMTA0MwQAAAABMAcAAAAKMTAvMjQvMjAyMwgAAAAJNi8zMC8yMDE4CQAAAAEwU7Vk2ovU2wgm6x7g</t>
  </si>
  <si>
    <t>jdTbCCZDSVEuS09TRTpBMDA1MzgwLklRX1NHQS5DUTIyMDE4Li4uLlVTRAEAAABMWQ0AAgAAAAsyNDY0Ljg0NDgwNQEIAAAABQAAAAExAQAAAAoxOTkzMTM4NzEyAwAAAAMxNjACAAAAAjIzBAAAAAEwBwAAAAoxMC8yNC8yMDIzCAAAAAk2LzMwLzIwMTgJAAAAATBTtWTai9TbCK/PD+CN1NsIO0NJUS5LT1NFOkEwMDUzODAuSVFfVE9UQUxfUkVWXzFZUl9BTk5fR1JPV1RILkNRMjIwMTguLi4uVVNEAQAAAExZDQACAAAABjEuNjYxMQEIAAAABQAAAAExAQAAAAoxOTkzMTM4NzEyAwAAAAI4NQIAAAAENDE5NAQAAAABMAcAAAAKMTAvMjQvMjAyMwgAAAAJNi8zMC8yMDE4CQAAAAEwU7Vk2ovU2wiZyRHgjdTbCCVDSVEuS09TRTpBMDA1MzgwLklRX0RBLkNRMjIwMTguLi4uVVNEAQAAAExZDQADAAAAAABTtWTai9TbCFoVFOCN1NsIM0NJUS5LT1NFOkEwMDUzODAuSVFfTkVUX0lOVEVSRVNUX0VYUC5DUTIyMDE4Li4uLlVTRAEAAABMWQ0AAgAAAAk0OC40MzA0MDkBCAAAAAUAAAABMQEAAAAKMTk5MzEzODcxMgMAAAADMTYwAgAAAAMzNjgEAAAAATAHAAAACjEwLzI0LzIwMjMIAAAACTYvMzAvMjAxOAkAAAABMFO1ZNqL1NsIIREW4I3U2wgyQ0lRLktPU0U6QTAwNTM4MC5JUV9ORVRfV09SS0lOR19DQVAuQ1EyMjAxOC4uLi5VU0QBAAAATFkNAAIAAAALLTI2MS44NDYzOTcBCAAAAAUAAAABMQEAAAAKMTk5MzEz</t>
  </si>
  <si>
    <t>ODcxMgMAAAADMTYwAgAAAAQxMzExBAAAAAEwBwAAAAoxMC8yNC8yMDIzCAAAAAk2LzMwLzIwMTgJAAAAATBTtWTai9TbCKgNGOCN1NsIKENJUS5LT1NFOkEwMDUzODAuSVFfQ0FQRVguQ1EyMjAxOC4uLi5VU0QBAAAATFkNAAIAAAALLTQ5OC4wNzk3MTEBCAAAAAUAAAABMQEAAAAKMTk5MzEzODcxMgMAAAADMTYwAgAAAAQyMDIxBAAAAAEwBwAAAAoxMC8yNC8yMDIzCAAAAAk2LzMwLzIwMTgJAAAAATBTtWTai9TbCBek/d+N1NsILENJUS5LT1NFOkEwMDUzODAuSVFfVE9UQUxfUkVWLkNRMTIwMTguLi4uVVNEAQAAAExZDQACAAAADDIxMTM2LjQ1MjAzNgEIAAAABQAAAAExAQAAAAoxOTc2OTMwMjQxAwAAAAMxNjACAAAAAjI4BAAAAAEwBwAAAAoxMC8yNC8yMDIzCAAAAAkzLzMxLzIwMTgJAAAAATBTtWTai9TbCGIGI+CN1NsIJUNJUS5LT1NFOkEwMDUzODAuSVFfTkkuQ1ExMjAxOC4uLi5VU0QBAAAATFkNAAIAAAAKNjI5LjMwNTI2MQEIAAAABQAAAAExAQAAAAoxOTc2OTMwMjQxAwAAAAMxNjACAAAAAjE1BAAAAAEwBwAAAAoxMC8yNC8yMDIzCAAAAAkzLzMxLzIwMTgJAAAAATBTtWTai9TbCN0XJOCN1NsILUNJUS5LT1NFOkEwMDUzODAuSVFfQ0FTSF9FUVVJVi5DUTEyMDE4Li4uLlVTRAEAAABMWQ0AAgAAAAs3OTA2LjYzMDAxOAEIAAAABQAAAAExAQAAAAoxOTc2OTMwMjQxAwAAAAMxNjACAAAABDEw</t>
  </si>
  <si>
    <t>OTYEAAAAATAHAAAACjEwLzI0LzIwMjMIAAAACTMvMzEvMjAxOAkAAAABMFO1ZNqL1NsIASr4343U2wgxQ0lRLktPU0U6QTAwNTM4MC5JUV9DQVNIX1NUX0lOVkVTVC5DUTEyMDE4Li4uLlVTRAEAAABMWQ0AAgAAAAwyNTIxNS40NzUyMDIBCAAAAAUAAAABMQEAAAAKMTk3NjkzMDI0MQMAAAADMTYwAgAAAAQxMDAyBAAAAAEwBwAAAAoxMC8yNC8yMDIzCAAAAAkzLzMxLzIwMTgJAAAAATBTtWTai9TbCGbm+t+N1NsIK0NJUS5LT1NFOkEwMDUzODAuSVFfVE9UQUxfQ0EuQ1ExMjAxOC4uLi5VU0QBAAAATFkNAAIAAAAMNDI5MjIuNTA5NjU1AQgAAAAFAAAAATEBAAAACjE5NzY5MzAyNDEDAAAAAzE2MAIAAAAEMTAwOAQAAAABMAcAAAAKMTAvMjQvMjAyMwgAAAAJMy8zMS8yMDE4CQAAAAEwU7Vk2ovU2wikZhvgjdTbCC9DSVEuS09TRTpBMDA1MzgwLklRX1RPVEFMX0FTU0VUUy5DUTEyMDE4Li4uLlVTRAEAAABMWQ0AAgAAAA0xNjUzOTUuMTUwODkxAQgAAAAFAAAAATEBAAAACjE5NzY5MzAyNDEDAAAAAzE2MAIAAAAEMTAwNwQAAAABMAcAAAAKMTAvMjQvMjAyMwgAAAAJMy8zMS8yMDE4CQAAAAEwU7Vk2ovU2wjGPB3gjdTbCCtDSVEuS09TRTpBMDA1MzgwLklRX1RPVEFMX0NMLkNRMTIwMTguLi4uVVNEAQAAAExZDQACAAAADDQxNjM0LjkxMjEzMgEIAAAABQAAAAExAQAAAAoxOTc2OTMwMjQxAwAAAAMxNjAC</t>
  </si>
  <si>
    <t>AAAABDEwMDkEAAAAATAHAAAACjEwLzI0LzIwMjMIAAAACTMvMzEvMjAxOAkAAAABMFO1ZNqL1NsIJuse4I3U2wgtQ0lRLktPU0U6QTAwNTM4MC5JUV9UT1RBTF9MSUFCLkNRMTIwMTguLi4uVVNEAQAAAExZDQACAAAADDk1MjMwLjg4NTEyOAEIAAAABQAAAAExAQAAAAoxOTc2OTMwMjQxAwAAAAMxNjACAAAABDEyNzYEAAAAATAHAAAACjEwLzI0LzIwMjMIAAAACTMvMzEvMjAxOAkAAAABMFO1ZNqL1NsIG3gK4I3U2wguQ0lRLktPU0U6QTAwNTM4MC5JUV9QUkVGX0VRVUlUWS5DUTEyMDE4Li4uLlVTRAEAAABMWQ0AAgAAAAozMTEuODMwMjM3AQgAAAAFAAAAATEBAAAACjE5NzY5MzAyNDEDAAAAAzE2MAIAAAAEMTAwNQQAAAABMAcAAAAKMTAvMjQvMjAyMwgAAAAJMy8zMS8yMDE4CQAAAAEwU7Vk2ovU2wgWIyDgjdTbCDZDSVEuS09TRTpBMDA1MzgwLklRX1RPVEFMX0NPTU1PTl9FUVVJVFkuQ1ExMjAxOC4uLi5VU0QBAAAATFkNAAIAAAAMNjQ2MDAuOTEwMjg1AQgAAAAFAAAAATEBAAAACjE5NzY5MzAyNDEDAAAAAzE2MAIAAAAEMTAwNgQAAAABMAcAAAAKMTAvMjQvMjAyMwgAAAAJMy8zMS8yMDE4CQAAAAEwU7Vk2ovU2wiZyRHgjdTbCCdDSVEuS09TRTpBMDA1MzgwLklRX0FQSUMuQ1ExMjAxOC4uLi5VU0QBAAAATFkNAAIAAAALMzk1Ny43NzA0NTQBCAAAAAUAAAABMQEAAAAKMTk3NjkzMDI0MQMAAAAD</t>
  </si>
  <si>
    <t>MTYwAgAAAAQxMDg0BAAAAAEwBwAAAAoxMC8yNC8yMDIzCAAAAAkzLzMxLzIwMTgJAAAAATBTtWTai9TbCFoVFOCN1NsIJUNJUS5LT1NFOkEwMDUzODAuSVFfUkUuQ1ExMjAxOC4uLi5VU0QBAAAATFkNAAIAAAAMNjM0ODcuODA0NzE0AQgAAAAFAAAAATEBAAAACjE5NzY5MzAyNDEDAAAAAzE2MAIAAAAEMTIyMgQAAAABMAcAAAAKMTAvMjQvMjAyMwgAAAAJMy8zMS8yMDE4CQAAAAEwU7Vk2ovU2wioDRjgjdTbCC9DSVEuS09TRTpBMDA1MzgwLklRX1RPVEFMX0VRVUlUWS5DUTEyMDE4Li4uLlVTRAEAAABMWQ0AAgAAAAw3MDE2NC4yNjU3NjMBCAAAAAUAAAABMQEAAAAKMTk3NjkzMDI0MQMAAAADMTYwAgAAAAQxMjc1BAAAAAEwBwAAAAoxMC8yNC8yMDIzCAAAAAkzLzMxLzIwMTgJAAAAATBTtWTai9TbCFPeP+CN1NsIQENJUS5LT1NFOkEwMDUzODAuSVFfVE9UQUxfT1VUU1RBTkRJTkdfRklMSU5HX0RBVEUuQ1ExMjAxOC4uLi5VU0QBAAAATFkNAAIAAAAKMjA3LjA1Mzk2NQEEAAAABQAAAAE1AQAAAAoxOTc2OTMwMjQxAgAAAAUyNDE1MwYAAAABMFO1ZNqL1NsI2b0O4I3U2wgtQ0lRLktPU0U6QTAwNTM4MC5JUV9UT1RBTF9ERUJULkNRMTIwMTguLi4uVVNEAQAAAExZDQACAAAADDY2MTk5Ljk1NzQ1NAEIAAAABQAAAAExAQAAAAoxOTc2OTMwMjQxAwAAAAMxNjACAAAABDQxNzMEAAAAATAHAAAACjEwLzI0</t>
  </si>
  <si>
    <t>LzIwMjMIAAAACTMvMzEvMjAxOAkAAAABMFO1ZNqL1NsIr88P4I3U2wgxQ0lRLktPU0U6QTAwNTM4MC5JUV9QUkVGX0RJVl9PVEhFUi5DUTEyMDE4Li4uLlVTRAEAAABMWQ0AAgAAAAk5MS4zNjUxMDcBCAAAAAUAAAABMQEAAAAKMTk3NjkzMDI0MQMAAAADMTYwAgAAAAI5NwQAAAABMAcAAAAKMTAvMjQvMjAyMwgAAAAJMy8zMS8yMDE4CQAAAAEwU7Vk2ovU2wgBKvjfjdTbCCdDSVEuS09TRTpBMDA1MzgwLklRX0NPR1MuQ1ExMjAxOC4uLi5VU0QBAAAATFkNAAIAAAAMMTc4NjkuODY3NTQ1AQgAAAAFAAAAATEBAAAACjE5NzY5MzAyNDEDAAAAAzE2MAIAAAACMzQEAAAAATAHAAAACjEwLzI0LzIwMjMIAAAACTMvMzEvMjAxOAkAAAABMFO1ZNqL1NsIZub6343U2wglQ0lRLktPU0U6QTAwNTM4MC5JUV9BUC5DUTEyMDE4Li4uLlVTRAEAAABMWQ0AAgAAAAs2NTgzLjU0NDM3OQEIAAAABQAAAAExAQAAAAoxOTc2OTMwMjQxAwAAAAMxNjACAAAABDEwMTgEAAAAATAHAAAACjEwLzI0LzIwMjMIAAAACTMvMzEvMjAxOAkAAAABMFO1ZNqL1NsIF6T9343U2wglQ0lRLktPU0U6QTAwNTM4MC5JUV9BUi5DUTEyMDE4Li4uLlVTRAEAAABMWQ0AAgAAAAs0MTQwLjQyMDU5MwEIAAAABQAAAAExAQAAAAoxOTc2OTMwMjQxAwAAAAMxNjACAAAABDEwMjEEAAAAATAHAAAACjEwLzI0LzIwMjMIAAAACTMvMzEvMjAxOAkAAAAB</t>
  </si>
  <si>
    <t>MFO1ZNqL1NsIYgYj4I3U2wgsQ0lRLktPU0U6QTAwNTM4MC5JUV9JTlZFTlRPUlkuQ1ExMjAxOC4uLi5VU0QBAAAATFkNAAIAAAALOTg2OC4wOTY2NjcBCAAAAAUAAAABMQEAAAAKMTk3NjkzMDI0MQMAAAADMTYwAgAAAAQxMDQzBAAAAAEwBwAAAAoxMC8yNC8yMDIzCAAAAAkzLzMxLzIwMTgJAAAAATBTtWTai9TbCN0XJOCN1NsIJkNJUS5LT1NFOkEwMDUzODAuSVFfU0dBLkNRMTIwMTguLi4uVVNEAQAAAExZDQACAAAACzI0MzQuNjg1ODA4AQgAAAAFAAAAATEBAAAACjE5NzY5MzAyNDEDAAAAAzE2MAIAAAACMjMEAAAAATAHAAAACjEwLzI0LzIwMjMIAAAACTMvMzEvMjAxOAkAAAABMFO1ZNqL1NsIG3gK4I3U2wg7Q0lRLktPU0U6QTAwNTM4MC5JUV9UT1RBTF9SRVZfMVlSX0FOTl9HUk9XVEguQ1ExMjAxOC4uLi5VU0QBAAAATFkNAAIAAAAHLTMuOTc3NgEIAAAABQAAAAExAQAAAAoxOTc2OTMwMjQxAwAAAAI4NQIAAAAENDE5NAQAAAABMAcAAAAKMTAvMjQvMjAyMwgAAAAJMy8zMS8yMDE4CQAAAAEwU7Vk2ovU2wgBJyfgjdTbCCVDSVEuS09TRTpBMDA1MzgwLklRX0RBLkNRMTIwMTguLi4uVVNEAQAAAExZDQADAAAAAABTtWTai9TbCDHpDOCN1NsIM0NJUS5LT1NFOkEwMDUzODAuSVFfTkVUX0lOVEVSRVNUX0VYUC5DUTEyMDE4Li4uLlVTRAEAAABMWQ0AAgAAAAk2Ny44MjAzNTIBCAAAAAUAAAABMQEA</t>
  </si>
  <si>
    <t>AAAKMTk3NjkzMDI0MQMAAAADMTYwAgAAAAMzNjgEAAAAATAHAAAACjEwLzI0LzIwMjMIAAAACTMvMzEvMjAxOAkAAAABMFO1ZNqL1NsIpGYb4I3U2wgyQ0lRLktPU0U6QTAwNTM4MC5JUV9ORVRfV09SS0lOR19DQVAuQ1ExMjAxOC4uLi5VU0QBAAAATFkNAAIAAAALLTU2Ni4yMDY0ODQBCAAAAAUAAAABMQEAAAAKMTk3NjkzMDI0MQMAAAADMTYwAgAAAAQxMzExBAAAAAEwBwAAAAoxMC8yNC8yMDIzCAAAAAkzLzMxLzIwMTgJAAAAATBTtWTai9TbCMY8HeCN1NsIKENJUS5LT1NFOkEwMDUzODAuSVFfQ0FQRVguQ1ExMjAxOC4uLi5VU0QBAAAATFkNAAIAAAALLTg2MS40ODAxMjEBCAAAAAUAAAABMQEAAAAKMTk3NjkzMDI0MQMAAAADMTYwAgAAAAQyMDIxBAAAAAEwBwAAAAoxMC8yNC8yMDIzCAAAAAkzLzMxLzIwMTgJAAAAATBTtWTai9TbCCbrHuCN1NsILENJUS5LT1NFOkEwMDUzODAuSVFfVE9UQUxfUkVWLkNRNDIwMTcuLi4uVVNEAQAAAExZDQACAAAADDIyOTM1LjI5MDAwNgEIAAAABQAAAAExAQAAAAoxOTQ4NzEwODU5AwAAAAMxNjACAAAAAjI4BAAAAAEwBwAAAAoxMC8yNC8yMDIzCAAAAAoxMi8zMS8yMDE3CQAAAAEwU7Vk2ovU2wgXpP3fjdTbCCVDSVEuS09TRTpBMDA1MzgwLklRX05JLkNRNDIwMTcuLi4uVVNEAQAAAExZDQACAAAACjk2Ny4wMDI3MjcBCAAAAAUAAAABMQEAAAAKMTk0ODcxMDg1</t>
  </si>
  <si>
    <t>OQMAAAADMTYwAgAAAAIxNQQAAAABMAcAAAAKMTAvMjQvMjAyMwgAAAAKMTIvMzEvMjAxNwkAAAABMFO1ZNqL1NsI3fY+4I3U2wgtQ0lRLktPU0U6QTAwNTM4MC5JUV9DQVNIX0VRVUlWLkNRNDIwMTcuLi4uVVNEAQAAAExZDQACAAAACjgyNTcuODUwOTQBCAAAAAUAAAABMQEAAAAKMTk0ODcxMDg1OQMAAAADMTYwAgAAAAQxMDk2BAAAAAEwBwAAAAoxMC8yNC8yMDIzCAAAAAoxMi8zMS8yMDE3CQAAAAEwU7Vk2ovU2wgbeArgjdTbCDFDSVEuS09TRTpBMDA1MzgwLklRX0NBU0hfU1RfSU5WRVNULkNRNDIwMTcuLi4uVVNEAQAAAExZDQACAAAADDI3NDc2LjE0Mjk0OQEIAAAABQAAAAExAQAAAAoxOTQ4NzEwODU5AwAAAAMxNjACAAAABDEwMDIEAAAAATAHAAAACjEwLzI0LzIwMjMIAAAACjEyLzMxLzIwMTcJAAAAATBTtWTai9TbCJnJEeCN1NsIK0NJUS5LT1NFOkEwMDUzODAuSVFfVE9UQUxfQ0EuQ1E0MjAxNy4uLi5VU0QBAAAATFkNAAIAAAAMNjkyNDkuMDAxMDQ3AQgAAAAFAAAAATEBAAAACjE5NDg3MTA4NTkDAAAAAzE2MAIAAAAEMTAwOAQAAAABMAcAAAAKMTAvMjQvMjAyMwgAAAAKMTIvMzEvMjAxNwkAAAABMFO1ZNqL1NsIWhUU4I3U2wgnQ0lRLlRTRTo4MDU4LklRX0lORFVTVFJZLkNRNDIwMTguLi4uVVNEAQAAAIH/BwADAAAAIlRyYWRpbmcgQ29tcGFuaWVzIGFuZCBEaXN0cmlidXRvcnMAVgj6</t>
  </si>
  <si>
    <t>2ovU2wgQnxzgjdTbCCdDSVEuVFNFOjgwNTguSVFfSU5EVVNUUlkuQ1EzMjAxOC4uLi5VU0QBAAAAgf8HAAMAAAAiVHJhZGluZyBDb21wYW5pZXMgYW5kIERpc3RyaWJ1dG9ycwBWCPrai9TbCH3cEuCN1NsIJ0NJUS5UU0U6ODA1OC5JUV9JTkRVU1RSWS5DUTIyMDE4Li4uLlVTRAEAAACB/wcAAwAAACJUcmFkaW5nIENvbXBhbmllcyBhbmQgRGlzdHJpYnV0b3JzAFYI+tqL1NsIEJ8c4I3U2wgnQ0lRLlRTRTo4MDU4LklRX0lORFVTVFJZLkNRMTIwMTguLi4uVVNEAQAAAIH/BwADAAAAIlRyYWRpbmcgQ29tcGFuaWVzIGFuZCBEaXN0cmlidXRvcnMAVgj62ovU2wi+JhXgjdTbCCdDSVEuVFNFOjgwNTguSVFfSU5EVVNUUlkuQ1E0MjAxNy4uLi5VU0QBAAAAgf8HAAMAAAAiVHJhZGluZyBDb21wYW5pZXMgYW5kIERpc3RyaWJ1dG9ycwBWCPrai9TbCIt5HOCN1NsIJ0NJUS5UU0U6ODA1OC5JUV9JTkRVU1RSWS5DUTMyMDE3Li4uLlVTRAEAAACB/wcAAwAAACJUcmFkaW5nIENvbXBhbmllcyBhbmQgRGlzdHJpYnV0b3JzAFYI+tqL1NsIPJ854I3U2wgnQ0lRLlRTRTo4MDU4LklRX0lORFVTVFJZLkNRMjIwMTcuLi4uVVNEAQAAAIH/BwADAAAAIlRyYWRpbmcgQ29tcGFuaWVzIGFuZCBEaXN0cmlidXRvcnMAVgj62ovU2wiLeRzgjdTbCCdDSVEuVFNFOjgwNTguSVFfSU5EVVNUUlkuQ1ExMjAxNy4uLi5VU0QBAAAA</t>
  </si>
  <si>
    <t>gf8HAAMAAAAiVHJhZGluZyBDb21wYW5pZXMgYW5kIERpc3RyaWJ1dG9ycwBWCPrai9TbCCz9MeCN1NsIJ0NJUS5UU0U6ODA1OC5JUV9JTkRVU1RSWS5DUTQyMDE2Li4uLlVTRAEAAACB/wcAAwAAACJUcmFkaW5nIENvbXBhbmllcyBhbmQgRGlzdHJpYnV0b3JzAFYI+tqL1NsIVSYe4I3U2wgnQ0lRLlRTRTo4MDU4LklRX0lORFVTVFJZLkNRMzIwMTYuLi4uVVNEAQAAAIH/BwADAAAAIlRyYWRpbmcgQ29tcGFuaWVzIGFuZCBEaXN0cmlidXRvcnMAVgj62ovU2whQ1SjgjdTbCCdDSVEuVFNFOjgwNTguSVFfSU5EVVNUUlkuQ1EyMjAxNi4uLi5VU0QBAAAAgf8HAAMAAAAiVHJhZGluZyBDb21wYW5pZXMgYW5kIERpc3RyaWJ1dG9ycwBWCPrai9TbCDa4EOCN1NsIJ0NJUS5UU0U6ODA1OC5JUV9JTkRVU1RSWS5DUTEyMDE2Li4uLlVTRAEAAACB/wcAAwAAACJUcmFkaW5nIENvbXBhbmllcyBhbmQgRGlzdHJpYnV0b3JzAFYI+tqL1NsImAVA4I3U2wgnQ0lRLlRTRTo4MDU4LklRX0lORFVTVFJZLkNRNDIwMTUuLi4uVVNEAQAAAIH/BwADAAAAIlRyYWRpbmcgQ29tcGFuaWVzIGFuZCBEaXN0cmlidXRvcnMAVgj62ovU2wg2uBDgjdTbCCdDSVEuVFNFOjgwNTguSVFfSU5EVVNUUlkuQ1EzMjAxNS4uLi5VU0QBAAAAgf8HAAMAAAAiVHJhZGluZyBDb21wYW5pZXMgYW5kIERpc3RyaWJ1dG9ycwBWCPrai9TbCLMpJeCN</t>
  </si>
  <si>
    <t>1NsIJ0NJUS5UU0U6ODA1OC5JUV9JTkRVU1RSWS5DUTIyMDE1Li4uLlVTRAEAAACB/wcAAwAAACJUcmFkaW5nIENvbXBhbmllcyBhbmQgRGlzdHJpYnV0b3JzAFYI+tqL1NsINrgQ4I3U2wgnQ0lRLlRTRTo4MDU4LklRX0lORFVTVFJZLkNRMTIwMTUuLi4uVVNEAQAAAIH/BwADAAAAIlRyYWRpbmcgQ29tcGFuaWVzIGFuZCBEaXN0cmlidXRvcnMAVgj62ovU2whZBzfgjdTbCCdDSVEuVFNFOjgwNTguSVFfSU5EVVNUUlkuQ1E0MjAxNC4uLi5VU0QBAAAAgf8HAAMAAAAiVHJhZGluZyBDb21wYW5pZXMgYW5kIERpc3RyaWJ1dG9ycwBWCPrai9TbCI2REOCN1NsIJ0NJUS5UU0U6ODA1OC5JUV9JTkRVU1RSWS5DUTMyMDE0Li4uLlVTRAEAAACB/wcAAwAAACJUcmFkaW5nIENvbXBhbmllcyBhbmQgRGlzdHJpYnV0b3JzAFYI+tqL1NsImRot4I3U2wgnQ0lRLlRTRTo4MDU4LklRX0lORFVTVFJZLkNRMjIwMTQuLi4uVVNEAQAAAIH/BwADAAAAIlRyYWRpbmcgQ29tcGFuaWVzIGFuZCBEaXN0cmlidXRvcnMAVgj62ovU2whKjhLgjdTbCCdDSVEuVFNFOjgwNTguSVFfSU5EVVNUUlkuQ1ExMjAxNC4uLi5VU0QBAAAAgf8HAAMAAAAiVHJhZGluZyBDb21wYW5pZXMgYW5kIERpc3RyaWJ1dG9ycwBWCPrai9TbCCZjQ+CN1NsIJ0NJUS5UU0U6ODA1OC5JUV9JTkRVU1RSWS5DUTQyMDEzLi4uLlVTRAEAAACB/wcAAwAAACJU</t>
  </si>
  <si>
    <t>cmFkaW5nIENvbXBhbmllcyBhbmQgRGlzdHJpYnV0b3JzAFYI+tqL1NsIYRwi4I3U2wgnQ0lRLlRTRTo4MDU4LklRX0lORFVTVFJZLkNRMzIwMTMuLi4uVVNEAQAAAIH/BwADAAAAIlRyYWRpbmcgQ29tcGFuaWVzIGFuZCBEaXN0cmlidXRvcnMAVgj62ovU2wja0zzgjdTbCCdDSVEuVFNFOjgwNTguSVFfSU5EVVNUUlkuQ1EyMjAxMy4uLi5VU0QBAAAAgf8HAAMAAAAiVHJhZGluZyBDb21wYW5pZXMgYW5kIERpc3RyaWJ1dG9ycwBWCPrai9TbCPn0IeCN1NsIJ0NJUS5UU0U6ODA1OC5JUV9JTkRVU1RSWS5DUTEyMDEzLi4uLlVTRAEAAACB/wcAAwAAACJUcmFkaW5nIENvbXBhbmllcyBhbmQgRGlzdHJpYnV0b3JzAFYI+tqL1NsI5igc4I3U2wgnQ0lRLlRTRTo4MDU4LklRX0lORFVTVFJZLkNRNDIwMTIuLi4uVVNEAQAAAIH/BwADAAAAIlRyYWRpbmcgQ29tcGFuaWVzIGFuZCBEaXN0cmlidXRvcnMAVgj62ovU2wj59CHgjdTbCCdDSVEuVFNFOjgwNTguSVFfSU5EVVNUUlkuQ1EzMjAxMi4uLi5VU0QBAAAAgf8HAAMAAAAiVHJhZGluZyBDb21wYW5pZXMgYW5kIERpc3RyaWJ1dG9ycwBOab/ai9TbCIEDQuCN1NsIJ0NJUS5UU0U6ODA1OC5JUV9JTkRVU1RSWS5DUTIyMDEyLi4uLlVTRAEAAACB/wcAAwAAACJUcmFkaW5nIENvbXBhbmllcyBhbmQgRGlzdHJpYnV0b3JzAE5pv9qL1NsI+fQh4I3U2wgnQ0lRLlRT</t>
  </si>
  <si>
    <t>RTo4MDU4LklRX0lORFVTVFJZLkNRMTIwMTIuLi4uVVNEAQAAAIH/BwADAAAAIlRyYWRpbmcgQ29tcGFuaWVzIGFuZCBEaXN0cmlidXRvcnMATmm/2ovU2wgkWg/gjdTbCCdDSVEuVFNFOjgwNTguSVFfSU5EVVNUUlkuQ1E0MjAxMS4uLi5VU0QBAAAAgf8HAAMAAAAiVHJhZGluZyBDb21wYW5pZXMgYW5kIERpc3RyaWJ1dG9ycwBOab/ai9TbCCfbJOCN1NsIJ0NJUS5UU0U6ODA1OC5JUV9JTkRVU1RSWS5DUTMyMDExLi4uLlVTRAEAAACB/wcAAwAAACJUcmFkaW5nIENvbXBhbmllcyBhbmQgRGlzdHJpYnV0b3JzAE5pv9qL1NsIlq4U4I3U2wgnQ0lRLlRTRTo4MDU4LklRX0lORFVTVFJZLkNRMjIwMTEuLi4uVVNEAQAAAIH/BwADAAAAIlRyYWRpbmcgQ29tcGFuaWVzIGFuZCBEaXN0cmlidXRvcnMATmm/2ovU2wg2hR/gjdTbCCdDSVEuVFNFOjgwNTguSVFfSU5EVVNUUlkuQ1ExMjAxMS4uLi5VU0QBAAAAgf8HAAMAAAAiVHJhZGluZyBDb21wYW5pZXMgYW5kIERpc3RyaWJ1dG9ycwBOab/ai9TbCM8BHOCN1NsIJ0NJUS5UU0U6ODA1OC5JUV9DRU9fTkFNRS5DUTEyMDE5Li4uLlVTRAEAAACB/wcAAwAAABJOYWthbmlzaGksIEthdHN1eWEAVgj62ovU2wh5IhfgjdTbCCdDSVEuVFNFOjgwNTguSVFfQ0VPX05BTUUuQ1E0MjAxOC4uLi5VU0QBAAAAgf8HAAMAAAASTmFrYW5pc2hpLCBLYXRzdXlhAFYI+tqL1NsI</t>
  </si>
  <si>
    <t>W04e4I3U2wgnQ0lRLlRTRTo4MDU4LklRX0NFT19OQU1FLkNRMzIwMTguLi4uVVNEAQAAAIH/BwADAAAAEk5ha2FuaXNoaSwgS2F0c3V5YQBWCPrai9TbCHd3JeCN1NsIJ0NJUS5UU0U6ODA1OC5JUV9DRU9fTkFNRS5DUTIyMDE4Li4uLlVTRAEAAACB/wcAAwAAABJOYWthbmlzaGksIEthdHN1eWEAVgj62ovU2wjH+jzgjdTbCCdDSVEuVFNFOjgwNTguSVFfQ0VPX05BTUUuQ1ExMjAxOC4uLi5VU0QBAAAAgf8HAAMAAAASTmFrYW5pc2hpLCBLYXRzdXlhAFYI+tqL1NsId3cl4I3U2wgnQ0lRLlRTRTo4MDU4LklRX0NFT19OQU1FLkNRNDIwMTcuLi4uVVNEAQAAAIH/BwADAAAAEk5ha2FuaXNoaSwgS2F0c3V5YQBWCPrai9TbCHQuN+CN1NsIJ0NJUS5UU0U6ODA1OC5JUV9DRU9fTkFNRS5DUTMyMDE3Li4uLlVTRAEAAACB/wcAAwAAABJOYWthbmlzaGksIEthdHN1eWEAVgj62ovU2whwUCXgjdTbCCdDSVEuVFNFOjgwNTguSVFfQ0VPX05BTUUuQ1EyMjAxNy4uLi5VU0QBAAAAgf8HAAMAAAASTmFrYW5pc2hpLCBLYXRzdXlhAFYI+tqL1NsIfdwS4I3U2wgnQ0lRLlRTRTo4MDU4LklRX0NFT19OQU1FLkNRMTIwMTcuLi4uVVNEAQAAAIH/BwADAAAAEk5ha2FuaXNoaSwgS2F0c3V5YQBWCPrai9TbCI0QKOCN1NsIJ0NJUS5UU0U6ODA1OC5JUV9DRU9fTkFNRS5DUTQyMDE2Li4uLlVTRAEAAACB/wcAAwAAABJOYWth</t>
  </si>
  <si>
    <t>bmlzaGksIEthdHN1eWEAVgj62ovU2whYtRLgjdTbCCdDSVEuVFNFOjgwNTguSVFfQ0VPX05BTUUuQ1EzMjAxNi4uLi5VU0QBAAAAgf8HAAMAAAASTmFrYW5pc2hpLCBLYXRzdXlhAFYI+tqL1NsIjRAo4I3U2wgnQ0lRLlRTRTo4MDU4LklRX0NFT19OQU1FLkNRMjIwMTYuLi4uVVNEAQAAAIH/BwADAAAAEk5ha2FuaXNoaSwgS2F0c3V5YQBWCPrai9TbCFi1EuCN1NsIJ0NJUS5UU0U6ODA1OC5JUV9DRU9fTkFNRS5DUTEyMDE2Li4uLlVTRAEAAACB/wcAAwAAABJOYWthbmlzaGksIEthdHN1eWEAVgj62ovU2wi3UhzgjdTbCCdDSVEuVFNFOjgwNTguSVFfQ0VPX05BTUUuQ1E0MjAxNS4uLi5VU0QBAAAAgf8HAAMAAAASTmFrYW5pc2hpLCBLYXRzdXlhAFYI+tqL1NsIa/4U4I3U2wgnQ0lRLlRTRTo4MDU4LklRX0NFT19OQU1FLkNRMzIwMTUuLi4uVVNEAQAAAIH/BwADAAAAEk5ha2FuaXNoaSwgS2F0c3V5YQBWCPrai9TbCLdSHOCN1NsIJ0NJUS5UU0U6ODA1OC5JUV9DRU9fTkFNRS5DUTIyMDE1Li4uLlVTRAEAAACB/wcAAwAAABJOYWthbmlzaGksIEthdHN1eWEAVgj62ovU2whr/hTgjdTbCCdDSVEuVFNFOjgwNTguSVFfQ0VPX05BTUUuQ1ExMjAxNS4uLi5VU0QBAAAAgf8HAAMAAAASTmFrYW5pc2hpLCBLYXRzdXlhAFYI+tqL1NsIt1Ic4I3U2wgnQ0lRLlRTRTo4MDU4LklRX0NFT19OQU1FLkNRNDIwMTQu</t>
  </si>
  <si>
    <t>Li4uVVNEAQAAAIH/BwADAAAAEk5ha2FuaXNoaSwgS2F0c3V5YQBWCPrai9TbCI1vNOCN1NsIJ0NJUS5UU0U6ODA1OC5JUV9DRU9fTkFNRS5DUTMyMDE0Li4uLlVTRAEAAACB/wcAAwAAABJOYWthbmlzaGksIEthdHN1eWEAVgj62ovU2wi8/h3gjdTbCCdDSVEuVFNFOjgwNTguSVFfQ0VPX05BTUUuQ1EyMjAxNC4uLi5VU0QBAAAAgf8HAAMAAAASTmFrYW5pc2hpLCBLYXRzdXlhAFYI+tqL1NsIU14q4I3U2wgnQ0lRLlRTRTo4MDU4LklRX0NFT19OQU1FLkNRMTIwMTQuLi4uVVNEAQAAAIH/BwADAAAAEk5ha2FuaXNoaSwgS2F0c3V5YQBWCPrai9TbCLz+HeCN1NsIJ0NJUS5UU0U6ODA1OC5JUV9DRU9fTkFNRS5DUTQyMDEzLi4uLlVTRAEAAACB/wcAAwAAABJOYWthbmlzaGksIEthdHN1eWEAVgj62ovU2wiBA0LgjdTbCCdDSVEuVFNFOjgwNTguSVFfQ0VPX05BTUUuQ1EzMjAxMy4uLi5VU0QBAAAAgf8HAAMAAAASTmFrYW5pc2hpLCBLYXRzdXlhAFYI+tqL1NsIjZEQ4I3U2wgnQ0lRLlRTRTo4MDU4LklRX0NFT19OQU1FLkNRMjIwMTMuLi4uVVNEAQAAAIH/BwADAAAAEk5ha2FuaXNoaSwgS2F0c3V5YQBWCPrai9TbCDsCJeCN1NsIJ0NJUS5UU0U6ODA1OC5JUV9DRU9fTkFNRS5DUTEyMDEzLi4uLlVTRAEAAACB/wcAAwAAABJOYWthbmlzaGksIEthdHN1eWEAVgj62ovU2wjKaxDgjdTbCCdDSVEuVFNFOjgw</t>
  </si>
  <si>
    <t>NTguSVFfQ0VPX05BTUUuQ1E0MjAxMi4uLi5VU0QBAAAAgf8HAAMAAAASTmFrYW5pc2hpLCBLYXRzdXlhAE5pv9qL1NsIOwIl4I3U2wgnQ0lRLlRTRTo4MDU4LklRX0NFT19OQU1FLkNRMzIwMTIuLi4uVVNEAQAAAIH/BwADAAAAEk5ha2FuaXNoaSwgS2F0c3V5YQBOab/ai9TbCMprEOCN1NsIJ0NJUS5UU0U6ODA1OC5JUV9DRU9fTkFNRS5DUTIyMDEyLi4uLlVTRAEAAACB/wcAAwAAABJOYWthbmlzaGksIEthdHN1eWEATmm/2ovU2wg/ryjgjdTbCCdDSVEuVFNFOjgwNTguSVFfQ0VPX05BTUUuQ1ExMjAxMi4uLi5VU0QBAAAAgf8HAAMAAAASTmFrYW5pc2hpLCBLYXRzdXlhAE5pv9qL1NsIB8X4343U2wgnQ0lRLlRTRTo4MDU4LklRX0NFT19OQU1FLkNRNDIwMTEuLi4uVVNEAQAAAIH/BwADAAAAEk5ha2FuaXNoaSwgS2F0c3V5YQBOab/ai9TbCNexHeCN1NsIJ0NJUS5UU0U6ODA1OC5JUV9DRU9fTkFNRS5DUTMyMDExLi4uLlVTRAEAAACB/wcAAwAAABJOYWthbmlzaGksIEthdHN1eWEATmm/2ovU2wgHxfjfjdTbCCdDSVEuVFNFOjgwNTguSVFfQ0VPX05BTUUuQ1EyMjAxMS4uLi5VU0QBAAAAgf8HAAMAAAASTmFrYW5pc2hpLCBLYXRzdXlhAE5pv9qL1NsI2tM84I3U2wghQ0lRLlRTRTo4MDU4LklRX0FQLkNRMTIwMTkuLi4uVVNEAQAAAIH/BwACAAAADDI1ODM2LjYwMjQwMwEIAAAABQAAAAExAQAAAAoy</t>
  </si>
  <si>
    <t>MDQxOTQzNTM4AwAAAAMxNjACAAAABDEwMTgEAAAAATAHAAAACjEwLzI0LzIwMjMIAAAACTMvMzEvMjAxOQkAAAABMGYv+tqL1NsIFDoo4I3U2wghQ0lRLlRTRTo4MDU4LklRX0FSLkNRMTIwMTkuLi4uVVNEAQAAAIH/BwACAAAADDMxOTQyLjMyMzcyMQEIAAAABQAAAAExAQAAAAoyMDQxOTQzNTM4AwAAAAMxNjACAAAABDEwMjEEAAAAATAHAAAACjEwLzI0LzIwMjMIAAAACTMvMzEvMjAxOQkAAAABMGYv+tqL1NsIfiEO4I3U2wgoQ0lRLlRTRTo4MDU4LklRX0lOVkVOVE9SWS5DUTEyMDE5Li4uLlVTRAEAAACB/wcAAgAAAAwxMDk1My4zNjEyNzQBCAAAAAUAAAABMQEAAAAKMjA0MTk0MzUzOAMAAAADMTYwAgAAAAQxMDQzBAAAAAEwBwAAAAoxMC8yNC8yMDIzCAAAAAkzLzMxLzIwMTkJAAAAATBmL/rai9TbCFDVKOCN1NsIIkNJUS5UU0U6ODA1OC5JUV9TR0EuQ1ExMjAxOS4uLi5VU0QBAAAAgf8HAAIAAAAKMzIxMS4zMTY1NwEIAAAABQAAAAExAQAAAAoyMDQxOTQzNTM4AwAAAAMxNjACAAAAAjIzBAAAAAEwBwAAAAoxMC8yNC8yMDIzCAAAAAkzLzMxLzIwMTkJAAAAATBmL/rai9TbCCnfEOCN1NsIN0NJUS5UU0U6ODA1OC5JUV9UT1RBTF9SRVZfMVlSX0FOTl9HUk9XVEguQ1ExMjAxOS4uLi5VU0QBAAAAgf8HAAIAAAAHMTA3Ljg5MgEIAAAABQAAAAExAQAAAAoyMDQxOTQzNTM4AwAAAAI3OQIAAAAENDE5</t>
  </si>
  <si>
    <t>NAQAAAABMAcAAAAKMTAvMjQvMjAyMwgAAAAJMy8zMS8yMDE5CQAAAAEwZi/62ovU2whbTh7gjdTbCCFDSVEuVFNFOjgwNTguSVFfREEuQ1ExMjAxOS4uLi5VU0QBAAAAgf8HAAIAAAAKMTI4LjAzODk4MgEIAAAABQAAAAExAQAAAAoyMDQxOTQzNTM4AwAAAAMxNjACAAAAATIEAAAAATAHAAAACjEwLzI0LzIwMjMIAAAACTMvMzEvMjAxOQkAAAABMGYv+tqL1NsImAVA4I3U2wgvQ0lRLlRTRTo4MDU4LklRX05FVF9JTlRFUkVTVF9FWFAuQ1ExMjAxOS4uLi5VU0QBAAAAgf8HAAIAAAAKMjAwLjg2NjM0MgEIAAAABQAAAAExAQAAAAoyMDQxOTQzNTM4AwAAAAMxNjACAAAAAzM2OAQAAAABMAcAAAAKMTAvMjQvMjAyMwgAAAAJMy8zMS8yMDE5CQAAAAEwZi/62ovU2wiyKkLgjdTbCC5DSVEuVFNFOjgwNTguSVFfTkVUX1dPUktJTkdfQ0FQLkNRMTIwMTkuLi4uVVNEAQAAAIH/BwACAAAADDE4ODEwLjA1MjY2OAEIAAAABQAAAAExAQAAAAoyMDQxOTQzNTM4AwAAAAMxNjACAAAABDEzMTEEAAAAATAHAAAACjEwLzI0LzIwMjMIAAAACTMvMzEvMjAxOQkAAAABMGYv+tqL1NsIa4pD4I3U2wgkQ0lRLlRTRTo4MDU4LklRX0NBUEVYLkNRMTIwMTkuLi4uVVNEAQAAAIH/BwACAAAACy03MDIuNDgxNzA0AQgAAAAFAAAAATEBAAAACjIwNDE5NDM1MzgDAAAAAzE2MAIAAAAEMjAyMQQAAAABMAcAAAAKMTAvMjQvMjAyMwgA</t>
  </si>
  <si>
    <t>AAAJMy8zMS8yMDE5CQAAAAEwZi/62ovU2wgchkXgjdTbCChDSVEuVFNFOjgwNTguSVFfVE9UQUxfUkVWLkNRNDIwMTguLi4uVVNEAQAAAIH/BwACAAAACzM4NjkxLjQzNjkzAQgAAAAFAAAAATEBAAAACjE5NDM2NTgzNzcDAAAAAzE2MAIAAAACMjgEAAAAATAHAAAACjEwLzI0LzIwMjMIAAAACjEyLzMxLzIwMTgJAAAAATBmL/rai9TbCH4hDuCN1NsIIUNJUS5UU0U6ODA1OC5JUV9OSS5DUTQyMDE4Li4uLlVTRAEAAACB/wcAAgAAAAsxMjExLjAyODU3NQEIAAAABQAAAAExAQAAAAoxOTQzNjU4Mzc3AwAAAAMxNjACAAAAAjE1BAAAAAEwBwAAAAoxMC8yNC8yMDIzCAAAAAoxMi8zMS8yMDE4CQAAAAEwZi/62ovU2wjH+jzgjdTbCClDSVEuVFNFOjgwNTguSVFfQ0FTSF9FUVVJVi5DUTQyMDE4Li4uLlVTRAEAAACB/wcAAgAAAAwxMjI4NC4wNzIzNzcBCAAAAAUAAAABMQEAAAAKMTk0MzY1ODM3NwMAAAADMTYwAgAAAAQxMDk2BAAAAAEwBwAAAAoxMC8yNC8yMDIzCAAAAAoxMi8zMS8yMDE4CQAAAAEwZi/62ovU2wgp3xDgjdTbCC1DSVEuVFNFOjgwNTguSVFfQ0FTSF9TVF9JTlZFU1QuQ1E0MjAxOC4uLi5VU0QBAAAAgf8HAAIAAAAMMTM5ODcuMzIxNzA2AQgAAAAFAAAAATEBAAAACjE5NDM2NTgzNzcDAAAAAzE2MAIAAAAEMTAwMgQAAAABMAcAAAAKMTAvMjQvMjAyMwgAAAAKMTIvMzEvMjAxOAkAAAABMGYv</t>
  </si>
  <si>
    <t>+tqL1NsIfdwS4I3U2wgnQ0lRLlRTRTo4MDU4LklRX1RPVEFMX0NBLkNRNDIwMTguLi4uVVNEAQAAAIH/BwACAAAACzY2ODk2LjU3NzU0AQgAAAAFAAAAATEBAAAACjE5NDM2NTgzNzcDAAAAAzE2MAIAAAAEMTAwOAQAAAABMAcAAAAKMTAvMjQvMjAyMwgAAAAKMTIvMzEvMjAxOAkAAAABMGYv+tqL1NsIBk4V4I3U2wgrQ0lRLlRTRTo4MDU4LklRX1RPVEFMX0FTU0VUUy5DUTQyMDE4Li4uLlVTRAEAAACB/wcAAgAAAA0xNTMxODguNjQzNDA0AQgAAAAFAAAAATEBAAAACjE5NDM2NTgzNzcDAAAAAzE2MAIAAAAEMTAwNwQAAAABMAcAAAAKMTAvMjQvMjAyMwgAAAAKMTIvMzEvMjAxOAkAAAABMGYv+tqL1NsIEGc44I3U2wgnQ0lRLlRTRTo4MDU4LklRX1RPVEFMX0NMLkNRNDIwMTguLi4uVVNEAQAAAIH/BwACAAAADDUwNTk3LjMzODU5MgEIAAAABQAAAAExAQAAAAoxOTQzNjU4Mzc3AwAAAAMxNjACAAAABDEwMDkEAAAAATAHAAAACjEwLzI0LzIwMjMIAAAACjEyLzMxLzIwMTgJAAAAATBmL/rai9TbCDyfOeCN1NsIKUNJUS5UU0U6ODA1OC5JUV9UT1RBTF9MSUFCLkNRNDIwMTguLi4uVVNEAQAAAIH/BwACAAAADDk0MTE3LjY0MTIyMwEIAAAABQAAAAExAQAAAAoxOTQzNjU4Mzc3AwAAAAMxNjACAAAABDEyNzYEAAAAATAHAAAACjEwLzI0LzIwMjMIAAAACjEyLzMxLzIwMTgJAAAAATBmL/rai9TbCOdMO+CN</t>
  </si>
  <si>
    <t>1NsIKkNJUS5UU0U6ODA1OC5JUV9QUkVGX0VRVUlUWS5DUTQyMDE4Li4uLlVTRAEAAACB/wcAAwAAAAAAZi/62ovU2wh5niXgjdTbCDJDSVEuVFNFOjgwNTguSVFfVE9UQUxfQ09NTU9OX0VRVUlUWS5DUTQyMDE4Li4uLlVTRAEAAACB/wcAAgAAAAw1MDQ5OS40MDMwMzIBCAAAAAUAAAABMQEAAAAKMTk0MzY1ODM3NwMAAAADMTYwAgAAAAQxMDA2BAAAAAEwBwAAAAoxMC8yNC8yMDIzCAAAAAoxMi8zMS8yMDE4CQAAAAEwZi/62ovU2wgUOijgjdTbCCNDSVEuVFNFOjgwNTguSVFfQVBJQy5DUTQyMDE4Li4uLlVTRAEAAACB/wcAAgAAAAsyMDg3Ljk4MjUwMQEIAAAABQAAAAExAQAAAAoxOTQzNjU4Mzc3AwAAAAMxNjACAAAABDEwODQEAAAAATAHAAAACjEwLzI0LzIwMjMIAAAACjEyLzMxLzIwMTgJAAAAATBmL/rai9TbCHodGeCN1NsIIUNJUS5UU0U6ODA1OC5JUV9SRS5DUTQyMDE4Li4uLlVTRAEAAACB/wcAAgAAAAszODA2My4yOTEyOAEIAAAABQAAAAExAQAAAAoxOTQzNjU4Mzc3AwAAAAMxNjACAAAABDEyMjIEAAAAATAHAAAACjEwLzI0LzIwMjMIAAAACjEyLzMxLzIwMTgJAAAAATBmL/rai9TbCBCfHOCN1NsIK0NJUS5UU0U6ODA1OC5JUV9UT1RBTF9FUVVJVFkuQ1E0MjAxOC4uLi5VU0QBAAAAgf8HAAIAAAAMNTkwNzEuMDAyMTgxAQgAAAAFAAAAATEBAAAACjE5NDM2NTgzNzcDAAAAAzE2MAIAAAAE</t>
  </si>
  <si>
    <t>MTI3NQQAAAABMAcAAAAKMTAvMjQvMjAyMwgAAAAKMTIvMzEvMjAxOAkAAAABMGYv+tqL1NsIW04e4I3U2wg8Q0lRLlRTRTo4MDU4LklRX1RPVEFMX09VVFNUQU5ESU5HX0ZJTElOR19EQVRFLkNRNDIwMTguLi4uVVNEAQAAAIH/BwACAAAACzE1ODYuNTQ4MTcxAQQAAAAFAAAAATUBAAAACjE5NDM2NTgzNzcCAAAABTI0MTUzBgAAAAEwZi/62ovU2wh0LjfgjdTbCClDSVEuVFNFOjgwNTguSVFfVE9UQUxfREVCVC5DUTQyMDE4Li4uLlVTRAEAAACB/wcAAgAAAAw0ODIwNC40ODQzNzgBCAAAAAUAAAABMQEAAAAKMTk0MzY1ODM3NwMAAAADMTYwAgAAAAQ0MTczBAAAAAEwBwAAAAoxMC8yNC8yMDIzCAAAAAoxMi8zMS8yMDE4CQAAAAEwZi/62ovU2wgs/THgjdTbCC1DSVEuVFNFOjgwNTguSVFfUFJFRl9ESVZfT1RIRVIuQ1E0MjAxOC4uLi5VU0QBAAAAgf8HAAMAAAAAAGYv+tqL1NsIKd8Q4I3U2wgjQ0lRLlRTRTo4MDU4LklRX0NPR1MuQ1E0MjAxOC4uLi5VU0QBAAAAgf8HAAIAAAAMMzM5NzAuNjk2ODI4AQgAAAAFAAAAATEBAAAACjE5NDM2NTgzNzcDAAAAAzE2MAIAAAACMzQEAAAAATAHAAAACjEwLzI0LzIwMjMIAAAACjEyLzMxLzIwMTgJAAAAATBmL/rai9TbCH3cEuCN1NsIIUNJUS5UU0U6ODA1OC5JUV9BUC5DUTQyMDE4Li4uLlVTRAEAAACB/wcAAgAAAAwyODgyOC40MDA4NzYBCAAAAAUAAAABMQEA</t>
  </si>
  <si>
    <t>AAAKMTk0MzY1ODM3NwMAAAADMTYwAgAAAAQxMDE4BAAAAAEwBwAAAAoxMC8yNC8yMDIzCAAAAAoxMi8zMS8yMDE4CQAAAAEwZi/62ovU2wgGThXgjdTbCCFDSVEuVFNFOjgwNTguSVFfQVIuQ1E0MjAxOC4uLi5VU0QBAAAAgf8HAAIAAAAMMzQwNDcuNzg3NDcyAQgAAAAFAAAAATEBAAAACjE5NDM2NTgzNzcDAAAAAzE2MAIAAAAEMTAyMQQAAAABMAcAAAAKMTAvMjQvMjAyMwgAAAAKMTIvMzEvMjAxOAkAAAABMGYv+tqL1NsIeSIX4I3U2wgoQ0lRLlRTRTo4MDU4LklRX0lOVkVOVE9SWS5DUTQyMDE4Li4uLlVTRAEAAACB/wcAAgAAAAwxMTg5OC44MTk2NzcBCAAAAAUAAAABMQEAAAAKMTk0MzY1ODM3NwMAAAADMTYwAgAAAAQxMDQzBAAAAAEwBwAAAAoxMC8yNC8yMDIzCAAAAAoxMi8zMS8yMDE4CQAAAAEwZi/62ovU2wiZGi3gjdTbCCJDSVEuVFNFOjgwNTguSVFfU0dBLkNRNDIwMTguLi4uVVNEAQAAAIH/BwACAAAACjMyNDEuNjgwNzIBCAAAAAUAAAABMQEAAAAKMTk0MzY1ODM3NwMAAAADMTYwAgAAAAIyMwQAAAABMAcAAAAKMTAvMjQvMjAyMwgAAAAKMTIvMzEvMjAxOAkAAAABMGYv+tqL1NsIOGYv4I3U2wg3Q0lRLlRTRTo4MDU4LklRX1RPVEFMX1JFVl8xWVJfQU5OX0dST1dUSC5DUTQyMDE4Li4uLlVTRAEAAACB/wcAAgAAAAgxMDkuNDM2MQEIAAAABQAAAAExAQAAAAoxOTQzNjU4Mzc3AwAAAAI3</t>
  </si>
  <si>
    <t>OQIAAAAENDE5NAQAAAABMAcAAAAKMTAvMjQvMjAyMwgAAAAKMTIvMzEvMjAxOAkAAAABMGYv+tqL1NsId3cl4I3U2wghQ0lRLlRTRTo4MDU4LklRX0RBLkNRNDIwMTguLi4uVVNEAQAAAIH/BwADAAAAAABmL/rai9TbCBQ6KOCN1NsIL0NJUS5UU0U6ODA1OC5JUV9ORVRfSU5URVJFU1RfRVhQLkNRNDIwMTguLi4uVVNEAQAAAIH/BwACAAAACjM1Ny4yMjU1MzkBCAAAAAUAAAABMQEAAAAKMTk0MzY1ODM3NwMAAAADMTYwAgAAAAMzNjgEAAAAATAHAAAACjEwLzI0LzIwMjMIAAAACjEyLzMxLzIwMTgJAAAAATBmL/rai9TbCH4hDuCN1NsILkNJUS5UU0U6ODA1OC5JUV9ORVRfV09SS0lOR19DQVAuQ1E0MjAxOC4uLi5VU0QBAAAAgf8HAAIAAAAMMTc3NDMuNjE3NTY2AQgAAAAFAAAAATEBAAAACjE5NDM2NTgzNzcDAAAAAzE2MAIAAAAEMTMxMQQAAAABMAcAAAAKMTAvMjQvMjAyMwgAAAAKMTIvMzEvMjAxOAkAAAABMGYv+tqL1NsIHIZF4I3U2wgkQ0lRLlRTRTo4MDU4LklRX0NBUEVYLkNRNDIwMTguLi4uVVNEAQAAAIH/BwACAAAACi05MDkuNzIwNjQBCAAAAAUAAAABMQEAAAAKMTk0MzY1ODM3NwMAAAADMTYwAgAAAAQyMDIxBAAAAAEwBwAAAAoxMC8yNC8yMDIzCAAAAAoxMi8zMS8yMDE4CQAAAAEwZi/62ovU2wgQnxzgjdTbCChDSVEuVFNFOjgwNTguSVFfVE9UQUxfUkVWLkNRMzIwMTguLi4uVVNEAQAA</t>
  </si>
  <si>
    <t>AIH/BwACAAAADDM1ODQ0LjI2OTIxNgEIAAAABQAAAAExAQAAAAoxOTE3NzgzNzc1AwAAAAMxNjACAAAAAjI4BAAAAAEwBwAAAAoxMC8yNC8yMDIzCAAAAAk5LzMwLzIwMTgJAAAAATBmL/rai9TbCAZOFeCN1NsIIUNJUS5UU0U6ODA1OC5JUV9OSS5DUTMyMDE4Li4uLlVTRAEAAACB/wcAAgAAAAo5MjQuODQ0NjY5AQgAAAAFAAAAATEBAAAACjE5MTc3ODM3NzUDAAAAAzE2MAIAAAACMTUEAAAAATAHAAAACjEwLzI0LzIwMjMIAAAACTkvMzAvMjAxOAkAAAABMGYv+tqL1NsIeSIX4I3U2wgpQ0lRLlRTRTo4MDU4LklRX0NBU0hfRVFVSVYuQ1EzMjAxOC4uLi5VU0QBAAAAgf8HAAIAAAALOTM3Mi4zNTczMzEBCAAAAAUAAAABMQEAAAAKMTkxNzc4Mzc3NQMAAAADMTYwAgAAAAQxMDk2BAAAAAEwBwAAAAoxMC8yNC8yMDIzCAAAAAk5LzMwLzIwMTgJAAAAATBmL/rai9TbCHodGeCN1NsILUNJUS5UU0U6ODA1OC5JUV9DQVNIX1NUX0lOVkVTVC5DUTMyMDE4Li4uLlVTRAEAAACB/wcAAgAAAAwxMTY1MC40ODIxMzMBCAAAAAUAAAABMQEAAAAKMTkxNzc4Mzc3NQMAAAADMTYwAgAAAAQxMDAyBAAAAAEwBwAAAAoxMC8yNC8yMDIzCAAAAAk5LzMwLzIwMTgJAAAAATBmL/rai9TbCHd3JeCN1NsIJ0NJUS5UU0U6ODA1OC5JUV9UT1RBTF9DQS5DUTMyMDE4Li4uLlVTRAEAAACB/wcAAgAAAAw2MTA1NC4xMzc2OTIBCAAA</t>
  </si>
  <si>
    <t>AAUAAAABMQEAAAAKMTkxNzc4Mzc3NQMAAAADMTYwAgAAAAQxMDA4BAAAAAEwBwAAAAoxMC8yNC8yMDIzCAAAAAk5LzMwLzIwMTgJAAAAATBmL/rai9TbCBQ6KOCN1NsIK0NJUS5UU0U6ODA1OC5JUV9UT1RBTF9BU1NFVFMuQ1EzMjAxOC4uLi5VU0QBAAAAgf8HAAIAAAANMTQ2Mzk1LjU5MDI0NAEIAAAABQAAAAExAQAAAAoxOTE3NzgzNzc1AwAAAAMxNjACAAAABDEwMDcEAAAAATAHAAAACjEwLzI0LzIwMjMIAAAACTkvMzAvMjAxOAkAAAABMGYv+tqL1NsImAVA4I3U2wgnQ0lRLlRTRTo4MDU4LklRX1RPVEFMX0NMLkNRMzIwMTguLi4uVVNEAQAAAIH/BwACAAAADDQ0MzYzLjI5NzkzNgEIAAAABQAAAAExAQAAAAoxOTE3NzgzNzc1AwAAAAMxNjACAAAABDEwMDkEAAAAATAHAAAACjEwLzI0LzIwMjMIAAAACTkvMzAvMjAxOAkAAAABMGYv+tqL1NsIa4pD4I3U2wgpQ0lRLlRTRTo4MDU4LklRX1RPVEFMX0xJQUIuQ1EzMjAxOC4uLi5VU0QBAAAAgf8HAAIAAAAMODgxNjEuMjI2MDE1AQgAAAAFAAAAATEBAAAACjE5MTc3ODM3NzUDAAAAAzE2MAIAAAAEMTI3NgQAAAABMAcAAAAKMTAvMjQvMjAyMwgAAAAJOS8zMC8yMDE4CQAAAAEwZi/62ovU2wgp3xDgjdTbCCpDSVEuVFNFOjgwNTguSVFfUFJFRl9FUVVJVFkuQ1EzMjAxOC4uLi5VU0QBAAAAgf8HAAMAAAAAAGYv+tqL1NsIW04e4I3U2wgyQ0lRLlRTRTo4</t>
  </si>
  <si>
    <t>MDU4LklRX1RPVEFMX0NPTU1PTl9FUVVJVFkuQ1EzMjAxOC4uLi5VU0QBAAAAgf8HAAIAAAAMNTAwNDAuMTgwMTkzAQgAAAAFAAAAATEBAAAACjE5MTc3ODM3NzUDAAAAAzE2MAIAAAAEMTAwNgQAAAABMAcAAAAKMTAvMjQvMjAyMwgAAAAJOS8zMC8yMDE4CQAAAAEwZi/62ovU2wjH+jzgjdTbCCNDSVEuVFNFOjgwNTguSVFfQVBJQy5DUTMyMDE4Li4uLlVTRAEAAACB/wcAAgAAAAsyMDE4LjUwNDU5NQEIAAAABQAAAAExAQAAAAoxOTE3NzgzNzc1AwAAAAMxNjACAAAABDEwODQEAAAAATAHAAAACjEwLzI0LzIwMjMIAAAACTkvMzAvMjAxOAkAAAABMGYv+tqL1NsI0UE/4I3U2wghQ0lRLlRTRTo4MDU4LklRX1JFLkNRMzIwMTguLi4uVVNEAQAAAIH/BwACAAAADDM2MzE5LjY0NDgwNAEIAAAABQAAAAExAQAAAAoxOTE3NzgzNzc1AwAAAAMxNjACAAAABDEyMjIEAAAAATAHAAAACjEwLzI0LzIwMjMIAAAACTkvMzAvMjAxOAkAAAABMGYv+tqL1NsIgQNC4I3U2wgrQ0lRLlRTRTo4MDU4LklRX1RPVEFMX0VRVUlUWS5DUTMyMDE4Li4uLlVTRAEAAACB/wcAAgAAAAw1ODIzNC4zNjQyMjkBCAAAAAUAAAABMQEAAAAKMTkxNzc4Mzc3NQMAAAADMTYwAgAAAAQxMjc1BAAAAAEwBwAAAAoxMC8yNC8yMDIzCAAAAAk5LzMwLzIwMTgJAAAAATBmL/rai9TbCAZOFeCN1NsIPENJUS5UU0U6ODA1OC5JUV9UT1RBTF9PVVRT</t>
  </si>
  <si>
    <t>VEFORElOR19GSUxJTkdfREFURS5DUTMyMDE4Li4uLlVTRAEAAACB/wcAAgAAAAsxNTg2LjQxMjAwMgEEAAAABQAAAAE1AQAAAAoxOTE3NzgzNzc1AgAAAAUyNDE1MwYAAAABMGYv+tqL1NsIeSIX4I3U2wgpQ0lRLlRTRTo4MDU4LklRX1RPVEFMX0RFQlQuQ1EzMjAxOC4uLi5VU0QBAAAAgf8HAAIAAAAMNDQ4MDcuODg1MzE1AQgAAAAFAAAAATEBAAAACjE5MTc3ODM3NzUDAAAAAzE2MAIAAAAENDE3MwQAAAABMAcAAAAKMTAvMjQvMjAyMwgAAAAJOS8zMC8yMDE4CQAAAAEwZi/62ovU2wh6HRngjdTbCC1DSVEuVFNFOjgwNTguSVFfUFJFRl9ESVZfT1RIRVIuQ1EzMjAxOC4uLi5VU0QBAAAAgf8HAAMAAAAAAGYv+tqL1NsI50w74I3U2wgjQ0lRLlRTRTo4MDU4LklRX0NPR1MuQ1EzMjAxOC4uLi5VU0QBAAAAgf8HAAIAAAAMMzE1MTIuMTAyMDg0AQgAAAAFAAAAATEBAAAACjE5MTc3ODM3NzUDAAAAAzE2MAIAAAACMzQEAAAAATAHAAAACjEwLzI0LzIwMjMIAAAACTkvMzAvMjAxOAkAAAABMGYv+tqL1NsIEJ8c4I3U2wghQ0lRLlRTRTo4MDU4LklRX0FQLkNRMzIwMTguLi4uVVNEAQAAAIH/BwACAAAADDI1OTcxLjI1NTQyMwEIAAAABQAAAAExAQAAAAoxOTE3NzgzNzc1AwAAAAMxNjACAAAABDEwMTgEAAAAATAHAAAACjEwLzI0LzIwMjMIAAAACTkvMzAvMjAxOAkAAAABMGYv+tqL1NsIFDoo4I3U2wghQ0lR</t>
  </si>
  <si>
    <t>LlRTRTo4MDU4LklRX0FSLkNRMzIwMTguLi4uVVNEAQAAAIH/BwACAAAADDMyNjQxLjg0NjA3MwEIAAAABQAAAAExAQAAAAoxOTE3NzgzNzc1AwAAAAMxNjACAAAABDEwMjEEAAAAATAHAAAACjEwLzI0LzIwMjMIAAAACTkvMzAvMjAxOAkAAAABMGYv+tqL1NsIfiEO4I3U2wgoQ0lRLlRTRTo4MDU4LklRX0lOVkVOVE9SWS5DUTMyMDE4Li4uLlVTRAEAAACB/wcAAgAAAAwxMDY4Ny4yMDA2NjgBCAAAAAUAAAABMQEAAAAKMTkxNzc4Mzc3NQMAAAADMTYwAgAAAAQxMDQzBAAAAAEwBwAAAAoxMC8yNC8yMDIzCAAAAAk5LzMwLzIwMTgJAAAAATBmL/rai9TbCDyfOeCN1NsIIkNJUS5UU0U6ODA1OC5JUV9TR0EuQ1EzMjAxOC4uLi5VU0QBAAAAgf8HAAIAAAALMzA3Ni45MTc1NzMBCAAAAAUAAAABMQEAAAAKMTkxNzc4Mzc3NQMAAAADMTYwAgAAAAIyMwQAAAABMAcAAAAKMTAvMjQvMjAyMwgAAAAJOS8zMC8yMDE4CQAAAAEwZi/62ovU2wgp3xDgjdTbCDdDSVEuVFNFOjgwNTguSVFfVE9UQUxfUkVWXzFZUl9BTk5fR1JPV1RILkNRMzIwMTguLi4uVVNEAQAAAIH/BwACAAAACDExOC42NTMzAQgAAAAFAAAAATEBAAAACjE5MTc3ODM3NzUDAAAAAjc5AgAAAAQ0MTk0BAAAAAEwBwAAAAoxMC8yNC8yMDIzCAAAAAk5LzMwLzIwMTgJAAAAATBmL/rai9TbCH3cEuCN1NsIIUNJUS5UU0U6ODA1OC5JUV9EQS5DUTMyMDE4</t>
  </si>
  <si>
    <t>Li4uLlVTRAEAAACB/wcAAwAAAAAAZi/62ovU2wgs/THgjdTbCC9DSVEuVFNFOjgwNTguSVFfTkVUX0lOVEVSRVNUX0VYUC5DUTMyMDE4Li4uLlVTRAEAAACB/wcAAgAAAAoyMzcuMzg4MTk1AQgAAAAFAAAAATEBAAAACjE5MTc3ODM3NzUDAAAAAzE2MAIAAAADMzY4BAAAAAEwBwAAAAoxMC8yNC8yMDIzCAAAAAk5LzMwLzIwMTgJAAAAATBmL/rai9TbCB2WNOCN1NsILkNJUS5UU0U6ODA1OC5JUV9ORVRfV09SS0lOR19DQVAuQ1EzMjAxOC4uLi5VU0QBAAAAgf8HAAIAAAAMMTcwNTguNzkxNDU4AQgAAAAFAAAAATEBAAAACjE5MTc3ODM3NzUDAAAAAzE2MAIAAAAEMTMxMQQAAAABMAcAAAAKMTAvMjQvMjAyMwgAAAAJOS8zMC8yMDE4CQAAAAEwZi/62ovU2wh0LjfgjdTbCCRDSVEuVFNFOjgwNTguSVFfQ0FQRVguQ1EzMjAxOC4uLi5VU0QBAAAAgf8HAAIAAAALLTY1NS4wODIxNTIBCAAAAAUAAAABMQEAAAAKMTkxNzc4Mzc3NQMAAAADMTYwAgAAAAQyMDIxBAAAAAEwBwAAAAoxMC8yNC8yMDIzCAAAAAk5LzMwLzIwMTgJAAAAATBmL/rai9TbCBBnOOCN1NsIKENJUS5UU0U6ODA1OC5JUV9UT1RBTF9SRVYuQ1EyMjAxOC4uLi5VU0QBAAAAgf8HAAIAAAAMMzQ5NjQuNDYzMzk4AQgAAAAFAAAAATEBAAAACjE4OTgwOTg0MDADAAAAAzE2MAIAAAACMjgEAAAAATAHAAAACjEwLzI0LzIwMjMIAAAACTYvMzAvMjAx</t>
  </si>
  <si>
    <t>OAkAAAABMGYv+tqL1NsIW04e4I3U2wghQ0lRLlRTRTo4MDU4LklRX05JLkNRMjIwMTguLi4uVVNEAQAAAIH/BwACAAAACzE4NDMuNjc1NjI3AQgAAAAFAAAAATEBAAAACjE4OTgwOTg0MDADAAAAAzE2MAIAAAACMTUEAAAAATAHAAAACjEwLzI0LzIwMjMIAAAACTYvMzAvMjAxOAkAAAABMGYv+tqL1NsImRot4I3U2wgpQ0lRLlRTRTo4MDU4LklRX0NBU0hfRVFVSVYuQ1EyMjAxOC4uLi5VU0QBAAAAgf8HAAIAAAAKOTA2OC40NjgzNQEIAAAABQAAAAExAQAAAAoxODk4MDk4NDAwAwAAAAMxNjACAAAABDEwOTYEAAAAATAHAAAACjEwLzI0LzIwMjMIAAAACTYvMzAvMjAxOAkAAAABMGYv+tqL1NsIKd8Q4I3U2wgtQ0lRLlRTRTo4MDU4LklRX0NBU0hfU1RfSU5WRVNULkNRMjIwMTguLi4uVVNEAQAAAIH/BwACAAAADDExMzE3LjkxODA3OQEIAAAABQAAAAExAQAAAAoxODk4MDk4NDAwAwAAAAMxNjACAAAABDEwMDIEAAAAATAHAAAACjEwLzI0LzIwMjMIAAAACTYvMzAvMjAxOAkAAAABMGYv+tqL1NsIfdwS4I3U2wgnQ0lRLlRTRTo4MDU4LklRX1RPVEFMX0NBLkNRMjIwMTguLi4uVVNEAQAAAIH/BwACAAAADDYxNjg5LjA0OTIzNQEIAAAABQAAAAExAQAAAAoxODk4MDk4NDAwAwAAAAMxNjACAAAABDEwMDgEAAAAATAHAAAACjEwLzI0LzIwMjMIAAAACTYvMzAvMjAxOAkAAAABMGYv+tqL1NsIBk4V4I3U2wgr</t>
  </si>
  <si>
    <t>Q0lRLlRTRTo4MDU4LklRX1RPVEFMX0FTU0VUUy5DUTIyMDE4Li4uLlVTRAEAAACB/wcAAgAAAA0xNDYxOTkuMjkxOTA0AQgAAAAFAAAAATEBAAAACjE4OTgwOTg0MDADAAAAAzE2MAIAAAAEMTAwNwQAAAABMAcAAAAKMTAvMjQvMjAyMwgAAAAJNi8zMC8yMDE4CQAAAAEwZi/62ovU2whrikPgjdTbCCdDSVEuVFNFOjgwNTguSVFfVE9UQUxfQ0wuQ1EyMjAxOC4uLi5VU0QBAAAAgf8HAAIAAAAMNDQzNzAuNzc5MTA3AQgAAAAFAAAAATEBAAAACjE4OTgwOTg0MDADAAAAAzE2MAIAAAAEMTAwOQQAAAABMAcAAAAKMTAvMjQvMjAyMwgAAAAJNi8zMC8yMDE4CQAAAAEwZi/62ovU2whtaiLgjdTbCClDSVEuVFNFOjgwNTguSVFfVE9UQUxfTElBQi5DUTIyMDE4Li4uLlVTRAEAAACB/wcAAgAAAAw4ODg0MS4wODkwNzIBCAAAAAUAAAABMQEAAAAKMTg5ODA5ODQwMAMAAAADMTYwAgAAAAQxMjc2BAAAAAEwBwAAAAoxMC8yNC8yMDIzCAAAAAk2LzMwLzIwMTgJAAAAATBmL/rai9TbCG+FKuCN1NsIKkNJUS5UU0U6ODA1OC5JUV9QUkVGX0VRVUlUWS5DUTIyMDE4Li4uLlVTRAEAAACB/wcAAwAAAAAAZi/62ovU2wh3dyXgjdTbCDJDSVEuVFNFOjgwNTguSVFfVE9UQUxfQ09NTU9OX0VRVUlUWS5DUTIyMDE4Li4uLlVTRAEAAACB/wcAAgAAAAw0OTEzOS44Njk4MzkBCAAAAAUAAAABMQEAAAAKMTg5ODA5ODQwMAMAAAAD</t>
  </si>
  <si>
    <t>MTYwAgAAAAQxMDA2BAAAAAEwBwAAAAoxMC8yNC8yMDIzCAAAAAk2LzMwLzIwMTgJAAAAATBmL/rai9TbCBQ6KOCN1NsII0NJUS5UU0U6ODA1OC5JUV9BUElDLkNRMjIwMTguLi4uVVNEAQAAAIH/BwACAAAACzIwNjguNjMwNTI0AQgAAAAFAAAAATEBAAAACjE4OTgwOTg0MDADAAAAAzE2MAIAAAAEMTA4NAQAAAABMAcAAAAKMTAvMjQvMjAyMwgAAAAJNi8zMC8yMDE4CQAAAAEwZi/62ovU2wh+IQ7gjdTbCCFDSVEuVFNFOjgwNTguSVFfUkUuQ1EyMjAxOC4uLi5VU0QBAAAAgf8HAAIAAAAMMzY4NTQuNjIwNDQyAQgAAAAFAAAAATEBAAAACjE4OTgwOTg0MDADAAAAAzE2MAIAAAAEMTIyMgQAAAABMAcAAAAKMTAvMjQvMjAyMwgAAAAJNi8zMC8yMDE4CQAAAAEwZi/62ovU2wgQnxzgjdTbCCtDSVEuVFNFOjgwNTguSVFfVE9UQUxfRVFVSVRZLkNRMjIwMTguLi4uVVNEAQAAAIH/BwACAAAADDU3MzU4LjIwMjgzMgEIAAAABQAAAAExAQAAAAoxODk4MDk4NDAwAwAAAAMxNjACAAAABDEyNzUEAAAAATAHAAAACjEwLzI0LzIwMjMIAAAACTYvMzAvMjAxOAkAAAABMGYv+tqL1NsIW04e4I3U2wg8Q0lRLlRTRTo4MDU4LklRX1RPVEFMX09VVFNUQU5ESU5HX0ZJTElOR19EQVRFLkNRMjIwMTguLi4uVVNEAQAAAIH/BwACAAAACzE1ODYuMjE1NTExAQQAAAAFAAAAATUBAAAACjE4OTgwOTg0MDACAAAABTI0MTUzBgAA</t>
  </si>
  <si>
    <t>AAEwZi/62ovU2wgchkXgjdTbCClDSVEuVFNFOjgwNTguSVFfVE9UQUxfREVCVC5DUTIyMDE4Li4uLlVTRAEAAACB/wcAAgAAAAw0NTAyMS44NDM3MjUBCAAAAAUAAAABMQEAAAAKMTg5ODA5ODQwMAMAAAADMTYwAgAAAAQ0MTczBAAAAAEwBwAAAAoxMC8yNC8yMDIzCAAAAAk2LzMwLzIwMTgJAAAAATBmL/rai9TbCFDVKOCN1NsILUNJUS5UU0U6ODA1OC5JUV9QUkVGX0RJVl9PVEhFUi5DUTIyMDE4Li4uLlVTRAEAAACB/wcAAwAAAAAAZi/62ovU2wgp3xDgjdTbCCNDSVEuVFNFOjgwNTguSVFfQ09HUy5DUTIyMDE4Li4uLlVTRAEAAACB/wcAAgAAAAwzMDQyNy4yMDIzMzgBCAAAAAUAAAABMQEAAAAKMTg5ODA5ODQwMAMAAAADMTYwAgAAAAIzNAQAAAABMAcAAAAKMTAvMjQvMjAyMwgAAAAJNi8zMC8yMDE4CQAAAAEwZi/62ovU2wh93BLgjdTbCCFDSVEuVFNFOjgwNTguSVFfQVAuQ1EyMjAxOC4uLi5VU0QBAAAAgf8HAAIAAAAMMjY3MjguNDM4MjM2AQgAAAAFAAAAATEBAAAACjE4OTgwOTg0MDADAAAAAzE2MAIAAAAEMTAxOAQAAAABMAcAAAAKMTAvMjQvMjAyMwgAAAAJNi8zMC8yMDE4CQAAAAEwZi/62ovU2wi+JhXgjdTbCCFDSVEuVFNFOjgwNTguSVFfQVIuQ1EyMjAxOC4uLi5VU0QBAAAAgf8HAAIAAAAMMzMyMDMuMzAzMTEyAQgAAAAFAAAAATEBAAAACjE4OTgwOTg0MDADAAAAAzE2MAIAAAAEMTAy</t>
  </si>
  <si>
    <t>MQQAAAABMAcAAAAKMTAvMjQvMjAyMwgAAAAJNi8zMC8yMDE4CQAAAAEwZi/62ovU2wh5IhfgjdTbCChDSVEuVFNFOjgwNTguSVFfSU5WRU5UT1JZLkNRMjIwMTguLi4uVVNEAQAAAIH/BwACAAAADDEwOTE4LjYzOTgyNwEIAAAABQAAAAExAQAAAAoxODk4MDk4NDAwAwAAAAMxNjACAAAABDEwNDMEAAAAATAHAAAACjEwLzI0LzIwMjMIAAAACTYvMzAvMjAxOAkAAAABMGYv+tqL1NsIeh0Z4I3U2wgiQ0lRLlRTRTo4MDU4LklRX1NHQS5DUTIyMDE4Li4uLlVTRAEAAACB/wcAAgAAAAszMDkxLjIyMTY3OQEIAAAABQAAAAExAQAAAAoxODk4MDk4NDAwAwAAAAMxNjACAAAAAjIzBAAAAAEwBwAAAAoxMC8yNC8yMDIzCAAAAAk2LzMwLzIwMTgJAAAAATBmL/rai9TbCJgFQOCN1NsIN0NJUS5UU0U6ODA1OC5JUV9UT1RBTF9SRVZfMVlSX0FOTl9HUk9XVEguQ1EyMjAxOC4uLi5VU0QBAAAAgf8HAAIAAAAIMTE1LjY5ODMBCAAAAAUAAAABMQEAAAAKMTg5ODA5ODQwMAMAAAACNzkCAAAABDQxOTQEAAAAATAHAAAACjEwLzI0LzIwMjMIAAAACTYvMzAvMjAxOAkAAAABMGYv+tqL1NsId3cl4I3U2wghQ0lRLlRTRTo4MDU4LklRX0RBLkNRMjIwMTguLi4uVVNEAQAAAIH/BwADAAAAAABmL/rai9TbCBQ6KOCN1NsIL0NJUS5UU0U6ODA1OC5JUV9ORVRfSU5URVJFU1RfRVhQLkNRMjIwMTguLi4uVVNEAQAAAIH/BwACAAAA</t>
  </si>
  <si>
    <t>CTM3My43MzY5MwEIAAAABQAAAAExAQAAAAoxODk4MDk4NDAwAwAAAAMxNjACAAAAAzM2OAQAAAABMAcAAAAKMTAvMjQvMjAyMwgAAAAJNi8zMC8yMDE4CQAAAAEwZi/62ovU2wh+IQ7gjdTbCC5DSVEuVFNFOjgwNTguSVFfTkVUX1dPUktJTkdfQ0FQLkNRMjIwMTguLi4uVVNEAQAAAIH/BwACAAAADDE3MzQ1LjU0MzY3NgEIAAAABQAAAAExAQAAAAoxODk4MDk4NDAwAwAAAAMxNjACAAAABDEzMTEEAAAAATAHAAAACjEwLzI0LzIwMjMIAAAACTYvMzAvMjAxOAkAAAABMGYv+tqL1NsIgQNC4I3U2wgkQ0lRLlRTRTo4MDU4LklRX0NBUEVYLkNRMjIwMTguLi4uVVNEAQAAAIH/BwACAAAACy01NzMuMDc4MzI5AQgAAAAFAAAAATEBAAAACjE4OTgwOTg0MDADAAAAAzE2MAIAAAAEMjAyMQQAAAABMAcAAAAKMTAvMjQvMjAyMwgAAAAJNi8zMC8yMDE4CQAAAAEwZi/62ovU2whbTh7gjdTbCChDSVEuVFNFOjgwNTguSVFfVE9UQUxfUkVWLkNRMTIwMTguLi4uVVNEAQAAAIH/BwACAAAADDE3NzMzLjgzNjM0NwEIAAAABQAAAAExAQAAAAoxOTY5MDkzMzAyAwAAAAMxNjACAAAAAjI4BAAAAAEwBwAAAAoxMC8yNC8yMDIzCAAAAAkzLzMxLzIwMTgJAAAAATBmL/rai9TbCHkiF+CN1NsIIUNJUS5UU0U6ODA1OC5JUV9OSS5DUTEyMDE4Li4uLlVTRAEAAACB/wcAAgAAAAsxMzU1Ljg4NzI2NAEIAAAABQAAAAExAQAAAAox</t>
  </si>
  <si>
    <t>OTY5MDkzMzAyAwAAAAMxNjACAAAAAjE1BAAAAAEwBwAAAAoxMC8yNC8yMDIzCAAAAAkzLzMxLzIwMTgJAAAAATBmL/rai9TbCHodGeCN1NsIKUNJUS5UU0U6ODA1OC5JUV9DQVNIX0VRVUlWLkNRMTIwMTguLi4uVVNEAQAAAIH/BwACAAAACzk0NjcuMTcyNDI3AQgAAAAFAAAAATEBAAAACjE5NjkwOTMzMDIDAAAAAzE2MAIAAAAEMTA5NgQAAAABMAcAAAAKMTAvMjQvMjAyMwgAAAAJMy8zMS8yMDE4CQAAAAEwZi/62ovU2wi/JTvgjdTbCC1DSVEuVFNFOjgwNTguSVFfQ0FTSF9TVF9JTlZFU1QuQ1ExMjAxOC4uLi5VU0QBAAAAgf8HAAIAAAAMMTE3OTQuNjE0NzQ4AQgAAAAFAAAAATEBAAAACjE5NjkwOTMzMDIDAAAAAzE2MAIAAAAEMTAwMgQAAAABMAcAAAAKMTAvMjQvMjAyMwgAAAAJMy8zMS8yMDE4CQAAAAEwZi/62ovU2wgQnxzgjdTbCCdDSVEuVFNFOjgwNTguSVFfVE9UQUxfQ0EuQ1ExMjAxOC4uLi5VU0QBAAAAgf8HAAIAAAAMNjM4MjcuMTM5MjIyAQgAAAAFAAAAATEBAAAACjE5NjkwOTMzMDIDAAAAAzE2MAIAAAAEMTAwOAQAAAABMAcAAAAKMTAvMjQvMjAyMwgAAAAJMy8zMS8yMDE4CQAAAAEwZi/62ovU2wgUOijgjdTbCCtDSVEuVFNFOjgwNTguSVFfVE9UQUxfQVNTRVRTLkNRMTIwMTguLi4uVVNEAQAAAIH/BwACAAAADTE1MTAwMC4zMjcyODgBCAAAAAUAAAABMQEAAAAKMTk2OTA5MzMwMgMA</t>
  </si>
  <si>
    <t>AAADMTYwAgAAAAQxMDA3BAAAAAEwBwAAAAoxMC8yNC8yMDIzCAAAAAkzLzMxLzIwMTgJAAAAATBmL/rai9TbCG1qIuCN1NsIJ0NJUS5UU0U6ODA1OC5JUV9UT1RBTF9DTC5DUTEyMDE4Li4uLlVTRAEAAACB/wcAAgAAAAw0NjI5Ni42NzM3MjQBCAAAAAUAAAABMQEAAAAKMTk2OTA5MzMwMgMAAAADMTYwAgAAAAQxMDA5BAAAAAEwBwAAAAoxMC8yNC8yMDIzCAAAAAkzLzMxLzIwMTgJAAAAATBmL/rai9TbCDyfOeCN1NsIKUNJUS5UU0U6ODA1OC5JUV9UT1RBTF9MSUFCLkNRMTIwMTguLi4uVVNEAQAAAIH/BwACAAAADDkyMDA4LjY0ODAxOQEIAAAABQAAAAExAQAAAAoxOTY5MDkzMzAyAwAAAAMxNjACAAAABDEyNzYEAAAAATAHAAAACjEwLzI0LzIwMjMIAAAACTMvMzEvMjAxOAkAAAABMGYv+tqL1NsIKd8Q4I3U2wgqQ0lRLlRTRTo4MDU4LklRX1BSRUZfRVFVSVRZLkNRMTIwMTguLi4uVVNEAQAAAIH/BwADAAAAAABmL/rai9TbCH3cEuCN1NsIMkNJUS5UU0U6ODA1OC5JUV9UT1RBTF9DT01NT05fRVFVSVRZLkNRMTIwMTguLi4uVVNEAQAAAIH/BwACAAAADDUwMjA4LjgxNTUyMwEIAAAABQAAAAExAQAAAAoxOTY5MDkzMzAyAwAAAAMxNjACAAAABDEwMDYEAAAAATAHAAAACjEwLzI0LzIwMjMIAAAACTMvMzEvMjAxOAkAAAABMGYv+tqL1NsIHZY04I3U2wgjQ0lRLlRTRTo4MDU4LklRX0FQSUMuQ1ExMjAx</t>
  </si>
  <si>
    <t>OC4uLi5VU0QBAAAAgf8HAAIAAAALMjE2MC4xOTAzMDEBCAAAAAUAAAABMQEAAAAKMTk2OTA5MzMwMgMAAAADMTYwAgAAAAQxMDg0BAAAAAEwBwAAAAoxMC8yNC8yMDIzCAAAAAkzLzMxLzIwMTgJAAAAATBmL/rai9TbCHQuN+CN1NsIIUNJUS5UU0U6ODA1OC5JUV9SRS5DUTEyMDE4Li4uLlVTRAEAAACB/wcAAgAAAAwzNzUxMS41NjkwMjkBCAAAAAUAAAABMQEAAAAKMTk2OTA5MzMwMgMAAAADMTYwAgAAAAQxMjIyBAAAAAEwBwAAAAoxMC8yNC8yMDIzCAAAAAkzLzMxLzIwMTgJAAAAATBmL/rai9TbCBBnOOCN1NsIK0NJUS5UU0U6ODA1OC5JUV9UT1RBTF9FUVVJVFkuQ1ExMjAxOC4uLi5VU0QBAAAAgf8HAAIAAAAMNTg5OTEuNjc5MjY5AQgAAAAFAAAAATEBAAAACjE5NjkwOTMzMDIDAAAAAzE2MAIAAAAEMTI3NQQAAAABMAcAAAAKMTAvMjQvMjAyMwgAAAAJMy8zMS8yMDE4CQAAAAEwZi/62ovU2wh3dyXgjdTbCDxDSVEuVFNFOjgwNTguSVFfVE9UQUxfT1VUU1RBTkRJTkdfRklMSU5HX0RBVEUuQ1ExMjAxOC4uLi5VU0QBAAAAgf8HAAIAAAALMTU4NS45MjkyNDkBBAAAAAUAAAABNQEAAAAKMTk2OTA5MzMwMgIAAAAFMjQxNTMGAAAAATBmL/rai9TbCHkiF+CN1NsIKUNJUS5UU0U6ODA1OC5JUV9UT1RBTF9ERUJULkNRMTIwMTguLi4uVVNEAQAAAIH/BwACAAAADDQ4NDg1LjI5MDE4MwEIAAAABQAAAAEx</t>
  </si>
  <si>
    <t>AQAAAAoxOTY5MDkzMzAyAwAAAAMxNjACAAAABDQxNzMEAAAAATAHAAAACjEwLzI0LzIwMjMIAAAACTMvMzEvMjAxOAkAAAABMGYv+tqL1NsIeh0Z4I3U2wgtQ0lRLlRTRTo4MDU4LklRX1BSRUZfRElWX09USEVSLkNRMTIwMTguLi4uVVNEAQAAAIH/BwADAAAAAABmL/rai9TbCCz9MeCN1NsII0NJUS5UU0U6ODA1OC5JUV9DT0dTLkNRMTIwMTguLi4uVVNEAQAAAIH/BwACAAAADDEzMDk0Ljg3Mzc0MwEIAAAABQAAAAExAQAAAAoxOTY5MDkzMzAyAwAAAAMxNjACAAAAAjM0BAAAAAEwBwAAAAoxMC8yNC8yMDIzCAAAAAkzLzMxLzIwMTgJAAAAATBmL/rai9TbCBCfHOCN1NsIIUNJUS5UU0U6ODA1OC5JUV9BUC5DUTEyMDE4Li4uLlVTRAEAAACB/wcAAgAAAAwyNTU5NC40MDgyNTUBCAAAAAUAAAABMQEAAAAKMTk2OTA5MzMwMgMAAAADMTYwAgAAAAQxMDE4BAAAAAEwBwAAAAoxMC8yNC8yMDIzCAAAAAkzLzMxLzIwMTgJAAAAATBmL/rai9TbCFUmHuCN1NsIIUNJUS5UU0U6ODA1OC5JUV9BUi5DUTEyMDE4Li4uLlVTRAEAAACB/wcAAgAAAAwzMTcwNS41ODAzMzUBCAAAAAUAAAABMQEAAAAKMTk2OTA5MzMwMgMAAAADMTYwAgAAAAQxMDIxBAAAAAEwBwAAAAoxMC8yNC8yMDIzCAAAAAkzLzMxLzIwMTgJAAAAATBmL/rai9TbCOf6DeCN1NsIKENJUS5UU0U6ODA1OC5JUV9JTlZFTlRPUlkuQ1ExMjAxOC4uLi5V</t>
  </si>
  <si>
    <t>U0QBAAAAgf8HAAIAAAAMMTEzNDAuMzUxNzQ1AQgAAAAFAAAAATEBAAAACjE5NjkwOTMzMDIDAAAAAzE2MAIAAAAEMTA0MwQAAAABMAcAAAAKMTAvMjQvMjAyMwgAAAAJMy8zMS8yMDE4CQAAAAEwZi/62ovU2wg4Zi/gjdTbCCJDSVEuVFNFOjgwNTguSVFfU0dBLkNRMTIwMTguLi4uVVNEAQAAAIH/BwACAAAACzM0MjIuOTA4Njg4AQgAAAAFAAAAATEBAAAACjE5NjkwOTMzMDIDAAAAAzE2MAIAAAACMjMEAAAAATAHAAAACjEwLzI0LzIwMjMIAAAACTMvMzEvMjAxOAkAAAABMGYv+tqL1NsIKd8Q4I3U2wg3Q0lRLlRTRTo4MDU4LklRX1RPVEFMX1JFVl8xWVJfQU5OX0dST1dUSC5DUTEyMDE4Li4uLlVTRAEAAACB/wcAAgAAAAY4LjQ0NTkBCAAAAAUAAAABMQEAAAAKMTk2OTA5MzMwMgMAAAACNzkCAAAABDQxOTQEAAAAATAHAAAACjEwLzI0LzIwMjMIAAAACTMvMzEvMjAxOAkAAAABMGYv+tqL1NsIfdwS4I3U2wghQ0lRLlRTRTo4MDU4LklRX0RBLkNRMTIwMTguLi4uVVNEAQAAAIH/BwACAAAACjMzNC4wMTQ0MjIBCAAAAAUAAAABMQEAAAAKMTk2OTA5MzMwMgMAAAADMTYwAgAAAAEyBAAAAAEwBwAAAAoxMC8yNC8yMDIzCAAAAAkzLzMxLzIwMTgJAAAAATBmL/rai9TbCL4mFeCN1NsIL0NJUS5UU0U6ODA1OC5JUV9ORVRfSU5URVJFU1RfRVhQLkNRMTIwMTguLi4uVVNEAQAAAIH/BwACAAAACjE3Ny41NDM0</t>
  </si>
  <si>
    <t>MzkBCAAAAAUAAAABMQEAAAAKMTk2OTA5MzMwMgMAAAADMTYwAgAAAAMzNjgEAAAAATAHAAAACjEwLzI0LzIwMjMIAAAACTMvMzEvMjAxOAkAAAABMGYv+tqL1NsIb4Uq4I3U2wguQ0lRLlRTRTo4MDU4LklRX05FVF9XT1JLSU5HX0NBUC5DUTEyMDE4Li4uLlVTRAEAAACB/wcAAgAAAAwxODEzMS42NTE5MTEBCAAAAAUAAAABMQEAAAAKMTk2OTA5MzMwMgMAAAADMTYwAgAAAAQxMzExBAAAAAEwBwAAAAoxMC8yNC8yMDIzCAAAAAkzLzMxLzIwMTgJAAAAATBmL/rai9TbCG1qIuCN1NsIJENJUS5UU0U6ODA1OC5JUV9DQVBFWC5DUTEyMDE4Li4uLlVTRAEAAACB/wcAAgAAAAstNTY3LjcwMzk5NgEIAAAABQAAAAExAQAAAAoxOTY5MDkzMzAyAwAAAAMxNjACAAAABDIwMjEEAAAAATAHAAAACjEwLzI0LzIwMjMIAAAACTMvMzEvMjAxOAkAAAABMGYv+tqL1NsImRot4I3U2wgoQ0lRLlRTRTo4MDU4LklRX1RPVEFMX1JFVi5DUTQyMDE3Li4uLlVTRAEAAACB/wcAAgAAAAwxNzk5NS4xNzAyMjYBCAAAAAUAAAABMQEAAAAKMTg3MzAyNjM4NwMAAAADMTYwAgAAAAIyOAQAAAABMAcAAAAKMTAvMjQvMjAyMwgAAAAKMTIvMzEvMjAxNwkAAAABMGYv+tqL1NsIVSYe4I3U2wghQ0lRLlRTRTo4MDU4LklRX05JLkNRNDIwMTcuLi4uVVNEAQAAAIH/BwACAAAACzE0MzkuODEwMDA1AQgAAAAFAAAAATEBAAAACjE4NzMwMjYz</t>
  </si>
  <si>
    <t>ODcDAAAAAzE2MAIAAAACMTUEAAAAATAHAAAACjEwLzI0LzIwMjMIAAAACjEyLzMxLzIwMTcJAAAAATBmL/rai9TbCFDVKOCN1NsIKUNJUS5UU0U6ODA1OC5JUV9DQVNIX0VRVUlWLkNRNDIwMTcuLi4uVVNEAQAAAIH/BwACAAAACzk3MTcuMjEwNDUxAQgAAAAFAAAAATEBAAAACjE4NzMwMjYzODcDAAAAAzE2MAIAAAAEMTA5NgQAAAABMAcAAAAKMTAvMjQvMjAyMwgAAAAKMTIvMzEvMjAxNwkAAAABMGYv+tqL1NsIKd8Q4I3U2wgtQ0lRLlRTRTo4MDU4LklRX0NBU0hfU1RfSU5WRVNULkNRNDIwMTcuLi4uVVNEAQAAAIH/BwACAAAADDExOTAwLjE5MDg3MwEIAAAABQAAAAExAQAAAAoxODczMDI2Mzg3AwAAAAMxNjACAAAABDEwMDIEAAAAATAHAAAACjEwLzI0LzIwMjMIAAAACjEyLzMxLzIwMTcJAAAAATBmL/rai9TbCH3cEuCN1NsIJ0NJUS5UU0U6ODA1OC5JUV9UT1RBTF9DQS5DUTQyMDE3Li4uLlVTRAEAAACB/wcAAgAAAAs2MzA3NC4xNTA5NwEIAAAABQAAAAExAQAAAAoxODczMDI2Mzg3AwAAAAMxNjACAAAABDEwMDgEAAAAATAHAAAACjEwLzI0LzIwMjMIAAAACjEyLzMxLzIwMTcJAAAAATBmL/rai9TbCL4mFeCN1NsIK0NJUS5UU0U6ODA1OC5JUV9UT1RBTF9BU1NFVFMuQ1E0MjAxNy4uLi5VU0QBAAAAgf8HAAIAAAANMTQ3MTUzLjQ4NjgxMwEIAAAABQAAAAExAQAAAAoxODczMDI2Mzg3AwAAAAMx</t>
  </si>
  <si>
    <t>NjACAAAABDEwMDcEAAAAATAHAAAACjEwLzI0LzIwMjMIAAAACjEyLzMxLzIwMTcJAAAAATBmL/rai9TbCGuKQ+CN1NsIJ0NJUS5UU0U6ODA1OC5JUV9UT1RBTF9DTC5DUTQyMDE3Li4uLlVTRAEAAACB/wcAAgAAAAw0NjEyMC45MTI2NDcBCAAAAAUAAAABMQEAAAAKMTg3MzAyNjM4NwMAAAADMTYwAgAAAAQxMDA5BAAAAAEwBwAAAAoxMC8yNC8yMDIzCAAAAAoxMi8zMS8yMDE3CQAAAAEwZi/62ovU2wh6HRngjdTbCClDSVEuVFNFOjgwNTguSVFfVE9UQUxfTElBQi5DUTQyMDE3Li4uLlVTRAEAAACB/wcAAgAAAAw5MDk4MS41OTUzNDgBCAAAAAUAAAABMQEAAAAKMTg3MzAyNjM4NwMAAAADMTYwAgAAAAQxMjc2BAAAAAEwBwAAAAoxMC8yNC8yMDIzCAAAAAoxMi8zMS8yMDE3CQAAAAEwZi/62ovU2wiBA0LgjdTbCCpDSVEuVFNFOjgwNTguSVFfUFJFRl9FUVVJVFkuQ1E0MjAxNy4uLi5VU0QBAAAAgf8HAAMAAAAAAGYv+tqL1NsId3cl4I3U2wgyQ0lRLlRTRTo4MDU4LklRX1RPVEFMX0NPTU1PTl9FUVVJVFkuQ1E0MjAxNy4uLi5VU0QBAAAAgf8HAAIAAAALNDc4MDAuMTE1MzgBCAAAAAUAAAABMQEAAAAKMTg3MzAyNjM4NwMAAAADMTYwAgAAAAQxMDA2BAAAAAEwBwAAAAoxMC8yNC8yMDIzCAAAAAoxMi8zMS8yMDE3CQAAAAEwZi/62ovU2wgUOijgjdTbCCNDSVEuVFNFOjgwNTguSVFfQVBJQy5DUTQyMDE3</t>
  </si>
  <si>
    <t>Li4uLlVTRAEAAACB/wcAAgAAAAsyMDI0LjM0NDExOQEIAAAABQAAAAExAQAAAAoxODczMDI2Mzg3AwAAAAMxNjACAAAABDEwODQEAAAAATAHAAAACjEwLzI0LzIwMjMIAAAACjEyLzMxLzIwMTcJAAAAATBmL/rai9TbCOf6DeCN1NsIIUNJUS5UU0U6ODA1OC5JUV9SRS5DUTQyMDE3Li4uLlVTRAEAAACB/wcAAgAAAAszNDUzMC45MDA2NwEIAAAABQAAAAExAQAAAAoxODczMDI2Mzg3AwAAAAMxNjACAAAABDEyMjIEAAAAATAHAAAACjEwLzI0LzIwMjMIAAAACjEyLzMxLzIwMTcJAAAAATBmL/rai9TbCIt5HOCN1NsIK0NJUS5UU0U6ODA1OC5JUV9UT1RBTF9FUVVJVFkuQ1E0MjAxNy4uLi5VU0QBAAAAgf8HAAIAAAAMNTYxNzEuODkxNDY0AQgAAAAFAAAAATEBAAAACjE4NzMwMjYzODcDAAAAAzE2MAIAAAAEMTI3NQQAAAABMAcAAAAKMTAvMjQvMjAyMwgAAAAKMTIvMzEvMjAxNwkAAAABMGYv+tqL1NsIVSYe4I3U2wg8Q0lRLlRTRTo4MDU4LklRX1RPVEFMX09VVFNUQU5ESU5HX0ZJTElOR19EQVRFLkNRNDIwMTcuLi4uVVNEAQAAAIH/BwACAAAACzE1ODUuNzQ2Mzg3AQQAAAAFAAAAATUBAAAACjE4NzMwMjYzODcCAAAABTI0MTUzBgAAAAEwZi/62ovU2wggGz/gjdTbCClDSVEuVFNFOjgwNTguSVFfVE9UQUxfREVCVC5DUTQyMDE3Li4uLlVTRAEAAACB/wcAAgAAAAw0NTk1My45MzA4MDMBCAAAAAUAAAAB</t>
  </si>
  <si>
    <t>MQEAAAAKMTg3MzAyNjM4NwMAAAADMTYwAgAAAAQ0MTczBAAAAAEwBwAAAAoxMC8yNC8yMDIzCAAAAAoxMi8zMS8yMDE3CQAAAAEwZi/62ovU2wiYBUDgjdTbCC1DSVEuVFNFOjgwNTguSVFfUFJFRl9ESVZfT1RIRVIuQ1E0MjAxNy4uLi5VU0QBAAAAgf8HAAMAAAAAAGYv+tqL1NsIbWoi4I3U2wgjQ0lRLlRTRTo4MDU4LklRX0NPR1MuQ1E0MjAxNy4uLi5VU0QBAAAAgf8HAAIAAAAMMTM2NDAuOTU1Mjg4AQgAAAAFAAAAATEBAAAACjE4NzMwMjYzODcDAAAAAzE2MAIAAAACMzQEAAAAATAHAAAACjEwLzI0LzIwMjMIAAAACjEyLzMxLzIwMTcJAAAAATBmL/rai9TbCH3cEuCN1NsIIUNJUS5UU0U6ODA1OC5JUV9BUC5DUTQyMDE3Li4uLlVTRAEAAACB/wcAAgAAAAwyNjQwMS43MjIzNTcBCAAAAAUAAAABMQEAAAAKMTg3MzAyNjM4NwMAAAADMTYwAgAAAAQxMDE4BAAAAAEwBwAAAAoxMC8yNC8yMDIzCAAAAAoxMi8zMS8yMDE3CQAAAAEwZi/62ovU2wi+JhXgjdTbCCFDSVEuVFNFOjgwNTguSVFfQVIuQ1E0MjAxNy4uLi5VU0QBAAAAgf8HAAIAAAAMMzI0NjMuNjQ4MDQyAQgAAAAFAAAAATEBAAAACjE4NzMwMjYzODcDAAAAAzE2MAIAAAAEMTAyMQQAAAABMAcAAAAKMTAvMjQvMjAyMwgAAAAKMTIvMzEvMjAxNwkAAAABMGYv+tqL1NsIHPoW4I3U2wgoQ0lRLlRTRTo4MDU4LklRX0lOVkVOVE9SWS5DUTQyMDE3</t>
  </si>
  <si>
    <t>Li4uLlVTRAEAAACB/wcAAgAAAAwxMTU1NS40MTM0OTUBCAAAAAUAAAABMQEAAAAKMTg3MzAyNjM4NwMAAAADMTYwAgAAAAQxMDQzBAAAAAEwBwAAAAoxMC8yNC8yMDIzCAAAAAoxMi8zMS8yMDE3CQAAAAEwZi/62ovU2wh6HRngjdTbCCJDSVEuVFNFOjgwNTguSVFfU0dBLkNRNDIwMTcuLi4uVVNEAQAAAIH/BwACAAAACzMwODQuNTExOTE3AQgAAAAFAAAAATEBAAAACjE4NzMwMjYzODcDAAAAAzE2MAIAAAACMjMEAAAAATAHAAAACjEwLzI0LzIwMjMIAAAACjEyLzMxLzIwMTcJAAAAATBmL/rai9TbCMf6POCN1NsIN0NJUS5UU0U6ODA1OC5JUV9UT1RBTF9SRVZfMVlSX0FOTl9HUk9XVEguQ1E0MjAxNy4uLi5VU0QBAAAAgf8HAAIAAAAHMTUuMzk5OAEIAAAABQAAAAExAQAAAAoxODczMDI2Mzg3AwAAAAI3OQIAAAAENDE5NAQAAAABMAcAAAAKMTAvMjQvMjAyMwgAAAAKMTIvMzEvMjAxNwkAAAABMGYv+tqL1NsId3cl4I3U2wghQ0lRLlRTRTo4MDU4LklRX0RBLkNRNDIwMTcuLi4uVVNEAQAAAIH/BwADAAAAAABmL/rai9TbCBQ6KOCN1NsIL0NJUS5UU0U6ODA1OC5JUV9ORVRfSU5URVJFU1RfRVhQLkNRNDIwMTcuLi4uVVNEAQAAAIH/BwACAAAACjQ3Mi43MjE2MjMBCAAAAAUAAAABMQEAAAAKMTg3MzAyNjM4NwMAAAADMTYwAgAAAAMzNjgEAAAAATAHAAAACjEwLzI0LzIwMjMIAAAACjEyLzMxLzIwMTcJ</t>
  </si>
  <si>
    <t>AAAAATBmL/rai9TbCOf6DeCN1NsILkNJUS5UU0U6ODA1OC5JUV9ORVRfV09SS0lOR19DQVAuQ1E0MjAxNy4uLi5VU0QBAAAAgf8HAAIAAAALMTY5NTEuNzQ2NzgBCAAAAAUAAAABMQEAAAAKMTg3MzAyNjM4NwMAAAADMTYwAgAAAAQxMzExBAAAAAEwBwAAAAoxMC8yNC8yMDIzCAAAAAoxMi8zMS8yMDE3CQAAAAEwZi/62ovU2wi/JTvgjdTbCCRDSVEuVFNFOjgwNTguSVFfQ0FQRVguQ1E0MjAxNy4uLi5VU0QBAAAAgf8HAAIAAAALLTY3MS4xNDEyOTcBCAAAAAUAAAABMQEAAAAKMTg3MzAyNjM4NwMAAAADMTYwAgAAAAQyMDIxBAAAAAEwBwAAAAoxMC8yNC8yMDIzCAAAAAoxMi8zMS8yMDE3CQAAAAEwZi/62ovU2wgp3xDgjdTbCChDSVEuVFNFOjgwNTguSVFfVE9UQUxfUkVWLkNRMzIwMTcuLi4uVVNEAQAAAIH/BwACAAAADDE2NTIxLjMwODM4OQEIAAAABQAAAAExAQAAAAoxODcwMTMyOTQ3AwAAAAMxNjACAAAAAjI4BAAAAAEwBwAAAAoxMC8yNC8yMDIzCAAAAAk5LzMwLzIwMTcJAAAAATBmL/rai9TbCBz6FuCN1NsIIUNJUS5UU0U6ODA1OC5JUV9OSS5DUTMyMDE3Li4uLlVTRAEAAACB/wcAAgAAAAsxMjA5LjQxMzM5MgEIAAAABQAAAAExAQAAAAoxODcwMTMyOTQ3AwAAAAMxNjACAAAAAjE1BAAAAAEwBwAAAAoxMC8yNC8yMDIzCAAAAAk5LzMwLzIwMTcJAAAAATBmL/rai9TbCHodGeCN1NsIKUNJUS5U</t>
  </si>
  <si>
    <t>U0U6ODA1OC5JUV9DQVNIX0VRVUlWLkNRMzIwMTcuLi4uVVNEAQAAAIH/BwACAAAACzkwODkuOTk1NjY3AQgAAAAFAAAAATEBAAAACjE4NzAxMzI5NDcDAAAAAzE2MAIAAAAEMTA5NgQAAAABMAcAAAAKMTAvMjQvMjAyMwgAAAAJOS8zMC8yMDE3CQAAAAEwZi/62ovU2wgdljTgjdTbCC1DSVEuVFNFOjgwNTguSVFfQ0FTSF9TVF9JTlZFU1QuQ1EzMjAxNy4uLi5VU0QBAAAAgf8HAAIAAAAMMTEzODMuMDczMTU1AQgAAAAFAAAAATEBAAAACjE4NzAxMzI5NDcDAAAAAzE2MAIAAAAEMTAwMgQAAAABMAcAAAAKMTAvMjQvMjAyMwgAAAAJOS8zMC8yMDE3CQAAAAEwZi/62ovU2wiLeRzgjdTbCCdDSVEuVFNFOjgwNTguSVFfVE9UQUxfQ0EuQ1EzMjAxNy4uLi5VU0QBAAAAgf8HAAIAAAAKNTkyMDUuNzcwMgEIAAAABQAAAAExAQAAAAoxODcwMTMyOTQ3AwAAAAMxNjACAAAABDEwMDgEAAAAATAHAAAACjEwLzI0LzIwMjMIAAAACTkvMzAvMjAxNwkAAAABMGYv+tqL1NsIVSYe4I3U2wgrQ0lRLlRTRTo4MDU4LklRX1RPVEFMX0FTU0VUUy5DUTMyMDE3Li4uLlVTRAEAAACB/wcAAgAAAAwxNDE4MTYuMjI4NDkBCAAAAAUAAAABMQEAAAAKMTg3MDEzMjk0NwMAAAADMTYwAgAAAAQxMDA3BAAAAAEwBwAAAAoxMC8yNC8yMDIzCAAAAAk5LzMwLzIwMTcJAAAAATBmL/rai9TbCG1qIuCN1NsIJ0NJUS5UU0U6ODA1OC5JUV9U</t>
  </si>
  <si>
    <t>T1RBTF9DTC5DUTMyMDE3Li4uLlVTRAEAAACB/wcAAgAAAAw0MTYyNi4wMDk3MzgBCAAAAAUAAAABMQEAAAAKMTg3MDEzMjk0NwMAAAADMTYwAgAAAAQxMDA5BAAAAAEwBwAAAAoxMC8yNC8yMDIzCAAAAAk5LzMwLzIwMTcJAAAAATBmL/rai9TbCCz9MeCN1NsIKUNJUS5UU0U6ODA1OC5JUV9UT1RBTF9MSUFCLkNRMzIwMTcuLi4uVVNEAQAAAIH/BwACAAAADDg3MDI5LjYwNDcwMQEIAAAABQAAAAExAQAAAAoxODcwMTMyOTQ3AwAAAAMxNjACAAAABDEyNzYEAAAAATAHAAAACjEwLzI0LzIwMjMIAAAACTkvMzAvMjAxNwkAAAABMGYv+tqL1NsIKd8Q4I3U2wgqQ0lRLlRTRTo4MDU4LklRX1BSRUZfRVFVSVRZLkNRMzIwMTcuLi4uVVNEAQAAAIH/BwADAAAAAABmL/rai9TbCH3cEuCN1NsIMkNJUS5UU0U6ODA1OC5JUV9UT1RBTF9DT01NT05fRVFVSVRZLkNRMzIwMTcuLi4uVVNEAQAAAIH/BwACAAAADDQ2NTQ5LjM0MzMzMwEIAAAABQAAAAExAQAAAAoxODcwMTMyOTQ3AwAAAAMxNjACAAAABDEwMDYEAAAAATAHAAAACjEwLzI0LzIwMjMIAAAACTkvMzAvMjAxNwkAAAABMGYv+tqL1NsIviYV4I3U2wgjQ0lRLlRTRTo4MDU4LklRX0FQSUMuQ1EzMjAxNy4uLi5VU0QBAAAAgf8HAAIAAAALMjAyMi42MTg4MTQBCAAAAAUAAAABMQEAAAAKMTg3MDEzMjk0NwMAAAADMTYwAgAAAAQxMDg0BAAAAAEwBwAAAAoxMC8y</t>
  </si>
  <si>
    <t>NC8yMDIzCAAAAAk5LzMwLzIwMTcJAAAAATBmL/rai9TbCJkaLeCN1NsIIUNJUS5UU0U6ODA1OC5JUV9SRS5DUTMyMDE3Li4uLlVTRAEAAACB/wcAAgAAAAwzMzc3OS4wNDk0MTQBCAAAAAUAAAABMQEAAAAKMTg3MDEzMjk0NwMAAAADMTYwAgAAAAQxMjIyBAAAAAEwBwAAAAoxMC8yNC8yMDIzCAAAAAk5LzMwLzIwMTcJAAAAATBmL/rai9TbCDhmL+CN1NsIK0NJUS5UU0U6ODA1OC5JUV9UT1RBTF9FUVVJVFkuQ1EzMjAxNy4uLi5VU0QBAAAAgf8HAAIAAAAMNTQ3ODYuNjIzNzg5AQgAAAAFAAAAATEBAAAACjE4NzAxMzI5NDcDAAAAAzE2MAIAAAAEMTI3NQQAAAABMAcAAAAKMTAvMjQvMjAyMwgAAAAJOS8zMC8yMDE3CQAAAAEwZi/62ovU2wh3dyXgjdTbCDxDSVEuVFNFOjgwNTguSVFfVE9UQUxfT1VUU1RBTkRJTkdfRklMSU5HX0RBVEUuQ1EzMjAxNy4uLi5VU0QBAAAAgf8HAAIAAAALMTU4NS43MDc5OTQBBAAAAAUAAAABNQEAAAAKMTg3MDEzMjk0NwIAAAAFMjQxNTMGAAAAATBmL/rai9TbCI0QKOCN1NsIKUNJUS5UU0U6ODA1OC5JUV9UT1RBTF9ERUJULkNRMzIwMTcuLi4uVVNEAQAAAIH/BwACAAAADDQ1MDI0LjI4Njc3NgEIAAAABQAAAAExAQAAAAoxODcwMTMyOTQ3AwAAAAMxNjACAAAABDQxNzMEAAAAATAHAAAACjEwLzI0LzIwMjMIAAAACTkvMzAvMjAxNwkAAAABMGYv+tqL1NsIeh0Z4I3U2wgt</t>
  </si>
  <si>
    <t>Q0lRLlRTRTo4MDU4LklRX1BSRUZfRElWX09USEVSLkNRMzIwMTcuLi4uVVNEAQAAAIH/BwADAAAAAABmL/rai9TbCFDVKOCN1NsII0NJUS5UU0U6ODA1OC5JUV9DT0dTLkNRMzIwMTcuLi4uVVNEAQAAAIH/BwACAAAADDEyNDAyLjkwMzQ5NwEIAAAABQAAAAExAQAAAAoxODcwMTMyOTQ3AwAAAAMxNjACAAAAAjM0BAAAAAEwBwAAAAoxMC8yNC8yMDIzCAAAAAk5LzMwLzIwMTcJAAAAATBmL/rai9TbCIt5HOCN1NsIIUNJUS5UU0U6ODA1OC5JUV9BUC5DUTMyMDE3Li4uLlVTRAEAAACB/wcAAgAAAAwyNDc1OS44Njc2NTEBCAAAAAUAAAABMQEAAAAKMTg3MDEzMjk0NwMAAAADMTYwAgAAAAQxMDE4BAAAAAEwBwAAAAoxMC8yNC8yMDIzCAAAAAk5LzMwLzIwMTcJAAAAATBmL/rai9TbCFUmHuCN1NsIIUNJUS5UU0U6ODA1OC5JUV9BUi5DUTMyMDE3Li4uLlVTRAEAAACB/wcAAgAAAAwzMDIxNi40Mjc5OTMBCAAAAAUAAAABMQEAAAAKMTg3MDEzMjk0NwMAAAADMTYwAgAAAAQxMDIxBAAAAAEwBwAAAAoxMC8yNC8yMDIzCAAAAAk5LzMwLzIwMTcJAAAAATBmL/rai9TbCG+FKuCN1NsIKENJUS5UU0U6ODA1OC5JUV9JTlZFTlRPUlkuQ1EzMjAxNy4uLi5VU0QBAAAAgf8HAAIAAAAMMTA1NTMuNjc4Mzk4AQgAAAAFAAAAATEBAAAACjE4NzAxMzI5NDcDAAAAAzE2MAIAAAAEMTA0MwQAAAABMAcAAAAKMTAvMjQvMjAy</t>
  </si>
  <si>
    <t>MwgAAAAJOS8zMC8yMDE3CQAAAAEwZi/62ovU2wgchkXgjdTbCCJDSVEuVFNFOjgwNTguSVFfU0dBLkNRMzIwMTcuLi4uVVNEAQAAAIH/BwACAAAACzMwMDEuOTgwMjYzAQgAAAAFAAAAATEBAAAACjE4NzAxMzI5NDcDAAAAAzE2MAIAAAACMjMEAAAAATAHAAAACjEwLzI0LzIwMjMIAAAACTkvMzAvMjAxNwkAAAABMGYv+tqL1NsIKd8Q4I3U2wg3Q0lRLlRTRTo4MDU4LklRX1RPVEFMX1JFVl8xWVJfQU5OX0dST1dUSC5DUTMyMDE3Li4uLlVTRAEAAACB/wcAAgAAAAczMi40MjY1AQgAAAAFAAAAATEBAAAACjE4NzAxMzI5NDcDAAAAAjc5AgAAAAQ0MTk0BAAAAAEwBwAAAAoxMC8yNC8yMDIzCAAAAAk5LzMwLzIwMTcJAAAAATBmL/rai9TbCH3cEuCN1NsIIUNJUS5UU0U6ODA1OC5JUV9EQS5DUTMyMDE3Li4uLlVTRAEAAACB/wcAAwAAAAAAZi/62ovU2wi+JhXgjdTbCC9DSVEuVFNFOjgwNTguSVFfTkVUX0lOVEVSRVNUX0VYUC5DUTMyMDE3Li4uLlVTRAEAAACB/wcAAgAAAAoyMzIuOTkxNDIyAQgAAAAFAAAAATEBAAAACjE4NzAxMzI5NDcDAAAAAzE2MAIAAAADMzY4BAAAAAEwBwAAAAoxMC8yNC8yMDIzCAAAAAk5LzMwLzIwMTcJAAAAATBmL/rai9TbCBz6FuCN1NsILkNJUS5UU0U6ODA1OC5JUV9ORVRfV09SS0lOR19DQVAuQ1EzMjAxNy4uLi5VU0QBAAAAgf8HAAIAAAAMMTU5NTcuNDk2ODU2AQgAAAAF</t>
  </si>
  <si>
    <t>AAAAATEBAAAACjE4NzAxMzI5NDcDAAAAAzE2MAIAAAAEMTMxMQQAAAABMAcAAAAKMTAvMjQvMjAyMwgAAAAJOS8zMC8yMDE3CQAAAAEwZi/62ovU2whtaiLgjdTbCCRDSVEuVFNFOjgwNTguSVFfQ0FQRVguQ1EzMjAxNy4uLi5VU0QBAAAAgf8HAAIAAAALLTU5NC44NDAzNDkBCAAAAAUAAAABMQEAAAAKMTg3MDEzMjk0NwMAAAADMTYwAgAAAAQyMDIxBAAAAAEwBwAAAAoxMC8yNC8yMDIzCAAAAAk5LzMwLzIwMTcJAAAAATBmL/rai9TbCGuKQ+CN1NsIKENJUS5UU0U6ODA1OC5JUV9UT1RBTF9SRVYuQ1EyMjAxNy4uLi5VU0QBAAAAgf8HAAIAAAAMMTU5OTQuMTYwMTg5AQgAAAAFAAAAATEBAAAACjE4NTEyODc0MzUDAAAAAzE2MAIAAAACMjgEAAAAATAHAAAACjEwLzI0LzIwMjMIAAAACTYvMzAvMjAxNwkAAAABMGYv+tqL1NsIVSYe4I3U2wghQ0lRLlRTRTo4MDU4LklRX05JLkNRMjIwMTcuLi4uVVNEAQAAAIH/BwACAAAACzEwNDguNzU1OTQ0AQgAAAAFAAAAATEBAAAACjE4NTEyODc0MzUDAAAAAzE2MAIAAAACMTUEAAAAATAHAAAACjEwLzI0LzIwMjMIAAAACTYvMzAvMjAxNwkAAAABMGYv+tqL1NsImAVA4I3U2wgpQ0lRLlRTRTo4MDU4LklRX0NBU0hfRVFVSVYuQ1EyMjAxNy4uLi5VU0QBAAAAgf8HAAIAAAALOTMwMS45NTM4OTkBCAAAAAUAAAABMQEAAAAKMTg1MTI4NzQzNQMAAAADMTYwAgAAAAQx</t>
  </si>
  <si>
    <t>MDk2BAAAAAEwBwAAAAoxMC8yNC8yMDIzCAAAAAk2LzMwLzIwMTcJAAAAATBmL/rai9TbCIEDQuCN1NsILUNJUS5UU0U6ODA1OC5JUV9DQVNIX1NUX0lOVkVTVC5DUTIyMDE3Li4uLlVTRAEAAACB/wcAAgAAAAwxMTU4MC4yOTA5OTYBCAAAAAUAAAABMQEAAAAKMTg1MTI4NzQzNQMAAAADMTYwAgAAAAQxMDAyBAAAAAEwBwAAAAoxMC8yNC8yMDIzCAAAAAk2LzMwLzIwMTcJAAAAATBmL/rai9TbCH3cEuCN1NsIJ0NJUS5UU0U6ODA1OC5JUV9UT1RBTF9DQS5DUTIyMDE3Li4uLlVTRAEAAACB/wcAAgAAAAw1NjUwNC40NDYwNDYBCAAAAAUAAAABMQEAAAAKMTg1MTI4NzQzNQMAAAADMTYwAgAAAAQxMDA4BAAAAAEwBwAAAAoxMC8yNC8yMDIzCAAAAAk2LzMwLzIwMTcJAAAAATBmL/rai9TbCL4mFeCN1NsIK0NJUS5UU0U6ODA1OC5JUV9UT1RBTF9BU1NFVFMuQ1EyMjAxNy4uLi5VU0QBAAAAgf8HAAIAAAANMTM4MDUwLjAxODg2NgEIAAAABQAAAAExAQAAAAoxODUxMjg3NDM1AwAAAAMxNjACAAAABDEwMDcEAAAAATAHAAAACjEwLzI0LzIwMjMIAAAACTYvMzAvMjAxNwkAAAABMGYv+tqL1NsIx/o84I3U2wgnQ0lRLlRTRTo4MDU4LklRX1RPVEFMX0NMLkNRMjIwMTcuLi4uVVNEAQAAAIH/BwACAAAADDM5ODQ2LjQwNTUwNAEIAAAABQAAAAExAQAAAAoxODUxMjg3NDM1AwAAAAMxNjACAAAABDEwMDkEAAAAATAH</t>
  </si>
  <si>
    <t>AAAACjEwLzI0LzIwMjMIAAAACTYvMzAvMjAxNwkAAAABMGYv+tqL1NsIXfcY4I3U2wgpQ0lRLlRTRTo4MDU4LklRX1RPVEFMX0xJQUIuQ1EyMjAxNy4uLi5VU0QBAAAAgf8HAAIAAAAMODU0ODguNzc4Mzc4AQgAAAAFAAAAATEBAAAACjE4NTEyODc0MzUDAAAAAzE2MAIAAAAEMTI3NgQAAAABMAcAAAAKMTAvMjQvMjAyMwgAAAAJNi8zMC8yMDE3CQAAAAEwZi/62ovU2wggGz/gjdTbCCpDSVEuVFNFOjgwNTguSVFfUFJFRl9FUVVJVFkuQ1EyMjAxNy4uLi5VU0QBAAAAgf8HAAMAAAAAAGYv+tqL1NsIcFAl4I3U2wgyQ0lRLlRTRTo4MDU4LklRX1RPVEFMX0NPTU1PTl9FUVVJVFkuQ1EyMjAxNy4uLi5VU0QBAAAAgf8HAAIAAAAMNDQ0NjYuMzE5MTE2AQgAAAAFAAAAATEBAAAACjE4NTEyODc0MzUDAAAAAzE2MAIAAAAEMTAwNgQAAAABMAcAAAAKMTAvMjQvMjAyMwgAAAAJNi8zMC8yMDE3CQAAAAEwZi/62ovU2wiNECjgjdTbCCNDSVEuVFNFOjgwNTguSVFfQVBJQy5DUTIyMDE3Li4uLlVTRAEAAACB/wcAAgAAAAsyMDMyLjkxOTM3NgEIAAAABQAAAAExAQAAAAoxODUxMjg3NDM1AwAAAAMxNjACAAAABDEwODQEAAAAATAHAAAACjEwLzI0LzIwMjMIAAAACTYvMzAvMjAxNwkAAAABMGYv+tqL1NsI5/oN4I3U2wghQ0lRLlRTRTo4MDU4LklRX1JFLkNRMjIwMTcuLi4uVVNEAQAAAIH/BwACAAAADDMyNjIyLjc4</t>
  </si>
  <si>
    <t>ODcwNQEIAAAABQAAAAExAQAAAAoxODUxMjg3NDM1AwAAAAMxNjACAAAABDEyMjIEAAAAATAHAAAACjEwLzI0LzIwMjMIAAAACTYvMzAvMjAxNwkAAAABMGYv+tqL1NsIKd8Q4I3U2wgrQ0lRLlRTRTo4MDU4LklRX1RPVEFMX0VRVUlUWS5DUTIyMDE3Li4uLlVTRAEAAACB/wcAAgAAAAw1MjU2MS4yNDA0ODgBCAAAAAUAAAABMQEAAAAKMTg1MTI4NzQzNQMAAAADMTYwAgAAAAQxMjc1BAAAAAEwBwAAAAoxMC8yNC8yMDIzCAAAAAk2LzMwLzIwMTcJAAAAATBmL/rai9TbCFUmHuCN1NsIPENJUS5UU0U6ODA1OC5JUV9UT1RBTF9PVVRTVEFORElOR19GSUxJTkdfREFURS5DUTIyMDE3Li4uLlVTRAEAAACB/wcAAgAAAAsxNTg1LjU3NzU5NAEEAAAABQAAAAE1AQAAAAoxODUxMjg3NDM1AgAAAAUyNDE1MwYAAAABMGYv+tqL1NsIEGc44I3U2wgpQ0lRLlRTRTo4MDU4LklRX1RPVEFMX0RFQlQuQ1EyMjAxNy4uLi5VU0QBAAAAgf8HAAIAAAALNDY2MTkuNjkwNzEBCAAAAAUAAAABMQEAAAAKMTg1MTI4NzQzNQMAAAADMTYwAgAAAAQ0MTczBAAAAAEwBwAAAAoxMC8yNC8yMDIzCAAAAAk2LzMwLzIwMTcJAAAAATBmL/rai9TbCDyfOeCN1NsILUNJUS5UU0U6ODA1OC5JUV9QUkVGX0RJVl9PVEhFUi5DUTIyMDE3Li4uLlVTRAEAAACB/wcAAwAAAAAAZi/62ovU2whiQyLgjdTbCCNDSVEuVFNFOjgwNTguSVFfQ09HUy5D</t>
  </si>
  <si>
    <t>UTIyMDE3Li4uLlVTRAEAAACB/wcAAgAAAAwxMjA1OC4yMjc1MjEBCAAAAAUAAAABMQEAAAAKMTg1MTI4NzQzNQMAAAADMTYwAgAAAAIzNAQAAAABMAcAAAAKMTAvMjQvMjAyMwgAAAAJNi8zMC8yMDE3CQAAAAEwZi/62ovU2wi/JTvgjdTbCCFDSVEuVFNFOjgwNTguSVFfQVAuQ1EyMjAxNy4uLi5VU0QBAAAAgf8HAAIAAAAMMjIyMjYuODgzNjg3AQgAAAAFAAAAATEBAAAACjE4NTEyODc0MzUDAAAAAzE2MAIAAAAEMTAxOAQAAAABMAcAAAAKMTAvMjQvMjAyMwgAAAAJNi8zMC8yMDE3CQAAAAEwZi/62ovU2wi+JhXgjdTbCCFDSVEuVFNFOjgwNTguSVFfQVIuQ1EyMjAxNy4uLi5VU0QBAAAAgf8HAAIAAAAMMjcxNzkuNjU4ODI3AQgAAAAFAAAAATEBAAAACjE4NTEyODc0MzUDAAAAAzE2MAIAAAAEMTAyMQQAAAABMAcAAAAKMTAvMjQvMjAyMwgAAAAJNi8zMC8yMDE3CQAAAAEwZi/62ovU2wgc+hbgjdTbCChDSVEuVFNFOjgwNTguSVFfSU5WRU5UT1JZLkNRMjIwMTcuLi4uVVNEAQAAAIH/BwACAAAACzk2MzUuODU2OTU0AQgAAAAFAAAAATEBAAAACjE4NTEyODc0MzUDAAAAAzE2MAIAAAAEMTA0MwQAAAABMAcAAAAKMTAvMjQvMjAyMwgAAAAJNi8zMC8yMDE3CQAAAAEwZi/62ovU2whd9xjgjdTbCCJDSVEuVFNFOjgwNTguSVFfU0dBLkNRMjIwMTcuLi4uVVNEAQAAAIH/BwACAAAACzMwMTEuMjk2NTQzAQgA</t>
  </si>
  <si>
    <t>AAAFAAAAATEBAAAACjE4NTEyODc0MzUDAAAAAzE2MAIAAAACMjMEAAAAATAHAAAACjEwLzI0LzIwMjMIAAAACTYvMzAvMjAxNwkAAAABMGYv+tqL1NsIdC434I3U2wg3Q0lRLlRTRTo4MDU4LklRX1RPVEFMX1JFVl8xWVJfQU5OX0dST1dUSC5DUTIyMDE3Li4uLlVTRAEAAACB/wcAAgAAAAcxNy42MDIzAQgAAAAFAAAAATEBAAAACjE4NTEyODc0MzUDAAAAAjc5AgAAAAQ0MTk0BAAAAAEwBwAAAAoxMC8yNC8yMDIzCAAAAAk2LzMwLzIwMTcJAAAAATBmL/rai9TbCIt5HOCN1NsIIUNJUS5UU0U6ODA1OC5JUV9EQS5DUTIyMDE3Li4uLlVTRAEAAACB/wcAAwAAAAAAZi/62ovU2wiNECjgjdTbCC9DSVEuVFNFOjgwNTguSVFfTkVUX0lOVEVSRVNUX0VYUC5DUTIyMDE3Li4uLlVTRAEAAACB/wcAAgAAAAoyNTQuMjc1MTU3AQgAAAAFAAAAATEBAAAACjE4NTEyODc0MzUDAAAAAzE2MAIAAAADMzY4BAAAAAEwBwAAAAoxMC8yNC8yMDIzCAAAAAk2LzMwLzIwMTcJAAAAATBmL/rai9TbCOf6DeCN1NsILkNJUS5UU0U6ODA1OC5JUV9ORVRfV09SS0lOR19DQVAuQ1EyMjAxNy4uLi5VU0QBAAAAgf8HAAIAAAAMMTU5NzQuNzYyODUxAQgAAAAFAAAAATEBAAAACjE4NTEyODc0MzUDAAAAAzE2MAIAAAAEMTMxMQQAAAABMAcAAAAKMTAvMjQvMjAyMwgAAAAJNi8zMC8yMDE3CQAAAAEwZi/62ovU2wgdljTgjdTbCCRDSVEu</t>
  </si>
  <si>
    <t>VFNFOjgwNTguSVFfQ0FQRVguQ1EyMjAxNy4uLi5VU0QBAAAAgf8HAAIAAAALLTY2My45NjkzNzIBCAAAAAUAAAABMQEAAAAKMTg1MTI4NzQzNQMAAAADMTYwAgAAAAQyMDIxBAAAAAEwBwAAAAoxMC8yNC8yMDIzCAAAAAk2LzMwLzIwMTcJAAAAATBmL/rai9TbCCnfEOCN1NsIKENJUS5UU0U6ODA1OC5JUV9UT1RBTF9SRVYuQ1ExMjAxNy4uLi5VU0QBAAAAgf8HAAIAAAAMMTU1NzYuMTI1Nzk0AQgAAAAFAAAAATEBAAAACjE4OTM5OTgxNTADAAAAAzE2MAIAAAACMjgEAAAAATAHAAAACjEwLzI0LzIwMjMIAAAACTMvMzEvMjAxNwkAAAABMGYv+tqL1NsIcFAl4I3U2wghQ0lRLlRTRTo4MDU4LklRX05JLkNRMTIwMTcuLi4uVVNEAQAAAIH/BwACAAAACjYxNi42NjM2ODYBCAAAAAUAAAABMQEAAAAKMTg5Mzk5ODE1MAMAAAADMTYwAgAAAAIxNQQAAAABMAcAAAAKMTAvMjQvMjAyMwgAAAAJMy8zMS8yMDE3CQAAAAEwZi/62ovU2whd9xjgjdTbCClDSVEuVFNFOjgwNTguSVFfQ0FTSF9FUVVJVi5DUTEyMDE3Li4uLlVTRAEAAACB/wcAAgAAAAwxMDI3My42NjgzMTYBCAAAAAUAAAABMQEAAAAKMTg5Mzk5ODE1MAMAAAADMTYwAgAAAAQxMDk2BAAAAAEwBwAAAAoxMC8yNC8yMDIzCAAAAAkzLzMxLzIwMTcJAAAAATBmL/rai9TbCG+FKuCN1NsILUNJUS5UU0U6ODA1OC5JUV9DQVNIX1NUX0lOVkVTVC5DUTEyMDE3</t>
  </si>
  <si>
    <t>Li4uLlVTRAEAAACB/wcAAgAAAAwxMjcxMy4yMDE5ODQBCAAAAAUAAAABMQEAAAAKMTg5Mzk5ODE1MAMAAAADMTYwAgAAAAQxMDAyBAAAAAEwBwAAAAoxMC8yNC8yMDIzCAAAAAkzLzMxLzIwMTcJAAAAATBmL/rai9TbCIt5HOCN1NsIJ0NJUS5UU0U6ODA1OC5JUV9UT1RBTF9DQS5DUTEyMDE3Li4uLlVTRAEAAACB/wcAAgAAAAw1ODAwMi4zNzc1NTIBCAAAAAUAAAABMQEAAAAKMTg5Mzk5ODE1MAMAAAADMTYwAgAAAAQxMDA4BAAAAAEwBwAAAAoxMC8yNC8yMDIzCAAAAAkzLzMxLzIwMTcJAAAAATBmL/rai9TbCFUmHuCN1NsIK0NJUS5UU0U6ODA1OC5JUV9UT1RBTF9BU1NFVFMuQ1ExMjAxNy4uLi5VU0QBAAAAgf8HAAIAAAANMTQxMjg3LjUwODg0NgEIAAAABQAAAAExAQAAAAoxODkzOTk4MTUwAwAAAAMxNjACAAAABDEwMDcEAAAAATAHAAAACjEwLzI0LzIwMjMIAAAACTMvMzEvMjAxNwkAAAABMGYv+tqL1NsImRot4I3U2wgnQ0lRLlRTRTo4MDU4LklRX1RPVEFMX0NMLkNRMTIwMTcuLi4uVVNEAQAAAIH/BwACAAAACzQxOTUzLjc0MDU0AQgAAAAFAAAAATEBAAAACjE4OTM5OTgxNTADAAAAAzE2MAIAAAAEMTAwOQQAAAABMAcAAAAKMTAvMjQvMjAyMwgAAAAJMy8zMS8yMDE3CQAAAAEwZi/62ovU2whQ1SjgjdTbCClDSVEuVFNFOjgwNTguSVFfVE9UQUxfTElBQi5DUTEyMDE3Li4uLlVTRAEAAACB/wcA</t>
  </si>
  <si>
    <t>AgAAAAw4OTM2OC4xMjY5MDEBCAAAAAUAAAABMQEAAAAKMTg5Mzk5ODE1MAMAAAADMTYwAgAAAAQxMjc2BAAAAAEwBwAAAAoxMC8yNC8yMDIzCAAAAAkzLzMxLzIwMTcJAAAAATBmL/rai9TbCDa4EOCN1NsIKkNJUS5UU0U6ODA1OC5JUV9QUkVGX0VRVUlUWS5DUTEyMDE3Li4uLlVTRAEAAACB/wcAAwAAAAAAZi/62ovU2wh93BLgjdTbCDJDSVEuVFNFOjgwNTguSVFfVE9UQUxfQ09NTU9OX0VRVUlUWS5DUTEyMDE3Li4uLlVTRAEAAACB/wcAAgAAAAw0NDEwMC44NzA2MTcBCAAAAAUAAAABMQEAAAAKMTg5Mzk5ODE1MAMAAAADMTYwAgAAAAQxMDA2BAAAAAEwBwAAAAoxMC8yNC8yMDIzCAAAAAkzLzMxLzIwMTcJAAAAATBmL/rai9TbCL4mFeCN1NsII0NJUS5UU0U6ODA1OC5JUV9BUElDLkNRMTIwMTcuLi4uVVNEAQAAAIH/BwACAAAACzE5NzkuOTE5MzEyAQgAAAAFAAAAATEBAAAACjE4OTM5OTgxNTADAAAAAzE2MAIAAAAEMTA4NAQAAAABMAcAAAAKMTAvMjQvMjAyMwgAAAAJMy8zMS8yMDE3CQAAAAEwZi/62ovU2wgc+hbgjdTbCCFDSVEuVFNFOjgwNTguSVFfUkUuQ1ExMjAxNy4uLi5VU0QBAAAAgf8HAAIAAAAMMzI1MTMuMzk5NTkxAQgAAAAFAAAAATEBAAAACjE4OTM5OTgxNTADAAAAAzE2MAIAAAAEMTIyMgQAAAABMAcAAAAKMTAvMjQvMjAyMwgAAAAJMy8zMS8yMDE3CQAAAAEwZi/62ovU2whEXEXg</t>
  </si>
  <si>
    <t>jdTbCCtDSVEuVFNFOjgwNTguSVFfVE9UQUxfRVFVSVRZLkNRMTIwMTcuLi4uVVNEAQAAAIH/BwACAAAADDUxOTE5LjM4MTk0NQEIAAAABQAAAAExAQAAAAoxODkzOTk4MTUwAwAAAAMxNjACAAAABDEyNzUEAAAAATAHAAAACjEwLzI0LzIwMjMIAAAACTMvMzEvMjAxNwkAAAABMGYv+tqL1NsIcFAl4I3U2wg8Q0lRLlRTRTo4MDU4LklRX1RPVEFMX09VVFNUQU5ESU5HX0ZJTElOR19EQVRFLkNRMTIwMTcuLi4uVVNEAQAAAIH/BwACAAAACzE1ODUuNDc5NjI4AQQAAAAFAAAAATUBAAAACjE4OTM5OTgxNTACAAAABTI0MTUzBgAAAAEwZi/62ovU2wiNECjgjdTbCClDSVEuVFNFOjgwNTguSVFfVE9UQUxfREVCVC5DUTEyMDE3Li4uLlVTRAEAAACB/wcAAgAAAAw0OTgwNi43MTgyMzYBCAAAAAUAAAABMQEAAAAKMTg5Mzk5ODE1MAMAAAADMTYwAgAAAAQ0MTczBAAAAAEwBwAAAAoxMC8yNC8yMDIzCAAAAAkzLzMxLzIwMTcJAAAAATBmL/rai9TbCOf6DeCN1NsILUNJUS5UU0U6ODA1OC5JUV9QUkVGX0RJVl9PVEhFUi5DUTEyMDE3Li4uLlVTRAEAAACB/wcAAwAAAAAAZi/62ovU2wiYBUDgjdTbCCNDSVEuVFNFOjgwNTguSVFfQ09HUy5DUTEyMDE3Li4uLlVTRAEAAACB/wcAAgAAAAwxMjM1OC4wNTM5OTcBCAAAAAUAAAABMQEAAAAKMTg5Mzk5ODE1MAMAAAADMTYwAgAAAAIzNAQAAAABMAcAAAAKMTAvMjQvMjAy</t>
  </si>
  <si>
    <t>MwgAAAAJMy8zMS8yMDE3CQAAAAEwZi/62ovU2wiLeRzgjdTbCCFDSVEuVFNFOjgwNTguSVFfQVAuQ1ExMjAxNy4uLi5VU0QBAAAAgf8HAAIAAAAMMjI0MzEuOTI4NTg4AQgAAAAFAAAAATEBAAAACjE4OTM5OTgxNTADAAAAAzE2MAIAAAAEMTAxOAQAAAABMAcAAAAKMTAvMjQvMjAyMwgAAAAJMy8zMS8yMDE3CQAAAAEwZi/62ovU2whVJh7gjdTbCCFDSVEuVFNFOjgwNTguSVFfQVIuQ1ExMjAxNy4uLi5VU0QBAAAAgf8HAAIAAAAMMjcwMTUuMjkxODg1AQgAAAAFAAAAATEBAAAACjE4OTM5OTgxNTADAAAAAzE2MAIAAAAEMTAyMQQAAAABMAcAAAAKMTAvMjQvMjAyMwgAAAAJMy8zMS8yMDE3CQAAAAEwZi/62ovU2wiBA0LgjdTbCChDSVEuVFNFOjgwNTguSVFfSU5WRU5UT1JZLkNRMTIwMTcuLi4uVVNEAQAAAIH/BwACAAAACzk5NTYuMzk0NzY4AQgAAAAFAAAAATEBAAAACjE4OTM5OTgxNTADAAAAAzE2MAIAAAAEMTA0MwQAAAABMAcAAAAKMTAvMjQvMjAyMwgAAAAJMy8zMS8yMDE3CQAAAAEwZi/62ovU2whrikPgjdTbCCJDSVEuVFNFOjgwNTguSVFfU0dBLkNRMTIwMTcuLi4uVVNEAQAAAIH/BwACAAAACzIyMTkuMDg1MjM1AQgAAAAFAAAAATEBAAAACjE4OTM5OTgxNTADAAAAAzE2MAIAAAACMjMEAAAAATAHAAAACjEwLzI0LzIwMjMIAAAACTMvMzEvMjAxNwkAAAABMGYv+tqL1NsINrgQ4I3U2wg3Q0lR</t>
  </si>
  <si>
    <t>LlRTRTo4MDU4LklRX1RPVEFMX1JFVl8xWVJfQU5OX0dST1dUSC5DUTEyMDE3Li4uLlVTRAEAAACB/wcAAgAAAAcxNS4wNTM3AQgAAAAFAAAAATEBAAAACjE4OTM5OTgxNTADAAAAAjc5AgAAAAQ0MTk0BAAAAAEwBwAAAAoxMC8yNC8yMDIzCAAAAAkzLzMxLzIwMTcJAAAAATBmL/rai9TbCFi1EuCN1NsIIUNJUS5UU0U6ODA1OC5JUV9EQS5DUTEyMDE3Li4uLlVTRAEAAACB/wcAAgAAAAo1NjAuODk2ODY5AQgAAAAFAAAAATEBAAAACjE4OTM5OTgxNTADAAAAAzE2MAIAAAABMgQAAAABMAcAAAAKMTAvMjQvMjAyMwgAAAAJMy8zMS8yMDE3CQAAAAEwZi/62ovU2wi+JhXgjdTbCC9DSVEuVFNFOjgwNTguSVFfTkVUX0lOVEVSRVNUX0VYUC5DUTEyMDE3Li4uLlVTRAEAAACB/wcAAgAAAAoxNjMuNDg4NzkyAQgAAAAFAAAAATEBAAAACjE4OTM5OTgxNTADAAAAAzE2MAIAAAADMzY4BAAAAAEwBwAAAAoxMC8yNC8yMDIzCAAAAAkzLzMxLzIwMTcJAAAAATBmL/rai9TbCBz6FuCN1NsILkNJUS5UU0U6ODA1OC5JUV9ORVRfV09SS0lOR19DQVAuQ1ExMjAxNy4uLi5VU0QBAAAAgf8HAAIAAAAMMTQ4OTguMzIzMDkzAQgAAAAFAAAAATEBAAAACjE4OTM5OTgxNTADAAAAAzE2MAIAAAAEMTMxMQQAAAABMAcAAAAKMTAvMjQvMjAyMwgAAAAJMy8zMS8yMDE3CQAAAAEwZi/62ovU2whd9xjgjdTbCCRDSVEuVFNFOjgwNTgu</t>
  </si>
  <si>
    <t>SVFfQ0FQRVguQ1ExMjAxNy4uLi5VU0QBAAAAgf8HAAIAAAALLTM5OS40OTc3NjQBCAAAAAUAAAABMQEAAAAKMTg5Mzk5ODE1MAMAAAADMTYwAgAAAAQyMDIxBAAAAAEwBwAAAAoxMC8yNC8yMDIzCAAAAAkzLzMxLzIwMTcJAAAAATBmL/rai9TbCHBQJeCN1NsIKENJUS5UU0U6ODA1OC5JUV9UT1RBTF9SRVYuQ1E0MjAxNi4uLi5VU0QBAAAAgf8HAAIAAAALMTUwNDQuMTM2MTgBCAAAAAUAAAABMQEAAAAKMTgyNjE1NTQyMgMAAAADMTYwAgAAAAIyOAQAAAABMAcAAAAKMTAvMjQvMjAyMwgAAAAKMTIvMzEvMjAxNgkAAAABMHVW+tqL1NsIPJ854I3U2wghQ0lRLlRTRTo4MDU4LklRX05JLkNRNDIwMTYuLi4uVVNEAQAAAIH/BwACAAAACzE2NDIuMDY0MTQ1AQgAAAAFAAAAATEBAAAACjE4MjYxNTU0MjIDAAAAAzE2MAIAAAACMTUEAAAAATAHAAAACjEwLzI0LzIwMjMIAAAACjEyLzMxLzIwMTYJAAAAATB1Vvrai9TbCL8lO+CN1NsIKUNJUS5UU0U6ODA1OC5JUV9DQVNIX0VRVUlWLkNRNDIwMTYuLi4uVVNEAQAAAIH/BwACAAAADDEyMTU3LjEyOTkyMgEIAAAABQAAAAExAQAAAAoxODI2MTU1NDIyAwAAAAMxNjACAAAABDEwOTYEAAAAATAHAAAACjEwLzI0LzIwMjMIAAAACjEyLzMxLzIwMTYJAAAAATB1Vvrai9TbCGJDIuCN1NsILUNJUS5UU0U6ODA1OC5JUV9DQVNIX1NUX0lOVkVTVC5DUTQyMDE2Li4uLlVT</t>
  </si>
  <si>
    <t>RAEAAACB/wcAAgAAAAwxNTc4NC42NzU3NTIBCAAAAAUAAAABMQEAAAAKMTgyNjE1NTQyMgMAAAADMTYwAgAAAAQxMDAyBAAAAAEwBwAAAAoxMC8yNC8yMDIzCAAAAAoxMi8zMS8yMDE2CQAAAAEwdVb62ovU2wjH+jzgjdTbCCdDSVEuVFNFOjgwNTguSVFfVE9UQUxfQ0EuQ1E0MjAxNi4uLi5VU0QBAAAAgf8HAAIAAAAMNTk2MzIuNDUwNTMzAQgAAAAFAAAAATEBAAAACjE4MjYxNTU0MjIDAAAAAzE2MAIAAAAEMTAwOAQAAAABMAcAAAAKMTAvMjQvMjAyMwgAAAAKMTIvMzEvMjAxNgkAAAABMHVW+tqL1NsIviYV4I3U2wgrQ0lRLlRTRTo4MDU4LklRX1RPVEFMX0FTU0VUUy5DUTQyMDE2Li4uLlVTRAEAAACB/wcAAgAAAA0xMjg5ODYuMDczOTU0AQgAAAAFAAAAATEBAAAACjE4MjYxNTU0MjIDAAAAAzE2MAIAAAAEMTAwNwQAAAABMAcAAAAKMTAvMjQvMjAyMwgAAAAKMTIvMzEvMjAxNgkAAAABMHVW+tqL1NsIdC434I3U2wgnQ0lRLlRTRTo4MDU4LklRX1RPVEFMX0NMLkNRNDIwMTYuLi4uVVNEAQAAAIH/BwACAAAADDQwNjIxLjAzNDA2NwEIAAAABQAAAAExAQAAAAoxODI2MTU1NDIyAwAAAAMxNjACAAAABDEwMDkEAAAAATAHAAAACjEwLzI0LzIwMjMIAAAACjEyLzMxLzIwMTYJAAAAATB1Vvrai9TbCF33GOCN1NsIKUNJUS5UU0U6ODA1OC5JUV9UT1RBTF9MSUFCLkNRNDIwMTYuLi4uVVNEAQAAAIH/BwAC</t>
  </si>
  <si>
    <t>AAAADDg1MzI4Ljc4MzEwMgEIAAAABQAAAAExAQAAAAoxODI2MTU1NDIyAwAAAAMxNjACAAAABDEyNzYEAAAAATAHAAAACjEwLzI0LzIwMjMIAAAACjEyLzMxLzIwMTYJAAAAATB1Vvrai9TbCBBnOOCN1NsIKkNJUS5UU0U6ODA1OC5JUV9QUkVGX0VRVUlUWS5DUTQyMDE2Li4uLlVTRAEAAACB/wcAAwAAAAAAdVb62ovU2wiLeRzgjdTbCDJDSVEuVFNFOjgwNTguSVFfVE9UQUxfQ09NTU9OX0VRVUlUWS5DUTQyMDE2Li4uLlVTRAEAAACB/wcAAgAAAAwzOTg3Mi42MDU4NDQBCAAAAAUAAAABMQEAAAAKMTgyNjE1NTQyMgMAAAADMTYwAgAAAAQxMDA2BAAAAAEwBwAAAAoxMC8yNC8yMDIzCAAAAAoxMi8zMS8yMDE2CQAAAAEwdVb62ovU2wiNECjgjdTbCCNDSVEuVFNFOjgwNTguSVFfQVBJQy5DUTQyMDE2Li4uLlVTRAEAAACB/wcAAgAAAAsxODkyLjY5MzY4MQEIAAAABQAAAAExAQAAAAoxODI2MTU1NDIyAwAAAAMxNjACAAAABDEwODQEAAAAATAHAAAACjEwLzI0LzIwMjMIAAAACjEyLzMxLzIwMTYJAAAAATB1Vvrai9TbCOf6DeCN1NsIIUNJUS5UU0U6ODA1OC5JUV9SRS5DUTQyMDE2Li4uLlVTRAEAAACB/wcAAgAAAAwzMDE2MC42NTc3OTUBCAAAAAUAAAABMQEAAAAKMTgyNjE1NTQyMgMAAAADMTYwAgAAAAQxMjIyBAAAAAEwBwAAAAoxMC8yNC8yMDIzCAAAAAoxMi8zMS8yMDE2CQAAAAEwdVb62ovU2wg2</t>
  </si>
  <si>
    <t>uBDgjdTbCCtDSVEuVFNFOjgwNTguSVFfVE9UQUxfRVFVSVRZLkNRNDIwMTYuLi4uVVNEAQAAAIH/BwACAAAADDQzNjU3LjI5MDg1MgEIAAAABQAAAAExAQAAAAoxODI2MTU1NDIyAwAAAAMxNjACAAAABDEyNzUEAAAAATAHAAAACjEwLzI0LzIwMjMIAAAACjEyLzMxLzIwMTYJAAAAATB1Vvrai9TbCFi1EuCN1NsIPENJUS5UU0U6ODA1OC5JUV9UT1RBTF9PVVRTVEFORElOR19GSUxJTkdfREFURS5DUTQyMDE2Li4uLlVTRAEAAACB/wcAAgAAAAsxNTg1LjIzMTcxMQEEAAAABQAAAAE1AQAAAAoxODI2MTU1NDIyAgAAAAUyNDE1MwYAAAABMHVW+tqL1NsIOGYv4I3U2wgpQ0lRLlRTRTo4MDU4LklRX1RPVEFMX0RFQlQuQ1E0MjAxNi4uLi5VU0QBAAAAgf8HAAIAAAAMNDgxODUuODQ3MzM2AQgAAAAFAAAAATEBAAAACjE4MjYxNTU0MjIDAAAAAzE2MAIAAAAENDE3MwQAAAABMAcAAAAKMTAvMjQvMjAyMwgAAAAKMTIvMzEvMjAxNgkAAAABMHVW+tqL1NsILP0x4I3U2wgtQ0lRLlRTRTo4MDU4LklRX1BSRUZfRElWX09USEVSLkNRNDIwMTYuLi4uVVNEAQAAAIH/BwADAAAAAAB1Vvrai9TbCGJDIuCN1NsII0NJUS5UU0U6ODA1OC5JUV9DT0dTLkNRNDIwMTYuLi4uVVNEAQAAAIH/BwACAAAADDExNTA1LjQxMjYxNQEIAAAABQAAAAExAQAAAAoxODI2MTU1NDIyAwAAAAMxNjACAAAAAjM0BAAAAAEwBwAAAAoxMC8y</t>
  </si>
  <si>
    <t>NC8yMDIzCAAAAAoxMi8zMS8yMDE2CQAAAAEwdVb62ovU2wgdljTgjdTbCCFDSVEuVFNFOjgwNTguSVFfQVAuQ1E0MjAxNi4uLi5VU0QBAAAAgf8HAAIAAAAMMjE4MjUuODE0NTkxAQgAAAAFAAAAATEBAAAACjE4MjYxNTU0MjIDAAAAAzE2MAIAAAAEMTAxOAQAAAABMAcAAAAKMTAvMjQvMjAyMwgAAAAKMTIvMzEvMjAxNgkAAAABMHVW+tqL1NsIcFAl4I3U2wghQ0lRLlRTRTo4MDU4LklRX0FSLkNRNDIwMTYuLi4uVVNEAQAAAIH/BwACAAAADDI4Njg2LjU1OTM3OAEIAAAABQAAAAExAQAAAAoxODI2MTU1NDIyAwAAAAMxNjACAAAABDEwMjEEAAAAATAHAAAACjEwLzI0LzIwMjMIAAAACjEyLzMxLzIwMTYJAAAAATB1Vvrai9TbCBz6FuCN1NsIKENJUS5UU0U6ODA1OC5JUV9JTlZFTlRPUlkuQ1E0MjAxNi4uLi5VU0QBAAAAgf8HAAIAAAALOTU1OS41OTY4ODEBCAAAAAUAAAABMQEAAAAKMTgyNjE1NTQyMgMAAAADMTYwAgAAAAQxMDQzBAAAAAEwBwAAAAoxMC8yNC8yMDIzCAAAAAoxMi8zMS8yMDE2CQAAAAEwdVb62ovU2whd9xjgjdTbCCJDSVEuVFNFOjgwNTguSVFfU0dBLkNRNDIwMTYuLi4uVVNEAQAAAIH/BwACAAAACzE5NjguNDUzODQ4AQgAAAAFAAAAATEBAAAACjE4MjYxNTU0MjIDAAAAAzE2MAIAAAACMjMEAAAAATAHAAAACjEwLzI0LzIwMjMIAAAACjEyLzMxLzIwMTYJAAAAATB1Vvrai9TbCJka</t>
  </si>
  <si>
    <t>LeCN1NsIN0NJUS5UU0U6ODA1OC5JUV9UT1RBTF9SRVZfMVlSX0FOTl9HUk9XVEguQ1E0MjAxNi4uLi5VU0QBAAAAgf8HAAIAAAAHLTMuMDA0MgEIAAAABQAAAAExAQAAAAoxODI2MTU1NDIyAwAAAAI3OQIAAAAENDE5NAQAAAABMAcAAAAKMTAvMjQvMjAyMwgAAAAKMTIvMzEvMjAxNgkAAAABMHVW+tqL1NsIi3kc4I3U2wghQ0lRLlRTRTo4MDU4LklRX0RBLkNRNDIwMTYuLi4uVVNEAQAAAIH/BwADAAAAAAB1Vvrai9TbCFUmHuCN1NsIL0NJUS5UU0U6ODA1OC5JUV9ORVRfSU5URVJFU1RfRVhQLkNRNDIwMTYuLi4uVVNEAQAAAIH/BwACAAAACjI2Ni4zOTgyNzIBCAAAAAUAAAABMQEAAAAKMTgyNjE1NTQyMgMAAAADMTYwAgAAAAMzNjgEAAAAATAHAAAACjEwLzI0LzIwMjMIAAAACjEyLzMxLzIwMTYJAAAAATB1Vvrai9TbCOf6DeCN1NsILkNJUS5UU0U6ODA1OC5JUV9ORVRfV09SS0lOR19DQVAuQ1E0MjAxNi4uLi5VU0QBAAAAgf8HAAIAAAAMMTQzMzAuNjg4NjgzAQgAAAAFAAAAATEBAAAACjE4MjYxNTU0MjIDAAAAAzE2MAIAAAAEMTMxMQQAAAABMAcAAAAKMTAvMjQvMjAyMwgAAAAKMTIvMzEvMjAxNgkAAAABMHVW+tqL1NsIb4Uq4I3U2wgkQ0lRLlRTRTo4MDU4LklRX0NBUEVYLkNRNDIwMTYuLi4uVVNEAQAAAIH/BwACAAAACy0zNjIuNjg5NDg3AQgAAAAFAAAAATEBAAAACjE4MjYxNTU0MjIDAAAA</t>
  </si>
  <si>
    <t>AzE2MAIAAAAEMjAyMQQAAAABMAcAAAAKMTAvMjQvMjAyMwgAAAAKMTIvMzEvMjAxNgkAAAABMHVW+tqL1NsINrgQ4I3U2wgoQ0lRLlRTRTo4MDU4LklRX1RPVEFMX1JFVi5DUTMyMDE2Li4uLlVTRAEAAACB/wcAAgAAAAwxMzg3MS41NDc1NDIBCAAAAAUAAAABMQEAAAAKMTgxNjA1NDYxMAMAAAADMTYwAgAAAAIyOAQAAAABMAcAAAAKMTAvMjQvMjAyMwgAAAAJOS8zMC8yMDE2CQAAAAEwdVb62ovU2whwUCXgjdTbCCFDSVEuVFNFOjgwNTguSVFfTkkuQ1EzMjAxNi4uLi5VU0QBAAAAgf8HAAIAAAAKNzc5Ljg1NjgxMwEIAAAABQAAAAExAQAAAAoxODE2MDU0NjEwAwAAAAMxNjACAAAAAjE1BAAAAAEwBwAAAAoxMC8yNC8yMDIzCAAAAAk5LzMwLzIwMTYJAAAAATB1Vvrai9TbCI0QKOCN1NsIKUNJUS5UU0U6ODA1OC5JUV9DQVNIX0VRVUlWLkNRMzIwMTYuLi4uVVNEAQAAAIH/BwACAAAADDEyOTg3LjgzNDg5MwEIAAAABQAAAAExAQAAAAoxODE2MDU0NjEwAwAAAAMxNjACAAAABDEwOTYEAAAAATAHAAAACjEwLzI0LzIwMjMIAAAACTkvMzAvMjAxNgkAAAABMHVW+tqL1NsIgQNC4I3U2wgtQ0lRLlRTRTo4MDU4LklRX0NBU0hfU1RfSU5WRVNULkNRMzIwMTYuLi4uVVNEAQAAAIH/BwACAAAADDE2NTMzLjI2MDY1NwEIAAAABQAAAAExAQAAAAoxODE2MDU0NjEwAwAAAAMxNjACAAAABDEwMDIEAAAAATAHAAAA</t>
  </si>
  <si>
    <t>CjEwLzI0LzIwMjMIAAAACTkvMzAvMjAxNgkAAAABMHVW+tqL1NsIi3kc4I3U2wgnQ0lRLlRTRTo4MDU4LklRX1RPVEFMX0NBLkNRMzIwMTYuLi4uVVNEAQAAAIH/BwACAAAADDU5Mzk2LjQxNDc0MgEIAAAABQAAAAExAQAAAAoxODE2MDU0NjEwAwAAAAMxNjACAAAABDEwMDgEAAAAATAHAAAACjEwLzI0LzIwMjMIAAAACTkvMzAvMjAxNgkAAAABMHVW+tqL1NsIVSYe4I3U2wgrQ0lRLlRTRTo4MDU4LklRX1RPVEFMX0FTU0VUUy5DUTMyMDE2Li4uLlVTRAEAAACB/wcAAgAAAA0xMzQ1NzkuMjUyMzM1AQgAAAAFAAAAATEBAAAACjE4MTYwNTQ2MTADAAAAAzE2MAIAAAAEMTAwNwQAAAABMAcAAAAKMTAvMjQvMjAyMwgAAAAJOS8zMC8yMDE2CQAAAAEwdVb62ovU2whrikPgjdTbCCdDSVEuVFNFOjgwNTguSVFfVE9UQUxfQ0wuQ1EzMjAxNi4uLi5VU0QBAAAAgf8HAAIAAAALMzk5MTUuNjA1MzgBCAAAAAUAAAABMQEAAAAKMTgxNjA1NDYxMAMAAAADMTYwAgAAAAQxMDA5BAAAAAEwBwAAAAoxMC8yNC8yMDIzCAAAAAk5LzMwLzIwMTYJAAAAATB1Vvrai9TbCERcReCN1NsIKUNJUS5UU0U6ODA1OC5JUV9UT1RBTF9MSUFCLkNRMzIwMTYuLi4uVVNEAQAAAIH/BwACAAAADDg5MzczLjA4MTc0OAEIAAAABQAAAAExAQAAAAoxODE2MDU0NjEwAwAAAAMxNjACAAAABDEyNzYEAAAAATAHAAAACjEwLzI0LzIwMjMIAAAA</t>
  </si>
  <si>
    <t>CTkvMzAvMjAxNgkAAAABMHVW+tqL1NsINrgQ4I3U2wgqQ0lRLlRTRTo4MDU4LklRX1BSRUZfRVFVSVRZLkNRMzIwMTYuLi4uVVNEAQAAAIH/BwADAAAAAAB1Vvrai9TbCFi1EuCN1NsIMkNJUS5UU0U6ODA1OC5JUV9UT1RBTF9DT01NT05fRVFVSVRZLkNRMzIwMTYuLi4uVVNEAQAAAIH/BwACAAAADDQxMjU0LjI3NzI5MQEIAAAABQAAAAExAQAAAAoxODE2MDU0NjEwAwAAAAMxNjACAAAABDEwMDYEAAAAATAHAAAACjEwLzI0LzIwMjMIAAAACTkvMzAvMjAxNgkAAAABMHVW+tqL1NsIviYV4I3U2wgjQ0lRLlRTRTo4MDU4LklRX0FQSUMuQ1EzMjAxNi4uLi5VU0QBAAAAgf8HAAIAAAALMjIwNy4wNjk4MjQBCAAAAAUAAAABMQEAAAAKMTgxNjA1NDYxMAMAAAADMTYwAgAAAAQxMDg0BAAAAAEwBwAAAAoxMC8yNC8yMDIzCAAAAAk5LzMwLzIwMTYJAAAAATB1Vvrai9TbCBz6FuCN1NsIIUNJUS5UU0U6ODA1OC5JUV9SRS5DUTMyMDE2Li4uLlVTRAEAAACB/wcAAgAAAAwzMzI5NC44MzAzNjkBCAAAAAUAAAABMQEAAAAKMTgxNjA1NDYxMAMAAAADMTYwAgAAAAQxMjIyBAAAAAEwBwAAAAoxMC8yNC8yMDIzCAAAAAk5LzMwLzIwMTYJAAAAATB1Vvrai9TbCCAbP+CN1NsIK0NJUS5UU0U6ODA1OC5JUV9UT1RBTF9FUVVJVFkuQ1EzMjAxNi4uLi5VU0QBAAAAgf8HAAIAAAAMNDUyMDYuMTcwNTg3AQgAAAAFAAAAATEB</t>
  </si>
  <si>
    <t>AAAACjE4MTYwNTQ2MTADAAAAAzE2MAIAAAAEMTI3NQQAAAABMAcAAAAKMTAvMjQvMjAyMwgAAAAJOS8zMC8yMDE2CQAAAAEwdVb62ovU2whwUCXgjdTbCDxDSVEuVFNFOjgwNTguSVFfVE9UQUxfT1VUU1RBTkRJTkdfRklMSU5HX0RBVEUuQ1EzMjAxNi4uLi5VU0QBAAAAgf8HAAIAAAALMTU4NS4xMjE3NDIBBAAAAAUAAAABNQEAAAAKMTgxNjA1NDYxMAIAAAAFMjQxNTMGAAAAATB1Vvrai9TbCI0QKOCN1NsIKUNJUS5UU0U6ODA1OC5JUV9UT1RBTF9ERUJULkNRMzIwMTYuLi4uVVNEAQAAAIH/BwACAAAADDU0OTkwLjA4NTUxMgEIAAAABQAAAAExAQAAAAoxODE2MDU0NjEwAwAAAAMxNjACAAAABDQxNzMEAAAAATAHAAAACjEwLzI0LzIwMjMIAAAACTkvMzAvMjAxNgkAAAABMHVW+tqL1NsI5/oN4I3U2wgtQ0lRLlRTRTo4MDU4LklRX1BSRUZfRElWX09USEVSLkNRMzIwMTYuLi4uVVNEAQAAAIH/BwADAAAAAAB1Vvrai9TbCJgFQOCN1NsII0NJUS5UU0U6ODA1OC5JUV9DT0dTLkNRMzIwMTYuLi4uVVNEAQAAAIH/BwACAAAADDExMDIzLjI5MjgzNgEIAAAABQAAAAExAQAAAAoxODE2MDU0NjEwAwAAAAMxNjACAAAAAjM0BAAAAAEwBwAAAAoxMC8yNC8yMDIzCAAAAAk5LzMwLzIwMTYJAAAAATB1Vvrai9TbCIt5HOCN1NsIIUNJUS5UU0U6ODA1OC5JUV9BUC5DUTMyMDE2Li4uLlVTRAEAAACB/wcAAgAAAAwy</t>
  </si>
  <si>
    <t>MDA0OC41MjEwMjkBCAAAAAUAAAABMQEAAAAKMTgxNjA1NDYxMAMAAAADMTYwAgAAAAQxMDE4BAAAAAEwBwAAAAoxMC8yNC8yMDIzCAAAAAk5LzMwLzIwMTYJAAAAATB1Vvrai9TbCFUmHuCN1NsIIUNJUS5UU0U6ODA1OC5JUV9BUi5DUTMyMDE2Li4uLlVTRAEAAACB/wcAAgAAAAwyNzA5OC4yNTY3ODMBCAAAAAUAAAABMQEAAAAKMTgxNjA1NDYxMAMAAAADMTYwAgAAAAQxMDIxBAAAAAEwBwAAAAoxMC8yNC8yMDIzCAAAAAk5LzMwLzIwMTYJAAAAATB1Vvrai9TbCL8lO+CN1NsIKENJUS5UU0U6ODA1OC5JUV9JTlZFTlRPUlkuQ1EzMjAxNi4uLi5VU0QBAAAAgf8HAAIAAAALOTgzNy45OTUzOTgBCAAAAAUAAAABMQEAAAAKMTgxNjA1NDYxMAMAAAADMTYwAgAAAAQxMDQzBAAAAAEwBwAAAAoxMC8yNC8yMDIzCAAAAAk5LzMwLzIwMTYJAAAAATB1Vvrai9TbCNrTPOCN1NsIIkNJUS5UU0U6ODA1OC5JUV9TR0EuQ1EzMjAxNi4uLi5VU0QBAAAAgf8HAAIAAAALMjI4Mi4yODA4ODEBCAAAAAUAAAABMQEAAAAKMTgxNjA1NDYxMAMAAAADMTYwAgAAAAIyMwQAAAABMAcAAAAKMTAvMjQvMjAyMwgAAAAJOS8zMC8yMDE2CQAAAAEwdVb62ovU2whiQyLgjdTbCDdDSVEuVFNFOjgwNTguSVFfVE9UQUxfUkVWXzFZUl9BTk5fR1JPV1RILkNRMzIwMTYuLi4uVVNEAQAAAIH/BwACAAAACC0yMS4zMDc5AQgAAAAFAAAAATEB</t>
  </si>
  <si>
    <t>AAAACjE4MTYwNTQ2MTADAAAAAjc5AgAAAAQ0MTk0BAAAAAEwBwAAAAoxMC8yNC8yMDIzCAAAAAk5LzMwLzIwMTYJAAAAATB1Vvrai9TbCFi1EuCN1NsIIUNJUS5UU0U6ODA1OC5JUV9EQS5DUTMyMDE2Li4uLlVTRAEAAACB/wcAAwAAAAAAdVb62ovU2wi+JhXgjdTbCC9DSVEuVFNFOjgwNTguSVFfTkVUX0lOVEVSRVNUX0VYUC5DUTMyMDE2Li4uLlVTRAEAAACB/wcAAgAAAAoxNjAuOTU3Nzg2AQgAAAAFAAAAATEBAAAACjE4MTYwNTQ2MTADAAAAAzE2MAIAAAADMzY4BAAAAAEwBwAAAAoxMC8yNC8yMDIzCAAAAAk5LzMwLzIwMTYJAAAAATB1Vvrai9TbCBz6FuCN1NsILkNJUS5UU0U6ODA1OC5JUV9ORVRfV09SS0lOR19DQVAuQ1EzMjAxNi4uLi5VU0QBAAAAgf8HAAIAAAAMMTYxNDIuMzU0NzE0AQgAAAAFAAAAATEBAAAACjE4MTYwNTQ2MTADAAAAAzE2MAIAAAAEMTMxMQQAAAABMAcAAAAKMTAvMjQvMjAyMwgAAAAJOS8zMC8yMDE2CQAAAAEwdVb62ovU2whd9xjgjdTbCCRDSVEuVFNFOjgwNTguSVFfQ0FQRVguQ1EzMjAxNi4uLi5VU0QBAAAAgf8HAAIAAAALLTM3Ni4zODExMzQBCAAAAAUAAAABMQEAAAAKMTgxNjA1NDYxMAMAAAADMTYwAgAAAAQyMDIxBAAAAAEwBwAAAAoxMC8yNC8yMDIzCAAAAAk5LzMwLzIwMTYJAAAAATB1Vvrai9TbCDyfOeCN1NsIKENJUS5UU0U6ODA1OC5JUV9UT1RBTF9SRVYu</t>
  </si>
  <si>
    <t>Q1EyMjAxNi4uLi5VU0QBAAAAgf8HAAIAAAAMMTQ4NzYuODU4MDEzAQgAAAAFAAAAATEBAAAACjE4MDEzNDQ2MDEDAAAAAzE2MAIAAAACMjgEAAAAATAHAAAACjEwLzI0LzIwMjMIAAAACTYvMzAvMjAxNgkAAAABMHVW+tqL1NsILP0x4I3U2wghQ0lRLlRTRTo4MDU4LklRX05JLkNRMjIwMTYuLi4uVVNEAQAAAIH/BwACAAAACjk4MS45NzU3MTEBCAAAAAUAAAABMQEAAAAKMTgwMTM0NDYwMQMAAAADMTYwAgAAAAIxNQQAAAABMAcAAAAKMTAvMjQvMjAyMwgAAAAJNi8zMC8yMDE2CQAAAAEwdVb62ovU2wgdljTgjdTbCClDSVEuVFNFOjgwNTguSVFfQ0FTSF9FUVVJVi5DUTIyMDE2Li4uLlVTRAEAAACB/wcAAgAAAAwxMjc1OC42NzMxODgBCAAAAAUAAAABMQEAAAAKMTgwMTM0NDYwMQMAAAADMTYwAgAAAAQxMDk2BAAAAAEwBwAAAAoxMC8yNC8yMDIzCAAAAAk2LzMwLzIwMTYJAAAAATB1Vvrai9TbCGJDIuCN1NsILUNJUS5UU0U6ODA1OC5JUV9DQVNIX1NUX0lOVkVTVC5DUTIyMDE2Li4uLlVTRAEAAACB/wcAAgAAAAwxNzEwOS41MzcyMDkBCAAAAAUAAAABMQEAAAAKMTgwMTM0NDYwMQMAAAADMTYwAgAAAAQxMDAyBAAAAAEwBwAAAAoxMC8yNC8yMDIzCAAAAAk2LzMwLzIwMTYJAAAAATB1Vvrai9TbCHQuN+CN1NsIJ0NJUS5UU0U6ODA1OC5JUV9UT1RBTF9DQS5DUTIyMDE2Li4uLlVTRAEAAACB/wcAAgAA</t>
  </si>
  <si>
    <t>AAw2MDQ4NC4wMjI4ODQBCAAAAAUAAAABMQEAAAAKMTgwMTM0NDYwMQMAAAADMTYwAgAAAAQxMDA4BAAAAAEwBwAAAAoxMC8yNC8yMDIzCAAAAAk2LzMwLzIwMTYJAAAAATB1Vvrai9TbCHBQJeCN1NsIK0NJUS5UU0U6ODA1OC5JUV9UT1RBTF9BU1NFVFMuQ1EyMjAxNi4uLi5VU0QBAAAAgf8HAAIAAAANMTM3MDM2LjIyNzU1MQEIAAAABQAAAAExAQAAAAoxODAxMzQ0NjAxAwAAAAMxNjACAAAABDEwMDcEAAAAATAHAAAACjEwLzI0LzIwMjMIAAAACTYvMzAvMjAxNgkAAAABMHVW+tqL1NsImRot4I3U2wgnQ0lRLlRTRTo4MDU4LklRX1RPVEFMX0NMLkNRMjIwMTYuLi4uVVNEAQAAAIH/BwACAAAADDQxNDcyLjkzMjYxNQEIAAAABQAAAAExAQAAAAoxODAxMzQ0NjAxAwAAAAMxNjACAAAABDEwMDkEAAAAATAHAAAACjEwLzI0LzIwMjMIAAAACTYvMzAvMjAxNgkAAAABMHVW+tqL1NsIXfcY4I3U2wgpQ0lRLlRTRTo4MDU4LklRX1RPVEFMX0xJQUIuQ1EyMjAxNi4uLi5VU0QBAAAAgf8HAAIAAAAMOTE3OTkuMTM5MTA0AQgAAAAFAAAAATEBAAAACjE4MDEzNDQ2MDEDAAAAAzE2MAIAAAAEMTI3NgQAAAABMAcAAAAKMTAvMjQvMjAyMwgAAAAJNi8zMC8yMDE2CQAAAAEwdVb62ovU2wg4Zi/gjdTbCCpDSVEuVFNFOjgwNTguSVFfUFJFRl9FUVVJVFkuQ1EyMjAxNi4uLi5VU0QBAAAAgf8HAAMAAAAAAHVW+tqL1NsI</t>
  </si>
  <si>
    <t>i3kc4I3U2wgyQ0lRLlRTRTo4MDU4LklRX1RPVEFMX0NPTU1PTl9FUVVJVFkuQ1EyMjAxNi4uLi5VU0QBAAAAgf8HAAIAAAAMNDEzMTAuMTc4ODM3AQgAAAAFAAAAATEBAAAACjE4MDEzNDQ2MDEDAAAAAzE2MAIAAAAEMTAwNgQAAAABMAcAAAAKMTAvMjQvMjAyMwgAAAAJNi8zMC8yMDE2CQAAAAEwdVb62ovU2whVJh7gjdTbCCNDSVEuVFNFOjgwNTguSVFfQVBJQy5DUTIyMDE2Li4uLlVTRAEAAACB/wcAAgAAAAsyMTc4LjYyNTkzNAEIAAAABQAAAAExAQAAAAoxODAxMzQ0NjAxAwAAAAMxNjACAAAABDEwODQEAAAAATAHAAAACjEwLzI0LzIwMjMIAAAACTYvMzAvMjAxNgkAAAABMHVW+tqL1NsI5/oN4I3U2wghQ0lRLlRTRTo4MDU4LklRX1JFLkNRMjIwMTYuLi4uVVNEAQAAAIH/BwACAAAADDMxOTk1LjA5MDg3MwEIAAAABQAAAAExAQAAAAoxODAxMzQ0NjAxAwAAAAMxNjACAAAABDEyMjIEAAAAATAHAAAACjEwLzI0LzIwMjMIAAAACTYvMzAvMjAxNgkAAAABMHVW+tqL1NsINrgQ4I3U2wgrQ0lRLlRTRTo4MDU4LklRX1RPVEFMX0VRVUlUWS5DUTIyMDE2Li4uLlVTRAEAAACB/wcAAgAAAAw0NTIzNy4wODg0NDcBCAAAAAUAAAABMQEAAAAKMTgwMTM0NDYwMQMAAAADMTYwAgAAAAQxMjc1BAAAAAEwBwAAAAoxMC8yNC8yMDIzCAAAAAk2LzMwLzIwMTYJAAAAATB1Vvrai9TbCFi1EuCN1NsIPENJUS5UU0U6</t>
  </si>
  <si>
    <t>ODA1OC5JUV9UT1RBTF9PVVRTVEFORElOR19GSUxJTkdfREFURS5DUTIyMDE2Li4uLlVTRAEAAACB/wcAAgAAAAsxNTg0Ljc3MTIxNwEEAAAABQAAAAE1AQAAAAoxODAxMzQ0NjAxAgAAAAUyNDE1MwYAAAABMHVW+tqL1NsIviYV4I3U2wgpQ0lRLlRTRTo4MDU4LklRX1RPVEFMX0RFQlQuQ1EyMjAxNi4uLi5VU0QBAAAAgf8HAAIAAAALNTY0NjYuMDg2NDUBCAAAAAUAAAABMQEAAAAKMTgwMTM0NDYwMQMAAAADMTYwAgAAAAQ0MTczBAAAAAEwBwAAAAoxMC8yNC8yMDIzCAAAAAk2LzMwLzIwMTYJAAAAATB1Vvrai9TbCFDVKOCN1NsILUNJUS5UU0U6ODA1OC5JUV9QUkVGX0RJVl9PVEhFUi5DUTIyMDE2Li4uLlVTRAEAAACB/wcAAwAAAAAAdVb62ovU2whiQyLgjdTbCCNDSVEuVFNFOjgwNTguSVFfQ09HUy5DUTIyMDE2Li4uLlVTRAEAAACB/wcAAgAAAAwxMjMxMy43NDQwNDgBCAAAAAUAAAABMQEAAAAKMTgwMTM0NDYwMQMAAAADMTYwAgAAAAIzNAQAAAABMAcAAAAKMTAvMjQvMjAyMwgAAAAJNi8zMC8yMDE2CQAAAAEwdVb62ovU2whvhSrgjdTbCCFDSVEuVFNFOjgwNTguSVFfQVAuQ1EyMjAxNi4uLi5VU0QBAAAAgf8HAAIAAAALMjAyNzIuMzk3OTcBCAAAAAUAAAABMQEAAAAKMTgwMTM0NDYwMQMAAAADMTYwAgAAAAQxMDE4BAAAAAEwBwAAAAoxMC8yNC8yMDIzCAAAAAk2LzMwLzIwMTYJAAAAATB1Vvra</t>
  </si>
  <si>
    <t>i9TbCHBQJeCN1NsIIUNJUS5UU0U6ODA1OC5JUV9BUi5DUTIyMDE2Li4uLlVTRAEAAACB/wcAAgAAAAwyNzgwNy41NTUxNDgBCAAAAAUAAAABMQEAAAAKMTgwMTM0NDYwMQMAAAADMTYwAgAAAAQxMDIxBAAAAAEwBwAAAAoxMC8yNC8yMDIzCAAAAAk2LzMwLzIwMTYJAAAAATB1Vvrai9TbCI0QKOCN1NsIKENJUS5UU0U6ODA1OC5JUV9JTlZFTlRPUlkuQ1EyMjAxNi4uLi5VU0QBAAAAgf8HAAIAAAAKOTU5Ni42NDAxMgEIAAAABQAAAAExAQAAAAoxODAxMzQ0NjAxAwAAAAMxNjACAAAABDEwNDMEAAAAATAHAAAACjEwLzI0LzIwMjMIAAAACTYvMzAvMjAxNgkAAAABMHVW+tqL1NsIXfcY4I3U2wgiQ0lRLlRTRTo4MDU4LklRX1NHQS5DUTIyMDE2Li4uLlVTRAEAAACB/wcAAgAAAAsyMTgzLjM5NzM0NAEIAAAABQAAAAExAQAAAAoxODAxMzQ0NjAxAwAAAAMxNjACAAAAAjIzBAAAAAEwBwAAAAoxMC8yNC8yMDIzCAAAAAk2LzMwLzIwMTYJAAAAATB1Vvrai9TbCGuKQ+CN1NsIN0NJUS5UU0U6ODA1OC5JUV9UT1RBTF9SRVZfMVlSX0FOTl9HUk9XVEguQ1EyMjAxNi4uLi5VU0QBAAAAgf8HAAIAAAAHLTE2LjA1OAEIAAAABQAAAAExAQAAAAoxODAxMzQ0NjAxAwAAAAI3OQIAAAAENDE5NAQAAAABMAcAAAAKMTAvMjQvMjAyMwgAAAAJNi8zMC8yMDE2CQAAAAEwdVb62ovU2wiLeRzgjdTbCCFDSVEuVFNFOjgwNTgu</t>
  </si>
  <si>
    <t>SVFfREEuQ1EyMjAxNi4uLi5VU0QBAAAAgf8HAAMAAAAAAHVW+tqL1NsIVSYe4I3U2wgvQ0lRLlRTRTo4MDU4LklRX05FVF9JTlRFUkVTVF9FWFAuQ1EyMjAxNi4uLi5VU0QBAAAAgf8HAAIAAAAJMTY3LjY4MDk5AQgAAAAFAAAAATEBAAAACjE4MDEzNDQ2MDEDAAAAAzE2MAIAAAADMzY4BAAAAAEwBwAAAAoxMC8yNC8yMDIzCAAAAAk2LzMwLzIwMTYJAAAAATB1Vvrai9TbCERcReCN1NsILkNJUS5UU0U6ODA1OC5JUV9ORVRfV09SS0lOR19DQVAuQ1EyMjAxNi4uLi5VU0QBAAAAgf8HAAIAAAALMTYwMjguNDUyNDkBCAAAAAUAAAABMQEAAAAKMTgwMTM0NDYwMQMAAAADMTYwAgAAAAQxMzExBAAAAAEwBwAAAAoxMC8yNC8yMDIzCAAAAAk2LzMwLzIwMTYJAAAAATB1Vvrai9TbCIEDQuCN1NsIJENJUS5UU0U6ODA1OC5JUV9DQVBFWC5DUTIyMDE2Li4uLlVTRAEAAACB/wcAAgAAAAstMzQxLjI5MjE2MQEIAAAABQAAAAExAQAAAAoxODAxMzQ0NjAxAwAAAAMxNjACAAAABDIwMjEEAAAAATAHAAAACjEwLzI0LzIwMjMIAAAACTYvMzAvMjAxNgkAAAABMHVW+tqL1NsINrgQ4I3U2wgoQ0lRLlRTRTo4MDU4LklRX1RPVEFMX1JFVi5DUTEyMDE2Li4uLlVTRAEAAACB/wcAAgAAAAwxMzQzNC41MTM0NTgBCAAAAAUAAAABMQEAAAAKMTg1MTExNDc5NgMAAAADMTYwAgAAAAIyOAQAAAABMAcAAAAKMTAvMjQvMjAyMwgA</t>
  </si>
  <si>
    <t>AAAJMy8zMS8yMDE2CQAAAAEwdVb62ovU2whwUCXgjdTbCCFDSVEuVFNFOjgwNTguSVFfTkkuQ1ExMjAxNi4uLi5VU0QBAAAAgf8HAAIAAAAMLTM0NjUuNDQxMjgyAQgAAAAFAAAAATEBAAAACjE4NTExMTQ3OTYDAAAAAzE2MAIAAAACMTUEAAAAATAHAAAACjEwLzI0LzIwMjMIAAAACTMvMzEvMjAxNgkAAAABMHVW+tqL1NsIjRAo4I3U2wgpQ0lRLlRTRTo4MDU4LklRX0NBU0hfRVFVSVYuQ1ExMjAxNi4uLi5VU0QBAAAAgf8HAAIAAAAMMTMzNTguNDg5OTY1AQgAAAAFAAAAATEBAAAACjE4NTExMTQ3OTYDAAAAAzE2MAIAAAAEMTA5NgQAAAABMAcAAAAKMTAvMjQvMjAyMwgAAAAJMy8zMS8yMDE2CQAAAAEwdVb62ovU2wjn+g3gjdTbCC1DSVEuVFNFOjgwNTguSVFfQ0FTSF9TVF9JTlZFU1QuQ1ExMjAxNi4uLi5VU0QBAAAAgf8HAAIAAAAMMTU2NDcuOTUyMzA1AQgAAAAFAAAAATEBAAAACjE4NTExMTQ3OTYDAAAAAzE2MAIAAAAEMTAwMgQAAAABMAcAAAAKMTAvMjQvMjAyMwgAAAAJMy8zMS8yMDE2CQAAAAEwdVb62ovU2wiLeRzgjdTbCCdDSVEuVFNFOjgwNTguSVFfVE9UQUxfQ0EuQ1ExMjAxNi4uLi5VU0QBAAAAgf8HAAIAAAAMNTgzNTguNzYzODQxAQgAAAAFAAAAATEBAAAACjE4NTExMTQ3OTYDAAAAAzE2MAIAAAAEMTAwOAQAAAABMAcAAAAKMTAvMjQvMjAyMwgAAAAJMy8zMS8yMDE2CQAAAAEwdVb6</t>
  </si>
  <si>
    <t>2ovU2whVJh7gjdTbCCtDSVEuVFNFOjgwNTguSVFfVE9UQUxfQVNTRVRTLkNRMTIwMTYuLi4uVVNEAQAAAIH/BwACAAAADTEzMjc1NC4xNDE0MTUBCAAAAAUAAAABMQEAAAAKMTg1MTExNDc5NgMAAAADMTYwAgAAAAQxMDA3BAAAAAEwBwAAAAoxMC8yNC8yMDIzCAAAAAkzLzMxLzIwMTYJAAAAATB1Vvrai9TbCNrTPOCN1NsIJ0NJUS5UU0U6ODA1OC5JUV9UT1RBTF9DTC5DUTEyMDE2Li4uLlVTRAEAAACB/wcAAgAAAAwzOTQ1NS42NDk3MDMBCAAAAAUAAAABMQEAAAAKMTg1MTExNDc5NgMAAAADMTYwAgAAAAQxMDA5BAAAAAEwBwAAAAoxMC8yNC8yMDIzCAAAAAkzLzMxLzIwMTYJAAAAATB1Vvrai9TbCCAbP+CN1NsIKUNJUS5UU0U6ODA1OC5JUV9UT1RBTF9MSUFCLkNRMTIwMTYuLi4uVVNEAQAAAIH/BwACAAAADDg4MDk4LjM3NjI0NgEIAAAABQAAAAExAQAAAAoxODUxMTE0Nzk2AwAAAAMxNjACAAAABDEyNzYEAAAAATAHAAAACjEwLzI0LzIwMjMIAAAACTMvMzEvMjAxNgkAAAABMHVW+tqL1NsIYkMi4I3U2wgqQ0lRLlRTRTo4MDU4LklRX1BSRUZfRVFVSVRZLkNRMTIwMTYuLi4uVVNEAQAAAIH/BwADAAAAAAB1Vvrai9TbCFi1EuCN1NsIMkNJUS5UU0U6ODA1OC5JUV9UT1RBTF9DT01NT05fRVFVSVRZLkNRMTIwMTYuLi4uVVNEAQAAAIH/BwACAAAADDQwODczLjIyNzA2OQEIAAAABQAAAAExAQAAAAox</t>
  </si>
  <si>
    <t>ODUxMTE0Nzk2AwAAAAMxNjACAAAABDEwMDYEAAAAATAHAAAACjEwLzI0LzIwMjMIAAAACTMvMzEvMjAxNgkAAAABMHVW+tqL1NsIa/4U4I3U2wgjQ0lRLlRTRTo4MDU4LklRX0FQSUMuQ1ExMjAxNi4uLi5VU0QBAAAAgf8HAAIAAAALMjMzOC4zNTg3NDEBCAAAAAUAAAABMQEAAAAKMTg1MTExNDc5NgMAAAADMTYwAgAAAAQxMDg0BAAAAAEwBwAAAAoxMC8yNC8yMDIzCAAAAAkzLzMxLzIwMTYJAAAAATB1Vvrai9TbCBz6FuCN1NsIIUNJUS5UU0U6ODA1OC5JUV9SRS5DUTEyMDE2Li4uLlVTRAEAAACB/wcAAgAAAAwyODcxMC40MDI3NjgBCAAAAAUAAAABMQEAAAAKMTg1MTExNDc5NgMAAAADMTYwAgAAAAQxMjIyBAAAAAEwBwAAAAoxMC8yNC8yMDIzCAAAAAkzLzMxLzIwMTYJAAAAATB1Vvrai9TbCL8lO+CN1NsIK0NJUS5UU0U6ODA1OC5JUV9UT1RBTF9FUVVJVFkuQ1ExMjAxNi4uLi5VU0QBAAAAgf8HAAIAAAAMNDQ2NTUuNzY1MTY5AQgAAAAFAAAAATEBAAAACjE4NTExMTQ3OTYDAAAAAzE2MAIAAAAEMTI3NQQAAAABMAcAAAAKMTAvMjQvMjAyMwgAAAAJMy8zMS8yMDE2CQAAAAEwdVb62ovU2whwUCXgjdTbCDxDSVEuVFNFOjgwNTguSVFfVE9UQUxfT1VUU1RBTkRJTkdfRklMSU5HX0RBVEUuQ1ExMjAxNi4uLi5VU0QBAAAAgf8HAAIAAAALMTU4NC41OTQ1MTYBBAAAAAUAAAABNQEAAAAKMTg1MTExNDc5</t>
  </si>
  <si>
    <t>NgIAAAAFMjQxNTMGAAAAATB1Vvrai9TbCI0QKOCN1NsIKUNJUS5UU0U6ODA1OC5JUV9UT1RBTF9ERUJULkNRMTIwMTYuLi4uVVNEAQAAAIH/BwACAAAADDU0MjAyLjM4Mjc1NAEIAAAABQAAAAExAQAAAAoxODUxMTE0Nzk2AwAAAAMxNjACAAAABDQxNzMEAAAAATAHAAAACjEwLzI0LzIwMjMIAAAACTMvMzEvMjAxNgkAAAABMHVW+tqL1NsI5/oN4I3U2wgtQ0lRLlRTRTo4MDU4LklRX1BSRUZfRElWX09USEVSLkNRMTIwMTYuLi4uVVNEAQAAAIH/BwADAAAAAAB1Vvrai9TbCDyfOeCN1NsII0NJUS5UU0U6ODA1OC5JUV9DT0dTLkNRMTIwMTYuLi4uVVNEAQAAAIH/BwACAAAACzExMTEwLjIwNzc2AQgAAAAFAAAAATEBAAAACjE4NTExMTQ3OTYDAAAAAzE2MAIAAAACMzQEAAAAATAHAAAACjEwLzI0LzIwMjMIAAAACTMvMzEvMjAxNgkAAAABMHVW+tqL1NsINrgQ4I3U2wghQ0lRLlRTRTo4MDU4LklRX0FQLkNRMTIwMTYuLi4uVVNEAQAAAIH/BwACAAAADDE5MDYyLjQ1MDE5MwEIAAAABQAAAAExAQAAAAoxODUxMTE0Nzk2AwAAAAMxNjACAAAABDEwMTgEAAAAATAHAAAACjEwLzI0LzIwMjMIAAAACTMvMzEvMjAxNgkAAAABMHVW+tqL1NsIVSYe4I3U2wghQ0lRLlRTRTo4MDU4LklRX0FSLkNRMTIwMTYuLi4uVVNEAQAAAIH/BwACAAAADDI0MzgyLjI3MDE3NQEIAAAABQAAAAExAQAAAAoxODUxMTE0Nzk2AwAA</t>
  </si>
  <si>
    <t>AAMxNjACAAAABDEwMjEEAAAAATAHAAAACjEwLzI0LzIwMjMIAAAACTMvMzEvMjAxNgkAAAABMHVW+tqL1NsIHZY04I3U2wgoQ0lRLlRTRTo4MDU4LklRX0lOVkVOVE9SWS5DUTEyMDE2Li4uLlVTRAEAAACB/wcAAgAAAAs5MjAwLjM1NTU4NQEIAAAABQAAAAExAQAAAAoxODUxMTE0Nzk2AwAAAAMxNjACAAAABDEwNDMEAAAAATAHAAAACjEwLzI0LzIwMjMIAAAACTMvMzEvMjAxNgkAAAABMHVW+tqL1NsIdC434I3U2wgiQ0lRLlRTRTo4MDU4LklRX1NHQS5DUTEyMDE2Li4uLlVTRAEAAACB/wcAAgAAAAsyMzQ0LjQ3MzAxNwEIAAAABQAAAAExAQAAAAoxODUxMTE0Nzk2AwAAAAMxNjACAAAAAjIzBAAAAAEwBwAAAAoxMC8yNC8yMDIzCAAAAAkzLzMxLzIwMTYJAAAAATB1Vvrai9TbCGJDIuCN1NsIN0NJUS5UU0U6ODA1OC5JUV9UT1RBTF9SRVZfMVlSX0FOTl9HUk9XVEguQ1ExMjAxNi4uLi5VU0QBAAAAgf8HAAIAAAAILTE3LjMwNDIBCAAAAAUAAAABMQEAAAAKMTg1MTExNDc5NgMAAAACNzkCAAAABDQxOTQEAAAAATAHAAAACjEwLzI0LzIwMjMIAAAACTMvMzEvMjAxNgkAAAABMHVW+tqL1NsIEGc44I3U2wghQ0lRLlRTRTo4MDU4LklRX0RBLkNRMTIwMTYuLi4uVVNEAQAAAIH/BwACAAAACjY2Ny43Mzc1OTkBCAAAAAUAAAABMQEAAAAKMTg1MTExNDc5NgMAAAADMTYwAgAAAAEyBAAAAAEwBwAAAAoxMC8y</t>
  </si>
  <si>
    <t>NC8yMDIzCAAAAAkzLzMxLzIwMTYJAAAAATB1Vvrai9TbCGv+FOCN1NsIL0NJUS5UU0U6ODA1OC5JUV9ORVRfSU5URVJFU1RfRVhQLkNRMTIwMTYuLi4uVVNEAQAAAIH/BwACAAAACjEzNS40OTMwNTIBCAAAAAUAAAABMQEAAAAKMTg1MTExNDc5NgMAAAADMTYwAgAAAAMzNjgEAAAAATAHAAAACjEwLzI0LzIwMjMIAAAACTMvMzEvMjAxNgkAAAABMHVW+tqL1NsIHPoW4I3U2wguQ0lRLlRTRTo4MDU4LklRX05FVF9XT1JLSU5HX0NBUC5DUTEyMDE2Li4uLlVTRAEAAACB/wcAAgAAAAsxNjU1My44MzUxNAEIAAAABQAAAAExAQAAAAoxODUxMTE0Nzk2AwAAAAMxNjACAAAABDEzMTEEAAAAATAHAAAACjEwLzI0LzIwMjMIAAAACTMvMzEvMjAxNgkAAAABMHVW+tqL1NsI6s8Y4I3U2wgkQ0lRLlRTRTo4MDU4LklRX0NBUEVYLkNRMTIwMTYuLi4uVVNEAQAAAIH/BwACAAAACy02MjguNDA4NjU4AQgAAAAFAAAAATEBAAAACjE4NTExMTQ3OTYDAAAAAzE2MAIAAAAEMjAyMQQAAAABMAcAAAAKMTAvMjQvMjAyMwgAAAAJMy8zMS8yMDE2CQAAAAEwdVb62ovU2wgs/THgjdTbCChDSVEuVFNFOjgwNTguSVFfVE9UQUxfUkVWLkNRNDIwMTUuLi4uVVNEAQAAAIH/BwACAAAADDE1MDY0LjkwOTI5MwEIAAAABQAAAAExAQAAAAoxNzc0MjU1MTk5AwAAAAMxNjACAAAAAjI4BAAAAAEwBwAAAAoxMC8yNC8yMDIzCAAAAAoxMi8z</t>
  </si>
  <si>
    <t>MS8yMDE1CQAAAAEwdVb62ovU2whYtRLgjdTbCCFDSVEuVFNFOjgwNTguSVFfTkkuQ1E0MjAxNS4uLi5VU0QBAAAAgf8HAAIAAAAKNzA3LjY0NTYyOQEIAAAABQAAAAExAQAAAAoxNzc0MjU1MTk5AwAAAAMxNjACAAAAAjE1BAAAAAEwBwAAAAoxMC8yNC8yMDIzCAAAAAoxMi8zMS8yMDE1CQAAAAEwdVb62ovU2whvhSrgjdTbCClDSVEuVFNFOjgwNTguSVFfQ0FTSF9FUVVJVi5DUTQyMDE1Li4uLlVTRAEAAACB/wcAAgAAAAwxMjA2Ni4yNzM1MjUBCAAAAAUAAAABMQEAAAAKMTc3NDI1NTE5OQMAAAADMTYwAgAAAAQxMDk2BAAAAAEwBwAAAAoxMC8yNC8yMDIzCAAAAAoxMi8zMS8yMDE1CQAAAAEwdVb62ovU2whiQyLgjdTbCC1DSVEuVFNFOjgwNTguSVFfQ0FTSF9TVF9JTlZFU1QuQ1E0MjAxNS4uLi5VU0QBAAAAgf8HAAIAAAAMMTQ4NzcuNDcxNjc5AQgAAAAFAAAAATEBAAAACjE3NzQyNTUxOTkDAAAAAzE2MAIAAAAEMTAwMgQAAAABMAcAAAAKMTAvMjQvMjAyMwgAAAAKMTIvMzEvMjAxNQkAAAABMHVW+tqL1NsImRot4I3U2wgnQ0lRLlRTRTo4MDU4LklRX1RPVEFMX0NBLkNRNDIwMTUuLi4uVVNEAQAAAIH/BwACAAAADDU5NzgzLjc3MTkyMwEIAAAABQAAAAExAQAAAAoxNzc0MjU1MTk5AwAAAAMxNjACAAAABDEwMDgEAAAAATAHAAAACjEwLzI0LzIwMjMIAAAACjEyLzMxLzIwMTUJAAAAATB1Vvrai9Tb</t>
  </si>
  <si>
    <t>CLMpJeCN1NsIK0NJUS5UU0U6ODA1OC5JUV9UT1RBTF9BU1NFVFMuQ1E0MjAxNS4uLi5VU0QBAAAAgf8HAAIAAAANMTM1NzcwLjkzOTA1OAEIAAAABQAAAAExAQAAAAoxNzc0MjU1MTk5AwAAAAMxNjACAAAABDEwMDcEAAAAATAHAAAACjEwLzI0LzIwMjMIAAAACjEyLzMxLzIwMTUJAAAAATB1Vvrai9TbCGuKQ+CN1NsIJ0NJUS5UU0U6ODA1OC5JUV9UT1RBTF9DTC5DUTQyMDE1Li4uLlVTRAEAAACB/wcAAgAAAAo0MTc5MS41NjYzAQgAAAAFAAAAATEBAAAACjE3NzQyNTUxOTkDAAAAAzE2MAIAAAAEMTAwOQQAAAABMAcAAAAKMTAvMjQvMjAyMwgAAAAKMTIvMzEvMjAxNQkAAAABMHVW+tqL1NsI6s8Y4I3U2wgpQ0lRLlRTRTo4MDU4LklRX1RPVEFMX0xJQUIuQ1E0MjAxNS4uLi5VU0QBAAAAgf8HAAIAAAAMODc0MjkuMTM5NDYyAQgAAAAFAAAAATEBAAAACjE3NzQyNTUxOTkDAAAAAzE2MAIAAAAEMTI3NgQAAAABMAcAAAAKMTAvMjQvMjAyMwgAAAAKMTIvMzEvMjAxNQkAAAABMHVW+tqL1NsIRFxF4I3U2wgqQ0lRLlRTRTo4MDU4LklRX1BSRUZfRVFVSVRZLkNRNDIwMTUuLi4uVVNEAQAAAIH/BwADAAAAAAB1Vvrai9TbCLdSHOCN1NsIMkNJUS5UU0U6ODA1OC5JUV9UT1RBTF9DT01NT05fRVFVSVRZLkNRNDIwMTUuLi4uVVNEAQAAAIH/BwACAAAADDQ0NTkzLjc3MTEwOQEIAAAABQAAAAExAQAAAAoxNzc0</t>
  </si>
  <si>
    <t>MjU1MTk5AwAAAAMxNjACAAAABDEwMDYEAAAAATAHAAAACjEwLzI0LzIwMjMIAAAACjEyLzMxLzIwMTUJAAAAATB1Vvrai9TbCLz+HeCN1NsII0NJUS5UU0U6ODA1OC5JUV9BUElDLkNRNDIwMTUuLi4uVVNEAQAAAIH/BwACAAAACzIxODMuNDM2MDU3AQgAAAAFAAAAATEBAAAACjE3NzQyNTUxOTkDAAAAAzE2MAIAAAAEMTA4NAQAAAABMAcAAAAKMTAvMjQvMjAyMwgAAAAKMTIvMzEvMjAxNQkAAAABMHVW+tqL1NsIUNUo4I3U2wghQ0lRLlRTRTo4MDU4LklRX1JFLkNRNDIwMTUuLi4uVVNEAQAAAIH/BwACAAAADDMwNDI2LjExNjQzOQEIAAAABQAAAAExAQAAAAoxNzc0MjU1MTk5AwAAAAMxNjACAAAABDEyMjIEAAAAATAHAAAACjEwLzI0LzIwMjMIAAAACjEyLzMxLzIwMTUJAAAAATB1Vvrai9TbCDa4EOCN1NsIK0NJUS5UU0U6ODA1OC5JUV9UT1RBTF9FUVVJVFkuQ1E0MjAxNS4uLi5VU0QBAAAAgf8HAAIAAAAMNDgzNDEuNzk5NTk2AQgAAAAFAAAAATEBAAAACjE3NzQyNTUxOTkDAAAAAzE2MAIAAAAEMTI3NQQAAAABMAcAAAAKMTAvMjQvMjAyMwgAAAAKMTIvMzEvMjAxNQkAAAABMHVW+tqL1NsIWLUS4I3U2wg8Q0lRLlRTRTo4MDU4LklRX1RPVEFMX09VVFNUQU5ESU5HX0ZJTElOR19EQVRFLkNRNDIwMTUuLi4uVVNEAQAAAIH/BwACAAAACjE1ODQuMzgwMTUBBAAAAAUAAAABNQEAAAAKMTc3NDI1NTE5</t>
  </si>
  <si>
    <t>OQIAAAAFMjQxNTMGAAAAATB1Vvrai9TbCGv+FOCN1NsIKUNJUS5UU0U6ODA1OC5JUV9UT1RBTF9ERUJULkNRNDIwMTUuLi4uVVNEAQAAAIH/BwACAAAADDUyOTIzLjAyMjgwMwEIAAAABQAAAAExAQAAAAoxNzc0MjU1MTk5AwAAAAMxNjACAAAABDQxNzMEAAAAATAHAAAACjEwLzI0LzIwMjMIAAAACjEyLzMxLzIwMTUJAAAAATB1Vvrai9TbCBz6FuCN1NsILUNJUS5UU0U6ODA1OC5JUV9QUkVGX0RJVl9PVEhFUi5DUTQyMDE1Li4uLlVTRAEAAACB/wcAAwAAAAAAdVb62ovU2whiQyLgjdTbCCNDSVEuVFNFOjgwNTguSVFfQ09HUy5DUTQyMDE1Li4uLlVTRAEAAACB/wcAAgAAAAwxMjcwMS42NzI4OTQBCAAAAAUAAAABMQEAAAAKMTc3NDI1NTE5OQMAAAADMTYwAgAAAAIzNAQAAAABMAcAAAAKMTAvMjQvMjAyMwgAAAAKMTIvMzEvMjAxNQkAAAABMHVW+tqL1NsIgQNC4I3U2wghQ0lRLlRTRTo4MDU4LklRX0FQLkNRNDIwMTUuLi4uVVNEAQAAAIH/BwACAAAACzIwOTYxLjI5ODk2AQgAAAAFAAAAATEBAAAACjE3NzQyNTUxOTkDAAAAAzE2MAIAAAAEMTAxOAQAAAABMAcAAAAKMTAvMjQvMjAyMwgAAAAKMTIvMzEvMjAxNQkAAAABMHVW+tqL1NsIsykl4I3U2wghQ0lRLlRTRTo4MDU4LklRX0FSLkNRNDIwMTUuLi4uVVNEAQAAAIH/BwACAAAADDI4ODYwLjUxNzM1NAEIAAAABQAAAAExAQAAAAoxNzc0MjU1MTk5</t>
  </si>
  <si>
    <t>AwAAAAMxNjACAAAABDEwMjEEAAAAATAHAAAACjEwLzI0LzIwMjMIAAAACjEyLzMxLzIwMTUJAAAAATB1Vvrai9TbCI0QKOCN1NsIKENJUS5UU0U6ODA1OC5JUV9JTlZFTlRPUlkuQ1E0MjAxNS4uLi5VU0QBAAAAgf8HAAIAAAALOTc2MS41NDc5NDQBCAAAAAUAAAABMQEAAAAKMTc3NDI1NTE5OQMAAAADMTYwAgAAAAQxMDQzBAAAAAEwBwAAAAoxMC8yNC8yMDIzCAAAAAoxMi8zMS8yMDE1CQAAAAEwdVb62ovU2wgO0g3gjdTbCCJDSVEuVFNFOjgwNTguSVFfU0dBLkNRNDIwMTUuLi4uVVNEAQAAAIH/BwACAAAACzIwMzQuOTUwMTkyAQgAAAAFAAAAATEBAAAACjE3NzQyNTUxOTkDAAAAAzE2MAIAAAACMjMEAAAAATAHAAAACjEwLzI0LzIwMjMIAAAACjEyLzMxLzIwMTUJAAAAATB1Vvrai9TbCNrTPOCN1NsIN0NJUS5UU0U6ODA1OC5JUV9UT1RBTF9SRVZfMVlSX0FOTl9HUk9XVEguQ1E0MjAxNS4uLi5VU0QBAAAAgf8HAAIAAAAILTExLjIzOTEBCAAAAAUAAAABMQEAAAAKMTc3NDI1NTE5OQMAAAACNzkCAAAABDQxOTQEAAAAATAHAAAACjEwLzI0LzIwMjMIAAAACjEyLzMxLzIwMTUJAAAAATB1Vvrai9TbCLdSHOCN1NsIIUNJUS5UU0U6ODA1OC5JUV9EQS5DUTQyMDE1Li4uLlVTRAEAAACB/wcAAwAAAAAAdVb62ovU2wi8/h3gjdTbCC9DSVEuVFNFOjgwNTguSVFfTkVUX0lOVEVSRVNUX0VYUC5DUTQyMDE1</t>
  </si>
  <si>
    <t>Li4uLlVTRAEAAACB/wcAAgAAAAoyMjEuNTE0MTU1AQgAAAAFAAAAATEBAAAACjE3NzQyNTUxOTkDAAAAAzE2MAIAAAADMzY4BAAAAAEwBwAAAAoxMC8yNC8yMDIzCAAAAAoxMi8zMS8yMDE1CQAAAAEwdVb62ovU2wggGz/gjdTbCC5DSVEuVFNFOjgwNTguSVFfTkVUX1dPUktJTkdfQ0FQLkNRNDIwMTUuLi4uVVNEAQAAAIH/BwACAAAADDE3NjY2LjU4MTY0NgEIAAAABQAAAAExAQAAAAoxNzc0MjU1MTk5AwAAAAMxNjACAAAABDEzMTEEAAAAATAHAAAACjEwLzI0LzIwMjMIAAAACjEyLzMxLzIwMTUJAAAAATB1Vvrai9TbCJgFQOCN1NsIJENJUS5UU0U6ODA1OC5JUV9DQVBFWC5DUTQyMDE1Li4uLlVTRAEAAACB/wcAAgAAAAstNDIxLjYzMDYzOAEIAAAABQAAAAExAQAAAAoxNzc0MjU1MTk5AwAAAAMxNjACAAAABDIwMjEEAAAAATAHAAAACjEwLzI0LzIwMjMIAAAACjEyLzMxLzIwMTUJAAAAATB1Vvrai9TbCFi1EuCN1NsIKENJUS5UU0U6ODA1OC5JUV9UT1RBTF9SRVYuQ1EzMjAxNS4uLi5VU0QBAAAAgf8HAAIAAAAMMTQ5MDkuOTAxMzE2AQgAAAAFAAAAATEBAAAACjE3NjI3NjEzMTIDAAAAAzE2MAIAAAACMjgEAAAAATAHAAAACjEwLzI0LzIwMjMIAAAACTkvMzAvMjAxNQkAAAABMHVW+tqL1NsIjRAo4I3U2wghQ0lRLlRTRTo4MDU4LklRX05JLkNRMzIwMTUuLi4uVVNEAQAAAIH/BwACAAAACjY2Ny44</t>
  </si>
  <si>
    <t>ODMyNTUBCAAAAAUAAAABMQEAAAAKMTc2Mjc2MTMxMgMAAAADMTYwAgAAAAIxNQQAAAABMAcAAAAKMTAvMjQvMjAyMwgAAAAJOS8zMC8yMDE1CQAAAAEwdVb62ovU2wgO0g3gjdTbCClDSVEuVFNFOjgwNTguSVFfQ0FTSF9FUVVJVi5DUTMyMDE1Li4uLlVTRAEAAACB/wcAAgAAAAwxMTMwNS41MjQ5MTYBCAAAAAUAAAABMQEAAAAKMTc2Mjc2MTMxMgMAAAADMTYwAgAAAAQxMDk2BAAAAAEwBwAAAAoxMC8yNC8yMDIzCAAAAAk5LzMwLzIwMTUJAAAAATB1Vvrai9TbCL8lO+CN1NsILUNJUS5UU0U6ODA1OC5JUV9DQVNIX1NUX0lOVkVTVC5DUTMyMDE1Li4uLlVTRAEAAACB/wcAAgAAAAwxNDI2OS45NjMxMDcBCAAAAAUAAAABMQEAAAAKMTc2Mjc2MTMxMgMAAAADMTYwAgAAAAQxMDAyBAAAAAEwBwAAAAoxMC8yNC8yMDIzCAAAAAk5LzMwLzIwMTUJAAAAATB1Vvrai9TbCDa4EOCN1NsIJ0NJUS5UU0U6ODA1OC5JUV9UT1RBTF9DQS5DUTMyMDE1Li4uLlVTRAEAAACB/wcAAgAAAAw1NzE1My4yNjQ1NDgBCAAAAAUAAAABMQEAAAAKMTc2Mjc2MTMxMgMAAAADMTYwAgAAAAQxMDA4BAAAAAEwBwAAAAoxMC8yNC8yMDIzCAAAAAk5LzMwLzIwMTUJAAAAATB1Vvrai9TbCLz+HeCN1NsIK0NJUS5UU0U6ODA1OC5JUV9UT1RBTF9BU1NFVFMuQ1EzMjAxNS4uLi5VU0QBAAAAgf8HAAIAAAANMTM0NzEzLjE5NDIwNAEIAAAA</t>
  </si>
  <si>
    <t>BQAAAAExAQAAAAoxNzYyNzYxMzEyAwAAAAMxNjACAAAABDEwMDcEAAAAATAHAAAACjEwLzI0LzIwMjMIAAAACTkvMzAvMjAxNQkAAAABMHVW+tqL1NsIWQc34I3U2wgnQ0lRLlRTRTo4MDU4LklRX1RPVEFMX0NMLkNRMzIwMTUuLi4uVVNEAQAAAIH/BwACAAAADDM4OTUwLjQ4MzA1OQEIAAAABQAAAAExAQAAAAoxNzYyNzYxMzEyAwAAAAMxNjACAAAABDEwMDkEAAAAATAHAAAACjEwLzI0LzIwMjMIAAAACTkvMzAvMjAxNQkAAAABMHVW+tqL1NsIEGc44I3U2wgpQ0lRLlRTRTo4MDU4LklRX1RPVEFMX0xJQUIuQ1EzMjAxNS4uLi5VU0QBAAAAgf8HAAIAAAAMODYwMTAuMzkxMjUzAQgAAAAFAAAAATEBAAAACjE3NjI3NjEzMTIDAAAAAzE2MAIAAAAEMTI3NgQAAAABMAcAAAAKMTAvMjQvMjAyMwgAAAAJOS8zMC8yMDE1CQAAAAEwdVb62ovU2whiQyLgjdTbCCpDSVEuVFNFOjgwNTguSVFfUFJFRl9FUVVJVFkuQ1EzMjAxNS4uLi5VU0QBAAAAgf8HAAMAAAAAAHVW+tqL1NsIPJ854I3U2wgyQ0lRLlRTRTo4MDU4LklRX1RPVEFMX0NPTU1PTl9FUVVJVFkuQ1EzMjAxNS4uLi5VU0QBAAAAgf8HAAIAAAAMNDQ4MTguMDE1NjM4AQgAAAAFAAAAATEBAAAACjE3NjI3NjEzMTIDAAAAAzE2MAIAAAAEMTAwNgQAAAABMAcAAAAKMTAvMjQvMjAyMwgAAAAJOS8zMC8yMDE1CQAAAAEwdVb62ovU2whr/hTgjdTbCCNDSVEu</t>
  </si>
  <si>
    <t>VFNFOjgwNTguSVFfQVBJQy5DUTMyMDE1Li4uLlVTRAEAAACB/wcAAgAAAAsyMjI3Ljg0NDg2NwEIAAAABQAAAAExAQAAAAoxNzYyNzYxMzEyAwAAAAMxNjACAAAABDEwODQEAAAAATAHAAAACjEwLzI0LzIwMjMIAAAACTkvMzAvMjAxNQkAAAABMHVW+tqL1NsIY9QW4I3U2wghQ0lRLlRTRTo4MDU4LklRX1JFLkNRMzIwMTUuLi4uVVNEAQAAAIH/BwACAAAADDMwMTYxLjY0OTIxNwEIAAAABQAAAAExAQAAAAoxNzYyNzYxMzEyAwAAAAMxNjACAAAABDEyMjIEAAAAATAHAAAACjEwLzI0LzIwMjMIAAAACTkvMzAvMjAxNQkAAAABMHVW+tqL1NsIHZY04I3U2wgrQ0lRLlRTRTo4MDU4LklRX1RPVEFMX0VRVUlUWS5DUTMyMDE1Li4uLlVTRAEAAACB/wcAAgAAAAw0ODcwMi44MDI5NTEBCAAAAAUAAAABMQEAAAAKMTc2Mjc2MTMxMgMAAAADMTYwAgAAAAQxMjc1BAAAAAEwBwAAAAoxMC8yNC8yMDIzCAAAAAk5LzMwLzIwMTUJAAAAATB1Vvrai9TbCLdSHOCN1NsIPENJUS5UU0U6ODA1OC5JUV9UT1RBTF9PVVRTVEFORElOR19GSUxJTkdfREFURS5DUTMyMDE1Li4uLlVTRAEAAACB/wcAAgAAAAsxNTg0LjMyMjkyMgEEAAAABQAAAAE1AQAAAAoxNzYyNzYxMzEyAgAAAAUyNDE1MwYAAAABMHVW+tqL1NsIjRAo4I3U2wgpQ0lRLlRTRTo4MDU4LklRX1RPVEFMX0RFQlQuQ1EzMjAxNS4uLi5VU0QBAAAAgf8HAAIAAAAM</t>
  </si>
  <si>
    <t>NTM3NjguNjE1MDQ5AQgAAAAFAAAAATEBAAAACjE3NjI3NjEzMTIDAAAAAzE2MAIAAAAENDE3MwQAAAABMAcAAAAKMTAvMjQvMjAyMwgAAAAJOS8zMC8yMDE1CQAAAAEwdVb62ovU2wgO0g3gjdTbCC1DSVEuVFNFOjgwNTguSVFfUFJFRl9ESVZfT1RIRVIuQ1EzMjAxNS4uLi5VU0QBAAAAgf8HAAMAAAAAAHVW+tqL1NsILP0x4I3U2wgjQ0lRLlRTRTo4MDU4LklRX0NPR1MuQ1EzMjAxNS4uLi5VU0QBAAAAgf8HAAIAAAAMMTI1NDYuODc0NTg3AQgAAAAFAAAAATEBAAAACjE3NjI3NjEzMTIDAAAAAzE2MAIAAAACMzQEAAAAATAHAAAACjEwLzI0LzIwMjMIAAAACTkvMzAvMjAxNQkAAAABMHVW+tqL1NsINrgQ4I3U2wghQ0lRLlRTRTo4MDU4LklRX0FQLkNRMzIwMTUuLi4uVVNEAQAAAIH/BwACAAAADDE5NDI0LjMzNzQ0OQEIAAAABQAAAAExAQAAAAoxNzYyNzYxMzEyAwAAAAMxNjACAAAABDEwMTgEAAAAATAHAAAACjEwLzI0LzIwMjMIAAAACTkvMzAvMjAxNQkAAAABMHVW+tqL1NsIWLUS4I3U2wghQ0lRLlRTRTo4MDU4LklRX0FSLkNRMzIwMTUuLi4uVVNEAQAAAIH/BwACAAAADDI3Mjk0LjI0MTk3MQEIAAAABQAAAAExAQAAAAoxNzYyNzYxMzEyAwAAAAMxNjACAAAABDEwMjEEAAAAATAHAAAACjEwLzI0LzIwMjMIAAAACTkvMzAvMjAxNQkAAAABMHVW+tqL1NsIb4Uq4I3U2wgoQ0lRLlRTRTo4MDU4LklR</t>
  </si>
  <si>
    <t>X0lOVkVOVE9SWS5DUTMyMDE1Li4uLlVTRAEAAACB/wcAAgAAAAwxMDE3NC4zNDM1MzYBCAAAAAUAAAABMQEAAAAKMTc2Mjc2MTMxMgMAAAADMTYwAgAAAAQxMDQzBAAAAAEwBwAAAAoxMC8yNC8yMDIzCAAAAAk5LzMwLzIwMTUJAAAAATB1Vvrai9TbCJkaLeCN1NsIIkNJUS5UU0U6ODA1OC5JUV9TR0EuQ1EzMjAxNS4uLi5VU0QBAAAAgf8HAAIAAAALMjA5My40MTQ2NjQBCAAAAAUAAAABMQEAAAAKMTc2Mjc2MTMxMgMAAAADMTYwAgAAAAIyMwQAAAABMAcAAAAKMTAvMjQvMjAyMwgAAAAJOS8zMC8yMDE1CQAAAAEwdVb62ovU2whhHCLgjdTbCDdDSVEuVFNFOjgwNTguSVFfVE9UQUxfUkVWXzFZUl9BTk5fR1JPV1RILkNRMzIwMTUuLi4uVVNEAQAAAIH/BwACAAAABy02LjUxMTEBCAAAAAUAAAABMQEAAAAKMTc2Mjc2MTMxMgMAAAACNzkCAAAABDQxOTQEAAAAATAHAAAACjEwLzI0LzIwMjMIAAAACTkvMzAvMjAxNQkAAAABMHVW+tqL1NsIOGYv4I3U2wghQ0lRLlRTRTo4MDU4LklRX0RBLkNRMzIwMTUuLi4uVVNEAQAAAIH/BwADAAAAAAB1Vvrai9TbCLMpJeCN1NsIL0NJUS5UU0U6ODA1OC5JUV9ORVRfSU5URVJFU1RfRVhQLkNRMzIwMTUuLi4uVVNEAQAAAIH/BwACAAAACTQxLjMyNDU5MwEIAAAABQAAAAExAQAAAAoxNzYyNzYxMzEyAwAAAAMxNjACAAAAAzM2OAQAAAABMAcAAAAKMTAvMjQvMjAyMwgA</t>
  </si>
  <si>
    <t>AAAJOS8zMC8yMDE1CQAAAAEwdVb62ovU2whj1BbgjdTbCC5DSVEuVFNFOjgwNTguSVFfTkVUX1dPUktJTkdfQ0FQLkNRMzIwMTUuLi4uVVNEAQAAAIH/BwACAAAADDE3NTM3Ljg0NjQxMgEIAAAABQAAAAExAQAAAAoxNzYyNzYxMzEyAwAAAAMxNjACAAAABDEzMTEEAAAAATAHAAAACjEwLzI0LzIwMjMIAAAACTkvMzAvMjAxNQkAAAABMHVW+tqL1NsI6s8Y4I3U2wgkQ0lRLlRTRTo4MDU4LklRX0NBUEVYLkNRMzIwMTUuLi4uVVNEAQAAAIH/BwACAAAACy01MjYuNzEzMTY4AQgAAAAFAAAAATEBAAAACjE3NjI3NjEzMTIDAAAAAzE2MAIAAAAEMjAyMQQAAAABMAcAAAAKMTAvMjQvMjAyMwgAAAAJOS8zMC8yMDE1CQAAAAEwdVb62ovU2whQ1SjgjdTbCChDSVEuVFNFOjgwNTguSVFfVE9UQUxfUkVWLkNRMjIwMTUuLi4uVVNEAQAAAIH/BwACAAAADDE0ODgxLjc3NDU0MQEIAAAABQAAAAExAQAAAAoxNzQ4NDQ1NjExAwAAAAMxNjACAAAAAjI4BAAAAAEwBwAAAAoxMC8yNC8yMDIzCAAAAAk2LzMwLzIwMTUJAAAAATB1Vvrai9TbCFi1EuCN1NsIIUNJUS5UU0U6ODA1OC5JUV9OSS5DUTIyMDE1Li4uLlVTRAEAAACB/wcAAgAAAAo2MTIuODcwMDAxAQgAAAAFAAAAATEBAAAACjE3NDg0NDU2MTEDAAAAAzE2MAIAAAACMTUEAAAAATAHAAAACjEwLzI0LzIwMjMIAAAACTYvMzAvMjAxNQkAAAABMHVW+tqL1NsIa/4U</t>
  </si>
  <si>
    <t>4I3U2wgpQ0lRLlRTRTo4MDU4LklRX0NBU0hfRVFVSVYuQ1EyMjAxNS4uLi5VU0QBAAAAgf8HAAIAAAAMMTE4NzYuNDUxNTIxAQgAAAAFAAAAATEBAAAACjE3NDg0NDU2MTEDAAAAAzE2MAIAAAAEMTA5NgQAAAABMAcAAAAKMTAvMjQvMjAyMwgAAAAJNi8zMC8yMDE1CQAAAAEwdVb62ovU2whhHCLgjdTbCC1DSVEuVFNFOjgwNTguSVFfQ0FTSF9TVF9JTlZFU1QuQ1EyMjAxNS4uLi5VU0QBAAAAgf8HAAIAAAAMMTQ5MjIuNzYzOTEyAQgAAAAFAAAAATEBAAAACjE3NDg0NDU2MTEDAAAAAzE2MAIAAAAEMTAwMgQAAAABMAcAAAAKMTAvMjQvMjAyMwgAAAAJNi8zMC8yMDE1CQAAAAEwdVb62ovU2whrikPgjdTbCCdDSVEuVFNFOjgwNTguSVFfVE9UQUxfQ0EuQ1EyMjAxNS4uLi5VU0QBAAAAgf8HAAIAAAAMNTkwMDIuMzk2NjA0AQgAAAAFAAAAATEBAAAACjE3NDg0NDU2MTEDAAAAAzE2MAIAAAAEMTAwOAQAAAABMAcAAAAKMTAvMjQvMjAyMwgAAAAJNi8zMC8yMDE1CQAAAAEwdVb62ovU2wizKSXgjdTbCCtDSVEuVFNFOjgwNTguSVFfVE9UQUxfQVNTRVRTLkNRMjIwMTUuLi4uVVNEAQAAAIH/BwACAAAADTEzNjc5Ny44MTg4MjcBCAAAAAUAAAABMQEAAAAKMTc0ODQ0NTYxMQMAAAADMTYwAgAAAAQxMDA3BAAAAAEwBwAAAAoxMC8yNC8yMDIzCAAAAAk2LzMwLzIwMTUJAAAAATB1Vvrai9TbCIEDQuCN1NsIJ0NJ</t>
  </si>
  <si>
    <t>US5UU0U6ODA1OC5JUV9UT1RBTF9DTC5DUTIyMDE1Li4uLlVTRAEAAACB/wcAAgAAAAwzOTEyNC44NDExMjMBCAAAAAUAAAABMQEAAAAKMTc0ODQ0NTYxMQMAAAADMTYwAgAAAAQxMDA5BAAAAAEwBwAAAAoxMC8yNC8yMDIzCAAAAAk2LzMwLzIwMTUJAAAAATB1Vvrai9TbCA7SDeCN1NsIKUNJUS5UU0U6ODA1OC5JUV9UT1RBTF9MSUFCLkNRMjIwMTUuLi4uVVNEAQAAAIH/BwACAAAADDg3MDkyLjU3Njg5NwEIAAAABQAAAAExAQAAAAoxNzQ4NDQ1NjExAwAAAAMxNjACAAAABDEyNzYEAAAAATAHAAAACjEwLzI0LzIwMjMIAAAACTYvMzAvMjAxNQkAAAABMHVW+tqL1NsIIBs/4I3U2wgqQ0lRLlRTRTo4MDU4LklRX1BSRUZfRVFVSVRZLkNRMjIwMTUuLi4uVVNEAQAAAIH/BwADAAAAAAB1Vvrai9TbCLdSHOCN1NsIMkNJUS5UU0U6ODA1OC5JUV9UT1RBTF9DT01NT05fRVFVSVRZLkNRMjIwMTUuLi4uVVNEAQAAAIH/BwACAAAADDQ1NzU5LjU2NzMwMwEIAAAABQAAAAExAQAAAAoxNzQ4NDQ1NjExAwAAAAMxNjACAAAABDEwMDYEAAAAATAHAAAACjEwLzI0LzIwMjMIAAAACTYvMzAvMjAxNQkAAAABMHVW+tqL1NsIvP4d4I3U2wgjQ0lRLlRTRTo4MDU4LklRX0FQSUMuQ1EyMjAxNS4uLi5VU0QBAAAAgf8HAAIAAAALMjE3OS44MDM3OTMBCAAAAAUAAAABMQEAAAAKMTc0ODQ0NTYxMQMAAAADMTYwAgAAAAQxMDg0</t>
  </si>
  <si>
    <t>BAAAAAEwBwAAAAoxMC8yNC8yMDIzCAAAAAk2LzMwLzIwMTUJAAAAATB1Vvrai9TbCJgFQOCN1NsIIUNJUS5UU0U6ODA1OC5JUV9SRS5DUTIyMDE1Li4uLlVTRAEAAACB/wcAAgAAAAwyOTYxMy45NDk3MzQBCAAAAAUAAAABMQEAAAAKMTc0ODQ0NTYxMQMAAAADMTYwAgAAAAQxMjIyBAAAAAEwBwAAAAoxMC8yNC8yMDIzCAAAAAk2LzMwLzIwMTUJAAAAATB1Vvrai9TbCDa4EOCN1NsIK0NJUS5UU0U6ODA1OC5JUV9UT1RBTF9FUVVJVFkuQ1EyMjAxNS4uLi5VU0QBAAAAgf8HAAIAAAAMNDk3MDUuMjQxOTMxAQgAAAAFAAAAATEBAAAACjE3NDg0NDU2MTEDAAAAAzE2MAIAAAAEMTI3NQQAAAABMAcAAAAKMTAvMjQvMjAyMwgAAAAJNi8zMC8yMDE1CQAAAAEwdVb62ovU2whYtRLgjdTbCDxDSVEuVFNFOjgwNTguSVFfVE9UQUxfT1VUU1RBTkRJTkdfRklMSU5HX0RBVEUuQ1EyMjAxNS4uLi5VU0QBAAAAgf8HAAIAAAALMTYwNC43NTE0ODMBBAAAAAUAAAABNQEAAAAKMTc0ODQ0NTYxMQIAAAAFMjQxNTMGAAAAATB1Vvrai9TbCGv+FOCN1NsIKUNJUS5UU0U6ODA1OC5JUV9UT1RBTF9ERUJULkNRMjIwMTUuLi4uVVNEAQAAAIH/BwACAAAADDUzNTc1LjQ5NTQ2MgEIAAAABQAAAAExAQAAAAoxNzQ4NDQ1NjExAwAAAAMxNjACAAAABDQxNzMEAAAAATAHAAAACjEwLzI0LzIwMjMIAAAACTYvMzAvMjAxNQkAAAABMHVW</t>
  </si>
  <si>
    <t>+tqL1NsIY9QW4I3U2wgtQ0lRLlRTRTo4MDU4LklRX1BSRUZfRElWX09USEVSLkNRMjIwMTUuLi4uVVNEAQAAAIH/BwADAAAAAAB1Vvrai9TbCOrPGOCN1NsII0NJUS5UU0U6ODA1OC5JUV9DT0dTLkNRMjIwMTUuLi4uVVNEAQAAAIH/BwACAAAADDEyNTkzLjgxMDQ4NQEIAAAABQAAAAExAQAAAAoxNzQ4NDQ1NjExAwAAAAMxNjACAAAAAjM0BAAAAAEwBwAAAAoxMC8yNC8yMDIzCAAAAAk2LzMwLzIwMTUJAAAAATB1Vvrai9TbCL8lO+CN1NsIIUNJUS5UU0U6ODA1OC5JUV9BUC5DUTIyMDE1Li4uLlVTRAEAAACB/wcAAgAAAAwxOTg2Ni44NDQxMTUBCAAAAAUAAAABMQEAAAAKMTc0ODQ0NTYxMQMAAAADMTYwAgAAAAQxMDE4BAAAAAEwBwAAAAoxMC8yNC8yMDIzCAAAAAk2LzMwLzIwMTUJAAAAATB1Vvrai9TbCLMpJeCN1NsIIUNJUS5UU0U6ODA1OC5JUV9BUi5DUTIyMDE1Li4uLlVTRAEAAACB/wcAAgAAAAwyNzc1My40OTE4MTcBCAAAAAUAAAABMQEAAAAKMTc0ODQ0NTYxMQMAAAADMTYwAgAAAAQxMDIxBAAAAAEwBwAAAAoxMC8yNC8yMDIzCAAAAAk2LzMwLzIwMTUJAAAAATB1Vvrai9TbCIHpJ+CN1NsIKENJUS5UU0U6ODA1OC5JUV9JTlZFTlRPUlkuQ1EyMjAxNS4uLi5VU0QBAAAAgf8HAAIAAAAMMTA0NTAuMTM5MTU0AQgAAAAFAAAAATEBAAAACjE3NDg0NDU2MTEDAAAAAzE2MAIAAAAEMTA0MwQAAAAB</t>
  </si>
  <si>
    <t>MAcAAAAKMTAvMjQvMjAyMwgAAAAJNi8zMC8yMDE1CQAAAAEwdVb62ovU2wgO0g3gjdTbCCJDSVEuVFNFOjgwNTguSVFfU0dBLkNRMjIwMTUuLi4uVVNEAQAAAIH/BwACAAAACzIxMDMuNzM2NzQ0AQgAAAAFAAAAATEBAAAACjE3NDg0NDU2MTEDAAAAAzE2MAIAAAACMjMEAAAAATAHAAAACjEwLzI0LzIwMjMIAAAACTYvMzAvMjAxNQkAAAABMHVW+tqL1NsI2tM84I3U2wg3Q0lRLlRTRTo4MDU4LklRX1RPVEFMX1JFVl8xWVJfQU5OX0dST1dUSC5DUTIyMDE1Li4uLlVTRAEAAACB/wcAAgAAAActMy45Mjg1AQgAAAAFAAAAATEBAAAACjE3NDg0NDU2MTEDAAAAAjc5AgAAAAQ0MTk0BAAAAAEwBwAAAAoxMC8yNC8yMDIzCAAAAAk2LzMwLzIwMTUJAAAAATB1Vvrai9TbCLdSHOCN1NsIIUNJUS5UU0U6ODA1OC5JUV9EQS5DUTIyMDE1Li4uLlVTRAEAAACB/wcAAwAAAAAAdVb62ovU2wi8/h3gjdTbCC9DSVEuVFNFOjgwNTguSVFfTkVUX0lOVEVSRVNUX0VYUC5DUTIyMDE1Li4uLlVTRAEAAACB/wcAAgAAAAoyMDguMjA5MzI0AQgAAAAFAAAAATEBAAAACjE3NDg0NDU2MTEDAAAAAzE2MAIAAAADMzY4BAAAAAEwBwAAAAoxMC8yNC8yMDIzCAAAAAk2LzMwLzIwMTUJAAAAATB1Vvrai9TbCBBnOOCN1NsILkNJUS5UU0U6ODA1OC5JUV9ORVRfV09SS0lOR19DQVAuQ1EyMjAxNS4uLi5VU0QBAAAAgf8HAAIAAAALMTgw</t>
  </si>
  <si>
    <t>ODEuMzgyMTEBCAAAAAUAAAABMQEAAAAKMTc0ODQ0NTYxMQMAAAADMTYwAgAAAAQxMzExBAAAAAEwBwAAAAoxMC8yNC8yMDIzCAAAAAk2LzMwLzIwMTUJAAAAATB1Vvrai9TbCGl1OeCN1NsIJENJUS5UU0U6ODA1OC5JUV9DQVBFWC5DUTIyMDE1Li4uLlVTRAEAAACB/wcAAgAAAAstNTI5LjA5MjQwMwEIAAAABQAAAAExAQAAAAoxNzQ4NDQ1NjExAwAAAAMxNjACAAAABDIwMjEEAAAAATAHAAAACjEwLzI0LzIwMjMIAAAACTYvMzAvMjAxNQkAAAABMHVW+tqL1NsIYRwi4I3U2wgoQ0lRLlRTRTo4MDU4LklRX1RPVEFMX1JFVi5DUTEyMDE1Li4uLlVTRAEAAACB/wcAAgAAAAsxNTIxMi42NDMwMgEIAAAABQAAAAExAQAAAAoxNzk3NDc1NzE2AwAAAAMxNjACAAAAAjI4BAAAAAEwBwAAAAoxMC8yNC8yMDIzCAAAAAkzLzMxLzIwMTUJAAAAATB1Vvrai9TbCIHpJ+CN1NsIIUNJUS5UU0U6ODA1OC5JUV9OSS5DUTEyMDE1Li4uLlVTRAEAAACB/wcAAgAAAAo3MTAuNTI1ODkxAQgAAAAFAAAAATEBAAAACjE3OTc0NzU3MTYDAAAAAzE2MAIAAAACMTUEAAAAATAHAAAACjEwLzI0LzIwMjMIAAAACTMvMzEvMjAxNQkAAAABMHVW+tqL1NsIDtIN4I3U2wgpQ0lRLlRTRTo4MDU4LklRX0NBU0hfRVFVSVYuQ1ExMjAxNS4uLi5VU0QBAAAAgf8HAAIAAAAMMTQzNzcuNzczNDMxAQgAAAAFAAAAATEBAAAACjE3OTc0NzU3MTYD</t>
  </si>
  <si>
    <t>AAAAAzE2MAIAAAAEMTA5NgQAAAABMAcAAAAKMTAvMjQvMjAyMwgAAAAJMy8zMS8yMDE1CQAAAAEwdVb62ovU2wiNbzTgjdTbCC1DSVEuVFNFOjgwNTguSVFfQ0FTSF9TVF9JTlZFU1QuQ1ExMjAxNS4uLi5VU0QBAAAAgf8HAAIAAAAMMTc2MjIuODUyMjUyAQgAAAAFAAAAATEBAAAACjE3OTc0NzU3MTYDAAAAAzE2MAIAAAAEMTAwMgQAAAABMAcAAAAKMTAvMjQvMjAyMwgAAAAJMy8zMS8yMDE1CQAAAAEwdVb62ovU2wg2uBDgjdTbCCdDSVEuVFNFOjgwNTguSVFfVE9UQUxfQ0EuQ1ExMjAxNS4uLi5VU0QBAAAAgf8HAAIAAAAMNjM0MTEuMDM1NTAzAQgAAAAFAAAAATEBAAAACjE3OTc0NzU3MTYDAAAAAzE2MAIAAAAEMTAwOAQAAAABMAcAAAAKMTAvMjQvMjAyMwgAAAAJMy8zMS8yMDE1CQAAAAEwdVb62ovU2whYtRLgjdTbCCtDSVEuVFNFOjgwNTguSVFfVE9UQUxfQVNTRVRTLkNRMTIwMTUuLi4uVVNEAQAAAIH/BwACAAAADTEzOTc5OC4wMzU5MjYBCAAAAAUAAAABMQEAAAAKMTc5NzQ3NTcxNgMAAAADMTYwAgAAAAQxMDA3BAAAAAEwBwAAAAoxMC8yNC8yMDIzCAAAAAkzLzMxLzIwMTUJAAAAATB1Vvrai9TbCJkaLeCN1NsIJ0NJUS5UU0U6ODA1OC5JUV9UT1RBTF9DTC5DUTEyMDE1Li4uLlVTRAEAAACB/wcAAgAAAAw0MTQ5NS4wMDA0MDIBCAAAAAUAAAABMQEAAAAKMTc5NzQ3NTcxNgMAAAADMTYwAgAA</t>
  </si>
  <si>
    <t>AAQxMDA5BAAAAAEwBwAAAAoxMC8yNC8yMDIzCAAAAAkzLzMxLzIwMTUJAAAAATB1Vvrai9TbCDhmL+CN1NsIKUNJUS5UU0U6ODA1OC5JUV9UT1RBTF9MSUFCLkNRMTIwMTUuLi4uVVNEAQAAAIH/BwACAAAADDg5MzMwLjg3MTAwMQEIAAAABQAAAAExAQAAAAoxNzk3NDc1NzE2AwAAAAMxNjACAAAABDEyNzYEAAAAATAHAAAACjEwLzI0LzIwMjMIAAAACTMvMzEvMjAxNQkAAAABMHVW+tqL1NsIYRwi4I3U2wgqQ0lRLlRTRTo4MDU4LklRX1BSRUZfRVFVSVRZLkNRMTIwMTUuLi4uVVNEAQAAAIH/BwADAAAAAAB1Vvrai9TbCCz9MeCN1NsIMkNJUS5UU0U6ODA1OC5JUV9UT1RBTF9DT01NT05fRVFVSVRZLkNRMTIwMTUuLi4uVVNEAQAAAIH/BwACAAAADDQ2NDI0LjUxMTI5MQEIAAAABQAAAAExAQAAAAoxNzk3NDc1NzE2AwAAAAMxNjACAAAABDEwMDYEAAAAATAHAAAACjEwLzI0LzIwMjMIAAAACTMvMzEvMjAxNQkAAAABMHVW+tqL1NsIsykl4I3U2wgjQ0lRLlRTRTo4MDU4LklRX0FQSUMuQ1ExMjAxNS4uLi5VU0QBAAAAgf8HAAIAAAALMjIyMi41ODUyNTkBCAAAAAUAAAABMQEAAAAKMTc5NzQ3NTcxNgMAAAADMTYwAgAAAAQxMDg0BAAAAAEwBwAAAAoxMC8yNC8yMDIzCAAAAAkzLzMxLzIwMTUJAAAAATB1Vvrai9TbCGPUFuCN1NsIIUNJUS5UU0U6ODA1OC5JUV9SRS5DUTEyMDE1Li4uLlVTRAEAAACB/wcA</t>
  </si>
  <si>
    <t>AgAAAAwyOTkzMS4yMTk4NTkBCAAAAAUAAAABMQEAAAAKMTc5NzQ3NTcxNgMAAAADMTYwAgAAAAQxMjIyBAAAAAEwBwAAAAoxMC8yNC8yMDIzCAAAAAkzLzMxLzIwMTUJAAAAATB1Vvrai9TbCG+FKuCN1NsIK0NJUS5UU0U6ODA1OC5JUV9UT1RBTF9FUVVJVFkuQ1ExMjAxNS4uLi5VU0QBAAAAgf8HAAIAAAAMNTA0NjcuMTY0OTI2AQgAAAAFAAAAATEBAAAACjE3OTc0NzU3MTYDAAAAAzE2MAIAAAAEMTI3NQQAAAABMAcAAAAKMTAvMjQvMjAyMwgAAAAJMy8zMS8yMDE1CQAAAAEwdVb62ovU2wi3UhzgjdTbCDxDSVEuVFNFOjgwNTguSVFfVE9UQUxfT1VUU1RBTkRJTkdfRklMSU5HX0RBVEUuQ1ExMjAxNS4uLi5VU0QBAAAAgf8HAAIAAAALMTYyMC4zODM2MjcBBAAAAAUAAAABNQEAAAAKMTc5NzQ3NTcxNgIAAAAFMjQxNTMGAAAAATB1Vvrai9TbCLz+HeCN1NsIKUNJUS5UU0U6ODA1OC5JUV9UT1RBTF9ERUJULkNRMTIwMTUuLi4uVVNEAQAAAIH/BwACAAAADDUzMzYwLjczMTExMwEIAAAABQAAAAExAQAAAAoxNzk3NDc1NzE2AwAAAAMxNjACAAAABDQxNzMEAAAAATAHAAAACjEwLzI0LzIwMjMIAAAACTMvMzEvMjAxNQkAAAABMHVW+tqL1NsIDtIN4I3U2wgtQ0lRLlRTRTo4MDU4LklRX1BSRUZfRElWX09USEVSLkNRMTIwMTUuLi4uVVNEAQAAAIH/BwADAAAAAAB1Vvrai9TbCFDVKOCN1NsII0NJUS5UU0U6</t>
  </si>
  <si>
    <t>ODA1OC5JUV9DT0dTLkNRMTIwMTUuLi4uVVNEAQAAAIH/BwACAAAADDEyNTAyLjkzMzgyNAEIAAAABQAAAAExAQAAAAoxNzk3NDc1NzE2AwAAAAMxNjACAAAAAjM0BAAAAAEwBwAAAAoxMC8yNC8yMDIzCAAAAAkzLzMxLzIwMTUJAAAAATB1Vvrai9TbCI2REOCN1NsIIUNJUS5UU0U6ODA1OC5JUV9BUC5DUTEyMDE1Li4uLlVTRAEAAACB/wcAAgAAAAsyMDgxNC43NTE2NAEIAAAABQAAAAExAQAAAAoxNzk3NDc1NzE2AwAAAAMxNjACAAAABDEwMTgEAAAAATAHAAAACjEwLzI0LzIwMjMIAAAACTMvMzEvMjAxNQkAAAABMHVW+tqL1NsIWLUS4I3U2wghQ0lRLlRTRTo4MDU4LklRX0FSLkNRMTIwMTUuLi4uVVNEAQAAAIH/BwACAAAADDI2MjU5LjgzMDUwNAEIAAAABQAAAAExAQAAAAoxNzk3NDc1NzE2AwAAAAMxNjACAAAABDEwMjEEAAAAATAHAAAACjEwLzI0LzIwMjMIAAAACTMvMzEvMjAxNQkAAAABMHVW+tqL1NsIa/4U4I3U2wgoQ0lRLlRTRTo4MDU4LklRX0lOVkVOVE9SWS5DUTEyMDE1Li4uLlVTRAEAAACB/wcAAgAAAAwxMDg0Ny4xMjkxNDEBCAAAAAUAAAABMQEAAAAKMTc5NzQ3NTcxNgMAAAADMTYwAgAAAAQxMDQzBAAAAAEwBwAAAAoxMC8yNC8yMDIzCAAAAAkzLzMxLzIwMTUJAAAAATB1Vvrai9TbCGuKQ+CN1NsIIkNJUS5UU0U6ODA1OC5JUV9TR0EuQ1ExMjAxNS4uLi5VU0QBAAAAgf8HAAIAAAAL</t>
  </si>
  <si>
    <t>MjIxNS41MDk2NjkBCAAAAAUAAAABMQEAAAAKMTc5NzQ3NTcxNgMAAAADMTYwAgAAAAIyMwQAAAABMAcAAAAKMTAvMjQvMjAyMwgAAAAJMy8zMS8yMDE1CQAAAAEwdVb62ovU2whhHCLgjdTbCDdDSVEuVFNFOjgwNTguSVFfVE9UQUxfUkVWXzFZUl9BTk5fR1JPV1RILkNRMTIwMTUuLi4uVVNEAQAAAIH/BwACAAAABy00LjQxOTEBCAAAAAUAAAABMQEAAAAKMTc5NzQ3NTcxNgMAAAACNzkCAAAABDQxOTQEAAAAATAHAAAACjEwLzI0LzIwMjMIAAAACTMvMzEvMjAxNQkAAAABMHVW+tqL1NsIRFxF4I3U2wghQ0lRLlRTRTo4MDU4LklRX0RBLkNRMTIwMTUuLi4uVVNEAQAAAIH/BwACAAAACjcwMC45MDg0MjMBCAAAAAUAAAABMQEAAAAKMTc5NzQ3NTcxNgMAAAADMTYwAgAAAAEyBAAAAAEwBwAAAAoxMC8yNC8yMDIzCAAAAAkzLzMxLzIwMTUJAAAAATB1Vvrai9TbCLMpJeCN1NsIL0NJUS5UU0U6ODA1OC5JUV9ORVRfSU5URVJFU1RfRVhQLkNRMTIwMTUuLi4uVVNEAQAAAIH/BwACAAAACjMxMS41MDA5NjUBCAAAAAUAAAABMQEAAAAKMTc5NzQ3NTcxNgMAAAADMTYwAgAAAAMzNjgEAAAAATAHAAAACjEwLzI0LzIwMjMIAAAACTMvMzEvMjAxNQkAAAABMHVW+tqL1NsIgekn4I3U2wguQ0lRLlRTRTo4MDU4LklRX05FVF9XT1JLSU5HX0NBUC5DUTEyMDE1Li4uLlVTRAEAAACB/wcAAgAAAAwxNzAyMy4wNDM5MjMB</t>
  </si>
  <si>
    <t>CAAAAAUAAAABMQEAAAAKMTc5NzQ3NTcxNgMAAAADMTYwAgAAAAQxMzExBAAAAAEwBwAAAAoxMC8yNC8yMDIzCAAAAAkzLzMxLzIwMTUJAAAAATB1Vvrai9TbCOrPGOCN1NsIJENJUS5UU0U6ODA1OC5JUV9DQVBFWC5DUTEyMDE1Li4uLlVTRAEAAACB/wcAAgAAAAstNDkxLjA5OTI2OAEIAAAABQAAAAExAQAAAAoxNzk3NDc1NzE2AwAAAAMxNjACAAAABDIwMjEEAAAAATAHAAAACjEwLzI0LzIwMjMIAAAACTMvMzEvMjAxNQkAAAABMHVW+tqL1NsImAVA4I3U2wgoQ0lRLlRTRTo4MDU4LklRX1RPVEFMX1JFVi5DUTQyMDE0Li4uLlVTRAEAAACB/wcAAgAAAAwxNzAyOC40MDQ0MDcBCAAAAAUAAAABMQEAAAAKMTcxNzU0MDY3NgMAAAADMTYwAgAAAAIyOAQAAAABMAcAAAAKMTAvMjQvMjAyMwgAAAAKMTIvMzEvMjAxNAkAAAABMHVW+tqL1NsISo4S4I3U2wghQ0lRLlRTRTo4MDU4LklRX05JLkNRNDIwMTQuLi4uVVNEAQAAAIH/BwACAAAACjUwMy4wMTc0MDEBCAAAAAUAAAABMQEAAAAKMTcxNzU0MDY3NgMAAAADMTYwAgAAAAIxNQQAAAABMAcAAAAKMTAvMjQvMjAyMwgAAAAKMTIvMzEvMjAxNAkAAAABMHVW+tqL1NsIa/4U4I3U2wgpQ0lRLlRTRTo4MDU4LklRX0NBU0hfRVFVSVYuQ1E0MjAxNC4uLi5VU0QBAAAAgf8HAAIAAAAMMTEyMDUuNzkyNjkxAQgAAAAFAAAAATEBAAAACjE3MTc1NDA2NzYDAAAAAzE2</t>
  </si>
  <si>
    <t>MAIAAAAEMTA5NgQAAAABMAcAAAAKMTAvMjQvMjAyMwgAAAAKMTIvMzEvMjAxNAkAAAABMHVW+tqL1NsIY9QW4I3U2wgtQ0lRLlRTRTo4MDU4LklRX0NBU0hfU1RfSU5WRVNULkNRNDIwMTQuLi4uVVNEAQAAAIH/BwACAAAADDE0MzE2LjM4MDcxNQEIAAAABQAAAAExAQAAAAoxNzE3NTQwNjc2AwAAAAMxNjACAAAABDEwMDIEAAAAATAHAAAACjEwLzI0LzIwMjMIAAAACjEyLzMxLzIwMTQJAAAAATB1Vvrai9TbCNrTPOCN1NsIJ0NJUS5UU0U6ODA1OC5JUV9UT1RBTF9DQS5DUTQyMDE0Li4uLlVTRAEAAACB/wcAAgAAAAw2NTk1NC4xNDE4MjMBCAAAAAUAAAABMQEAAAAKMTcxNzU0MDY3NgMAAAADMTYwAgAAAAQxMDA4BAAAAAEwBwAAAAoxMC8yNC8yMDIzCAAAAAoxMi8zMS8yMDE0CQAAAAEwdVb62ovU2wizKSXgjdTbCCtDSVEuVFNFOjgwNTguSVFfVE9UQUxfQVNTRVRTLkNRNDIwMTQuLi4uVVNEAQAAAIH/BwACAAAADTE0MzEzNS45Nzg1OTYBCAAAAAUAAAABMQEAAAAKMTcxNzU0MDY3NgMAAAADMTYwAgAAAAQxMDA3BAAAAAEwBwAAAAoxMC8yNC8yMDIzCAAAAAoxMi8zMS8yMDE0CQAAAAEwdVb62ovU2wi/JTvgjdTbCCdDSVEuVFNFOjgwNTguSVFfVE9UQUxfQ0wuQ1E0MjAxNC4uLi5VU0QBAAAAgf8HAAIAAAAMNDQyNTMuNDUzMzExAQgAAAAFAAAAATEBAAAACjE3MTc1NDA2NzYDAAAAAzE2MAIAAAAE</t>
  </si>
  <si>
    <t>MTAwOQQAAAABMAcAAAAKMTAvMjQvMjAyMwgAAAAKMTIvMzEvMjAxNAkAAAABMHVW+tqL1NsIDtIN4I3U2wgpQ0lRLlRTRTo4MDU4LklRX1RPVEFMX0xJQUIuQ1E0MjAxNC4uLi5VU0QBAAAAgf8HAAIAAAAMOTM0MjcuMzYwNjY5AQgAAAAFAAAAATEBAAAACjE3MTc1NDA2NzYDAAAAAzE2MAIAAAAEMTI3NgQAAAABMAcAAAAKMTAvMjQvMjAyMwgAAAAKMTIvMzEvMjAxNAkAAAABMHVW+tqL1NsIIBs/4I3U2wgqQ0lRLlRTRTo4MDU4LklRX1BSRUZfRVFVSVRZLkNRNDIwMTQuLi4uVVNEAQAAAIH/BwADAAAAAAB1Vvrai9TbCLdSHOCN1NsIMkNJUS5UU0U6ODA1OC5JUV9UT1RBTF9DT01NT05fRVFVSVRZLkNRNDIwMTQuLi4uVVNEAQAAAIH/BwACAAAADDQ1NjE3LjIwMjczMQEIAAAABQAAAAExAQAAAAoxNzE3NTQwNjc2AwAAAAMxNjACAAAABDEwMDYEAAAAATAHAAAACjEwLzI0LzIwMjMIAAAACjEyLzMxLzIwMTQJAAAAATB1Vvrai9TbCLz+HeCN1NsII0NJUS5UU0U6ODA1OC5JUV9BUElDLkNRNDIwMTQuLi4uVVNEAQAAAIH/BwACAAAACzIyMjQuMDQ3Mzk5AQgAAAAFAAAAATEBAAAACjE3MTc1NDA2NzYDAAAAAzE2MAIAAAAEMTA4NAQAAAABMAcAAAAKMTAvMjQvMjAyMwgAAAAKMTIvMzEvMjAxNAkAAAABMHVW+tqL1NsIaXU54I3U2wghQ0lRLlRTRTo4MDU4LklRX1JFLkNRNDIwMTQuLi4uVVNEAQAAAIH/</t>
  </si>
  <si>
    <t>BwACAAAADDI5MDM4LjIyODY0NgEIAAAABQAAAAExAQAAAAoxNzE3NTQwNjc2AwAAAAMxNjACAAAABDEyMjIEAAAAATAHAAAACjEwLzI0LzIwMjMIAAAACjEyLzMxLzIwMTQJAAAAATB1Vvrai9TbCGEcIuCN1NsIK0NJUS5UU0U6ODA1OC5JUV9UT1RBTF9FUVVJVFkuQ1E0MjAxNC4uLi5VU0QBAAAAgf8HAAIAAAAMNDk3MDguNjE3OTI3AQgAAAAFAAAAATEBAAAACjE3MTc1NDA2NzYDAAAAAzE2MAIAAAAEMTI3NQQAAAABMAcAAAAKMTAvMjQvMjAyMwgAAAAKMTIvMzEvMjAxNAkAAAABMHVW+tqL1NsISo4S4I3U2wg8Q0lRLlRTRTo4MDU4LklRX1RPVEFMX09VVFNUQU5ESU5HX0ZJTElOR19EQVRFLkNRNDIwMTQuLi4uVVNEAQAAAIH/BwACAAAACzE2MTkuOTY4MDU2AQQAAAAFAAAAATUBAAAACjE3MTc1NDA2NzYCAAAABTI0MTUzBgAAAAEwdVb62ovU2whr/hTgjdTbCClDSVEuVFNFOjgwNTguSVFfVE9UQUxfREVCVC5DUTQyMDE0Li4uLlVTRAEAAACB/wcAAgAAAAs1NDU2My44MjQyOAEIAAAABQAAAAExAQAAAAoxNzE3NTQwNjc2AwAAAAMxNjACAAAABDQxNzMEAAAAATAHAAAACjEwLzI0LzIwMjMIAAAACjEyLzMxLzIwMTQJAAAAATB1Vvrai9TbCGPUFuCN1NsILUNJUS5UU0U6ODA1OC5JUV9QUkVGX0RJVl9PVEhFUi5DUTQyMDE0Li4uLlVTRAEAAACB/wcAAwAAAAAAdVb62ovU2wjqzxjgjdTbCCNDSVEu</t>
  </si>
  <si>
    <t>VFNFOjgwNTguSVFfQ09HUy5DUTQyMDE0Li4uLlVTRAEAAACB/wcAAgAAAAwxNDQzNC41ODExMjMBCAAAAAUAAAABMQEAAAAKMTcxNzU0MDY3NgMAAAADMTYwAgAAAAIzNAQAAAABMAcAAAAKMTAvMjQvMjAyMwgAAAAKMTIvMzEvMjAxNAkAAAABMHVW+tqL1NsIZkA44I3U2wghQ0lRLlRTRTo4MDU4LklRX0FQLkNRNDIwMTQuLi4uVVNEAQAAAIH/BwACAAAADDIzNzg4LjczMTU3MgEIAAAABQAAAAExAQAAAAoxNzE3NTQwNjc2AwAAAAMxNjACAAAABDEwMTgEAAAAATAHAAAACjEwLzI0LzIwMjMIAAAACjEyLzMxLzIwMTQJAAAAATB1Vvrai9TbCLMpJeCN1NsIIUNJUS5UU0U6ODA1OC5JUV9BUi5DUTQyMDE0Li4uLlVTRAEAAACB/wcAAgAAAAwzMzExNi42MDU5ODkBCAAAAAUAAAABMQEAAAAKMTcxNzU0MDY3NgMAAAADMTYwAgAAAAQxMDIxBAAAAAEwBwAAAAoxMC8yNC8yMDIzCAAAAAoxMi8zMS8yMDE0CQAAAAEwdVb62ovU2wiB6SfgjdTbCChDSVEuVFNFOjgwNTguSVFfSU5WRU5UT1JZLkNRNDIwMTQuLi4uVVNEAQAAAIH/BwACAAAADDExNDkzLjc2ODk4NQEIAAAABQAAAAExAQAAAAoxNzE3NTQwNjc2AwAAAAMxNjACAAAABDEwNDMEAAAAATAHAAAACjEwLzI0LzIwMjMIAAAACjEyLzMxLzIwMTQJAAAAATB1Vvrai9TbCA7SDeCN1NsIIkNJUS5UU0U6ODA1OC5JUV9TR0EuQ1E0MjAxNC4uLi5VU0QBAAAA</t>
  </si>
  <si>
    <t>gf8HAAIAAAALMjEwNS42MzgzMTkBCAAAAAUAAAABMQEAAAAKMTcxNzU0MDY3NgMAAAADMTYwAgAAAAIyMwQAAAABMAcAAAAKMTAvMjQvMjAyMwgAAAAKMTIvMzEvMjAxNAkAAAABMHVW+tqL1NsIWQc34I3U2wg3Q0lRLlRTRTo4MDU4LklRX1RPVEFMX1JFVl8xWVJfQU5OX0dST1dUSC5DUTQyMDE0Li4uLlVTRAEAAACB/wcAAgAAAActMC4xNDY5AQgAAAAFAAAAATEBAAAACjE3MTc1NDA2NzYDAAAAAjc5AgAAAAQ0MTk0BAAAAAEwBwAAAAoxMC8yNC8yMDIzCAAAAAoxMi8zMS8yMDE0CQAAAAEwdVb62ovU2wiNkRDgjdTbCCFDSVEuVFNFOjgwNTguSVFfREEuQ1E0MjAxNC4uLi5VU0QBAAAAgf8HAAMAAAAAAHVW+tqL1NsIvP4d4I3U2wgvQ0lRLlRTRTo4MDU4LklRX05FVF9JTlRFUkVTVF9FWFAuQ1E0MjAxNC4uLi5VU0QBAAAAgf8HAAIAAAAKMTA5LjU4NjQxMQEIAAAABQAAAAExAQAAAAoxNzE3NTQwNjc2AwAAAAMxNjACAAAAAzM2OAQAAAABMAcAAAAKMTAvMjQvMjAyMwgAAAAKMTIvMzEvMjAxNAkAAAABMHVW+tqL1NsIOGYv4I3U2wguQ0lRLlRTRTo4MDU4LklRX05FVF9XT1JLSU5HX0NBUC5DUTQyMDE0Li4uLlVTRAEAAACB/wcAAgAAAAwyMDE2My4yNjUyMDcBCAAAAAUAAAABMQEAAAAKMTcxNzU0MDY3NgMAAAADMTYwAgAAAAQxMzExBAAAAAEwBwAAAAoxMC8yNC8yMDIzCAAAAAoxMi8zMS8yMDE0</t>
  </si>
  <si>
    <t>CQAAAAEwdVb62ovU2wgs/THgjdTbCCRDSVEuVFNFOjgwNTguSVFfQ0FQRVguQ1E0MjAxNC4uLi5VU0QBAAAAgf8HAAIAAAALLTYxOS4zODE0OTIBCAAAAAUAAAABMQEAAAAKMTcxNzU0MDY3NgMAAAADMTYwAgAAAAQyMDIxBAAAAAEwBwAAAAoxMC8yNC8yMDIzCAAAAAoxMi8zMS8yMDE0CQAAAAEwdVb62ovU2whhHCLgjdTbCChDSVEuVFNFOjgwNTguSVFfVE9UQUxfUkVWLkNRMzIwMTQuLi4uVVNEAQAAAIH/BwACAAAADDE3NDA3LjIxMDAzNQEIAAAABQAAAAExAQAAAAoxNzcwMjA1MjY3AwAAAAMxNjACAAAAAjI4BAAAAAEwBwAAAAoxMC8yNC8yMDIzCAAAAAk5LzMwLzIwMTQJAAAAATB1Vvrai9TbCLdSHOCN1NsIIUNJUS5UU0U6ODA1OC5JUV9OSS5DUTMyMDE0Li4uLlVTRAEAAACB/wcAAgAAAAsxMzIxLjc1OTMwMwEIAAAABQAAAAExAQAAAAoxNzcwMjA1MjY3AwAAAAMxNjACAAAAAjE1BAAAAAEwBwAAAAoxMC8yNC8yMDIzCAAAAAk5LzMwLzIwMTQJAAAAATB1Vvrai9TbCA7SDeCN1NsIKUNJUS5UU0U6ODA1OC5JUV9DQVNIX0VRVUlWLkNRMzIwMTQuLi4uVVNEAQAAAIH/BwACAAAADDEyODg0LjUxMTkwNwEIAAAABQAAAAExAQAAAAoxNzcwMjA1MjY3AwAAAAMxNjACAAAABDEwOTYEAAAAATAHAAAACjEwLzI0LzIwMjMIAAAACTkvMzAvMjAxNAkAAAABMHVW+tqL1NsIb4Uq4I3U2wgtQ0lRLlRTRTo4</t>
  </si>
  <si>
    <t>MDU4LklRX0NBU0hfU1RfSU5WRVNULkNRMzIwMTQuLi4uVVNEAQAAAIH/BwACAAAACzE1OTA0Ljg4NTU2AQgAAAAFAAAAATEBAAAACjE3NzAyMDUyNjcDAAAAAzE2MAIAAAAEMTAwMgQAAAABMAcAAAAKMTAvMjQvMjAyMwgAAAAJOS8zMC8yMDE0CQAAAAEwdVb62ovU2wiNkRDgjdTbCCdDSVEuVFNFOjgwNTguSVFfVE9UQUxfQ0EuQ1EzMjAxNC4uLi5VU0QBAAAAgf8HAAIAAAAMNjgxOTAuMzUzNDAxAQgAAAAFAAAAATEBAAAACjE3NzAyMDUyNjcDAAAAAzE2MAIAAAAEMTAwOAQAAAABMAcAAAAKMTAvMjQvMjAyMwgAAAAJOS8zMC8yMDE0CQAAAAEwdVb62ovU2whKjhLgjdTbCCtDSVEuVFNFOjgwNTguSVFfVE9UQUxfQVNTRVRTLkNRMzIwMTQuLi4uVVNEAQAAAIH/BwACAAAADTE0OTM2NS4xODIyNDMBCAAAAAUAAAABMQEAAAAKMTc3MDIwNTI2NwMAAAADMTYwAgAAAAQxMDA3BAAAAAEwBwAAAAoxMC8yNC8yMDIzCAAAAAk5LzMwLzIwMTQJAAAAATB1Vvrai9TbCOrPGOCN1NsIJ0NJUS5UU0U6ODA1OC5JUV9UT1RBTF9DTC5DUTMyMDE0Li4uLlVTRAEAAACB/wcAAgAAAAw0NTgyNS45NDIwNjIBCAAAAAUAAAABMQEAAAAKMTc3MDIwNTI2NwMAAAADMTYwAgAAAAQxMDA5BAAAAAEwBwAAAAoxMC8yNC8yMDIzCAAAAAk5LzMwLzIwMTQJAAAAATB1Vvrai9TbCERcReCN1NsIKUNJUS5UU0U6ODA1OC5JUV9UT1RB</t>
  </si>
  <si>
    <t>TF9MSUFCLkNRMzIwMTQuLi4uVVNEAQAAAIH/BwACAAAACzk2NjczLjYyNTA4AQgAAAAFAAAAATEBAAAACjE3NzAyMDUyNjcDAAAAAzE2MAIAAAAEMTI3NgQAAAABMAcAAAAKMTAvMjQvMjAyMwgAAAAJOS8zMC8yMDE0CQAAAAEwdVb62ovU2whhHCLgjdTbCCpDSVEuVFNFOjgwNTguSVFfUFJFRl9FUVVJVFkuQ1EzMjAxNC4uLi5VU0QBAAAAgf8HAAMAAAAAAHVW+tqL1NsIUNUo4I3U2wgyQ0lRLlRTRTo4MDU4LklRX1RPVEFMX0NPTU1PTl9FUVVJVFkuQ1EzMjAxNC4uLi5VU0QBAAAAgf8HAAIAAAAMNDgyMjAuMTUzNDczAQgAAAAFAAAAATEBAAAACjE3NzAyMDUyNjcDAAAAAzE2MAIAAAAEMTAwNgQAAAABMAcAAAAKMTAvMjQvMjAyMwgAAAAJOS8zMC8yMDE0CQAAAAEwdVb62ovU2wizKSXgjdTbCCNDSVEuVFNFOjgwNTguSVFfQVBJQy5DUTMyMDE0Li4uLlVTRAEAAACB/wcAAgAAAAsyNDI5LjM4OTE2OAEIAAAABQAAAAExAQAAAAoxNzcwMjA1MjY3AwAAAAMxNjACAAAABDEwODQEAAAAATAHAAAACjEwLzI0LzIwMjMIAAAACTkvMzAvMjAxNAkAAAABMHVW+tqL1NsIgekn4I3U2wghQ0lRLlRTRTo4MDU4LklRX1JFLkNRMzIwMTQuLi4uVVNEAQAAAIH/BwACAAAACzMxNzQ3LjIwOTU5AQgAAAAFAAAAATEBAAAACjE3NzAyMDUyNjcDAAAAAzE2MAIAAAAEMTIyMgQAAAABMAcAAAAKMTAvMjQvMjAyMwgAAAAJ</t>
  </si>
  <si>
    <t>OS8zMC8yMDE0CQAAAAEwdVb62ovU2wiBA0LgjdTbCCtDSVEuVFNFOjgwNTguSVFfVE9UQUxfRVFVSVRZLkNRMzIwMTQuLi4uVVNEAQAAAIH/BwACAAAADDUyNjkxLjU1NzE2MwEIAAAABQAAAAExAQAAAAoxNzcwMjA1MjY3AwAAAAMxNjACAAAABDEyNzUEAAAAATAHAAAACjEwLzI0LzIwMjMIAAAACTkvMzAvMjAxNAkAAAABMHVW+tqL1NsIt1Ic4I3U2wg8Q0lRLlRTRTo4MDU4LklRX1RPVEFMX09VVFNUQU5ESU5HX0ZJTElOR19EQVRFLkNRMzIwMTQuLi4uVVNEAQAAAIH/BwACAAAACzE2MTkuNzAxNjQ5AQQAAAAFAAAAATUBAAAACjE3NzAyMDUyNjcCAAAABTI0MTUzBgAAAAEwdVb62ovU2wi8/h3gjdTbCClDSVEuVFNFOjgwNTguSVFfVE9UQUxfREVCVC5DUTMyMDE0Li4uLlVTRAEAAACB/wcAAgAAAAw1NjQ2MC4xMzQ5ODYBCAAAAAUAAAABMQEAAAAKMTc3MDIwNTI2NwMAAAADMTYwAgAAAAQ0MTczBAAAAAEwBwAAAAoxMC8yNC8yMDIzCAAAAAk5LzMwLzIwMTQJAAAAATB1Vvrai9TbCGuKQ+CN1NsILUNJUS5UU0U6ODA1OC5JUV9QUkVGX0RJVl9PVEhFUi5DUTMyMDE0Li4uLlVTRAEAAACB/wcAAwAAAAAAdVb62ovU2wiYBUDgjdTbCCNDSVEuVFNFOjgwNTguSVFfQ09HUy5DUTMyMDE0Li4uLlVTRAEAAACB/wcAAgAAAAsxNDcxNi43NTQzMwEIAAAABQAAAAExAQAAAAoxNzcwMjA1MjY3AwAAAAMxNjAC</t>
  </si>
  <si>
    <t>AAAAAjM0BAAAAAEwBwAAAAoxMC8yNC8yMDIzCAAAAAk5LzMwLzIwMTQJAAAAATB1Vvrai9TbCI2REOCN1NsIIUNJUS5UU0U6ODA1OC5JUV9BUC5DUTMyMDE0Li4uLlVTRAEAAACB/wcAAgAAAAwyMzgwNy40Mzc3MzEBCAAAAAUAAAABMQEAAAAKMTc3MDIwNTI2NwMAAAADMTYwAgAAAAQxMDE4BAAAAAEwBwAAAAoxMC8yNC8yMDIzCAAAAAk5LzMwLzIwMTQJAAAAATB1Vvrai9TbCEqOEuCN1NsIIUNJUS5UU0U6ODA1OC5JUV9BUi5DUTMyMDE0Li4uLlVTRAEAAACB/wcAAgAAAAwzMzM0NC43MzkxNjcBCAAAAAUAAAABMQEAAAAKMTc3MDIwNTI2NwMAAAADMTYwAgAAAAQxMDIxBAAAAAEwBwAAAAoxMC8yNC8yMDIzCAAAAAk5LzMwLzIwMTQJAAAAATB1Vvrai9TbCGv+FOCN1NsIKENJUS5UU0U6ODA1OC5JUV9JTlZFTlRPUlkuQ1EzMjAxNC4uLi5VU0QBAAAAgf8HAAIAAAAMMTIwOTguODUxMDM4AQgAAAAFAAAAATEBAAAACjE3NzAyMDUyNjcDAAAAAzE2MAIAAAAEMTA0MwQAAAABMAcAAAAKMTAvMjQvMjAyMwgAAAAJOS8zMC8yMDE0CQAAAAEwdVb62ovU2whj1BbgjdTbCCJDSVEuVFNFOjgwNTguSVFfU0dBLkNRMzIwMTQuLi4uVVNEAQAAAIH/BwACAAAACzIyMTguNjE0MzM0AQgAAAAFAAAAATEBAAAACjE3NzAyMDUyNjcDAAAAAzE2MAIAAAACMjMEAAAAATAHAAAACjEwLzI0LzIwMjMIAAAACTkvMzAvMjAx</t>
  </si>
  <si>
    <t>NAkAAAABMHVW+tqL1NsIYRwi4I3U2wg3Q0lRLlRTRTo4MDU4LklRX1RPVEFMX1JFVl8xWVJfQU5OX0dST1dUSC5DUTMyMDE0Li4uLlVTRAEAAACB/wcAAgAAAAY2LjAwMzcBCAAAAAUAAAABMQEAAAAKMTc3MDIwNTI2NwMAAAACNzkCAAAABDQxOTQEAAAAATAHAAAACjEwLzI0LzIwMjMIAAAACTkvMzAvMjAxNAkAAAABMHVW+tqL1NsIIBs/4I3U2wghQ0lRLlRTRTo4MDU4LklRX0RBLkNRMzIwMTQuLi4uVVNEAQAAAIH/BwADAAAAAAB1Vvrai9TbCLMpJeCN1NsIL0NJUS5UU0U6ODA1OC5JUV9ORVRfSU5URVJFU1RfRVhQLkNRMzIwMTQuLi4uVVNEAQAAAIH/BwACAAAACjcwMy45Mjg4NzUBCAAAAAUAAAABMQEAAAAKMTc3MDIwNTI2NwMAAAADMTYwAgAAAAMzNjgEAAAAATAHAAAACjEwLzI0LzIwMjMIAAAACTkvMzAvMjAxNAkAAAABMHVW+tqL1NsIgekn4I3U2wguQ0lRLlRTRTo4MDU4LklRX05FVF9XT1JLSU5HX0NBUC5DUTMyMDE0Li4uLlVTRAEAAACB/wcAAgAAAAwxOTkzOC45MDU0ODkBCAAAAAUAAAABMQEAAAAKMTc3MDIwNTI2NwMAAAADMTYwAgAAAAQxMzExBAAAAAEwBwAAAAoxMC8yNC8yMDIzCAAAAAk5LzMwLzIwMTQJAAAAATB1Vvrai9TbCA7SDeCN1NsIJENJUS5UU0U6ODA1OC5JUV9DQVBFWC5DUTMyMDE0Li4uLlVTRAEAAACB/wcAAgAAAAstODA3LjQ3NDkwNwEIAAAABQAAAAExAQAAAAox</t>
  </si>
  <si>
    <t>NzcwMjA1MjY3AwAAAAMxNjACAAAABDIwMjEEAAAAATAHAAAACjEwLzI0LzIwMjMIAAAACTkvMzAvMjAxNAkAAAABMHVW+tqL1NsIt1Ic4I3U2wgoQ0lRLlRTRTo4MDU4LklRX1RPVEFMX1JFVi5DUTIyMDE0Li4uLlVTRAEAAACB/wcAAgAAAAwxODcwNC4yOTkyMjUBCAAAAAUAAAABMQEAAAAKMTY4OTgxNDI3OQMAAAADMTYwAgAAAAIyOAQAAAABMAcAAAAKMTAvMjQvMjAyMwgAAAAJNi8zMC8yMDE0CQAAAAEwdVb62ovU2whr/hTgjdTbCCFDSVEuVFNFOjgwNTguSVFfTkkuQ1EyMjAxNC4uLi5VU0QBAAAAgf8HAAIAAAALMTA4Ni42MDcwNjgBCAAAAAUAAAABMQEAAAAKMTY4OTgxNDI3OQMAAAADMTYwAgAAAAIxNQQAAAABMAcAAAAKMTAvMjQvMjAyMwgAAAAJNi8zMC8yMDE0CQAAAAEwdVb62ovU2whj1BbgjdTbCClDSVEuVFNFOjgwNTguSVFfQ0FTSF9FUVVJVi5DUTIyMDE0Li4uLlVTRAEAAACB/wcAAgAAAAwxMzM0Ny44MDAzODcBCAAAAAUAAAABMQEAAAAKMTY4OTgxNDI3OQMAAAADMTYwAgAAAAQxMDk2BAAAAAEwBwAAAAoxMC8yNC8yMDIzCAAAAAk2LzMwLzIwMTQJAAAAATB1Vvrai9TbCOrPGOCN1NsILUNJUS5UU0U6ODA1OC5JUV9DQVNIX1NUX0lOVkVTVC5DUTIyMDE0Li4uLlVTRAEAAACB/wcAAgAAAAwxNjAzOC41NTQxMjUBCAAAAAUAAAABMQEAAAAKMTY4OTgxNDI3OQMAAAADMTYwAgAAAAQx</t>
  </si>
  <si>
    <t>MDAyBAAAAAEwBwAAAAoxMC8yNC8yMDIzCAAAAAk2LzMwLzIwMTQJAAAAATB1Vvrai9TbCGl1OeCN1NsIJ0NJUS5UU0U6ODA1OC5JUV9UT1RBTF9DQS5DUTIyMDE0Li4uLlVTRAEAAACB/wcAAgAAAAw3MTU2My45MzE0NTUBCAAAAAUAAAABMQEAAAAKMTY4OTgxNDI3OQMAAAADMTYwAgAAAAQxMDA4BAAAAAEwBwAAAAoxMC8yNC8yMDIzCAAAAAk2LzMwLzIwMTQJAAAAATB1Vvrai9TbCLMpJeCN1NsIK0NJUS5UU0U6ODA1OC5JUV9UT1RBTF9BU1NFVFMuQ1EyMjAxNC4uLi5VU0QBAAAAgf8HAAIAAAANMTU2OTc5LjAzNDk1NwEIAAAABQAAAAExAQAAAAoxNjg5ODE0Mjc5AwAAAAMxNjACAAAABDEwMDcEAAAAATAHAAAACjEwLzI0LzIwMjMIAAAACTYvMzAvMjAxNAkAAAABMHVW+tqL1NsIjW804I3U2wgnQ0lRLlRTRTo4MDU4LklRX1RPVEFMX0NMLkNRMjIwMTQuLi4uVVNEAQAAAIH/BwACAAAADDQ3MzI3LjUxMDE1NQEIAAAABQAAAAExAQAAAAoxNjg5ODE0Mjc5AwAAAAMxNjACAAAABDEwMDkEAAAAATAHAAAACjEwLzI0LzIwMjMIAAAACTYvMzAvMjAxNAkAAAABMHVW+tqL1NsIDtIN4I3U2wgpQ0lRLlRTRTo4MDU4LklRX1RPVEFMX0xJQUIuQ1EyMjAxNC4uLi5VU0QBAAAAgf8HAAIAAAANMTAyODQwLjg3MTg4NQEIAAAABQAAAAExAQAAAAoxNjg5ODE0Mjc5AwAAAAMxNjACAAAABDEyNzYEAAAAATAHAAAA</t>
  </si>
  <si>
    <t>CjEwLzI0LzIwMjMIAAAACTYvMzAvMjAxNAkAAAABMHVW+tqL1NsIZkA44I3U2wgqQ0lRLlRTRTo4MDU4LklRX1BSRUZfRVFVSVRZLkNRMjIwMTQuLi4uVVNEAQAAAIH/BwADAAAAAAB1Vvrai9TbCI2REOCN1NsIMkNJUS5UU0U6ODA1OC5JUV9UT1RBTF9DT01NT05fRVFVSVRZLkNRMjIwMTQuLi4uVVNEAQAAAIH/BwACAAAADDQ5NTM5LjYxNDU1MQEIAAAABQAAAAExAQAAAAoxNjg5ODE0Mjc5AwAAAAMxNjACAAAABDEwMDYEAAAAATAHAAAACjEwLzI0LzIwMjMIAAAACTYvMzAvMjAxNAkAAAABMHVW+tqL1NsIvP4d4I3U2wgjQ0lRLlRTRTo4MDU4LklRX0FQSUMuQ1EyMjAxNC4uLi5VU0QBAAAAgf8HAAIAAAALMjYyMC42MTUwMjMBCAAAAAUAAAABMQEAAAAKMTY4OTgxNDI3OQMAAAADMTYwAgAAAAQxMDg0BAAAAAEwBwAAAAoxMC8yNC8yMDIzCAAAAAk2LzMwLzIwMTQJAAAAATB1Vvrai9TbCCz9MeCN1NsIIUNJUS5UU0U6ODA1OC5JUV9SRS5DUTIyMDE0Li4uLlVTRAEAAACB/wcAAgAAAAszMzU5MS43OTQ0OQEIAAAABQAAAAExAQAAAAoxNjg5ODE0Mjc5AwAAAAMxNjACAAAABDEyMjIEAAAAATAHAAAACjEwLzI0LzIwMjMIAAAACTYvMzAvMjAxNAkAAAABMHVW+tqL1NsIYRwi4I3U2wgrQ0lRLlRTRTo4MDU4LklRX1RPVEFMX0VRVUlUWS5DUTIyMDE0Li4uLlVTRAEAAACB/wcAAgAAAAw1NDEzOC4xNjMw</t>
  </si>
  <si>
    <t>NzIBCAAAAAUAAAABMQEAAAAKMTY4OTgxNDI3OQMAAAADMTYwAgAAAAQxMjc1BAAAAAEwBwAAAAoxMC8yNC8yMDIzCAAAAAk2LzMwLzIwMTQJAAAAATB1Vvrai9TbCFkHN+CN1NsIPENJUS5UU0U6ODA1OC5JUV9UT1RBTF9PVVRTVEFORElOR19GSUxJTkdfREFURS5DUTIyMDE0Li4uLlVTRAEAAACB/wcAAgAAAAsxNjE5LjkzMTMzNwEEAAAABQAAAAE1AQAAAAoxNjg5ODE0Mjc5AgAAAAUyNDE1MwYAAAABMHVW+tqL1NsIa/4U4I3U2wgpQ0lRLlRTRTo4MDU4LklRX1RPVEFMX0RFQlQuQ1EyMjAxNC4uLi5VU0QBAAAAgf8HAAIAAAAMNjE3MzkuNzkxOTI2AQgAAAAFAAAAATEBAAAACjE2ODk4MTQyNzkDAAAAAzE2MAIAAAAENDE3MwQAAAABMAcAAAAKMTAvMjQvMjAyMwgAAAAJNi8zMC8yMDE0CQAAAAEwdVb62ovU2whj1BbgjdTbCC1DSVEuVFNFOjgwNTguSVFfUFJFRl9ESVZfT1RIRVIuQ1EyMjAxNC4uLi5VU0QBAAAAgf8HAAMAAAAAAHVW+tqL1NsI6s8Y4I3U2wgjQ0lRLlRTRTo4MDU4LklRX0NPR1MuQ1EyMjAxNC4uLi5VU0QBAAAAgf8HAAIAAAAMMTU5NzcuNDQ5MzI0AQgAAAAFAAAAATEBAAAACjE2ODk4MTQyNzkDAAAAAzE2MAIAAAACMzQEAAAAATAHAAAACjEwLzI0LzIwMjMIAAAACTYvMzAvMjAxNAkAAAABMHVW+tqL1NsIOGYv4I3U2wghQ0lRLlRTRTo4MDU4LklRX0FQLkNRMjIwMTQuLi4uVVNE</t>
  </si>
  <si>
    <t>AQAAAIH/BwACAAAADDI1MzQ5LjU5Njk2MQEIAAAABQAAAAExAQAAAAoxNjg5ODE0Mjc5AwAAAAMxNjACAAAABDEwMTgEAAAAATAHAAAACjEwLzI0LzIwMjMIAAAACTYvMzAvMjAxNAkAAAABMHVW+tqL1NsIt1Ic4I3U2wghQ0lRLlRTRTo4MDU4LklRX0FSLkNRMjIwMTQuLi4uVVNEAQAAAIH/BwACAAAADDM1MTY0LjEwMDMxNQEIAAAABQAAAAExAQAAAAoxNjg5ODE0Mjc5AwAAAAMxNjACAAAABDEwMjEEAAAAATAHAAAACjEwLzI0LzIwMjMIAAAACTYvMzAvMjAxNAkAAAABMHVW+tqL1NsIgekn4I3U2wgoQ0lRLlRTRTo4MDU4LklRX0lOVkVOVE9SWS5DUTIyMDE0Li4uLlVTRAEAAACB/wcAAgAAAAwxMjg0NS44NjAzMzEBCAAAAAUAAAABMQEAAAAKMTY4OTgxNDI3OQMAAAADMTYwAgAAAAQxMDQzBAAAAAEwBwAAAAoxMC8yNC8yMDIzCAAAAAk2LzMwLzIwMTQJAAAAATB1Vvrai9TbCA7SDeCN1NsIIkNJUS5UU0U6ODA1OC5JUV9TR0EuQ1EyMjAxNC4uLi5VU0QBAAAAgf8HAAIAAAALMjM0Mi41MzgzMTYBCAAAAAUAAAABMQEAAAAKMTY4OTgxNDI3OQMAAAADMTYwAgAAAAIyMwQAAAABMAcAAAAKMTAvMjQvMjAyMwgAAAAJNi8zMC8yMDE0CQAAAAEwdVb62ovU2wiZGi3gjdTbCDdDSVEuVFNFOjgwNTguSVFfVE9UQUxfUkVWXzFZUl9BTk5fR1JPV1RILkNRMjIwMTQuLi4uVVNEAQAAAIH/BwACAAAABjAuNzIw</t>
  </si>
  <si>
    <t>OQEIAAAABQAAAAExAQAAAAoxNjg5ODE0Mjc5AwAAAAI3OQIAAAAENDE5NAQAAAABMAcAAAAKMTAvMjQvMjAyMwgAAAAJNi8zMC8yMDE0CQAAAAEwdVb62ovU2wiNkRDgjdTbCCFDSVEuVFNFOjgwNTguSVFfREEuQ1EyMjAxNC4uLi5VU0QBAAAAgf8HAAMAAAAAAHVW+tqL1NsISo4S4I3U2wgvQ0lRLlRTRTo4MDU4LklRX05FVF9JTlRFUkVTVF9FWFAuQ1EyMjAxNC4uLi5VU0QBAAAAgf8HAAIAAAAKMzA3LjIzMjA1OQEIAAAABQAAAAExAQAAAAoxNjg5ODE0Mjc5AwAAAAMxNjACAAAAAzM2OAQAAAABMAcAAAAKMTAvMjQvMjAyMwgAAAAJNi8zMC8yMDE0CQAAAAEwdVb62ovU2whEXEXgjdTbCC5DSVEuVFNFOjgwNTguSVFfTkVUX1dPUktJTkdfQ0FQLkNRMjIwMTQuLi4uVVNEAQAAAIH/BwACAAAADDIyNjgxLjEzNjc1MQEIAAAABQAAAAExAQAAAAoxNjg5ODE0Mjc5AwAAAAMxNjACAAAABDEzMTEEAAAAATAHAAAACjEwLzI0LzIwMjMIAAAACTYvMzAvMjAxNAkAAAABMHVW+tqL1NsIUNUo4I3U2wgkQ0lRLlRTRTo4MDU4LklRX0NBUEVYLkNRMjIwMTQuLi4uVVNEAQAAAIH/BwACAAAACy04NDcuMzgxMTI5AQgAAAAFAAAAATEBAAAACjE2ODk4MTQyNzkDAAAAAzE2MAIAAAAEMjAyMQQAAAABMAcAAAAKMTAvMjQvMjAyMwgAAAAJNi8zMC8yMDE0CQAAAAEwdVb62ovU2whhHCLgjdTbCChDSVEuVFNFOjgwNTgu</t>
  </si>
  <si>
    <t>SVFfVE9UQUxfUkVWLkNRMTIwMTQuLi4uVVNEAQAAAIH/BwACAAAADDE4NTUwLjM0NDU3NAEIAAAABQAAAAExAQAAAAoxNzQzMzcxMjY5AwAAAAMxNjACAAAAAjI4BAAAAAEwBwAAAAoxMC8yNC8yMDIzCAAAAAkzLzMxLzIwMTQJAAAAATB1Vvrai9TbCLdSHOCN1NsIIUNJUS5UU0U6ODA1OC5JUV9OSS5DUTEyMDE0Li4uLlVTRAEAAACB/wcAAgAAAAoyNjEuMjIzODkyAQgAAAAFAAAAATEBAAAACjE3NDMzNzEyNjkDAAAAAzE2MAIAAAACMTUEAAAAATAHAAAACjEwLzI0LzIwMjMIAAAACTMvMzEvMjAxNAkAAAABMHVW+tqL1NsIvP4d4I3U2wgpQ0lRLlRTRTo4MDU4LklRX0NBU0hfRVFVSVYuQ1ExMjAxNC4uLi5VU0QBAAAAgf8HAAIAAAALMTI5MzguNjY5MDgBCAAAAAUAAAABMQEAAAAKMTc0MzM3MTI2OQMAAAADMTYwAgAAAAQxMDk2BAAAAAEwBwAAAAoxMC8yNC8yMDIzCAAAAAkzLzMxLzIwMTQJAAAAATB1Vvrai9TbCIEDQuCN1NsILUNJUS5UU0U6ODA1OC5JUV9DQVNIX1NUX0lOVkVTVC5DUTEyMDE0Li4uLlVTRAEAAACB/wcAAgAAAAwxNTc0OC45MDcwMjIBCAAAAAUAAAABMQEAAAAKMTc0MzM3MTI2OQMAAAADMTYwAgAAAAQxMDAyBAAAAAEwBwAAAAoxMC8yNC8yMDIzCAAAAAkzLzMxLzIwMTQJAAAAATB1Vvrai9TbCI2REOCN1NsIJ0NJUS5UU0U6ODA1OC5JUV9UT1RBTF9DQS5DUTEyMDE0Li4uLlVT</t>
  </si>
  <si>
    <t>RAEAAACB/wcAAgAAAAw3MDYxNy4yMjA5ODgBCAAAAAUAAAABMQEAAAAKMTc0MzM3MTI2OQMAAAADMTYwAgAAAAQxMDA4BAAAAAEwBwAAAAoxMC8yNC8yMDIzCAAAAAkzLzMxLzIwMTQJAAAAATB1Vvrai9TbCEqOEuCN1NsIK0NJUS5UU0U6ODA1OC5JUV9UT1RBTF9BU1NFVFMuQ1ExMjAxNC4uLi5VU0QBAAAAgf8HAAIAAAANMTU0NDU0LjgzMDMzNQEIAAAABQAAAAExAQAAAAoxNzQzMzcxMjY5AwAAAAMxNjACAAAABDEwMDcEAAAAATAHAAAACjEwLzI0LzIwMjMIAAAACTMvMzEvMjAxNAkAAAABMHVW+tqL1NsIz9UU4I3U2wgnQ0lRLlRTRTo4MDU4LklRX1RPVEFMX0NMLkNRMTIwMTQuLi4uVVNEAQAAAIH/BwACAAAADDQ3MTM1LjQxNDYwNwEIAAAABQAAAAExAQAAAAoxNzQzMzcxMjY5AwAAAAMxNjACAAAABDEwMDkEAAAAATAHAAAACjEwLzI0LzIwMjMIAAAACTMvMzEvMjAxNAkAAAABMHVW+tqL1NsIY9QW4I3U2wgpQ0lRLlRTRTo4MDU4LklRX1RPVEFMX0xJQUIuQ1ExMjAxNC4uLi5VU0QBAAAAgf8HAAIAAAAMMTAwNjQ4LjQyMDE5AQgAAAAFAAAAATEBAAAACjE3NDMzNzEyNjkDAAAAAzE2MAIAAAAEMTI3NgQAAAABMAcAAAAKMTAvMjQvMjAyMwgAAAAJMy8zMS8yMDE0CQAAAAEwdVb62ovU2whhHCLgjdTbCCpDSVEuVFNFOjgwNTguSVFfUFJFRl9FUVVJVFkuQ1ExMjAxNC4uLi5VU0QBAAAAgf8HAAMA</t>
  </si>
  <si>
    <t>AAAAAHVW+tqL1NsImAVA4I3U2wgyQ0lRLlRTRTo4MDU4LklRX1RPVEFMX0NPTU1PTl9FUVVJVFkuQ1ExMjAxNC4uLi5VU0QBAAAAgf8HAAIAAAAMNDkyMjQuNTM1NTExAQgAAAAFAAAAATEBAAAACjE3NDMzNzEyNjkDAAAAAzE2MAIAAAAEMTAwNgQAAAABMAcAAAAKMTAvMjQvMjAyMwgAAAAJMy8zMS8yMDE0CQAAAAEwdVb62ovU2wg7AiXgjdTbCCNDSVEuVFNFOjgwNTguSVFfQVBJQy5DUTEyMDE0Li4uLlVTRAEAAACB/wcAAgAAAAsyNTc3LjUyMzAzNAEIAAAABQAAAAExAQAAAAoxNzQzMzcxMjY5AwAAAAMxNjACAAAABDEwODQEAAAAATAHAAAACjEwLzI0LzIwMjMIAAAACTMvMzEvMjAxNAkAAAABMHVW+tqL1NsIgekn4I3U2wghQ0lRLlRTRTo4MDU4LklRX1JFLkNRMTIwMTQuLi4uVVNEAQAAAIH/BwACAAAADDMyNTY2LjIxNjE2NQEIAAAABQAAAAExAQAAAAoxNzQzMzcxMjY5AwAAAAMxNjACAAAABDEyMjIEAAAAATAHAAAACjEwLzI0LzIwMjMIAAAACTMvMzEvMjAxNAkAAAABMHVW+tqL1NsIvyU74I3U2wgrQ0lRLlRTRTo4MDU4LklRX1RPVEFMX0VRVUlUWS5DUTEyMDE0Li4uLlVTRAEAAACB/wcAAgAAAAw1MzgwNi40MTAxNDUBCAAAAAUAAAABMQEAAAAKMTc0MzM3MTI2OQMAAAADMTYwAgAAAAQxMjc1BAAAAAEwBwAAAAoxMC8yNC8yMDIzCAAAAAkzLzMxLzIwMTQJAAAAATB1Vvrai9TbCLdSHOCN</t>
  </si>
  <si>
    <t>1NsIPENJUS5UU0U6ODA1OC5JUV9UT1RBTF9PVVRTVEFORElOR19GSUxJTkdfREFURS5DUTEyMDE0Li4uLlVTRAEAAACB/wcAAgAAAAgxNjQ4LjU0MQEEAAAABQAAAAE1AQAAAAoxNzQzMzcxMjY5AgAAAAUyNDE1MwYAAAABMHVW+tqL1NsIvP4d4I3U2wgpQ0lRLlRTRTo4MDU4LklRX1RPVEFMX0RFQlQuQ1ExMjAxNC4uLi5VU0QBAAAAgf8HAAIAAAAMNTk1NjkuMzgyMzgzAQgAAAAFAAAAATEBAAAACjE3NDMzNzEyNjkDAAAAAzE2MAIAAAAENDE3MwQAAAABMAcAAAAKMTAvMjQvMjAyMwgAAAAJMy8zMS8yMDE0CQAAAAEwdVb62ovU2wja0zzgjdTbCC1DSVEuVFNFOjgwNTguSVFfUFJFRl9ESVZfT1RIRVIuQ1ExMjAxNC4uLi5VU0QBAAAAgf8HAAMAAAAAAHVW+tqL1NsIIBs/4I3U2wgjQ0lRLlRTRTo4MDU4LklRX0NPR1MuQ1ExMjAxNC4uLi5VU0QBAAAAgf8HAAIAAAAMMTU1OTAuOTQ2ODQ5AQgAAAAFAAAAATEBAAAACjE3NDMzNzEyNjkDAAAAAzE2MAIAAAACMzQEAAAAATAHAAAACjEwLzI0LzIwMjMIAAAACTMvMzEvMjAxNAkAAAABMHVW+tqL1NsIjZEQ4I3U2wghQ0lRLlRTRTo4MDU4LklRX0FQLkNRMTIwMTQuLi4uVVNEAQAAAIH/BwACAAAADDI1OTAxLjg2NDYyOQEIAAAABQAAAAExAQAAAAoxNzQzMzcxMjY5AwAAAAMxNjACAAAABDEwMTgEAAAAATAHAAAACjEwLzI0LzIwMjMIAAAACTMvMzEvMjAx</t>
  </si>
  <si>
    <t>NAkAAAABMHVW+tqL1NsISo4S4I3U2wghQ0lRLlRTRTo4MDU4LklRX0FSLkNRMTIwMTQuLi4uVVNEAQAAAIH/BwACAAAADDMzNDQzLjA5ODEzNQEIAAAABQAAAAExAQAAAAoxNzQzMzcxMjY5AwAAAAMxNjACAAAABDEwMjEEAAAAATAHAAAACjEwLzI0LzIwMjMIAAAACTMvMzEvMjAxNAkAAAABMHVW+tqL1NsIz9UU4I3U2wgoQ0lRLlRTRTo4MDU4LklRX0lOVkVOVE9SWS5DUTEyMDE0Li4uLlVTRAEAAACB/wcAAgAAAAwxMjUxMC41MjkyMTIBCAAAAAUAAAABMQEAAAAKMTc0MzM3MTI2OQMAAAADMTYwAgAAAAQxMDQzBAAAAAEwBwAAAAoxMC8yNC8yMDIzCAAAAAkzLzMxLzIwMTQJAAAAATB1Vvrai9TbCGPUFuCN1NsIIkNJUS5UU0U6ODA1OC5JUV9TR0EuQ1ExMjAxNC4uLi5VU0QBAAAAgf8HAAIAAAALMjQ5OS4wMzgzMzQBCAAAAAUAAAABMQEAAAAKMTc0MzM3MTI2OQMAAAADMTYwAgAAAAIyMwQAAAABMAcAAAAKMTAvMjQvMjAyMwgAAAAJMy8zMS8yMDE0CQAAAAEwhn362ovU2wjqzxjgjdTbCDdDSVEuVFNFOjgwNTguSVFfVE9UQUxfUkVWXzFZUl9BTk5fR1JPV1RILkNRMTIwMTQuLi4uVVNEAQAAAIH/BwACAAAABzE1LjQ3MjYBCAAAAAUAAAABMQEAAAAKMTc0MzM3MTI2OQMAAAACNzkCAAAABDQxOTQEAAAAATAHAAAACjEwLzI0LzIwMjMIAAAACTMvMzEvMjAxNAkAAAABMIZ9+tqL1NsIZkA44I3U2wgh</t>
  </si>
  <si>
    <t>Q0lRLlRTRTo4MDU4LklRX0RBLkNRMTIwMTQuLi4uVVNEAQAAAIH/BwACAAAACjEwOC43MjI2NzkBCAAAAAUAAAABMQEAAAAKMTc0MzM3MTI2OQMAAAADMTYwAgAAAAEyBAAAAAEwBwAAAAoxMC8yNC8yMDIzCAAAAAkzLzMxLzIwMTQJAAAAATCGffrai9TbCDsCJeCN1NsIL0NJUS5UU0U6ODA1OC5JUV9ORVRfSU5URVJFU1RfRVhQLkNRMTIwMTQuLi4uVVNEAQAAAIH/BwACAAAACjM1OS4xOTM3NzgBCAAAAAUAAAABMQEAAAAKMTc0MzM3MTI2OQMAAAADMTYwAgAAAAMzNjgEAAAAATAHAAAACjEwLzI0LzIwMjMIAAAACTMvMzEvMjAxNAkAAAABMIZ9+tqL1NsIgekn4I3U2wguQ0lRLlRTRTo4MDU4LklRX05FVF9XT1JLSU5HX0NBUC5DUTEyMDE0Li4uLlVTRAEAAACB/wcAAgAAAAwyMTI5Ni4xNTMxODIBCAAAAAUAAAABMQEAAAAKMTc0MzM3MTI2OQMAAAADMTYwAgAAAAQxMzExBAAAAAEwBwAAAAoxMC8yNC8yMDIzCAAAAAkzLzMxLzIwMTQJAAAAATCGffrai9TbCA7SDeCN1NsIJENJUS5UU0U6ODA1OC5JUV9DQVBFWC5DUTEyMDE0Li4uLlVTRAEAAACB/wcAAgAAAAwtMTEwNC42NTI3MjkBCAAAAAUAAAABMQEAAAAKMTc0MzM3MTI2OQMAAAADMTYwAgAAAAQyMDIxBAAAAAEwBwAAAAoxMC8yNC8yMDIzCAAAAAkzLzMxLzIwMTQJAAAAATCGffrai9TbCGl1OeCN1NsIKENJUS5UU0U6ODA1OC5JUV9UT1RBTF9S</t>
  </si>
  <si>
    <t>RVYuQ1E0MjAxMy4uLi5VU0QBAAAAgf8HAAIAAAAMMTk0MzAuMjIyNDg5AQgAAAAFAAAAATEBAAAACjE3MTc1NDg2MDUDAAAAAzE2MAIAAAACMjgEAAAAATAHAAAACjEwLzI0LzIwMjMIAAAACjEyLzMxLzIwMTMJAAAAATCGffrai9TbCM/VFOCN1NsIIUNJUS5UU0U6ODA1OC5JUV9OSS5DUTQyMDEzLi4uLlVTRAEAAACB/wcAAgAAAAo4MTguNzQ0NjA4AQgAAAAFAAAAATEBAAAACjE3MTc1NDg2MDUDAAAAAzE2MAIAAAACMTUEAAAAATAHAAAACjEwLzI0LzIwMjMIAAAACjEyLzMxLzIwMTMJAAAAATCGffrai9TbCGPUFuCN1NsIKUNJUS5UU0U6ODA1OC5JUV9DQVNIX0VRVUlWLkNRNDIwMTMuLi4uVVNEAQAAAIH/BwACAAAADDEyNTA0LjIyMTg5NQEIAAAABQAAAAExAQAAAAoxNzE3NTQ4NjA1AwAAAAMxNjACAAAABDEwOTYEAAAAATAHAAAACjEwLzI0LzIwMjMIAAAACjEyLzMxLzIwMTMJAAAAATCGffrai9TbCPqoGOCN1NsILUNJUS5UU0U6ODA1OC5JUV9DQVNIX1NUX0lOVkVTVC5DUTQyMDEzLi4uLlVTRAEAAACB/wcAAgAAAAwxMzk2Ny4yMDgwMjkBCAAAAAUAAAABMQEAAAAKMTcxNzU0ODYwNQMAAAADMTYwAgAAAAQxMDAyBAAAAAEwBwAAAAoxMC8yNC8yMDIzCAAAAAoxMi8zMS8yMDEzCQAAAAEwhn362ovU2wgs/THgjdTbCCdDSVEuVFNFOjgwNTguSVFfVE9UQUxfQ0EuQ1E0MjAxMy4uLi5VU0QBAAAA</t>
  </si>
  <si>
    <t>gf8HAAIAAAAMNjg4NjAuNDYyNDUxAQgAAAAFAAAAATEBAAAACjE3MTc1NDg2MDUDAAAAAzE2MAIAAAAEMTAwOAQAAAABMAcAAAAKMTAvMjQvMjAyMwgAAAAKMTIvMzEvMjAxMwkAAAABMIZ9+tqL1NsI5igc4I3U2wgrQ0lRLlRTRTo4MDU4LklRX1RPVEFMX0FTU0VUUy5DUTQyMDEzLi4uLlVTRAEAAACB/wcAAgAAAA0xNDY0MDMuMzIxMDMxAQgAAAAFAAAAATEBAAAACjE3MTc1NDg2MDUDAAAAAzE2MAIAAAAEMTAwNwQAAAABMAcAAAAKMTAvMjQvMjAyMwgAAAAKMTIvMzEvMjAxMwkAAAABMIZ9+tqL1NsIU14q4I3U2wgnQ0lRLlRTRTo4MDU4LklRX1RPVEFMX0NMLkNRNDIwMTMuLi4uVVNEAQAAAIH/BwACAAAADDQ4NjQxLjUzODE0OQEIAAAABQAAAAExAQAAAAoxNzE3NTQ4NjA1AwAAAAMxNjACAAAABDEwMDkEAAAAATAHAAAACjEwLzI0LzIwMjMIAAAACjEyLzMxLzIwMTMJAAAAATCGffrai9TbCA7SDeCN1NsIKUNJUS5UU0U6ODA1OC5JUV9UT1RBTF9MSUFCLkNRNDIwMTMuLi4uVVNEAQAAAIH/BwACAAAADDk4NTA1LjMxMTEzNwEIAAAABQAAAAExAQAAAAoxNzE3NTQ4NjA1AwAAAAMxNjACAAAABDEyNzYEAAAAATAHAAAACjEwLzI0LzIwMjMIAAAACjEyLzMxLzIwMTMJAAAAATCGffrai9TbCDhmL+CN1NsIKkNJUS5UU0U6ODA1OC5JUV9QUkVGX0VRVUlUWS5DUTQyMDEzLi4uLlVTRAEAAACB/wcAAwAA</t>
  </si>
  <si>
    <t>AAAAhn362ovU2wiNkRDgjdTbCDJDSVEuVFNFOjgwNTguSVFfVE9UQUxfQ09NTU9OX0VRVUlUWS5DUTQyMDEzLi4uLlVTRAEAAACB/wcAAgAAAAw0NDEyNC45NzE1NzIBCAAAAAUAAAABMQEAAAAKMTcxNzU0ODYwNQMAAAADMTYwAgAAAAQxMDA2BAAAAAEwBwAAAAoxMC8yNC8yMDIzCAAAAAoxMi8zMS8yMDEzCQAAAAEwhn362ovU2whKjhLgjdTbCCNDSVEuVFNFOjgwNTguSVFfQVBJQy5DUTQyMDEzLi4uLlVTRAEAAACB/wcAAgAAAAsyNDg1LjE3MzQzMwEIAAAABQAAAAExAQAAAAoxNzE3NTQ4NjA1AwAAAAMxNjACAAAABDEwODQEAAAAATAHAAAACjEwLzI0LzIwMjMIAAAACjEyLzMxLzIwMTMJAAAAATCGffrai9TbCFDVKOCN1NsIIUNJUS5UU0U6ODA1OC5JUV9SRS5DUTQyMDEzLi4uLlVTRAEAAACB/wcAAgAAAAszNjc0Ny44NjMwNgEIAAAABQAAAAExAQAAAAoxNzE3NTQ4NjA1AwAAAAMxNjACAAAABDEyMjIEAAAAATAHAAAACjEwLzI0LzIwMjMIAAAACjEyLzMxLzIwMTMJAAAAATCGffrai9TbCGEcIuCN1NsIK0NJUS5UU0U6ODA1OC5JUV9UT1RBTF9FUVVJVFkuQ1E0MjAxMy4uLi5VU0QBAAAAgf8HAAIAAAAMNDc4OTguMDA5ODk0AQgAAAAFAAAAATEBAAAACjE3MTc1NDg2MDUDAAAAAzE2MAIAAAAEMTI3NQQAAAABMAcAAAAKMTAvMjQvMjAyMwgAAAAKMTIvMzEvMjAxMwkAAAABMIZ9+tqL1NsImRot</t>
  </si>
  <si>
    <t>4I3U2wg8Q0lRLlRTRTo4MDU4LklRX1RPVEFMX09VVFNUQU5ESU5HX0ZJTElOR19EQVRFLkNRNDIwMTMuLi4uVVNEAQAAAIH/BwACAAAACzE2NDguMDg5NzQyAQQAAAAFAAAAATUBAAAACjE3MTc1NDg2MDUCAAAABTI0MTUzBgAAAAEwhn362ovU2wg7AiXgjdTbCClDSVEuVFNFOjgwNTguSVFfVE9UQUxfREVCVC5DUTQyMDEzLi4uLlVTRAEAAACB/wcAAgAAAAw1ODEzNC41NjY2NjYBCAAAAAUAAAABMQEAAAAKMTcxNzU0ODYwNQMAAAADMTYwAgAAAAQ0MTczBAAAAAEwBwAAAAoxMC8yNC8yMDIzCAAAAAoxMi8zMS8yMDEzCQAAAAEwhn362ovU2whj1BbgjdTbCC1DSVEuVFNFOjgwNTguSVFfUFJFRl9ESVZfT1RIRVIuQ1E0MjAxMy4uLi5VU0QBAAAAgf8HAAMAAAAAAIZ9+tqL1NsI+qgY4I3U2wgjQ0lRLlRTRTo4MDU4LklRX0NPR1MuQ1E0MjAxMy4uLi5VU0QBAAAAgf8HAAIAAAAMMTYyMjQuOTA2NDM5AQgAAAAFAAAAATEBAAAACjE3MTc1NDg2MDUDAAAAAzE2MAIAAAACMzQEAAAAATAHAAAACjEwLzI0LzIwMjMIAAAACjEyLzMxLzIwMTMJAAAAATCGffrai9TbCERcReCN1NsIIUNJUS5UU0U6ODA1OC5JUV9BUC5DUTQyMDEzLi4uLlVTRAEAAACB/wcAAgAAAAsyNzA0Mi43MTg1MwEIAAAABQAAAAExAQAAAAoxNzE3NTQ4NjA1AwAAAAMxNjACAAAABDEwMTgEAAAAATAHAAAACjEwLzI0LzIwMjMIAAAACjEy</t>
  </si>
  <si>
    <t>LzMxLzIwMTMJAAAAATCGffrai9TbCOYoHOCN1NsIIUNJUS5UU0U6ODA1OC5JUV9BUi5DUTQyMDEzLi4uLlVTRAEAAACB/wcAAgAAAAwzMjQ2MC44MjU3MTYBCAAAAAUAAAABMQEAAAAKMTcxNzU0ODYwNQMAAAADMTYwAgAAAAQxMDIxBAAAAAEwBwAAAAoxMC8yNC8yMDIzCAAAAAoxMi8zMS8yMDEzCQAAAAEwhn362ovU2wj42B3gjdTbCChDSVEuVFNFOjgwNTguSVFfSU5WRU5UT1JZLkNRNDIwMTMuLi4uVVNEAQAAAIH/BwACAAAADDEyODcwLjY2MDI5NwEIAAAABQAAAAExAQAAAAoxNzE3NTQ4NjA1AwAAAAMxNjACAAAABDEwNDMEAAAAATAHAAAACjEwLzI0LzIwMjMIAAAACjEyLzMxLzIwMTMJAAAAATCGffrai9TbCAOrDeCN1NsIIkNJUS5UU0U6ODA1OC5JUV9TR0EuQ1E0MjAxMy4uLi5VU0QBAAAAgf8HAAIAAAALMjI0MS4xNjAxMzIBCAAAAAUAAAABMQEAAAAKMTcxNzU0ODYwNQMAAAADMTYwAgAAAAIyMwQAAAABMAcAAAAKMTAvMjQvMjAyMwgAAAAKMTIvMzEvMjAxMwkAAAABMIZ9+tqL1NsIJmND4I3U2wg3Q0lRLlRTRTo4MDU4LklRX1RPVEFMX1JFVl8xWVJfQU5OX0dST1dUSC5DUTQyMDEzLi4uLlVTRAEAAACB/wcAAgAAAAczMS4wODM2AQgAAAAFAAAAATEBAAAACjE3MTc1NDg2MDUDAAAAAjc5AgAAAAQ0MTk0BAAAAAEwBwAAAAoxMC8yNC8yMDIzCAAAAAoxMi8zMS8yMDEzCQAAAAEwhn362ovU</t>
  </si>
  <si>
    <t>2wiNkRDgjdTbCCFDSVEuVFNFOjgwNTguSVFfREEuQ1E0MjAxMy4uLi5VU0QBAAAAgf8HAAMAAAAAAIZ9+tqL1NsISo4S4I3U2wgvQ0lRLlRTRTo4MDU4LklRX05FVF9JTlRFUkVTVF9FWFAuQ1E0MjAxMy4uLi5VU0QBAAAAgf8HAAIAAAAKNDM4LjcxNjA5NwEIAAAABQAAAAExAQAAAAoxNzE3NTQ4NjA1AwAAAAMxNjACAAAAAzM2OAQAAAABMAcAAAAKMTAvMjQvMjAyMwgAAAAKMTIvMzEvMjAxMwkAAAABMIZ9+tqL1NsIz9UU4I3U2wguQ0lRLlRTRTo4MDU4LklRX05FVF9XT1JLSU5HX0NBUC5DUTQyMDEzLi4uLlVTRAEAAACB/wcAAgAAAAwyMDYzMS40MDE2OTQBCAAAAAUAAAABMQEAAAAKMTcxNzU0ODYwNQMAAAADMTYwAgAAAAQxMzExBAAAAAEwBwAAAAoxMC8yNC8yMDIzCAAAAAoxMi8zMS8yMDEzCQAAAAEwhn362ovU2wiYBUDgjdTbCCRDSVEuVFNFOjgwNTguSVFfQ0FQRVguQ1E0MjAxMy4uLi5VU0QBAAAAgf8HAAIAAAAMLTEyNzkuNTgxNDg0AQgAAAAFAAAAATEBAAAACjE3MTc1NDg2MDUDAAAAAzE2MAIAAAAEMjAyMQQAAAABMAcAAAAKMTAvMjQvMjAyMwgAAAAKMTIvMzEvMjAxMwkAAAABMIZ9+tqL1NsIYRwi4I3U2wgoQ0lRLlRTRTo4MDU4LklRX1RPVEFMX1JFVi5DUTMyMDEzLi4uLlVTRAEAAACB/wcAAgAAAAsxODM1Ny40NjU0MgEIAAAABQAAAAExAQAAAAoxNjQyOTE2MDU4AwAAAAMxNjAC</t>
  </si>
  <si>
    <t>AAAAAjI4BAAAAAEwBwAAAAoxMC8yNC8yMDIzCAAAAAk5LzMwLzIwMTMJAAAAATCGffrai9TbCOYoHOCN1NsIIUNJUS5UU0U6ODA1OC5JUV9OSS5DUTMyMDEzLi4uLlVTRAEAAACB/wcAAgAAAAsxMzUxLjU4NDY5NAEIAAAABQAAAAExAQAAAAoxNjQyOTE2MDU4AwAAAAMxNjACAAAAAjE1BAAAAAEwBwAAAAoxMC8yNC8yMDIzCAAAAAk5LzMwLzIwMTMJAAAAATCGffrai9TbCPjYHeCN1NsIKUNJUS5UU0U6ODA1OC5JUV9DQVNIX0VRVUlWLkNRMzIwMTMuLi4uVVNEAQAAAIH/BwACAAAADDEzNjIyLjk3MDE0OAEIAAAABQAAAAExAQAAAAoxNjQyOTE2MDU4AwAAAAMxNjACAAAABDEwOTYEAAAAATAHAAAACjEwLzI0LzIwMjMIAAAACTkvMzAvMjAxMwkAAAABMIZ9+tqL1NsIIBs/4I3U2wgtQ0lRLlRTRTo4MDU4LklRX0NBU0hfU1RfSU5WRVNULkNRMzIwMTMuLi4uVVNEAQAAAIH/BwACAAAADDE1MjE4LjA2ODU1OQEIAAAABQAAAAExAQAAAAoxNjQyOTE2MDU4AwAAAAMxNjACAAAABDEwMDIEAAAAATAHAAAACjEwLzI0LzIwMjMIAAAACTkvMzAvMjAxMwkAAAABMIZ9+tqL1NsIjZEQ4I3U2wgnQ0lRLlRTRTo4MDU4LklRX1RPVEFMX0NBLkNRMzIwMTMuLi4uVVNEAQAAAIH/BwACAAAADDY4NjE0LjU0NTA0NAEIAAAABQAAAAExAQAAAAoxNjQyOTE2MDU4AwAAAAMxNjACAAAABDEwMDgEAAAAATAHAAAACjEwLzI0</t>
  </si>
  <si>
    <t>LzIwMjMIAAAACTkvMzAvMjAxMwkAAAABMIZ9+tqL1NsISo4S4I3U2wgrQ0lRLlRTRTo4MDU4LklRX1RPVEFMX0FTU0VUUy5DUTMyMDEzLi4uLlVTRAEAAACB/wcAAgAAAA0xNDk0NzcuNjM4NDg3AQgAAAAFAAAAATEBAAAACjE2NDI5MTYwNTgDAAAAAzE2MAIAAAAEMTAwNwQAAAABMAcAAAAKMTAvMjQvMjAyMwgAAAAJOS8zMC8yMDEzCQAAAAEwhn362ovU2wjP1RTgjdTbCCdDSVEuVFNFOjgwNTguSVFfVE9UQUxfQ0wuQ1EzMjAxMy4uLi5VU0QBAAAAgf8HAAIAAAAMNDc0NjcuNjI2NzMxAQgAAAAFAAAAATEBAAAACjE2NDI5MTYwNTgDAAAAAzE2MAIAAAAEMTAwOQQAAAABMAcAAAAKMTAvMjQvMjAyMwgAAAAJOS8zMC8yMDEzCQAAAAEwhn362ovU2whJrRbgjdTbCClDSVEuVFNFOjgwNTguSVFfVE9UQUxfTElBQi5DUTMyMDEzLi4uLlVTRAEAAACB/wcAAgAAAA0xMDAyMjAuNzUyNTI5AQgAAAAFAAAAATEBAAAACjE2NDI5MTYwNTgDAAAAAzE2MAIAAAAEMTI3NgQAAAABMAcAAAAKMTAvMjQvMjAyMwgAAAAJOS8zMC8yMDEzCQAAAAEwhn362ovU2wj6qBjgjdTbCCpDSVEuVFNFOjgwNTguSVFfUFJFRl9FUVVJVFkuQ1EzMjAxMy4uLi5VU0QBAAAAgf8HAAMAAAAAAIZ9+tqL1NsIaXU54I3U2wgyQ0lRLlRTRTo4MDU4LklRX1RPVEFMX0NPTU1PTl9FUVVJVFkuQ1EzMjAxMy4uLi5VU0QBAAAAgf8HAAIAAAAM</t>
  </si>
  <si>
    <t>NDUzNjUuMjcyNjE1AQgAAAAFAAAAATEBAAAACjE2NDI5MTYwNTgDAAAAAzE2MAIAAAAEMTAwNgQAAAABMAcAAAAKMTAvMjQvMjAyMwgAAAAJOS8zMC8yMDEzCQAAAAEwhn362ovU2wg7AiXgjdTbCCNDSVEuVFNFOjgwNTguSVFfQVBJQy5DUTMyMDEzLi4uLlVTRAEAAACB/wcAAgAAAAsyNjUyLjUxMjA5NAEIAAAABQAAAAExAQAAAAoxNjQyOTE2MDU4AwAAAAMxNjACAAAABDEwODQEAAAAATAHAAAACjEwLzI0LzIwMjMIAAAACTkvMzAvMjAxMwkAAAABMIZ9+tqL1NsIgekn4I3U2wghQ0lRLlRTRTo4MDU4LklRX1JFLkNRMzIwMTMuLi4uVVNEAQAAAIH/BwACAAAADDM4Nzg1LjQ0OTYzMwEIAAAABQAAAAExAQAAAAoxNjQyOTE2MDU4AwAAAAMxNjACAAAABDEyMjIEAAAAATAHAAAACjEwLzI0LzIwMjMIAAAACTkvMzAvMjAxMwkAAAABMIZ9+tqL1NsIvyU74I3U2wgrQ0lRLlRTRTo4MDU4LklRX1RPVEFMX0VRVUlUWS5DUTMyMDEzLi4uLlVTRAEAAACB/wcAAgAAAAw0OTI1Ni44ODU5NTgBCAAAAAUAAAABMQEAAAAKMTY0MjkxNjA1OAMAAAADMTYwAgAAAAQxMjc1BAAAAAEwBwAAAAoxMC8yNC8yMDIzCAAAAAk5LzMwLzIwMTMJAAAAATCGffrai9TbCOYoHOCN1NsIPENJUS5UU0U6ODA1OC5JUV9UT1RBTF9PVVRTVEFORElOR19GSUxJTkdfREFURS5DUTMyMDEzLi4uLlVTRAEAAACB/wcAAgAAAAsxNjQ3Ljg5</t>
  </si>
  <si>
    <t>NTQwNQEEAAAABQAAAAE1AQAAAAoxNjQyOTE2MDU4AgAAAAUyNDE1MwYAAAABMIZ9+tqL1NsI+Ngd4I3U2wgpQ0lRLlRTRTo4MDU4LklRX1RPVEFMX0RFQlQuQ1EzMjAxMy4uLi5VU0QBAAAAgf8HAAIAAAALNjEzMjEuNTQ1NjMBCAAAAAUAAAABMQEAAAAKMTY0MjkxNjA1OAMAAAADMTYwAgAAAAQ0MTczBAAAAAEwBwAAAAoxMC8yNC8yMDIzCAAAAAk5LzMwLzIwMTMJAAAAATCGffrai9TbCD6sH+CN1NsILUNJUS5UU0U6ODA1OC5JUV9QUkVGX0RJVl9PVEhFUi5DUTMyMDEzLi4uLlVTRAEAAACB/wcAAwAAAAAAhn362ovU2whmQDjgjdTbCCNDSVEuVFNFOjgwNTguSVFfQ09HUy5DUTMyMDEzLi4uLlVTRAEAAACB/wcAAgAAAAwxNTU5MS4yOTc5NjUBCAAAAAUAAAABMQEAAAAKMTY0MjkxNjA1OAMAAAADMTYwAgAAAAIzNAQAAAABMAcAAAAKMTAvMjQvMjAyMwgAAAAJOS8zMC8yMDEzCQAAAAEwhn362ovU2whhHCLgjdTbCCFDSVEuVFNFOjgwNTguSVFfQVAuQ1EzMjAxMy4uLi5VU0QBAAAAgf8HAAIAAAAMMjUwMzYuMjA4MjA3AQgAAAAFAAAAATEBAAAACjE2NDI5MTYwNTgDAAAAAzE2MAIAAAAEMTAxOAQAAAABMAcAAAAKMTAvMjQvMjAyMwgAAAAJOS8zMC8yMDEzCQAAAAEwhn362ovU2whKjhLgjdTbCCFDSVEuVFNFOjgwNTguSVFfQVIuQ1EzMjAxMy4uLi5VU0QBAAAAgf8HAAIAAAAMMzAzNTIuMDQ0NTg0</t>
  </si>
  <si>
    <t>AQgAAAAFAAAAATEBAAAACjE2NDI5MTYwNTgDAAAAAzE2MAIAAAAEMTAyMQQAAAABMAcAAAAKMTAvMjQvMjAyMwgAAAAJOS8zMC8yMDEzCQAAAAEwhn362ovU2wjP1RTgjdTbCChDSVEuVFNFOjgwNTguSVFfSU5WRU5UT1JZLkNRMzIwMTMuLi4uVVNEAQAAAIH/BwACAAAADDEzMjAxLjM3NjMyNAEIAAAABQAAAAExAQAAAAoxNjQyOTE2MDU4AwAAAAMxNjACAAAABDEwNDMEAAAAATAHAAAACjEwLzI0LzIwMjMIAAAACTkvMzAvMjAxMwkAAAABMIZ9+tqL1NsISa0W4I3U2wgiQ0lRLlRTRTo4MDU4LklRX1NHQS5DUTMyMDEzLi4uLlVTRAEAAACB/wcAAgAAAAsyMzU4LjAzNTM2NgEIAAAABQAAAAExAQAAAAoxNjQyOTE2MDU4AwAAAAMxNjACAAAAAjIzBAAAAAEwBwAAAAoxMC8yNC8yMDIzCAAAAAk5LzMwLzIwMTMJAAAAATCGffrai9TbCPqoGOCN1NsIN0NJUS5UU0U6ODA1OC5JUV9UT1RBTF9SRVZfMVlSX0FOTl9HUk9XVEguQ1EzMjAxMy4uLi5VU0QBAAAAgf8HAAIAAAAHMjcuODg1NwEIAAAABQAAAAExAQAAAAoxNjQyOTE2MDU4AwAAAAI3OQIAAAAENDE5NAQAAAABMAcAAAAKMTAvMjQvMjAyMwgAAAAJOS8zMC8yMDEzCQAAAAEwhn362ovU2whZBzfgjdTbCCFDSVEuVFNFOjgwNTguSVFfREEuQ1EzMjAxMy4uLi5VU0QBAAAAgf8HAAMAAAAAAIZ9+tqL1NsIOwIl4I3U2wgvQ0lRLlRTRTo4MDU4LklRX05F</t>
  </si>
  <si>
    <t>VF9JTlRFUkVTVF9FWFAuQ1EzMjAxMy4uLi5VU0QBAAAAgf8HAAIAAAAKNDQwLjY2MDM2OAEIAAAABQAAAAExAQAAAAoxNjQyOTE2MDU4AwAAAAMxNjACAAAAAzM2OAQAAAABMAcAAAAKMTAvMjQvMjAyMwgAAAAJOS8zMC8yMDEzCQAAAAEwhn362ovU2wgqwifgjdTbCC5DSVEuVFNFOjgwNTguSVFfTkVUX1dPUktJTkdfQ0FQLkNRMzIwMTMuLi4uVVNEAQAAAIH/BwACAAAADDIxMDY5LjI4NjU5NgEIAAAABQAAAAExAQAAAAoxNjQyOTE2MDU4AwAAAAMxNjACAAAABDEzMTEEAAAAATAHAAAACjEwLzI0LzIwMjMIAAAACTkvMzAvMjAxMwkAAAABMIZ9+tqL1NsIA6sN4I3U2wgkQ0lRLlRTRTo4MDU4LklRX0NBUEVYLkNRMzIwMTMuLi4uVVNEAQAAAIH/BwACAAAADC0xMDkwLjE4NjUzNwEIAAAABQAAAAExAQAAAAoxNjQyOTE2MDU4AwAAAAMxNjACAAAABDIwMjEEAAAAATAHAAAACjEwLzI0LzIwMjMIAAAACTkvMzAvMjAxMwkAAAABMIZ9+tqL1NsIjW804I3U2wgoQ0lRLlRTRTo4MDU4LklRX1RPVEFMX1JFVi5DUTIyMDEzLi4uLlVTRAEAAACB/wcAAgAAAAwxODk1Mi4xMjc4OTEBCAAAAAUAAAABMQEAAAAKMTYyODkyNjgyNwMAAAADMTYwAgAAAAIyOAQAAAABMAcAAAAKMTAvMjQvMjAyMwgAAAAJNi8zMC8yMDEzCQAAAAEwhn362ovU2wgs/THgjdTbCCFDSVEuVFNFOjgwNTguSVFfTkkuQ1EyMjAxMy4uLi5V</t>
  </si>
  <si>
    <t>U0QBAAAAgf8HAAIAAAALMTE2Ni4yNDUxMDkBCAAAAAUAAAABMQEAAAAKMTYyODkyNjgyNwMAAAADMTYwAgAAAAIxNQQAAAABMAcAAAAKMTAvMjQvMjAyMwgAAAAJNi8zMC8yMDEzCQAAAAEwhn362ovU2whJrRbgjdTbCClDSVEuVFNFOjgwNTguSVFfQ0FTSF9FUVVJVi5DUTIyMDEzLi4uLlVTRAEAAACB/wcAAgAAAAwxMzg2OS4yNzI1MTQBCAAAAAUAAAABMQEAAAAKMTYyODkyNjgyNwMAAAADMTYwAgAAAAQxMDk2BAAAAAEwBwAAAAoxMC8yNC8yMDIzCAAAAAk2LzMwLzIwMTMJAAAAATCGffrai9TbCPqoGOCN1NsILUNJUS5UU0U6ODA1OC5JUV9DQVNIX1NUX0lOVkVTVC5DUTIyMDEzLi4uLlVTRAEAAACB/wcAAgAAAAwxNTMzOS40MDE5MzkBCAAAAAUAAAABMQEAAAAKMTYyODkyNjgyNwMAAAADMTYwAgAAAAQxMDAyBAAAAAEwBwAAAAoxMC8yNC8yMDIzCAAAAAk2LzMwLzIwMTMJAAAAATCGffrai9TbCDf1LOCN1NsIJ0NJUS5UU0U6ODA1OC5JUV9UT1RBTF9DQS5DUTIyMDEzLi4uLlVTRAEAAACB/wcAAgAAAAw2ODg5MS4wODUyNDEBCAAAAAUAAAABMQEAAAAKMTYyODkyNjgyNwMAAAADMTYwAgAAAAQxMDA4BAAAAAEwBwAAAAoxMC8yNC8yMDIzCAAAAAk2LzMwLzIwMTMJAAAAATCGffrai9TbCOYoHOCN1NsIK0NJUS5UU0U6ODA1OC5JUV9UT1RBTF9BU1NFVFMuQ1EyMjAxMy4uLi5VU0QBAAAAgf8HAAIA</t>
  </si>
  <si>
    <t>AAANMTQ3ODI3LjM3MTM5MQEIAAAABQAAAAExAQAAAAoxNjI4OTI2ODI3AwAAAAMxNjACAAAABDEwMDcEAAAAATAHAAAACjEwLzI0LzIwMjMIAAAACTYvMzAvMjAxMwkAAAABMIZ9+tqL1NsIRFxF4I3U2wgnQ0lRLlRTRTo4MDU4LklRX1RPVEFMX0NMLkNRMjIwMTMuLi4uVVNEAQAAAIH/BwACAAAADDQ3NjQ1LjQ5MTc2NwEIAAAABQAAAAExAQAAAAoxNjI4OTI2ODI3AwAAAAMxNjACAAAABDEwMDkEAAAAATAHAAAACjEwLzI0LzIwMjMIAAAACTYvMzAvMjAxMwkAAAABMIZ9+tqL1NsIA6sN4I3U2wgpQ0lRLlRTRTo4MDU4LklRX1RPVEFMX0xJQUIuQ1EyMjAxMy4uLi5VU0QBAAAAgf8HAAIAAAANMTAwNjYzLjAyMjIzNAEIAAAABQAAAAExAQAAAAoxNjI4OTI2ODI3AwAAAAMxNjACAAAABDEyNzYEAAAAATAHAAAACjEwLzI0LzIwMjMIAAAACTYvMzAvMjAxMwkAAAABMIZ9+tqL1NsIU14q4I3U2wgqQ0lRLlRTRTo4MDU4LklRX1BSRUZfRVFVSVRZLkNRMjIwMTMuLi4uVVNEAQAAAIH/BwADAAAAAACGffrai9TbCI2REOCN1NsIMkNJUS5UU0U6ODA1OC5JUV9UT1RBTF9DT01NT05fRVFVSVRZLkNRMjIwMTMuLi4uVVNEAQAAAIH/BwACAAAADDQzMzczLjM1NzMwNAEIAAAABQAAAAExAQAAAAoxNjI4OTI2ODI3AwAAAAMxNjACAAAABDEwMDYEAAAAATAHAAAACjEwLzI0LzIwMjMIAAAACTYvMzAvMjAxMwkAAAAB</t>
  </si>
  <si>
    <t>MIZ9+tqL1NsISo4S4I3U2wgjQ0lRLlRTRTo4MDU4LklRX0FQSUMuQ1EyMjAxMy4uLi5VU0QBAAAAgf8HAAIAAAALMjY0OC41NzY2NTkBCAAAAAUAAAABMQEAAAAKMTYyODkyNjgyNwMAAAADMTYwAgAAAAQxMDg0BAAAAAEwBwAAAAoxMC8yNC8yMDIzCAAAAAk2LzMwLzIwMTMJAAAAATCGffrai9TbCM/VFOCN1NsIIUNJUS5UU0U6ODA1OC5JUV9SRS5DUTIyMDEzLi4uLlVTRAEAAACB/wcAAgAAAAwzNzAxNy45NTQyMzcBCAAAAAUAAAABMQEAAAAKMTYyODkyNjgyNwMAAAADMTYwAgAAAAQxMjIyBAAAAAEwBwAAAAoxMC8yNC8yMDIzCAAAAAk2LzMwLzIwMTMJAAAAATCGffrai9TbCPn0IeCN1NsIK0NJUS5UU0U6ODA1OC5JUV9UT1RBTF9FUVVJVFkuQ1EyMjAxMy4uLi5VU0QBAAAAgf8HAAIAAAAMNDcxNjQuMzQ5MTU3AQgAAAAFAAAAATEBAAAACjE2Mjg5MjY4MjcDAAAAAzE2MAIAAAAEMTI3NQQAAAABMAcAAAAKMTAvMjQvMjAyMwgAAAAJNi8zMC8yMDEzCQAAAAEwhn362ovU2whQ1SjgjdTbCDxDSVEuVFNFOjgwNTguSVFfVE9UQUxfT1VUU1RBTkRJTkdfRklMSU5HX0RBVEUuQ1EyMjAxMy4uLi5VU0QBAAAAgf8HAAIAAAALMTY0Ny41MTEyMDcBBAAAAAUAAAABNQEAAAAKMTYyODkyNjgyNwIAAAAFMjQxNTMGAAAAATCGffrai9TbCDsCJeCN1NsIKUNJUS5UU0U6ODA1OC5JUV9UT1RBTF9ERUJULkNRMjIw</t>
  </si>
  <si>
    <t>MTMuLi4uVVNEAQAAAIH/BwACAAAADDYwNTgxLjk4MTgwNgEIAAAABQAAAAExAQAAAAoxNjI4OTI2ODI3AwAAAAMxNjACAAAABDQxNzMEAAAAATAHAAAACjEwLzI0LzIwMjMIAAAACTYvMzAvMjAxMwkAAAABMIZ9+tqL1NsIKsIn4I3U2wgtQ0lRLlRTRTo4MDU4LklRX1BSRUZfRElWX09USEVSLkNRMjIwMTMuLi4uVVNEAQAAAIH/BwADAAAAAACGffrai9TbCPqoGOCN1NsII0NJUS5UU0U6ODA1OC5JUV9DT0dTLkNRMjIwMTMuLi4uVVNEAQAAAIH/BwACAAAADDE2MjAyLjg1MDk0OAEIAAAABQAAAAExAQAAAAoxNjI4OTI2ODI3AwAAAAMxNjACAAAAAjM0BAAAAAEwBwAAAAoxMC8yNC8yMDIzCAAAAAk2LzMwLzIwMTMJAAAAATCGffrai9TbCCZjQ+CN1NsIIUNJUS5UU0U6ODA1OC5JUV9BUC5DUTIyMDEzLi4uLlVTRAEAAACB/wcAAgAAAAwyNTY3OS40MDg2MjEBCAAAAAUAAAABMQEAAAAKMTYyODkyNjgyNwMAAAADMTYwAgAAAAQxMDE4BAAAAAEwBwAAAAoxMC8yNC8yMDIzCAAAAAk2LzMwLzIwMTMJAAAAATCGffrai9TbCOYoHOCN1NsIIUNJUS5UU0U6ODA1OC5JUV9BUi5DUTIyMDEzLi4uLlVTRAEAAACB/wcAAgAAAAwzMTM2Mi4xMjI5MTIBCAAAAAUAAAABMQEAAAAKMTYyODkyNjgyNwMAAAADMTYwAgAAAAQxMDIxBAAAAAEwBwAAAAoxMC8yNC8yMDIzCAAAAAk2LzMwLzIwMTMJAAAAATCGffrai9TbCPjY</t>
  </si>
  <si>
    <t>HeCN1NsIKENJUS5UU0U6ODA1OC5JUV9JTlZFTlRPUlkuQ1EyMjAxMy4uLi5VU0QBAAAAgf8HAAIAAAAMMTE3NjcuMTMxNDIzAQgAAAAFAAAAATEBAAAACjE2Mjg5MjY4MjcDAAAAAzE2MAIAAAAEMTA0MwQAAAABMAcAAAAKMTAvMjQvMjAyMwgAAAAJNi8zMC8yMDEzCQAAAAEwhn362ovU2wg2hR/gjdTbCCJDSVEuVFNFOjgwNTguSVFfU0dBLkNRMjIwMTMuLi4uVVNEAQAAAIH/BwACAAAACzIzMDMuMDg4MjM0AQgAAAAFAAAAATEBAAAACjE2Mjg5MjY4MjcDAAAAAzE2MAIAAAACMjMEAAAAATAHAAAACjEwLzI0LzIwMjMIAAAACTYvMzAvMjAxMwkAAAABMIZ9+tqL1NsIgQNC4I3U2wg3Q0lRLlRTRTo4MDU4LklRX1RPVEFMX1JFVl8xWVJfQU5OX0dST1dUSC5DUTIyMDEzLi4uLlVTRAEAAACB/wcAAgAAAAczNS40MzQxAQgAAAAFAAAAATEBAAAACjE2Mjg5MjY4MjcDAAAAAjc5AgAAAAQ0MTk0BAAAAAEwBwAAAAoxMC8yNC8yMDIzCAAAAAk2LzMwLzIwMTMJAAAAATCGffrai9TbCI2REOCN1NsIIUNJUS5UU0U6ODA1OC5JUV9EQS5DUTIyMDEzLi4uLlVTRAEAAACB/wcAAwAAAAAAhn362ovU2whKjhLgjdTbCC9DSVEuVFNFOjgwNTguSVFfTkVUX0lOVEVSRVNUX0VYUC5DUTIyMDEzLi4uLlVTRAEAAACB/wcAAgAAAAozOTQuNDg4MzczAQgAAAAFAAAAATEBAAAACjE2Mjg5MjY4MjcDAAAAAzE2MAIAAAADMzY4</t>
  </si>
  <si>
    <t>BAAAAAEwBwAAAAoxMC8yNC8yMDIzCAAAAAk2LzMwLzIwMTMJAAAAATCGffrai9TbCM/VFOCN1NsILkNJUS5UU0U6ODA1OC5JUV9ORVRfV09SS0lOR19DQVAuQ1EyMjAxMy4uLi5VU0QBAAAAgf8HAAIAAAAMMTk4MTkuNDQ2MTEzAQgAAAAFAAAAATEBAAAACjE2Mjg5MjY4MjcDAAAAAzE2MAIAAAAEMTMxMQQAAAABMAcAAAAKMTAvMjQvMjAyMwgAAAAJNi8zMC8yMDEzCQAAAAEwhn362ovU2whJrRbgjdTbCCRDSVEuVFNFOjgwNTguSVFfQ0FQRVguQ1EyMjAxMy4uLi5VU0QBAAAAgf8HAAIAAAAMLTE0MTkuMjc1NDc5AQgAAAAFAAAAATEBAAAACjE2Mjg5MjY4MjcDAAAAAzE2MAIAAAAEMjAyMQQAAAABMAcAAAAKMTAvMjQvMjAyMwgAAAAJNi8zMC8yMDEzCQAAAAEwhn362ovU2wiYBUDgjdTbCChDSVEuVFNFOjgwNTguSVFfVE9UQUxfUkVWLkNRMTIwMTMuLi4uVVNEAQAAAIH/BwACAAAADDE3NTU3Ljg1MzgwNAEIAAAABQAAAAExAQAAAAoxNzAzNzMxNzI0AwAAAAMxNjACAAAAAjI4BAAAAAEwBwAAAAoxMC8yNC8yMDIzCAAAAAkzLzMxLzIwMTMJAAAAATCGffrai9TbCPjYHeCN1NsIIUNJUS5UU0U6ODA1OC5JUV9OSS5DUTEyMDEzLi4uLlVTRAEAAACB/wcAAgAAAAo0MjMuMTAxMDI0AQgAAAAFAAAAATEBAAAACjE3MDM3MzE3MjQDAAAAAzE2MAIAAAACMTUEAAAAATAHAAAACjEwLzI0LzIwMjMIAAAACTMv</t>
  </si>
  <si>
    <t>MzEvMjAxMwkAAAABMIZ9+tqL1NsINoUf4I3U2wgpQ0lRLlRTRTo4MDU4LklRX0NBU0hfRVFVSVYuQ1ExMjAxMy4uLi5VU0QBAAAAgf8HAAIAAAAMMTQyODguNjU2ODQ4AQgAAAAFAAAAATEBAAAACjE3MDM3MzE3MjQDAAAAAzE2MAIAAAAEMTA5NgQAAAABMAcAAAAKMTAvMjQvMjAyMwgAAAAJMy8zMS8yMDEzCQAAAAEwhn362ovU2wggGz/gjdTbCC1DSVEuVFNFOjgwNTguSVFfQ0FTSF9TVF9JTlZFU1QuQ1ExMjAxMy4uLi5VU0QBAAAAgf8HAAIAAAAMMTcxNjEuOTE5ODI4AQgAAAAFAAAAATEBAAAACjE3MDM3MzE3MjQDAAAAAzE2MAIAAAAEMTAwMgQAAAABMAcAAAAKMTAvMjQvMjAyMwgAAAAJMy8zMS8yMDEzCQAAAAEwhn362ovU2wj59CHgjdTbCCdDSVEuVFNFOjgwNTguSVFfVE9UQUxfQ0EuQ1ExMjAxMy4uLi5VU0QBAAAAgf8HAAIAAAAMNzMzMzAuOTY0MDk4AQgAAAAFAAAAATEBAAAACjE3MDM3MzE3MjQDAAAAAzE2MAIAAAAEMTAwOAQAAAABMAcAAAAKMTAvMjQvMjAyMwgAAAAJMy8zMS8yMDEzCQAAAAEwhn362ovU2whKjhLgjdTbCCtDSVEuVFNFOjgwNTguSVFfVE9UQUxfQVNTRVRTLkNRMTIwMTMuLi4uVVNEAQAAAIH/BwACAAAADTE1OTkzMS40MDE0MTEBCAAAAAUAAAABMQEAAAAKMTcwMzczMTcyNAMAAAADMTYwAgAAAAQxMDA3BAAAAAEwBwAAAAoxMC8yNC8yMDIzCAAAAAkzLzMxLzIwMTMJ</t>
  </si>
  <si>
    <t>AAAAATCGffrai9TbCM/VFOCN1NsIJ0NJUS5UU0U6ODA1OC5JUV9UT1RBTF9DTC5DUTEyMDEzLi4uLlVTRAEAAACB/wcAAgAAAAw1MTI4NS41MjU5MjEBCAAAAAUAAAABMQEAAAAKMTcwMzczMTcyNAMAAAADMTYwAgAAAAQxMDA5BAAAAAEwBwAAAAoxMC8yNC8yMDIzCAAAAAkzLzMxLzIwMTMJAAAAATCGffrai9TbCEmtFuCN1NsIKUNJUS5UU0U6ODA1OC5JUV9UT1RBTF9MSUFCLkNRMTIwMTMuLi4uVVNEAQAAAIH/BwACAAAADTEwNzU3NC4zMjE3NzMBCAAAAAUAAAABMQEAAAAKMTcwMzczMTcyNAMAAAADMTYwAgAAAAQxMjc2BAAAAAEwBwAAAAoxMC8yNC8yMDIzCAAAAAkzLzMxLzIwMTMJAAAAATCGffrai9TbCPqoGOCN1NsIKkNJUS5UU0U6ODA1OC5JUV9QUkVGX0VRVUlUWS5DUTEyMDEzLi4uLlVTRAEAAACB/wcAAwAAAAAAhn362ovU2wja0zzgjdTbCDJDSVEuVFNFOjgwNTguSVFfVE9UQUxfQ09NTU9OX0VRVUlUWS5DUTEyMDEzLi4uLlVTRAEAAACB/wcAAgAAAAw0Nzk1NC44NTAxMTYBCAAAAAUAAAABMQEAAAAKMTcwMzczMTcyNAMAAAADMTYwAgAAAAQxMDA2BAAAAAEwBwAAAAoxMC8yNC8yMDIzCAAAAAkzLzMxLzIwMTMJAAAAATCGffrai9TbCDsCJeCN1NsII0NJUS5UU0U6ODA1OC5JUV9BUElDLkNRMTIwMTMuLi4uVVNEAQAAAIH/BwACAAAACzI3ODEuMzI2MDM4AQgAAAAFAAAAATEBAAAACjE3</t>
  </si>
  <si>
    <t>MDM3MzE3MjQDAAAAAzE2MAIAAAAEMTA4NAQAAAABMAcAAAAKMTAvMjQvMjAyMwgAAAAJMy8zMS8yMDEzCQAAAAEwhn362ovU2wgqwifgjdTbCCFDSVEuVFNFOjgwNTguSVFfUkUuQ1ExMjAxMy4uLi5VU0QBAAAAgf8HAAIAAAAMMzIwODIuODkyNjMxAQgAAAAFAAAAATEBAAAACjE3MDM3MzE3MjQDAAAAAzE2MAIAAAAEMTIyMgQAAAABMAcAAAAKMTAvMjQvMjAyMwgAAAAJMy8zMS8yMDEzCQAAAAEwhn362ovU2wi/JTvgjdTbCCtDSVEuVFNFOjgwNTguSVFfVE9UQUxfRVFVSVRZLkNRMTIwMTMuLi4uVVNEAQAAAIH/BwACAAAADDUyMzU3LjA3OTYzOAEIAAAABQAAAAExAQAAAAoxNzAzNzMxNzI0AwAAAAMxNjACAAAABDEyNzUEAAAAATAHAAAACjEwLzI0LzIwMjMIAAAACTMvMzEvMjAxMwkAAAABMIZ9+tqL1NsIjZEQ4I3U2wg8Q0lRLlRTRTo4MDU4LklRX1RPVEFMX09VVFNUQU5ESU5HX0ZJTElOR19EQVRFLkNRMTIwMTMuLi4uVVNEAQAAAIH/BwACAAAACDE2NDcuMTU4AQQAAAAFAAAAATUBAAAACjE3MDM3MzE3MjQCAAAABTI0MTUzBgAAAAEwhn362ovU2wj42B3gjdTbCClDSVEuVFNFOjgwNTguSVFfVE9UQUxfREVCVC5DUTEyMDEzLi4uLlVTRAEAAACB/wcAAgAAAAw2MzExMC41ODA2MDkBCAAAAAUAAAABMQEAAAAKMTcwMzczMTcyNAMAAAADMTYwAgAAAAQ0MTczBAAAAAEwBwAAAAoxMC8yNC8yMDIz</t>
  </si>
  <si>
    <t>CAAAAAkzLzMxLzIwMTMJAAAAATCGffrai9TbCDaFH+CN1NsILUNJUS5UU0U6ODA1OC5JUV9QUkVGX0RJVl9PVEhFUi5DUTEyMDEzLi4uLlVTRAEAAACB/wcAAwAAAAAAhn362ovU2whmQDjgjdTbCCNDSVEuVFNFOjgwNTguSVFfQ09HUy5DUTEyMDEzLi4uLlVTRAEAAACB/wcAAgAAAAwxNDI2NC4xNTQ0ODUBCAAAAAUAAAABMQEAAAAKMTcwMzczMTcyNAMAAAADMTYwAgAAAAIzNAQAAAABMAcAAAAKMTAvMjQvMjAyMwgAAAAJMy8zMS8yMDEzCQAAAAEwhn362ovU2wj59CHgjdTbCCFDSVEuVFNFOjgwNTguSVFfQVAuQ1ExMjAxMy4uLi5VU0QBAAAAgf8HAAIAAAAMMjg5MzMuNDA0NzkyAQgAAAAFAAAAATEBAAAACjE3MDM3MzE3MjQDAAAAAzE2MAIAAAAEMTAxOAQAAAABMAcAAAAKMTAvMjQvMjAyMwgAAAAJMy8zMS8yMDEzCQAAAAEwhn362ovU2whpdTngjdTbCCFDSVEuVFNFOjgwNTguSVFfQVIuQ1ExMjAxMy4uLi5VU0QBAAAAgf8HAAIAAAAMMzUzODkuMzEwMjQ3AQgAAAAFAAAAATEBAAAACjE3MDM3MzE3MjQDAAAAAzE2MAIAAAAEMTAyMQQAAAABMAcAAAAKMTAvMjQvMjAyMwgAAAAJMy8zMS8yMDEzCQAAAAEwhn362ovU2wjP1RTgjdTbCChDSVEuVFNFOjgwNTguSVFfSU5WRU5UT1JZLkNRMTIwMTMuLi4uVVNEAQAAAIH/BwACAAAADDEyNjE5Ljg4NDU4MQEIAAAABQAAAAExAQAAAAoxNzAzNzMxNzI0</t>
  </si>
  <si>
    <t>AwAAAAMxNjACAAAABDEwNDMEAAAAATAHAAAACjEwLzI0LzIwMjMIAAAACTMvMzEvMjAxMwkAAAABMIZ9+tqL1NsISa0W4I3U2wgiQ0lRLlRTRTo4MDU4LklRX1NHQS5DUTEyMDEzLi4uLlVTRAEAAACB/wcAAgAAAAsyNDMwLjI0NTgyNAEIAAAABQAAAAExAQAAAAoxNzAzNzMxNzI0AwAAAAMxNjACAAAAAjIzBAAAAAEwBwAAAAoxMC8yNC8yMDIzCAAAAAkzLzMxLzIwMTMJAAAAATCGffrai9TbCPqoGOCN1NsIN0NJUS5UU0U6ODA1OC5JUV9UT1RBTF9SRVZfMVlSX0FOTl9HUk9XVEguQ1ExMjAxMy4uLi5VU0QBAAAAgf8HAAIAAAAHMTQuNjg5MgEIAAAABQAAAAExAQAAAAoxNzAzNzMxNzI0AwAAAAI3OQIAAAAENDE5NAQAAAABMAcAAAAKMTAvMjQvMjAyMwgAAAAJMy8zMS8yMDEzCQAAAAEwhn362ovU2whZBzfgjdTbCCFDSVEuVFNFOjgwNTguSVFfREEuQ1ExMjAxMy4uLi5VU0QBAAAAgf8HAAIAAAAKNzY0LjM4MjQxNgEIAAAABQAAAAExAQAAAAoxNzAzNzMxNzI0AwAAAAMxNjACAAAAATIEAAAAATAHAAAACjEwLzI0LzIwMjMIAAAACTMvMzEvMjAxMwkAAAABMIZ9+tqL1NsI5igc4I3U2wgvQ0lRLlRTRTo4MDU4LklRX05FVF9JTlRFUkVTVF9FWFAuQ1ExMjAxMy4uLi5VU0QBAAAAgf8HAAIAAAAKMTgzLjY3MjE3NAEIAAAABQAAAAExAQAAAAoxNzAzNzMxNzI0AwAAAAMxNjACAAAAAzM2OAQAAAABMAcA</t>
  </si>
  <si>
    <t>AAAKMTAvMjQvMjAyMwgAAAAJMy8zMS8yMDEzCQAAAAEwhn362ovU2wgqwifgjdTbCC5DSVEuVFNFOjgwNTguSVFfTkVUX1dPUktJTkdfQ0FQLkNRMTIwMTMuLi4uVVNEAQAAAIH/BwACAAAADDE5NjUwLjMyMTYwNwEIAAAABQAAAAExAQAAAAoxNzAzNzMxNzI0AwAAAAMxNjACAAAABDEzMTEEAAAAATAHAAAACjEwLzI0LzIwMjMIAAAACTMvMzEvMjAxMwkAAAABMIZ9+tqL1NsIA6sN4I3U2wgkQ0lRLlRTRTo4MDU4LklRX0NBUEVYLkNRMTIwMTMuLi4uVVNEAQAAAIH/BwACAAAADC0xOTI3LjgxOTk5NAEIAAAABQAAAAExAQAAAAoxNzAzNzMxNzI0AwAAAAMxNjACAAAABDIwMjEEAAAAATAHAAAACjEwLzI0LzIwMjMIAAAACTMvMzEvMjAxMwkAAAABMIZ9+tqL1NsIjW804I3U2wgoQ0lRLlRTRTo4MDU4LklRX1RPVEFMX1JFVi5DUTQyMDEyLi4uLlVTRAEAAACB/wcAAgAAAAwxODAxOS43MDA2NzIBCAAAAAUAAAABMQEAAAAKMTU4NjI4MjUwMQMAAAADMTYwAgAAAAIyOAQAAAABMAcAAAAKMTAvMjQvMjAyMwgAAAAKMTIvMzEvMjAxMgkAAAABMIZ9+tqL1NsILP0x4I3U2wghQ0lRLlRTRTo4MDU4LklRX05JLkNRNDIwMTIuLi4uVVNEAQAAAIH/BwACAAAACzEwNzcuMzQ1NTE4AQgAAAAFAAAAATEBAAAACjE1ODYyODI1MDEDAAAAAzE2MAIAAAACMTUEAAAAATAHAAAACjEwLzI0LzIwMjMIAAAACjEyLzMxLzIw</t>
  </si>
  <si>
    <t>MTIJAAAAATCGffrai9TbCDsCJeCN1NsIKUNJUS5UU0U6ODA1OC5JUV9DQVNIX0VRVUlWLkNRNDIwMTIuLi4uVVNEAQAAAIH/BwACAAAADDE1MTI3LjY2MDY1MgEIAAAABQAAAAExAQAAAAoxNTg2MjgyNTAxAwAAAAMxNjACAAAABDEwOTYEAAAAATAHAAAACjEwLzI0LzIwMjMIAAAACjEyLzMxLzIwMTIJAAAAATCGffrai9TbCPqoGOCN1NsILUNJUS5UU0U6ODA1OC5JUV9DQVNIX1NUX0lOVkVTVC5DUTQyMDEyLi4uLlVTRAEAAACB/wcAAgAAAAwxNjgzOC40NjQ3NTUBCAAAAAUAAAABMQEAAAAKMTU4NjI4MjUwMQMAAAADMTYwAgAAAAQxMDAyBAAAAAEwBwAAAAoxMC8yNC8yMDIzCAAAAAoxMi8zMS8yMDEyCQAAAAEwhn362ovU2wg39SzgjdTbCCdDSVEuVFNFOjgwNTguSVFfVE9UQUxfQ0EuQ1E0MjAxMi4uLi5VU0QBAAAAgf8HAAIAAAAMNzQ4MjIuNTEwNDM1AQgAAAAFAAAAATEBAAAACjE1ODYyODI1MDEDAAAAAzE2MAIAAAAEMTAwOAQAAAABMAcAAAAKMTAvMjQvMjAyMwgAAAAKMTIvMzEvMjAxMgkAAAABMIZ9+tqL1NsI5igc4I3U2wgrQ0lRLlRTRTo4MDU4LklRX1RPVEFMX0FTU0VUUy5DUTQyMDEyLi4uLlVTRAEAAACB/wcAAgAAAAwxNTU3NzIuNTQyNzMBCAAAAAUAAAABMQEAAAAKMTU4NjI4MjUwMQMAAAADMTYwAgAAAAQxMDA3BAAAAAEwBwAAAAoxMC8yNC8yMDIzCAAAAAoxMi8zMS8yMDEyCQAA</t>
  </si>
  <si>
    <t>AAEwhn362ovU2wj42B3gjdTbCCdDSVEuVFNFOjgwNTguSVFfVE9UQUxfQ0wuQ1E0MjAxMi4uLi5VU0QBAAAAgf8HAAIAAAAMNTI0MjMuODA1MTY5AQgAAAAFAAAAATEBAAAACjE1ODYyODI1MDEDAAAAAzE2MAIAAAAEMTAwOQQAAAABMAcAAAAKMTAvMjQvMjAyMwgAAAAKMTIvMzEvMjAxMgkAAAABMIZ9+tqL1NsINoUf4I3U2wgpQ0lRLlRTRTo4MDU4LklRX1RPVEFMX0xJQUIuQ1E0MjAxMi4uLi5VU0QBAAAAgf8HAAIAAAAMMTA4MDgzLjAzNDM3AQgAAAAFAAAAATEBAAAACjE1ODYyODI1MDEDAAAAAzE2MAIAAAAEMTI3NgQAAAABMAcAAAAKMTAvMjQvMjAyMwgAAAAKMTIvMzEvMjAxMgkAAAABMIZ9+tqL1NsIU14q4I3U2wgqQ0lRLlRTRTo4MDU4LklRX1BSRUZfRVFVSVRZLkNRNDIwMTIuLi4uVVNEAQAAAIH/BwADAAAAAACGffrai9TbCMprEOCN1NsIMkNJUS5UU0U6ODA1OC5JUV9UT1RBTF9DT01NT05fRVFVSVRZLkNRNDIwMTIuLi4uVVNEAQAAAIH/BwACAAAADDQzNzkwLjMzNDk3MgEIAAAABQAAAAExAQAAAAoxNTg2MjgyNTAxAwAAAAMxNjACAAAABDEwMDYEAAAAATAHAAAACjEwLzI0LzIwMjMIAAAACjEyLzMxLzIwMTIJAAAAATCGffrai9TbCDhnEuCN1NsII0NJUS5UU0U6ODA1OC5JUV9BUElDLkNRNDIwMTIuLi4uVVNEAQAAAIH/BwACAAAACzMwMzAuNDk4ODkyAQgAAAAFAAAAATEBAAAACjE1</t>
  </si>
  <si>
    <t>ODYyODI1MDEDAAAAAzE2MAIAAAAEMTA4NAQAAAABMAcAAAAKMTAvMjQvMjAyMwgAAAAKMTIvMzEvMjAxMgkAAAABMIZ9+tqL1NsIz9UU4I3U2wghQ0lRLlRTRTo4MDU4LklRX1JFLkNRNDIwMTIuLi4uVVNEAQAAAIH/BwACAAAACzQwODM4LjA5NDk0AQgAAAAFAAAAATEBAAAACjE1ODYyODI1MDEDAAAAAzE2MAIAAAAEMTIyMgQAAAABMAcAAAAKMTAvMjQvMjAyMwgAAAAKMTIvMzEvMjAxMgkAAAABMIZ9+tqL1NsI+fQh4I3U2wgrQ0lRLlRTRTo4MDU4LklRX1RPVEFMX0VRVUlUWS5DUTQyMDEyLi4uLlVTRAEAAACB/wcAAgAAAAw0NzY4OS41MDgzNTkBCAAAAAUAAAABMQEAAAAKMTU4NjI4MjUwMQMAAAADMTYwAgAAAAQxMjc1BAAAAAEwBwAAAAoxMC8yNC8yMDIzCAAAAAoxMi8zMS8yMDEyCQAAAAEwhn362ovU2wg/ryjgjdTbCDxDSVEuVFNFOjgwNTguSVFfVE9UQUxfT1VUU1RBTkRJTkdfRklMSU5HX0RBVEUuQ1E0MjAxMi4uLi5VU0QBAAAAgf8HAAIAAAALMTY0Ni43MDM0NjcBBAAAAAUAAAABNQEAAAAKMTU4NjI4MjUwMQIAAAAFMjQxNTMGAAAAATCGffrai9TbCDsCJeCN1NsIKUNJUS5UU0U6ODA1OC5JUV9UT1RBTF9ERUJULkNRNDIwMTIuLi4uVVNEAQAAAIH/BwACAAAADDY0NzI4LjI3MzcxMQEIAAAABQAAAAExAQAAAAoxNTg2MjgyNTAxAwAAAAMxNjACAAAABDQxNzMEAAAAATAHAAAACjEwLzI0</t>
  </si>
  <si>
    <t>LzIwMjMIAAAACjEyLzMxLzIwMTIJAAAAATCGffrai9TbCCrCJ+CN1NsILUNJUS5UU0U6ODA1OC5JUV9QUkVGX0RJVl9PVEhFUi5DUTQyMDEyLi4uLlVTRAEAAACB/wcAAwAAAAAAhn362ovU2wgDqw3gjdTbCCNDSVEuVFNFOjgwNTguSVFfQ09HUy5DUTQyMDEyLi4uLlVTRAEAAACB/wcAAgAAAAwxNTA1Ny42NjgxNjcBCAAAAAUAAAABMQEAAAAKMTU4NjI4MjUwMQMAAAADMTYwAgAAAAIzNAQAAAABMAcAAAAKMTAvMjQvMjAyMwgAAAAKMTIvMzEvMjAxMgkAAAABMIZ9+tqL1NsIJmND4I3U2wghQ0lRLlRTRTo4MDU4LklRX0FQLkNRNDIwMTIuLi4uVVNEAQAAAIH/BwACAAAADDMwNDI3LjI4NTAwMgEIAAAABQAAAAExAQAAAAoxNTg2MjgyNTAxAwAAAAMxNjACAAAABDEwMTgEAAAAATAHAAAACjEwLzI0LzIwMjMIAAAACjEyLzMxLzIwMTIJAAAAATCGffrai9TbCOYoHOCN1NsIIUNJUS5UU0U6ODA1OC5JUV9BUi5DUTQyMDEyLi4uLlVTRAEAAACB/wcAAgAAAAwzNDcxMy4xNjI4MjUBCAAAAAUAAAABMQEAAAAKMTU4NjI4MjUwMQMAAAADMTYwAgAAAAQxMDIxBAAAAAEwBwAAAAoxMC8yNC8yMDIzCAAAAAoxMi8zMS8yMDEyCQAAAAEwhn362ovU2wj42B3gjdTbCChDSVEuVFNFOjgwNTguSVFfSU5WRU5UT1JZLkNRNDIwMTIuLi4uVVNEAQAAAIH/BwACAAAADDEyMDQ3Ljc4MzE4MwEIAAAABQAAAAExAQAAAAox</t>
  </si>
  <si>
    <t>NTg2MjgyNTAxAwAAAAMxNjACAAAABDEwNDMEAAAAATAHAAAACjEwLzI0LzIwMjMIAAAACjEyLzMxLzIwMTIJAAAAATCGffrai9TbCDaFH+CN1NsIIkNJUS5UU0U6ODA1OC5JUV9TR0EuQ1E0MjAxMi4uLi5VU0QBAAAAgf8HAAIAAAALMjU5MS43MjIwODEBCAAAAAUAAAABMQEAAAAKMTU4NjI4MjUwMQMAAAADMTYwAgAAAAIyMwQAAAABMAcAAAAKMTAvMjQvMjAyMwgAAAAKMTIvMzEvMjAxMgkAAAABMIZ9+tqL1NsIRFxF4I3U2wg3Q0lRLlRTRTo4MDU4LklRX1RPVEFMX1JFVl8xWVJfQU5OX0dST1dUSC5DUTQyMDEyLi4uLlVTRAEAAACB/wcAAgAAAAY5LjQ2MDUBCAAAAAUAAAABMQEAAAAKMTU4NjI4MjUwMQMAAAACNzkCAAAABDQxOTQEAAAAATAHAAAACjEwLzI0LzIwMjMIAAAACjEyLzMxLzIwMTIJAAAAATCGffrai9TbCMprEOCN1NsIIUNJUS5UU0U6ODA1OC5JUV9EQS5DUTQyMDEyLi4uLlVTRAEAAACB/wcAAwAAAAAAhn362ovU2wg4ZxLgjdTbCC9DSVEuVFNFOjgwNTguSVFfTkVUX0lOVEVSRVNUX0VYUC5DUTQyMDEyLi4uLlVTRAEAAACB/wcAAgAAAAozNjMuMjM0ODcxAQgAAAAFAAAAATEBAAAACjE1ODYyODI1MDEDAAAAAzE2MAIAAAADMzY4BAAAAAEwBwAAAAoxMC8yNC8yMDIzCAAAAAoxMi8zMS8yMDEyCQAAAAEwTmm/2ovU2wjP1RTgjdTbCC5DSVEuVFNFOjgwNTguSVFfTkVUX1dPUktJTkdf</t>
  </si>
  <si>
    <t>Q0FQLkNRNDIwMTIuLi4uVVNEAQAAAIH/BwACAAAACzIwNzYyLjMyMTY1AQgAAAAFAAAAATEBAAAACjE1ODYyODI1MDEDAAAAAzE2MAIAAAAEMTMxMQQAAAABMAcAAAAKMTAvMjQvMjAyMwgAAAAKMTIvMzEvMjAxMgkAAAABMJiNv9qL1NsISa0W4I3U2wgkQ0lRLlRTRTo4MDU4LklRX0NBUEVYLkNRNDIwMTIuLi4uVVNEAQAAAIH/BwACAAAADC0xNTIxLjU0NDYwNwEIAAAABQAAAAExAQAAAAoxNTg2MjgyNTAxAwAAAAMxNjACAAAABDIwMjEEAAAAATAHAAAACjEwLzI0LzIwMjMIAAAACjEyLzMxLzIwMTIJAAAAATCYjb/ai9TbCPqoGOCN1NsIKENJUS5UU0U6ODA1OC5JUV9UT1RBTF9SRVYuQ1EzMjAxMi4uLi5VU0QBAAAAgf8HAAIAAAAMMTgwODQuNjcxMzAzAQgAAAAFAAAAATEBAAAACjE2NDI5MjkyMjkDAAAAAzE2MAIAAAACMjgEAAAAATAHAAAACjEwLzI0LzIwMjMIAAAACTkvMzAvMjAxMgkAAAABMJiNv9qL1NsI+Ngd4I3U2wghQ0lRLlRTRTo4MDU4LklRX05JLkNRMzIwMTIuLi4uVVNEAQAAAIH/BwACAAAACzExODQuNzA5MjQ1AQgAAAAFAAAAATEBAAAACjE2NDI5MjkyMjkDAAAAAzE2MAIAAAACMTUEAAAAATAHAAAACjEwLzI0LzIwMjMIAAAACTkvMzAvMjAxMgkAAAABMJiNv9qL1NsINoUf4I3U2wgpQ0lRLlRTRTo4MDU4LklRX0NBU0hfRVFVSVYuQ1EzMjAxMi4uLi5VU0QBAAAAgf8HAAIAAAAM</t>
  </si>
  <si>
    <t>MTUzNDIuMDQ2OTk2AQgAAAAFAAAAATEBAAAACjE2NDI5MjkyMjkDAAAAAzE2MAIAAAAEMTA5NgQAAAABMAcAAAAKMTAvMjQvMjAyMwgAAAAJOS8zMC8yMDEyCQAAAAEwmI2/2ovU2wggGz/gjdTbCC1DSVEuVFNFOjgwNTguSVFfQ0FTSF9TVF9JTlZFU1QuQ1EzMjAxMi4uLi5VU0QBAAAAgf8HAAIAAAAMMTcyMDkuMjE4NzEyAQgAAAAFAAAAATEBAAAACjE2NDI5MjkyMjkDAAAAAzE2MAIAAAAEMTAwMgQAAAABMAcAAAAKMTAvMjQvMjAyMwgAAAAJOS8zMC8yMDEyCQAAAAEwmI2/2ovU2wj59CHgjdTbCCdDSVEuVFNFOjgwNTguSVFfVE9UQUxfQ0EuQ1EzMjAxMi4uLi5VU0QBAAAAgf8HAAIAAAAMNzc0NjUuMTU4NjE2AQgAAAAFAAAAATEBAAAACjE2NDI5MjkyMjkDAAAAAzE2MAIAAAAEMTAwOAQAAAABMAcAAAAKMTAvMjQvMjAyMwgAAAAJOS8zMC8yMDEyCQAAAAEwmI2/2ovU2whT3j/gjdTbCCtDSVEuVFNFOjgwNTguSVFfVE9UQUxfQVNTRVRTLkNRMzIwMTIuLi4uVVNEAQAAAIH/BwACAAAADTE2MTYyMC4yNjQ4MjEBCAAAAAUAAAABMQEAAAAKMTY0MjkyOTIyOQMAAAADMTYwAgAAAAQxMDA3BAAAAAEwBwAAAAoxMC8yNC8yMDIzCAAAAAk5LzMwLzIwMTIJAAAAATCYjb/ai9TbCM/VFOCN1NsIJ0NJUS5UU0U6ODA1OC5JUV9UT1RBTF9DTC5DUTMyMDEyLi4uLlVTRAEAAACB/wcAAgAAAAs1NjgwNy41ODk1</t>
  </si>
  <si>
    <t>NQEIAAAABQAAAAExAQAAAAoxNjQyOTI5MjI5AwAAAAMxNjACAAAABDEwMDkEAAAAATAHAAAACjEwLzI0LzIwMjMIAAAACTkvMzAvMjAxMgkAAAABMJiNv9qL1NsISa0W4I3U2wgpQ0lRLlRTRTo4MDU4LklRX1RPVEFMX0xJQUIuQ1EzMjAxMi4uLi5VU0QBAAAAgf8HAAIAAAANMTEyNzc5LjI0Mzc3OAEIAAAABQAAAAExAQAAAAoxNjQyOTI5MjI5AwAAAAMxNjACAAAABDEyNzYEAAAAATAHAAAACjEwLzI0LzIwMjMIAAAACTkvMzAvMjAxMgkAAAABMJiNv9qL1NsI+qgY4I3U2wgqQ0lRLlRTRTo4MDU4LklRX1BSRUZfRVFVSVRZLkNRMzIwMTIuLi4uVVNEAQAAAIH/BwADAAAAAACYjb/ai9TbCNrTPOCN1NsIMkNJUS5UU0U6ODA1OC5JUV9UT1RBTF9DT01NT05fRVFVSVRZLkNRMzIwMTIuLi4uVVNEAQAAAIH/BwACAAAACzQ0NzQzLjU2Mjk1AQgAAAAFAAAAATEBAAAACjE2NDI5MjkyMjkDAAAAAzE2MAIAAAAEMTAwNgQAAAABMAcAAAAKMTAvMjQvMjAyMwgAAAAJOS8zMC8yMDEyCQAAAAEwmI2/2ovU2wjmKBzgjdTbCCNDSVEuVFNFOjgwNTguSVFfQVBJQy5DUTMyMDEyLi4uLlVTRAEAAACB/wcAAgAAAAszMzY0LjQ3NTY1NwEIAAAABQAAAAExAQAAAAoxNjQyOTI5MjI5AwAAAAMxNjACAAAABDEwODQEAAAAATAHAAAACjEwLzI0LzIwMjMIAAAACTkvMzAvMjAxMgkAAAABMJiNv9qL1NsIKsIn4I3U2wghQ0lR</t>
  </si>
  <si>
    <t>LlRTRTo4MDU4LklRX1JFLkNRMzIwMTIuLi4uVVNEAQAAAIH/BwACAAAADDQ0Njc3LjEyMzA5NwEIAAAABQAAAAExAQAAAAoxNjQyOTI5MjI5AwAAAAMxNjACAAAABDEyMjIEAAAAATAHAAAACjEwLzI0LzIwMjMIAAAACTkvMzAvMjAxMgkAAAABMJiNv9qL1NsIvyU74I3U2wgrQ0lRLlRTRTo4MDU4LklRX1RPVEFMX0VRVUlUWS5DUTMyMDEyLi4uLlVTRAEAAACB/wcAAgAAAAw0ODg0MS4wMjEwNDMBCAAAAAUAAAABMQEAAAAKMTY0MjkyOTIyOQMAAAADMTYwAgAAAAQxMjc1BAAAAAEwBwAAAAoxMC8yNC8yMDIzCAAAAAk5LzMwLzIwMTIJAAAAATCYjb/ai9TbCMprEOCN1NsIPENJUS5UU0U6ODA1OC5JUV9UT1RBTF9PVVRTVEFORElOR19GSUxJTkdfREFURS5DUTMyMDEyLi4uLlVTRAEAAACB/wcAAgAAAAsxNjQ2LjYyMjIwNgEEAAAABQAAAAE1AQAAAAoxNjQyOTI5MjI5AgAAAAUyNDE1MwYAAAABMJiNv9qL1NsIOGcS4I3U2wgpQ0lRLlRTRTo4MDU4LklRX1RPVEFMX0RFQlQuQ1EzMjAxMi4uLi5VU0QBAAAAgf8HAAIAAAAMNjc4MTUuMjU0NTc4AQgAAAAFAAAAATEBAAAACjE2NDI5MjkyMjkDAAAAAzE2MAIAAAAENDE3MwQAAAABMAcAAAAKMTAvMjQvMjAyMwgAAAAJOS8zMC8yMDEyCQAAAAEwmI2/2ovU2wg2hR/gjdTbCC1DSVEuVFNFOjgwNTguSVFfUFJFRl9ESVZfT1RIRVIuQ1EzMjAxMi4uLi5VU0QB</t>
  </si>
  <si>
    <t>AAAAgf8HAAMAAAAAAJiNv9qL1NsIZkA44I3U2wgjQ0lRLlRTRTo4MDU4LklRX0NPR1MuQ1EzMjAxMi4uLi5VU0QBAAAAgf8HAAIAAAAMMTQ4ODIuNTUyODIyAQgAAAAFAAAAATEBAAAACjE2NDI5MjkyMjkDAAAAAzE2MAIAAAACMzQEAAAAATAHAAAACjEwLzI0LzIwMjMIAAAACTkvMzAvMjAxMgkAAAABMJiNv9qL1NsI+fQh4I3U2wghQ0lRLlRTRTo4MDU4LklRX0FQLkNRMzIwMTIuLi4uVVNEAQAAAIH/BwACAAAADDMwOTg3LjY2MzEzOAEIAAAABQAAAAExAQAAAAoxNjQyOTI5MjI5AwAAAAMxNjACAAAABDEwMTgEAAAAATAHAAAACjEwLzI0LzIwMjMIAAAACTkvMzAvMjAxMgkAAAABMJiNv9qL1NsIaXU54I3U2wghQ0lRLlRTRTo4MDU4LklRX0FSLkNRMzIwMTIuLi4uVVNEAQAAAIH/BwACAAAACzMxNjQ1LjQ3NTQ2AQgAAAAFAAAAATEBAAAACjE2NDI5MjkyMjkDAAAAAzE2MAIAAAAEMTAyMQQAAAABMAcAAAAKMTAvMjQvMjAyMwgAAAAJOS8zMC8yMDEyCQAAAAEwmI2/2ovU2wg7AiXgjdTbCChDSVEuVFNFOjgwNTguSVFfSU5WRU5UT1JZLkNRMzIwMTIuLi4uVVNEAQAAAIH/BwACAAAADDEyOTkzLjQ5MTI2MQEIAAAABQAAAAExAQAAAAoxNjQyOTI5MjI5AwAAAAMxNjACAAAABDEwNDMEAAAAATAHAAAACjEwLzI0LzIwMjMIAAAACTkvMzAvMjAxMgkAAAABMJiNv9qL1NsISa0W4I3U2wgiQ0lRLlRTRTo4</t>
  </si>
  <si>
    <t>MDU4LklRX1NHQS5DUTMyMDEyLi4uLlVTRAEAAACB/wcAAgAAAAsyNzEzLjYzNDcwNQEIAAAABQAAAAExAQAAAAoxNjQyOTI5MjI5AwAAAAMxNjACAAAAAjIzBAAAAAEwBwAAAAoxMC8yNC8yMDIzCAAAAAk5LzMwLzIwMTIJAAAAATCYjb/ai9TbCPqoGOCN1NsIN0NJUS5UU0U6ODA1OC5JUV9UT1RBTF9SRVZfMVlSX0FOTl9HUk9XVEguQ1EzMjAxMi4uLi5VU0QBAAAAgf8HAAIAAAAGOC42NDMzAQgAAAAFAAAAATEBAAAACjE2NDI5MjkyMjkDAAAAAjc5AgAAAAQ0MTk0BAAAAAEwBwAAAAoxMC8yNC8yMDIzCAAAAAk5LzMwLzIwMTIJAAAAATCYjb/ai9TbCFkHN+CN1NsIIUNJUS5UU0U6ODA1OC5JUV9EQS5DUTMyMDEyLi4uLlVTRAEAAACB/wcAAwAAAAAAmI2/2ovU2wjmKBzgjdTbCC9DSVEuVFNFOjgwNTguSVFfTkVUX0lOVEVSRVNUX0VYUC5DUTMyMDEyLi4uLlVTRAEAAACB/wcAAgAAAAo0MDUuNDQzNTg4AQgAAAAFAAAAATEBAAAACjE2NDI5MjkyMjkDAAAAAzE2MAIAAAADMzY4BAAAAAEwBwAAAAoxMC8yNC8yMDIzCAAAAAk5LzMwLzIwMTIJAAAAATCYjb/ai9TbCPjYHeCN1NsILkNJUS5UU0U6ODA1OC5JUV9ORVRfV09SS0lOR19DQVAuQ1EzMjAxMi4uLi5VU0QBAAAAgf8HAAIAAAAMMjE1MTQuNDY5ODUzAQgAAAAFAAAAATEBAAAACjE2NDI5MjkyMjkDAAAAAzE2MAIAAAAEMTMxMQQAAAABMAcAAAAK</t>
  </si>
  <si>
    <t>MTAvMjQvMjAyMwgAAAAJOS8zMC8yMDEyCQAAAAEwmI2/2ovU2wgDqw3gjdTbCCRDSVEuVFNFOjgwNTguSVFfQ0FQRVguQ1EzMjAxMi4uLi5VU0QBAAAAgf8HAAIAAAAMLTE2MDkuNTEzNDcxAQgAAAAFAAAAATEBAAAACjE2NDI5MjkyMjkDAAAAAzE2MAIAAAAEMjAyMQQAAAABMAcAAAAKMTAvMjQvMjAyMwgAAAAJOS8zMC8yMDEyCQAAAAEwmI2/2ovU2wgkWg/gjdTbCChDSVEuVFNFOjgwNTguSVFfVE9UQUxfUkVWLkNRMjIwMTIuLi4uVVNEAQAAAIH/BwACAAAACzE3Mzc1LjE1MzE1AQgAAAAFAAAAATEBAAAACjE1NTgyNzczODIDAAAAAzE2MAIAAAACMjgEAAAAATAHAAAACjEwLzI0LzIwMjMIAAAACTYvMzAvMjAxMgkAAAABMJiNv9qL1NsIjW804I3U2wghQ0lRLlRTRTo4MDU4LklRX05JLkNRMjIwMTIuLi4uVVNEAQAAAIH/BwACAAAACjEyMjcuODM2ODUBCAAAAAUAAAABMQEAAAAKMTU1ODI3NzM4MgMAAAADMTYwAgAAAAIxNQQAAAABMAcAAAAKMTAvMjQvMjAyMwgAAAAJNi8zMC8yMDEyCQAAAAEwmI2/2ovU2wg7AiXgjdTbCClDSVEuVFNFOjgwNTguSVFfQ0FTSF9FUVVJVi5DUTIyMDEyLi4uLlVTRAEAAACB/wcAAgAAAAwxNTQzMC4xMDEyNDIBCAAAAAUAAAABMQEAAAAKMTU1ODI3NzM4MgMAAAADMTYwAgAAAAQxMDk2BAAAAAEwBwAAAAoxMC8yNC8yMDIzCAAAAAk2LzMwLzIwMTIJAAAAATCYjb/a</t>
  </si>
  <si>
    <t>i9TbCCrCJ+CN1NsILUNJUS5UU0U6ODA1OC5JUV9DQVNIX1NUX0lOVkVTVC5DUTIyMDEyLi4uLlVTRAEAAACB/wcAAgAAAAwxNzIxMi4zMTA2NjQBCAAAAAUAAAABMQEAAAAKMTU1ODI3NzM4MgMAAAADMTYwAgAAAAQxMDAyBAAAAAEwBwAAAAoxMC8yNC8yMDIzCAAAAAk2LzMwLzIwMTIJAAAAATCYjb/ai9TbCP8+L+CN1NsIJ0NJUS5UU0U6ODA1OC5JUV9UT1RBTF9DQS5DUTIyMDEyLi4uLlVTRAEAAACB/wcAAgAAAAw3NDI3MS44MTIzNjkBCAAAAAUAAAABMQEAAAAKMTU1ODI3NzM4MgMAAAADMTYwAgAAAAQxMDA4BAAAAAEwBwAAAAoxMC8yNC8yMDIzCAAAAAk2LzMwLzIwMTIJAAAAATCYjb/ai9TbCOYoHOCN1NsIK0NJUS5UU0U6ODA1OC5JUV9UT1RBTF9BU1NFVFMuQ1EyMjAxMi4uLi5VU0QBAAAAgf8HAAIAAAANMTU1OTM2LjQwNTg3NQEIAAAABQAAAAExAQAAAAoxNTU4Mjc3MzgyAwAAAAMxNjACAAAABDEwMDcEAAAAATAHAAAACjEwLzI0LzIwMjMIAAAACTYvMzAvMjAxMgkAAAABMJiNv9qL1NsI+Ngd4I3U2wgnQ0lRLlRTRTo4MDU4LklRX1RPVEFMX0NMLkNRMjIwMTIuLi4uVVNEAQAAAIH/BwACAAAADDUzNTU2Ljg4NjkzOQEIAAAABQAAAAExAQAAAAoxNTU4Mjc3MzgyAwAAAAMxNjACAAAABDEwMDkEAAAAATAHAAAACjEwLzI0LzIwMjMIAAAACTYvMzAvMjAxMgkAAAABMJiNv9qL1NsINoUf4I3U</t>
  </si>
  <si>
    <t>2wgpQ0lRLlRTRTo4MDU4LklRX1RPVEFMX0xJQUIuQ1EyMjAxMi4uLi5VU0QBAAAAgf8HAAIAAAANMTA4ODM0LjYxNzEwNgEIAAAABQAAAAExAQAAAAoxNTU4Mjc3MzgyAwAAAAMxNjACAAAABDEyNzYEAAAAATAHAAAACjEwLzI0LzIwMjMIAAAACTYvMzAvMjAxMgkAAAABMJiNv9qL1NsILP0x4I3U2wgqQ0lRLlRTRTo4MDU4LklRX1BSRUZfRVFVSVRZLkNRMjIwMTIuLi4uVVNEAQAAAIH/BwADAAAAAACYjb/ai9TbCMprEOCN1NsIMkNJUS5UU0U6ODA1OC5JUV9UT1RBTF9DT01NT05fRVFVSVRZLkNRMjIwMTIuLi4uVVNEAQAAAIH/BwACAAAADDQzMTEyLjYyMzI3NAEIAAAABQAAAAExAQAAAAoxNTU4Mjc3MzgyAwAAAAMxNjACAAAABDEwMDYEAAAAATAHAAAACjEwLzI0LzIwMjMIAAAACTYvMzAvMjAxMgkAAAABMJiNv9qL1NsIOGcS4I3U2wgjQ0lRLlRTRTo4MDU4LklRX0FQSUMuQ1EyMjAxMi4uLi5VU0QBAAAAgf8HAAIAAAAKMzI3OS41MzIwNwEIAAAABQAAAAExAQAAAAoxNTU4Mjc3MzgyAwAAAAMxNjACAAAABDEwODQEAAAAATAHAAAACjEwLzI0LzIwMjMIAAAACTYvMzAvMjAxMgkAAAABMJiNv9qL1NsIz9UU4I3U2wghQ0lRLlRTRTo4MDU4LklRX1JFLkNRMjIwMTIuLi4uVVNEAQAAAIH/BwACAAAADDQyNDEwLjIyMTE3NwEIAAAABQAAAAExAQAAAAoxNTU4Mjc3MzgyAwAAAAMxNjACAAAABDEyMjIE</t>
  </si>
  <si>
    <t>AAAAATAHAAAACjEwLzI0LzIwMjMIAAAACTYvMzAvMjAxMgkAAAABMJiNv9qL1NsI+qgY4I3U2wgrQ0lRLlRTRTo4MDU4LklRX1RPVEFMX0VRVUlUWS5DUTIyMDEyLi4uLlVTRAEAAACB/wcAAgAAAAw0NzEwMS43ODg3NjkBCAAAAAUAAAABMQEAAAAKMTU1ODI3NzM4MgMAAAADMTYwAgAAAAQxMjc1BAAAAAEwBwAAAAoxMC8yNC8yMDIzCAAAAAk2LzMwLzIwMTIJAAAAATCYjb/ai9TbCDf1LOCN1NsIPENJUS5UU0U6ODA1OC5JUV9UT1RBTF9PVVRTVEFORElOR19GSUxJTkdfREFURS5DUTIyMDEyLi4uLlVTRAEAAACB/wcAAgAAAAsxNjQ2LjMwMzg4MgEEAAAABQAAAAE1AQAAAAoxNTU4Mjc3MzgyAgAAAAUyNDE1MwYAAAABMJiNv9qL1NsIJ9sk4I3U2wgpQ0lRLlRTRTo4MDU4LklRX1RPVEFMX0RFQlQuQ1EyMjAxMi4uLi5VU0QBAAAAgf8HAAIAAAAMNjU3MDIuMzUxNjQ1AQgAAAAFAAAAATEBAAAACjE1NTgyNzczODIDAAAAAzE2MAIAAAAENDE3MwQAAAABMAcAAAAKMTAvMjQvMjAyMwgAAAAJNi8zMC8yMDEyCQAAAAEwmI2/2ovU2wgqwifgjdTbCC1DSVEuVFNFOjgwNTguSVFfUFJFRl9ESVZfT1RIRVIuQ1EyMjAxMi4uLi5VU0QBAAAAgf8HAAMAAAAAAJiNv9qL1NsIA6sN4I3U2wgjQ0lRLlRTRTo4MDU4LklRX0NPR1MuQ1EyMjAxMi4uLi5VU0QBAAAAgf8HAAIAAAAMMTQzODQuMTczNTYxAQgAAAAFAAAA</t>
  </si>
  <si>
    <t>ATEBAAAACjE1NTgyNzczODIDAAAAAzE2MAIAAAACMzQEAAAAATAHAAAACjEwLzI0LzIwMjMIAAAACTYvMzAvMjAxMgkAAAABMJiNv9qL1NsIJFoP4I3U2wghQ0lRLlRTRTo4MDU4LklRX0FQLkNRMjIwMTIuLi4uVVNEAQAAAIH/BwACAAAADDI5MjMxLjY2NTAyMwEIAAAABQAAAAExAQAAAAoxNTU4Mjc3MzgyAwAAAAMxNjACAAAABDEwMTgEAAAAATAHAAAACjEwLzI0LzIwMjMIAAAACTYvMzAvMjAxMgkAAAABMJiNv9qL1NsI5igc4I3U2wghQ0lRLlRTRTo4MDU4LklRX0FSLkNRMjIwMTIuLi4uVVNEAQAAAIH/BwACAAAADDM0OTQyLjY0OTU5OQEIAAAABQAAAAExAQAAAAoxNTU4Mjc3MzgyAwAAAAMxNjACAAAABDEwMjEEAAAAATAHAAAACjEwLzI0LzIwMjMIAAAACTYvMzAvMjAxMgkAAAABMJiNv9qL1NsI+Ngd4I3U2wgoQ0lRLlRTRTo4MDU4LklRX0lOVkVOVE9SWS5DUTIyMDEyLi4uLlVTRAEAAACB/wcAAgAAAAwxMTYxOC41OTExOTQBCAAAAAUAAAABMQEAAAAKMTU1ODI3NzM4MgMAAAADMTYwAgAAAAQxMDQzBAAAAAEwBwAAAAoxMC8yNC8yMDIzCAAAAAk2LzMwLzIwMTIJAAAAATCYjb/ai9TbCDaFH+CN1NsIIkNJUS5UU0U6ODA1OC5JUV9TR0EuQ1EyMjAxMi4uLi5VU0QBAAAAgf8HAAIAAAALMjc3MC42NjE4MTIBCAAAAAUAAAABMQEAAAAKMTU1ODI3NzM4MgMAAAADMTYwAgAAAAIyMwQAAAABMAcA</t>
  </si>
  <si>
    <t>AAAKMTAvMjQvMjAyMwgAAAAJNi8zMC8yMDEyCQAAAAEwmI2/2ovU2whTXirgjdTbCDdDSVEuVFNFOjgwNTguSVFfVE9UQUxfUkVWXzFZUl9BTk5fR1JPV1RILkNRMjIwMTIuLi4uVVNEAQAAAIH/BwACAAAABy0xLjAzNjQBCAAAAAUAAAABMQEAAAAKMTU1ODI3NzM4MgMAAAACNzkCAAAABDQxOTQEAAAAATAHAAAACjEwLzI0LzIwMjMIAAAACTYvMzAvMjAxMgkAAAABMJiNv9qL1NsI+fQh4I3U2wghQ0lRLlRTRTo4MDU4LklRX0RBLkNRMjIwMTIuLi4uVVNEAQAAAIH/BwADAAAAAACYjb/ai9TbCDhnEuCN1NsIL0NJUS5UU0U6ODA1OC5JUV9ORVRfSU5URVJFU1RfRVhQLkNRMjIwMTIuLi4uVVNEAQAAAIH/BwACAAAACTU3My4yMjY1NwEIAAAABQAAAAExAQAAAAoxNTU4Mjc3MzgyAwAAAAMxNjACAAAAAzM2OAQAAAABMAcAAAAKMTAvMjQvMjAyMwgAAAAJNi8zMC8yMDEyCQAAAAEwmI2/2ovU2wjP1RTgjdTbCC5DSVEuVFNFOjgwNTguSVFfTkVUX1dPUktJTkdfQ0FQLkNRMjIwMTIuLi4uVVNEAQAAAIH/BwACAAAADDIwMTc2Ljg5MjE1NAEIAAAABQAAAAExAQAAAAoxNTU4Mjc3MzgyAwAAAAMxNjACAAAABDEzMTEEAAAAATAHAAAACjEwLzI0LzIwMjMIAAAACTYvMzAvMjAxMgkAAAABMJiNv9qL1NsISa0W4I3U2wgkQ0lRLlRTRTo4MDU4LklRX0NBUEVYLkNRMjIwMTIuLi4uVVNEAQAAAIH/BwACAAAADC0x</t>
  </si>
  <si>
    <t>NzkxLjg2Nzg3MwEIAAAABQAAAAExAQAAAAoxNTU4Mjc3MzgyAwAAAAMxNjACAAAABDIwMjEEAAAAATAHAAAACjEwLzI0LzIwMjMIAAAACTYvMzAvMjAxMgkAAAABMJiNv9qL1NsI+qgY4I3U2wgoQ0lRLlRTRTo4MDU4LklRX1RPVEFMX1JFVi5DUTEyMDEyLi4uLlVTRAEAAACB/wcAAgAAAAwxNzQ5OC4zMzgwMDkBCAAAAAUAAAABMQEAAAAKMTYzMTM4Mzg3OAMAAAADMTYwAgAAAAIyOAQAAAABMAcAAAAKMTAvMjQvMjAyMwgAAAAJMy8zMS8yMDEyCQAAAAEwmI2/2ovU2wjKaxDgjdTbCCFDSVEuVFNFOjgwNTguSVFfTkkuQ1ExMjAxMi4uLi5VU0QBAAAAgf8HAAIAAAAKOTk2Ljg0NTA2OAEIAAAABQAAAAExAQAAAAoxNjMxMzgzODc4AwAAAAMxNjACAAAAAjE1BAAAAAEwBwAAAAoxMC8yNC8yMDIzCAAAAAkzLzMxLzIwMTIJAAAAATCYjb/ai9TbCDaFH+CN1NsIKUNJUS5UU0U6ODA1OC5JUV9DQVNIX0VRVUlWLkNRMTIwMTIuLi4uVVNEAQAAAIH/BwACAAAADDE1MjAzLjg3MTI2MgEIAAAABQAAAAExAQAAAAoxNjMxMzgzODc4AwAAAAMxNjACAAAABDEwOTYEAAAAATAHAAAACjEwLzI0LzIwMjMIAAAACTMvMzEvMjAxMgkAAAABMJiNv9qL1NsIJmND4I3U2wgtQ0lRLlRTRTo4MDU4LklRX0NBU0hfU1RfSU5WRVNULkNRMTIwMTIuLi4uVVNEAQAAAIH/BwACAAAADDE2ODQ2LjI4MTIwNAEIAAAABQAAAAExAQAA</t>
  </si>
  <si>
    <t>AAoxNjMxMzgzODc4AwAAAAMxNjACAAAABDEwMDIEAAAAATAHAAAACjEwLzI0LzIwMjMIAAAACTMvMzEvMjAxMgkAAAABMJiNv9qL1NsI+fQh4I3U2wgnQ0lRLlRTRTo4MDU4LklRX1RPVEFMX0NBLkNRMTIwMTIuLi4uVVNEAQAAAIH/BwACAAAADDc0OTMzLjU3Nzg1OAEIAAAABQAAAAExAQAAAAoxNjMxMzgzODc4AwAAAAMxNjACAAAABDEwMDgEAAAAATAHAAAACjEwLzI0LzIwMjMIAAAACTMvMzEvMjAxMgkAAAABMJiNv9qL1NsIRFxF4I3U2wgrQ0lRLlRTRTo4MDU4LklRX1RPVEFMX0FTU0VUUy5DUTEyMDEyLi4uLlVTRAEAAACB/wcAAgAAAA0xNTI3NTIuMzM5NjI0AQgAAAAFAAAAATEBAAAACjE2MzEzODM4NzgDAAAAAzE2MAIAAAAEMTAwNwQAAAABMAcAAAAKMTAvMjQvMjAyMwgAAAAJMy8zMS8yMDEyCQAAAAEwmI2/2ovU2wgn2yTgjdTbCCdDSVEuVFNFOjgwNTguSVFfVE9UQUxfQ0wuQ1ExMjAxMi4uLi5VU0QBAAAAgf8HAAIAAAAMNTQxOTIuMDQxMTI5AQgAAAAFAAAAATEBAAAACjE2MzEzODM4NzgDAAAAAzE2MAIAAAAEMTAwOQQAAAABMAcAAAAKMTAvMjQvMjAyMwgAAAAJMy8zMS8yMDEyCQAAAAEwmI2/2ovU2whJrRbgjdTbCClDSVEuVFNFOjgwNTguSVFfVE9UQUxfTElBQi5DUTEyMDEyLi4uLlVTRAEAAACB/wcAAgAAAA0xMDYzMTYuNTA1NDU2AQgAAAAFAAAAATEBAAAACjE2MzEzODM4NzgD</t>
  </si>
  <si>
    <t>AAAAAzE2MAIAAAAEMTI3NgQAAAABMAcAAAAKMTAvMjQvMjAyMwgAAAAJMy8zMS8yMDEyCQAAAAEwmI2/2ovU2wj6qBjgjdTbCCpDSVEuVFNFOjgwNTguSVFfUFJFRl9FUVVJVFkuQ1ExMjAxMi4uLi5VU0QBAAAAgf8HAAMAAAAAAJiNv9qL1NsIDNtB4I3U2wgyQ0lRLlRTRTo4MDU4LklRX1RPVEFMX0NPTU1PTl9FUVVJVFkuQ1ExMjAxMi4uLi5VU0QBAAAAgf8HAAIAAAALNDI1NjUuNDQyMTMBCAAAAAUAAAABMQEAAAAKMTYzMTM4Mzg3OAMAAAADMTYwAgAAAAQxMDA2BAAAAAEwBwAAAAoxMC8yNC8yMDIzCAAAAAkzLzMxLzIwMTIJAAAAATCYjb/ai9TbCOYoHOCN1NsII0NJUS5UU0U6ODA1OC5JUV9BUElDLkNRMTIwMTIuLi4uVVNEAQAAAIH/BwACAAAACzMxNzkuNjk5MTQ0AQgAAAAFAAAAATEBAAAACjE2MzEzODM4NzgDAAAAAzE2MAIAAAAEMTA4NAQAAAABMAcAAAAKMTAvMjQvMjAyMwgAAAAJMy8zMS8yMDEyCQAAAAEwmI2/2ovU2wj42B3gjdTbCCFDSVEuVFNFOjgwNTguSVFfUkUuQ1ExMjAxMi4uLi5VU0QBAAAAgf8HAAIAAAAMNDA1ODYuMzQ5NzM4AQgAAAAFAAAAATEBAAAACjE2MzEzODM4NzgDAAAAAzE2MAIAAAAEMTIyMgQAAAABMAcAAAAKMTAvMjQvMjAyMwgAAAAJMy8zMS8yMDEyCQAAAAEwmI2/2ovU2wikMQ/gjdTbCCtDSVEuVFNFOjgwNTguSVFfVE9UQUxfRVFVSVRZLkNRMTIwMTIuLi4u</t>
  </si>
  <si>
    <t>VVNEAQAAAIH/BwACAAAADDQ2NDM1LjgzNDE2OAEIAAAABQAAAAExAQAAAAoxNjMxMzgzODc4AwAAAAMxNjACAAAABDEyNzUEAAAAATAHAAAACjEwLzI0LzIwMjMIAAAACTMvMzEvMjAxMgkAAAABMJiNv9qL1NsIymsQ4I3U2wg8Q0lRLlRTRTo4MDU4LklRX1RPVEFMX09VVFNUQU5ESU5HX0ZJTElOR19EQVRFLkNRMTIwMTIuLi4uVVNEAQAAAIH/BwACAAAACzE2NDYuMTcyOTE5AQQAAAAFAAAAATUBAAAACjE2MzEzODM4NzgCAAAABTI0MTUzBgAAAAEwmI2/2ovU2wg4ZxLgjdTbCClDSVEuVFNFOjgwNTguSVFfVE9UQUxfREVCVC5DUTEyMDEyLi4uLlVTRAEAAACB/wcAAgAAAAw2MTY2NC4yNzc2OTEBCAAAAAUAAAABMQEAAAAKMTYzMTM4Mzg3OAMAAAADMTYwAgAAAAQ0MTczBAAAAAEwBwAAAAoxMC8yNC8yMDIzCAAAAAkzLzMxLzIwMTIJAAAAATCYjb/ai9TbCM/VFOCN1NsILUNJUS5UU0U6ODA1OC5JUV9QUkVGX0RJVl9PVEhFUi5DUTEyMDEyLi4uLlVTRAEAAACB/wcAAwAAAAAAmI2/2ovU2wggGz/gjdTbCCNDSVEuVFNFOjgwNTguSVFfQ09HUy5DUTEyMDEyLi4uLlVTRAEAAACB/wcAAgAAAAwxNDM2MC40OTA1ODQBCAAAAAUAAAABMQEAAAAKMTYzMTM4Mzg3OAMAAAADMTYwAgAAAAIzNAQAAAABMAcAAAAKMTAvMjQvMjAyMwgAAAAJMy8zMS8yMDEyCQAAAAEwmI2/2ovU2wj59CHgjdTbCCFDSVEuVFNF</t>
  </si>
  <si>
    <t>OjgwNTguSVFfQVAuQ1ExMjAxMi4uLi5VU0QBAAAAgf8HAAIAAAAMMzAzMzkuOTM1MjE3AQgAAAAFAAAAATEBAAAACjE2MzEzODM4NzgDAAAAAzE2MAIAAAAEMTAxOAQAAAABMAcAAAAKMTAvMjQvMjAyMwgAAAAJMy8zMS8yMDEyCQAAAAEwmI2/2ovU2whT3j/gjdTbCCFDSVEuVFNFOjgwNTguSVFfQVIuQ1ExMjAxMi4uLi5VU0QBAAAAgf8HAAIAAAAMMzYwMzUuNTQyNjg2AQgAAAAFAAAAATEBAAAACjE2MzEzODM4NzgDAAAAAzE2MAIAAAAEMTAyMQQAAAABMAcAAAAKMTAvMjQvMjAyMwgAAAAJMy8zMS8yMDEyCQAAAAEwmI2/2ovU2wgn2yTgjdTbCChDSVEuVFNFOjgwNTguSVFfSU5WRU5UT1JZLkNRMTIwMTIuLi4uVVNEAQAAAIH/BwACAAAADDExNzEwLjQzNTkxNAEIAAAABQAAAAExAQAAAAoxNjMxMzgzODc4AwAAAAMxNjACAAAABDEwNDMEAAAAATAHAAAACjEwLzI0LzIwMjMIAAAACTMvMzEvMjAxMgkAAAABMJiNv9qL1NsIKsIn4I3U2wgiQ0lRLlRTRTo4MDU4LklRX1NHQS5DUTEyMDEyLi4uLlVTRAEAAACB/wcAAgAAAAsyNjY2LjcwMzEzNQEIAAAABQAAAAExAQAAAAoxNjMxMzgzODc4AwAAAAMxNjACAAAAAjIzBAAAAAEwBwAAAAoxMC8yNC8yMDIzCAAAAAkzLzMxLzIwMTIJAAAAATCYjb/ai9TbCPqoGOCN1NsIN0NJUS5UU0U6ODA1OC5JUV9UT1RBTF9SRVZfMVlSX0FOTl9HUk9XVEguQ1ExMjAx</t>
  </si>
  <si>
    <t>Mi4uLi5VU0QBAAAAgf8HAAIAAAAGNS40MzI3AQgAAAAFAAAAATEBAAAACjE2MzEzODM4NzgDAAAAAjc5AgAAAAQ0MTk0BAAAAAEwBwAAAAoxMC8yNC8yMDIzCAAAAAkzLzMxLzIwMTIJAAAAATCYjb/ai9TbCNrTPOCN1NsIIUNJUS5UU0U6ODA1OC5JUV9EQS5DUTEyMDEyLi4uLlVTRAEAAACB/wcAAwAAAAAAmI2/2ovU2wjmKBzgjdTbCC9DSVEuVFNFOjgwNTguSVFfTkVUX0lOVEVSRVNUX0VYUC5DUTEyMDEyLi4uLlVTRAEAAACB/wcAAgAAAAoyNjcuMjEyNzIzAQgAAAAFAAAAATEBAAAACjE2MzEzODM4NzgDAAAAAzE2MAIAAAADMzY4BAAAAAEwBwAAAAoxMC8yNC8yMDIzCAAAAAkzLzMxLzIwMTIJAAAAATCYjb/ai9TbCPjYHeCN1NsILkNJUS5UU0U6ODA1OC5JUV9ORVRfV09SS0lOR19DQVAuQ1ExMjAxMi4uLi5VU0QBAAAAgf8HAAIAAAAMMTk5MzIuNzc1NjM3AQgAAAAFAAAAATEBAAAACjE2MzEzODM4NzgDAAAAAzE2MAIAAAAEMTMxMQQAAAABMAcAAAAKMTAvMjQvMjAyMwgAAAAJMy8zMS8yMDEyCQAAAAEwmI2/2ovU2wg2hR/gjdTbCCRDSVEuVFNFOjgwNTguSVFfQ0FQRVguQ1ExMjAxMi4uLi5VU0QBAAAAgf8HAAIAAAAMLTEzMDcuMzA0OTcxAQgAAAAFAAAAATEBAAAACjE2MzEzODM4NzgDAAAAAzE2MAIAAAAEMjAyMQQAAAABMAcAAAAKMTAvMjQvMjAyMwgAAAAJMy8zMS8yMDEyCQAAAAEwmI2/</t>
  </si>
  <si>
    <t>2ovU2wg4ZxLgjdTbCChDSVEuVFNFOjgwNTguSVFfVE9UQUxfUkVWLkNRNDIwMTEuLi4uVVNEAQAAAIH/BwACAAAADDE4NTA2LjY5NDA1NgEIAAAABQAAAAExAQAAAAoxNTE2ODk3MDMxAwAAAAMxNjACAAAAAjI4BAAAAAEwBwAAAAoxMC8yNC8yMDIzCAAAAAoxMi8zMS8yMDExCQAAAAEwmI2/2ovU2wgqwifgjdTbCCFDSVEuVFNFOjgwNTguSVFfTkkuQ1E0MjAxMS4uLi5VU0QBAAAAgf8HAAIAAAALMTYxOC4xOTYwNDMBCAAAAAUAAAABMQEAAAAKMTUxNjg5NzAzMQMAAAADMTYwAgAAAAIxNQQAAAABMAcAAAAKMTAvMjQvMjAyMwgAAAAKMTIvMzEvMjAxMQkAAAABMJiNv9qL1NsIA6sN4I3U2wgpQ0lRLlRTRTo4MDU4LklRX0NBU0hfRVFVSVYuQ1E0MjAxMS4uLi5VU0QBAAAAgf8HAAIAAAAMMTU4OTMuMTI0OTY2AQgAAAAFAAAAATEBAAAACjE1MTY4OTcwMzEDAAAAAzE2MAIAAAAEMTA5NgQAAAABMAcAAAAKMTAvMjQvMjAyMwgAAAAKMTIvMzEvMjAxMQkAAAABMJiNv9qL1NsIpDEP4I3U2wgtQ0lRLlRTRTo4MDU4LklRX0NBU0hfU1RfSU5WRVNULkNRNDIwMTEuLi4uVVNEAQAAAIH/BwACAAAACzE3OTAyLjgyMDg5AQgAAAAFAAAAATEBAAAACjE1MTY4OTcwMzEDAAAAAzE2MAIAAAAEMTAwMgQAAAABMAcAAAAKMTAvMjQvMjAyMwgAAAAKMTIvMzEvMjAxMQkAAAABMJiNv9qL1NsIymsQ4I3U2wgnQ0lRLlRT</t>
  </si>
  <si>
    <t>RTo4MDU4LklRX1RPVEFMX0NBLkNRNDIwMTEuLi4uVVNEAQAAAIH/BwACAAAADDgwNTc4LjE1NDEwNgEIAAAABQAAAAExAQAAAAoxNTE2ODk3MDMxAwAAAAMxNjACAAAABDEwMDgEAAAAATAHAAAACjEwLzI0LzIwMjMIAAAACjEyLzMxLzIwMTEJAAAAATCYjb/ai9TbCPjYHeCN1NsIK0NJUS5UU0U6ODA1OC5JUV9UT1RBTF9BU1NFVFMuQ1E0MjAxMS4uLi5VU0QBAAAAgf8HAAIAAAANMTU2NTYxLjQyODk1NQEIAAAABQAAAAExAQAAAAoxNTE2ODk3MDMxAwAAAAMxNjACAAAABDEwMDcEAAAAATAHAAAACjEwLzI0LzIwMjMIAAAACjEyLzMxLzIwMTEJAAAAATCYjb/ai9TbCDaFH+CN1NsIJ0NJUS5UU0U6ODA1OC5JUV9UT1RBTF9DTC5DUTQyMDExLi4uLlVTRAEAAACB/wcAAgAAAAw1NjkzNi41NzU1NzkBCAAAAAUAAAABMQEAAAAKMTUxNjg5NzAzMQMAAAADMTYwAgAAAAQxMDA5BAAAAAEwBwAAAAoxMC8yNC8yMDIzCAAAAAoxMi8zMS8yMDExCQAAAAEwmI2/2ovU2whpdTngjdTbCClDSVEuVFNFOjgwNTguSVFfVE9UQUxfTElBQi5DUTQyMDExLi4uLlVTRAEAAACB/wcAAgAAAA0xMTA3MDAuMjg5MDk2AQgAAAAFAAAAATEBAAAACjE1MTY4OTcwMzEDAAAAAzE2MAIAAAAEMTI3NgQAAAABMAcAAAAKMTAvMjQvMjAyMwgAAAAKMTIvMzEvMjAxMQkAAAABMJiNv9qL1NsI+fQh4I3U2wgqQ0lRLlRTRTo4MDU4LklR</t>
  </si>
  <si>
    <t>X1BSRUZfRVFVSVRZLkNRNDIwMTEuLi4uVVNEAQAAAIH/BwADAAAAAACYjb/ai9TbCL8lO+CN1NsIMkNJUS5UU0U6ODA1OC5JUV9UT1RBTF9DT01NT05fRVFVSVRZLkNRNDIwMTEuLi4uVVNEAQAAAIH/BwACAAAADDQxODM3Ljk2NTg0MgEIAAAABQAAAAExAQAAAAoxNTE2ODk3MDMxAwAAAAMxNjACAAAABDEwMDYEAAAAATAHAAAACjEwLzI0LzIwMjMIAAAACjEyLzMxLzIwMTEJAAAAATCYjb/ai9TbCAfF+N+N1NsII0NJUS5UU0U6ODA1OC5JUV9BUElDLkNRNDIwMTEuLi4uVVNEAQAAAIH/BwACAAAACjMzOTkuMzUwMjQBCAAAAAUAAAABMQEAAAAKMTUxNjg5NzAzMQMAAAADMTYwAgAAAAQxMDg0BAAAAAEwBwAAAAoxMC8yNC8yMDIzCAAAAAoxMi8zMS8yMDExCQAAAAEwmI2/2ovU2whJrRbgjdTbCCFDSVEuVFNFOjgwNTguSVFfUkUuQ1E0MjAxMS4uLi5VU0QBAAAAgf8HAAIAAAAMNDI0MTAuNTgwODgzAQgAAAAFAAAAATEBAAAACjE1MTY4OTcwMzEDAAAAAzE2MAIAAAAEMTIyMgQAAAABMAcAAAAKMTAvMjQvMjAyMwgAAAAKMTIvMzEvMjAxMQkAAAABMJiNv9qL1NsIZkA44I3U2wgrQ0lRLlRTRTo4MDU4LklRX1RPVEFMX0VRVUlUWS5DUTQyMDExLi4uLlVTRAEAAACB/wcAAgAAAAw0NTg2MS4xMzk4NTgBCAAAAAUAAAABMQEAAAAKMTUxNjg5NzAzMQMAAAADMTYwAgAAAAQxMjc1BAAAAAEwBwAAAAoxMC8y</t>
  </si>
  <si>
    <t>NC8yMDIzCAAAAAoxMi8zMS8yMDExCQAAAAEwmI2/2ovU2wjmKBzgjdTbCDxDSVEuVFNFOjgwNTguSVFfVE9UQUxfT1VUU1RBTkRJTkdfRklMSU5HX0RBVEUuQ1E0MjAxMS4uLi5VU0QBAAAAgf8HAAIAAAALMTY0NS44Njg1NDMBBAAAAAUAAAABNQEAAAAKMTUxNjg5NzAzMQIAAAAFMjQxNTMGAAAAATCYjb/ai9TbCAOrDeCN1NsIKUNJUS5UU0U6ODA1OC5JUV9UT1RBTF9ERUJULkNRNDIwMTEuLi4uVVNEAQAAAIH/BwACAAAADDYzNzIwLjUxMTMwNgEIAAAABQAAAAExAQAAAAoxNTE2ODk3MDMxAwAAAAMxNjACAAAABDQxNzMEAAAAATAHAAAACjEwLzI0LzIwMjMIAAAACjEyLzMxLzIwMTEJAAAAATCYjb/ai9TbCKQxD+CN1NsILUNJUS5UU0U6ODA1OC5JUV9QUkVGX0RJVl9PVEhFUi5DUTQyMDExLi4uLlVTRAEAAACB/wcAAwAAAAAAmI2/2ovU2wjKaxDgjdTbCCNDSVEuVFNFOjgwNTguSVFfQ09HUy5DUTQyMDExLi4uLlVTRAEAAACB/wcAAgAAAAwxNDg2MC4wNjAyMTEBCAAAAAUAAAABMQEAAAAKMTUxNjg5NzAzMQMAAAADMTYwAgAAAAIzNAQAAAABMAcAAAAKMTAvMjQvMjAyMwgAAAAKMTIvMzEvMjAxMQkAAAABMJiNv9qL1NsIOGcS4I3U2wghQ0lRLlRTRTo4MDU4LklRX0FQLkNRNDIwMTEuLi4uVVNEAQAAAIH/BwACAAAADDMzMTg3Ljg2MTYxOAEIAAAABQAAAAExAQAAAAoxNTE2ODk3MDMxAwAAAAMx</t>
  </si>
  <si>
    <t>NjACAAAABDEwMTgEAAAAATAHAAAACjEwLzI0LzIwMjMIAAAACjEyLzMxLzIwMTEJAAAAATCYjb/ai9TbCJauFOCN1NsIIUNJUS5UU0U6ODA1OC5JUV9BUi5DUTQyMDExLi4uLlVTRAEAAACB/wcAAgAAAAs0MzQyMS40MDc1MwEIAAAABQAAAAExAQAAAAoxNTE2ODk3MDMxAwAAAAMxNjACAAAABDEwMjEEAAAAATAHAAAACjEwLzI0LzIwMjMIAAAACjEyLzMxLzIwMTEJAAAAATCYjb/ai9TbCI1vNOCN1NsIKENJUS5UU0U6ODA1OC5JUV9JTlZFTlRPUlkuQ1E0MjAxMS4uLi5VU0QBAAAAgf8HAAIAAAAMMTI0NzYuNjgzNDg2AQgAAAAFAAAAATEBAAAACjE1MTY4OTcwMzEDAAAAAzE2MAIAAAAEMTA0MwQAAAABMAcAAAAKMTAvMjQvMjAyMwgAAAAKMTIvMzEvMjAxMQkAAAABMJiNv9qL1NsI+fQh4I3U2wgiQ0lRLlRTRTo4MDU4LklRX1NHQS5DUTQyMDExLi4uLlVTRAEAAACB/wcAAgAAAAsyODEwLjMwNjgxMwEIAAAABQAAAAExAQAAAAoxNTE2ODk3MDMxAwAAAAMxNjACAAAAAjIzBAAAAAEwBwAAAAoxMC8yNC8yMDIzCAAAAAoxMi8zMS8yMDExCQAAAAEwmI2/2ovU2whZBzfgjdTbCDdDSVEuVFNFOjgwNTguSVFfVE9UQUxfUkVWXzFZUl9BTk5fR1JPV1RILkNRNDIwMTEuLi4uVVNEAQAAAIH/BwACAAAABjkuOTMwMwEIAAAABQAAAAExAQAAAAoxNTE2ODk3MDMxAwAAAAI3OQIAAAAENDE5NAQAAAABMAcAAAAK</t>
  </si>
  <si>
    <t>MTAvMjQvMjAyMwgAAAAKMTIvMzEvMjAxMQkAAAABMJiNv9qL1NsIJ9sk4I3U2wghQ0lRLlRTRTo4MDU4LklRX0RBLkNRNDIwMTEuLi4uVVNEAQAAAIH/BwADAAAAAACYjb/ai9TbCCrCJ+CN1NsIL0NJUS5UU0U6ODA1OC5JUV9ORVRfSU5URVJFU1RfRVhQLkNRNDIwMTEuLi4uVVNEAQAAAIH/BwACAAAACjMzMy45ODc1MzIBCAAAAAUAAAABMQEAAAAKMTUxNjg5NzAzMQMAAAADMTYwAgAAAAMzNjgEAAAAATAHAAAACjEwLzI0LzIwMjMIAAAACjEyLzMxLzIwMTEJAAAAATCYjb/ai9TbCLuBGOCN1NsILkNJUS5UU0U6ODA1OC5JUV9ORVRfV09SS0lOR19DQVAuQ1E0MjAxMS4uLi5VU0QBAAAAgf8HAAIAAAAMMjEyNjIuMzczODg1AQgAAAAFAAAAATEBAAAACjE1MTY4OTcwMzEDAAAAAzE2MAIAAAAEMTMxMQQAAAABMAcAAAAKMTAvMjQvMjAyMwgAAAAKMTIvMzEvMjAxMQkAAAABMJiNv9qL1NsIitcx4I3U2wgkQ0lRLlRTRTo4MDU4LklRX0NBUEVYLkNRNDIwMTEuLi4uVVNEAQAAAIH/BwACAAAADC0xNjM0LjY3NjQxOAEIAAAABQAAAAExAQAAAAoxNTE2ODk3MDMxAwAAAAMxNjACAAAABDIwMjEEAAAAATAHAAAACjEwLzI0LzIwMjMIAAAACjEyLzMxLzIwMTEJAAAAATCYjb/ai9TbCM8BHOCN1NsIKENJUS5UU0U6ODA1OC5JUV9UT1RBTF9SRVYuQ1EzMjAxMS4uLi5VU0QBAAAAgf8HAAIAAAAMMTY4MTYuNDcy</t>
  </si>
  <si>
    <t>NjE3AQgAAAAFAAAAATEBAAAACjE2NTM1NDMzNzgDAAAAAzE2MAIAAAACMjgEAAAAATAHAAAACjEwLzI0LzIwMjMIAAAACTkvMzAvMjAxMQkAAAABMJiNv9qL1NsIo4QW4I3U2wghQ0lRLlRTRTo4MDU4LklRX05JLkNRMzIwMTEuLi4uVVNEAQAAAIH/BwACAAAACzE2OTQuOTkzNTY2AQgAAAAFAAAAATEBAAAACjE2NTM1NDMzNzgDAAAAAzE2MAIAAAACMTUEAAAAATAHAAAACjEwLzI0LzIwMjMIAAAACTkvMzAvMjAxMQkAAAABMJiNv9qL1NsIB8X4343U2wgpQ0lRLlRTRTo4MDU4LklRX0NBU0hfRVFVSVYuQ1EzMjAxMS4uLi5VU0QBAAAAgf8HAAIAAAAMMTUwNjEuMTAyOTE1AQgAAAAFAAAAATEBAAAACjE2NTM1NDMzNzgDAAAAAzE2MAIAAAAEMTA5NgQAAAABMAcAAAAKMTAvMjQvMjAyMwgAAAAJOS8zMC8yMDExCQAAAAEwmI2/2ovU2wgn2yTgjdTbCC1DSVEuVFNFOjgwNTguSVFfQ0FTSF9TVF9JTlZFU1QuQ1EzMjAxMS4uLi5VU0QBAAAAgf8HAAIAAAAMMTcwMjAuNjc0OTU4AQgAAAAFAAAAATEBAAAACjE2NTM1NDMzNzgDAAAAAzE2MAIAAAAEMTAwMgQAAAABMAcAAAAKMTAvMjQvMjAyMwgAAAAJOS8zMC8yMDExCQAAAAEwmI2/2ovU2whgmyfgjdTbCCdDSVEuVFNFOjgwNTguSVFfVE9UQUxfQ0EuQ1EzMjAxMS4uLi5VU0QBAAAAgf8HAAIAAAAMNzY3NTguMTQ3NTYxAQgAAAAFAAAAATEBAAAACjE2NTM1</t>
  </si>
  <si>
    <t>NDMzNzgDAAAAAzE2MAIAAAAEMTAwOAQAAAABMAcAAAAKMTAvMjQvMjAyMwgAAAAJOS8zMC8yMDExCQAAAAEwmI2/2ovU2wgBhA3gjdTbCCtDSVEuVFNFOjgwNTguSVFfVE9UQUxfQVNTRVRTLkNRMzIwMTEuLi4uVVNEAQAAAIH/BwACAAAADTE0NjUwNS44Mjc5ODYBCAAAAAUAAAABMQEAAAAKMTY1MzU0MzM3OAMAAAADMTYwAgAAAAQxMDA3BAAAAAEwBwAAAAoxMC8yNC8yMDIzCAAAAAk5LzMwLzIwMTEJAAAAATCYjb/ai9TbCP8+L+CN1NsIJ0NJUS5UU0U6ODA1OC5JUV9UT1RBTF9DTC5DUTMyMDExLi4uLlVTRAEAAACB/wcAAgAAAAw1MjUyMi4xNDE2NDgBCAAAAAUAAAABMQEAAAAKMTY1MzU0MzM3OAMAAAADMTYwAgAAAAQxMDA5BAAAAAEwBwAAAAoxMC8yNC8yMDIzCAAAAAk5LzMwLzIwMTEJAAAAATCYjb/ai9TbCMprEOCN1NsIKUNJUS5UU0U6ODA1OC5JUV9UT1RBTF9MSUFCLkNRMzIwMTEuLi4uVVNEAQAAAIH/BwACAAAADTEwMTI5OC43MzE5NTIBCAAAAAUAAAABMQEAAAAKMTY1MzU0MzM3OAMAAAADMTYwAgAAAAQxMjc2BAAAAAEwBwAAAAoxMC8yNC8yMDIzCAAAAAk5LzMwLzIwMTEJAAAAATCYjb/ai9TbCNexHeCN1NsIKkNJUS5UU0U6ODA1OC5JUV9QUkVGX0VRVUlUWS5DUTMyMDExLi4uLlVTRAEAAACB/wcAAwAAAAAAmI2/2ovU2wg2hR/gjdTbCDJDSVEuVFNFOjgwNTguSVFfVE9UQUxfQ09N</t>
  </si>
  <si>
    <t>TU9OX0VRVUlUWS5DUTMyMDExLi4uLlVTRAEAAACB/wcAAgAAAAw0MTM3OS4xODQxMTcBCAAAAAUAAAABMQEAAAAKMTY1MzU0MzM3OAMAAAADMTYwAgAAAAQxMDA2BAAAAAEwBwAAAAoxMC8yNC8yMDIzCAAAAAk5LzMwLzIwMTEJAAAAATCYjb/ai9TbCDf1LOCN1NsII0NJUS5UU0U6ODA1OC5JUV9BUElDLkNRMzIwMTEuLi4uVVNEAQAAAIH/BwACAAAACzMzODUuNDYwNTQyAQgAAAAFAAAAATEBAAAACjE2NTM1NDMzNzgDAAAAAzE2MAIAAAAEMTA4NAQAAAABMAcAAAAKMTAvMjQvMjAyMwgAAAAJOS8zMC8yMDExCQAAAAEwmI2/2ovU2wjezSHgjdTbCCFDSVEuVFNFOjgwNTguSVFfUkUuQ1EzMjAxMS4uLi5VU0QBAAAAgf8HAAIAAAAMNDEzNDMuMjk1NjU5AQgAAAAFAAAAATEBAAAACjE2NTM1NDMzNzgDAAAAAzE2MAIAAAAEMTIyMgQAAAABMAcAAAAKMTAvMjQvMjAyMwgAAAAJOS8zMC8yMDExCQAAAAEwmI2/2ovU2wijhBbgjdTbCCtDSVEuVFNFOjgwNTguSVFfVE9UQUxfRVFVSVRZLkNRMzIwMTEuLi4uVVNEAQAAAIH/BwACAAAADDQ1MjA3LjA5NjAzNAEIAAAABQAAAAExAQAAAAoxNjUzNTQzMzc4AwAAAAMxNjACAAAABDEyNzUEAAAAATAHAAAACjEwLzI0LzIwMjMIAAAACTkvMzAvMjAxMQkAAAABMJiNv9qL1NsIu4EY4I3U2wg8Q0lRLlRTRTo4MDU4LklRX1RPVEFMX09VVFNUQU5ESU5HX0ZJTElOR19E</t>
  </si>
  <si>
    <t>QVRFLkNRMzIwMTEuLi4uVVNEAQAAAIH/BwACAAAACzE2NDUuNzM0OTMyAQQAAAAFAAAAATUBAAAACjE2NTM1NDMzNzgCAAAABTI0MTUzBgAAAAEwmI2/2ovU2wgHxfjfjdTbCClDSVEuVFNFOjgwNTguSVFfVE9UQUxfREVCVC5DUTMyMDExLi4uLlVTRAEAAACB/wcAAgAAAAs1NzEzMC44ODM2OAEIAAAABQAAAAExAQAAAAoxNjUzNTQzMzc4AwAAAAMxNjACAAAABDQxNzMEAAAAATAHAAAACjEwLzI0LzIwMjMIAAAACTkvMzAvMjAxMQkAAAABMJiNv9qL1NsIU14q4I3U2wgtQ0lRLlRTRTo4MDU4LklRX1BSRUZfRElWX09USEVSLkNRMzIwMTEuLi4uVVNEAQAAAIH/BwADAAAAAACYjb/ai9TbCM8BHOCN1NsII0NJUS5UU0U6ODA1OC5JUV9DT0dTLkNRMzIwMTEuLi4uVVNEAQAAAIH/BwACAAAADDEyOTg1Ljc5ODA1NAEIAAAABQAAAAExAQAAAAoxNjUzNTQzMzc4AwAAAAMxNjACAAAAAjM0BAAAAAEwBwAAAAoxMC8yNC8yMDIzCAAAAAk5LzMwLzIwMTEJAAAAATCYjb/ai9TbCAGEDeCN1NsIIUNJUS5UU0U6ODA1OC5JUV9BUC5DUTMyMDExLi4uLlVTRAEAAACB/wcAAgAAAAwyODcwOC44MzM1NDMBCAAAAAUAAAABMQEAAAAKMTY1MzU0MzM3OAMAAAADMTYwAgAAAAQxMDE4BAAAAAEwBwAAAAoxMC8yNC8yMDIzCAAAAAk5LzMwLzIwMTEJAAAAATCYjb/ai9TbCKQxD+CN1NsIIUNJUS5UU0U6ODA1OC5JUV9BUi5D</t>
  </si>
  <si>
    <t>UTMyMDExLi4uLlVTRAEAAACB/wcAAgAAAAw0MDE2MS42NjEzODIBCAAAAAUAAAABMQEAAAAKMTY1MzU0MzM3OAMAAAADMTYwAgAAAAQxMDIxBAAAAAEwBwAAAAoxMC8yNC8yMDIzCAAAAAk5LzMwLzIwMTEJAAAAATCYjb/ai9TbCMprEOCN1NsIKENJUS5UU0U6ODA1OC5JUV9JTlZFTlRPUlkuQ1EzMjAxMS4uLi5VU0QBAAAAgf8HAAIAAAAMMTE4NzkuMjc0MDI2AQgAAAAFAAAAATEBAAAACjE2NTM1NDMzNzgDAAAAAzE2MAIAAAAEMTA0MwQAAAABMAcAAAAKMTAvMjQvMjAyMwgAAAAJOS8zMC8yMDExCQAAAAEwmI2/2ovU2wg4ZxLgjdTbCCJDSVEuVFNFOjgwNTguSVFfU0dBLkNRMzIwMTEuLi4uVVNEAQAAAIH/BwACAAAACzI3MzUuODc1NTY4AQgAAAAFAAAAATEBAAAACjE2NTM1NDMzNzgDAAAAAzE2MAIAAAACMjMEAAAAATAHAAAACjEwLzI0LzIwMjMIAAAACTkvMzAvMjAxMQkAAAABMJiNv9qL1NsIlq4U4I3U2wg3Q0lRLlRTRTo4MDU4LklRX1RPVEFMX1JFVl8xWVJfQU5OX0dST1dUSC5DUTMyMDExLi4uLlVTRAEAAACB/wcAAgAAAAYzLjUwNjgBCAAAAAUAAAABMQEAAAAKMTY1MzU0MzM3OAMAAAACNzkCAAAABDQxOTQEAAAAATAHAAAACjEwLzI0LzIwMjMIAAAACTkvMzAvMjAxMQkAAAABMJiNv9qL1NsIRFxF4I3U2wghQ0lRLlRTRTo4MDU4LklRX0RBLkNRMzIwMTEuLi4uVVNEAQAAAIH/BwADAAAA</t>
  </si>
  <si>
    <t>AACYjb/ai9TbCN7NIeCN1NsIL0NJUS5UU0U6ODA1OC5JUV9ORVRfSU5URVJFU1RfRVhQLkNRMzIwMTEuLi4uVVNEAQAAAIH/BwACAAAACjM1OC40ODI1MDEBCAAAAAUAAAABMQEAAAAKMTY1MzU0MzM3OAMAAAADMTYwAgAAAAMzNjgEAAAAATAHAAAACjEwLzI0LzIwMjMIAAAACTkvMzAvMjAxMQkAAAABMJiNv9qL1NsIP68o4I3U2wguQ0lRLlRTRTo4MDU4LklRX05FVF9XT1JLSU5HX0NBUC5DUTMyMDExLi4uLlVTRAEAAACB/wcAAgAAAAwyMjA0MS4xMTYwOTQBCAAAAAUAAAABMQEAAAAKMTY1MzU0MzM3OAMAAAADMTYwAgAAAAQxMzExBAAAAAEwBwAAAAoxMC8yNC8yMDIzCAAAAAk5LzMwLzIwMTEJAAAAATCYjb/ai9TbCCfbJOCN1NsIJENJUS5UU0U6ODA1OC5JUV9DQVBFWC5DUTMyMDExLi4uLlVTRAEAAACB/wcAAgAAAAwtMTM3NS40NjA0ODIBCAAAAAUAAAABMQEAAAAKMTY1MzU0MzM3OAMAAAADMTYwAgAAAAQyMDIxBAAAAAEwBwAAAAoxMC8yNC8yMDIzCAAAAAk5LzMwLzIwMTEJAAAAATCYjb/ai9TbCGCbJ+CN1NsIKENJUS5UU0U6ODA1OC5JUV9UT1RBTF9SRVYuQ1EyMjAxMS4uLi5VU0QBAAAAgf8HAAIAAAAMMTc0MDEuNDM4NjgzAQgAAAAFAAAAATEBAAAACjE0NjQ4NDQwNjEDAAAAAzE2MAIAAAACMjgEAAAAATAHAAAACjEwLzI0LzIwMjMIAAAACTYvMzAvMjAxMQkAAAABMJiNv9qL1NsIOGcS</t>
  </si>
  <si>
    <t>4I3U2wghQ0lRLlRTRTo4MDU4LklRX05JLkNRMjIwMTEuLi4uVVNEAQAAAIH/BwACAAAACzE0MjYuMDc3Mjc1AQgAAAAFAAAAATEBAAAACjE0NjQ4NDQwNjEDAAAAAzE2MAIAAAACMTUEAAAAATAHAAAACjEwLzI0LzIwMjMIAAAACTYvMzAvMjAxMQkAAAABMJiNv9qL1NsIlq4U4I3U2wgpQ0lRLlRTRTo4MDU4LklRX0NBU0hfRVFVSVYuQ1EyMjAxMS4uLi5VU0QBAAAAgf8HAAIAAAAMMTUyNDkuNTg3OTQ1AQgAAAAFAAAAATEBAAAACjE0NjQ4NDQwNjEDAAAAAzE2MAIAAAAEMTA5NgQAAAABMAcAAAAKMTAvMjQvMjAyMwgAAAAJNi8zMC8yMDExCQAAAAEwmI2/2ovU2wijhBbgjdTbCC1DSVEuVFNFOjgwNTguSVFfQ0FTSF9TVF9JTlZFU1QuQ1EyMjAxMS4uLi5VU0QBAAAAgf8HAAIAAAAMMTY4NjEuNzE1MTk1AQgAAAAFAAAAATEBAAAACjE0NjQ4NDQwNjEDAAAAAzE2MAIAAAAEMTAwMgQAAAABMAcAAAAKMTAvMjQvMjAyMwgAAAAJNi8zMC8yMDExCQAAAAEwmI2/2ovU2wi7gRjgjdTbCCdDSVEuVFNFOjgwNTguSVFfVE9UQUxfQ0EuQ1EyMjAxMS4uLi5VU0QBAAAAgf8HAAIAAAAMNzMyMzMuMjk1MjQ3AQgAAAAFAAAAATEBAAAACjE0NjQ4NDQwNjEDAAAAAzE2MAIAAAAEMTAwOAQAAAABMAcAAAAKMTAvMjQvMjAyMwgAAAAJNi8zMC8yMDExCQAAAAEwmI2/2ovU2wgmY0PgjdTbCCtDSVEuVFNFOjgwNTguSVFf</t>
  </si>
  <si>
    <t>VE9UQUxfQVNTRVRTLkNRMjIwMTEuLi4uVVNEAQAAAIH/BwACAAAADTE0MDQ4MC44NTA0MjcBCAAAAAUAAAABMQEAAAAKMTQ2NDg0NDA2MQMAAAADMTYwAgAAAAQxMDA3BAAAAAEwBwAAAAoxMC8yNC8yMDIzCAAAAAk2LzMwLzIwMTEJAAAAATCYjb/ai9TbCCfbJOCN1NsIJ0NJUS5UU0U6ODA1OC5JUV9UT1RBTF9DTC5DUTIyMDExLi4uLlVTRAEAAACB/wcAAgAAAAs0ODMwNS40MzgxOQEIAAAABQAAAAExAQAAAAoxNDY0ODQ0MDYxAwAAAAMxNjACAAAABDEwMDkEAAAAATAHAAAACjEwLzI0LzIwMjMIAAAACTYvMzAvMjAxMQkAAAABMJiNv9qL1NsIYJsn4I3U2wgpQ0lRLlRTRTo4MDU4LklRX1RPVEFMX0xJQUIuQ1EyMjAxMS4uLi5VU0QBAAAAgf8HAAIAAAAMOTU1NjcuODYwNjc3AQgAAAAFAAAAATEBAAAACjE0NjQ4NDQwNjEDAAAAAzE2MAIAAAAEMTI3NgQAAAABMAcAAAAKMTAvMjQvMjAyMwgAAAAJNi8zMC8yMDExCQAAAAEwmI2/2ovU2wgBhA3gjdTbCCpDSVEuVFNFOjgwNTguSVFfUFJFRl9FUVVJVFkuQ1EyMjAxMS4uLi5VU0QBAAAAgf8HAAMAAAAAAJiNv9qL1NsIpDEP4I3U2wgyQ0lRLlRTRTo4MDU4LklRX1RPVEFMX0NPTU1PTl9FUVVJVFkuQ1EyMjAxMS4uLi5VU0QBAAAAgf8HAAIAAAAMNDEwNDguMjczOTU4AQgAAAAFAAAAATEBAAAACjE0NjQ4NDQwNjEDAAAAAzE2MAIAAAAEMTAwNgQAAAAB</t>
  </si>
  <si>
    <t>MAcAAAAKMTAvMjQvMjAyMwgAAAAJNi8zMC8yMDExCQAAAAEwmI2/2ovU2wjKaxDgjdTbCCNDSVEuVFNFOjgwNTguSVFfQVBJQy5DUTIyMDExLi4uLlVTRAEAAACB/wcAAgAAAAszMTk2Ljg3NTI0NQEIAAAABQAAAAExAQAAAAoxNDY0ODQ0MDYxAwAAAAMxNjACAAAABDEwODQEAAAAATAHAAAACjEwLzI0LzIwMjMIAAAACTYvMzAvMjAxMQkAAAABMJiNv9qL1NsI17Ed4I3U2wghQ0lRLlRTRTo4MDU4LklRX1JFLkNRMjIwMTEuLi4uVVNEAQAAAIH/BwACAAAADDM3OTEyLjgwMzYzNwEIAAAABQAAAAExAQAAAAoxNDY0ODQ0MDYxAwAAAAMxNjACAAAABDEyMjIEAAAAATAHAAAACjEwLzI0LzIwMjMIAAAACTYvMzAvMjAxMQkAAAABMJiNv9qL1NsIU94/4I3U2wgrQ0lRLlRTRTo4MDU4LklRX1RPVEFMX0VRVUlUWS5DUTIyMDExLi4uLlVTRAEAAACB/wcAAgAAAAs0NDkxMi45ODk3NQEIAAAABQAAAAExAQAAAAoxNDY0ODQ0MDYxAwAAAAMxNjACAAAABDEyNzUEAAAAATAHAAAACjEwLzI0LzIwMjMIAAAACTYvMzAvMjAxMQkAAAABMJiNv9qL1NsI3s0h4I3U2wg8Q0lRLlRTRTo4MDU4LklRX1RPVEFMX09VVFNUQU5ESU5HX0ZJTElOR19EQVRFLkNRMjIwMTEuLi4uVVNEAQAAAIH/BwACAAAACzE2NDUuMzA1MzYzAQQAAAAFAAAAATUBAAAACjE0NjQ4NDQwNjECAAAABTI0MTUzBgAAAAEwmI2/2ovU2wgM20HgjdTb</t>
  </si>
  <si>
    <t>CClDSVEuVFNFOjgwNTguSVFfVE9UQUxfREVCVC5DUTIyMDExLi4uLlVTRAEAAACB/wcAAgAAAAw1MzgzNi42MzA1NDEBCAAAAAUAAAABMQEAAAAKMTQ2NDg0NDA2MQMAAAADMTYwAgAAAAQ0MTczBAAAAAEwBwAAAAoxMC8yNC8yMDIzCAAAAAk2LzMwLzIwMTEJAAAAATCYjb/ai9TbCKOEFuCN1NsILUNJUS5UU0U6ODA1OC5JUV9QUkVGX0RJVl9PVEhFUi5DUTIyMDExLi4uLlVTRAEAAACB/wcAAwAAAAAAmI2/2ovU2wi7gRjgjdTbCCNDSVEuVFNFOjgwNTguSVFfQ09HUy5DUTIyMDExLi4uLlVTRAEAAACB/wcAAgAAAAsxMzc2My44NTQxNQEIAAAABQAAAAExAQAAAAoxNDY0ODQ0MDYxAwAAAAMxNjACAAAAAjM0BAAAAAEwBwAAAAoxMC8yNC8yMDIzCAAAAAk2LzMwLzIwMTEJAAAAATCYjb/ai9TbCCAbP+CN1NsIIUNJUS5UU0U6ODA1OC5JUV9BUC5DUTIyMDExLi4uLlVTRAEAAACB/wcAAgAAAAwyNjgyMS4zNzgwNzUBCAAAAAUAAAABMQEAAAAKMTQ2NDg0NDA2MQMAAAADMTYwAgAAAAQxMDE4BAAAAAEwBwAAAAoxMC8yNC8yMDIzCAAAAAk2LzMwLzIwMTEJAAAAATCYjb/ai9TbCM8BHOCN1NsIIUNJUS5UU0U6ODA1OC5JUV9BUi5DUTIyMDExLi4uLlVTRAEAAACB/wcAAgAAAAwzNzkyMS45OTIwNTUBCAAAAAUAAAABMQEAAAAKMTQ2NDg0NDA2MQMAAAADMTYwAgAAAAQxMDIxBAAAAAEwBwAAAAoxMC8yNC8y</t>
  </si>
  <si>
    <t>MDIzCAAAAAk2LzMwLzIwMTEJAAAAATCYjb/ai9TbCAfF+N+N1NsIKENJUS5UU0U6ODA1OC5JUV9JTlZFTlRPUlkuQ1EyMjAxMS4uLi5VU0QBAAAAgf8HAAIAAAAMMTE0MDQuNDE0NTkzAQgAAAAFAAAAATEBAAAACjE0NjQ4NDQwNjEDAAAAAzE2MAIAAAAEMTA0MwQAAAABMAcAAAAKMTAvMjQvMjAyMwgAAAAJNi8zMC8yMDExCQAAAAEwmI2/2ovU2wgBhA3gjdTbCCJDSVEuVFNFOjgwNTguSVFfU0dBLkNRMjIwMTEuLi4uVVNEAQAAAIH/BwACAAAACzI1OTMuNTM5NjI5AQgAAAAFAAAAATEBAAAACjE0NjQ4NDQwNjEDAAAAAzE2MAIAAAACMjMEAAAAATAHAAAACjEwLzI0LzIwMjMIAAAACTYvMzAvMjAxMQkAAAABMJiNv9qL1NsIpDEP4I3U2wg3Q0lRLlRTRTo4MDU4LklRX1RPVEFMX1JFVl8xWVJfQU5OX0dST1dUSC5DUTIyMDExLi4uLlVTRAEAAACB/wcAAgAAAAY4LjY4MTUBCAAAAAUAAAABMQEAAAAKMTQ2NDg0NDA2MQMAAAACNzkCAAAABDQxOTQEAAAAATAHAAAACjEwLzI0LzIwMjMIAAAACTYvMzAvMjAxMQkAAAABMJiNv9qL1NsIymsQ4I3U2wghQ0lRLlRTRTo4MDU4LklRX0RBLkNRMjIwMTEuLi4uVVNEAQAAAIH/BwADAAAAAACYjb/ai9TbCDhnEuCN1NsIL0NJUS5UU0U6ODA1OC5JUV9ORVRfSU5URVJFU1RfRVhQLkNRMjIwMTEuLi4uVVNEAQAAAIH/BwACAAAACjQwNS4xOTU2MTcBCAAAAAUAAAAB</t>
  </si>
  <si>
    <t>MQEAAAAKMTQ2NDg0NDA2MQMAAAADMTYwAgAAAAMzNjgEAAAAATAHAAAACjEwLzI0LzIwMjMIAAAACTYvMzAvMjAxMQkAAAABMJiNv9qL1NsIlq4U4I3U2wguQ0lRLlRTRTo4MDU4LklRX05FVF9XT1JLSU5HX0NBUC5DUTIyMDExLi4uLlVTRAEAAACB/wcAAgAAAAwyMTc3OS4xMzExMDkBCAAAAAUAAAABMQEAAAAKMTQ2NDg0NDA2MQMAAAADMTYwAgAAAAQxMzExBAAAAAEwBwAAAAoxMC8yNC8yMDIzCAAAAAk2LzMwLzIwMTEJAAAAATCYjb/ai9TbCL8lO+CN1NsIJENJUS5UU0U6ODA1OC5JUV9DQVBFWC5DUTIyMDExLi4uLlVTRAEAAACB/wcAAgAAAAstOTEwLjYwODIzNgEIAAAABQAAAAExAQAAAAoxNDY0ODQ0MDYxAwAAAAMxNjACAAAABDIwMjEEAAAAATAHAAAACjEwLzI0LzIwMjMIAAAACTYvMzAvMjAxMQkAAAABMJiNv9qL1NsI3s0h4I3U2wgoQ0lRLlRTRTo4MDU4LklRX1RPVEFMX1JFVi5DUTEyMDExLi4uLlVTRAEAAACB/wcAAgAAAAsxNjUwNS41NTcwMgEIAAAABQAAAAExAQAAAAoxNTU4Mjc4ODY0AwAAAAMxNjACAAAAAjI4BAAAAAEwBwAAAAoxMC8yNC8yMDIzCAAAAAkzLzMxLzIwMTEJAAAAATCYjb/ai9TbCNexHeCN1NsIIUNJUS5UU0U6ODA1OC5JUV9OSS5DUTEyMDExLi4uLlVTRAEAAACB/wcAAgAAAAsxMjY1LjI3NDgyOAEIAAAABQAAAAExAQAAAAoxNTU4Mjc4ODY0AwAAAAMxNjACAAAA</t>
  </si>
  <si>
    <t>AjE1BAAAAAEwBwAAAAoxMC8yNC8yMDIzCAAAAAkzLzMxLzIwMTEJAAAAATCYjb/ai9TbCAfF+N+N1NsIKUNJUS5UU0U6ODA1OC5JUV9DQVNIX0VRVUlWLkNRMTIwMTEuLi4uVVNEAQAAAIH/BwACAAAADDE0NTg2Ljg4MjA5MQEIAAAABQAAAAExAQAAAAoxNTU4Mjc4ODY0AwAAAAMxNjACAAAABDEwOTYEAAAAATAHAAAACjEwLzI0LzIwMjMIAAAACTMvMzEvMjAxMQkAAAABMJiNv9qL1NsIPGAf4I3U2wgtQ0lRLlRTRTo4MDU4LklRX0NBU0hfU1RfSU5WRVNULkNRMTIwMTEuLi4uVVNEAQAAAIH/BwACAAAACzE2MzI2LjUwNjc2AQgAAAAFAAAAATEBAAAACjE1NTgyNzg4NjQDAAAAAzE2MAIAAAAEMTAwMgQAAAABMAcAAAAKMTAvMjQvMjAyMwgAAAAJMy8zMS8yMDExCQAAAAEwmI2/2ovU2wg4ZxLgjdTbCCdDSVEuVFNFOjgwNTguSVFfVE9UQUxfQ0EuQ1ExMjAxMS4uLi5VU0QBAAAAgf8HAAIAAAAMNzIzMjcuMjE4MDQyAQgAAAAFAAAAATEBAAAACjE1NTgyNzg4NjQDAAAAAzE2MAIAAAAEMTAwOAQAAAABMAcAAAAKMTAvMjQvMjAyMwgAAAAJMy8zMS8yMDExCQAAAAEwmI2/2ovU2wiWrhTgjdTbCCtDSVEuVFNFOjgwNTguSVFfVE9UQUxfQVNTRVRTLkNRMTIwMTEuLi4uVVNEAQAAAIH/BwACAAAADTEzNjAzNy44MzA4NzMBCAAAAAUAAAABMQEAAAAKMTU1ODI3ODg2NAMAAAADMTYwAgAAAAQxMDA3BAAAAAEw</t>
  </si>
  <si>
    <t>BwAAAAoxMC8yNC8yMDIzCAAAAAkzLzMxLzIwMTEJAAAAATCYjb/ai9TbCKOEFuCN1NsIJ0NJUS5UU0U6ODA1OC5JUV9UT1RBTF9DTC5DUTEyMDExLi4uLlVTRAEAAACB/wcAAgAAAAw0ODA0NS41Nzk1NDQBCAAAAAUAAAABMQEAAAAKMTU1ODI3ODg2NAMAAAADMTYwAgAAAAQxMDA5BAAAAAEwBwAAAAoxMC8yNC8yMDIzCAAAAAkzLzMxLzIwMTEJAAAAATCYjb/ai9TbCLuBGOCN1NsIKUNJUS5UU0U6ODA1OC5JUV9UT1RBTF9MSUFCLkNRMTIwMTEuLi4uVVNEAQAAAIH/BwACAAAADDkzMTk3LjczMDA1MwEIAAAABQAAAAExAQAAAAoxNTU4Mjc4ODY0AwAAAAMxNjACAAAABDEyNzYEAAAAATAHAAAACjEwLzI0LzIwMjMIAAAACTMvMzEvMjAxMQkAAAABMJiNv9qL1NsIaXU54I3U2wgqQ0lRLlRTRTo4MDU4LklRX1BSRUZfRVFVSVRZLkNRMTIwMTEuLi4uVVNEAQAAAIH/BwADAAAAAACYjb/ai9TbCCfbJOCN1NsIMkNJUS5UU0U6ODA1OC5JUV9UT1RBTF9DT01NT05fRVFVSVRZLkNRMTIwMTEuLi4uVVNEAQAAAIH/BwACAAAADDM5MDE5LjM5MjQ4OAEIAAAABQAAAAExAQAAAAoxNTU4Mjc4ODY0AwAAAAMxNjACAAAABDEwMDYEAAAAATAHAAAACjEwLzI0LzIwMjMIAAAACTMvMzEvMjAxMQkAAAABMJiNv9qL1NsIYJsn4I3U2wgjQ0lRLlRTRTo4MDU4LklRX0FQSUMuQ1ExMjAxMS4uLi5VU0QBAAAAgf8HAAIAAAAL</t>
  </si>
  <si>
    <t>MzA5NS40MDgxNTQBCAAAAAUAAAABMQEAAAAKMTU1ODI3ODg2NAMAAAADMTYwAgAAAAQxMDg0BAAAAAEwBwAAAAoxMC8yNC8yMDIzCAAAAAkzLzMxLzIwMTEJAAAAATCYjb/ai9TbCAGEDeCN1NsIIUNJUS5UU0U6ODA1OC5JUV9SRS5DUTEyMDExLi4uLlVTRAEAAACB/wcAAgAAAAszNzg4MS4xMDczNAEIAAAABQAAAAExAQAAAAoxNTU4Mjc4ODY0AwAAAAMxNjACAAAABDEyMjIEAAAAATAHAAAACjEwLzI0LzIwMjMIAAAACTMvMzEvMjAxMQkAAAABMJiNv9qL1NsIymsQ4I3U2wgrQ0lRLlRTRTo4MDU4LklRX1RPVEFMX0VRVUlUWS5DUTEyMDExLi4uLlVTRAEAAACB/wcAAgAAAAs0Mjg0MC4xMDA4MgEIAAAABQAAAAExAQAAAAoxNTU4Mjc4ODY0AwAAAAMxNjACAAAABDEyNzUEAAAAATAHAAAACjEwLzI0LzIwMjMIAAAACTMvMzEvMjAxMQkAAAABMJiNv9qL1NsIPGAf4I3U2wg8Q0lRLlRTRTo4MDU4LklRX1RPVEFMX09VVFNUQU5ESU5HX0ZJTElOR19EQVRFLkNRMTIwMTEuLi4uVVNEAQAAAIH/BwACAAAACjE2NDQuMDczNzkBBAAAAAUAAAABNQEAAAAKMTU1ODI3ODg2NAIAAAAFMjQxNTMGAAAAATCYjb/ai9TbCAfF+N+N1NsIKUNJUS5UU0U6ODA1OC5JUV9UT1RBTF9ERUJULkNRMTIwMTEuLi4uVVNEAQAAAIH/BwACAAAADDUyMDY0LjE2MzkzNwEIAAAABQAAAAExAQAAAAoxNTU4Mjc4ODY0AwAAAAMxNjAC</t>
  </si>
  <si>
    <t>AAAABDQxNzMEAAAAATAHAAAACjEwLzI0LzIwMjMIAAAACTMvMzEvMjAxMQkAAAABMJiNv9qL1NsIWQc34I3U2wgtQ0lRLlRTRTo4MDU4LklRX1BSRUZfRElWX09USEVSLkNRMTIwMTEuLi4uVVNEAQAAAIH/BwADAAAAAACYjb/ai9TbCN7NIeCN1NsII0NJUS5UU0U6ODA1OC5JUV9DT0dTLkNRMTIwMTEuLi4uVVNEAQAAAIH/BwACAAAADDEzMzQ3LjgzMDYzOAEIAAAABQAAAAExAQAAAAoxNTU4Mjc4ODY0AwAAAAMxNjACAAAAAjM0BAAAAAEwBwAAAAoxMC8yNC8yMDIzCAAAAAkzLzMxLzIwMTEJAAAAATCYjb/ai9TbCGZAOOCN1NsIIUNJUS5UU0U6ODA1OC5JUV9BUC5DUTEyMDExLi4uLlVTRAEAAACB/wcAAgAAAAoyNjM2My4xMjA0AQgAAAAFAAAAATEBAAAACjE1NTgyNzg4NjQDAAAAAzE2MAIAAAAEMTAxOAQAAAABMAcAAAAKMTAvMjQvMjAyMwgAAAAJMy8zMS8yMDExCQAAAAEwmI2/2ovU2wijhBbgjdTbCCFDSVEuVFNFOjgwNTguSVFfQVIuQ1ExMjAxMS4uLi5VU0QBAAAAgf8HAAIAAAAMMzIyMTYuMDczOTI0AQgAAAAFAAAAATEBAAAACjE1NTgyNzg4NjQDAAAAAzE2MAIAAAAEMTAyMQQAAAABMAcAAAAKMTAvMjQvMjAyMwgAAAAJMy8zMS8yMDExCQAAAAEwmI2/2ovU2wi7gRjgjdTbCChDSVEuVFNFOjgwNTguSVFfSU5WRU5UT1JZLkNRMTIwMTEuLi4uVVNEAQAAAIH/BwACAAAADDExNzEzLjkzMjE0</t>
  </si>
  <si>
    <t>OQEIAAAABQAAAAExAQAAAAoxNTU4Mjc4ODY0AwAAAAMxNjACAAAABDEwNDMEAAAAATAHAAAACjEwLzI0LzIwMjMIAAAACTMvMzEvMjAxMQkAAAABMJiNv9qL1NsIjW804I3U2wgiQ0lRLlRTRTo4MDU4LklRX1NHQS5DUTEyMDExLi4uLlVTRAEAAACB/wcAAgAAAAsyNTQ1LjEwMzQ0OQEIAAAABQAAAAExAQAAAAoxNTU4Mjc4ODY0AwAAAAMxNjACAAAAAjIzBAAAAAEwBwAAAAoxMC8yNC8yMDIzCAAAAAkzLzMxLzIwMTEJAAAAATCYjb/ai9TbCM8BHOCN1NsIN0NJUS5UU0U6ODA1OC5JUV9UT1RBTF9SRVZfMVlSX0FOTl9HUk9XVEguQ1ExMjAxMS4uLi5VU0QBAAAAgf8HAAIAAAAGMTYuMTE4AQgAAAAFAAAAATEBAAAACjE1NTgyNzg4NjQDAAAAAjc5AgAAAAQ0MTk0BAAAAAEwBwAAAAoxMC8yNC8yMDIzCAAAAAkzLzMxLzIwMTEJAAAAATCYjb/ai9TbCNexHeCN1NsIIUNJUS5UU0U6ODA1OC5JUV9EQS5DUTEyMDExLi4uLlVTRAEAAACB/wcAAwAAAAAAmI2/2ovU2wgBhA3gjdTbCC9DSVEuVFNFOjgwNTguSVFfTkVUX0lOVEVSRVNUX0VYUC5DUTEyMDExLi4uLlVTRAEAAACB/wcAAgAAAAo0MDguNjA0MzUxAQgAAAAFAAAAATEBAAAACjE1NTgyNzg4NjQDAAAAAzE2MAIAAAADMzY4BAAAAAEwBwAAAAoxMC8yNC8yMDIzCAAAAAkzLzMxLzIwMTEJAAAAATCYjb/ai9TbCKQxD+CN1NsILkNJUS5UU0U6ODA1OC5J</t>
  </si>
  <si>
    <t>UV9ORVRfV09SS0lOR19DQVAuQ1ExMjAxMS4uLi5VU0QBAAAAgf8HAAIAAAALMjE1MzguMDQzNTMBCAAAAAUAAAABMQEAAAAKMTU1ODI3ODg2NAMAAAADMTYwAgAAAAQxMzExBAAAAAEwBwAAAAoxMC8yNC8yMDIzCAAAAAkzLzMxLzIwMTEJAAAAATCYjb/ai9TbCJNEEOCN1NsIJENJUS5UU0U6ODA1OC5JUV9DQVBFWC5DUTEyMDExLi4uLlVTRAEAAACB/wcAAgAAAAstNjM0LjIyNDMzMwEIAAAABQAAAAExAQAAAAoxNTU4Mjc4ODY0AwAAAAMxNjACAAAABDIwMjEEAAAAATAHAAAACjEwLzI0LzIwMjMIAAAACTMvMzEvMjAxMQkAAAABMJiNv9qL1NsIOGcS4I3U2wgsQ0lRLk5BU0RBUUdTOlRTTEEuSVFfSU5EVVNUUlkuQ1E0MjAxMS4uLi5VU0QBAAAAEMaiAQMAAAALQXV0b21vYmlsZXMAxG4C24vU2whCkS3gjdTbCCxDSVEuTkFTREFRR1M6VFNMQS5JUV9JTkRVU1RSWS5DUTMyMDExLi4uLlVTRAEAAAAQxqIBAwAAAAtBdXRvbW9iaWxlcwDEbgLbi9TbCOSPP+CN1NsILENJUS5OQVNEQVFHUzpUU0xBLklRX0lORFVTVFJZLkNRMjIwMTEuLi4uVVNEAQAAABDGogEDAAAAC0F1dG9tb2JpbGVzAMRuAtuL1NsIkAg14I3U2wgsQ0lRLk5BU0RBUUdTOlRTTEEuSVFfSU5EVVNUUlkuQ1ExMjAxMS4uLi5VU0QBAAAAEMaiAQMAAAALQXV0b21vYmlsZXMAxG4C24vU2wgGtTjgjdTbCCxDSVEuTkFTREFRR1M6VFNMQS5J</t>
  </si>
  <si>
    <t>UV9JTkRVU1RSWS5DUTQyMDEwLi4uLlVTRAEAAAAQxqIBAwAAAAtBdXRvbW9iaWxlcwDEbgLbi9TbCLDSKuCN1NsILENJUS5OQVNEQVFHUzpUU0xBLklRX0lORFVTVFJZLkNRMzIwMTAuLi4uVVNEAQAAABDGogEDAAAAC0F1dG9tb2JpbGVzAMRuAtuL1NsIvd4Z4I3U2wgsQ0lRLk5BU0RBUUdTOlRTTEEuSVFfSU5EVVNUUlkuQ1EyMjAxMC4uLi5VU0QBAAAAEMaiAQMAAAALQXV0b21vYmlsZXMAxG4C24vU2wjwUkLgjdTbCCxDSVEuTkFTREFRR1M6VFNMQS5JUV9JTkRVU1RSWS5DUTEyMDEwLi4uLlVTRAEAAAAQxqIBAwAAAAtBdXRvbW9iaWxlcwDEbgLbi9TbCAa1OOCN1NsILENJUS5OQVNEQVFHUzpUU0xBLklRX0lORFVTVFJZLkNRNDIwMDkuLi4uVVNEAQAAABDGogEDAAAAC0F1dG9tb2JpbGVzAMRuAtuL1NsI+3M74I3U2wgsQ0lRLk5BU0RBUUdTOlRTTEEuSVFfSU5EVVNUUlkuQ1EzMjAwOS4uLi5VU0QBAAAAEMaiAQMAAAALQXV0b21vYmlsZXMAxG4C24vU2wg6tC/gjdTbCCxDSVEuTkFTREFRR1M6VFNMQS5JUV9JTkRVU1RSWS5DUTIyMDA5Li4uLlVTRAEAAAAQxqIBAwAAAAtBdXRvbW9iaWxlcwDEbgLbi9TbCPtzO+CN1NsILENJUS5OQVNEQVFHUzpUU0xBLklRX0lORFVTVFJZLkNRMTIwMDkuLi4uVVNEAQAAABDGogEDAAAAC0F1dG9tb2JpbGVzAMRuAtuL1NsIP68o4I3U2wgsQ0lRLk5BU0RBUUdT</t>
  </si>
  <si>
    <t>OlRTTEEuSVFfSU5EVVNUUlkuQ1E0MjAwOC4uLi5VU0QBAAAAEMaiAQMAAAALQXV0b21vYmlsZXMAxG4C24vU2wg6tC/gjdTbCCxDSVEuTkFTREFRR1M6VFNMQS5JUV9JTkRVU1RSWS5DUTMyMDA4Li4uLlVTRAEAAAAQxqIBAwAAAAtBdXRvbW9iaWxlcwDEbgLbi9TbCM2IKOCN1NsILENJUS5OQVNEQVFHUzpUU0xBLklRX0lORFVTVFJZLkNRMjIwMDguLi4uVVNEAQAAABDGogEDAAAAC0F1dG9tb2JpbGVzAMRuAtuL1NsI+3M74I3U2wgsQ0lRLk5BU0RBUUdTOlRTTEEuSVFfSU5EVVNUUlkuQ1ExMjAwOC4uLi5VU0QBAAAAEMaiAQMAAAALQXV0b21vYmlsZXMAxG4C24vU2wg6tC/gjdTbCCdDSVEuVFNFOjgwNTguSVFfSU5EVVNUUlkuQ1E0MjAyMi4uLi5VU0QBAAAAgf8HAAMAAAAiVHJhZGluZyBDb21wYW5pZXMgYW5kIERpc3RyaWJ1dG9ycwDEbgLbi9TbCBesKuCN1NsIJ0NJUS5UU0U6ODA1OC5JUV9JTkRVU1RSWS5DUTMyMDIyLi4uLlVTRAEAAACB/wcAAwAAACJUcmFkaW5nIENvbXBhbmllcyBhbmQgRGlzdHJpYnV0b3JzAMRuAtuL1NsIFv8o4I3U2wgnQ0lRLlRTRTo4MDU4LklRX0lORFVTVFJZLkNRMjIwMjIuLi4uVVNEAQAAAIH/BwADAAAAIlRyYWRpbmcgQ29tcGFuaWVzIGFuZCBEaXN0cmlidXRvcnMAxG4C24vU2wivdBXgjdTbCCdDSVEuVFNFOjgwNTguSVFfSU5EVVNUUlkuQ1ExMjAyMi4uLi5V</t>
  </si>
  <si>
    <t>U0QBAAAAgf8HAAMAAAAiVHJhZGluZyBDb21wYW5pZXMgYW5kIERpc3RyaWJ1dG9ycwDEbgLbi9TbCJUsQOCN1NsIJ0NJUS5UU0U6ODA1OC5JUV9JTkRVU1RSWS5DUTQyMDIxLi4uLlVTRAEAAACB/wcAAwAAACJUcmFkaW5nIENvbXBhbmllcyBhbmQgRGlzdHJpYnV0b3JzAMRuAtuL1NsIQUkX4I3U2wgnQ0lRLlRTRTo4MDU4LklRX0lORFVTVFJZLkNRMzIwMjEuLi4uVVNEAQAAAIH/BwADAAAAIlRyYWRpbmcgQ29tcGFuaWVzIGFuZCBEaXN0cmlidXRvcnMAxG4C24vU2wg1xjngjdTbCCdDSVEuVFNFOjgwNTguSVFfSU5EVVNUUlkuQ1EyMjAyMS4uLi5VU0QBAAAAgf8HAAMAAAAiVHJhZGluZyBDb21wYW5pZXMgYW5kIERpc3RyaWJ1dG9ycwDEbgLbi9TbCJ/sJeCN1NsIJ0NJUS5UU0U6ODA1OC5JUV9JTkRVU1RSWS5DUTEyMDIxLi4uLlVTRAEAAACB/wcAAwAAACJUcmFkaW5nIENvbXBhbmllcyBhbmQgRGlzdHJpYnV0b3JzAMRuAtuL1NsIIyUy4I3U2wgnQ0lRLlRTRTo4MDU4LklRX0lORFVTVFJZLkNRNDIwMjAuLi4uVVNEAQAAAIH/BwADAAAAIlRyYWRpbmcgQ29tcGFuaWVzIGFuZCBEaXN0cmlidXRvcnMAxG4C24vU2wiHxSXgjdTbCCdDSVEuVFNFOjgwNTguSVFfSU5EVVNUUlkuQ1EzMjAyMC4uLi5VU0QBAAAAgf8HAAMAAAAiVHJhZGluZyBDb21wYW5pZXMgYW5kIERpc3RyaWJ1dG9ycwDEbgLbi9Tb</t>
  </si>
  <si>
    <t>CBmNL+CN1NsIJ0NJUS5UU0U6ODA1OC5JUV9JTkRVU1RSWS5DUTIyMDIwLi4uLlVTRAEAAACB/wcAAwAAACJUcmFkaW5nIENvbXBhbmllcyBhbmQgRGlzdHJpYnV0b3JzAFYI+tqL1NsIh8Ul4I3U2wgnQ0lRLlRTRTo4MDU4LklRX0lORFVTVFJZLkNRMTIwMjAuLi4uVVNEAQAAAIH/BwADAAAAIlRyYWRpbmcgQ29tcGFuaWVzIGFuZCBEaXN0cmlidXRvcnMAVgj62ovU2wi3AxPgjdTbCCdDSVEuVFNFOjgwNTguSVFfSU5EVVNUUlkuQ1E0MjAxOS4uLi5VU0QBAAAAgf8HAAMAAAAiVHJhZGluZyBDb21wYW5pZXMgYW5kIERpc3RyaWJ1dG9ycwBWCPrai9TbCHmeJeCN1NsIJ0NJUS5UU0U6ODA1OC5JUV9JTkRVU1RSWS5DUTMyMDE5Li4uLlVTRAEAAACB/wcAAwAAACJUcmFkaW5nIENvbXBhbmllcyBhbmQgRGlzdHJpYnV0b3JzAFYI+tqL1NsItwMT4I3U2wgnQ0lRLlRTRTo4MDU4LklRX0lORFVTVFJZLkNRMjIwMTkuLi4uVVNEAQAAAIH/BwADAAAAIlRyYWRpbmcgQ29tcGFuaWVzIGFuZCBEaXN0cmlidXRvcnMAVgj62ovU2wgUOijgjdTbCCdDSVEuVFNFOjgwNTguSVFfSU5EVVNUUlkuQ1ExMjAxOS4uLi5VU0QBAAAAgf8HAAMAAAAiVHJhZGluZyBDb21wYW5pZXMgYW5kIERpc3RyaWJ1dG9ycwBWCPrai9TbCH3cEuCN1NsILENJUS5OQVNEQVFHUzpUU0xBLklRX0NFT19OQU1FLkNRMTIwMTIuLi4uVVNEAQAA</t>
  </si>
  <si>
    <t>ABDGogEDAAAACk11c2ssIEVsb24AxG4C24vU2wglojfgjdTbCCxDSVEuTkFTREFRR1M6VFNMQS5JUV9DRU9fTkFNRS5DUTQyMDExLi4uLlVTRAEAAAAQxqIBAwAAAApNdXNrLCBFbG9uAMRuAtuL1NsIrk0p4I3U2wgsQ0lRLk5BU0RBUUdTOlRTTEEuSVFfQ0VPX05BTUUuQ1EzMjAxMS4uLi5VU0QBAAAAEMaiAQMAAAAKTXVzaywgRWxvbgDEbgLbi9TbCEKRLeCN1NsILENJUS5OQVNEQVFHUzpUU0xBLklRX0NFT19OQU1FLkNRMjIwMTEuLi4uVVNEAQAAABDGogEDAAAACk11c2ssIEVsb24AxG4C24vU2wiUekDgjdTbCCxDSVEuTkFTREFRR1M6VFNMQS5JUV9DRU9fTkFNRS5DUTEyMDExLi4uLlVTRAEAAAAQxqIBAwAAAApNdXNrLCBFbG9uAMRuAtuL1NsIU3w34I3U2wgsQ0lRLk5BU0RBUUdTOlRTTEEuSVFfQ0VPX05BTUUuQ1E0MjAxMC4uLi5VU0QBAAAAEMaiAQMAAAAKTXVzaywgRWxvbgDEbgLbi9TbCPtzO+CN1NsILENJUS5OQVNEQVFHUzpUU0xBLklRX0NFT19OQU1FLkNRMzIwMTAuLi4uVVNEAQAAABDGogEDAAAACk11c2ssIEVsb24AxG4C24vU2wi6aC3gjdTbCCxDSVEuTkFTREFRR1M6VFNMQS5JUV9DRU9fTkFNRS5DUTIyMDEwLi4uLlVTRAEAAAAQxqIBAwAAAApNdXNrLCBFbG9uAMRuAtuL1NsIg+E04I3U2wgsQ0lRLk5BU0RBUUdTOlRTTEEuSVFfQ0VPX05BTUUuQ1ExMjAxMC4uLi5VU0QBAAAA</t>
  </si>
  <si>
    <t>EMaiAQMAAAAKTXVzaywgRWxvbgDEbgLbi9TbCKDYQ+CN1NsILENJUS5OQVNEQVFHUzpUU0xBLklRX0NFT19OQU1FLkNRNDIwMDkuLi4uVVNEAQAAABDGogEDAAAACk11c2ssIEVsb24AxG4C24vU2whF7TngjdTbCCxDSVEuTkFTREFRR1M6VFNMQS5JUV9DRU9fTkFNRS5DUTMyMDA5Li4uLlVTRAEAAAAQxqIBAwAAAApNdXNrLCBFbG9uAMRuAtuL1NsI8FJC4I3U2wgsQ0lRLk5BU0RBUUdTOlRTTEEuSVFfQ0VPX05BTUUuQ1EyMjAwOS4uLi5VU0QBAAAAEMaiAQMAAAAKTXVzaywgRWxvbgDEbgLbi9TbCI9wF+CN1NsILENJUS5OQVNEQVFHUzpUU0xBLklRX0NFT19OQU1FLkNRMTIwMDkuLi4uVVNEAQAAABDGogEDAAAACk11c2ssIEVsb24AxG4C24vU2wiw0irgjdTbCCxDSVEuTkFTREFRR1M6VFNMQS5JUV9DRU9fTkFNRS5DUTQyMDA4Li4uLlVTRAEAAAAQxqIBAwAAAApNdXNrLCBFbG9uAMRuAtuL1NsIj3AX4I3U2wgsQ0lRLk5BU0RBUUdTOlRTTEEuSVFfQ0VPX05BTUUuQ1EzMjAwOC4uLi5VU0QBAAAAEMaiAQMAAAAKTXVzaywgRWxvbgDEbgLbi9TbCPBSQuCN1NsILENJUS5OQVNEQVFHUzpUU0xBLklRX0NFT19OQU1FLkNRMjIwMDguLi4uVVNEAQAAABDGogEDAAAACk11c2ssIEVsb24AxG4C24vU2wiStxngjdTbCCxDSVEuTkFTREFRR1M6VFNMQS5JUV9DRU9fTkFNRS5DUTEyMDA4Li4uLlVTRAEAAAAQ</t>
  </si>
  <si>
    <t>xqIBAwAAAApNdXNrLCBFbG9uAMRuAtuL1NsIX7004I3U2wgnQ0lRLlRTRTo4MDU4LklRX0NFT19OQU1FLkNRNDIwMjIuLi4uVVNEAQAAAIH/BwADAAAAEk5ha2FuaXNoaSwgS2F0c3V5YQDEbgLbi9TbCJK3GeCN1NsIJ0NJUS5UU0U6ODA1OC5JUV9DRU9fTkFNRS5DUTMyMDIyLi4uLlVTRAEAAACB/wcAAwAAABJOYWthbmlzaGksIEthdHN1eWEAxG4C24vU2whCrEXgjdTbCCdDSVEuVFNFOjgwNTguSVFfQ0VPX05BTUUuQ1EyMjAyMi4uLi5VU0QBAAAAgf8HAAMAAAASTmFrYW5pc2hpLCBLYXRzdXlhAMRuAtuL1NsIzYgo4I3U2wgnQ0lRLlRTRTo4MDU4LklRX0NFT19OQU1FLkNRMTIwMjIuLi4uVVNEAQAAAIH/BwADAAAAEk5ha2FuaXNoaSwgS2F0c3V5YQDEbgLbi9TbCJUsQOCN1NsIJ0NJUS5UU0U6ODA1OC5JUV9DRU9fTkFNRS5DUTQyMDIxLi4uLlVTRAEAAACB/wcAAwAAABJOYWthbmlzaGksIEthdHN1eWEAxG4C24vU2whlYCjgjdTbCCdDSVEuVFNFOjgwNTguSVFfQ0VPX05BTUUuQ1EzMjAyMS4uLi5VU0QBAAAAgf8HAAMAAAASTmFrYW5pc2hpLCBLYXRzdXlhAMRuAtuL1NsINcY54I3U2wgnQ0lRLlRTRTo4MDU4LklRX0NFT19OQU1FLkNRMjIwMjEuLi4uVVNEAQAAAIH/BwADAAAAEk5ha2FuaXNoaSwgS2F0c3V5YQDEbgLbi9TbCGVgKOCN1NsIJ0NJUS5UU0U6ODA1OC5JUV9DRU9fTkFNRS5DUTEy</t>
  </si>
  <si>
    <t>MDIxLi4uLlVTRAEAAACB/wcAAwAAABJOYWthbmlzaGksIEthdHN1eWEAxG4C24vU2wivdBXgjdTbCCdDSVEuVFNFOjgwNTguSVFfQ0VPX05BTUUuQ1E0MjAyMC4uLi5VU0QBAAAAgf8HAAMAAAASTmFrYW5pc2hpLCBLYXRzdXlhAMRuAtuL1NsIoY844I3U2wgnQ0lRLlRTRTo4MDU4LklRX0NFT19OQU1FLkNRMzIwMjAuLi4uVVNEAQAAAIH/BwADAAAAEk5ha2FuaXNoaSwgS2F0c3V5YQBWCPrai9TbCK90FeCN1NsIJ0NJUS5UU0U6ODA1OC5JUV9DRU9fTkFNRS5DUTIyMDIwLi4uLlVTRAEAAACB/wcAAwAAABJOYWthbmlzaGksIEthdHN1eWEAVgj62ovU2wg8nzngjdTbCCdDSVEuVFNFOjgwNTguSVFfQ0VPX05BTUUuQ1ExMjAyMC4uLi5VU0QBAAAAgf8HAAMAAAASTmFrYW5pc2hpLCBLYXRzdXlhAFYI+tqL1NsIBk4V4I3U2wgnQ0lRLlRTRTo4MDU4LklRX0NFT19OQU1FLkNRNDIwMTkuLi4uVVNEAQAAAIH/BwADAAAAEk5ha2FuaXNoaSwgS2F0c3V5YQBWCPrai9TbCFtOHuCN1NsIJ0NJUS5UU0U6ODA1OC5JUV9DRU9fTkFNRS5DUTMyMDE5Li4uLlVTRAEAAACB/wcAAwAAABJOYWthbmlzaGksIEthdHN1eWEAVgj62ovU2wh5IhfgjdTbCCdDSVEuVFNFOjgwNTguSVFfQ0VPX05BTUUuQ1EyMjAxOS4uLi5VU0QBAAAAgf8HAAMAAAASTmFrYW5pc2hpLCBLYXRzdXlhAFYI+tqL1NsIW04e4I3U2wg3Q0lRLk5B</t>
  </si>
  <si>
    <t>U0RBUUdTOlRTTEEuSVFfVE9UQUxfQ09NTU9OX0VRVUlUWS5DUTEyMDEyLi4uLlVTRAEAAAAQxqIBAgAAAAcxNTMuODc0AQgAAAAFAAAAATEBAAAACjE2MTY3NjYxMTYDAAAAAzE2MAIAAAAEMTAwNgQAAAABMAcAAAAKMTAvMjQvMjAyMwgAAAAJMy8zMS8yMDEyCQAAAAEwxG4C24vU2wh7FDrgjdTbCChDSVEuTkFTREFRR1M6VFNMQS5JUV9BUElDLkNRMTIwMTIuLi4uVVNEAQAAABDGogECAAAABjkxMy4wNAEIAAAABQAAAAExAQAAAAoxNjE2NzY2MTE2AwAAAAMxNjACAAAABDEwODQEAAAAATAHAAAACjEwLzI0LzIwMjMIAAAACTMvMzEvMjAxMgkAAAABMMRuAtuL1NsIP5s74I3U2wgwQ0lRLk5BU0RBUUdTOlRTTEEuSVFfVE9UQUxfQVNTRVRTLkNRMTIwMTIuLi4uVVNEAQAAABDGogECAAAABTc2MS4xAQgAAAAFAAAAATEBAAAACjE2MTY3NjYxMTYDAAAAAzE2MAIAAAAEMTAwNwQAAAABMAcAAAAKMTAvMjQvMjAyMwgAAAAJMy8zMS8yMDEyCQAAAAEwxG4C24vU2wjeeELgjdTbCCZDSVEuTkFTREFRR1M6VFNMQS5JUV9SRS5DUTEyMDEyLi4uLlVTRAEAAAAQxqIBAgAAAAgtNzU5LjI2NQEIAAAABQAAAAExAQAAAAoxNjE2NzY2MTE2AwAAAAMxNjACAAAABDEyMjIEAAAAATAHAAAACjEwLzI0LzIwMjMIAAAACTMvMzEvMjAxMgkAAAABMMRuAtuL1NsIQpEt4I3U2wgwQ0lRLk5BU0RBUUdTOlRTTEEuSVFfVE9U</t>
  </si>
  <si>
    <t>QUxfRVFVSVRZLkNRMTIwMTIuLi4uVVNEAQAAABDGogECAAAABzE1My44NzQBCAAAAAUAAAABMQEAAAAKMTYxNjc2NjExNgMAAAADMTYwAgAAAAQxMjc1BAAAAAEwBwAAAAoxMC8yNC8yMDIzCAAAAAkzLzMxLzIwMTIJAAAAATDEbgLbi9TbCBgGGuCN1NsIQUNJUS5OQVNEQVFHUzpUU0xBLklRX1RPVEFMX09VVFNUQU5ESU5HX0ZJTElOR19EQVRFLkNRMTIwMTIuLi4uVVNEAQAAABDGogECAAAACDE1NzguMjE2AQQAAAAFAAAAATUBAAAACjE2MTY3NjYxMTYCAAAABTI0MTUzBgAAAAEwxG4C24vU2whx2y/gjdTbCC5DSVEuTkFTREFRR1M6VFNMQS5JUV9UT1RBTF9ERUJULkNRMTIwMTIuLi4uVVNEAQAAABDGogECAAAABzM2NS45MDgBCAAAAAUAAAABMQEAAAAKMTYxNjc2NjExNgMAAAADMTYwAgAAAAQ0MTczBAAAAAEwBwAAAAoxMC8yNC8yMDIzCAAAAAkzLzMxLzIwMTIJAAAAATDEbgLbi9TbCGpzMuCN1NsIMkNJUS5OQVNEQVFHUzpUU0xBLklRX1BSRUZfRElWX09USEVSLkNRMTIwMTIuLi4uVVNEAQAAABDGogEDAAAAAADEbgLbi9TbCN54QuCN1NsIKENJUS5OQVNEQVFHUzpUU0xBLklRX0NPR1MuQ1ExMjAxMi4uLi5VU0QBAAAAEMaiAQIAAAAGMTkuOTU3AQgAAAAFAAAAATEBAAAACjE2MTY3NjYxMTYDAAAAAzE2MAIAAAACMzQEAAAAATAHAAAACjEwLzI0LzIwMjMIAAAACTMvMzEvMjAxMgkAAAABMMRu</t>
  </si>
  <si>
    <t>AtuL1NsIiv9D4I3U2wgmQ0lRLk5BU0RBUUdTOlRTTEEuSVFfQVAuQ1ExMjAxMi4uLi5VU0QBAAAAEMaiAQIAAAAGNjQuMzMzAQgAAAAFAAAAATEBAAAACjE2MTY3NjYxMTYDAAAAAzE2MAIAAAAEMTAxOAQAAAABMAcAAAAKMTAvMjQvMjAyMwgAAAAJMy8zMS8yMDEyCQAAAAEwxG4C24vU2wiD1kXgjdTbCCZDSVEuTkFTREFRR1M6VFNMQS5JUV9BUi5DUTEyMDEyLi4uLlVTRAEAAAAQxqIBAgAAAAYxMy41ODkBCAAAAAUAAAABMQEAAAAKMTYxNjc2NjExNgMAAAADMTYwAgAAAAQxMDIxBAAAAAEwBwAAAAoxMC8yNC8yMDIzCAAAAAkzLzMxLzIwMTIJAAAAATDEbgLbi9TbCK5NKeCN1NsILUNJUS5OQVNEQVFHUzpUU0xBLklRX0lOVkVOVE9SWS5DUTEyMDEyLi4uLlVTRAEAAAAQxqIBAgAAAAY1NS40MjcBCAAAAAUAAAABMQEAAAAKMTYxNjc2NjExNgMAAAADMTYwAgAAAAQxMDQzBAAAAAEwBwAAAAoxMC8yNC8yMDIzCAAAAAkzLzMxLzIwMTIJAAAAATDEbgLbi9TbCAl2E+CN1NsIJ0NJUS5OQVNEQVFHUzpUU0xBLklRX1NHQS5DUTEyMDEyLi4uLlVTRAEAAAAQxqIBAgAAAAYzMC41ODIBCAAAAAUAAAABMQEAAAAKMTYxNjc2NjExNgMAAAADMTYwAgAAAAIyMwQAAAABMAcAAAAKMTAvMjQvMjAyMwgAAAAJMy8zMS8yMDEyCQAAAAEwxG4C24vU2wg/mzvgjdTbCDxDSVEuTkFTREFRR1M6VFNMQS5JUV9UT1RBTF9S</t>
  </si>
  <si>
    <t>RVZfMVlSX0FOTl9HUk9XVEguQ1ExMjAxMi4uLi5VU0QBAAAAEMaiAQIAAAAILTM4LjQ3MjQBCAAAAAUAAAABMQEAAAAKMTYxNjc2NjExNgMAAAADMTYwAgAAAAQ0MTk0BAAAAAEwBwAAAAoxMC8yNC8yMDIzCAAAAAkzLzMxLzIwMTIJAAAAATDEbgLbi9TbCIpJPeCN1NsIJkNJUS5OQVNEQVFHUzpUU0xBLklRX0RBLkNRMTIwMTIuLi4uVVNEAQAAABDGogEDAAAAAADEbgLbi9TbCOSPP+CN1NsINENJUS5OQVNEQVFHUzpUU0xBLklRX05FVF9JTlRFUkVTVF9FWFAuQ1ExMjAxMi4uLi5VU0QBAAAAEMaiAQIAAAAFMC4wMjUBCAAAAAUAAAABMQEAAAAKMTYxNjc2NjExNgMAAAADMTYwAgAAAAMzNjgEAAAAATAHAAAACjEwLzI0LzIwMjMIAAAACTMvMzEvMjAxMgkAAAABMMRuAtuL1NsIlHpA4I3U2wgzQ0lRLk5BU0RBUUdTOlRTTEEuSVFfTkVUX1dPUktJTkdfQ0FQLkNRMTIwMTIuLi4uVVNEAQAAABDGogECAAAABi05OC41NAEIAAAABQAAAAExAQAAAAoxNjE2NzY2MTE2AwAAAAMxNjACAAAABDEzMTEEAAAAATAHAAAACjEwLzI0LzIwMjMIAAAACTMvMzEvMjAxMgkAAAABMMRuAtuL1NsICWIm4I3U2wgpQ0lRLk5BU0RBUUdTOlRTTEEuSVFfQ0FQRVguQ1ExMjAxMi4uLi5VU0QBAAAAEMaiAQIAAAAHLTU0Ljc3NAEIAAAABQAAAAExAQAAAAoxNjE2NzY2MTE2AwAAAAMxNjACAAAABDIwMjEEAAAAATAHAAAACjEw</t>
  </si>
  <si>
    <t>LzI0LzIwMjMIAAAACTMvMzEvMjAxMgkAAAABMMRuAtuL1NsIGAYa4I3U2wgtQ0lRLk5BU0RBUUdTOlRTTEEuSVFfVE9UQUxfUkVWLkNRNDIwMTEuLi4uVVNEAQAAABDGogECAAAABjM5LjM3NQEIAAAABQAAAAExAQAAAAoxNTkwNjE4OTgyAwAAAAMxNjACAAAAAjI4BAAAAAEwBwAAAAoxMC8yNC8yMDIzCAAAAAoxMi8zMS8yMDExCQAAAAEwxG4C24vU2whx2y/gjdTbCCZDSVEuTkFTREFRR1M6VFNMQS5JUV9OSS5DUTQyMDExLi4uLlVTRAEAAAAQxqIBAgAAAActODEuNDg5AQgAAAAFAAAAATEBAAAACjE1OTA2MTg5ODIDAAAAAzE2MAIAAAACMTUEAAAAATAHAAAACjEwLzI0LzIwMjMIAAAACjEyLzMxLzIwMTEJAAAAATDEbgLbi9TbCAl2E+CN1NsILkNJUS5OQVNEQVFHUzpUU0xBLklRX0NBU0hfRVFVSVYuQ1E0MjAxMS4uLi5VU0QBAAAAEMaiAQIAAAAHMjU1LjI2NgEIAAAABQAAAAExAQAAAAoxNTkwNjE4OTgyAwAAAAMxNjACAAAABDEwOTYEAAAAATAHAAAACjEwLzI0LzIwMjMIAAAACjEyLzMxLzIwMTEJAAAAATDEbgLbi9TbCGpzMuCN1NsIMkNJUS5OQVNEQVFHUzpUU0xBLklRX0NBU0hfU1RfSU5WRVNULkNRNDIwMTEuLi4uVVNEAQAAABDGogECAAAABzI4MC4zMjcBCAAAAAUAAAABMQEAAAAKMTU5MDYxODk4MgMAAAADMTYwAgAAAAQxMDAyBAAAAAEwBwAAAAoxMC8yNC8yMDIzCAAAAAoxMi8zMS8y</t>
  </si>
  <si>
    <t>MDExCQAAAAEwxG4C24vU2wiQCDXgjdTbCCxDSVEuTkFTREFRR1M6VFNMQS5JUV9UT1RBTF9DQS5DUTQyMDExLi4uLlVTRAEAAAAQxqIBAgAAAAczNzIuODM4AQgAAAAFAAAAATEBAAAACjE1OTA2MTg5ODIDAAAAAzE2MAIAAAAEMTAwOAQAAAABMAcAAAAKMTAvMjQvMjAyMwgAAAAKMTIvMzEvMjAxMQkAAAABMMRuAtuL1NsIiv9D4I3U2wgwQ0lRLk5BU0RBUUdTOlRTTEEuSVFfVE9UQUxfQVNTRVRTLkNRNDIwMTEuLi4uVVNEAQAAABDGogECAAAABzcxMy40NDgBCAAAAAUAAAABMQEAAAAKMTU5MDYxODk4MgMAAAADMTYwAgAAAAQxMDA3BAAAAAEwBwAAAAoxMC8yNC8yMDIzCAAAAAoxMi8zMS8yMDExCQAAAAEwxG4C24vU2wiD1kXgjdTbCCxDSVEuTkFTREFRR1M6VFNMQS5JUV9UT1RBTF9DTC5DUTQyMDExLi4uLlVTRAEAAAAQxqIBAgAAAAcxOTEuMzM5AQgAAAAFAAAAATEBAAAACjE1OTA2MTg5ODIDAAAAAzE2MAIAAAAEMTAwOQQAAAABMAcAAAAKMTAvMjQvMjAyMwgAAAAKMTIvMzEvMjAxMQkAAAABMMRuAtuL1NsICWIm4I3U2wguQ0lRLk5BU0RBUUdTOlRTTEEuSVFfVE9UQUxfTElBQi5DUTQyMDExLi4uLlVTRAEAAAAQxqIBAgAAAAc0ODkuNDAzAQgAAAAFAAAAATEBAAAACjE1OTA2MTg5ODIDAAAAAzE2MAIAAAAEMTI3NgQAAAABMAcAAAAKMTAvMjQvMjAyMwgAAAAKMTIvMzEvMjAxMQkAAAABMMRu</t>
  </si>
  <si>
    <t>AtuL1NsIrk0p4I3U2wgvQ0lRLk5BU0RBUUdTOlRTTEEuSVFfUFJFRl9FUVVJVFkuQ1E0MjAxMS4uLi5VU0QBAAAAEMaiAQMAAAAAAMRuAtuL1NsIovgq4I3U2wg3Q0lRLk5BU0RBUUdTOlRTTEEuSVFfVE9UQUxfQ09NTU9OX0VRVUlUWS5DUTQyMDExLi4uLlVTRAEAAAAQxqIBAgAAAAcyMjQuMDQ1AQgAAAAFAAAAATEBAAAACjE1OTA2MTg5ODIDAAAAAzE2MAIAAAAEMTAwNgQAAAABMAcAAAAKMTAvMjQvMjAyMwgAAAAKMTIvMzEvMjAxMQkAAAABMMRuAtuL1NsIP5s74I3U2wgoQ0lRLk5BU0RBUUdTOlRTTEEuSVFfQVBJQy5DUTQyMDExLi4uLlVTRAEAAAAQxqIBAgAAAAc4OTMuMzM2AQgAAAAFAAAAATEBAAAACjE1OTA2MTg5ODIDAAAAAzE2MAIAAAAEMTA4NAQAAAABMAcAAAAKMTAvMjQvMjAyMwgAAAAKMTIvMzEvMjAxMQkAAAABMMRuAtuL1NsIikk94I3U2wgmQ0lRLk5BU0RBUUdTOlRTTEEuSVFfUkUuQ1E0MjAxMS4uLi5VU0QBAAAAEMaiAQIAAAAILTY2OS4zOTIBCAAAAAUAAAABMQEAAAAKMTU5MDYxODk4MgMAAAADMTYwAgAAAAQxMjIyBAAAAAEwBwAAAAoxMC8yNC8yMDIzCAAAAAoxMi8zMS8yMDExCQAAAAEwxG4C24vU2wiUekDgjdTbCDBDSVEuTkFTREFRR1M6VFNMQS5JUV9UT1RBTF9FUVVJVFkuQ1E0MjAxMS4uLi5VU0QBAAAAEMaiAQIAAAAHMjI0LjA0NQEIAAAABQAAAAExAQAAAAoxNTkw</t>
  </si>
  <si>
    <t>NjE4OTgyAwAAAAMxNjACAAAABDEyNzUEAAAAATAHAAAACjEwLzI0LzIwMjMIAAAACjEyLzMxLzIwMTEJAAAAATDEbgLbi9TbCN54QuCN1NsIQUNJUS5OQVNEQVFHUzpUU0xBLklRX1RPVEFMX09VVFNUQU5ESU5HX0ZJTElOR19EQVRFLkNRNDIwMTEuLi4uVVNEAQAAABDGogECAAAACzE1NjcuOTU0NTc1AQQAAAAFAAAAATUBAAAACjE1OTA2MTg5ODICAAAABTI0MTUzBgAAAAEwxG4C24vU2whTfDfgjdTbCC5DSVEuTkFTREFRR1M6VFNMQS5JUV9UT1RBTF9ERUJULkNRNDIwMTEuLi4uVVNEAQAAABDGogECAAAABzI4MC4xNDgBCAAAAAUAAAABMQEAAAAKMTU5MDYxODk4MgMAAAADMTYwAgAAAAQ0MTczBAAAAAEwBwAAAAoxMC8yNC8yMDIzCAAAAAoxMi8zMS8yMDExCQAAAAEwxG4C24vU2wgJdhPgjdTbCDJDSVEuTkFTREFRR1M6VFNMQS5JUV9QUkVGX0RJVl9PVEhFUi5DUTQyMDExLi4uLlVTRAEAAAAQxqIBAwAAAAAAxG4C24vU2wj/2zjgjdTbCChDSVEuTkFTREFRR1M6VFNMQS5JUV9DT0dTLkNRNDIwMTEuLi4uVVNEAQAAABDGogECAAAABTMxLjU0AQgAAAAFAAAAATEBAAAACjE1OTA2MTg5ODIDAAAAAzE2MAIAAAACMzQEAAAAATAHAAAACjEwLzI0LzIwMjMIAAAACjEyLzMxLzIwMTEJAAAAATDEbgLbi9TbCHsUOuCN1NsIJkNJUS5OQVNEQVFHUzpUU0xBLklRX0FQLkNRNDIwMTEuLi4uVVNEAQAAABDG</t>
  </si>
  <si>
    <t>ogECAAAABjU2LjE0MQEIAAAABQAAAAExAQAAAAoxNTkwNjE4OTgyAwAAAAMxNjACAAAABDEwMTgEAAAAATAHAAAACjEwLzI0LzIwMjMIAAAACjEyLzMxLzIwMTEJAAAAATDEbgLbi9TbCBgGGuCN1NsIJkNJUS5OQVNEQVFHUzpUU0xBLklRX0FSLkNRNDIwMTEuLi4uVVNEAQAAABDGogECAAAABTkuNTM5AQgAAAAFAAAAATEBAAAACjE1OTA2MTg5ODIDAAAAAzE2MAIAAAAEMTAyMQQAAAABMAcAAAAKMTAvMjQvMjAyMwgAAAAKMTIvMzEvMjAxMQkAAAABMMRuAtuL1NsIQpEt4I3U2wgtQ0lRLk5BU0RBUUdTOlRTTEEuSVFfSU5WRU5UT1JZLkNRNDIwMTEuLi4uVVNEAQAAABDGogECAAAABjUwLjA4MgEIAAAABQAAAAExAQAAAAoxNTkwNjE4OTgyAwAAAAMxNjACAAAABDEwNDMEAAAAATAHAAAACjEwLzI0LzIwMjMIAAAACjEyLzMxLzIwMTEJAAAAATDEbgLbi9TbCAliJuCN1NsIJ0NJUS5OQVNEQVFHUzpUU0xBLklRX1NHQS5DUTQyMDExLi4uLlVTRAEAAAAQxqIBAgAAAAYyNy41NTcBCAAAAAUAAAABMQEAAAAKMTU5MDYxODk4MgMAAAADMTYwAgAAAAIyMwQAAAABMAcAAAAKMTAvMjQvMjAyMwgAAAAKMTIvMzEvMjAxMQkAAAABMMRuAtuL1NsIcdsv4I3U2wg8Q0lRLk5BU0RBUUdTOlRTTEEuSVFfVE9UQUxfUkVWXzFZUl9BTk5fR1JPV1RILkNRNDIwMTEuLi4uVVNEAQAAABDGogECAAAABjguNTEyOQEIAAAA</t>
  </si>
  <si>
    <t>BQAAAAExAQAAAAoxNTkwNjE4OTgyAwAAAAMxNjACAAAABDQxOTQEAAAAATAHAAAACjEwLzI0LzIwMjMIAAAACjEyLzMxLzIwMTEJAAAAATDEbgLbi9TbCGpzMuCN1NsIJkNJUS5OQVNEQVFHUzpUU0xBLklRX0RBLkNRNDIwMTEuLi4uVVNEAQAAABDGogEDAAAAAADEbgLbi9TbCJAINeCN1NsINENJUS5OQVNEQVFHUzpUU0xBLklRX05FVF9JTlRFUkVTVF9FWFAuQ1E0MjAxMS4uLi5VU0QBAAAAEMaiAQIAAAAFMC4wNDYBCAAAAAUAAAABMQEAAAAKMTU5MDYxODk4MgMAAAADMTYwAgAAAAMzNjgEAAAAATAHAAAACjEwLzI0LzIwMjMIAAAACjEyLzMxLzIwMTEJAAAAATDEbgLbi9TbCN54QuCN1NsIM0NJUS5OQVNEQVFHUzpUU0xBLklRX05FVF9XT1JLSU5HX0NBUC5DUTQyMDExLi4uLlVTRAEAAAAQxqIBAgAAAActODkuODQ1AQgAAAAFAAAAATEBAAAACjE1OTA2MTg5ODIDAAAAAzE2MAIAAAAEMTMxMQQAAAABMAcAAAAKMTAvMjQvMjAyMwgAAAAKMTIvMzEvMjAxMQkAAAABMMRuAtuL1NsIiv9D4I3U2wgpQ0lRLk5BU0RBUUdTOlRTTEEuSVFfQ0FQRVguQ1E0MjAxMS4uLi5VU0QBAAAAEMaiAQIAAAAHLTQwLjU5MgEIAAAABQAAAAExAQAAAAoxNTkwNjE4OTgyAwAAAAMxNjACAAAABDIwMjEEAAAAATAHAAAACjEwLzI0LzIwMjMIAAAACjEyLzMxLzIwMTEJAAAAATDEbgLbi9TbCIPWReCN1NsILUNJUS5OQVNE</t>
  </si>
  <si>
    <t>QVFHUzpUU0xBLklRX1RPVEFMX1JFVi5DUTMyMDExLi4uLlVTRAEAAAAQxqIBAgAAAAY1Ny42NjYBCAAAAAUAAAABMQEAAAAKMTU3NTA0NzY4OQMAAAADMTYwAgAAAAIyOAQAAAABMAcAAAAKMTAvMjQvMjAyMwgAAAAJOS8zMC8yMDExCQAAAAEwxG4C24vU2wgYBhrgjdTbCCZDSVEuTkFTREFRR1M6VFNMQS5JUV9OSS5DUTMyMDExLi4uLlVTRAEAAAAQxqIBAgAAAActNjUuMDc4AQgAAAAFAAAAATEBAAAACjE1NzUwNDc2ODkDAAAAAzE2MAIAAAACMTUEAAAAATAHAAAACjEwLzI0LzIwMjMIAAAACTkvMzAvMjAxMQkAAAABMMRuAtuL1NsIlHpA4I3U2wguQ0lRLk5BU0RBUUdTOlRTTEEuSVFfQ0FTSF9FUVVJVi5DUTMyMDExLi4uLlVTRAEAAAAQxqIBAgAAAAcyMTMuMzI4AQgAAAAFAAAAATEBAAAACjE1NzUwNDc2ODkDAAAAAzE2MAIAAAAEMTA5NgQAAAABMAcAAAAKMTAvMjQvMjAyMwgAAAAJOS8zMC8yMDExCQAAAAEwxG4C24vU2whTfDfgjdTbCDJDSVEuTkFTREFRR1M6VFNMQS5JUV9DQVNIX1NUX0lOVkVTVC5DUTMyMDExLi4uLlVTRAEAAAAQxqIBAgAAAAcyNzguMzg4AQgAAAAFAAAAATEBAAAACjE1NzUwNDc2ODkDAAAAAzE2MAIAAAAEMTAwMgQAAAABMAcAAAAKMTAvMjQvMjAyMwgAAAAJOS8zMC8yMDExCQAAAAEwxG4C24vU2wj/2zjgjdTbCCxDSVEuTkFTREFRR1M6VFNMQS5JUV9UT1RBTF9DQS5D</t>
  </si>
  <si>
    <t>UTMyMDExLi4uLlVTRAEAAAAQxqIBAgAAAAc0MTIuMTIxAQgAAAAFAAAAATEBAAAACjE1NzUwNDc2ODkDAAAAAzE2MAIAAAAEMTAwOAQAAAABMAcAAAAKMTAvMjQvMjAyMwgAAAAJOS8zMC8yMDExCQAAAAEw2JUC24vU2whF7TngjdTbCDBDSVEuTkFTREFRR1M6VFNMQS5JUV9UT1RBTF9BU1NFVFMuQ1EzMjAxMS4uLi5VU0QBAAAAEMaiAQIAAAAGNzAwLjI1AQgAAAAFAAAAATEBAAAACjE1NzUwNDc2ODkDAAAAAzE2MAIAAAAEMTAwNwQAAAABMAcAAAAKMTAvMjQvMjAyMwgAAAAJOS8zMC8yMDExCQAAAAEw2JUC24vU2wg/mzvgjdTbCCxDSVEuTkFTREFRR1M6VFNMQS5JUV9UT1RBTF9DTC5DUTMyMDExLi4uLlVTRAEAAAAQxqIBAgAAAAcxNTQuMTgxAQgAAAAFAAAAATEBAAAACjE1NzUwNDc2ODkDAAAAAzE2MAIAAAAEMTAwOQQAAAABMAcAAAAKMTAvMjQvMjAyMwgAAAAJOS8zMC8yMDExCQAAAAEw2JUC24vU2wgJdhPgjdTbCC5DSVEuTkFTREFRR1M6VFNMQS5JUV9UT1RBTF9MSUFCLkNRMzIwMTEuLi4uVVNEAQAAABDGogECAAAABzQwNi4xMzIBCAAAAAUAAAABMQEAAAAKMTU3NTA0NzY4OQMAAAADMTYwAgAAAAQxMjc2BAAAAAEwBwAAAAoxMC8yNC8yMDIzCAAAAAk5LzMwLzIwMTEJAAAAATDYlQLbi9TbCEKRLeCN1NsIL0NJUS5OQVNEQVFHUzpUU0xBLklRX1BSRUZfRVFVSVRZLkNRMzIwMTEuLi4uVVNE</t>
  </si>
  <si>
    <t>AQAAABDGogEDAAAAAADYlQLbi9TbCHHbL+CN1NsIN0NJUS5OQVNEQVFHUzpUU0xBLklRX1RPVEFMX0NPTU1PTl9FUVVJVFkuQ1EzMjAxMS4uLi5VU0QBAAAAEMaiAQIAAAAHMjk0LjExOAEIAAAABQAAAAExAQAAAAoxNTc1MDQ3Njg5AwAAAAMxNjACAAAABDEwMDYEAAAAATAHAAAACjEwLzI0LzIwMjMIAAAACTkvMzAvMjAxMQkAAAABMNiVAtuL1NsIanMy4I3U2wgoQ0lRLk5BU0RBUUdTOlRTTEEuSVFfQVBJQy5DUTMyMDExLi4uLlVTRAEAAAAQxqIBAgAAAAc4ODEuOTQxAQgAAAAFAAAAATEBAAAACjE1NzUwNDc2ODkDAAAAAzE2MAIAAAAEMTA4NAQAAAABMAcAAAAKMTAvMjQvMjAyMwgAAAAJOS8zMC8yMDExCQAAAAEw2JUC24vU2wiQCDXgjdTbCCZDSVEuTkFTREFRR1M6VFNMQS5JUV9SRS5DUTMyMDExLi4uLlVTRAEAAAAQxqIBAgAAAAgtNTg3LjkwMwEIAAAABQAAAAExAQAAAAoxNTc1MDQ3Njg5AwAAAAMxNjACAAAABDEyMjIEAAAAATAHAAAACjEwLzI0LzIwMjMIAAAACTkvMzAvMjAxMQkAAAABMNiVAtuL1NsIiv9D4I3U2wgwQ0lRLk5BU0RBUUdTOlRTTEEuSVFfVE9UQUxfRVFVSVRZLkNRMzIwMTEuLi4uVVNEAQAAABDGogECAAAABzI5NC4xMTgBCAAAAAUAAAABMQEAAAAKMTU3NTA0NzY4OQMAAAADMTYwAgAAAAQxMjc1BAAAAAEwBwAAAAoxMC8yNC8yMDIzCAAAAAk5LzMwLzIwMTEJAAAAATDY</t>
  </si>
  <si>
    <t>lQLbi9TbCBgGGuCN1NsIQUNJUS5OQVNEQVFHUzpUU0xBLklRX1RPVEFMX09VVFNUQU5ESU5HX0ZJTElOR19EQVRFLkNRMzIwMTEuLi4uVVNEAQAAABDGogECAAAACjE1NjQuNDc5NTEBBAAAAAUAAAABNQEAAAAKMTU3NTA0NzY4OQIAAAAFMjQxNTMGAAAAATDYlQLbi9TbCIPWReCN1NsILkNJUS5OQVNEQVFHUzpUU0xBLklRX1RPVEFMX0RFQlQuQ1EzMjAxMS4uLi5VU0QBAAAAEMaiAQIAAAAHMjI2LjA0OQEIAAAABQAAAAExAQAAAAoxNTc1MDQ3Njg5AwAAAAMxNjACAAAABDQxNzMEAAAAATAHAAAACjEwLzI0LzIwMjMIAAAACTkvMzAvMjAxMQkAAAABMNiVAtuL1NsIrk0p4I3U2wgyQ0lRLk5BU0RBUUdTOlRTTEEuSVFfUFJFRl9ESVZfT1RIRVIuQ1EzMjAxMS4uLi5VU0QBAAAAEMaiAQMAAAAAANiVAtuL1NsIovgq4I3U2wgoQ0lRLk5BU0RBUUdTOlRTTEEuSVFfQ09HUy5DUTMyMDExLi4uLlVTRAEAAAAQxqIBAgAAAAY0MC40NDIBCAAAAAUAAAABMQEAAAAKMTU3NTA0NzY4OQMAAAADMTYwAgAAAAIzNAQAAAABMAcAAAAKMTAvMjQvMjAyMwgAAAAJOS8zMC8yMDExCQAAAAEw2JUC24vU2wiKST3gjdTbCCZDSVEuTkFTREFRR1M6VFNMQS5JUV9BUC5DUTMyMDExLi4uLlVTRAEAAAAQxqIBAgAAAAY1My42MjcBCAAAAAUAAAABMQEAAAAKMTU3NTA0NzY4OQMAAAADMTYwAgAAAAQxMDE4BAAAAAEwBwAAAAox</t>
  </si>
  <si>
    <t>MC8yNC8yMDIzCAAAAAk5LzMwLzIwMTEJAAAAATDYlQLbi9TbCOSPP+CN1NsIJkNJUS5OQVNEQVFHUzpUU0xBLklRX0FSLkNRMzIwMTEuLi4uVVNEAQAAABDGogECAAAABTE4LjI1AQgAAAAFAAAAATEBAAAACjE1NzUwNDc2ODkDAAAAAzE2MAIAAAAEMTAyMQQAAAABMAcAAAAKMTAvMjQvMjAyMwgAAAAJOS8zMC8yMDExCQAAAAEw2JUC24vU2wiUekDgjdTbCC1DSVEuTkFTREFRR1M6VFNMQS5JUV9JTlZFTlRPUlkuQ1EzMjAxMS4uLi5VU0QBAAAAEMaiAQIAAAAGNDkuMjE2AQgAAAAFAAAAATEBAAAACjE1NzUwNDc2ODkDAAAAAzE2MAIAAAAEMTA0MwQAAAABMAcAAAAKMTAvMjQvMjAyMwgAAAAJOS8zMC8yMDExCQAAAAEw2JUC24vU2wgJdhPgjdTbCCdDSVEuTkFTREFRR1M6VFNMQS5JUV9TR0EuQ1EzMjAxMS4uLi5VU0QBAAAAEMaiAQIAAAAGMjcuNjE4AQgAAAAFAAAAATEBAAAACjE1NzUwNDc2ODkDAAAAAzE2MAIAAAACMjMEAAAAATAHAAAACjEwLzI0LzIwMjMIAAAACTkvMzAvMjAxMQkAAAABMNiVAtuL1NsI3nhC4I3U2wg8Q0lRLk5BU0RBUUdTOlRTTEEuSVFfVE9UQUxfUkVWXzFZUl9BTk5fR1JPV1RILkNRMzIwMTEuLi4uVVNEAQAAABDGogECAAAABzg0LjU4NDMBCAAAAAUAAAABMQEAAAAKMTU3NTA0NzY4OQMAAAADMTYwAgAAAAQ0MTk0BAAAAAEwBwAAAAoxMC8yNC8yMDIzCAAAAAk5LzMwLzIw</t>
  </si>
  <si>
    <t>MTEJAAAAATDYlQLbi9TbCFN8N+CN1NsIJkNJUS5OQVNEQVFHUzpUU0xBLklRX0RBLkNRMzIwMTEuLi4uVVNEAQAAABDGogEDAAAAAADYlQLbi9TbCP/bOOCN1NsINENJUS5OQVNEQVFHUzpUU0xBLklRX05FVF9JTlRFUkVTVF9FWFAuQ1EzMjAxMS4uLi5VU0QBAAAAEMaiAQIAAAAEMC4wOAEIAAAABQAAAAExAQAAAAoxNTc1MDQ3Njg5AwAAAAMxNjACAAAAAzM2OAQAAAABMAcAAAAKMTAvMjQvMjAyMwgAAAAJOS8zMC8yMDExCQAAAAEw2JUC24vU2whF7TngjdTbCDNDSVEuTkFTREFRR1M6VFNMQS5JUV9ORVRfV09SS0lOR19DQVAuQ1EzMjAxMS4uLi5VU0QBAAAAEMaiAQIAAAAGLTIwLjA2AQgAAAAFAAAAATEBAAAACjE1NzUwNDc2ODkDAAAAAzE2MAIAAAAEMTMxMQQAAAABMAcAAAAKMTAvMjQvMjAyMwgAAAAJOS8zMC8yMDExCQAAAAEw2JUC24vU2wj9OibgjdTbCClDSVEuTkFTREFRR1M6VFNMQS5JUV9DQVBFWC5DUTMyMDExLi4uLlVTRAEAAAAQxqIBAgAAAActNjguODQ0AQgAAAAFAAAAATEBAAAACjE1NzUwNDc2ODkDAAAAAzE2MAIAAAAEMjAyMQQAAAABMAcAAAAKMTAvMjQvMjAyMwgAAAAJOS8zMC8yMDExCQAAAAEw2JUC24vU2wg/mzvgjdTbCC1DSVEuTkFTREFRR1M6VFNMQS5JUV9UT1RBTF9SRVYuQ1EyMjAxMS4uLi5VU0QBAAAAEMaiAQIAAAAGNTguMTcxAQgAAAAFAAAAATEBAAAACjE1NTc0</t>
  </si>
  <si>
    <t>ODA1NDMDAAAAAzE2MAIAAAACMjgEAAAAATAHAAAACjEwLzI0LzIwMjMIAAAACTYvMzAvMjAxMQkAAAABMNiVAtuL1NsIg9ZF4I3U2wgmQ0lRLk5BU0RBUUdTOlRTTEEuSVFfTkkuQ1EyMjAxMS4uLi5VU0QBAAAAEMaiAQIAAAAHLTU4LjkwMwEIAAAABQAAAAExAQAAAAoxNTU3NDgwNTQzAwAAAAMxNjACAAAAAjE1BAAAAAEwBwAAAAoxMC8yNC8yMDIzCAAAAAk2LzMwLzIwMTEJAAAAATDYlQLbi9TbCAl2E+CN1NsILkNJUS5OQVNEQVFHUzpUU0xBLklRX0NBU0hfRVFVSVYuQ1EyMjAxMS4uLi5VU0QBAAAAEMaiAQIAAAAGMzE5LjM4AQgAAAAFAAAAATEBAAAACjE1NTc0ODA1NDMDAAAAAzE2MAIAAAAEMTA5NgQAAAABMAcAAAAKMTAvMjQvMjAyMwgAAAAJNi8zMC8yMDExCQAAAAEw2JUC24vU2wiuTSngjdTbCDJDSVEuTkFTREFRR1M6VFNMQS5JUV9DQVNIX1NUX0lOVkVTVC5DUTIyMDExLi4uLlVTRAEAAAAQxqIBAgAAAAYzMTkuMzgBCAAAAAUAAAABMQEAAAAKMTU1NzQ4MDU0MwMAAAADMTYwAgAAAAQxMDAyBAAAAAEwBwAAAAoxMC8yNC8yMDIzCAAAAAk2LzMwLzIwMTEJAAAAATDYlQLbi9TbCKL4KuCN1NsILENJUS5OQVNEQVFHUzpUU0xBLklRX1RPVEFMX0NBLkNRMjIwMTEuLi4uVVNEAQAAABDGogECAAAABzQxNy43NTgBCAAAAAUAAAABMQEAAAAKMTU1NzQ4MDU0MwMAAAADMTYwAgAAAAQxMDA4BAAA</t>
  </si>
  <si>
    <t>AAEwBwAAAAoxMC8yNC8yMDIzCAAAAAk2LzMwLzIwMTEJAAAAATDYlQLbi9TbCBgGGuCN1NsIMENJUS5OQVNEQVFHUzpUU0xBLklRX1RPVEFMX0FTU0VUUy5DUTIyMDExLi4uLlVTRAEAAAAQxqIBAgAAAAc2NDYuMTU1AQgAAAAFAAAAATEBAAAACjE1NTc0ODA1NDMDAAAAAzE2MAIAAAAEMTAwNwQAAAABMAcAAAAKMTAvMjQvMjAyMwgAAAAJNi8zMC8yMDExCQAAAAEw2JUC24vU2wjkjz/gjdTbCCxDSVEuTkFTREFRR1M6VFNMQS5JUV9UT1RBTF9DTC5DUTIyMDExLi4uLlVTRAEAAAAQxqIBAgAAAAcxMzguNzM2AQgAAAAFAAAAATEBAAAACjE1NTc0ODA1NDMDAAAAAzE2MAIAAAAEMTAwOQQAAAABMAcAAAAKMTAvMjQvMjAyMwgAAAAJNi8zMC8yMDExCQAAAAEw2JUC24vU2wj9OibgjdTbCC5DSVEuTkFTREFRR1M6VFNMQS5JUV9UT1RBTF9MSUFCLkNRMjIwMTEuLi4uVVNEAQAAABDGogECAAAABzI5Ny43MDMBCAAAAAUAAAABMQEAAAAKMTU1NzQ4MDU0MwMAAAADMTYwAgAAAAQxMjc2BAAAAAEwBwAAAAoxMC8yNC8yMDIzCAAAAAk2LzMwLzIwMTEJAAAAATDYlQLbi9TbCJR6QOCN1NsIL0NJUS5OQVNEQVFHUzpUU0xBLklRX1BSRUZfRVFVSVRZLkNRMjIwMTEuLi4uVVNEAQAAABDGogEDAAAAAADYlQLbi9TbCN54QuCN1NsIN0NJUS5OQVNEQVFHUzpUU0xBLklRX1RPVEFMX0NPTU1PTl9FUVVJVFkuQ1EyMjAx</t>
  </si>
  <si>
    <t>MS4uLi5VU0QBAAAAEMaiAQIAAAAHMzQ4LjQ1MgEIAAAABQAAAAExAQAAAAoxNTU3NDgwNTQzAwAAAAMxNjACAAAABDEwMDYEAAAAATAHAAAACjEwLzI0LzIwMjMIAAAACTYvMzAvMjAxMQkAAAABMNiVAtuL1NsIiv9D4I3U2wgoQ0lRLk5BU0RBUUdTOlRTTEEuSVFfQVBJQy5DUTIyMDExLi4uLlVTRAEAAAAQxqIBAgAAAAc4NzEuMTc0AQgAAAAFAAAAATEBAAAACjE1NTc0ODA1NDMDAAAAAzE2MAIAAAAEMTA4NAQAAAABMAcAAAAKMTAvMjQvMjAyMwgAAAAJNi8zMC8yMDExCQAAAAEw2JUC24vU2whTfDfgjdTbCCZDSVEuTkFTREFRR1M6VFNMQS5JUV9SRS5DUTIyMDExLi4uLlVTRAEAAAAQxqIBAgAAAAgtNTIyLjgyNgEIAAAABQAAAAExAQAAAAoxNTU3NDgwNTQzAwAAAAMxNjACAAAABDEyMjIEAAAAATAHAAAACjEwLzI0LzIwMjMIAAAACTYvMzAvMjAxMQkAAAABMNiVAtuL1NsIRe054I3U2wgwQ0lRLk5BU0RBUUdTOlRTTEEuSVFfVE9UQUxfRVFVSVRZLkNRMjIwMTEuLi4uVVNEAQAAABDGogECAAAABzM0OC40NTIBCAAAAAUAAAABMQEAAAAKMTU1NzQ4MDU0MwMAAAADMTYwAgAAAAQxMjc1BAAAAAEwBwAAAAoxMC8yNC8yMDIzCAAAAAk2LzMwLzIwMTEJAAAAATDYlQLbi9TbCD+bO+CN1NsIQUNJUS5OQVNEQVFHUzpUU0xBLklRX1RPVEFMX09VVFNUQU5ESU5HX0ZJTElOR19EQVRFLkNRMjIwMTEuLi4u</t>
  </si>
  <si>
    <t>VVNEAQAAABDGogECAAAACjE1NjAuMjc0MTEBBAAAAAUAAAABNQEAAAAKMTU1NzQ4MDU0MwIAAAAFMjQxNTMGAAAAATDYlQLbi9TbCIpJPeCN1NsILkNJUS5OQVNEQVFHUzpUU0xBLklRX1RPVEFMX0RFQlQuQ1EyMjAxMS4uLi5VU0QBAAAAEMaiAQIAAAAHMTM0LjgyMwEIAAAABQAAAAExAQAAAAoxNTU3NDgwNTQzAwAAAAMxNjACAAAABDQxNzMEAAAAATAHAAAACjEwLzI0LzIwMjMIAAAACTYvMzAvMjAxMQkAAAABMNiVAtuL1NsICXYT4I3U2wgyQ0lRLk5BU0RBUUdTOlRTTEEuSVFfUFJFRl9ESVZfT1RIRVIuQ1EyMjAxMS4uLi5VU0QBAAAAEMaiAQMAAAAAANiVAtuL1NsIcdsv4I3U2wgoQ0lRLk5BU0RBUUdTOlRTTEEuSVFfQ09HUy5DUTIyMDExLi4uLlVTRAEAAAAQxqIBAgAAAAYzOS42NjMBCAAAAAUAAAABMQEAAAAKMTU1NzQ4MDU0MwMAAAADMTYwAgAAAAIzNAQAAAABMAcAAAAKMTAvMjQvMjAyMwgAAAAJNi8zMC8yMDExCQAAAAEw2JUC24vU2whqczLgjdTbCCZDSVEuTkFTREFRR1M6VFNMQS5JUV9BUC5DUTIyMDExLi4uLlVTRAEAAAAQxqIBAgAAAAY1Ny4xOTkBCAAAAAUAAAABMQEAAAAKMTU1NzQ4MDU0MwMAAAADMTYwAgAAAAQxMDE4BAAAAAEwBwAAAAoxMC8yNC8yMDIzCAAAAAk2LzMwLzIwMTEJAAAAATDYlQLbi9TbCBgGGuCN1NsIJkNJUS5OQVNEQVFHUzpUU0xBLklRX0FSLkNRMjIwMTEu</t>
  </si>
  <si>
    <t>Li4uVVNEAQAAABDGogECAAAABjIzLjMwOAEIAAAABQAAAAExAQAAAAoxNTU3NDgwNTQzAwAAAAMxNjACAAAABDEwMjEEAAAAATAHAAAACjEwLzI0LzIwMjMIAAAACTYvMzAvMjAxMQkAAAABMNiVAtuL1NsIg+E04I3U2wgtQ0lRLk5BU0RBUUdTOlRTTEEuSVFfSU5WRU5UT1JZLkNRMjIwMTEuLi4uVVNEAQAAABDGogECAAAABjU0LjMxMgEIAAAABQAAAAExAQAAAAoxNTU3NDgwNTQzAwAAAAMxNjACAAAABDEwNDMEAAAAATAHAAAACjEwLzI0LzIwMjMIAAAACTYvMzAvMjAxMQkAAAABMNiVAtuL1NsI/Tom4I3U2wgnQ0lRLk5BU0RBUUdTOlRTTEEuSVFfU0dBLkNRMjIwMTEuLi4uVVNEAQAAABDGogECAAAABjI0LjcxNgEIAAAABQAAAAExAQAAAAoxNTU3NDgwNTQzAwAAAAMxNjACAAAAAjIzBAAAAAEwBwAAAAoxMC8yNC8yMDIzCAAAAAk2LzMwLzIwMTEJAAAAATDYlQLbi9TbCIPWReCN1NsIPENJUS5OQVNEQVFHUzpUU0xBLklRX1RPVEFMX1JFVl8xWVJfQU5OX0dST1dUSC5DUTIyMDExLi4uLlVTRAEAAAAQxqIBAgAAAAgxMDQuNzkxNAEIAAAABQAAAAExAQAAAAoxNTU3NDgwNTQzAwAAAAMxNjACAAAABDQxOTQEAAAAATAHAAAACjEwLzI0LzIwMjMIAAAACTYvMzAvMjAxMQkAAAABMNiVAtuL1NsIrk0p4I3U2wgmQ0lRLk5BU0RBUUdTOlRTTEEuSVFfREEuQ1EyMjAxMS4uLi5VU0QBAAAAEMaiAQMAAAAA</t>
  </si>
  <si>
    <t>ANiVAtuL1NsIovgq4I3U2wg0Q0lRLk5BU0RBUUdTOlRTTEEuSVFfTkVUX0lOVEVSRVNUX0VYUC5DUTIyMDExLi4uLlVTRAEAAAAQxqIBAgAAAAUwLjA0NgEIAAAABQAAAAExAQAAAAoxNTU3NDgwNTQzAwAAAAMxNjACAAAAAzM2OAQAAAABMAcAAAAKMTAvMjQvMjAyMwgAAAAJNi8zMC8yMDExCQAAAAEw2JUC24vU2whCkS3gjdTbCDNDSVEuTkFTREFRR1M6VFNMQS5JUV9ORVRfV09SS0lOR19DQVAuQ1EyMjAxMS4uLi5VU0QBAAAAEMaiAQIAAAAHLTQwLjA3MQEIAAAABQAAAAExAQAAAAoxNTU3NDgwNTQzAwAAAAMxNjACAAAABDEzMTEEAAAAATAHAAAACjEwLzI0LzIwMjMIAAAACTYvMzAvMjAxMQkAAAABMNiVAtuL1NsIikk94I3U2wgpQ0lRLk5BU0RBUUdTOlRTTEEuSVFfQ0FQRVguQ1EyMjAxMS4uLi5VU0QBAAAAEMaiAQIAAAAHLTU0LjMxNAEIAAAABQAAAAExAQAAAAoxNTU3NDgwNTQzAwAAAAMxNjACAAAABDIwMjEEAAAAATAHAAAACjEwLzI0LzIwMjMIAAAACTYvMzAvMjAxMQkAAAABMNiVAtuL1NsI5I8/4I3U2wgtQ0lRLk5BU0RBUUdTOlRTTEEuSVFfVE9UQUxfUkVWLkNRMTIwMTEuLi4uVVNEAQAAABDGogECAAAABTQ5LjAzAQgAAAAFAAAAATEBAAAACjE1NDYyMzIzNzUDAAAAAzE2MAIAAAACMjgEAAAAATAHAAAACjEwLzI0LzIwMjMIAAAACTMvMzEvMjAxMQkAAAABMNiVAtuL1NsIvd4Z4I3U</t>
  </si>
  <si>
    <t>2wgmQ0lRLk5BU0RBUUdTOlRTTEEuSVFfTkkuQ1ExMjAxMS4uLi5VU0QBAAAAEMaiAQIAAAAHLTQ4Ljk0MQEIAAAABQAAAAExAQAAAAoxNTQ2MjMyMzc1AwAAAAMxNjACAAAAAjE1BAAAAAEwBwAAAAoxMC8yNC8yMDIzCAAAAAkzLzMxLzIwMTEJAAAAATDYlQLbi9TbCEXtOeCN1NsILkNJUS5OQVNEQVFHUzpUU0xBLklRX0NBU0hfRVFVSVYuQ1ExMjAxMS4uLi5VU0QBAAAAEMaiAQIAAAAHMTAwLjY1NQEIAAAABQAAAAExAQAAAAoxNTQ2MjMyMzc1AwAAAAMxNjACAAAABDEwOTYEAAAAATAHAAAACjEwLzI0LzIwMjMIAAAACTMvMzEvMjAxMQkAAAABMNiVAtuL1NsIP5s74I3U2wgyQ0lRLk5BU0RBUUdTOlRTTEEuSVFfQ0FTSF9TVF9JTlZFU1QuQ1ExMjAxMS4uLi5VU0QBAAAAEMaiAQIAAAAHMTAwLjY1NQEIAAAABQAAAAExAQAAAAoxNTQ2MjMyMzc1AwAAAAMxNjACAAAABDEwMDIEAAAAATAHAAAACjEwLzI0LzIwMjMIAAAACTMvMzEvMjAxMQkAAAABMNiVAtuL1NsIcdsv4I3U2wgsQ0lRLk5BU0RBUUdTOlRTTEEuSVFfVE9UQUxfQ0EuQ1ExMjAxMS4uLi5VU0QBAAAAEMaiAQIAAAAHMjI2LjkwNgEIAAAABQAAAAExAQAAAAoxNTQ2MjMyMzc1AwAAAAMxNjACAAAABDEwMDgEAAAAATAHAAAACjEwLzI0LzIwMjMIAAAACTMvMzEvMjAxMQkAAAABMNiVAtuL1NsIanMy4I3U2wgwQ0lRLk5BU0RBUUdTOlRTTEEu</t>
  </si>
  <si>
    <t>SVFfVE9UQUxfQVNTRVRTLkNRMTIwMTEuLi4uVVNEAQAAABDGogECAAAABzQwNy4yODkBCAAAAAUAAAABMQEAAAAKMTU0NjIzMjM3NQMAAAADMTYwAgAAAAQxMDA3BAAAAAEwBwAAAAoxMC8yNC8yMDIzCAAAAAkzLzMxLzIwMTEJAAAAATDYlQLbi9TbCIPhNOCN1NsILENJUS5OQVNEQVFHUzpUU0xBLklRX1RPVEFMX0NMLkNRMTIwMTEuLi4uVVNEAQAAABDGogECAAAABzExMi45NzYBCAAAAAUAAAABMQEAAAAKMTU0NjIzMjM3NQMAAAADMTYwAgAAAAQxMDA5BAAAAAEwBwAAAAoxMC8yNC8yMDIzCAAAAAkzLzMxLzIwMTEJAAAAATDYlQLbi9TbCAl2E+CN1NsILkNJUS5OQVNEQVFHUzpUU0xBLklRX1RPVEFMX0xJQUIuQ1ExMjAxMS4uLi5VU0QBAAAAEMaiAQIAAAAHMjM5LjU1MQEIAAAABQAAAAExAQAAAAoxNTQ2MjMyMzc1AwAAAAMxNjACAAAABDEyNzYEAAAAATAHAAAACjEwLzI0LzIwMjMIAAAACTMvMzEvMjAxMQkAAAABMNiVAtuL1NsIU3w34I3U2wgvQ0lRLk5BU0RBUUdTOlRTTEEuSVFfUFJFRl9FUVVJVFkuQ1ExMjAxMS4uLi5VU0QBAAAAEMaiAQMAAAAAANiVAtuL1NsIg9ZF4I3U2wg3Q0lRLk5BU0RBUUdTOlRTTEEuSVFfVE9UQUxfQ09NTU9OX0VRVUlUWS5DUTEyMDExLi4uLlVTRAEAAAAQxqIBAgAAAAcxNjcuNzM4AQgAAAAFAAAAATEBAAAACjE1NDYyMzIzNzUDAAAAAzE2MAIAAAAEMTAwNgQA</t>
  </si>
  <si>
    <t>AAABMAcAAAAKMTAvMjQvMjAyMwgAAAAJMy8zMS8yMDExCQAAAAEw2JUC24vU2wiuTSngjdTbCChDSVEuTkFTREFRR1M6VFNMQS5JUV9BUElDLkNRMTIwMTEuLi4uVVNEAQAAABDGogECAAAABzYzMS41NjQBCAAAAAUAAAABMQEAAAAKMTU0NjIzMjM3NQMAAAADMTYwAgAAAAQxMDg0BAAAAAEwBwAAAAoxMC8yNC8yMDIzCAAAAAkzLzMxLzIwMTEJAAAAATDYlQLbi9TbCKL4KuCN1NsIJkNJUS5OQVNEQVFHUzpUU0xBLklRX1JFLkNRMTIwMTEuLi4uVVNEAQAAABDGogECAAAACC00NjMuOTIyAQgAAAAFAAAAATEBAAAACjE1NDYyMzIzNzUDAAAAAzE2MAIAAAAEMTIyMgQAAAABMAcAAAAKMTAvMjQvMjAyMwgAAAAJMy8zMS8yMDExCQAAAAEw2JUC24vU2whCkS3gjdTbCDBDSVEuTkFTREFRR1M6VFNMQS5JUV9UT1RBTF9FUVVJVFkuQ1ExMjAxMS4uLi5VU0QBAAAAEMaiAQIAAAAHMTY3LjczOAEIAAAABQAAAAExAQAAAAoxNTQ2MjMyMzc1AwAAAAMxNjACAAAABDEyNzUEAAAAATAHAAAACjEwLzI0LzIwMjMIAAAACTMvMzEvMjAxMQkAAAABMNiVAtuL1NsIvd4Z4I3U2whBQ0lRLk5BU0RBUUdTOlRTTEEuSVFfVE9UQUxfT1VUU1RBTkRJTkdfRklMSU5HX0RBVEUuQ1ExMjAxMS4uLi5VU0QBAAAAEMaiAQIAAAAJMTU0Mi42MTI2AQQAAAAFAAAAATUBAAAACjE1NDYyMzIzNzUCAAAABTI0MTUzBgAAAAEw2JUC24vU</t>
  </si>
  <si>
    <t>2wjkjz/gjdTbCC5DSVEuTkFTREFRR1M6VFNMQS5JUV9UT1RBTF9ERUJULkNRMTIwMTEuLi4uVVNEAQAAABDGogECAAAABjEwMy4xOAEIAAAABQAAAAExAQAAAAoxNTQ2MjMyMzc1AwAAAAMxNjACAAAABDQxNzMEAAAAATAHAAAACjEwLzI0LzIwMjMIAAAACTMvMzEvMjAxMQkAAAABMNiVAtuL1NsIlHpA4I3U2wgyQ0lRLk5BU0RBUUdTOlRTTEEuSVFfUFJFRl9ESVZfT1RIRVIuQ1ExMjAxMS4uLi5VU0QBAAAAEMaiAQMAAAAAANiVAtuL1NsI3nhC4I3U2wgoQ0lRLk5BU0RBUUdTOlRTTEEuSVFfQ09HUy5DUTEyMDExLi4uLlVTRAEAAAAQxqIBAgAAAAYzMS4wMDIBCAAAAAUAAAABMQEAAAAKMTU0NjIzMjM3NQMAAAADMTYwAgAAAAIzNAQAAAABMAcAAAAKMTAvMjQvMjAyMwgAAAAJMy8zMS8yMDExCQAAAAEw2JUC24vU2wig2EPgjdTbCCZDSVEuTkFTREFRR1M6VFNMQS5JUV9BUC5DUTEyMDExLi4uLlVTRAEAAAAQxqIBAgAAAAU0OS42NgEIAAAABQAAAAExAQAAAAoxNTQ2MjMyMzc1AwAAAAMxNjACAAAABDEwMTgEAAAAATAHAAAACjEwLzI0LzIwMjMIAAAACTMvMzEvMjAxMQkAAAABMNiVAtuL1NsIBrU44I3U2wgmQ0lRLk5BU0RBUUdTOlRTTEEuSVFfQVIuQ1ExMjAxMS4uLi5VU0QBAAAAEMaiAQIAAAAFMjAuMjYBCAAAAAUAAAABMQEAAAAKMTU0NjIzMjM3NQMAAAADMTYwAgAAAAQxMDIxBAAAAAEwBwAA</t>
  </si>
  <si>
    <t>AAoxMC8yNC8yMDIzCAAAAAkzLzMxLzIwMTEJAAAAATDYlQLbi9TbCEXtOeCN1NsILUNJUS5OQVNEQVFHUzpUU0xBLklRX0lOVkVOVE9SWS5DUTEyMDExLi4uLlVTRAEAAAAQxqIBAgAAAAY1MC44MjMBCAAAAAUAAAABMQEAAAAKMTU0NjIzMjM3NQMAAAADMTYwAgAAAAQxMDQzBAAAAAEwBwAAAAoxMC8yNC8yMDIzCAAAAAkzLzMxLzIwMTEJAAAAATDYlQLbi9TbCAl2E+CN1NsIJ0NJUS5OQVNEQVFHUzpUU0xBLklRX1NHQS5DUTEyMDExLi4uLlVTRAEAAAAQxqIBAgAAAAYyNC4yMTIBCAAAAAUAAAABMQEAAAAKMTU0NjIzMjM3NQMAAAADMTYwAgAAAAIyMwQAAAABMAcAAAAKMTAvMjQvMjAyMwgAAAAJMy8zMS8yMDExCQAAAAEw2JUC24vU2wg/mzvgjdTbCDxDSVEuTkFTREFRR1M6VFNMQS5JUV9UT1RBTF9SRVZfMVlSX0FOTl9HUk9XVEguQ1ExMjAxMS4uLi5VU0QBAAAAEMaiAQIAAAAIMTM1LjU4NTIBCAAAAAUAAAABMQEAAAAKMTU0NjIzMjM3NQMAAAADMTYwAgAAAAQ0MTk0BAAAAAEwBwAAAAoxMC8yNC8yMDIzCAAAAAkzLzMxLzIwMTEJAAAAATDYlQLbi9TbCIpJPeCN1NsIJkNJUS5OQVNEQVFHUzpUU0xBLklRX0RBLkNRMTIwMTEuLi4uVVNEAQAAABDGogEDAAAAAADYlQLbi9TbCHHbL+CN1NsINENJUS5OQVNEQVFHUzpUU0xBLklRX05FVF9JTlRFUkVTVF9FWFAuQ1ExMjAxMS4uLi5VU0QBAAAAEMai</t>
  </si>
  <si>
    <t>AQIAAAAEMC4wNAEIAAAABQAAAAExAQAAAAoxNTQ2MjMyMzc1AwAAAAMxNjACAAAAAzM2OAQAAAABMAcAAAAKMTAvMjQvMjAyMwgAAAAJMy8zMS8yMDExCQAAAAEw2JUC24vU2whqczLgjdTbCDNDSVEuTkFTREFRR1M6VFNMQS5JUV9ORVRfV09SS0lOR19DQVAuQ1ExMjAxMS4uLi5VU0QBAAAAEMaiAQIAAAAFMTMuNTUBCAAAAAUAAAABMQEAAAAKMTU0NjIzMjM3NQMAAAADMTYwAgAAAAQxMzExBAAAAAEwBwAAAAoxMC8yNC8yMDIzCAAAAAkzLzMxLzIwMTEJAAAAATDYlQLbi9TbCP06JuCN1NsIKUNJUS5OQVNEQVFHUzpUU0xBLklRX0NBUEVYLkNRMTIwMTEuLi4uVVNEAQAAABDGogECAAAABy0yMC40NzYBCAAAAAUAAAABMQEAAAAKMTU0NjIzMjM3NQMAAAADMTYwAgAAAAQyMDIxBAAAAAEwBwAAAAoxMC8yNC8yMDIzCAAAAAkzLzMxLzIwMTEJAAAAATDYlQLbi9TbCIPhNOCN1NsILUNJUS5OQVNEQVFHUzpUU0xBLklRX1RPVEFMX1JFVi5DUTQyMDEwLi4uLlVTRAEAAAAQxqIBAgAAAAYzNi4yODYBCAAAAAUAAAABMQEAAAAKMTUyNDkyNzExNQMAAAADMTYwAgAAAAIyOAQAAAABMAcAAAAKMTAvMjQvMjAyMwgAAAAKMTIvMzEvMjAxMAkAAAABMNiVAtuL1NsIumgt4I3U2wgmQ0lRLk5BU0RBUUdTOlRTTEEuSVFfTkkuQ1E0MjAxMC4uLi5VU0QBAAAAEMaiAQIAAAAHLTUxLjM1OAEIAAAABQAAAAExAQAAAAox</t>
  </si>
  <si>
    <t>NTI0OTI3MTE1AwAAAAMxNjACAAAAAjE1BAAAAAEwBwAAAAoxMC8yNC8yMDIzCAAAAAoxMi8zMS8yMDEwCQAAAAEw2JUC24vU2wgJdhPgjdTbCC5DSVEuTkFTREFRR1M6VFNMQS5JUV9DQVNIX0VRVUlWLkNRNDIwMTAuLi4uVVNEAQAAABDGogECAAAABjk5LjU1OAEIAAAABQAAAAExAQAAAAoxNTI0OTI3MTE1AwAAAAMxNjACAAAABDEwOTYEAAAAATAHAAAACjEwLzI0LzIwMjMIAAAACjEyLzMxLzIwMTAJAAAAATDYlQLbi9TbCJR6QOCN1NsIMkNJUS5OQVNEQVFHUzpUU0xBLklRX0NBU0hfU1RfSU5WRVNULkNRNDIwMTAuLi4uVVNEAQAAABDGogECAAAABjk5LjU1OAEIAAAABQAAAAExAQAAAAoxNTI0OTI3MTE1AwAAAAMxNjACAAAABDEwMDIEAAAAATAHAAAACjEwLzI0LzIwMjMIAAAACjEyLzMxLzIwMTAJAAAAATDYlQLbi9TbCN54QuCN1NsILENJUS5OQVNEQVFHUzpUU0xBLklRX1RPVEFMX0NBLkNRNDIwMTAuLi4uVVNEAQAAABDGogECAAAABzIzNS44ODYBCAAAAAUAAAABMQEAAAAKMTUyNDkyNzExNQMAAAADMTYwAgAAAAQxMDA4BAAAAAEwBwAAAAoxMC8yNC8yMDIzCAAAAAoxMi8zMS8yMDEwCQAAAAEw2JUC24vU2wi93hngjdTbCDBDSVEuTkFTREFRR1M6VFNMQS5JUV9UT1RBTF9BU1NFVFMuQ1E0MjAxMC4uLi5VU0QBAAAAEMaiAQIAAAAHMzg2LjA4MgEIAAAABQAAAAExAQAAAAoxNTI0OTI3MTE1</t>
  </si>
  <si>
    <t>AwAAAAMxNjACAAAABDEwMDcEAAAAATAHAAAACjEwLzI0LzIwMjMIAAAACjEyLzMxLzIwMTAJAAAAATDYlQLbi9TbCKDYQ+CN1NsILENJUS5OQVNEQVFHUzpUU0xBLklRX1RPVEFMX0NMLkNRNDIwMTAuLi4uVVNEAQAAABDGogECAAAABjg1LjU2NQEIAAAABQAAAAExAQAAAAoxNTI0OTI3MTE1AwAAAAMxNjACAAAABDEwMDkEAAAAATAHAAAACjEwLzI0LzIwMjMIAAAACjEyLzMxLzIwMTAJAAAAATDYlQLbi9TbCP06JuCN1NsILkNJUS5OQVNEQVFHUzpUU0xBLklRX1RPVEFMX0xJQUIuQ1E0MjAxMC4uLi5VU0QBAAAAEMaiAQIAAAAHMTc5LjAzNAEIAAAABQAAAAExAQAAAAoxNTI0OTI3MTE1AwAAAAMxNjACAAAABDEyNzYEAAAAATAHAAAACjEwLzI0LzIwMjMIAAAACjEyLzMxLzIwMTAJAAAAATDYlQLbi9TbCEXtOeCN1NsIL0NJUS5OQVNEQVFHUzpUU0xBLklRX1BSRUZfRVFVSVRZLkNRNDIwMTAuLi4uVVNEAQAAABDGogEDAAAAAADYlQLbi9TbCD+bO+CN1NsIN0NJUS5OQVNEQVFHUzpUU0xBLklRX1RPVEFMX0NPTU1PTl9FUVVJVFkuQ1E0MjAxMC4uLi5VU0QBAAAAEMaiAQIAAAAHMjA3LjA0OAEIAAAABQAAAAExAQAAAAoxNTI0OTI3MTE1AwAAAAMxNjACAAAABDEwMDYEAAAAATAHAAAACjEwLzI0LzIwMjMIAAAACjEyLzMxLzIwMTAJAAAAATDYlQLbi9TbCIpJPeCN1NsIKENJUS5OQVNEQVFHUzpUU0xB</t>
  </si>
  <si>
    <t>LklRX0FQSUMuQ1E0MjAxMC4uLi5VU0QBAAAAEMaiAQIAAAAHNjIxLjkzNQEIAAAABQAAAAExAQAAAAoxNTI0OTI3MTE1AwAAAAMxNjACAAAABDEwODQEAAAAATAHAAAACjEwLzI0LzIwMjMIAAAACjEyLzMxLzIwMTAJAAAAATDYlQLbi9TbCOSPP+CN1NsIJkNJUS5OQVNEQVFHUzpUU0xBLklRX1JFLkNRNDIwMTAuLi4uVVNEAQAAABDGogECAAAACC00MTQuOTgyAQgAAAAFAAAAATEBAAAACjE1MjQ5MjcxMTUDAAAAAzE2MAIAAAAEMTIyMgQAAAABMAcAAAAKMTAvMjQvMjAyMwgAAAAKMTIvMzEvMjAxMAkAAAABMNiVAtuL1NsISEwy4I3U2wgwQ0lRLk5BU0RBUUdTOlRTTEEuSVFfVE9UQUxfRVFVSVRZLkNRNDIwMTAuLi4uVVNEAQAAABDGogECAAAABzIwNy4wNDgBCAAAAAUAAAABMQEAAAAKMTUyNDkyNzExNQMAAAADMTYwAgAAAAQxMjc1BAAAAAEwBwAAAAoxMC8yNC8yMDIzCAAAAAoxMi8zMS8yMDEwCQAAAAEw2JUC24vU2wiD4TTgjdTbCEFDSVEuTkFTREFRR1M6VFNMQS5JUV9UT1RBTF9PVVRTVEFORElOR19GSUxJTkdfREFURS5DUTQyMDEwLi4uLlVTRAEAAAAQxqIBAgAAAAoxNDIzLjYyNTU1AQQAAAAFAAAAATUBAAAACjE1MjQ5MjcxMTUCAAAABTI0MTUzBgAAAAEw2JUC24vU2whTfDfgjdTbCC5DSVEuTkFTREFRR1M6VFNMQS5JUV9UT1RBTF9ERUJULkNRNDIwMTAuLi4uVVNEAQAAABDGogECAAAA</t>
  </si>
  <si>
    <t>BjcyLjYwMwEIAAAABQAAAAExAQAAAAoxNTI0OTI3MTE1AwAAAAMxNjACAAAABDQxNzMEAAAAATAHAAAACjEwLzI0LzIwMjMIAAAACjEyLzMxLzIwMTAJAAAAATDYlQLbi9TbCAa1OOCN1NsIMkNJUS5OQVNEQVFHUzpUU0xBLklRX1BSRUZfRElWX09USEVSLkNRNDIwMTAuLi4uVVNEAQAAABDGogEDAAAAAADYlQLbi9TbCIPWReCN1NsIKENJUS5OQVNEQVFHUzpUU0xBLklRX0NPR1MuQ1E0MjAxMC4uLi5VU0QBAAAAEMaiAQIAAAAGMjQuOTY1AQgAAAAFAAAAATEBAAAACjE1MjQ5MjcxMTUDAAAAAzE2MAIAAAACMzQEAAAAATAHAAAACjEwLzI0LzIwMjMIAAAACjEyLzMxLzIwMTAJAAAAATDYlQLbi9TbCDgmKeCN1NsIJkNJUS5OQVNEQVFHUzpUU0xBLklRX0FQLkNRNDIwMTAuLi4uVVNEAQAAABDGogECAAAABjI4Ljk1MQEIAAAABQAAAAExAQAAAAoxNTI0OTI3MTE1AwAAAAMxNjACAAAABDEwMTgEAAAAATAHAAAACjEwLzI0LzIwMjMIAAAACjEyLzMxLzIwMTAJAAAAATDYlQLbi9TbCL3eGeCN1NsIJkNJUS5OQVNEQVFHUzpUU0xBLklRX0FSLkNRNDIwMTAuLi4uVVNEAQAAABDGogECAAAABDYuNzEBCAAAAAUAAAABMQEAAAAKMTUyNDkyNzExNQMAAAADMTYwAgAAAAQxMDIxBAAAAAEwBwAAAAoxMC8yNC8yMDIzCAAAAAoxMi8zMS8yMDEwCQAAAAEw2JUC24vU2wiw0irgjdTbCC1DSVEuTkFTREFRR1M6VFNM</t>
  </si>
  <si>
    <t>QS5JUV9JTlZFTlRPUlkuQ1E0MjAxMC4uLi5VU0QBAAAAEMaiAQIAAAAGNDUuMTgyAQgAAAAFAAAAATEBAAAACjE1MjQ5MjcxMTUDAAAAAzE2MAIAAAAEMTA0MwQAAAABMAcAAAAKMTAvMjQvMjAyMwgAAAAKMTIvMzEvMjAxMAkAAAABMNiVAtuL1NsIumgt4I3U2wgnQ0lRLk5BU0RBUUdTOlRTTEEuSVFfU0dBLkNRNDIwMTAuLi4uVVNEAQAAABDGogECAAAABjI1LjM0OQEIAAAABQAAAAExAQAAAAoxNTI0OTI3MTE1AwAAAAMxNjACAAAAAjIzBAAAAAEwBwAAAAoxMC8yNC8yMDIzCAAAAAoxMi8zMS8yMDEwCQAAAAEw2JUC24vU2wjkjz/gjdTbCDxDSVEuTkFTREFRR1M6VFNMQS5JUV9UT1RBTF9SRVZfMVlSX0FOTl9HUk9XVEguQ1E0MjAxMC4uLi5VU0QBAAAAEMaiAQIAAAAHOTUuMjQzNAEIAAAABQAAAAExAQAAAAoxNTI0OTI3MTE1AwAAAAMxNjACAAAABDQxOTQEAAAAATAHAAAACjEwLzI0LzIwMjMIAAAACjEyLzMxLzIwMTAJAAAAATDYlQLbi9TbCJR6QOCN1NsIJkNJUS5OQVNEQVFHUzpUU0xBLklRX0RBLkNRNDIwMTAuLi4uVVNEAQAAABDGogEDAAAAAADYlQLbi9TbCN54QuCN1NsINENJUS5OQVNEQVFHUzpUU0xBLklRX05FVF9JTlRFUkVTVF9FWFAuQ1E0MjAxMC4uLi5VU0QBAAAAEMaiAQIAAAAFMC4wNjMBCAAAAAUAAAABMQEAAAAKMTUyNDkyNzExNQMAAAADMTYwAgAAAAMzNjgEAAAAATAHAAAA</t>
  </si>
  <si>
    <t>CjEwLzI0LzIwMjMIAAAACjEyLzMxLzIwMTAJAAAAATDYlQLbi9TbCKDYQ+CN1NsIM0NJUS5OQVNEQVFHUzpUU0xBLklRX05FVF9XT1JLSU5HX0NBUC5DUTQyMDEwLi4uLlVTRAEAAAAQxqIBAgAAAAY1MS4wNDIBCAAAAAUAAAABMQEAAAAKMTUyNDkyNzExNQMAAAADMTYwAgAAAAQxMzExBAAAAAEwBwAAAAoxMC8yNC8yMDIzCAAAAAoxMi8zMS8yMDEwCQAAAAEw2JUC24vU2wgJdhPgjdTbCClDSVEuTkFTREFRR1M6VFNMQS5JUV9DQVBFWC5DUTQyMDEwLi4uLlVTRAEAAAAQxqIBAgAAAActMTcuMTQ4AQgAAAAFAAAAATEBAAAACjE1MjQ5MjcxMTUDAAAAAzE2MAIAAAAEMjAyMQQAAAABMAcAAAAKMTAvMjQvMjAyMwgAAAAKMTIvMzEvMjAxMAkAAAABMNiVAtuL1NsIRe054I3U2wgtQ0lRLk5BU0RBUUdTOlRTTEEuSVFfVE9UQUxfUkVWLkNRMzIwMTAuLi4uVVNEAQAAABDGogECAAAABjMxLjI0MQEIAAAABQAAAAExAQAAAAoxNDgxODkxNTUzAwAAAAMxNjACAAAAAjI4BAAAAAEwBwAAAAoxMC8yNC8yMDIzCAAAAAk5LzMwLzIwMTAJAAAAATDYlQLbi9TbCEhMMuCN1NsIJkNJUS5OQVNEQVFHUzpUU0xBLklRX05JLkNRMzIwMTAuLi4uVVNEAQAAABDGogECAAAABy0zNC45MzUBCAAAAAUAAAABMQEAAAAKMTQ4MTg5MTU1MwMAAAADMTYwAgAAAAIxNQQAAAABMAcAAAAKMTAvMjQvMjAyMwgAAAAJOS8zMC8yMDEw</t>
  </si>
  <si>
    <t>CQAAAAEw2JUC24vU2wiD4TTgjdTbCC5DSVEuTkFTREFRR1M6VFNMQS5JUV9DQVNIX0VRVUlWLkNRMzIwMTAuLi4uVVNEAQAAABDGogECAAAABjk2LjU2MwEIAAAABQAAAAExAQAAAAoxNDgxODkxNTUzAwAAAAMxNjACAAAABDEwOTYEAAAAATAHAAAACjEwLzI0LzIwMjMIAAAACTkvMzAvMjAxMAkAAAABMNiVAtuL1NsIU3w34I3U2wgyQ0lRLk5BU0RBUUdTOlRTTEEuSVFfQ0FTSF9TVF9JTlZFU1QuQ1EzMjAxMC4uLi5VU0QBAAAAEMaiAQIAAAAGOTYuNTYzAQgAAAAFAAAAATEBAAAACjE0ODE4OTE1NTMDAAAAAzE2MAIAAAAEMTAwMgQAAAABMAcAAAAKMTAvMjQvMjAyMwgAAAAJOS8zMC8yMDEwCQAAAAEw2JUC24vU2wgGtTjgjdTbCCxDSVEuTkFTREFRR1M6VFNMQS5JUV9UT1RBTF9DQS5DUTMyMDEwLi4uLlVTRAEAAAAQxqIBAgAAAAcyNDEuMTMzAQgAAAAFAAAAATEBAAAACjE0ODE4OTE1NTMDAAAAAzE2MAIAAAAEMTAwOAQAAAABMAcAAAAKMTAvMjQvMjAyMwgAAAAJOS8zMC8yMDEwCQAAAAEw2JUC24vU2wg4JingjdTbCDBDSVEuTkFTREFRR1M6VFNMQS5JUV9UT1RBTF9BU1NFVFMuQ1EzMjAxMC4uLi5VU0QBAAAAEMaiAQIAAAAHMzYxLjYyMQEIAAAABQAAAAExAQAAAAoxNDgxODkxNTUzAwAAAAMxNjACAAAABDEwMDcEAAAAATAHAAAACjEwLzI0LzIwMjMIAAAACTkvMzAvMjAxMAkAAAABMNiVAtuL</t>
  </si>
  <si>
    <t>1NsIsNIq4I3U2wgsQ0lRLk5BU0RBUUdTOlRTTEEuSVFfVE9UQUxfQ0wuQ1EzMjAxMC4uLi5VU0QBAAAAEMaiAQIAAAAGNjkuMzI4AQgAAAAFAAAAATEBAAAACjE0ODE4OTE1NTMDAAAAAzE2MAIAAAAEMTAwOQQAAAABMAcAAAAKMTAvMjQvMjAyMwgAAAAJOS8zMC8yMDEwCQAAAAEw2JUC24vU2wgJdhPgjdTbCC5DSVEuTkFTREFRR1M6VFNMQS5JUV9UT1RBTF9MSUFCLkNRMzIwMTAuLi4uVVNEAQAAABDGogECAAAABzE0MS42OTgBCAAAAAUAAAABMQEAAAAKMTQ4MTg5MTU1MwMAAAADMTYwAgAAAAQxMjc2BAAAAAEwBwAAAAoxMC8yNC8yMDIzCAAAAAk5LzMwLzIwMTAJAAAAATDYlQLbi9TbCLpoLeCN1NsIL0NJUS5OQVNEQVFHUzpUU0xBLklRX1BSRUZfRVFVSVRZLkNRMzIwMTAuLi4uVVNEAQAAABDGogEDAAAAAADYlQLbi9TbCDq0L+CN1NsIN0NJUS5OQVNEQVFHUzpUU0xBLklRX1RPVEFMX0NPTU1PTl9FUVVJVFkuQ1EzMjAxMC4uLi5VU0QBAAAAEMaiAQIAAAAHMjE5LjkyMwEIAAAABQAAAAExAQAAAAoxNDgxODkxNTUzAwAAAAMxNjACAAAABDEwMDYEAAAAATAHAAAACjEwLzI0LzIwMjMIAAAACTkvMzAvMjAxMAkAAAABMNiVAtuL1NsIhFNA4I3U2wgoQ0lRLk5BU0RBUUdTOlRTTEEuSVFfQVBJQy5DUTMyMDEwLi4uLlVTRAEAAAAQxqIBAgAAAAc1ODMuNDU0AQgAAAAFAAAAATEBAAAACjE0ODE4OTE1</t>
  </si>
  <si>
    <t>NTMDAAAAAzE2MAIAAAAEMTA4NAQAAAABMAcAAAAKMTAvMjQvMjAyMwgAAAAJOS8zMC8yMDEwCQAAAAEw2JUC24vU2wjwUkLgjdTbCCZDSVEuTkFTREFRR1M6VFNMQS5JUV9SRS5DUTMyMDEwLi4uLlVTRAEAAAAQxqIBAgAAAAgtMzYzLjYyNAEIAAAABQAAAAExAQAAAAoxNDgxODkxNTUzAwAAAAMxNjACAAAABDEyMjIEAAAAATAHAAAACjEwLzI0LzIwMjMIAAAACTkvMzAvMjAxMAkAAAABMNiVAtuL1NsIoNhD4I3U2wgwQ0lRLk5BU0RBUUdTOlRTTEEuSVFfVE9UQUxfRVFVSVRZLkNRMzIwMTAuLi4uVVNEAQAAABDGogECAAAABzIxOS45MjMBCAAAAAUAAAABMQEAAAAKMTQ4MTg5MTU1MwMAAAADMTYwAgAAAAQxMjc1BAAAAAEwBwAAAAoxMC8yNC8yMDIzCAAAAAk5LzMwLzIwMTAJAAAAATDYlQLbi9TbCIPWReCN1NsIQUNJUS5OQVNEQVFHUzpUU0xBLklRX1RPVEFMX09VVFNUQU5ESU5HX0ZJTElOR19EQVRFLkNRMzIwMTAuLi4uVVNEAQAAABDGogECAAAACzEzOTkuMDYwNTE1AQQAAAAFAAAAATUBAAAACjE0ODE4OTE1NTMCAAAABTI0MTUzBgAAAAEw2JUC24vU2wgGtTjgjdTbCC5DSVEuTkFTREFRR1M6VFNMQS5JUV9UT1RBTF9ERUJULkNRMzIwMTAuLi4uVVNEAQAAABDGogECAAAABjU3LjQxNAEIAAAABQAAAAExAQAAAAoxNDgxODkxNTUzAwAAAAMxNjACAAAABDQxNzMEAAAAATAHAAAACjEwLzI0LzIw</t>
  </si>
  <si>
    <t>MjMIAAAACTkvMzAvMjAxMAkAAAABMNiVAtuL1NsIRe054I3U2wgyQ0lRLk5BU0RBUUdTOlRTTEEuSVFfUFJFRl9ESVZfT1RIRVIuQ1EzMjAxMC4uLi5VU0QBAAAAEMaiAQMAAAAAANiVAtuL1NsI+3M74I3U2wgoQ0lRLk5BU0RBUUdTOlRTTEEuSVFfQ09HUy5DUTMyMDEwLi4uLlVTRAEAAAAQxqIBAgAAAAYyMS45NDUBCAAAAAUAAAABMQEAAAAKMTQ4MTg5MTU1MwMAAAADMTYwAgAAAAIzNAQAAAABMAcAAAAKMTAvMjQvMjAyMwgAAAAJOS8zMC8yMDEwCQAAAAEw2JUC24vU2wiKST3gjdTbCCZDSVEuTkFTREFRR1M6VFNMQS5JUV9BUC5DUTMyMDEwLi4uLlVTRAEAAAAQxqIBAgAAAAUyNi45OQEIAAAABQAAAAExAQAAAAoxNDgxODkxNTUzAwAAAAMxNjACAAAABDEwMTgEAAAAATAHAAAACjEwLzI0LzIwMjMIAAAACTkvMzAvMjAxMAkAAAABMNiVAtuL1NsI5I8/4I3U2wgmQ0lRLk5BU0RBUUdTOlRTTEEuSVFfQVIuQ1EzMjAxMC4uLi5VU0QBAAAAEMaiAQIAAAAFOC4wNjIBCAAAAAUAAAABMQEAAAAKMTQ4MTg5MTU1MwMAAAADMTYwAgAAAAQxMDIxBAAAAAEwBwAAAAoxMC8yNC8yMDIzCAAAAAk5LzMwLzIwMTAJAAAAATDYlQLbi9TbCEhMMuCN1NsILUNJUS5OQVNEQVFHUzpUU0xBLklRX0lOVkVOVE9SWS5DUTMyMDEwLi4uLlVTRAEAAAAQxqIBAgAAAAYzOS41MDgBCAAAAAUAAAABMQEAAAAKMTQ4MTg5MTU1</t>
  </si>
  <si>
    <t>MwMAAAADMTYwAgAAAAQxMDQzBAAAAAEwBwAAAAoxMC8yNC8yMDIzCAAAAAk5LzMwLzIwMTAJAAAAATDYlQLbi9TbCAl2E+CN1NsIJ0NJUS5OQVNEQVFHUzpUU0xBLklRX1NHQS5DUTMyMDEwLi4uLlVTRAEAAAAQxqIBAgAAAAYyMC40MzIBCAAAAAUAAAABMQEAAAAKMTQ4MTg5MTU1MwMAAAADMTYwAgAAAAIyMwQAAAABMAcAAAAKMTAvMjQvMjAyMwgAAAAJOS8zMC8yMDEwCQAAAAEw2JUC24vU2wiD4TTgjdTbCDxDSVEuTkFTREFRR1M6VFNMQS5JUV9UT1RBTF9SRVZfMVlSX0FOTl9HUk9XVEguQ1EzMjAxMC4uLi5VU0QBAAAAEMaiAQIAAAAILTMxLjM3OTIBCAAAAAUAAAABMQEAAAAKMTQ4MTg5MTU1MwMAAAADMTYwAgAAAAQ0MTk0BAAAAAEwBwAAAAoxMC8yNC8yMDIzCAAAAAk5LzMwLzIwMTAJAAAAATDYlQLbi9TbCFN8N+CN1NsIJkNJUS5OQVNEQVFHUzpUU0xBLklRX0RBLkNRMzIwMTAuLi4uVVNEAQAAABDGogEDAAAAAADYlQLbi9TbCL3eGeCN1NsINENJUS5OQVNEQVFHUzpUU0xBLklRX05FVF9JTlRFUkVTVF9FWFAuQ1EzMjAxMC4uLi5VU0QBAAAAEMaiAQIAAAAGLTAuMTk4AQgAAAAFAAAAATEBAAAACjE0ODE4OTE1NTMDAAAAAzE2MAIAAAADMzY4BAAAAAEwBwAAAAoxMC8yNC8yMDIzCAAAAAk5LzMwLzIwMTAJAAAAATDYlQLbi9TbCDgmKeCN1NsIM0NJUS5OQVNEQVFHUzpUU0xBLklRX05FVF9X</t>
  </si>
  <si>
    <t>T1JLSU5HX0NBUC5DUTMyMDEwLi4uLlVTRAEAAAAQxqIBAgAAAAY3NS41MzMBCAAAAAUAAAABMQEAAAAKMTQ4MTg5MTU1MwMAAAADMTYwAgAAAAQxMzExBAAAAAEwBwAAAAoxMC8yNC8yMDIzCAAAAAk5LzMwLzIwMTAJAAAAATDYlQLbi9TbCP06JuCN1NsIKUNJUS5OQVNEQVFHUzpUU0xBLklRX0NBUEVYLkNRMzIwMTAuLi4uVVNEAQAAABDGogECAAAABi03Ljc2OAEIAAAABQAAAAExAQAAAAoxNDgxODkxNTUzAwAAAAMxNjACAAAABDIwMjEEAAAAATAHAAAACjEwLzI0LzIwMjMIAAAACTkvMzAvMjAxMAkAAAABMNiVAtuL1NsIsNIq4I3U2wgtQ0lRLk5BU0RBUUdTOlRTTEEuSVFfVE9UQUxfUkVWLkNRMjIwMTAuLi4uVVNEAQAAABDGogECAAAABjI4LjQwNQEIAAAABQAAAAExAQAAAAoxNDY2NDQwNDcyAwAAAAMxNjACAAAAAjI4BAAAAAEwBwAAAAoxMC8yNC8yMDIzCAAAAAk2LzMwLzIwMTAJAAAAATDYlQLbi9TbCKDYQ+CN1NsIJkNJUS5OQVNEQVFHUzpUU0xBLklRX05JLkNRMjIwMTAuLi4uVVNEAQAAABDGogECAAAABy0zOC41MTcBCAAAAAUAAAABMQEAAAAKMTQ2NjQ0MDQ3MgMAAAADMTYwAgAAAAIxNQQAAAABMAcAAAAKMTAvMjQvMjAyMwgAAAAJNi8zMC8yMDEwCQAAAAEw2JUC24vU2wiD1kXgjdTbCC5DSVEuTkFTREFRR1M6VFNMQS5JUV9DQVNIX0VRVUlWLkNRMjIwMTAuLi4uVVNEAQAAABDGogEC</t>
  </si>
  <si>
    <t>AAAABjQ3LjMwNAEIAAAABQAAAAExAQAAAAoxNDY2NDQwNDcyAwAAAAMxNjACAAAABDEwOTYEAAAAATAHAAAACjEwLzI0LzIwMjMIAAAACTYvMzAvMjAxMAkAAAABMNiVAtuL1NsIRe054I3U2wgyQ0lRLk5BU0RBUUdTOlRTTEEuSVFfQ0FTSF9TVF9JTlZFU1QuQ1EyMjAxMC4uLi5VU0QBAAAAEMaiAQIAAAAGNDcuMzA0AQgAAAAFAAAAATEBAAAACjE0NjY0NDA0NzIDAAAAAzE2MAIAAAAEMTAwMgQAAAABMAcAAAAKMTAvMjQvMjAyMwgAAAAJNi8zMC8yMDEwCQAAAAEw2JUC24vU2wj7czvgjdTbCCxDSVEuTkFTREFRR1M6VFNMQS5JUV9UT1RBTF9DQS5DUTIyMDEwLi4uLlVTRAEAAAAQxqIBAgAAAAY5MC4wMzQBCAAAAAUAAAABMQEAAAAKMTQ2NjQ0MDQ3MgMAAAADMTYwAgAAAAQxMDA4BAAAAAEwBwAAAAoxMC8yNC8yMDIzCAAAAAk2LzMwLzIwMTAJAAAAATDYlQLbi9TbCL3eGeCN1NsIMENJUS5OQVNEQVFHUzpUU0xBLklRX1RPVEFMX0FTU0VUUy5DUTIyMDEwLi4uLlVTRAEAAAAQxqIBAgAAAAcxNDcuOTc0AQgAAAAFAAAAATEBAAAACjE0NjY0NDA0NzIDAAAAAzE2MAIAAAAEMTAwNwQAAAABMAcAAAAKMTAvMjQvMjAyMwgAAAAJNi8zMC8yMDEwCQAAAAEw2JUC24vU2wiKST3gjdTbCCxDSVEuTkFTREFRR1M6VFNMQS5JUV9UT1RBTF9DTC5DUTIyMDEwLi4uLlVTRAEAAAAQxqIBAgAAAAY2OC42MzQBCAAA</t>
  </si>
  <si>
    <t>AAUAAAABMQEAAAAKMTQ2NjQ0MDQ3MgMAAAADMTYwAgAAAAQxMDA5BAAAAAEwBwAAAAoxMC8yNC8yMDIzCAAAAAk2LzMwLzIwMTAJAAAAATDYlQLbi9TbCOSPP+CN1NsILkNJUS5OQVNEQVFHUzpUU0xBLklRX1RPVEFMX0xJQUIuQ1EyMjAxMC4uLi5VU0QBAAAAEMaiAQIAAAAHMTIxLjgxNQEIAAAABQAAAAExAQAAAAoxNDY2NDQwNDcyAwAAAAMxNjACAAAABDEyNzYEAAAAATAHAAAACjEwLzI0LzIwMjMIAAAACTYvMzAvMjAxMAkAAAABMNiVAtuL1NsISEwy4I3U2wgvQ0lRLk5BU0RBUUdTOlRTTEEuSVFfUFJFRl9FUVVJVFkuQ1EyMjAxMC4uLi5VU0QBAAAAEMaiAQIAAAAHMzM1LjkzNAEIAAAABQAAAAExAQAAAAoxNDY2NDQwNDcyAwAAAAMxNjACAAAABDEwMDUEAAAAATAHAAAACjEwLzI0LzIwMjMIAAAACTYvMzAvMjAxMAkAAAABMNiVAtuL1NsIg+E04I3U2wg3Q0lRLk5BU0RBUUdTOlRTTEEuSVFfVE9UQUxfQ09NTU9OX0VRVUlUWS5DUTIyMDEwLi4uLlVTRAEAAAAQxqIBAgAAAAgtMzA5Ljc3NQEIAAAABQAAAAExAQAAAAoxNDY2NDQwNDcyAwAAAAMxNjACAAAABDEwMDYEAAAAATAHAAAACjEwLzI0LzIwMjMIAAAACTYvMzAvMjAxMAkAAAABMNiVAtuL1NsIU3w34I3U2wgoQ0lRLk5BU0RBUUdTOlRTTEEuSVFfQVBJQy5DUTIyMDEwLi4uLlVTRAEAAAAQxqIBAgAAAAYxOC45MDYBCAAAAAUAAAABMQEA</t>
  </si>
  <si>
    <t>AAAKMTQ2NjQ0MDQ3MgMAAAADMTYwAgAAAAQxMDg0BAAAAAEwBwAAAAoxMC8yNC8yMDIzCAAAAAk2LzMwLzIwMTAJAAAAATDYlQLbi9TbCAa1OOCN1NsIJkNJUS5OQVNEQVFHUzpUU0xBLklRX1JFLkNRMjIwMTAuLi4uVVNEAQAAABDGogECAAAACC0zMjguNjg5AQgAAAAFAAAAATEBAAAACjE0NjY0NDA0NzIDAAAAAzE2MAIAAAAEMTIyMgQAAAABMAcAAAAKMTAvMjQvMjAyMwgAAAAJNi8zMC8yMDEwCQAAAAEw2JUC24vU2wg4JingjdTbCDBDSVEuTkFTREFRR1M6VFNMQS5JUV9UT1RBTF9FUVVJVFkuQ1EyMjAxMC4uLi5VU0QBAAAAEMaiAQIAAAAGMjYuMTU5AQgAAAAFAAAAATEBAAAACjE0NjY0NDA0NzIDAAAAAzE2MAIAAAAEMTI3NQQAAAABMAcAAAAKMTAvMjQvMjAyMwgAAAAJNi8zMC8yMDEwCQAAAAEw2JUC24vU2wiw0irgjdTbCEFDSVEuTkFTREFRR1M6VFNMQS5JUV9UT1RBTF9PVVRTVEFORElOR19GSUxJTkdfREFURS5DUTIyMDEwLi4uLlVTRAEAAAAQxqIBAgAAAAoxMzk3Ljk2OTA3AQQAAAAFAAAAATUBAAAACjE0NjY0NDA0NzICAAAABTI0MTUzBgAAAAEw2JUC24vU2wi6aC3gjdTbCC5DSVEuTkFTREFRR1M6VFNMQS5JUV9UT1RBTF9ERUJULkNRMjIwMTAuLi4uVVNEAQAAABDGogECAAAABjQ2LjM1NAEIAAAABQAAAAExAQAAAAoxNDY2NDQwNDcyAwAAAAMxNjACAAAABDQxNzMEAAAAATAHAAAA</t>
  </si>
  <si>
    <t>CjEwLzI0LzIwMjMIAAAACTYvMzAvMjAxMAkAAAABMNiVAtuL1NsIOrQv4I3U2wgyQ0lRLk5BU0RBUUdTOlRTTEEuSVFfUFJFRl9ESVZfT1RIRVIuQ1EyMjAxMC4uLi5VU0QBAAAAEMaiAQMAAAAAANiVAtuL1NsI/Tom4I3U2wgoQ0lRLk5BU0RBUUdTOlRTTEEuSVFfQ09HUy5DUTIyMDEwLi4uLlVTRAEAAAAQxqIBAgAAAAYyMi4xNDQBCAAAAAUAAAABMQEAAAAKMTQ2NjQ0MDQ3MgMAAAADMTYwAgAAAAIzNAQAAAABMAcAAAAKMTAvMjQvMjAyMwgAAAAJNi8zMC8yMDEwCQAAAAEw2JUC24vU2wiEU0DgjdTbCCZDSVEuTkFTREFRR1M6VFNMQS5JUV9BUC5DUTIyMDEwLi4uLlVTRAEAAAAQxqIBAgAAAAYyNS42MzQBCAAAAAUAAAABMQEAAAAKMTQ2NjQ0MDQ3MgMAAAADMTYwAgAAAAQxMDE4BAAAAAEwBwAAAAoxMC8yNC8yMDIzCAAAAAk2LzMwLzIwMTAJAAAAATDYlQLbi9TbCL3eGeCN1NsIJkNJUS5OQVNEQVFHUzpUU0xBLklRX0FSLkNRMjIwMTAuLi4uVVNEAQAAABDGogECAAAABTYuNDY3AQgAAAAFAAAAATEBAAAACjE0NjY0NDA0NzIDAAAAAzE2MAIAAAAEMTAyMQQAAAABMAcAAAAKMTAvMjQvMjAyMwgAAAAJNi8zMC8yMDEwCQAAAAEw2JUC24vU2wjwUkLgjdTbCC1DSVEuTkFTREFRR1M6VFNMQS5JUV9JTlZFTlRPUlkuQ1EyMjAxMC4uLi5VU0QBAAAAEMaiAQIAAAAGMjkuNTE4AQgAAAAFAAAAATEBAAAA</t>
  </si>
  <si>
    <t>CjE0NjY0NDA0NzIDAAAAAzE2MAIAAAAEMTA0MwQAAAABMAcAAAAKMTAvMjQvMjAyMwgAAAAJNi8zMC8yMDEwCQAAAAEw2JUC24vU2wig2EPgjdTbCCdDSVEuTkFTREFRR1M6VFNMQS5JUV9TR0EuQ1EyMjAxMC4uLi5VU0QBAAAAEMaiAQIAAAAGMjIuMjA3AQgAAAAFAAAAATEBAAAACjE0NjY0NDA0NzIDAAAAAzE2MAIAAAACMjMEAAAAATAHAAAACjEwLzI0LzIwMjMIAAAACTYvMzAvMjAxMAkAAAABMNiVAtuL1NsIg9ZF4I3U2wg8Q0lRLk5BU0RBUUdTOlRTTEEuSVFfVE9UQUxfUkVWXzFZUl9BTk5fR1JPV1RILkNRMjIwMTAuLi4uVVNEAQAAABDGogECAAAABjUuNDE4NAEIAAAABQAAAAExAQAAAAoxNDY2NDQwNDcyAwAAAAMxNjACAAAABDQxOTQEAAAAATAHAAAACjEwLzI0LzIwMjMIAAAACTYvMzAvMjAxMAkAAAABMNiVAtuL1NsIRe054I3U2wgmQ0lRLk5BU0RBUUdTOlRTTEEuSVFfREEuQ1EyMjAxMC4uLi5VU0QBAAAAEMaiAQMAAAAAANiVAtuL1NsI+3M74I3U2wg0Q0lRLk5BU0RBUUdTOlRTTEEuSVFfTkVUX0lOVEVSRVNUX0VYUC5DUTIyMDEwLi4uLlVTRAEAAAAQxqIBAgAAAAYtMC40MTcBCAAAAAUAAAABMQEAAAAKMTQ2NjQ0MDQ3MgMAAAADMTYwAgAAAAMzNjgEAAAAATAHAAAACjEwLzI0LzIwMjMIAAAACTYvMzAvMjAxMAkAAAABMNiVAtuL1NsIikk94I3U2wgzQ0lRLk5BU0RBUUdTOlRTTEEu</t>
  </si>
  <si>
    <t>SVFfTkVUX1dPUktJTkdfQ0FQLkNRMjIwMTAuLi4uVVNEAQAAABDGogECAAAABy0yNS42MDgBCAAAAAUAAAABMQEAAAAKMTQ2NjQ0MDQ3MgMAAAADMTYwAgAAAAQxMzExBAAAAAEwBwAAAAoxMC8yNC8yMDIzCAAAAAk2LzMwLzIwMTAJAAAAATDYlQLbi9TbCFJQE+CN1NsIKUNJUS5OQVNEQVFHUzpUU0xBLklRX0NBUEVYLkNRMjIwMTAuLi4uVVNEAQAAABDGogECAAAABi05LjgxNQEIAAAABQAAAAExAQAAAAoxNDY2NDQwNDcyAwAAAAMxNjACAAAABDIwMjEEAAAAATAHAAAACjEwLzI0LzIwMjMIAAAACTYvMzAvMjAxMAkAAAABMNiVAtuL1NsI5I8/4I3U2wgtQ0lRLk5BU0RBUUdTOlRTTEEuSVFfVE9UQUxfUkVWLkNRMTIwMTAuLi4uVVNEAQAAABDGogECAAAABjIwLjgxMgEIAAAABQAAAAExAQAAAAoxNDU2NDE1MTMyAwAAAAMxNjACAAAAAjI4BAAAAAEwBwAAAAoxMC8yNC8yMDIzCAAAAAkzLzMxLzIwMTAJAAAAATDYlQLbi9TbCDgmKeCN1NsIJkNJUS5OQVNEQVFHUzpUU0xBLklRX05JLkNRMTIwMTAuLi4uVVNEAQAAABDGogECAAAABy0yOS41MTkBCAAAAAUAAAABMQEAAAAKMTQ1NjQxNTEzMgMAAAADMTYwAgAAAAIxNQQAAAABMAcAAAAKMTAvMjQvMjAyMwgAAAAJMy8zMS8yMDEwCQAAAAEw2JUC24vU2wiw0irgjdTbCC5DSVEuTkFTREFRR1M6VFNMQS5JUV9DQVNIX0VRVUlWLkNRMTIwMTAuLi4uVVNE</t>
  </si>
  <si>
    <t>AQAAABDGogECAAAABjYxLjU0NgEIAAAABQAAAAExAQAAAAoxNDU2NDE1MTMyAwAAAAMxNjACAAAABDEwOTYEAAAAATAHAAAACjEwLzI0LzIwMjMIAAAACTMvMzEvMjAxMAkAAAABMNiVAtuL1NsIumgt4I3U2wgyQ0lRLk5BU0RBUUdTOlRTTEEuSVFfQ0FTSF9TVF9JTlZFU1QuQ1ExMjAxMC4uLi5VU0QBAAAAEMaiAQIAAAAGNjEuNTQ2AQgAAAAFAAAAATEBAAAACjE0NTY0MTUxMzIDAAAAAzE2MAIAAAAEMTAwMgQAAAABMAcAAAAKMTAvMjQvMjAyMwgAAAAJMy8zMS8yMDEwCQAAAAEw2JUC24vU2wg6tC/gjdTbCCxDSVEuTkFTREFRR1M6VFNMQS5JUV9UT1RBTF9DQS5DUTEyMDEwLi4uLlVTRAEAAAAQxqIBAgAAAAcxMDAuNjAyAQgAAAAFAAAAATEBAAAACjE0NTY0MTUxMzIDAAAAAzE2MAIAAAAEMTAwOAQAAAABMAcAAAAKMTAvMjQvMjAyMwgAAAAJMy8zMS8yMDEwCQAAAAEw2JUC24vU2whITDLgjdTbCDBDSVEuTkFTREFRR1M6VFNMQS5JUV9UT1RBTF9BU1NFVFMuQ1ExMjAxMC4uLi5VU0QBAAAAEMaiAQIAAAAGMTQ1LjMyAQgAAAAFAAAAATEBAAAACjE0NTY0MTUxMzIDAAAAAzE2MAIAAAAEMTAwNwQAAAABMAcAAAAKMTAvMjQvMjAyMwgAAAAJMy8zMS8yMDEwCQAAAAEw2JUC24vU2wjwUkLgjdTbCCxDSVEuTkFTREFRR1M6VFNMQS5JUV9UT1RBTF9DTC5DUTEyMDEwLi4uLlVTRAEAAAAQxqIBAgAAAAY1</t>
  </si>
  <si>
    <t>OS4xMDUBCAAAAAUAAAABMQEAAAAKMTQ1NjQxNTEzMgMAAAADMTYwAgAAAAQxMDA5BAAAAAEwBwAAAAoxMC8yNC8yMDIzCAAAAAkzLzMxLzIwMTAJAAAAATDYlQLbi9TbCFJQE+CN1NsILkNJUS5OQVNEQVFHUzpUU0xBLklRX1RPVEFMX0xJQUIuQ1ExMjAxMC4uLi5VU0QBAAAAEMaiAQIAAAAHMTAxLjE0MQEIAAAABQAAAAExAQAAAAoxNDU2NDE1MTMyAwAAAAMxNjACAAAABDEyNzYEAAAAATAHAAAACjEwLzI0LzIwMjMIAAAACTMvMzEvMjAxMAkAAAABMNiVAtuL1NsIoNhD4I3U2wgvQ0lRLk5BU0RBUUdTOlRTTEEuSVFfUFJFRl9FUVVJVFkuQ1ExMjAxMC4uLi5VU0QBAAAAEMaiAQMAAAAAANiVAtuL1NsIg9ZF4I3U2wg3Q0lRLk5BU0RBUUdTOlRTTEEuSVFfVE9UQUxfQ09NTU9OX0VRVUlUWS5DUTEyMDEwLi4uLlVTRAEAAAAQxqIBAgAAAAY0NC4xNzkBCAAAAAUAAAABMQEAAAAKMTQ1NjQxNTEzMgMAAAADMTYwAgAAAAQxMDA2BAAAAAEwBwAAAAoxMC8yNC8yMDIzCAAAAAkzLzMxLzIwMTAJAAAAATDYlQLbi9TbCL3eGeCN1NsIKENJUS5OQVNEQVFHUzpUU0xBLklRX0FQSUMuQ1ExMjAxMC4uLi5VU0QBAAAAEMaiAQIAAAAHMzM0LjI3NAEIAAAABQAAAAExAQAAAAoxNDU2NDE1MTMyAwAAAAMxNjACAAAABDEwODQEAAAAATAHAAAACjEwLzI0LzIwMjMIAAAACTMvMzEvMjAxMAkAAAABMNiVAtuL1NsI+3M7</t>
  </si>
  <si>
    <t>4I3U2wgmQ0lRLk5BU0RBUUdTOlRTTEEuSVFfUkUuQ1ExMjAxMC4uLi5VU0QBAAAAEMaiAQIAAAAILTI5MC4xNzMBCAAAAAUAAAABMQEAAAAKMTQ1NjQxNTEzMgMAAAADMTYwAgAAAAQxMjIyBAAAAAEwBwAAAAoxMC8yNC8yMDIzCAAAAAkzLzMxLzIwMTAJAAAAATDYlQLbi9TbCIpJPeCN1NsIMENJUS5OQVNEQVFHUzpUU0xBLklRX1RPVEFMX0VRVUlUWS5DUTEyMDEwLi4uLlVTRAEAAAAQxqIBAgAAAAY0NC4xNzkBCAAAAAUAAAABMQEAAAAKMTQ1NjQxNTEzMgMAAAADMTYwAgAAAAQxMjc1BAAAAAEwBwAAAAoxMC8yNC8yMDIzCAAAAAkzLzMxLzIwMTAJAAAAATDYlQLbi9TbCOSPP+CN1NsIQUNJUS5OQVNEQVFHUzpUU0xBLklRX1RPVEFMX09VVFNUQU5ESU5HX0ZJTElOR19EQVRFLkNRMTIwMTAuLi4uVVNEAQAAABDGogECAAAACzEzOTYuNjQwODk1AQQAAAAFAAAAATUBAAAACjE0NTY0MTUxMzICAAAABTI0MTUzBgAAAAEw2JUC24vU2wiEU0DgjdTbCC5DSVEuTkFTREFRR1M6VFNMQS5JUV9UT1RBTF9ERUJULkNRMTIwMTAuLi4uVVNEAQAAABDGogECAAAABjMwLjkzMgEIAAAABQAAAAExAQAAAAoxNDU2NDE1MTMyAwAAAAMxNjACAAAABDQxNzMEAAAAATAHAAAACjEwLzI0LzIwMjMIAAAACTMvMzEvMjAxMAkAAAABMNiVAtuL1NsISEwy4I3U2wgyQ0lRLk5BU0RBUUdTOlRTTEEuSVFfUFJFRl9ESVZfT1RI</t>
  </si>
  <si>
    <t>RVIuQ1ExMjAxMC4uLi5VU0QBAAAAEMaiAQMAAAAAANiVAtuL1NsIg+E04I3U2wgoQ0lRLk5BU0RBUUdTOlRTTEEuSVFfQ09HUy5DUTEyMDEwLi4uLlVTRAEAAAAQxqIBAgAAAAUxNi45NgEIAAAABQAAAAExAQAAAAoxNDU2NDE1MTMyAwAAAAMxNjACAAAAAjM0BAAAAAEwBwAAAAoxMC8yNC8yMDIzCAAAAAkzLzMxLzIwMTAJAAAAATDYlQLbi9TbCFN8N+CN1NsIJkNJUS5OQVNEQVFHUzpUU0xBLklRX0FQLkNRMTIwMTAuLi4uVVNEAQAAABDGogECAAAABTE4LjE5AQgAAAAFAAAAATEBAAAACjE0NTY0MTUxMzIDAAAAAzE2MAIAAAAEMTAxOAQAAAABMAcAAAAKMTAvMjQvMjAyMwgAAAAJMy8zMS8yMDEwCQAAAAEw2JUC24vU2wgGtTjgjdTbCCZDSVEuTkFTREFRR1M6VFNMQS5JUV9BUi5DUTEyMDEwLi4uLlVTRAEAAAAQxqIBAgAAAAU1LjkzMQEIAAAABQAAAAExAQAAAAoxNDU2NDE1MTMyAwAAAAMxNjACAAAABDEwMjEEAAAAATAHAAAACjEwLzI0LzIwMjMIAAAACTMvMzEvMjAxMAkAAAABMNiVAtuL1NsIRe054I3U2wgtQ0lRLk5BU0RBUUdTOlRTTEEuSVFfSU5WRU5UT1JZLkNRMTIwMTAuLi4uVVNEAQAAABDGogECAAAABjI4LjU4OAEIAAAABQAAAAExAQAAAAoxNDU2NDE1MTMyAwAAAAMxNjACAAAABDEwNDMEAAAAATAHAAAACjEwLzI0LzIwMjMIAAAACTMvMzEvMjAxMAkAAAABMNiVAtuL1NsIUlAT4I3U</t>
  </si>
  <si>
    <t>2wgnQ0lRLk5BU0RBUUdTOlRTTEEuSVFfU0dBLkNRMTIwMTAuLi4uVVNEAQAAABDGogECAAAABjE2LjU4NQEIAAAABQAAAAExAQAAAAoxNDU2NDE1MTMyAwAAAAMxNjACAAAAAjIzBAAAAAEwBwAAAAoxMC8yNC8yMDIzCAAAAAkzLzMxLzIwMTAJAAAAATDYlQLbi9TbCLDSKuCN1NsIPENJUS5OQVNEQVFHUzpUU0xBLklRX1RPVEFMX1JFVl8xWVJfQU5OX0dST1dUSC5DUTEyMDEwLi4uLlVTRAEAAAAQxqIBAgAAAActMC4zNTQ0AQgAAAAFAAAAATEBAAAACjE0NTY0MTUxMzIDAAAAAzE2MAIAAAAENDE5NAQAAAABMAcAAAAKMTAvMjQvMjAyMwgAAAAJMy8zMS8yMDEwCQAAAAEw2JUC24vU2wi6aC3gjdTbCCZDSVEuTkFTREFRR1M6VFNMQS5JUV9EQS5DUTEyMDEwLi4uLlVTRAEAAAAQxqIBAwAAAAAA2JUC24vU2wi93hngjdTbCDRDSVEuTkFTREFRR1M6VFNMQS5JUV9ORVRfSU5URVJFU1RfRVhQLkNRMTIwMTAuLi4uVVNEAQAAABDGogECAAAABi0wLjE4MgEIAAAABQAAAAExAQAAAAoxNDU2NDE1MTMyAwAAAAMxNjACAAAAAzM2OAQAAAABMAcAAAAKMTAvMjQvMjAyMwgAAAAJMy8zMS8yMDEwCQAAAAEw2JUC24vU2wg6tC/gjdTbCDNDSVEuTkFTREFRR1M6VFNMQS5JUV9ORVRfV09SS0lOR19DQVAuQ1ExMjAxMC4uLi5VU0QBAAAAEMaiAQIAAAAHLTE5Ljc1NgEIAAAABQAAAAExAQAAAAoxNDU2NDE1MTMyAwAA</t>
  </si>
  <si>
    <t>AAMxNjACAAAABDEzMTEEAAAAATAHAAAACjEwLzI0LzIwMjMIAAAACTMvMzEvMjAxMAkAAAABMNiVAtuL1NsI/Tom4I3U2wgpQ0lRLk5BU0RBUUdTOlRTTEEuSVFfQ0FQRVguQ1ExMjAxMC4uLi5VU0QBAAAAEMaiAQIAAAAGLTUuNDcyAQgAAAAFAAAAATEBAAAACjE0NTY0MTUxMzIDAAAAAzE2MAIAAAAEMjAyMQQAAAABMAcAAAAKMTAvMjQvMjAyMwgAAAAJMy8zMS8yMDEwCQAAAAEw2JUC24vU2wjwUkLgjdTbCC1DSVEuTkFTREFRR1M6VFNMQS5JUV9UT1RBTF9SRVYuQ1E0MjAwOS4uLi5VU0QBAAAAEMaiAQIAAAAGMTguNTg1AQgAAAAFAAAAATEBAAAACjE0ODUwNzI1MzgDAAAAAzE2MAIAAAACMjgEAAAAATAHAAAACjEwLzI0LzIwMjMIAAAACjEyLzMxLzIwMDkJAAAAATDYlQLbi9TbCMMhPeCN1NsIJkNJUS5OQVNEQVFHUzpUU0xBLklRX05JLkNRNDIwMDkuLi4uVVNEAQAAABDGogECAAAABy0yNC4yNDIBCAAAAAUAAAABMQEAAAAKMTQ4NTA3MjUzOAMAAAADMTYwAgAAAAIxNQQAAAABMAcAAAAKMTAvMjQvMjAyMwgAAAAKMTIvMzEvMjAwOQkAAAABMNiVAtuL1NsILmk/4I3U2wguQ0lRLk5BU0RBUUdTOlRTTEEuSVFfQ0FTSF9FUVVJVi5DUTQyMDA5Li4uLlVTRAEAAAAQxqIBAgAAAAY2OS42MjcBCAAAAAUAAAABMQEAAAAKMTQ4NTA3MjUzOAMAAAADMTYwAgAAAAQxMDk2BAAAAAEwBwAAAAoxMC8yNC8y</t>
  </si>
  <si>
    <t>MDIzCAAAAAoxMi8zMS8yMDA5CQAAAAEw2JUC24vU2wiEU0DgjdTbCDJDSVEuTkFTREFRR1M6VFNMQS5JUV9DQVNIX1NUX0lOVkVTVC5DUTQyMDA5Li4uLlVTRAEAAAAQxqIBAgAAAAY2OS42MjcBCAAAAAUAAAABMQEAAAAKMTQ4NTA3MjUzOAMAAAADMTYwAgAAAAQxMDAyBAAAAAEwBwAAAAoxMC8yNC8yMDIzCAAAAAoxMi8zMS8yMDA5CQAAAAEw2JUC24vU2wiD4TTgjdTbCCxDSVEuTkFTREFRR1M6VFNMQS5JUV9UT1RBTF9DQS5DUTQyMDA5Li4uLlVTRAEAAAAQxqIBAgAAAAcxMDAuNTU5AQgAAAAFAAAAATEBAAAACjE0ODUwNzI1MzgDAAAAAzE2MAIAAAAEMTAwOAQAAAABMAcAAAAKMTAvMjQvMjAyMwgAAAAKMTIvMzEvMjAwOQkAAAABMNiVAtuL1NsIvd4Z4I3U2wgwQ0lRLk5BU0RBUUdTOlRTTEEuSVFfVE9UQUxfQVNTRVRTLkNRNDIwMDkuLi4uVVNEAQAAABDGogECAAAABzEzMC40MjQBCAAAAAUAAAABMQEAAAAKMTQ4NTA3MjUzOAMAAAADMTYwAgAAAAQxMDA3BAAAAAEwBwAAAAoxMC8yNC8yMDIzCAAAAAoxMi8zMS8yMDA5CQAAAAEw2JUC24vU2whTfDfgjdTbCCxDSVEuTkFTREFRR1M6VFNMQS5JUV9UT1RBTF9DTC5DUTQyMDA5Li4uLlVTRAEAAAAQxqIBAgAAAAY1Ny40ODkBCAAAAAUAAAABMQEAAAAKMTQ4NTA3MjUzOAMAAAADMTYwAgAAAAQxMDA5BAAAAAEwBwAAAAoxMC8yNC8yMDIzCAAAAAox</t>
  </si>
  <si>
    <t>Mi8zMS8yMDA5CQAAAAEw2JUC24vU2wgGtTjgjdTbCC5DSVEuTkFTREFRR1M6VFNMQS5JUV9UT1RBTF9MSUFCLkNRNDIwMDkuLi4uVVNEAQAAABDGogECAAAABjYyLjk4OAEIAAAABQAAAAExAQAAAAoxNDg1MDcyNTM4AwAAAAMxNjACAAAABDEyNzYEAAAAATAHAAAACjEwLzI0LzIwMjMIAAAACjEyLzMxLzIwMDkJAAAAATDYlQLbi9TbCEXtOeCN1NsIL0NJUS5OQVNEQVFHUzpUU0xBLklRX1BSRUZfRVFVSVRZLkNRNDIwMDkuLi4uVVNEAQAAABDGogECAAAABzMyMC45NTkBCAAAAAUAAAABMQEAAAAKMTQ4NTA3MjUzOAMAAAADMTYwAgAAAAQxMDA1BAAAAAEwBwAAAAoxMC8yNC8yMDIzCAAAAAoxMi8zMS8yMDA5CQAAAAEw2JUC24vU2wiw0irgjdTbCDdDSVEuTkFTREFRR1M6VFNMQS5JUV9UT1RBTF9DT01NT05fRVFVSVRZLkNRNDIwMDkuLi4uVVNEAQAAABDGogECAAAACC0yNTMuNTIzAQgAAAAFAAAAATEBAAAACjE0ODUwNzI1MzgDAAAAAzE2MAIAAAAEMTAwNgQAAAABMAcAAAAKMTAvMjQvMjAyMwgAAAAKMTIvMzEvMjAwOQkAAAABMNiVAtuL1NsIumgt4I3U2wgoQ0lRLk5BU0RBUUdTOlRTTEEuSVFfQVBJQy5DUTQyMDA5Li4uLlVTRAEAAAAQxqIBAgAAAAU3LjEyNAEIAAAABQAAAAExAQAAAAoxNDg1MDcyNTM4AwAAAAMxNjACAAAABDEwODQEAAAAATAHAAAACjEwLzI0LzIwMjMIAAAACjEyLzMxLzIw</t>
  </si>
  <si>
    <t>MDkJAAAAATDYlQLbi9TbCDq0L+CN1NsIJkNJUS5OQVNEQVFHUzpUU0xBLklRX1JFLkNRNDIwMDkuLi4uVVNEAQAAABDGogECAAAACC0yNjAuNjU0AQgAAAAFAAAAATEBAAAACjE0ODUwNzI1MzgDAAAAAzE2MAIAAAAEMTIyMgQAAAABMAcAAAAKMTAvMjQvMjAyMwgAAAAKMTIvMzEvMjAwOQkAAAABMNiVAtuL1NsISEwy4I3U2wgwQ0lRLk5BU0RBUUdTOlRTTEEuSVFfVE9UQUxfRVFVSVRZLkNRNDIwMDkuLi4uVVNEAQAAABDGogECAAAABjY3LjQzNgEIAAAABQAAAAExAQAAAAoxNDg1MDcyNTM4AwAAAAMxNjACAAAABDEyNzUEAAAAATAHAAAACjEwLzI0LzIwMjMIAAAACjEyLzMxLzIwMDkJAAAAATDYlQLbi9TbCPBSQuCN1NsIQUNJUS5OQVNEQVFHUzpUU0xBLklRX1RPVEFMX09VVFNUQU5ESU5HX0ZJTElOR19EQVRFLkNRNDIwMDkuLi4uVVNEAQAAABDGogECAAAABzEwOS4yNjMBBAAAAAUAAAABNQEAAAAKMTQ4NTA3MjUzOAIAAAAFMjQxNTMGAAAAATDYlQLbi9TbCKDYQ+CN1NsILkNJUS5OQVNEQVFHUzpUU0xBLklRX1RPVEFMX0RFQlQuQ1E0MjAwOS4uLi5VU0QBAAAAEMaiAQIAAAAEMS4wOQEIAAAABQAAAAExAQAAAAoxNDg1MDcyNTM4AwAAAAMxNjACAAAABDQxNzMEAAAAATAHAAAACjEwLzI0LzIwMjMIAAAACjEyLzMxLzIwMDkJAAAAATDYlQLbi9TbCEKsReCN1NsIMkNJUS5OQVNEQVFHUzpUU0xB</t>
  </si>
  <si>
    <t>LklRX1BSRUZfRElWX09USEVSLkNRNDIwMDkuLi4uVVNEAQAAABDGogEDAAAAAADYlQLbi9TbCP06JuCN1NsIKENJUS5OQVNEQVFHUzpUU0xBLklRX0NPR1MuQ1E0MjAwOS4uLi5VU0QBAAAAEMaiAQIAAAAGMTYuODA0AQgAAAAFAAAAATEBAAAACjE0ODUwNzI1MzgDAAAAAzE2MAIAAAACMzQEAAAAATAHAAAACjEwLzI0LzIwMjMIAAAACjEyLzMxLzIwMDkJAAAAATDYlQLbi9TbCDgmKeCN1NsIJkNJUS5OQVNEQVFHUzpUU0xBLklRX0FQLkNRNDIwMDkuLi4uVVNEAQAAABDGogECAAAABjE1LjA4NgEIAAAABQAAAAExAQAAAAoxNDg1MDcyNTM4AwAAAAMxNjACAAAABDEwMTgEAAAAATAHAAAACjEwLzI0LzIwMjMIAAAACjEyLzMxLzIwMDkJAAAAATDYlQLbi9TbCL3eGeCN1NsIJkNJUS5OQVNEQVFHUzpUU0xBLklRX0FSLkNRNDIwMDkuLi4uVVNEAQAAABDGogECAAAABTMuNDg4AQgAAAAFAAAAATEBAAAACjE0ODUwNzI1MzgDAAAAAzE2MAIAAAAEMTAyMQQAAAABMAcAAAAKMTAvMjQvMjAyMwgAAAAKMTIvMzEvMjAwOQkAAAABMNiVAtuL1NsI+3M74I3U2wgtQ0lRLk5BU0RBUUdTOlRTTEEuSVFfSU5WRU5UT1JZLkNRNDIwMDkuLi4uVVNEAQAAABDGogECAAAABjIzLjIyMgEIAAAABQAAAAExAQAAAAoxNDg1MDcyNTM4AwAAAAMxNjACAAAABDEwNDMEAAAAATAHAAAACjEwLzI0LzIwMjMIAAAACjEyLzMxLzIw</t>
  </si>
  <si>
    <t>MDkJAAAAATDYlQLbi9TbCMMhPeCN1NsIJ0NJUS5OQVNEQVFHUzpUU0xBLklRX1NHQS5DUTQyMDA5Li4uLlVTRAEAAAAQxqIBAgAAAAYxNi41NjMBCAAAAAUAAAABMQEAAAAKMTQ4NTA3MjUzOAMAAAADMTYwAgAAAAIyMwQAAAABMAcAAAAKMTAvMjQvMjAyMwgAAAAKMTIvMzEvMjAwOQkAAAABMNiVAtuL1NsILmk/4I3U2wg8Q0lRLk5BU0RBUUdTOlRTTEEuSVFfVE9UQUxfUkVWXzFZUl9BTk5fR1JPV1RILkNRNDIwMDkuLi4uVVNEAQAAABDGogECAAAABzMxLjIzMTQBCAAAAAUAAAABMQEAAAAKMTQ4NTA3MjUzOAMAAAADMTYwAgAAAAQ0MTk0BAAAAAEwBwAAAAoxMC8yNC8yMDIzCAAAAAoxMi8zMS8yMDA5CQAAAAEw2JUC24vU2wiEU0DgjdTbCCZDSVEuTkFTREFRR1M6VFNMQS5JUV9EQS5DUTQyMDA5Li4uLlVTRAEAAAAQxqIBAwAAAAAA2JUC24vU2wiD4TTgjdTbCDRDSVEuTkFTREFRR1M6VFNMQS5JUV9ORVRfSU5URVJFU1RfRVhQLkNRNDIwMDkuLi4uVVNEAQAAABDGogECAAAABTAuMDM3AQgAAAAFAAAAATEBAAAACjE0ODUwNzI1MzgDAAAAAzE2MAIAAAADMzY4BAAAAAEwBwAAAAoxMC8yNC8yMDIzCAAAAAoxMi8zMS8yMDA5CQAAAAEw2JUC24vU2whTfDfgjdTbCDNDSVEuTkFTREFRR1M6VFNMQS5JUV9ORVRfV09SS0lOR19DQVAuQ1E0MjAwOS4uLi5VU0QBAAAAEMaiAQIAAAAHLTI2LjI2NwEIAAAA</t>
  </si>
  <si>
    <t>BQAAAAExAQAAAAoxNDg1MDcyNTM4AwAAAAMxNjACAAAABDEzMTEEAAAAATAHAAAACjEwLzI0LzIwMjMIAAAACjEyLzMxLzIwMDkJAAAAATDYlQLbi9TbCFJQE+CN1NsIKUNJUS5OQVNEQVFHUzpUU0xBLklRX0NBUEVYLkNRNDIwMDkuLi4uVVNEAQAAABDGogECAAAABi02LjE5OQEIAAAABQAAAAExAQAAAAoxNDg1MDcyNTM4AwAAAAMxNjACAAAABDIwMjEEAAAAATAHAAAACjEwLzI0LzIwMjMIAAAACjEyLzMxLzIwMDkJAAAAATDYlQLbi9TbCAa1OOCN1NsILUNJUS5OQVNEQVFHUzpUU0xBLklRX1RPVEFMX1JFVi5DUTMyMDA5Li4uLlVTRAEAAAAQxqIBAgAAAAY0NS41MjcBCAAAAAUAAAABMQEAAAAKMTQxMDY4NjQ5MwMAAAADMTYwAgAAAAIyOAQAAAABMAcAAAAKMTAvMjQvMjAyMwgAAAAJOS8zMC8yMDA5CQAAAAEw2JUC24vU2whITDLgjdTbCCZDSVEuTkFTREFRR1M6VFNMQS5JUV9OSS5DUTMyMDA5Li4uLlVTRAEAAAAQxqIBAgAAAAYtNC42MTUBCAAAAAUAAAABMQEAAAAKMTQxMDY4NjQ5MwMAAAADMTYwAgAAAAIxNQQAAAABMAcAAAAKMTAvMjQvMjAyMwgAAAAJOS8zMC8yMDA5CQAAAAEw2JUC24vU2wjwUkLgjdTbCC5DSVEuTkFTREFRR1M6VFNMQS5JUV9DQVNIX0VRVUlWLkNRMzIwMDkuLi4uVVNEAQAAABDGogECAAAABzEwNi41NDcBCAAAAAUAAAABMQEAAAAKMTQxMDY4NjQ5MwMAAAADMTYwAgAA</t>
  </si>
  <si>
    <t>AAQxMDk2BAAAAAEwBwAAAAoxMC8yNC8yMDIzCAAAAAk5LzMwLzIwMDkJAAAAATDYlQLbi9TbCKDYQ+CN1NsIMkNJUS5OQVNEQVFHUzpUU0xBLklRX0NBU0hfU1RfSU5WRVNULkNRMzIwMDkuLi4uVVNEAQAAABDGogECAAAABzEwNi41NDcBCAAAAAUAAAABMQEAAAAKMTQxMDY4NjQ5MwMAAAADMTYwAgAAAAQxMDAyBAAAAAEwBwAAAAoxMC8yNC8yMDIzCAAAAAk5LzMwLzIwMDkJAAAAATDYlQLbi9TbCEKsReCN1NsILENJUS5OQVNEQVFHUzpUU0xBLklRX1RPVEFMX0NBLkNRMzIwMDkuLi4uVVNEAQAAABDGogECAAAABjEzMS45NQEIAAAABQAAAAExAQAAAAoxNDEwNjg2NDkzAwAAAAMxNjACAAAABDEwMDgEAAAAATAHAAAACjEwLzI0LzIwMjMIAAAACTkvMzAvMjAwOQkAAAABMNiVAtuL1NsIOCYp4I3U2wgwQ0lRLk5BU0RBUUdTOlRTTEEuSVFfVE9UQUxfQVNTRVRTLkNRMzIwMDkuLi4uVVNEAQAAABDGogECAAAABzE1NS45MTYBCAAAAAUAAAABMQEAAAAKMTQxMDY4NjQ5MwMAAAADMTYwAgAAAAQxMDA3BAAAAAEwBwAAAAoxMC8yNC8yMDIzCAAAAAk5LzMwLzIwMDkJAAAAATDYlQLbi9TbCLDSKuCN1NsILENJUS5OQVNEQVFHUzpUU0xBLklRX1RPVEFMX0NMLkNRMzIwMDkuLi4uVVNEAQAAABDGogECAAAABjYwLjk5OQEIAAAABQAAAAExAQAAAAoxNDEwNjg2NDkzAwAAAAMxNjACAAAABDEwMDkEAAAAATAH</t>
  </si>
  <si>
    <t>AAAACjEwLzI0LzIwMjMIAAAACTkvMzAvMjAwOQkAAAABMNiVAtuL1NsIUlAT4I3U2wguQ0lRLk5BU0RBUUdTOlRTTEEuSVFfVE9UQUxfTElBQi5DUTMyMDA5Li4uLlVTRAEAAAAQxqIBAgAAAAY2Ni4zMjYBCAAAAAUAAAABMQEAAAAKMTQxMDY4NjQ5MwMAAAADMTYwAgAAAAQxMjc2BAAAAAEwBwAAAAoxMC8yNC8yMDIzCAAAAAk5LzMwLzIwMDkJAAAAATDYlQLbi9TbCC5pP+CN1NsIL0NJUS5OQVNEQVFHUzpUU0xBLklRX1BSRUZfRVFVSVRZLkNRMzIwMDkuLi4uVVNEAQAAABDGogECAAAABzMyMC4yMzUBCAAAAAUAAAABMQEAAAAKMTQxMDY4NjQ5MwMAAAADMTYwAgAAAAQxMDA1BAAAAAEwBwAAAAoxMC8yNC8yMDIzCAAAAAk5LzMwLzIwMDkJAAAAATDYlQLbi9TbCGOXF+CN1NsIN0NJUS5OQVNEQVFHUzpUU0xBLklRX1RPVEFMX0NPTU1PTl9FUVVJVFkuQ1EzMjAwOS4uLi5VU0QBAAAAEMaiAQIAAAAILTIzMC42NDUBCAAAAAUAAAABMQEAAAAKMTQxMDY4NjQ5MwMAAAADMTYwAgAAAAQxMDA2BAAAAAEwBwAAAAoxMC8yNC8yMDIzCAAAAAk5LzMwLzIwMDkJAAAAATDYlQLbi9TbCL3eGeCN1NsIKENJUS5OQVNEQVFHUzpUU0xBLklRX0FQSUMuQ1EzMjAwOS4uLi5VU0QBAAAAEMaiAQIAAAAFNS43NDYBCAAAAAUAAAABMQEAAAAKMTQxMDY4NjQ5MwMAAAADMTYwAgAAAAQxMDg0BAAAAAEwBwAAAAoxMC8yNC8y</t>
  </si>
  <si>
    <t>MDIzCAAAAAk5LzMwLzIwMDkJAAAAATDYlQLbi9TbCIRTQOCN1NsIJkNJUS5OQVNEQVFHUzpUU0xBLklRX1JFLkNRMzIwMDkuLi4uVVNEAQAAABDGogECAAAACC0yMzYuNDEyAQgAAAAFAAAAATEBAAAACjE0MTA2ODY0OTMDAAAAAzE2MAIAAAAEMTIyMgQAAAABMAcAAAAKMTAvMjQvMjAyMwgAAAAJOS8zMC8yMDA5CQAAAAEw2JUC24vU2wgGtTjgjdTbCDBDSVEuTkFTREFRR1M6VFNMQS5JUV9UT1RBTF9FUVVJVFkuQ1EzMjAwOS4uLi5VU0QBAAAAEMaiAQIAAAAFODkuNTkBCAAAAAUAAAABMQEAAAAKMTQxMDY4NjQ5MwMAAAADMTYwAgAAAAQxMjc1BAAAAAEwBwAAAAoxMC8yNC8yMDIzCAAAAAk5LzMwLzIwMDkJAAAAATDYlQLbi9TbCEXtOeCN1NsIQUNJUS5OQVNEQVFHUzpUU0xBLklRX1RPVEFMX09VVFNUQU5ESU5HX0ZJTElOR19EQVRFLkNRMzIwMDkuLi4uVVNEAQAAABDGogECAAAACjEwNi42MTU4NzkBBAAAAAUAAAABNQEAAAAKMTQxMDY4NjQ5MwIAAAAFMjQxNTMGAAAAATDYlQLbi9TbCPtzO+CN1NsILkNJUS5OQVNEQVFHUzpUU0xBLklRX1RPVEFMX0RFQlQuQ1EzMjAwOS4uLi5VU0QBAAAAEMaiAQIAAAAFMC45NTQBCAAAAAUAAAABMQEAAAAKMTQxMDY4NjQ5MwMAAAADMTYwAgAAAAQ0MTczBAAAAAEwBwAAAAoxMC8yNC8yMDIzCAAAAAk5LzMwLzIwMDkJAAAAATDYlQLbi9TbCMMhPeCN1NsIMkNJ</t>
  </si>
  <si>
    <t>US5OQVNEQVFHUzpUU0xBLklRX1BSRUZfRElWX09USEVSLkNRMzIwMDkuLi4uVVNEAQAAABDGogEDAAAAAADYlQLbi9TbCLpoLeCN1NsIKENJUS5OQVNEQVFHUzpUU0xBLklRX0NPR1MuQ1EzMjAwOS4uLi5VU0QBAAAAEMaiAQIAAAAGMzcuODI4AQgAAAAFAAAAATEBAAAACjE0MTA2ODY0OTMDAAAAAzE2MAIAAAACMzQEAAAAATAHAAAACjEwLzI0LzIwMjMIAAAACTkvMzAvMjAwOQkAAAABMNiVAtuL1NsIOrQv4I3U2wgmQ0lRLk5BU0RBUUdTOlRTTEEuSVFfQVAuQ1EzMjAwOS4uLi5VU0QBAAAAEMaiAQIAAAAGMTcuMzU3AQgAAAAFAAAAATEBAAAACjE0MTA2ODY0OTMDAAAAAzE2MAIAAAAEMTAxOAQAAAABMAcAAAAKMTAvMjQvMjAyMwgAAAAJOS8zMC8yMDA5CQAAAAEw2JUC24vU2whITDLgjdTbCCZDSVEuTkFTREFRR1M6VFNMQS5JUV9BUi5DUTMyMDA5Li4uLlVTRAEAAAAQxqIBAgAAAAUxLjM4NgEIAAAABQAAAAExAQAAAAoxNDEwNjg2NDkzAwAAAAMxNjACAAAABDEwMjEEAAAAATAHAAAACjEwLzI0LzIwMjMIAAAACTkvMzAvMjAwOQkAAAABMNiVAtuL1NsIg+E04I3U2wgtQ0lRLk5BU0RBUUdTOlRTTEEuSVFfSU5WRU5UT1JZLkNRMzIwMDkuLi4uVVNEAQAAABDGogECAAAABjE5LjY1MwEIAAAABQAAAAExAQAAAAoxNDEwNjg2NDkzAwAAAAMxNjACAAAABDEwNDMEAAAAATAHAAAACjEwLzI0LzIwMjMI</t>
  </si>
  <si>
    <t>AAAACTkvMzAvMjAwOQkAAAABMNiVAtuL1NsIU3w34I3U2wgnQ0lRLk5BU0RBUUdTOlRTTEEuSVFfU0dBLkNRMzIwMDkuLi4uVVNEAQAAABDGogECAAAABjEwLjczMwEIAAAABQAAAAExAQAAAAoxNDEwNjg2NDkzAwAAAAMxNjACAAAAAjIzBAAAAAEwBwAAAAoxMC8yNC8yMDIzCAAAAAk5LzMwLzIwMDkJAAAAATDYlQLbi9TbCEKsReCN1NsIPENJUS5OQVNEQVFHUzpUU0xBLklRX1RPVEFMX1JFVl8xWVJfQU5OX0dST1dUSC5DUTMyMDA5Li4uLlVTRAEAAAAQxqIBAwAAAAAA2JUC24vU2whjlxfgjdTbCCZDSVEuTkFTREFRR1M6VFNMQS5JUV9EQS5DUTMyMDA5Li4uLlVTRAEAAAAQxqIBAwAAAAAA2JUC24vU2wi93hngjdTbCDRDSVEuTkFTREFRR1M6VFNMQS5JUV9ORVRfSU5URVJFU1RfRVhQLkNRMzIwMDkuLi4uVVNEAQAAABDGogECAAAABTAuMDM0AQgAAAAFAAAAATEBAAAACjE0MTA2ODY0OTMDAAAAAzE2MAIAAAADMzY4BAAAAAEwBwAAAAoxMC8yNC8yMDIzCAAAAAk5LzMwLzIwMDkJAAAAATDYlQLbi9TbCDgmKeCN1NsIM0NJUS5OQVNEQVFHUzpUU0xBLklRX05FVF9XT1JLSU5HX0NBUC5DUTMyMDA5Li4uLlVTRAEAAAAQxqIBAgAAAActMzUuMzUzAQgAAAAFAAAAATEBAAAACjE0MTA2ODY0OTMDAAAAAzE2MAIAAAAEMTMxMQQAAAABMAcAAAAKMTAvMjQvMjAyMwgAAAAJOS8zMC8yMDA5CQAAAAEw2JUC</t>
  </si>
  <si>
    <t>24vU2wiw0irgjdTbCClDSVEuTkFTREFRR1M6VFNMQS5JUV9DQVBFWC5DUTMyMDA5Li4uLlVTRAEAAAAQxqIBAgAAAAYtMi4yNTYBCAAAAAUAAAABMQEAAAAKMTQxMDY4NjQ5MwMAAAADMTYwAgAAAAQyMDIxBAAAAAEwBwAAAAoxMC8yNC8yMDIzCAAAAAk5LzMwLzIwMDkJAAAAATDYlQLbi9TbCIRTQOCN1NsILUNJUS5OQVNEQVFHUzpUU0xBLklRX1RPVEFMX1JFVi5DUTIyMDA5Li4uLlVTRAEAAAAQxqIBAgAAAAYyNi45NDUBCAAAAAUAAAABMQEAAAAKMTM5MjE0Nzk4MAMAAAADMTYwAgAAAAIyOAQAAAABMAcAAAAKMTAvMjQvMjAyMwgAAAAJNi8zMC8yMDA5CQAAAAEw2JUC24vU2wjDIT3gjdTbCCZDSVEuTkFTREFRR1M6VFNMQS5JUV9OSS5DUTIyMDA5Li4uLlVTRAEAAAAQxqIBAgAAAActMTAuODY3AQgAAAAFAAAAATEBAAAACjEzOTIxNDc5ODADAAAAAzE2MAIAAAACMTUEAAAAATAHAAAACjEwLzI0LzIwMjMIAAAACTYvMzAvMjAwOQkAAAABMNiVAtuL1NsILmk/4I3U2wguQ0lRLk5BU0RBUUdTOlRTTEEuSVFfQ0FTSF9FUVVJVi5DUTIyMDA5Li4uLlVTRAEAAAAQxqIBAwAAAAAA2JUC24vU2wilEybgjdTbCDJDSVEuTkFTREFRR1M6VFNMQS5JUV9DQVNIX1NUX0lOVkVTVC5DUTIyMDA5Li4uLlVTRAEAAAAQxqIBAwAAAAAA2JUC24vU2wg/ryjgjdTbCCxDSVEuTkFTREFRR1M6VFNMQS5JUV9UT1RBTF9D</t>
  </si>
  <si>
    <t>QS5DUTIyMDA5Li4uLlVTRAEAAAAQxqIBAwAAAAAA2JUC24vU2wi93hngjdTbCDBDSVEuTkFTREFRR1M6VFNMQS5JUV9UT1RBTF9BU1NFVFMuQ1EyMjAwOS4uLi5VU0QBAAAAEMaiAQMAAAAAANiVAtuL1NsIg+E04I3U2wgsQ0lRLk5BU0RBUUdTOlRTTEEuSVFfVE9UQUxfQ0wuQ1EyMjAwOS4uLi5VU0QBAAAAEMaiAQMAAAAAANiVAtuL1NsISlU34I3U2wguQ0lRLk5BU0RBUUdTOlRTTEEuSVFfVE9UQUxfTElBQi5DUTIyMDA5Li4uLlVTRAEAAAAQxqIBAwAAAAAA2JUC24vU2wgGtTjgjdTbCC9DSVEuTkFTREFRR1M6VFNMQS5JUV9QUkVGX0VRVUlUWS5DUTIyMDA5Li4uLlVTRAEAAAAQxqIBAwAAAAAA2JUC24vU2whF7TngjdTbCDdDSVEuTkFTREFRR1M6VFNMQS5JUV9UT1RBTF9DT01NT05fRVFVSVRZLkNRMjIwMDkuLi4uVVNEAQAAABDGogEDAAAAAADYlQLbi9TbCLpoLeCN1NsIKENJUS5OQVNEQVFHUzpUU0xBLklRX0FQSUMuQ1EyMjAwOS4uLi5VU0QBAAAAEMaiAQMAAAAAANiVAtuL1NsIOrQv4I3U2wgmQ0lRLk5BU0RBUUdTOlRTTEEuSVFfUkUuQ1EyMjAwOS4uLi5VU0QBAAAAEMaiAQMAAAAAANiVAtuL1NsISEwy4I3U2wgwQ0lRLk5BU0RBUUdTOlRTTEEuSVFfVE9UQUxfRVFVSVRZLkNRMjIwMDkuLi4uVVNEAQAAABDGogEDAAAAAADYlQLbi9TbCGOXF+CN1NsIQUNJUS5OQVNEQVFHUzpUU0xBLklR</t>
  </si>
  <si>
    <t>X1RPVEFMX09VVFNUQU5ESU5HX0ZJTElOR19EQVRFLkNRMjIwMDkuLi4uVVNEAQAAABDGogECAAAACTEwNC40ODkzNwEEAAAABQAAAAE1AQAAAAoxMzkyMTQ3OTgwAgAAAAUyNDE1MwYAAAABMNiVAtuL1NsIQqxF4I3U2wguQ0lRLk5BU0RBUUdTOlRTTEEuSVFfVE9UQUxfREVCVC5DUTIyMDA5Li4uLlVTRAEAAAAQxqIBAwAAAAAA2JUC24vU2wg4JingjdTbCDJDSVEuTkFTREFRR1M6VFNMQS5JUV9QUkVGX0RJVl9PVEhFUi5DUTIyMDA5Li4uLlVTRAEAAAAQxqIBAwAAAAAA2JUC24vU2wilEybgjdTbCChDSVEuTkFTREFRR1M6VFNMQS5JUV9DT0dTLkNRMjIwMDkuLi4uVVNEAQAAABDGogECAAAABjI0Ljg0NAEIAAAABQAAAAExAQAAAAoxMzkyMTQ3OTgwAwAAAAMxNjACAAAAAjM0BAAAAAEwBwAAAAoxMC8yNC8yMDIzCAAAAAk2LzMwLzIwMDkJAAAAATDYlQLbi9TbCD+vKOCN1NsIJkNJUS5OQVNEQVFHUzpUU0xBLklRX0FQLkNRMjIwMDkuLi4uVVNEAQAAABDGogEDAAAAAADYlQLbi9TbCLDSKuCN1NsIJkNJUS5OQVNEQVFHUzpUU0xBLklRX0FSLkNRMjIwMDkuLi4uVVNEAQAAABDGogEDAAAAAADYlQLbi9TbCMMhPeCN1NsILUNJUS5OQVNEQVFHUzpUU0xBLklRX0lOVkVOVE9SWS5DUTIyMDA5Li4uLlVTRAEAAAAQxqIBAwAAAAAA2JUC24vU2wguaT/gjdTbCCdDSVEuTkFTREFRR1M6VFNMQS5JUV9TR0Eu</t>
  </si>
  <si>
    <t>Q1EyMjAwOS4uLi5VU0QBAAAAEMaiAQIAAAAFOC4yNDcBCAAAAAUAAAABMQEAAAAKMTM5MjE0Nzk4MAMAAAADMTYwAgAAAAIyMwQAAAABMAcAAAAKMTAvMjQvMjAyMwgAAAAJNi8zMC8yMDA5CQAAAAEw2JUC24vU2wiEU0DgjdTbCDxDSVEuTkFTREFRR1M6VFNMQS5JUV9UT1RBTF9SRVZfMVlSX0FOTl9HUk9XVEguQ1EyMjAwOS4uLi5VU0QBAAAAEMaiAQMAAAAAANiVAtuL1NsI8FJC4I3U2wgmQ0lRLk5BU0RBUUdTOlRTTEEuSVFfREEuQ1EyMjAwOS4uLi5VU0QBAAAAEMaiAQMAAAAAANiVAtuL1NsIoNhD4I3U2wg0Q0lRLk5BU0RBUUdTOlRTTEEuSVFfTkVUX0lOVEVSRVNUX0VYUC5DUTIyMDA5Li4uLlVTRAEAAAAQxqIBAgAAAAYtMS4wNTcBCAAAAAUAAAABMQEAAAAKMTM5MjE0Nzk4MAMAAAADMTYwAgAAAAMzNjgEAAAAATAHAAAACjEwLzI0LzIwMjMIAAAACTYvMzAvMjAwOQkAAAABMNiVAtuL1NsINcY54I3U2wgzQ0lRLk5BU0RBUUdTOlRTTEEuSVFfTkVUX1dPUktJTkdfQ0FQLkNRMjIwMDkuLi4uVVNEAQAAABDGogEDAAAAAADYlQLbi9TbCFJQE+CN1NsIKUNJUS5OQVNEQVFHUzpUU0xBLklRX0NBUEVYLkNRMjIwMDkuLi4uVVNEAQAAABDGogECAAAABi0yLjUyNwEIAAAABQAAAAExAQAAAAoxMzkyMTQ3OTgwAwAAAAMxNjACAAAABDIwMjEEAAAAATAHAAAACjEwLzI0LzIwMjMIAAAACTYvMzAvMjAw</t>
  </si>
  <si>
    <t>OQkAAAABMNiVAtuL1NsI+3M74I3U2wgtQ0lRLk5BU0RBUUdTOlRTTEEuSVFfVE9UQUxfUkVWLkNRMTIwMDkuLi4uVVNEAQAAABDGogECAAAABjIwLjg4NgEIAAAABQAAAAExAQAAAAoxMzg3OTg3MTcxAwAAAAMxNjACAAAAAjI4BAAAAAEwBwAAAAoxMC8yNC8yMDIzCAAAAAkzLzMxLzIwMDkJAAAAATDYlQLbi9TbCEpVN+CN1NsIJkNJUS5OQVNEQVFHUzpUU0xBLklRX05JLkNRMTIwMDkuLi4uVVNEAQAAABDGogECAAAABy0xNi4wMTYBCAAAAAUAAAABMQEAAAAKMTM4Nzk4NzE3MQMAAAADMTYwAgAAAAIxNQQAAAABMAcAAAAKMTAvMjQvMjAyMwgAAAAJMy8zMS8yMDA5CQAAAAEw2JUC24vU2wgGtTjgjdTbCC5DSVEuTkFTREFRR1M6VFNMQS5JUV9DQVNIX0VRVUlWLkNRMTIwMDkuLi4uVVNEAQAAABDGogEDAAAAAADYlQLbi9TbCLDSKuCN1NsIMkNJUS5OQVNEQVFHUzpUU0xBLklRX0NBU0hfU1RfSU5WRVNULkNRMTIwMDkuLi4uVVNEAQAAABDGogECAAAABTkuMjc3AQgAAAAFAAAAATEBAAAACjEzODc5ODcxNzEDAAAAAzE2MAIAAAAEMTAwMgQAAAABMAcAAAAKMTAvMjQvMjAyMwgAAAAJMy8zMS8yMDA5CQAAAAEw2JUC24vU2wi6aC3gjdTbCCxDSVEuTkFTREFRR1M6VFNMQS5JUV9UT1RBTF9DQS5DUTEyMDA5Li4uLlVTRAEAAAAQxqIBAwAAAAAA2JUC24vU2wg6tC/gjdTbCDBDSVEuTkFTREFRR1M6VFNM</t>
  </si>
  <si>
    <t>QS5JUV9UT1RBTF9BU1NFVFMuQ1ExMjAwOS4uLi5VU0QBAAAAEMaiAQMAAAAAANiVAtuL1NsISEwy4I3U2wgsQ0lRLk5BU0RBUUdTOlRTTEEuSVFfVE9UQUxfQ0wuQ1ExMjAwOS4uLi5VU0QBAAAAEMaiAQMAAAAAANiVAtuL1NsIg+E04I3U2wguQ0lRLk5BU0RBUUdTOlRTTEEuSVFfVE9UQUxfTElBQi5DUTEyMDA5Li4uLlVTRAEAAAAQxqIBAwAAAAAA2JUC24vU2wig2EPgjdTbCC9DSVEuTkFTREFRR1M6VFNMQS5JUV9QUkVGX0VRVUlUWS5DUTEyMDA5Li4uLlVTRAEAAAAQxqIBAgAAAAcxMDMuMjUyAQgAAAAFAAAAATEBAAAACjEzODc5ODcxNzEDAAAAAzE2MAIAAAAEMTAwNQQAAAABMAcAAAAKMTAvMjQvMjAyMwgAAAAJMy8zMS8yMDA5CQAAAAEw2JUC24vU2wiPcBfgjdTbCDdDSVEuTkFTREFRR1M6VFNMQS5JUV9UT1RBTF9DT01NT05fRVFVSVRZLkNRMTIwMDkuLi4uVVNEAQAAABDGogECAAAACC0xOTkuNzE0AQgAAAAFAAAAATEBAAAACjEzODc5ODcxNzEDAAAAAzE2MAIAAAAEMTAwNgQAAAABMAcAAAAKMTAvMjQvMjAyMwgAAAAJMy8zMS8yMDA5CQAAAAEw2JUC24vU2wiStxngjdTbCChDSVEuTkFTREFRR1M6VFNMQS5JUV9BUElDLkNRMTIwMDkuLi4uVVNEAQAAABDGogEDAAAAAADYlQLbi9TbCEKsReCN1NsIJkNJUS5OQVNEQVFHUzpUU0xBLklRX1JFLkNRMTIwMDkuLi4uVVNEAQAAABDGogEDAAAA</t>
  </si>
  <si>
    <t>AADYlQLbi9TbCD+vKOCN1NsIMENJUS5OQVNEQVFHUzpUU0xBLklRX1RPVEFMX0VRVUlUWS5DUTEyMDA5Li4uLlVTRAEAAAAQxqIBAgAAAActOTYuNDYyAQgAAAAFAAAAATEBAAAACjEzODc5ODcxNzEDAAAAAzE2MAIAAAAEMTI3NQQAAAABMAcAAAAKMTAvMjQvMjAyMwgAAAAJMy8zMS8yMDA5CQAAAAEw2JUC24vU2wguaT/gjdTbCEFDSVEuTkFTREFRR1M6VFNMQS5JUV9UT1RBTF9PVVRTVEFORElOR19GSUxJTkdfREFURS5DUTEyMDA5Li4uLlVTRAEAAAAQxqIBAgAAAAkxMDMuODYyOTEBBAAAAAUAAAABNQEAAAAKMTM4Nzk4NzE3MQIAAAAFMjQxNTMGAAAAATDYlQLbi9TbCIRTQOCN1NsILkNJUS5OQVNEQVFHUzpUU0xBLklRX1RPVEFMX0RFQlQuQ1ExMjAwOS4uLi5VU0QBAAAAEMaiAQIAAAAGNTUuNzU3AQgAAAAFAAAAATEBAAAACjEzODc5ODcxNzEDAAAAAzE2MAIAAAAENDE3MwQAAAABMAcAAAAKMTAvMjQvMjAyMwgAAAAJMy8zMS8yMDA5CQAAAAEw2JUC24vU2wjwUkLgjdTbCDJDSVEuTkFTREFRR1M6VFNMQS5JUV9QUkVGX0RJVl9PVEhFUi5DUTEyMDA5Li4uLlVTRAEAAAAQxqIBAwAAAAAA2JUC24vU2whSUBPgjdTbCChDSVEuTkFTREFRR1M6VFNMQS5JUV9DT0dTLkNRMTIwMDkuLi4uVVNEAQAAABDGogECAAAABjIyLjkzMgEIAAAABQAAAAExAQAAAAoxMzg3OTg3MTcxAwAAAAMxNjACAAAAAjM0</t>
  </si>
  <si>
    <t>BAAAAAEwBwAAAAoxMC8yNC8yMDIzCAAAAAkzLzMxLzIwMDkJAAAAATDYlQLbi9TbCAa1OOCN1NsIJkNJUS5OQVNEQVFHUzpUU0xBLklRX0FQLkNRMTIwMDkuLi4uVVNEAQAAABDGogEDAAAAAADYlQLbi9TbCDXGOeCN1NsIJkNJUS5OQVNEQVFHUzpUU0xBLklRX0FSLkNRMTIwMDkuLi4uVVNEAQAAABDGogEDAAAAAADYlQLbi9TbCPtzO+CN1NsILUNJUS5OQVNEQVFHUzpUU0xBLklRX0lOVkVOVE9SWS5DUTEyMDA5Li4uLlVTRAEAAAAQxqIBAwAAAAAA2JUC24vU2wjDIT3gjdTbCCdDSVEuTkFTREFRR1M6VFNMQS5JUV9TR0EuQ1ExMjAwOS4uLi5VU0QBAAAAEMaiAQIAAAAFNi42MDcBCAAAAAUAAAABMQEAAAAKMTM4Nzk4NzE3MQMAAAADMTYwAgAAAAIyMwQAAAABMAcAAAAKMTAvMjQvMjAyMwgAAAAJMy8zMS8yMDA5CQAAAAEw2JUC24vU2wilEybgjdTbCDxDSVEuTkFTREFRR1M6VFNMQS5JUV9UT1RBTF9SRVZfMVlSX0FOTl9HUk9XVEguQ1ExMjAwOS4uLi5VU0QBAAAAEMaiAQMAAAAAANiVAtuL1NsIj3AX4I3U2wgmQ0lRLk5BU0RBUUdTOlRTTEEuSVFfREEuQ1ExMjAwOS4uLi5VU0QBAAAAEMaiAQMAAAAAANiVAtuL1NsIkrcZ4I3U2wg0Q0lRLk5BU0RBUUdTOlRTTEEuSVFfTkVUX0lOVEVSRVNUX0VYUC5DUTEyMDA5Li4uLlVTRAEAAAAQxqIBAgAAAAYtMS4zODYBCAAAAAUAAAABMQEAAAAKMTM4Nzk4</t>
  </si>
  <si>
    <t>NzE3MQMAAAADMTYwAgAAAAMzNjgEAAAAATAHAAAACjEwLzI0LzIwMjMIAAAACTMvMzEvMjAwOQkAAAABMNiVAtuL1NsISEwy4I3U2wgzQ0lRLk5BU0RBUUdTOlRTTEEuSVFfTkVUX1dPUktJTkdfQ0FQLkNRMTIwMDkuLi4uVVNEAQAAABDGogEDAAAAAADYlQLbi9TbCF+9NOCN1NsIKUNJUS5OQVNEQVFHUzpUU0xBLklRX0NBUEVYLkNRMTIwMDkuLi4uVVNEAQAAABDGogECAAAABi0wLjkwMgEIAAAABQAAAAExAQAAAAoxMzg3OTg3MTcxAwAAAAMxNjACAAAABDIwMjEEAAAAATAHAAAACjEwLzI0LzIwMjMIAAAACTMvMzEvMjAwOQkAAAABMNiVAtuL1NsISlU34I3U2wgtQ0lRLk5BU0RBUUdTOlRTTEEuSVFfVE9UQUxfUkVWLkNRNDIwMDguLi4uVVNEAQAAABDGogECAAAABjE0LjE2MgEIAAAABQAAAAExAQAAAAoxMzgyNTQ0NTc2AwAAAAMxNjACAAAAAjI4BAAAAAEwBwAAAAoxMC8yNC8yMDIzCAAAAAoxMi8zMS8yMDA4CQAAAAEw2JUC24vU2wig2EPgjdTbCCZDSVEuTkFTREFRR1M6VFNMQS5JUV9OSS5DUTQyMDA4Li4uLlVTRAEAAAAQxqIBAgAAAActMjUuNDk4AQgAAAAFAAAAATEBAAAACjEzODI1NDQ1NzYDAAAAAzE2MAIAAAACMTUEAAAAATAHAAAACjEwLzI0LzIwMjMIAAAACjEyLzMxLzIwMDgJAAAAATDYlQLbi9TbCEKsReCN1NsILkNJUS5OQVNEQVFHUzpUU0xBLklRX0NBU0hfRVFVSVYuQ1E0MjAw</t>
  </si>
  <si>
    <t>OC4uLi5VU0QBAAAAEMaiAQIAAAAFOS4yNzcBCAAAAAUAAAABMQEAAAAKMTM4MjU0NDU3NgMAAAADMTYwAgAAAAQxMDk2BAAAAAEwBwAAAAoxMC8yNC8yMDIzCAAAAAoxMi8zMS8yMDA4CQAAAAEw2JUC24vU2wilEybgjdTbCDJDSVEuTkFTREFRR1M6VFNMQS5JUV9DQVNIX1NUX0lOVkVTVC5DUTQyMDA4Li4uLlVTRAEAAAAQxqIBAgAAAAU5LjI3NwEIAAAABQAAAAExAQAAAAoxMzgyNTQ0NTc2AwAAAAMxNjACAAAABDEwMDIEAAAAATAHAAAACjEwLzI0LzIwMjMIAAAACjEyLzMxLzIwMDgJAAAAATDYlQLbi9TbCD+vKOCN1NsILENJUS5OQVNEQVFHUzpUU0xBLklRX1RPVEFMX0NBLkNRNDIwMDguLi4uVVNEAQAAABDGogECAAAABjMxLjQyNwEIAAAABQAAAAExAQAAAAoxMzgyNTQ0NTc2AwAAAAMxNjACAAAABDEwMDgEAAAAATAHAAAACjEwLzI0LzIwMjMIAAAACjEyLzMxLzIwMDgJAAAAATDYlQLbi9TbCDgmKeCN1NsIMENJUS5OQVNEQVFHUzpUU0xBLklRX1RPVEFMX0FTU0VUUy5DUTQyMDA4Li4uLlVTRAEAAAAQxqIBAgAAAAY1MS42OTkBCAAAAAUAAAABMQEAAAAKMTM4MjU0NDU3NgMAAAADMTYwAgAAAAQxMDA3BAAAAAEwBwAAAAoxMC8yNC8yMDIzCAAAAAoxMi8zMS8yMDA4CQAAAAEw2JUC24vU2wj7czvgjdTbCCxDSVEuTkFTREFRR1M6VFNMQS5JUV9UT1RBTF9DTC5DUTQyMDA4Li4uLlVTRAEAAAAQ</t>
  </si>
  <si>
    <t>xqIBAgAAAAY4Ny45MzUBCAAAAAUAAAABMQEAAAAKMTM4MjU0NDU3NgMAAAADMTYwAgAAAAQxMDA5BAAAAAEwBwAAAAoxMC8yNC8yMDIzCAAAAAoxMi8zMS8yMDA4CQAAAAEw2JUC24vU2wjDIT3gjdTbCC5DSVEuTkFTREFRR1M6VFNMQS5JUV9UT1RBTF9MSUFCLkNRNDIwMDguLi4uVVNEAQAAABDGogECAAAABzE0OC4xNjEBCAAAAAUAAAABMQEAAAAKMTM4MjU0NDU3NgMAAAADMTYwAgAAAAQxMjc2BAAAAAEwBwAAAAoxMC8yNC8yMDIzCAAAAAoxMi8zMS8yMDA4CQAAAAEw2JUC24vU2wguaT/gjdTbCC9DSVEuTkFTREFRR1M6VFNMQS5JUV9QUkVGX0VRVUlUWS5DUTQyMDA4Li4uLlVTRAEAAAAQxqIBAgAAAAcxMDMuMjUyAQgAAAAFAAAAATEBAAAACjEzODI1NDQ1NzYDAAAAAzE2MAIAAAAEMTAwNQQAAAABMAcAAAAKMTAvMjQvMjAyMwgAAAAKMTIvMzEvMjAwOAkAAAABMNiVAtuL1NsIhFNA4I3U2wg3Q0lRLk5BU0RBUUdTOlRTTEEuSVFfVE9UQUxfQ09NTU9OX0VRVUlUWS5DUTQyMDA4Li4uLlVTRAEAAAAQxqIBAgAAAAgtMTk5LjcxNAEIAAAABQAAAAExAQAAAAoxMzgyNTQ0NTc2AwAAAAMxNjACAAAABDEwMDYEAAAAATAHAAAACjEwLzI0LzIwMjMIAAAACjEyLzMxLzIwMDgJAAAAATDYlQLbi9TbCPBSQuCN1NsIKENJUS5OQVNEQVFHUzpUU0xBLklRX0FQSUMuQ1E0MjAwOC4uLi5VU0QBAAAAEMaiAQIA</t>
  </si>
  <si>
    <t>AAAFNS4xOTMBCAAAAAUAAAABMQEAAAAKMTM4MjU0NDU3NgMAAAADMTYwAgAAAAQxMDg0BAAAAAEwBwAAAAoxMC8yNC8yMDIzCAAAAAoxMi8zMS8yMDA4CQAAAAEw2JUC24vU2wihjzjgjdTbCCZDSVEuTkFTREFRR1M6VFNMQS5JUV9SRS5DUTQyMDA4Li4uLlVTRAEAAAAQxqIBAgAAAAgtMjA0LjkxNAEIAAAABQAAAAExAQAAAAoxMzgyNTQ0NTc2AwAAAAMxNjACAAAABDEyMjIEAAAAATAHAAAACjEwLzI0LzIwMjMIAAAACjEyLzMxLzIwMDgJAAAAATDYlQLbi9TbCDXGOeCN1NsIMENJUS5OQVNEQVFHUzpUU0xBLklRX1RPVEFMX0VRVUlUWS5DUTQyMDA4Li4uLlVTRAEAAAAQxqIBAgAAAActOTYuNDYyAQgAAAAFAAAAATEBAAAACjEzODI1NDQ1NzYDAAAAAzE2MAIAAAAEMTI3NQQAAAABMAcAAAAKMTAvMjQvMjAyMwgAAAAKMTIvMzEvMjAwOAkAAAABMNiVAtuL1NsIj3AX4I3U2whBQ0lRLk5BU0RBUUdTOlRTTEEuSVFfVE9UQUxfT1VUU1RBTkRJTkdfRklMSU5HX0RBVEUuQ1E0MjAwOC4uLi5VU0QBAAAAEMaiAQIAAAAKMTA1LjE1NjQ2NQEEAAAABQAAAAE1AQAAAAoxMzgyNTQ0NTc2AgAAAAUyNDE1MwYAAAABMNiVAtuL1NsIkrcZ4I3U2wguQ0lRLk5BU0RBUUdTOlRTTEEuSVFfVE9UQUxfREVCVC5DUTQyMDA4Li4uLlVTRAEAAAAQxqIBAgAAAAY1NS43NTcBCAAAAAUAAAABMQEAAAAKMTM4MjU0NDU3NgMA</t>
  </si>
  <si>
    <t>AAADMTYwAgAAAAQ0MTczBAAAAAEwBwAAAAoxMC8yNC8yMDIzCAAAAAoxMi8zMS8yMDA4CQAAAAEw2JUC24vU2whITDLgjdTbCDJDSVEuTkFTREFRR1M6VFNMQS5JUV9QUkVGX0RJVl9PVEhFUi5DUTQyMDA4Li4uLlVTRAEAAAAQxqIBAwAAAAAA2JUC24vU2wilEybgjdTbCChDSVEuTkFTREFRR1M6VFNMQS5JUV9DT0dTLkNRNDIwMDguLi4uVVNEAQAAABDGogECAAAABjIwLjU2NAEIAAAABQAAAAExAQAAAAoxMzgyNTQ0NTc2AwAAAAMxNjACAAAAAjM0BAAAAAEwBwAAAAoxMC8yNC8yMDIzCAAAAAoxMi8zMS8yMDA4CQAAAAEw2JUC24vU2wg/ryjgjdTbCCZDSVEuTkFTREFRR1M6VFNMQS5JUV9BUC5DUTQyMDA4Li4uLlVTRAEAAAAQxqIBAgAAAAYxNC4xODQBCAAAAAUAAAABMQEAAAAKMTM4MjU0NDU3NgMAAAADMTYwAgAAAAQxMDE4BAAAAAEwBwAAAAoxMC8yNC8yMDIzCAAAAAoxMi8zMS8yMDA4CQAAAAEw2JUC24vU2whfvTTgjdTbCCZDSVEuTkFTREFRR1M6VFNMQS5JUV9BUi5DUTQyMDA4Li4uLlVTRAEAAAAQxqIBAgAAAAQzLjMyAQgAAAAFAAAAATEBAAAACjEzODI1NDQ1NzYDAAAAAzE2MAIAAAAEMTAyMQQAAAABMAcAAAAKMTAvMjQvMjAyMwgAAAAKMTIvMzEvMjAwOAkAAAABMNiVAtuL1NsISlU34I3U2wgtQ0lRLk5BU0RBUUdTOlRTTEEuSVFfSU5WRU5UT1JZLkNRNDIwMDguLi4uVVNEAQAAABDG</t>
  </si>
  <si>
    <t>ogECAAAABTE2LjY1AQgAAAAFAAAAATEBAAAACjEzODI1NDQ1NzYDAAAAAzE2MAIAAAAEMTA0MwQAAAABMAcAAAAKMTAvMjQvMjAyMwgAAAAKMTIvMzEvMjAwOAkAAAABMNiVAtuL1NsIQqxF4I3U2wgnQ0lRLk5BU0RBUUdTOlRTTEEuSVFfU0dBLkNRNDIwMDguLi4uVVNEAQAAABDGogECAAAABTkuNjk2AQgAAAAFAAAAATEBAAAACjEzODI1NDQ1NzYDAAAAAzE2MAIAAAACMjMEAAAAATAHAAAACjEwLzI0LzIwMjMIAAAACjEyLzMxLzIwMDgJAAAAATDYlQLbi9TbCDgmKeCN1NsIPENJUS5OQVNEQVFHUzpUU0xBLklRX1RPVEFMX1JFVl8xWVJfQU5OX0dST1dUSC5DUTQyMDA4Li4uLlVTRAEAAAAQxqIBAwAAAAAA2JUC24vU2wiw0irgjdTbCCZDSVEuTkFTREFRR1M6VFNMQS5JUV9EQS5DUTQyMDA4Li4uLlVTRAEAAAAQxqIBAwAAAAAA2JUC24vU2wi6aC3gjdTbCDRDSVEuTkFTREFRR1M6VFNMQS5JUV9ORVRfSU5URVJFU1RfRVhQLkNRNDIwMDguLi4uVVNEAQAAABDGogECAAAABi0xLjA1NgEIAAAABQAAAAExAQAAAAoxMzgyNTQ0NTc2AwAAAAMxNjACAAAAAzM2OAQAAAABMAcAAAAKMTAvMjQvMjAyMwgAAAAKMTIvMzEvMjAwOAkAAAABMNiVAtuL1NsIOrQv4I3U2wgzQ0lRLk5BU0RBUUdTOlRTTEEuSVFfTkVUX1dPUktJTkdfQ0FQLkNRNDIwMDguLi4uVVNEAQAAABDGogECAAAABy02NS40NDQBCAAAAAUA</t>
  </si>
  <si>
    <t>AAABMQEAAAAKMTM4MjU0NDU3NgMAAAADMTYwAgAAAAQxMzExBAAAAAEwBwAAAAoxMC8yNC8yMDIzCAAAAAoxMi8zMS8yMDA4CQAAAAEw2JUC24vU2whSUBPgjdTbCClDSVEuTkFTREFRR1M6VFNMQS5JUV9DQVBFWC5DUTQyMDA4Li4uLlVTRAEAAAAQxqIBAgAAAAYtMS4xNDQBCAAAAAUAAAABMQEAAAAKMTM4MjU0NDU3NgMAAAADMTYwAgAAAAQyMDIxBAAAAAEwBwAAAAoxMC8yNC8yMDIzCAAAAAoxMi8zMS8yMDA4CQAAAAEw2JUC24vU2wjwUkLgjdTbCC1DSVEuTkFTREFRR1M6VFNMQS5JUV9UT1RBTF9SRVYuQ1EzMjAwOC4uLi5VU0QBAAAAEMaiAQMAAAAAAJu8AtuL1NsILmk/4I3U2wgmQ0lRLk5BU0RBUUdTOlRTTEEuSVFfTkkuQ1EzMjAwOC4uLi5VU0QBAAAAEMaiAQMAAAAAAJu8AtuL1NsIhFNA4I3U2wguQ0lRLk5BU0RBUUdTOlRTTEEuSVFfQ0FTSF9FUVVJVi5DUTMyMDA4Li4uLlVTRAEAAAAQxqIBAwAAAAAAm7wC24vU2wizVRHgjdTbCDJDSVEuTkFTREFRR1M6VFNMQS5JUV9DQVNIX1NUX0lOVkVTVC5DUTMyMDA4Li4uLlVTRAEAAAAQxqIBAwAAAAAAm7wC24vU2wihjzjgjdTbCCxDSVEuTkFTREFRR1M6VFNMQS5JUV9UT1RBTF9DQS5DUTMyMDA4Li4uLlVTRAEAAAAQxqIBAwAAAAAAm7wC24vU2wg1xjngjdTbCDBDSVEuTkFTREFRR1M6VFNMQS5JUV9UT1RBTF9BU1NFVFMuQ1EzMjAwOC4uLi5V</t>
  </si>
  <si>
    <t>U0QBAAAAEMaiAQMAAAAAAJu8AtuL1NsI+3M74I3U2wgsQ0lRLk5BU0RBUUdTOlRTTEEuSVFfVE9UQUxfQ0wuQ1EzMjAwOC4uLi5VU0QBAAAAEMaiAQMAAAAAAJu8AtuL1NsIwyE94I3U2wguQ0lRLk5BU0RBUUdTOlRTTEEuSVFfVE9UQUxfTElBQi5DUTMyMDA4Li4uLlVTRAEAAAAQxqIBAwAAAAAAm7wC24vU2wilEybgjdTbCC9DSVEuTkFTREFRR1M6VFNMQS5JUV9QUkVGX0VRVUlUWS5DUTMyMDA4Li4uLlVTRAEAAAAQxqIBAwAAAAAAm7wC24vU2wiPcBfgjdTbCDdDSVEuTkFTREFRR1M6VFNMQS5JUV9UT1RBTF9DT01NT05fRVFVSVRZLkNRMzIwMDguLi4uVVNEAQAAABDGogEDAAAAAACbvALbi9TbCJK3GeCN1NsIKENJUS5OQVNEQVFHUzpUU0xBLklRX0FQSUMuQ1EzMjAwOC4uLi5VU0QBAAAAEMaiAQMAAAAAAJu8AtuL1NsISEwy4I3U2wgmQ0lRLk5BU0RBUUdTOlRTTEEuSVFfUkUuQ1EzMjAwOC4uLi5VU0QBAAAAEMaiAQMAAAAAAJu8AtuL1NsISlU34I3U2wgwQ0lRLk5BU0RBUUdTOlRTTEEuSVFfVE9UQUxfRVFVSVRZLkNRMzIwMDguLi4uVVNEAQAAABDGogEDAAAAAACbvALbi9TbCBesKuCN1NsIQUNJUS5OQVNEQVFHUzpUU0xBLklRX1RPVEFMX09VVFNUQU5ESU5HX0ZJTElOR19EQVRFLkNRMzIwMDguLi4uVVNEAQAAABDGogEDAAAAAACbvALbi9TbCLpoLeCN1NsILkNJUS5OQVNEQVFHUzpUU0xB</t>
  </si>
  <si>
    <t>LklRX1RPVEFMX0RFQlQuQ1EzMjAwOC4uLi5VU0QBAAAAEMaiAQMAAAAAAJu8AtuL1NsIs1UR4I3U2wgyQ0lRLk5BU0RBUUdTOlRTTEEuSVFfUFJFRl9ESVZfT1RIRVIuQ1EzMjAwOC4uLi5VU0QBAAAAEMaiAQMAAAAAAJu8AtuL1NsIUlAT4I3U2wgoQ0lRLk5BU0RBUUdTOlRTTEEuSVFfQ09HUy5DUTMyMDA4Li4uLlVTRAEAAAAQxqIBAwAAAAAAm7wC24vU2wg6tC/gjdTbCCZDSVEuTkFTREFRR1M6VFNMQS5JUV9BUC5DUTMyMDA4Li4uLlVTRAEAAAAQxqIBAwAAAAAAm7wC24vU2whJsUPgjdTbCCZDSVEuTkFTREFRR1M6VFNMQS5JUV9BUi5DUTMyMDA4Li4uLlVTRAEAAAAQxqIBAwAAAAAAm7wC24vU2whCrEXgjdTbCC1DSVEuTkFTREFRR1M6VFNMQS5JUV9JTlZFTlRPUlkuQ1EzMjAwOC4uLi5VU0QBAAAAEMaiAQMAAAAAAJu8AtuL1NsIOCYp4I3U2wgnQ0lRLk5BU0RBUUdTOlRTTEEuSVFfU0dBLkNRMzIwMDguLi4uVVNEAQAAABDGogEDAAAAAACbvALbi9TbCKUTJuCN1NsIPENJUS5OQVNEQVFHUzpUU0xBLklRX1RPVEFMX1JFVl8xWVJfQU5OX0dST1dUSC5DUTMyMDA4Li4uLlVTRAEAAAAQxqIBAwAAAAAAm7wC24vU2wjNiCjgjdTbCCZDSVEuTkFTREFRR1M6VFNMQS5JUV9EQS5DUTMyMDA4Li4uLlVTRAEAAAAQxqIBAwAAAAAAm7wC24vU2wiStxngjdTbCDRDSVEuTkFTREFRR1M6VFNMQS5JUV9ORVRf</t>
  </si>
  <si>
    <t>SU5URVJFU1RfRVhQLkNRMzIwMDguLi4uVVNEAQAAABDGogEDAAAAAACbvALbi9TbCMMhPeCN1NsIM0NJUS5OQVNEQVFHUzpUU0xBLklRX05FVF9XT1JLSU5HX0NBUC5DUTMyMDA4Li4uLlVTRAEAAAAQxqIBAwAAAAAAm7wC24vU2wguaT/gjdTbCClDSVEuTkFTREFRR1M6VFNMQS5JUV9DQVBFWC5DUTMyMDA4Li4uLlVTRAEAAAAQxqIBAwAAAAAAm7wC24vU2wiEU0DgjdTbCC1DSVEuTkFTREFRR1M6VFNMQS5JUV9UT1RBTF9SRVYuQ1EyMjAwOC4uLi5VU0QBAAAAEMaiAQMAAAAAAJu8AtuL1NsIj3AX4I3U2wgmQ0lRLk5BU0RBUUdTOlRTTEEuSVFfTkkuQ1EyMjAwOC4uLi5VU0QBAAAAEMaiAQMAAAAAAJu8AtuL1NsISlU34I3U2wguQ0lRLk5BU0RBUUdTOlRTTEEuSVFfQ0FTSF9FUVVJVi5DUTIyMDA4Li4uLlVTRAEAAAAQxqIBAwAAAAAAm7wC24vU2wilEybgjdTbCDJDSVEuTkFTREFRR1M6VFNMQS5JUV9DQVNIX1NUX0lOVkVTVC5DUTIyMDA4Li4uLlVTRAEAAAAQxqIBAwAAAAAAm7wC24vU2wjNiCjgjdTbCCxDSVEuTkFTREFRR1M6VFNMQS5JUV9UT1RBTF9DQS5DUTIyMDA4Li4uLlVTRAEAAAAQxqIBAwAAAAAAm7wC24vU2wihjzjgjdTbCDBDSVEuTkFTREFRR1M6VFNMQS5JUV9UT1RBTF9BU1NFVFMuQ1EyMjAwOC4uLi5VU0QBAAAAEMaiAQMAAAAAAJu8AtuL1NsINcY54I3U2wgsQ0lRLk5BU0RBUUdT</t>
  </si>
  <si>
    <t>OlRTTEEuSVFfVE9UQUxfQ0wuQ1EyMjAwOC4uLi5VU0QBAAAAEMaiAQMAAAAAAJu8AtuL1NsIF6wq4I3U2wguQ0lRLk5BU0RBUUdTOlRTTEEuSVFfVE9UQUxfTElBQi5DUTIyMDA4Li4uLlVTRAEAAAAQxqIBAwAAAAAAm7wC24vU2wi6aC3gjdTbCC9DSVEuTkFTREFRR1M6VFNMQS5JUV9QUkVGX0VRVUlUWS5DUTIyMDA4Li4uLlVTRAEAAAAQxqIBAwAAAAAAm7wC24vU2wg6tC/gjdTbCDdDSVEuTkFTREFRR1M6VFNMQS5JUV9UT1RBTF9DT01NT05fRVFVSVRZLkNRMjIwMDguLi4uVVNEAQAAABDGogEDAAAAAACbvALbi9TbCEhMMuCN1NsIKENJUS5OQVNEQVFHUzpUU0xBLklRX0FQSUMuQ1EyMjAwOC4uLi5VU0QBAAAAEMaiAQMAAAAAAJu8AtuL1NsIX7004I3U2wgmQ0lRLk5BU0RBUUdTOlRTTEEuSVFfUkUuQ1EyMjAwOC4uLi5VU0QBAAAAEMaiAQMAAAAAAJu8AtuL1NsIQqxF4I3U2wgwQ0lRLk5BU0RBUUdTOlRTTEEuSVFfVE9UQUxfRVFVSVRZLkNRMjIwMDguLi4uVVNEAQAAABDGogEDAAAAAACbvALbi9TbCI9wF+CN1NsIQUNJUS5OQVNEQVFHUzpUU0xBLklRX1RPVEFMX09VVFNUQU5ESU5HX0ZJTElOR19EQVRFLkNRMjIwMDguLi4uVVNEAQAAABDGogEDAAAAAACbvALbi9TbCJK3GeCN1NsILkNJUS5OQVNEQVFHUzpUU0xBLklRX1RPVEFMX0RFQlQuQ1EyMjAwOC4uLi5VU0QBAAAAEMaiAQMAAAAAAJu8</t>
  </si>
  <si>
    <t>AtuL1NsIOCYp4I3U2wgyQ0lRLk5BU0RBUUdTOlRTTEEuSVFfUFJFRl9ESVZfT1RIRVIuQ1EyMjAwOC4uLi5VU0QBAAAAEMaiAQMAAAAAAJu8AtuL1NsIpRMm4I3U2wgoQ0lRLk5BU0RBUUdTOlRTTEEuSVFfQ09HUy5DUTIyMDA4Li4uLlVTRAEAAAAQxqIBAwAAAAAAm7wC24vU2wjNiCjgjdTbCCZDSVEuTkFTREFRR1M6VFNMQS5JUV9BUC5DUTIyMDA4Li4uLlVTRAEAAAAQxqIBAwAAAAAAm7wC24vU2wjwUkLgjdTbCCZDSVEuTkFTREFRR1M6VFNMQS5JUV9BUi5DUTIyMDA4Li4uLlVTRAEAAAAQxqIBAwAAAAAAm7wC24vU2whJsUPgjdTbCC1DSVEuTkFTREFRR1M6VFNMQS5JUV9JTlZFTlRPUlkuQ1EyMjAwOC4uLi5VU0QBAAAAEMaiAQMAAAAAAJu8AtuL1NsIRi0R4I3U2wgnQ0lRLk5BU0RBUUdTOlRTTEEuSVFfU0dBLkNRMjIwMDguLi4uVVNEAQAAABDGogEDAAAAAACbvALbi9TbCDXGOeCN1NsIPENJUS5OQVNEQVFHUzpUU0xBLklRX1RPVEFMX1JFVl8xWVJfQU5OX0dST1dUSC5DUTIyMDA4Li4uLlVTRAEAAAAQxqIBAwAAAAAAm7wC24vU2wj7czvgjdTbCCZDSVEuTkFTREFRR1M6VFNMQS5JUV9EQS5DUTIyMDA4Li4uLlVTRAEAAAAQxqIBAwAAAAAAm7wC24vU2wjDIT3gjdTbCDRDSVEuTkFTREFRR1M6VFNMQS5JUV9ORVRfSU5URVJFU1RfRVhQLkNRMjIwMDguLi4uVVNEAQAAABDGogEDAAAAAACbvALb</t>
  </si>
  <si>
    <t>i9TbCC5pP+CN1NsIM0NJUS5OQVNEQVFHUzpUU0xBLklRX05FVF9XT1JLSU5HX0NBUC5DUTIyMDA4Li4uLlVTRAEAAAAQxqIBAwAAAAAAm7wC24vU2wiEU0DgjdTbCClDSVEuTkFTREFRR1M6VFNMQS5JUV9DQVBFWC5DUTIyMDA4Li4uLlVTRAEAAAAQxqIBAwAAAAAAm7wC24vU2wiPcBfgjdTbCC1DSVEuTkFTREFRR1M6VFNMQS5JUV9UT1RBTF9SRVYuQ1ExMjAwOC4uLi5VU0QBAAAAEMaiAQMAAAAAAJu8AtuL1NsIIyUy4I3U2wgmQ0lRLk5BU0RBUUdTOlRTTEEuSVFfTkkuQ1ExMjAwOC4uLi5VU0QBAAAAEMaiAQMAAAAAAJu8AtuL1NsIRi0R4I3U2wguQ0lRLk5BU0RBUUdTOlRTTEEuSVFfQ0FTSF9FUVVJVi5DUTEyMDA4Li4uLlVTRAEAAAAQxqIBAwAAAAAAm7wC24vU2wi9KRPgjdTbCDJDSVEuTkFTREFRR1M6VFNMQS5JUV9DQVNIX1NUX0lOVkVTVC5DUTEyMDA4Li4uLlVTRAEAAAAQxqIBAwAAAAAAm7wC24vU2whfvTTgjdTbCCxDSVEuTkFTREFRR1M6VFNMQS5JUV9UT1RBTF9DQS5DUTEyMDA4Li4uLlVTRAEAAAAQxqIBAwAAAAAAm7wC24vU2wgW/yjgjdTbCDBDSVEuTkFTREFRR1M6VFNMQS5JUV9UT1RBTF9BU1NFVFMuQ1ExMjAwOC4uLi5VU0QBAAAAEMaiAQMAAAAAAJu8AtuL1NsI8FJC4I3U2wgsQ0lRLk5BU0RBUUdTOlRTTEEuSVFfVE9UQUxfQ0wuQ1ExMjAwOC4uLi5VU0QBAAAAEMaiAQMAAAAA</t>
  </si>
  <si>
    <t>AJu8AtuL1NsINEQt4I3U2wguQ0lRLk5BU0RBUUdTOlRTTEEuSVFfVE9UQUxfTElBQi5DUTEyMDA4Li4uLlVTRAEAAAAQxqIBAwAAAAAAm7wC24vU2wilEybgjdTbCC9DSVEuTkFTREFRR1M6VFNMQS5JUV9QUkVGX0VRVUlUWS5DUTEyMDA4Li4uLlVTRAEAAAAQxqIBAwAAAAAAm7wC24vU2wjNiCjgjdTbCDdDSVEuTkFTREFRR1M6VFNMQS5JUV9UT1RBTF9DT01NT05fRVFVSVRZLkNRMTIwMDguLi4uVVNEAQAAABDGogEDAAAAAACbvALbi9TbCJK3GeCN1NsIKENJUS5OQVNEQVFHUzpUU0xBLklRX0FQSUMuQ1ExMjAwOC4uLi5VU0QBAAAAEMaiAQMAAAAAAJu8AtuL1NsIhFNA4I3U2wgmQ0lRLk5BU0RBUUdTOlRTTEEuSVFfUkUuQ1ExMjAwOC4uLi5VU0QBAAAAEMaiAQMAAAAAAJu8AtuL1NsISbFD4I3U2wgwQ0lRLk5BU0RBUUdTOlRTTEEuSVFfVE9UQUxfRVFVSVRZLkNRMTIwMDguLi4uVVNEAQAAABDGogEDAAAAAACbvALbi9TbCEKsReCN1NsIQUNJUS5OQVNEQVFHUzpUU0xBLklRX1RPVEFMX09VVFNUQU5ESU5HX0ZJTElOR19EQVRFLkNRMTIwMDguLi4uVVNEAQAAABDGogEDAAAAAACbvALbi9TbCMMhPeCN1NsILkNJUS5OQVNEQVFHUzpUU0xBLklRX1RPVEFMX0RFQlQuQ1ExMjAwOC4uLi5VU0QBAAAAEMaiAQMAAAAAAJu8AtuL1NsIRi0R4I3U2wgyQ0lRLk5BU0RBUUdTOlRTTEEuSVFfUFJFRl9ESVZf</t>
  </si>
  <si>
    <t>T1RIRVIuQ1ExMjAwOC4uLi5VU0QBAAAAEMaiAQMAAAAAAJu8AtuL1NsIvSkT4I3U2wgoQ0lRLk5BU0RBUUdTOlRTTEEuSVFfQ09HUy5DUTEyMDA4Li4uLlVTRAEAAAAQxqIBAwAAAAAAm7wC24vU2wguaT/gjdTbCCZDSVEuTkFTREFRR1M6VFNMQS5JUV9BUC5DUTEyMDA4Li4uLlVTRAEAAAAQxqIBAwAAAAAAm7wC24vU2wiPcBfgjdTbCCZDSVEuTkFTREFRR1M6VFNMQS5JUV9BUi5DUTEyMDA4Li4uLlVTRAEAAAAQxqIBAwAAAAAAm7wC24vU2wihjzjgjdTbCC1DSVEuTkFTREFRR1M6VFNMQS5JUV9JTlZFTlRPUlkuQ1ExMjAwOC4uLi5VU0QBAAAAEMaiAQMAAAAAAJu8AtuL1NsINcY54I3U2wgnQ0lRLk5BU0RBUUdTOlRTTEEuSVFfU0dBLkNRMTIwMDguLi4uVVNEAQAAABDGogEDAAAAAACbvALbi9TbCKUTJuCN1NsIPENJUS5OQVNEQVFHUzpUU0xBLklRX1RPVEFMX1JFVl8xWVJfQU5OX0dST1dUSC5DUTEyMDA4Li4uLlVTRAEAAAAQxqIBAwAAAAAAm7wC24vU2wjNiCjgjdTbCCZDSVEuTkFTREFRR1M6VFNMQS5JUV9EQS5DUTEyMDA4Li4uLlVTRAEAAAAQxqIBAwAAAAAAm7wC24vU2wj7czvgjdTbCDRDSVEuTkFTREFRR1M6VFNMQS5JUV9ORVRfSU5URVJFU1RfRVhQLkNRMTIwMDguLi4uVVNEAQAAABDGogEDAAAAAACbvALbi9TbCDRELeCN1NsIM0NJUS5OQVNEQVFHUzpUU0xBLklRX05FVF9XT1JLSU5H</t>
  </si>
  <si>
    <t>X0NBUC5DUTEyMDA4Li4uLlVTRAEAAAAQxqIBAwAAAAAAm7wC24vU2wgZjS/gjdTbCClDSVEuTkFTREFRR1M6VFNMQS5JUV9DQVBFWC5DUTEyMDA4Li4uLlVTRAEAAAAQxqIBAwAAAAAAm7wC24vU2wgjJTLgjdTbCChDSVEuVFNFOjgwNTguSVFfVE9UQUxfUkVWLkNRNDIwMjIuLi4uVVNEAQAAAIH/BwACAAAADDQyMTgxLjk5MTA5OQEIAAAABQAAAAExAQAAAAstMjA2MjQ2ODYyMQMAAAADMTYwAgAAAAIyOAQAAAABMAcAAAAKMTAvMjQvMjAyMwgAAAAKMTIvMzEvMjAyMgkAAAABMJu8AtuL1NsIj3AX4I3U2wghQ0lRLlRTRTo4MDU4LklRX05JLkNRNDIwMjIuLi4uVVNEAQAAAIH/BwACAAAACzE3ODcuNzI3NDk0AQgAAAAFAAAAATEBAAAACy0yMDYyNDY4NjIxAwAAAAMxNjACAAAAAjE1BAAAAAEwBwAAAAoxMC8yNC8yMDIzCAAAAAoxMi8zMS8yMDIyCQAAAAEwm7wC24vU2wiStxngjdTbCClDSVEuVFNFOjgwNTguSVFfQ0FTSF9FUVVJVi5DUTQyMDIyLi4uLlVTRAEAAACB/wcAAgAAAAwxMTYzMy4wNDAyNzgBCAAAAAUAAAABMQEAAAALLTIwNjI0Njg2MjEDAAAAAzE2MAIAAAAEMTA5NgQAAAABMAcAAAAKMTAvMjQvMjAyMwgAAAAKMTIvMzEvMjAyMgkAAAABMJu8AtuL1NsIn+wl4I3U2wgtQ0lRLlRTRTo4MDU4LklRX0NBU0hfU1RfSU5WRVNULkNRNDIwMjIuLi4uVVNEAQAAAIH/BwACAAAADDEyNzY4LjEw</t>
  </si>
  <si>
    <t>MTk4NAEIAAAABQAAAAExAQAAAAstMjA2MjQ2ODYyMQMAAAADMTYwAgAAAAQxMDAyBAAAAAEwBwAAAAoxMC8yNC8yMDIzCAAAAAoxMi8zMS8yMDIyCQAAAAEwm7wC24vU2wjNiCjgjdTbCCdDSVEuVFNFOjgwNTguSVFfVE9UQUxfQ0EuQ1E0MjAyMi4uLi5VU0QBAAAAgf8HAAIAAAAMNzE5MzUuMjk3NjY3AQgAAAAFAAAAATEBAAAACy0yMDYyNDY4NjIxAwAAAAMxNjACAAAABDEwMDgEAAAAATAHAAAACjEwLzI0LzIwMjMIAAAACjEyLzMxLzIwMjIJAAAAATCbvALbi9TbCEKsReCN1NsIK0NJUS5UU0U6ODA1OC5JUV9UT1RBTF9BU1NFVFMuQ1E0MjAyMi4uLi5VU0QBAAAAgf8HAAIAAAANMTcxMTc3Ljc3NTgzMgEIAAAABQAAAAExAQAAAAstMjA2MjQ2ODYyMQMAAAADMTYwAgAAAAQxMDA3BAAAAAEwBwAAAAoxMC8yNC8yMDIzCAAAAAoxMi8zMS8yMDIyCQAAAAEwm7wC24vU2whJsUPgjdTbCCdDSVEuVFNFOjgwNTguSVFfVE9UQUxfQ0wuQ1E0MjAyMi4uLi5VU0QBAAAAgf8HAAIAAAAMNTU3NjkuMzgxMjk1AQgAAAAFAAAAATEBAAAACy0yMDYyNDY4NjIxAwAAAAMxNjACAAAABDEwMDkEAAAAATAHAAAACjEwLzI0LzIwMjMIAAAACjEyLzMxLzIwMjIJAAAAATCbvALbi9TbCEYtEeCN1NsIKUNJUS5UU0U6ODA1OC5JUV9UT1RBTF9MSUFCLkNRNDIwMjIuLi4uVVNEAQAAAIH/BwACAAAADTEwMzM4Mi40MzA3ODQB</t>
  </si>
  <si>
    <t>CAAAAAUAAAABMQEAAAALLTIwNjI0Njg2MjEDAAAAAzE2MAIAAAAEMTI3NgQAAAABMAcAAAAKMTAvMjQvMjAyMwgAAAAKMTIvMzEvMjAyMgkAAAABMJu8AtuL1NsIwyE94I3U2wgqQ0lRLlRTRTo4MDU4LklRX1BSRUZfRVFVSVRZLkNRNDIwMjIuLi4uVVNEAQAAAIH/BwADAAAAAACbvALbi9TbCC5pP+CN1NsIMkNJUS5UU0U6ODA1OC5JUV9UT1RBTF9DT01NT05fRVFVSVRZLkNRNDIwMjIuLi4uVVNEAQAAAIH/BwACAAAADDYwMDk4LjU0NjI1MwEIAAAABQAAAAExAQAAAAstMjA2MjQ2ODYyMQMAAAADMTYwAgAAAAQxMDA2BAAAAAEwBwAAAAoxMC8yNC8yMDIzCAAAAAoxMi8zMS8yMDIyCQAAAAEwm7wC24vU2wiVLEDgjdTbCCNDSVEuVFNFOjgwNTguSVFfQVBJQy5DUTQyMDIyLi4uLlVTRAEAAACB/wcAAgAAAAsxNzIxLjQ1MTYxMQEIAAAABQAAAAExAQAAAAstMjA2MjQ2ODYyMQMAAAADMTYwAgAAAAQxMDg0BAAAAAEwBwAAAAoxMC8yNC8yMDIzCAAAAAoxMi8zMS8yMDIyCQAAAAEwm7wC24vU2wiyKkLgjdTbCCFDSVEuVFNFOjgwNTguSVFfUkUuQ1E0MjAyMi4uLi5VU0QBAAAAgf8HAAIAAAALNDQ2ODAuNzczODkBCAAAAAUAAAABMQEAAAALLTIwNjI0Njg2MjEDAAAAAzE2MAIAAAAEMTIyMgQAAAABMAcAAAAKMTAvMjQvMjAyMwgAAAAKMTIvMzEvMjAyMgkAAAABMJu8AtuL1NsIoY844I3U2wgrQ0lRLlRT</t>
  </si>
  <si>
    <t>RTo4MDU4LklRX1RPVEFMX0VRVUlUWS5DUTQyMDIyLi4uLlVTRAEAAACB/wcAAgAAAAw2Nzc5NS4zNDUwNDgBCAAAAAUAAAABMQEAAAALLTIwNjI0Njg2MjEDAAAAAzE2MAIAAAAEMTI3NQQAAAABMAcAAAAKMTAvMjQvMjAyMwgAAAAKMTIvMzEvMjAyMgkAAAABMJu8AtuL1NsIj3AX4I3U2wg8Q0lRLlRTRTo4MDU4LklRX1RPVEFMX09VVFNUQU5ESU5HX0ZJTElOR19EQVRFLkNRNDIwMjIuLi4uVVNEAQAAAIH/BwACAAAACjE0NTAuMDg4MTQBBAAAAAUAAAABNQEAAAALLTIwNjI0Njg2MjECAAAABTI0MTUzBgAAAAEwm7wC24vU2wiStxngjdTbCClDSVEuVFNFOjgwNTguSVFfVE9UQUxfREVCVC5DUTQyMDIyLi4uLlVTRAEAAACB/wcAAgAAAAw1MDY0Ni41ODE1OTQBCAAAAAUAAAABMQEAAAALLTIwNjI0Njg2MjEDAAAAAzE2MAIAAAAENDE3MwQAAAABMAcAAAAKMTAvMjQvMjAyMwgAAAAKMTIvMzEvMjAyMgkAAAABMJu8AtuL1NsINcY54I3U2wgtQ0lRLlRTRTo4MDU4LklRX1BSRUZfRElWX09USEVSLkNRNDIwMjIuLi4uVVNEAQAAAIH/BwADAAAAAACbvALbi9TbCPtzO+CN1NsII0NJUS5UU0U6ODA1OC5JUV9DT0dTLkNRNDIwMjIuLi4uVVNEAQAAAIH/BwACAAAADDM3NDk5LjYxNTExNgEIAAAABQAAAAExAQAAAAstMjA2MjQ2ODYyMQMAAAADMTYwAgAAAAIzNAQAAAABMAcAAAAKMTAvMjQvMjAyMwgAAAAK</t>
  </si>
  <si>
    <t>MTIvMzEvMjAyMgkAAAABMJu8AtuL1NsIzYgo4I3U2wghQ0lRLlRTRTo4MDU4LklRX0FQLkNRNDIwMjIuLi4uVVNEAQAAAIH/BwACAAAADDI4MTMxLjUyNjYwNgEIAAAABQAAAAExAQAAAAstMjA2MjQ2ODYyMQMAAAADMTYwAgAAAAQxMDE4BAAAAAEwBwAAAAoxMC8yNC8yMDIzCAAAAAoxMi8zMS8yMDIyCQAAAAEwm7wC24vU2whfvTTgjdTbCCFDSVEuVFNFOjgwNTguSVFfQVIuQ1E0MjAyMi4uLi5VU0QBAAAAgf8HAAIAAAAMMzM1NzIuMDc4OTc3AQgAAAAFAAAAATEBAAAACy0yMDYyNDY4NjIxAwAAAAMxNjACAAAABDEwMjEEAAAAATAHAAAACjEwLzI0LzIwMjMIAAAACjEyLzMxLzIwMjIJAAAAATCbvALbi9TbCEpVN+CN1NsIKENJUS5UU0U6ODA1OC5JUV9JTlZFTlRPUlkuQ1E0MjAyMi4uLi5VU0QBAAAAgf8HAAIAAAAMMTM1NjIuNjQ2Njk0AQgAAAAFAAAAATEBAAAACy0yMDYyNDY4NjIxAwAAAAMxNjACAAAABDEwNDMEAAAAATAHAAAACjEwLzI0LzIwMjMIAAAACjEyLzMxLzIwMjIJAAAAATCbvALbi9TbCEYtEeCN1NsIIkNJUS5UU0U6ODA1OC5JUV9TR0EuQ1E0MjAyMi4uLi5VU0QBAAAAgf8HAAIAAAALMzA5Ni4wMDEyOTYBCAAAAAUAAAABMQEAAAALLTIwNjI0Njg2MjEDAAAAAzE2MAIAAAACMjMEAAAAATAHAAAACjEwLzI0LzIwMjMIAAAACjEyLzMxLzIwMjIJAAAAATCbvALbi9TbCL0pE+CN1NsI</t>
  </si>
  <si>
    <t>N0NJUS5UU0U6ODA1OC5JUV9UT1RBTF9SRVZfMVlSX0FOTl9HUk9XVEguQ1E0MjAyMi4uLi5VU0QBAAAAgf8HAAIAAAAHMTkuNzcxMwEIAAAABQAAAAExAQAAAAstMjA2MjQ2ODYyMQMAAAACNzkCAAAABDQxOTQEAAAAATAHAAAACjEwLzI0LzIwMjMIAAAACjEyLzMxLzIwMjIJAAAAATCbvALbi9TbCBesKuCN1NsIIUNJUS5UU0U6ODA1OC5JUV9EQS5DUTQyMDIyLi4uLlVTRAEAAACB/wcAAwAAAAAAm7wC24vU2wg0RC3gjdTbCC9DSVEuVFNFOjgwNTguSVFfTkVUX0lOVEVSRVNUX0VYUC5DUTQyMDIyLi4uLlVTRAEAAACB/wcAAgAAAAg0OC45NTYxOQEIAAAABQAAAAExAQAAAAstMjA2MjQ2ODYyMQMAAAADMTYwAgAAAAMzNjgEAAAAATAHAAAACjEwLzI0LzIwMjMIAAAACjEyLzMxLzIwMjIJAAAAATCbvALbi9TbCBmNL+CN1NsILkNJUS5UU0U6ODA1OC5JUV9ORVRfV09SS0lOR19DQVAuQ1E0MjAyMi4uLi5VU0QBAAAAgf8HAAIAAAAMMTc3NTUuODU1MDk0AQgAAAAFAAAAATEBAAAACy0yMDYyNDY4NjIxAwAAAAMxNjACAAAABDEzMTEEAAAAATAHAAAACjEwLzI0LzIwMjMIAAAACjEyLzMxLzIwMjIJAAAAATCbvALbi9TbCCMlMuCN1NsIJENJUS5UU0U6ODA1OC5JUV9DQVBFWC5DUTQyMDIyLi4uLlVTRAEAAACB/wcAAgAAAAstOTE3LjQ4MTE2NgEIAAAABQAAAAExAQAAAAstMjA2MjQ2ODYyMQMAAAADMTYw</t>
  </si>
  <si>
    <t>AgAAAAQyMDIxBAAAAAEwBwAAAAoxMC8yNC8yMDIzCAAAAAoxMi8zMS8yMDIyCQAAAAEwm7wC24vU2wif7CXgjdTbCChDSVEuVFNFOjgwNTguSVFfVE9UQUxfUkVWLkNRMzIwMjIuLi4uVVNEAQAAAIH/BwACAAAADDM2NDgxLjc3ODA3NAEIAAAABQAAAAExAQAAAAstMjA3MTMyNDQyOAMAAAADMTYwAgAAAAIyOAQAAAABMAcAAAAKMTAvMjQvMjAyMwgAAAAJOS8zMC8yMDIyCQAAAAEwm7wC24vU2wiyKkLgjdTbCCFDSVEuVFNFOjgwNTguSVFfTkkuQ1EzMjAyMi4uLi5VU0QBAAAAgf8HAAIAAAALMTI4NS45MTM3MzcBCAAAAAUAAAABMQEAAAALLTIwNzEzMjQ0MjgDAAAAAzE2MAIAAAACMTUEAAAAATAHAAAACjEwLzI0LzIwMjMIAAAACTkvMzAvMjAyMgkAAAABMJu8AtuL1NsIRi0R4I3U2wgpQ0lRLlRTRTo4MDU4LklRX0NBU0hfRVFVSVYuQ1EzMjAyMi4uLi5VU0QBAAAAgf8HAAIAAAALOTg4OS45MTQxMzYBCAAAAAUAAAABMQEAAAALLTIwNzEzMjQ0MjgDAAAAAzE2MAIAAAAEMTA5NgQAAAABMAcAAAAKMTAvMjQvMjAyMwgAAAAJOS8zMC8yMDIyCQAAAAEwm7wC24vU2wi9KRPgjdTbCC1DSVEuVFNFOjgwNTguSVFfQ0FTSF9TVF9JTlZFU1QuQ1EzMjAyMi4uLi5VU0QBAAAAgf8HAAIAAAAMMTA2OTguMDY1NTI4AQgAAAAFAAAAATEBAAAACy0yMDcxMzI0NDI4AwAAAAMxNjACAAAABDEwMDIEAAAAATAHAAAA</t>
  </si>
  <si>
    <t>CjEwLzI0LzIwMjMIAAAACTkvMzAvMjAyMgkAAAABMJu8AtuL1NsIOZwV4I3U2wgnQ0lRLlRTRTo4MDU4LklRX1RPVEFMX0NBLkNRMzIwMjIuLi4uVVNEAQAAAIH/BwACAAAACzY3NjU0LjY1NDg0AQgAAAAFAAAAATEBAAAACy0yMDcxMzI0NDI4AwAAAAMxNjACAAAABDEwMDgEAAAAATAHAAAACjEwLzI0LzIwMjMIAAAACTkvMzAvMjAyMgkAAAABMJu8AtuL1NsIj3AX4I3U2wgrQ0lRLlRTRTo4MDU4LklRX1RPVEFMX0FTU0VUUy5DUTMyMDIyLi4uLlVTRAEAAACB/wcAAgAAAA0xNjA0NDEuNzE5NzU1AQgAAAAFAAAAATEBAAAACy0yMDcxMzI0NDI4AwAAAAMxNjACAAAABDEwMDcEAAAAATAHAAAACjEwLzI0LzIwMjMIAAAACTkvMzAvMjAyMgkAAAABMJu8AtuL1NsIwyE94I3U2wgnQ0lRLlRTRTo4MDU4LklRX1RPVEFMX0NMLkNRMzIwMjIuLi4uVVNEAQAAAIH/BwACAAAADDUyNzcwLjA1NTYwMgEIAAAABQAAAAExAQAAAAstMjA3MTMyNDQyOAMAAAADMTYwAgAAAAQxMDA5BAAAAAEwBwAAAAoxMC8yNC8yMDIzCAAAAAk5LzMwLzIwMjIJAAAAATCbvALbi9TbCC5pP+CN1NsIKUNJUS5UU0U6ODA1OC5JUV9UT1RBTF9MSUFCLkNRMzIwMjIuLi4uVVNEAQAAAIH/BwACAAAADDk4OTE1LjY2NjY4NAEIAAAABQAAAAExAQAAAAstMjA3MTMyNDQyOAMAAAADMTYwAgAAAAQxMjc2BAAAAAEwBwAAAAoxMC8yNC8yMDIz</t>
  </si>
  <si>
    <t>CAAAAAk5LzMwLzIwMjIJAAAAATCbvALbi9TbCJ/sJeCN1NsIKkNJUS5UU0U6ODA1OC5JUV9QUkVGX0VRVUlUWS5DUTMyMDIyLi4uLlVTRAEAAACB/wcAAwAAAAAAm7wC24vU2wjNiCjgjdTbCDJDSVEuVFNFOjgwNTguSVFfVE9UQUxfQ09NTU9OX0VRVUlUWS5DUTMyMDIyLi4uLlVTRAEAAACB/wcAAgAAAAw1NDU3MS44NzYwOTIBCAAAAAUAAAABMQEAAAALLTIwNzEzMjQ0MjgDAAAAAzE2MAIAAAAEMTAwNgQAAAABMAcAAAAKMTAvMjQvMjAyMwgAAAAJOS8zMC8yMDIyCQAAAAEwm7wC24vU2wiVLEDgjdTbCCNDSVEuVFNFOjgwNTguSVFfQVBJQy5DUTMyMDIyLi4uLlVTRAEAAACB/wcAAgAAAAsxNTY5Ljc5NTQ5NwEIAAAABQAAAAExAQAAAAstMjA3MTMyNDQyOAMAAAADMTYwAgAAAAQxMDg0BAAAAAEwBwAAAAoxMC8yNC8yMDIzCAAAAAk5LzMwLzIwMjIJAAAAATCbvALbi9TbCF+9NOCN1NsIIUNJUS5UU0U6ODA1OC5JUV9SRS5DUTMyMDIyLi4uLlVTRAEAAACB/wcAAgAAAAwzOTg3MC4wMjMwNTkBCAAAAAUAAAABMQEAAAALLTIwNzEzMjQ0MjgDAAAAAzE2MAIAAAAEMTIyMgQAAAABMAcAAAAKMTAvMjQvMjAyMwgAAAAJOS8zMC8yMDIyCQAAAAEwm7wC24vU2wihjzjgjdTbCCtDSVEuVFNFOjgwNTguSVFfVE9UQUxfRVFVSVRZLkNRMzIwMjIuLi4uVVNEAQAAAIH/BwACAAAADDYxNTI2LjA1MzA3MQEIAAAA</t>
  </si>
  <si>
    <t>BQAAAAExAQAAAAstMjA3MTMyNDQyOAMAAAADMTYwAgAAAAQxMjc1BAAAAAEwBwAAAAoxMC8yNC8yMDIzCAAAAAk5LzMwLzIwMjIJAAAAATCbvALbi9TbCDXGOeCN1NsIPENJUS5UU0U6ODA1OC5JUV9UT1RBTF9PVVRTVEFORElOR19GSUxJTkdfREFURS5DUTMyMDIyLi4uLlVTRAEAAACB/wcAAgAAAAsxNDU2LjczNjUwNgEEAAAABQAAAAE1AQAAAAstMjA3MTMyNDQyOAIAAAAFMjQxNTMGAAAAATCbvALbi9TbCOdMO+CN1NsIKUNJUS5UU0U6ODA1OC5JUV9UT1RBTF9ERUJULkNRMzIwMjIuLi4uVVNEAQAAAIH/BwACAAAADDQ3MTc2LjY1MDUwMgEIAAAABQAAAAExAQAAAAstMjA3MTMyNDQyOAMAAAADMTYwAgAAAAQ0MTczBAAAAAEwBwAAAAoxMC8yNC8yMDIzCAAAAAk5LzMwLzIwMjIJAAAAATCbvALbi9TbCEYtEeCN1NsILUNJUS5UU0U6ODA1OC5JUV9QUkVGX0RJVl9PVEhFUi5DUTMyMDIyLi4uLlVTRAEAAACB/wcAAwAAAAAAm7wC24vU2wi9KRPgjdTbCCNDSVEuVFNFOjgwNTguSVFfQ09HUy5DUTMyMDIyLi4uLlVTRAEAAACB/wcAAgAAAAwzMjg2MC4xODEwOTMBCAAAAAUAAAABMQEAAAALLTIwNzEzMjQ0MjgDAAAAAzE2MAIAAAACMzQEAAAAATAHAAAACjEwLzI0LzIwMjMIAAAACTkvMzAvMjAyMgkAAAABMJu8AtuL1NsIOZwV4I3U2wghQ0lRLlRTRTo4MDU4LklRX0FQLkNRMzIwMjIuLi4uVVNEAQAA</t>
  </si>
  <si>
    <t>AIH/BwACAAAADDI0ODMwLjQ5NjI4OAEIAAAABQAAAAExAQAAAAstMjA3MTMyNDQyOAMAAAADMTYwAgAAAAQxMDE4BAAAAAEwBwAAAAoxMC8yNC8yMDIzCAAAAAk5LzMwLzIwMjIJAAAAATCbvALbi9TbCI9wF+CN1NsIIUNJUS5UU0U6ODA1OC5JUV9BUi5DUTMyMDIyLi4uLlVTRAEAAACB/wcAAgAAAAwzMDM5NC40MzA4NzYBCAAAAAUAAAABMQEAAAALLTIwNzEzMjQ0MjgDAAAAAzE2MAIAAAAEMTAyMQQAAAABMAcAAAAKMTAvMjQvMjAyMwgAAAAJOS8zMC8yMDIyCQAAAAEwm7wC24vU2wiStxngjdTbCChDSVEuVFNFOjgwNTguSVFfSU5WRU5UT1JZLkNRMzIwMjIuLi4uVVNEAQAAAIH/BwACAAAADDEyNjkwLjQ4MzY1NAEIAAAABQAAAAExAQAAAAstMjA3MTMyNDQyOAMAAAADMTYwAgAAAAQxMDQzBAAAAAEwBwAAAAoxMC8yNC8yMDIzCAAAAAk5LzMwLzIwMjIJAAAAATCbvALbi9TbCDRELeCN1NsIIkNJUS5UU0U6ODA1OC5JUV9TR0EuQ1EzMjAyMi4uLi5VU0QBAAAAgf8HAAIAAAALMjY4MS4xNTMxMjIBCAAAAAUAAAABMQEAAAALLTIwNzEzMjQ0MjgDAAAAAzE2MAIAAAACMjMEAAAAATAHAAAACjEwLzI0LzIwMjMIAAAACTkvMzAvMjAyMgkAAAABMJu8AtuL1NsIn+wl4I3U2wg3Q0lRLlRTRTo4MDU4LklRX1RPVEFMX1JFVl8xWVJfQU5OX0dST1dUSC5DUTMyMDIyLi4uLlVTRAEAAACB/wcAAgAAAAczNC4y</t>
  </si>
  <si>
    <t>MDg4AQgAAAAFAAAAATEBAAAACy0yMDcxMzI0NDI4AwAAAAI3OQIAAAAENDE5NAQAAAABMAcAAAAKMTAvMjQvMjAyMwgAAAAJOS8zMC8yMDIyCQAAAAEwm7wC24vU2wjNiCjgjdTbCCFDSVEuVFNFOjgwNTguSVFfREEuQ1EzMjAyMi4uLi5VU0QBAAAAgf8HAAMAAAAAAJu8AtuL1NsIGY0v4I3U2wgvQ0lRLlRTRTo4MDU4LklRX05FVF9JTlRFUkVTVF9FWFAuQ1EzMjAyMi4uLi5VU0QBAAAAgf8HAAIAAAAJMzAuMjM3Njg2AQgAAAAFAAAAATEBAAAACy0yMDcxMzI0NDI4AwAAAAMxNjACAAAAAzM2OAQAAAABMAcAAAAKMTAvMjQvMjAyMwgAAAAJOS8zMC8yMDIyCQAAAAEwm7wC24vU2wgjJTLgjdTbCC5DSVEuVFNFOjgwNTguSVFfTkVUX1dPUktJTkdfQ0FQLkNRMzIwMjIuLi4uVVNEAQAAAIH/BwACAAAADDE2NjA3LjkxOTIzOQEIAAAABQAAAAExAQAAAAstMjA3MTMyNDQyOAMAAAADMTYwAgAAAAQxMzExBAAAAAEwBwAAAAoxMC8yNC8yMDIzCAAAAAk5LzMwLzIwMjIJAAAAATCbvALbi9TbCLIqQuCN1NsIJENJUS5UU0U6ODA1OC5JUV9DQVBFWC5DUTMyMDIyLi4uLlVTRAEAAACB/wcAAgAAAAstODE4LjE2NjExNAEIAAAABQAAAAExAQAAAAstMjA3MTMyNDQyOAMAAAADMTYwAgAAAAQyMDIxBAAAAAEwBwAAAAoxMC8yNC8yMDIzCAAAAAk5LzMwLzIwMjIJAAAAATCbvALbi9TbCEmxQ+CN1NsIKENJUS5UU0U6</t>
  </si>
  <si>
    <t>ODA1OC5JUV9UT1RBTF9SRVYuQ1EyMjAyMi4uLi5VU0QBAAAAgf8HAAIAAAAMNDAwNTcuNjg1MTUzAQgAAAAFAAAAATEBAAAACy0yMDg2OTY0Nzg3AwAAAAMxNjACAAAAAjI4BAAAAAEwBwAAAAoxMC8yNC8yMDIzCAAAAAk2LzMwLzIwMjIJAAAAATCbvALbi9TbCI9wF+CN1NsIIUNJUS5UU0U6ODA1OC5JUV9OSS5DUTIyMDIyLi4uLlVTRAEAAACB/wcAAgAAAAszOTI5LjI4ODI3NgEIAAAABQAAAAExAQAAAAstMjA4Njk2NDc4NwMAAAADMTYwAgAAAAIxNQQAAAABMAcAAAAKMTAvMjQvMjAyMwgAAAAJNi8zMC8yMDIyCQAAAAEwm7wC24vU2wjNkBngjdTbCClDSVEuVFNFOjgwNTguSVFfQ0FTSF9FUVVJVi5DUTIyMDIyLi4uLlVTRAEAAACB/wcAAgAAAAwxMzM3Ni41MzIwODUBCAAAAAUAAAABMQEAAAALLTIwODY5NjQ3ODcDAAAAAzE2MAIAAAAEMTA5NgQAAAABMAcAAAAKMTAvMjQvMjAyMwgAAAAJNi8zMC8yMDIyCQAAAAEwm7wC24vU2wiVLEDgjdTbCC1DSVEuVFNFOjgwNTguSVFfQ0FTSF9TVF9JTlZFU1QuQ1EyMjAyMi4uLi5VU0QBAAAAgf8HAAIAAAAMMTQ0MzMuMzY0Nzg2AQgAAAAFAAAAATEBAAAACy0yMDg2OTY0Nzg3AwAAAAMxNjACAAAABDEwMDIEAAAAATAHAAAACjEwLzI0LzIwMjMIAAAACTYvMzAvMjAyMgkAAAABMJu8AtuL1NsIzYgo4I3U2wgnQ0lRLlRTRTo4MDU4LklRX1RPVEFMX0NBLkNR</t>
  </si>
  <si>
    <t>MjIwMjIuLi4uVVNEAQAAAIH/BwACAAAADDc0Mjg1Ljk2NDM0NQEIAAAABQAAAAExAQAAAAstMjA4Njk2NDc4NwMAAAADMTYwAgAAAAQxMDA4BAAAAAEwBwAAAAoxMC8yNC8yMDIzCAAAAAk2LzMwLzIwMjIJAAAAATCbvALbi9TbCMMhPeCN1NsIK0NJUS5UU0U6ODA1OC5JUV9UT1RBTF9BU1NFVFMuQ1EyMjAyMi4uLi5VU0QBAAAAgf8HAAIAAAANMTY5NDUxLjMyMzE1OAEIAAAABQAAAAExAQAAAAstMjA4Njk2NDc4NwMAAAADMTYwAgAAAAQxMDA3BAAAAAEwBwAAAAoxMC8yNC8yMDIzCAAAAAk2LzMwLzIwMjIJAAAAATCbvALbi9TbCC5pP+CN1NsIJ0NJUS5UU0U6ODA1OC5JUV9UT1RBTF9DTC5DUTIyMDIyLi4uLlVTRAEAAACB/wcAAgAAAAw1NTcwMC4wNzkyNjQBCAAAAAUAAAABMQEAAAALLTIwODY5NjQ3ODcDAAAAAzE2MAIAAAAEMTAwOQQAAAABMAcAAAAKMTAvMjQvMjAyMwgAAAAJNi8zMC8yMDIyCQAAAAEwm7wC24vU2whGLRHgjdTbCClDSVEuVFNFOjgwNTguSVFfVE9UQUxfTElBQi5DUTIyMDIyLi4uLlVTRAEAAACB/wcAAgAAAA0xMDY1MjUuNTM5NDk4AQgAAAAFAAAAATEBAAAACy0yMDg2OTY0Nzg3AwAAAAMxNjACAAAABDEyNzYEAAAAATAHAAAACjEwLzI0LzIwMjMIAAAACTYvMzAvMjAyMgkAAAABMJu8AtuL1NsIvSkT4I3U2wgqQ0lRLlRTRTo4MDU4LklRX1BSRUZfRVFVSVRZLkNRMjIwMjIu</t>
  </si>
  <si>
    <t>Li4uVVNEAQAAAIH/BwADAAAAAACbvALbi9TbCEpVN+CN1NsIMkNJUS5UU0U6ODA1OC5JUV9UT1RBTF9DT01NT05fRVFVSVRZLkNRMjIwMjIuLi4uVVNEAQAAAIH/BwACAAAADDU1NjM2LjcwNDQ3NwEIAAAABQAAAAExAQAAAAstMjA4Njk2NDc4NwMAAAADMTYwAgAAAAQxMDA2BAAAAAEwBwAAAAoxMC8yNC8yMDIzCAAAAAk2LzMwLzIwMjIJAAAAATCbvALbi9TbCKGPOOCN1NsII0NJUS5UU0U6ODA1OC5JUV9BUElDLkNRMjIwMjIuLi4uVVNEAQAAAIH/BwACAAAACzE2NzIuNTI5MjAxAQgAAAAFAAAAATEBAAAACy0yMDg2OTY0Nzg3AwAAAAMxNjACAAAABDEwODQEAAAAATAHAAAACjEwLzI0LzIwMjMIAAAACTYvMzAvMjAyMgkAAAABMJu8AtuL1NsINcY54I3U2wghQ0lRLlRTRTo4MDU4LklRX1JFLkNRMjIwMjIuLi4uVVNEAQAAAIH/BwACAAAADDQxMjc2Ljg0NzY3NAEIAAAABQAAAAExAQAAAAstMjA4Njk2NDc4NwMAAAADMTYwAgAAAAQxMjIyBAAAAAEwBwAAAAoxMC8yNC8yMDIzCAAAAAk2LzMwLzIwMjIJAAAAATCbvALbi9TbCJ/sJeCN1NsIK0NJUS5UU0U6ODA1OC5JUV9UT1RBTF9FUVVJVFkuQ1EyMjAyMi4uLi5VU0QBAAAAgf8HAAIAAAALNjI5MjUuNzgzNjYBCAAAAAUAAAABMQEAAAALLTIwODY5NjQ3ODcDAAAAAzE2MAIAAAAEMTI3NQQAAAABMAcAAAAKMTAvMjQvMjAyMwgAAAAJNi8zMC8yMDIy</t>
  </si>
  <si>
    <t>CQAAAAEwm7wC24vU2wiPcBfgjdTbCDxDSVEuVFNFOjgwNTguSVFfVE9UQUxfT1VUU1RBTkRJTkdfRklMSU5HX0RBVEUuQ1EyMjAyMi4uLi5VU0QBAAAAgf8HAAIAAAALMTQ2NS45ODEwNTUBBAAAAAUAAAABNQEAAAALLTIwODY5NjQ3ODcCAAAABTI0MTUzBgAAAAEwm7wC24vU2wjNkBngjdTbCClDSVEuVFNFOjgwNTguSVFfVE9UQUxfREVCVC5DUTIyMDIyLi4uLlVTRAEAAACB/wcAAgAAAAw1MzA0My43NjkwOTMBCAAAAAUAAAABMQEAAAALLTIwODY5NjQ3ODcDAAAAAzE2MAIAAAAENDE3MwQAAAABMAcAAAAKMTAvMjQvMjAyMwgAAAAJNi8zMC8yMDIyCQAAAAEwm7wC24vU2wgZjS/gjdTbCC1DSVEuVFNFOjgwNTguSVFfUFJFRl9ESVZfT1RIRVIuQ1EyMjAyMi4uLi5VU0QBAAAAgf8HAAMAAAAAAJu8AtuL1NsIIyUy4I3U2wgjQ0lRLlRTRTo4MDU4LklRX0NPR1MuQ1EyMjAyMi4uLi5VU0QBAAAAgf8HAAIAAAAMMzQzNTYuNjYyNDM5AQgAAAAFAAAAATEBAAAACy0yMDg2OTY0Nzg3AwAAAAMxNjACAAAAAjM0BAAAAAEwBwAAAAoxMC8yNC8yMDIzCAAAAAk2LzMwLzIwMjIJAAAAATCbvALbi9TbCF+9NOCN1NsIIUNJUS5UU0U6ODA1OC5JUV9BUC5DUTIyMDIyLi4uLlVTRAEAAACB/wcAAgAAAAwyNjU2Mi4zNjU4MTcBCAAAAAUAAAABMQEAAAALLTIwODY5NjQ3ODcDAAAAAzE2MAIAAAAEMTAxOAQAAAABMAcA</t>
  </si>
  <si>
    <t>AAAKMTAvMjQvMjAyMwgAAAAJNi8zMC8yMDIyCQAAAAEwm7wC24vU2wgXrCrgjdTbCCFDSVEuVFNFOjgwNTguSVFfQVIuQ1EyMjAyMi4uLi5VU0QBAAAAgf8HAAIAAAAJMzE3NjQuMDk1AQgAAAAFAAAAATEBAAAACy0yMDg2OTY0Nzg3AwAAAAMxNjACAAAABDEwMjEEAAAAATAHAAAACjEwLzI0LzIwMjMIAAAACTYvMzAvMjAyMgkAAAABMJu8AtuL1NsINEQt4I3U2wgoQ0lRLlRTRTo4MDU4LklRX0lOVkVOVE9SWS5DUTIyMDIyLi4uLlVTRAEAAACB/wcAAgAAAAwxMzQ3OC41MDQyNjUBCAAAAAUAAAABMQEAAAALLTIwODY5NjQ3ODcDAAAAAzE2MAIAAAAEMTA0MwQAAAABMAcAAAAKMTAvMjQvMjAyMwgAAAAJNi8zMC8yMDIyCQAAAAEwm7wC24vU2whGLRHgjdTbCCJDSVEuVFNFOjgwNTguSVFfU0dBLkNRMjIwMjIuLi4uVVNEAQAAAIH/BwACAAAACzI3NTkuMTEzOTA2AQgAAAAFAAAAATEBAAAACy0yMDg2OTY0Nzg3AwAAAAMxNjACAAAAAjIzBAAAAAEwBwAAAAoxMC8yNC8yMDIzCAAAAAk2LzMwLzIwMjIJAAAAATCbvALbi9TbCL0pE+CN1NsIN0NJUS5UU0U6ODA1OC5JUV9UT1RBTF9SRVZfMVlSX0FOTl9HUk9XVEguQ1EyMjAyMi4uLi5VU0QBAAAAgf8HAAIAAAAHNDMuNDg1MQEIAAAABQAAAAExAQAAAAstMjA4Njk2NDc4NwMAAAACNzkCAAAABDQxOTQEAAAAATAHAAAACjEwLzI0LzIwMjMIAAAACTYvMzAv</t>
  </si>
  <si>
    <t>MjAyMgkAAAABMJu8AtuL1NsIr3QV4I3U2wghQ0lRLlRTRTo4MDU4LklRX0RBLkNRMjIwMjIuLi4uVVNEAQAAAIH/BwADAAAAAACbvALbi9TbCEmxQ+CN1NsIL0NJUS5UU0U6ODA1OC5JUV9ORVRfSU5URVJFU1RfRVhQLkNRMjIwMjIuLi4uVVNEAQAAAIH/BwACAAAACjMxMS41ODI4ODkBCAAAAAUAAAABMQEAAAALLTIwODY5NjQ3ODcDAAAAAzE2MAIAAAADMzY4BAAAAAEwBwAAAAoxMC8yNC8yMDIzCAAAAAk2LzMwLzIwMjIJAAAAATCbvALbi9TbCEKsReCN1NsILkNJUS5UU0U6ODA1OC5JUV9ORVRfV09SS0lOR19DQVAuQ1EyMjAyMi4uLi5VU0QBAAAAgf8HAAIAAAAMMTczNTcuODYyNDUzAQgAAAAFAAAAATEBAAAACy0yMDg2OTY0Nzg3AwAAAAMxNjACAAAABDEzMTEEAAAAATAHAAAACjEwLzI0LzIwMjMIAAAACTYvMzAvMjAyMgkAAAABMJu8AtuL1NsIFv8o4I3U2wgkQ0lRLlRTRTo4MDU4LklRX0NBUEVYLkNRMjIwMjIuLi4uVVNEAQAAAIH/BwACAAAACy03MTAuNDM0ODg5AQgAAAAFAAAAATEBAAAACy0yMDg2OTY0Nzg3AwAAAAMxNjACAAAABDIwMjEEAAAAATAHAAAACjEwLzI0LzIwMjMIAAAACTYvMzAvMjAyMgkAAAABMJu8AtuL1NsIn+wl4I3U2wgoQ0lRLlRTRTo4MDU4LklRX1RPVEFMX1JFVi5DUTEyMDIyLi4uLlVTRAEAAACB/wcAAgAAAAw0MDI5OS4xNzUwMTcBCAAAAAUAAAABMQEAAAALLTIw</t>
  </si>
  <si>
    <t>Mzk5NDYyMzQDAAAAAzE2MAIAAAACMjgEAAAAATAHAAAACjEwLzI0LzIwMjMIAAAACTMvMzEvMjAyMgkAAAABMJu8AtuL1NsIsipC4I3U2wghQ0lRLlRTRTo4MDU4LklRX05JLkNRMTIwMjIuLi4uVVNEAQAAAIH/BwACAAAACzI0MTAuODY1MTcxAQgAAAAFAAAAATEBAAAACy0yMDM5OTQ2MjM0AwAAAAMxNjACAAAAAjE1BAAAAAEwBwAAAAoxMC8yNC8yMDIzCAAAAAkzLzMxLzIwMjIJAAAAATCbvALbi9TbCEYtEeCN1NsIKUNJUS5UU0U6ODA1OC5JUV9DQVNIX0VRVUlWLkNRMTIwMjIuLi4uVVNEAQAAAIH/BwACAAAADDEyODEwLjAwMzgzOAEIAAAABQAAAAExAQAAAAstMjAzOTk0NjIzNAMAAAADMTYwAgAAAAQxMDk2BAAAAAEwBwAAAAoxMC8yNC8yMDIzCAAAAAkzLzMxLzIwMjIJAAAAATCbvALbi9TbCL0pE+CN1NsILUNJUS5UU0U6ODA1OC5JUV9DQVNIX1NUX0lOVkVTVC5DUTEyMDIyLi4uLlVTRAEAAACB/wcAAgAAAAwxNDA4NS40MTI3MDcBCAAAAAUAAAABMQEAAAALLTIwMzk5NDYyMzQDAAAAAzE2MAIAAAAEMTAwMgQAAAABMAcAAAAKMTAvMjQvMjAyMwgAAAAJMy8zMS8yMDIyCQAAAAEwm7wC24vU2wivdBXgjdTbCCdDSVEuVFNFOjgwNTguSVFfVE9UQUxfQ0EuQ1ExMjAyMi4uLi5VU0QBAAAAgf8HAAIAAAAMNzg0ODcuNDUwMjc4AQgAAAAFAAAAATEBAAAACy0yMDM5OTQ2MjM0AwAAAAMxNjACAAAA</t>
  </si>
  <si>
    <t>BDEwMDgEAAAAATAHAAAACjEwLzI0LzIwMjMIAAAACTMvMzEvMjAyMgkAAAABMJu8AtuL1NsIQUkX4I3U2wgrQ0lRLlRTRTo4MDU4LklRX1RPVEFMX0FTU0VUUy5DUTEyMDIyLi4uLlVTRAEAAACB/wcAAgAAAA0xODA0NDMuNzk3MzMxAQgAAAAFAAAAATEBAAAACy0yMDM5OTQ2MjM0AwAAAAMxNjACAAAABDEwMDcEAAAAATAHAAAACjEwLzI0LzIwMjMIAAAACTMvMzEvMjAyMgkAAAABMJu8AtuL1NsINEQt4I3U2wgnQ0lRLlRTRTo4MDU4LklRX1RPVEFMX0NMLkNRMTIwMjIuLi4uVVNEAQAAAIH/BwACAAAADDYwMjYxLjgxMzIzNQEIAAAABQAAAAExAQAAAAstMjAzOTk0NjIzNAMAAAADMTYwAgAAAAQxMDA5BAAAAAEwBwAAAAoxMC8yNC8yMDIzCAAAAAkzLzMxLzIwMjIJAAAAATCbvALbi9TbCKGPOOCN1NsIKUNJUS5UU0U6ODA1OC5JUV9UT1RBTF9MSUFCLkNRMTIwMjIuLi4uVVNEAQAAAIH/BwACAAAADTExNTc0MC41NjczNDIBCAAAAAUAAAABMQEAAAALLTIwMzk5NDYyMzQDAAAAAzE2MAIAAAAEMTI3NgQAAAABMAcAAAAKMTAvMjQvMjAyMwgAAAAJMy8zMS8yMDIyCQAAAAEwm7wC24vU2wif7CXgjdTbCCpDSVEuVFNFOjgwNTguSVFfUFJFRl9FUVVJVFkuQ1ExMjAyMi4uLi5VU0QBAAAAgf8HAAMAAAAAAJu8AtuL1NsIzYgo4I3U2wgyQ0lRLlRTRTo4MDU4LklRX1RPVEFMX0NPTU1PTl9FUVVJVFkuQ1Ex</t>
  </si>
  <si>
    <t>MjAyMi4uLi5VU0QBAAAAgf8HAAIAAAAMNTY2NTguMjAxMzgzAQgAAAAFAAAAATEBAAAACy0yMDM5OTQ2MjM0AwAAAAMxNjACAAAABDEwMDYEAAAAATAHAAAACjEwLzI0LzIwMjMIAAAACTMvMzEvMjAyMgkAAAABMJu8AtuL1NsINcY54I3U2wgjQ0lRLlRTRTo4MDU4LklRX0FQSUMuQ1ExMjAyMi4uLi5VU0QBAAAAgf8HAAIAAAALMTg2NS4wNzA3NDUBCAAAAAUAAAABMQEAAAALLTIwMzk5NDYyMzQDAAAAAzE2MAIAAAAEMTA4NAQAAAABMAcAAAAKMTAvMjQvMjAyMwgAAAAJMy8zMS8yMDIyCQAAAAEwm7wC24vU2wjnTDvgjdTbCCFDSVEuVFNFOjgwNTguSVFfUkUuQ1ExMjAyMi4uLi5VU0QBAAAAgf8HAAIAAAAMNDI4NTguMTI4ODYyAQgAAAAFAAAAATEBAAAACy0yMDM5OTQ2MjM0AwAAAAMxNjACAAAABDEyMjIEAAAAATAHAAAACjEwLzI0LzIwMjMIAAAACTMvMzEvMjAyMgkAAAABMJu8AtuL1NsIGY0v4I3U2wgrQ0lRLlRTRTo4MDU4LklRX1RPVEFMX0VRVUlUWS5DUTEyMDIyLi4uLlVTRAEAAACB/wcAAgAAAAw2NDcwMy4yMjk5ODkBCAAAAAUAAAABMQEAAAALLTIwMzk5NDYyMzQDAAAAAzE2MAIAAAAEMTI3NQQAAAABMAcAAAAKMTAvMjQvMjAyMwgAAAAJMy8zMS8yMDIyCQAAAAEwm7wC24vU2wgjJTLgjdTbCDxDSVEuVFNFOjgwNTguSVFfVE9UQUxfT1VUU1RBTkRJTkdfRklMSU5HX0RBVEUuQ1ExMjAy</t>
  </si>
  <si>
    <t>Mi4uLi5VU0QBAAAAgf8HAAIAAAALMTQ3Ni41NDUzMzgBBAAAAAUAAAABNQEAAAALLTIwMzk5NDYyMzQCAAAABTI0MTUzBgAAAAEwm7wC24vU2whfvTTgjdTbCClDSVEuVFNFOjgwNTguSVFfVE9UQUxfREVCVC5DUTEyMDIyLi4uLlVTRAEAAACB/wcAAgAAAAw1OTU4My42MDk0MzUBCAAAAAUAAAABMQEAAAALLTIwMzk5NDYyMzQDAAAAAzE2MAIAAAAENDE3MwQAAAABMAcAAAAKMTAvMjQvMjAyMwgAAAAJMy8zMS8yMDIyCQAAAAEwm7wC24vU2whKVTfgjdTbCC1DSVEuVFNFOjgwNTguSVFfUFJFRl9ESVZfT1RIRVIuQ1ExMjAyMi4uLi5VU0QBAAAAgf8HAAMAAAAAAJu8AtuL1NsIvSkT4I3U2wgjQ0lRLlRTRTo4MDU4LklRX0NPR1MuQ1ExMjAyMi4uLi5VU0QBAAAAgf8HAAIAAAAMMzQ2MDguNDEyOTM1AQgAAAAFAAAAATEBAAAACy0yMDM5OTQ2MjM0AwAAAAMxNjACAAAAAjM0BAAAAAEwBwAAAAoxMC8yNC8yMDIzCAAAAAkzLzMxLzIwMjIJAAAAATCbvALbi9TbCK90FeCN1NsIIUNJUS5UU0U6ODA1OC5JUV9BUC5DUTEyMDIyLi4uLlVTRAEAAACB/wcAAgAAAAwyNzg1MS40NDIwNDQBCAAAAAUAAAABMQEAAAALLTIwMzk5NDYyMzQDAAAAAzE2MAIAAAAEMTAxOAQAAAABMAcAAAAKMTAvMjQvMjAyMwgAAAAJMy8zMS8yMDIyCQAAAAEwm7wC24vU2whBSRfgjdTbCCFDSVEuVFNFOjgwNTguSVFfQVIuQ1ExMjAy</t>
  </si>
  <si>
    <t>Mi4uLi5VU0QBAAAAgf8HAAIAAAAMMzE4NzcuNjEyNjU0AQgAAAAFAAAAATEBAAAACy0yMDM5OTQ2MjM0AwAAAAMxNjACAAAABDEwMjEEAAAAATAHAAAACjEwLzI0LzIwMjMIAAAACTMvMzEvMjAyMgkAAAABMJu8AtuL1NsIzZAZ4I3U2wgoQ0lRLlRTRTo4MDU4LklRX0lOVkVOVE9SWS5DUTEyMDIyLi4uLlVTRAEAAACB/wcAAgAAAAsxNDYzMC4zMDEyOQEIAAAABQAAAAExAQAAAAstMjAzOTk0NjIzNAMAAAADMTYwAgAAAAQxMDQzBAAAAAEwBwAAAAoxMC8yNC8yMDIzCAAAAAkzLzMxLzIwMjIJAAAAATCbvALbi9TbCBesKuCN1NsIIkNJUS5UU0U6ODA1OC5JUV9TR0EuQ1ExMjAyMi4uLi5VU0QBAAAAgf8HAAIAAAALMzE5Ni41NTEyMjUBCAAAAAUAAAABMQEAAAALLTIwMzk5NDYyMzQDAAAAAzE2MAIAAAACMjMEAAAAATAHAAAACjEwLzI0LzIwMjMIAAAACTMvMzEvMjAyMgkAAAABMJu8AtuL1NsIn+wl4I3U2wg3Q0lRLlRTRTo4MDU4LklRX1RPVEFMX1JFVl8xWVJfQU5OX0dST1dUSC5DUTEyMDIyLi4uLlVTRAEAAACB/wcAAgAAAAYyOS42NjkBCAAAAAUAAAABMQEAAAALLTIwMzk5NDYyMzQDAAAAAjc5AgAAAAQ0MTk0BAAAAAEwBwAAAAoxMC8yNC8yMDIzCAAAAAkzLzMxLzIwMjIJAAAAATCbvALbi9TbCM2IKOCN1NsIIUNJUS5UU0U6ODA1OC5JUV9EQS5DUTEyMDIyLi4uLlVTRAEAAACB/wcAAgAAAAgx</t>
  </si>
  <si>
    <t>Mi4xODc2OQEIAAAABQAAAAExAQAAAAstMjAzOTk0NjIzNAMAAAADMTYwAgAAAAEyBAAAAAEwBwAAAAoxMC8yNC8yMDIzCAAAAAkzLzMxLzIwMjIJAAAAATCbvALbi9TbCEKsReCN1NsIL0NJUS5UU0U6ODA1OC5JUV9ORVRfSU5URVJFU1RfRVhQLkNRMTIwMjIuLi4uVVNEAQAAAIH/BwACAAAACjQwNy44MTAwMDUBCAAAAAUAAAABMQEAAAALLTIwMzk5NDYyMzQDAAAAAzE2MAIAAAADMzY4BAAAAAEwBwAAAAoxMC8yNC8yMDIzCAAAAAkzLzMxLzIwMjIJAAAAATCbvALbi9TbCBb/KOCN1NsILkNJUS5UU0U6ODA1OC5JUV9ORVRfV09SS0lOR19DQVAuQ1ExMjAyMi4uLi5VU0QBAAAAgf8HAAIAAAAMMTk0MzEuOTc5NTg3AQgAAAAFAAAAATEBAAAACy0yMDM5OTQ2MjM0AwAAAAMxNjACAAAABDEzMTEEAAAAATAHAAAACjEwLzI0LzIwMjMIAAAACTMvMzEvMjAyMgkAAAABMJu8AtuL1NsIRi0R4I3U2wgkQ0lRLlRTRTo4MDU4LklRX0NBUEVYLkNRMTIwMjIuLi4uVVNEAQAAAIH/BwACAAAACy04MDkuODIyNjIzAQgAAAAFAAAAATEBAAAACy0yMDM5OTQ2MjM0AwAAAAMxNjACAAAABDIwMjEEAAAAATAHAAAACjEwLzI0LzIwMjMIAAAACTMvMzEvMjAyMgkAAAABMJu8AtuL1NsI0UE/4I3U2wgoQ0lRLlRTRTo4MDU4LklRX1RPVEFMX1JFVi5DUTQyMDIxLi4uLlVTRAEAAACB/wcAAgAAAAw0MDMzNy43MDgyNjgBCAAA</t>
  </si>
  <si>
    <t>AAUAAAABMQEAAAALLTIxMTQwMTA0NTQDAAAAAzE2MAIAAAACMjgEAAAAATAHAAAACjEwLzI0LzIwMjMIAAAACjEyLzMxLzIwMjEJAAAAATCbvALbi9TbCM2QGeCN1NsIIUNJUS5UU0U6ODA1OC5JUV9OSS5DUTQyMDIxLi4uLlVTRAEAAACB/wcAAgAAAAsyNDY4LjQxMTg0OAEIAAAABQAAAAExAQAAAAstMjExNDAxMDQ1NAMAAAADMTYwAgAAAAIxNQQAAAABMAcAAAAKMTAvMjQvMjAyMwgAAAAKMTIvMzEvMjAyMQkAAAABMJu8AtuL1NsINcY54I3U2wgpQ0lRLlRTRTo4MDU4LklRX0NBU0hfRVFVSVYuQ1E0MjAyMS4uLi5VU0QBAAAAgf8HAAIAAAAMMTIzODMuMTIzMDA3AQgAAAAFAAAAATEBAAAACy0yMTE0MDEwNDU0AwAAAAMxNjACAAAABDEwOTYEAAAAATAHAAAACjEwLzI0LzIwMjMIAAAACjEyLzMxLzIwMjEJAAAAATCbvALbi9TbCOdMO+CN1NsILUNJUS5UU0U6ODA1OC5JUV9DQVNIX1NUX0lOVkVTVC5DUTQyMDIxLi4uLlVTRAEAAACB/wcAAgAAAAwxMzc2MS4wODY4NTgBCAAAAAUAAAABMQEAAAALLTIxMTQwMTA0NTQDAAAAAzE2MAIAAAAEMTAwMgQAAAABMAcAAAAKMTAvMjQvMjAyMwgAAAAKMTIvMzEvMjAyMQkAAAABMJu8AtuL1NsIwyE94I3U2wgnQ0lRLlRTRTo4MDU4LklRX1RPVEFMX0NBLkNRNDIwMjEuLi4uVVNEAQAAAIH/BwACAAAACzc1MDkyLjMxNjE5AQgAAAAFAAAAATEBAAAACy0yMTE0</t>
  </si>
  <si>
    <t>MDEwNDU0AwAAAAMxNjACAAAABDEwMDgEAAAAATAHAAAACjEwLzI0LzIwMjMIAAAACjEyLzMxLzIwMjEJAAAAATCbvALbi9TbCEpVN+CN1NsIK0NJUS5UU0U6ODA1OC5JUV9UT1RBTF9BU1NFVFMuQ1E0MjAyMS4uLi5VU0QBAAAAgf8HAAIAAAANMTc4MTYxLjMzODkyMgEIAAAABQAAAAExAQAAAAstMjExNDAxMDQ1NAMAAAADMTYwAgAAAAQxMDA3BAAAAAEwBwAAAAoxMC8yNC8yMDIzCAAAAAoxMi8zMS8yMDIxCQAAAAEwm7wC24vU2wihjzjgjdTbCCdDSVEuVFNFOjgwNTguSVFfVE9UQUxfQ0wuQ1E0MjAyMS4uLi5VU0QBAAAAgf8HAAIAAAAMNTg2NjguODg0OTg0AQgAAAAFAAAAATEBAAAACy0yMTE0MDEwNDU0AwAAAAMxNjACAAAABDEwMDkEAAAAATAHAAAACjEwLzI0LzIwMjMIAAAACjEyLzMxLzIwMjEJAAAAATCbvALbi9TbCEYtEeCN1NsIKUNJUS5UU0U6ODA1OC5JUV9UT1RBTF9MSUFCLkNRNDIwMjEuLi4uVVNEAQAAAIH/BwACAAAADTExNjI2Ni42NDY2MDgBCAAAAAUAAAABMQEAAAALLTIxMTQwMTA0NTQDAAAAAzE2MAIAAAAEMTI3NgQAAAABMAcAAAAKMTAvMjQvMjAyMwgAAAAKMTIvMzEvMjAyMQkAAAABMJu8AtuL1NsIvSkT4I3U2wgqQ0lRLlRTRTo4MDU4LklRX1BSRUZfRVFVSVRZLkNRNDIwMjEuLi4uVVNEAQAAAIH/BwADAAAAAACbvALbi9TbCK90FeCN1NsIMkNJUS5UU0U6ODA1OC5JUV9U</t>
  </si>
  <si>
    <t>T1RBTF9DT01NT05fRVFVSVRZLkNRNDIwMjEuLi4uVVNEAQAAAIH/BwACAAAADDUzNTg5LjcwMTY4NAEIAAAABQAAAAExAQAAAAstMjExNDAxMDQ1NAMAAAADMTYwAgAAAAQxMDA2BAAAAAEwBwAAAAoxMC8yNC8yMDIzCAAAAAoxMi8zMS8yMDIxCQAAAAEwm7wC24vU2wgZjS/gjdTbCCNDSVEuVFNFOjgwNTguSVFfQVBJQy5DUTQyMDIxLi4uLlVTRAEAAACB/wcAAgAAAAsxOTY4LjE3NzM0MQEIAAAABQAAAAExAQAAAAstMjExNDAxMDQ1NAMAAAADMTYwAgAAAAQxMDg0BAAAAAEwBwAAAAoxMC8yNC8yMDIzCAAAAAoxMi8zMS8yMDIxCQAAAAEwm7wC24vU2wgjJTLgjdTbCCFDSVEuVFNFOjgwNTguSVFfUkUuQ1E0MjAyMS4uLi5VU0QBAAAAgf8HAAIAAAAMNDI0MzcuNDA2MDQ2AQgAAAAFAAAAATEBAAAACy0yMTE0MDEwNDU0AwAAAAMxNjACAAAABDEyMjIEAAAAATAHAAAACjEwLzI0LzIwMjMIAAAACjEyLzMxLzIwMjEJAAAAATCbvALbi9TbCJ/sJeCN1NsIK0NJUS5UU0U6ODA1OC5JUV9UT1RBTF9FUVVJVFkuQ1E0MjAyMS4uLi5VU0QBAAAAgf8HAAIAAAAMNjE4OTQuNjkyMzE0AQgAAAAFAAAAATEBAAAACy0yMTE0MDEwNDU0AwAAAAMxNjACAAAABDEyNzUEAAAAATAHAAAACjEwLzI0LzIwMjMIAAAACjEyLzMxLzIwMjEJAAAAATCbvALbi9TbCM2IKOCN1NsIPENJUS5UU0U6ODA1OC5JUV9UT1RBTF9PVVRT</t>
  </si>
  <si>
    <t>VEFORElOR19GSUxJTkdfREFURS5DUTQyMDIxLi4uLlVTRAEAAACB/wcAAgAAAAsxNDc2LjM2MTg3NQEEAAAABQAAAAE1AQAAAAstMjExNDAxMDQ1NAIAAAAFMjQxNTMGAAAAATCbvALbi9TbCM2QGeCN1NsIKUNJUS5UU0U6ODA1OC5JUV9UT1RBTF9ERUJULkNRNDIwMjEuLi4uVVNEAQAAAIH/BwACAAAADDYzNjU4Ljc1ODA2NQEIAAAABQAAAAExAQAAAAstMjExNDAxMDQ1NAMAAAADMTYwAgAAAAQ0MTczBAAAAAEwBwAAAAoxMC8yNC8yMDIzCAAAAAoxMi8zMS8yMDIxCQAAAAEwm7wC24vU2wgchkXgjdTbCC1DSVEuVFNFOjgwNTguSVFfUFJFRl9ESVZfT1RIRVIuQ1E0MjAyMS4uLi5VU0QBAAAAgf8HAAMAAAAAAJu8AtuL1NsIFv8o4I3U2wgjQ0lRLlRTRTo4MDU4LklRX0NPR1MuQ1E0MjAyMS4uLi5VU0QBAAAAgf8HAAIAAAAMMzUyMTIuNDA2Mzk2AQgAAAAFAAAAATEBAAAACy0yMTE0MDEwNDU0AwAAAAMxNjACAAAAAjM0BAAAAAEwBwAAAAoxMC8yNC8yMDIzCAAAAAoxMi8zMS8yMDIxCQAAAAEwm7wC24vU2wgXrCrgjdTbCCFDSVEuVFNFOjgwNTguSVFfQVAuQ1E0MjAyMS4uLi5VU0QBAAAAgf8HAAIAAAAMMjk2MzcuNjk1OTgzAQgAAAAFAAAAATEBAAAACy0yMTE0MDEwNDU0AwAAAAMxNjACAAAABDEwMTgEAAAAATAHAAAACjEwLzI0LzIwMjMIAAAACjEyLzMxLzIwMjEJAAAAATCbvALbi9TbCDRELeCN</t>
  </si>
  <si>
    <t>1NsIIUNJUS5UU0U6ODA1OC5JUV9BUi5DUTQyMDIxLi4uLlVTRAEAAACB/wcAAgAAAAszNTM3Ny43NjQ0OQEIAAAABQAAAAExAQAAAAstMjExNDAxMDQ1NAMAAAADMTYwAgAAAAQxMDIxBAAAAAEwBwAAAAoxMC8yNC8yMDIzCAAAAAoxMi8zMS8yMDIxCQAAAAEwm7wC24vU2whJsUPgjdTbCChDSVEuVFNFOjgwNTguSVFfSU5WRU5UT1JZLkNRNDIwMjEuLi4uVVNEAQAAAIH/BwACAAAADDE0NDc2LjUwNjYyMwEIAAAABQAAAAExAQAAAAstMjExNDAxMDQ1NAMAAAADMTYwAgAAAAQxMDQzBAAAAAEwBwAAAAoxMC8yNC8yMDIzCAAAAAoxMi8zMS8yMDIxCQAAAAEwm7wC24vU2whGLRHgjdTbCCJDSVEuVFNFOjgwNTguSVFfU0dBLkNRNDIwMjEuLi4uVVNEAQAAAIH/BwACAAAACzMxMDAuNjUzMTY2AQgAAAAFAAAAATEBAAAACy0yMTE0MDEwNDU0AwAAAAMxNjACAAAAAjIzBAAAAAEwBwAAAAoxMC8yNC8yMDIzCAAAAAoxMi8zMS8yMDIxCQAAAAEwm7wC24vU2wi9KRPgjdTbCDdDSVEuVFNFOjgwNTguSVFfVE9UQUxfUkVWXzFZUl9BTk5fR1JPV1RILkNRNDIwMjEuLi4uVVNEAQAAAIH/BwACAAAABzM3LjMxOTQBCAAAAAUAAAABMQEAAAALLTIxMTQwMTA0NTQDAAAAAjc5AgAAAAQ0MTk0BAAAAAEwBwAAAAoxMC8yNC8yMDIzCAAAAAoxMi8zMS8yMDIxCQAAAAEwm7wC24vU2wivdBXgjdTbCCFDSVEuVFNFOjgwNTgu</t>
  </si>
  <si>
    <t>SVFfREEuQ1E0MjAyMS4uLi5VU0QBAAAAgf8HAAMAAAAAAJu8AtuL1NsIQUkX4I3U2wgvQ0lRLlRTRTo4MDU4LklRX05FVF9JTlRFUkVTVF9FWFAuQ1E0MjAyMS4uLi5VU0QBAAAAgf8HAAIAAAAKMzA2Ljg2NjU0NgEIAAAABQAAAAExAQAAAAstMjExNDAxMDQ1NAMAAAADMTYwAgAAAAMzNjgEAAAAATAHAAAACjEwLzI0LzIwMjMIAAAACjEyLzMxLzIwMjEJAAAAATCbvALbi9TbCNFBP+CN1NsILkNJUS5UU0U6ODA1OC5JUV9ORVRfV09SS0lOR19DQVAuQ1E0MjAyMS4uLi5VU0QBAAAAgf8HAAIAAAAMMTg2NTkuMzMwNzYyAQgAAAAFAAAAATEBAAAACy0yMTE0MDEwNDU0AwAAAAMxNjACAAAABDEzMTEEAAAAATAHAAAACjEwLzI0LzIwMjMIAAAACjEyLzMxLzIwMjEJAAAAATCbvALbi9TbCJUsQOCN1NsIJENJUS5UU0U6ODA1OC5JUV9DQVBFWC5DUTQyMDIxLi4uLlVTRAEAAACB/wcAAgAAAAstOTkyLjg4NjgwOAEIAAAABQAAAAExAQAAAAstMjExNDAxMDQ1NAMAAAADMTYwAgAAAAQyMDIxBAAAAAEwBwAAAAoxMC8yNC8yMDIzCAAAAAoxMi8zMS8yMDIxCQAAAAEwm7wC24vU2wif7CXgjdTbCChDSVEuVFNFOjgwNTguSVFfVE9UQUxfUkVWLkNRMzIwMjEuLi4uVVNEAQAAAIH/BwACAAAADDM1MjU5Ljk4NzY0MgEIAAAABQAAAAExAQAAAAstMjA3MTMyMDA5MAMAAAADMTYwAgAAAAIyOAQAAAABMAcAAAAKMTAv</t>
  </si>
  <si>
    <t>MjQvMjAyMwgAAAAJOS8zMC8yMDIxCQAAAAEwm7wC24vU2wjnTDvgjdTbCCFDSVEuVFNFOjgwNTguSVFfTkkuQ1EzMjAyMS4uLi5VU0QBAAAAgf8HAAIAAAALMTU1MC44NjM3MTQBCAAAAAUAAAABMQEAAAALLTIwNzEzMjAwOTADAAAAAzE2MAIAAAACMTUEAAAAATAHAAAACjEwLzI0LzIwMjMIAAAACTkvMzAvMjAyMQkAAAABMJu8AtuL1NsIx/o84I3U2wgpQ0lRLlRTRTo4MDU4LklRX0NBU0hfRVFVSVYuQ1EzMjAyMS4uLi5VU0QBAAAAgf8HAAIAAAALMTIyMjcuMTEzNTkBCAAAAAUAAAABMQEAAAALLTIwNzEzMjAwOTADAAAAAzE2MAIAAAAEMTA5NgQAAAABMAcAAAAKMTAvMjQvMjAyMwgAAAAJOS8zMC8yMDIxCQAAAAEwm7wC24vU2wi9KRPgjdTbCC1DSVEuVFNFOjgwNTguSVFfQ0FTSF9TVF9JTlZFU1QuQ1EzMjAyMS4uLi5VU0QBAAAAgf8HAAIAAAAMMTM2NTMuNTE0MDk5AQgAAAAFAAAAATEBAAAACy0yMDcxMzIwMDkwAwAAAAMxNjACAAAABDEwMDIEAAAAATAHAAAACjEwLzI0LzIwMjMIAAAACTkvMzAvMjAyMQkAAAABMJu8AtuL1NsIr3QV4I3U2wgnQ0lRLlRTRTo4MDU4LklRX1RPVEFMX0NBLkNRMzIwMjEuLi4uVVNEAQAAAIH/BwACAAAADDY5NDYwLjM3NTAwMwEIAAAABQAAAAExAQAAAAstMjA3MTMyMDA5MAMAAAADMTYwAgAAAAQxMDA4BAAAAAEwBwAAAAoxMC8yNC8yMDIzCAAAAAk5LzMwLzIw</t>
  </si>
  <si>
    <t>MjEJAAAAATCbvALbi9TbCEFJF+CN1NsIK0NJUS5UU0U6ODA1OC5JUV9UT1RBTF9BU1NFVFMuQ1EzMjAyMS4uLi5VU0QBAAAAgf8HAAIAAAANMTc1MjAyLjk1MzI0NQEIAAAABQAAAAExAQAAAAstMjA3MTMyMDA5MAMAAAADMTYwAgAAAAQxMDA3BAAAAAEwBwAAAAoxMC8yNC8yMDIzCAAAAAk5LzMwLzIwMjEJAAAAATCbvALbi9TbCM2QGeCN1NsIJ0NJUS5UU0U6ODA1OC5JUV9UT1RBTF9DTC5DUTMyMDIxLi4uLlVTRAEAAACB/wcAAgAAAAw1NDUwNS4xNzQ2MjUBCAAAAAUAAAABMQEAAAALLTIwNzEzMjAwOTADAAAAAzE2MAIAAAAEMTAwOQQAAAABMAcAAAAKMTAvMjQvMjAyMwgAAAAJOS8zMC8yMDIxCQAAAAEwm7wC24vU2whKVTfgjdTbCClDSVEuVFNFOjgwNTguSVFfVE9UQUxfTElBQi5DUTMyMDIxLi4uLlVTRAEAAACB/wcAAgAAAA0xMTQyNjAuMzQyMjYxAQgAAAAFAAAAATEBAAAACy0yMDcxMzIwMDkwAwAAAAMxNjACAAAABDEyNzYEAAAAATAHAAAACjEwLzI0LzIwMjMIAAAACTkvMzAvMjAyMQkAAAABMJu8AtuL1NsIn+wl4I3U2wgqQ0lRLlRTRTo4MDU4LklRX1BSRUZfRVFVSVRZLkNRMzIwMjEuLi4uVVNEAQAAAIH/BwADAAAAAACbvALbi9TbCGVgKOCN1NsIMkNJUS5UU0U6ODA1OC5JUV9UT1RBTF9DT01NT05fRVFVSVRZLkNRMzIwMjEuLi4uVVNEAQAAAIH/BwACAAAADDUyNjA3LjQ3NjA3NQEI</t>
  </si>
  <si>
    <t>AAAABQAAAAExAQAAAAstMjA3MTMyMDA5MAMAAAADMTYwAgAAAAQxMDA2BAAAAAEwBwAAAAoxMC8yNC8yMDIzCAAAAAk5LzMwLzIwMjEJAAAAATCbvALbi9TbCCMlMuCN1NsII0NJUS5UU0U6ODA1OC5JUV9BUElDLkNRMzIwMjEuLi4uVVNEAQAAAIH/BwACAAAACzIwMzMuMTI2MTM2AQgAAAAFAAAAATEBAAAACy0yMDcxMzIwMDkwAwAAAAMxNjACAAAABDEwODQEAAAAATAHAAAACjEwLzI0LzIwMjMIAAAACTkvMzAvMjAyMQkAAAABMJu8AtuL1NsIX7004I3U2wghQ0lRLlRTRTo4MDU4LklRX1JFLkNRMzIwMjEuLi4uVVNEAQAAAIH/BwACAAAADDQyMTg5LjczNjM1NwEIAAAABQAAAAExAQAAAAstMjA3MTMyMDA5MAMAAAADMTYwAgAAAAQxMjIyBAAAAAEwBwAAAAoxMC8yNC8yMDIzCAAAAAk5LzMwLzIwMjEJAAAAATCbvALbi9TbCByGReCN1NsIK0NJUS5UU0U6ODA1OC5JUV9UT1RBTF9FUVVJVFkuQ1EzMjAyMS4uLi5VU0QBAAAAgf8HAAIAAAAMNjA5NDIuNjEwOTg0AQgAAAAFAAAAATEBAAAACy0yMDcxMzIwMDkwAwAAAAMxNjACAAAABDEyNzUEAAAAATAHAAAACjEwLzI0LzIwMjMIAAAACTkvMzAvMjAyMQkAAAABMJu8AtuL1NsIFv8o4I3U2wg8Q0lRLlRTRTo4MDU4LklRX1RPVEFMX09VVFNUQU5ESU5HX0ZJTElOR19EQVRFLkNRMzIwMjEuLi4uVVNEAQAAAIH/BwACAAAACzE0NzYuMzAzMTIyAQQAAAAF</t>
  </si>
  <si>
    <t>AAAAATUBAAAACy0yMDcxMzIwMDkwAgAAAAUyNDE1MwYAAAABMJu8AtuL1NsIF6wq4I3U2wgpQ0lRLlRTRTo4MDU4LklRX1RPVEFMX0RFQlQuQ1EzMjAyMS4uLi5VU0QBAAAAgf8HAAIAAAAMNjU1MTQuNDk3ODI4AQgAAAAFAAAAATEBAAAACy0yMDcxMzIwMDkwAwAAAAMxNjACAAAABDQxNzMEAAAAATAHAAAACjEwLzI0LzIwMjMIAAAACTkvMzAvMjAyMQkAAAABMJu8AtuL1NsINEQt4I3U2wgtQ0lRLlRTRTo4MDU4LklRX1BSRUZfRElWX09USEVSLkNRMzIwMjEuLi4uVVNEAQAAAIH/BwADAAAAAACbvALbi9TbCBmNL+CN1NsII0NJUS5UU0U6ODA1OC5JUV9DT0dTLkNRMzIwMjEuLi4uVVNEAQAAAIH/BwACAAAACzMxMTY5LjUxMTUzAQgAAAAFAAAAATEBAAAACy0yMDcxMzIwMDkwAwAAAAMxNjACAAAAAjM0BAAAAAEwBwAAAAoxMC8yNC8yMDIzCAAAAAk5LzMwLzIwMjEJAAAAATCbvALbi9TbCK90FeCN1NsIIUNJUS5UU0U6ODA1OC5JUV9BUC5DUTMyMDIxLi4uLlVTRAEAAACB/wcAAgAAAAwyNTQzNC4yMDc5NDUBCAAAAAUAAAABMQEAAAALLTIwNzEzMjAwOTADAAAAAzE2MAIAAAAEMTAxOAQAAAABMAcAAAAKMTAvMjQvMjAyMwgAAAAJOS8zMC8yMDIxCQAAAAEwm7wC24vU2whBSRfgjdTbCCFDSVEuVFNFOjgwNTguSVFfQVIuQ1EzMjAyMS4uLi5VU0QBAAAAgf8HAAIAAAAMMzA5NDUuMTY3NTY2AQgAAAAF</t>
  </si>
  <si>
    <t>AAAAATEBAAAACy0yMDcxMzIwMDkwAwAAAAMxNjACAAAABDEwMjEEAAAAATAHAAAACjEwLzI0LzIwMjMIAAAACTkvMzAvMjAyMQkAAAABMJu8AtuL1NsIzZAZ4I3U2wgoQ0lRLlRTRTo4MDU4LklRX0lOVkVOVE9SWS5DUTMyMDIxLi4uLlVTRAEAAACB/wcAAgAAAAwxMzA1Mi40Mjc1NTMBCAAAAAUAAAABMQEAAAALLTIwNzEzMjAwOTADAAAAAzE2MAIAAAAEMTA0MwQAAAABMAcAAAAKMTAvMjQvMjAyMwgAAAAJOS8zMC8yMDIxCQAAAAEwm7wC24vU2wiyKkLgjdTbCCJDSVEuVFNFOjgwNTguSVFfU0dBLkNRMzIwMjEuLi4uVVNEAQAAAIH/BwACAAAACzMxMTcuMDMwOTQzAQgAAAAFAAAAATEBAAAACy0yMDcxMzIwMDkwAwAAAAMxNjACAAAAAjIzBAAAAAEwBwAAAAoxMC8yNC8yMDIzCAAAAAk5LzMwLzIwMjEJAAAAATCbvALbi9TbCEmxQ+CN1NsIN0NJUS5UU0U6ODA1OC5JUV9UT1RBTF9SRVZfMVlSX0FOTl9HUk9XVEguQ1EzMjAyMS4uLi5VU0QBAAAAgf8HAAIAAAAHMjguNDkxMgEIAAAABQAAAAExAQAAAAstMjA3MTMyMDA5MAMAAAACNzkCAAAABDQxOTQEAAAAATAHAAAACjEwLzI0LzIwMjMIAAAACTkvMzAvMjAyMQkAAAABMJu8AtuL1NsIZWAo4I3U2wghQ0lRLlRTRTo4MDU4LklRX0RBLkNRMzIwMjEuLi4uVVNEAQAAAIH/BwADAAAAAACbvALbi9TbCNFBP+CN1NsIL0NJUS5UU0U6ODA1OC5JUV9ORVRf</t>
  </si>
  <si>
    <t>SU5URVJFU1RfRVhQLkNRMzIwMjEuLi4uVVNEAQAAAIH/BwACAAAACjMwNi4wMDc1MzMBCAAAAAUAAAABMQEAAAALLTIwNzEzMjAwOTADAAAAAzE2MAIAAAADMzY4BAAAAAEwBwAAAAoxMC8yNC8yMDIzCAAAAAk5LzMwLzIwMjEJAAAAATCbvALbi9TbCJUsQOCN1NsILkNJUS5UU0U6ODA1OC5JUV9ORVRfV09SS0lOR19DQVAuQ1EzMjAyMS4uLi5VU0QBAAAAgf8HAAIAAAAMMTcxNTYuMDE5NjgyAQgAAAAFAAAAATEBAAAACy0yMDcxMzIwMDkwAwAAAAMxNjACAAAABDEzMTEEAAAAATAHAAAACjEwLzI0LzIwMjMIAAAACTkvMzAvMjAyMQkAAAABMJu8AtuL1NsIRi0R4I3U2wgkQ0lRLlRTRTo4MDU4LklRX0NBUEVYLkNRMzIwMjEuLi4uVVNEAQAAAIH/BwACAAAACy04ODMuMjEwOTE0AQgAAAAFAAAAATEBAAAACy0yMDcxMzIwMDkwAwAAAAMxNjACAAAABDIwMjEEAAAAATAHAAAACjEwLzI0LzIwMjMIAAAACTkvMzAvMjAyMQkAAAABMJu8AtuL1NsIvSkT4I3U2wgoQ0lRLlRTRTo4MDU4LklRX1RPVEFMX1JFVi5DUTIyMDIxLi4uLlVTRAEAAACB/wcAAgAAAAozNDE4NS4xMzc5AQgAAAAFAAAAATEBAAAACy0yMDg2OTY0ODAyAwAAAAMxNjACAAAAAjI4BAAAAAEwBwAAAAoxMC8yNC8yMDIzCAAAAAk2LzMwLzIwMjEJAAAAATCbvALbi9TbCM2QGeCN1NsIIUNJUS5UU0U6ODA1OC5JUV9OSS5DUTIyMDIxLi4uLlVT</t>
  </si>
  <si>
    <t>RAEAAACB/wcAAgAAAAsxNjkwLjIwMzIyNgEIAAAABQAAAAExAQAAAAstMjA4Njk2NDgwMgMAAAADMTYwAgAAAAIxNQQAAAABMAcAAAAKMTAvMjQvMjAyMwgAAAAJNi8zMC8yMDIxCQAAAAEwm7wC24vU2wgjJTLgjdTbCClDSVEuVFNFOjgwNTguSVFfQ0FTSF9FUVVJVi5DUTIyMDIxLi4uLlVTRAEAAACB/wcAAgAAAAwxMjE5My45ODc0NTEBCAAAAAUAAAABMQEAAAALLTIwODY5NjQ4MDIDAAAAAzE2MAIAAAAEMTA5NgQAAAABMAcAAAAKMTAvMjQvMjAyMwgAAAAJNi8zMC8yMDIxCQAAAAEwm7wC24vU2whfvTTgjdTbCC1DSVEuVFNFOjgwNTguSVFfQ0FTSF9TVF9JTlZFU1QuQ1EyMjAyMS4uLi5VU0QBAAAAgf8HAAIAAAALMTM2OTguODE3MjcBCAAAAAUAAAABMQEAAAALLTIwODY5NjQ4MDIDAAAAAzE2MAIAAAAEMTAwMgQAAAABMAcAAAAKMTAvMjQvMjAyMwgAAAAJNi8zMC8yMDIxCQAAAAEwm7wC24vU2whKVTfgjdTbCCdDSVEuVFNFOjgwNTguSVFfVE9UQUxfQ0EuQ1EyMjAyMS4uLi5VU0QBAAAAgf8HAAIAAAAMNjY4NjguMDQxMTM2AQgAAAAFAAAAATEBAAAACy0yMDg2OTY0ODAyAwAAAAMxNjACAAAABDEwMDgEAAAAATAHAAAACjEwLzI0LzIwMjMIAAAACTYvMzAvMjAyMQkAAAABMJu8AtuL1NsIoY844I3U2wgrQ0lRLlRTRTo4MDU4LklRX1RPVEFMX0FTU0VUUy5DUTIyMDIxLi4uLlVTRAEAAACB/wcA</t>
  </si>
  <si>
    <t>AgAAAA0xNzI1MTUuOTI1MTY3AQgAAAAFAAAAATEBAAAACy0yMDg2OTY0ODAyAwAAAAMxNjACAAAABDEwMDcEAAAAATAHAAAACjEwLzI0LzIwMjMIAAAACTYvMzAvMjAyMQkAAAABMJu8AtuL1NsIGY0v4I3U2wgnQ0lRLlRTRTo4MDU4LklRX1RPVEFMX0NMLkNRMjIwMjEuLi4uVVNEAQAAAIH/BwACAAAADDUxNDQxLjEyOTU2NgEIAAAABQAAAAExAQAAAAstMjA4Njk2NDgwMgMAAAADMTYwAgAAAAQxMDA5BAAAAAEwBwAAAAoxMC8yNC8yMDIzCAAAAAk2LzMwLzIwMjEJAAAAATCbvALbi9TbCEYtEeCN1NsIKUNJUS5UU0U6ODA1OC5JUV9UT1RBTF9MSUFCLkNRMjIwMjEuLi4uVVNEAQAAAIH/BwACAAAADDExMjMxMy4wNTQ2NAEIAAAABQAAAAExAQAAAAstMjA4Njk2NDgwMgMAAAADMTYwAgAAAAQxMjc2BAAAAAEwBwAAAAoxMC8yNC8yMDIzCAAAAAk2LzMwLzIwMjEJAAAAATCbvALbi9TbCL0pE+CN1NsIKkNJUS5UU0U6ODA1OC5JUV9QUkVGX0VRVUlUWS5DUTIyMDIxLi4uLlVTRAEAAACB/wcAAwAAAAAAm7wC24vU2wivdBXgjdTbCDJDSVEuVFNFOjgwNTguSVFfVE9UQUxfQ09NTU9OX0VRVUlUWS5DUTIyMDIxLi4uLlVTRAEAAACB/wcAAgAAAAw1MjAwNC42NTY3OTQBCAAAAAUAAAABMQEAAAALLTIwODY5NjQ4MDIDAAAAAzE2MAIAAAAEMTAwNgQAAAABMAcAAAAKMTAvMjQvMjAyMwgAAAAJNi8zMC8yMDIx</t>
  </si>
  <si>
    <t>CQAAAAEwm7wC24vU2whBSRfgjdTbCCNDSVEuVFNFOjgwNTguSVFfQVBJQy5DUTIyMDIxLi4uLlVTRAEAAACB/wcAAgAAAAoyMDY0Ljg5Njg0AQgAAAAFAAAAATEBAAAACy0yMDg2OTY0ODAyAwAAAAMxNjACAAAABDEwODQEAAAAATAHAAAACjEwLzI0LzIwMjMIAAAACTYvMzAvMjAyMQkAAAABMJu8AtuL1NsIFv8o4I3U2wghQ0lRLlRTRTo4MDU4LklRX1JFLkNRMjIwMjEuLi4uVVNEAQAAAIH/BwACAAAADDQwNzQwLjQ4Mjk2NAEIAAAABQAAAAExAQAAAAstMjA4Njk2NDgwMgMAAAADMTYwAgAAAAQxMjIyBAAAAAEwBwAAAAoxMC8yNC8yMDIzCAAAAAk2LzMwLzIwMjEJAAAAATCbvALbi9TbCJ/sJeCN1NsIK0NJUS5UU0U6ODA1OC5JUV9UT1RBTF9FUVVJVFkuQ1EyMjAyMS4uLi5VU0QBAAAAgf8HAAIAAAAMNjAyMDIuODcwNTI4AQgAAAAFAAAAATEBAAAACy0yMDg2OTY0ODAyAwAAAAMxNjACAAAABDEyNzUEAAAAATAHAAAACjEwLzI0LzIwMjMIAAAACTYvMzAvMjAyMQkAAAABMJu8AtuL1NsIZWAo4I3U2wg8Q0lRLlRTRTo4MDU4LklRX1RPVEFMX09VVFNUQU5ESU5HX0ZJTElOR19EQVRFLkNRMjIwMjEuLi4uVVNEAQAAAIH/BwACAAAACzE0NzYuMTk0NjgxAQQAAAAFAAAAATUBAAAACy0yMDg2OTY0ODAyAgAAAAUyNDE1MwYAAAABMJu8AtuL1NsINEQt4I3U2wgpQ0lRLlRTRTo4MDU4LklRX1RPVEFMX0RF</t>
  </si>
  <si>
    <t>QlQuQ1EyMjAyMS4uLi5VU0QBAAAAgf8HAAIAAAAMNjY1MDAuODgwNjgyAQgAAAAFAAAAATEBAAAACy0yMDg2OTY0ODAyAwAAAAMxNjACAAAABDQxNzMEAAAAATAHAAAACjEwLzI0LzIwMjMIAAAACTYvMzAvMjAyMQkAAAABMJu8AtuL1NsI0UE/4I3U2wgtQ0lRLlRTRTo4MDU4LklRX1BSRUZfRElWX09USEVSLkNRMjIwMjEuLi4uVVNEAQAAAIH/BwADAAAAAACbvALbi9TbCJUsQOCN1NsII0NJUS5UU0U6ODA1OC5JUV9DT0dTLkNRMjIwMjEuLi4uVVNEAQAAAIH/BwACAAAACzMwMzg2LjYwNTAyAQgAAAAFAAAAATEBAAAACy0yMDg2OTY0ODAyAwAAAAMxNjACAAAAAjM0BAAAAAEwBwAAAAoxMC8yNC8yMDIzCAAAAAk2LzMwLzIwMjEJAAAAATCbvALbi9TbCLIqQuCN1NsIIUNJUS5UU0U6ODA1OC5JUV9BUC5DUTIyMDIxLi4uLlVTRAEAAACB/wcAAgAAAAwyNDY1MS45Njg5MDkBCAAAAAUAAAABMQEAAAALLTIwODY5NjQ4MDIDAAAAAzE2MAIAAAAEMTAxOAQAAAABMAcAAAAKMTAvMjQvMjAyMwgAAAAJNi8zMC8yMDIxCQAAAAEwm7wC24vU2whJsUPgjdTbCCFDSVEuVFNFOjgwNTguSVFfQVIuQ1EyMjAyMS4uLi5VU0QBAAAAgf8HAAIAAAAMMzAyMTAuMjYwNTkyAQgAAAAFAAAAATEBAAAACy0yMDg2OTY0ODAyAwAAAAMxNjACAAAABDEwMjEEAAAAATAHAAAACjEwLzI0LzIwMjMIAAAACTYvMzAvMjAyMQkAAAAB</t>
  </si>
  <si>
    <t>MJu8AtuL1NsIHIZF4I3U2wgoQ0lRLlRTRTo4MDU4LklRX0lOVkVOVE9SWS5DUTIyMDIxLi4uLlVTRAEAAACB/wcAAgAAAAsxMjc3OC4zMjk5OQEIAAAABQAAAAExAQAAAAstMjA4Njk2NDgwMgMAAAADMTYwAgAAAAQxMDQzBAAAAAEwBwAAAAoxMC8yNC8yMDIzCAAAAAk2LzMwLzIwMjEJAAAAATCbvALbi9TbCMgHEeCN1NsIIkNJUS5UU0U6ODA1OC5JUV9TR0EuQ1EyMjAyMS4uLi5VU0QBAAAAgf8HAAIAAAALMzA1Ni4zNjM0MjgBCAAAAAUAAAABMQEAAAALLTIwODY5NjQ4MDIDAAAAAzE2MAIAAAACMjMEAAAAATAHAAAACjEwLzI0LzIwMjMIAAAACTYvMzAvMjAyMQkAAAABMJu8AtuL1NsIvSkT4I3U2wg3Q0lRLlRTRTo4MDU4LklRX1RPVEFMX1JFVl8xWVJfQU5OX0dST1dUSC5DUTIyMDIxLi4uLlVTRAEAAACB/wcAAgAAAAc0Mi4yMjM4AQgAAAAFAAAAATEBAAAACy0yMDg2OTY0ODAyAwAAAAI3OQIAAAAENDE5NAQAAAABMAcAAAAKMTAvMjQvMjAyMwgAAAAJNi8zMC8yMDIxCQAAAAEwm7wC24vU2wivdBXgjdTbCCFDSVEuVFNFOjgwNTguSVFfREEuQ1EyMjAyMS4uLi5VU0QBAAAAgf8HAAMAAAAAAJu8AtuL1NsIQUkX4I3U2wgvQ0lRLlRTRTo4MDU4LklRX05FVF9JTlRFUkVTVF9FWFAuQ1EyMjAyMS4uLi5VU0QBAAAAgf8HAAIAAAAKMzI1LjgwOTE3MgEIAAAABQAAAAExAQAAAAstMjA4Njk2NDgwMgMA</t>
  </si>
  <si>
    <t>AAADMTYwAgAAAAMzNjgEAAAAATAHAAAACjEwLzI0LzIwMjMIAAAACTYvMzAvMjAyMQkAAAABMJu8AtuL1NsIzZAZ4I3U2wguQ0lRLlRTRTo4MDU4LklRX05FVF9XT1JLSU5HX0NBUC5DUTIyMDIxLi4uLlVTRAEAAACB/wcAAgAAAAwxNzEyOC4zNzg0OTMBCAAAAAUAAAABMQEAAAALLTIwODY5NjQ4MDIDAAAAAzE2MAIAAAAEMTMxMQQAAAABMAcAAAAKMTAvMjQvMjAyMwgAAAAJNi8zMC8yMDIxCQAAAAEwm7wC24vU2wg1xjngjdTbCCRDSVEuVFNFOjgwNTguSVFfQ0FQRVguQ1EyMjAyMS4uLi5VU0QBAAAAgf8HAAIAAAALLTc0NC44Mjc2ODQBCAAAAAUAAAABMQEAAAALLTIwODY5NjQ4MDIDAAAAAzE2MAIAAAAEMjAyMQQAAAABMAcAAAAKMTAvMjQvMjAyMwgAAAAJNi8zMC8yMDIxCQAAAAEwm7wC24vU2wif7CXgjdTbCChDSVEuVFNFOjgwNTguSVFfVE9UQUxfUkVWLkNRMTIwMjEuLi4uVVNEAQAAAIH/BwACAAAADDM0MTIzLjEzODI3NwEIAAAABQAAAAExAQAAAAstMjA5MDcxMjM0MQMAAAADMTYwAgAAAAIyOAQAAAABMAcAAAAKMTAvMjQvMjAyMwgAAAAJMy8zMS8yMDIxCQAAAAEwm7wC24vU2whfvTTgjdTbCCFDSVEuVFNFOjgwNTguSVFfTkkuQ1ExMjAyMS4uLi5VU0QBAAAAgf8HAAIAAAAJMzAuNzc3ODU1AQgAAAAFAAAAATEBAAAACy0yMDkwNzEyMzQxAwAAAAMxNjACAAAAAjE1BAAAAAEwBwAAAAox</t>
  </si>
  <si>
    <t>MC8yNC8yMDIzCAAAAAkzLzMxLzIwMjEJAAAAATCbvALbi9TbCEpVN+CN1NsIKUNJUS5UU0U6ODA1OC5JUV9DQVNIX0VRVUlWLkNRMTIwMjEuLi4uVVNEAQAAAIH/BwACAAAACzExOTE1LjMzMzY4AQgAAAAFAAAAATEBAAAACy0yMDkwNzEyMzQxAwAAAAMxNjACAAAABDEwOTYEAAAAATAHAAAACjEwLzI0LzIwMjMIAAAACTMvMzEvMjAyMQkAAAABMJu8AtuL1NsIoY844I3U2wgtQ0lRLlRTRTo4MDU4LklRX0NBU0hfU1RfSU5WRVNULkNRMTIwMjEuLi4uVVNEAQAAAIH/BwACAAAACzEzMzkxLjY3NjEzAQgAAAAFAAAAATEBAAAACy0yMDkwNzEyMzQxAwAAAAMxNjACAAAABDEwMDIEAAAAATAHAAAACjEwLzI0LzIwMjMIAAAACTMvMzEvMjAyMQkAAAABMJu8AtuL1NsIr3QV4I3U2wgnQ0lRLlRTRTo4MDU4LklRX1RPVEFMX0NBLkNRMTIwMjEuLi4uVVNEAQAAAIH/BwACAAAACzY0MjIyLjAzNTg2AQgAAAAFAAAAATEBAAAACy0yMDkwNzEyMzQxAwAAAAMxNjACAAAABDEwMDgEAAAAATAHAAAACjEwLzI0LzIwMjMIAAAACTMvMzEvMjAyMQkAAAABMJu8AtuL1NsIQUkX4I3U2wgrQ0lRLlRTRTo4MDU4LklRX1RPVEFMX0FTU0VUUy5DUTEyMDIxLi4uLlVTRAEAAACB/wcAAgAAAA0xNjg0OTEuMzE0MTQ2AQgAAAAFAAAAATEBAAAACy0yMDkwNzEyMzQxAwAAAAMxNjACAAAABDEwMDcEAAAAATAHAAAACjEwLzI0LzIw</t>
  </si>
  <si>
    <t>MjMIAAAACTMvMzEvMjAyMQkAAAABMJu8AtuL1NsIzZAZ4I3U2wgnQ0lRLlRTRTo4MDU4LklRX1RPVEFMX0NMLkNRMTIwMjEuLi4uVVNEAQAAAIH/BwACAAAACzQ4NTU1LjQ1NjcyAQgAAAAFAAAAATEBAAAACy0yMDkwNzEyMzQxAwAAAAMxNjACAAAABDEwMDkEAAAAATAHAAAACjEwLzI0LzIwMjMIAAAACTMvMzEvMjAyMQkAAAABMJu8AtuL1NsINEQt4I3U2wgpQ0lRLlRTRTo4MDU4LklRX1RPVEFMX0xJQUIuQ1ExMjAyMS4uLi5VU0QBAAAAgf8HAAIAAAAMMTA5MzczLjMyOTgyAQgAAAAFAAAAATEBAAAACy0yMDkwNzEyMzQxAwAAAAMxNjACAAAABDEyNzYEAAAAATAHAAAACjEwLzI0LzIwMjMIAAAACTMvMzEvMjAyMQkAAAABMJu8AtuL1NsIGY0v4I3U2wgqQ0lRLlRTRTo4MDU4LklRX1BSRUZfRVFVSVRZLkNRMTIwMjEuLi4uVVNEAQAAAIH/BwADAAAAAACbvALbi9TbCGVgKOCN1NsIMkNJUS5UU0U6ODA1OC5JUV9UT1RBTF9DT01NT05fRVFVSVRZLkNRMTIwMjEuLi4uVVNEAQAAAIH/BwACAAAADDUwNzU2Ljc2MDUxMQEIAAAABQAAAAExAQAAAAstMjA5MDcxMjM0MQMAAAADMTYwAgAAAAQxMDA2BAAAAAEwBwAAAAoxMC8yNC8yMDIzCAAAAAkzLzMxLzIwMjEJAAAAATCbvALbi9TbCBb/KOCN1NsII0NJUS5UU0U6ODA1OC5JUV9BUElDLkNRMTIwMjEuLi4uVVNEAQAAAIH/BwACAAAACzIwNjYuNDkyNDQ3</t>
  </si>
  <si>
    <t>AQgAAAAFAAAAATEBAAAACy0yMDkwNzEyMzQxAwAAAAMxNjACAAAABDEwODQEAAAAATAHAAAACjEwLzI0LzIwMjMIAAAACTMvMzEvMjAyMQkAAAABMJu8AtuL1NsIF6wq4I3U2wghQ0lRLlRTRTo4MDU4LklRX1JFLkNRMTIwMjEuLi4uVVNEAQAAAIH/BwACAAAADDM5OTg4LjcyNDcxOQEIAAAABQAAAAExAQAAAAstMjA5MDcxMjM0MQMAAAADMTYwAgAAAAQxMjIyBAAAAAEwBwAAAAoxMC8yNC8yMDIzCAAAAAkzLzMxLzIwMjEJAAAAATCbvALbi9TbCLcDE+CN1NsIK0NJUS5UU0U6ODA1OC5JUV9UT1RBTF9FUVVJVFkuQ1ExMjAyMS4uLi5VU0QBAAAAgf8HAAIAAAAMNTkxMTcuOTg0MzI2AQgAAAAFAAAAATEBAAAACy0yMDkwNzEyMzQxAwAAAAMxNjACAAAABDEyNzUEAAAAATAHAAAACjEwLzI0LzIwMjMIAAAACTMvMzEvMjAyMQkAAAABMJu8AtuL1NsIlSxA4I3U2wg8Q0lRLlRTRTo4MDU4LklRX1RPVEFMX09VVFNUQU5ESU5HX0ZJTElOR19EQVRFLkNRMTIwMjEuLi4uVVNEAQAAAIH/BwACAAAACzE0NzYuMTA1MDg4AQQAAAAFAAAAATUBAAAACy0yMDkwNzEyMzQxAgAAAAUyNDE1MwYAAAABMJu8AtuL1NsIsipC4I3U2wgpQ0lRLlRTRTo4MDU4LklRX1RPVEFMX0RFQlQuQ1ExMjAyMS4uLi5VU0QBAAAAgf8HAAIAAAAMNjQ5NjAuMDQ0MzM1AQgAAAAFAAAAATEBAAAACy0yMDkwNzEyMzQxAwAAAAMxNjACAAAA</t>
  </si>
  <si>
    <t>BDQxNzMEAAAAATAHAAAACjEwLzI0LzIwMjMIAAAACTMvMzEvMjAyMQkAAAABMJu8AtuL1NsISbFD4I3U2wgtQ0lRLlRTRTo4MDU4LklRX1BSRUZfRElWX09USEVSLkNRMTIwMjEuLi4uVVNEAQAAAIH/BwADAAAAAACbvALbi9TbCByGReCN1NsII0NJUS5UU0U6ODA1OC5JUV9DT0dTLkNRMTIwMjEuLi4uVVNEAQAAAIH/BwACAAAADDMwMTQ5Ljc2NjAzNQEIAAAABQAAAAExAQAAAAstMjA5MDcxMjM0MQMAAAADMTYwAgAAAAIzNAQAAAABMAcAAAAKMTAvMjQvMjAyMwgAAAAJMy8zMS8yMDIxCQAAAAEwm7wC24vU2wiHxSXgjdTbCCFDSVEuVFNFOjgwNTguSVFfQVAuQ1ExMjAyMS4uLi5VU0QBAAAAgf8HAAIAAAAMMjQwOTYuNjAxMDQ1AQgAAAAFAAAAATEBAAAACy0yMDkwNzEyMzQxAwAAAAMxNjACAAAABDEwMTgEAAAAATAHAAAACjEwLzI0LzIwMjMIAAAACTMvMzEvMjAyMQkAAAABMJu8AtuL1NsIQUkX4I3U2wghQ0lRLlRTRTo4MDU4LklRX0FSLkNRMTIwMjEuLi4uVVNEAQAAAIH/BwACAAAADDI3ODk0LjAzMTM3MgEIAAAABQAAAAExAQAAAAstMjA5MDcxMjM0MQMAAAADMTYwAgAAAAQxMDIxBAAAAAEwBwAAAAoxMC8yNC8yMDIzCAAAAAkzLzMxLzIwMjEJAAAAATCbvALbi9TbCM2QGeCN1NsIKENJUS5UU0U6ODA1OC5JUV9JTlZFTlRPUlkuQ1ExMjAyMS4uLi5VU0QBAAAAgf8HAAIAAAAMMTIxOTUuOTYw</t>
  </si>
  <si>
    <t>MDg0AQgAAAAFAAAAATEBAAAACy0yMDkwNzEyMzQxAwAAAAMxNjACAAAABDEwNDMEAAAAATAHAAAACjEwLzI0LzIwMjMIAAAACTMvMzEvMjAyMQkAAAABMJu8AtuL1NsI50w74I3U2wgiQ0lRLlRTRTo4MDU4LklRX1NHQS5DUTEyMDIxLi4uLlVTRAEAAACB/wcAAgAAAAozMzI2LjQ0OTU4AQgAAAAFAAAAATEBAAAACy0yMDkwNzEyMzQxAwAAAAMxNjACAAAAAjIzBAAAAAEwBwAAAAoxMC8yNC8yMDIzCAAAAAkzLzMxLzIwMjEJAAAAATCbvALbi9TbCMf6POCN1NsIN0NJUS5UU0U6ODA1OC5JUV9UT1RBTF9SRVZfMVlSX0FOTl9HUk9XVEguQ1ExMjAyMS4uLi5VU0QBAAAAgf8HAAIAAAAHMTIuNjQ4NAEIAAAABQAAAAExAQAAAAstMjA5MDcxMjM0MQMAAAACNzkCAAAABDQxOTQEAAAAATAHAAAACjEwLzI0LzIwMjMIAAAACTMvMzEvMjAyMQkAAAABMJu8AtuL1NsI0UE/4I3U2wghQ0lRLlRTRTo4MDU4LklRX0RBLkNRMTIwMjEuLi4uVVNEAQAAAIH/BwACAAAACDQuMjU4NjI4AQgAAAAFAAAAATEBAAAACy0yMDkwNzEyMzQxAwAAAAMxNjACAAAAATIEAAAAATAHAAAACjEwLzI0LzIwMjMIAAAACTMvMzEvMjAyMQkAAAABMJu8AtuL1NsIoY844I3U2wgvQ0lRLlRTRTo4MDU4LklRX05FVF9JTlRFUkVTVF9FWFAuQ1ExMjAyMS4uLi5VU0QBAAAAgf8HAAIAAAAKMjIxLjMzMTExMwEIAAAABQAAAAExAQAAAAstMjA5</t>
  </si>
  <si>
    <t>MDcxMjM0MQMAAAADMTYwAgAAAAMzNjgEAAAAATAHAAAACjEwLzI0LzIwMjMIAAAACTMvMzEvMjAyMQkAAAABMJu8AtuL1NsIPJ854I3U2wguQ0lRLlRTRTo4MDU4LklRX05FVF9XT1JLSU5HX0NBUC5DUTEyMDIxLi4uLlVTRAEAAACB/wcAAgAAAAwxNTgxOS41MDk5OTgBCAAAAAUAAAABMQEAAAALLTIwOTA3MTIzNDEDAAAAAzE2MAIAAAAEMTMxMQQAAAABMAcAAAAKMTAvMjQvMjAyMwgAAAAJMy8zMS8yMDIxCQAAAAEwm7wC24vU2wjIBxHgjdTbCCRDSVEuVFNFOjgwNTguSVFfQ0FQRVguQ1ExMjAyMS4uLi5VU0QBAAAAgf8HAAIAAAALLTc5Ni40NjI4OTEBCAAAAAUAAAABMQEAAAALLTIwOTA3MTIzNDEDAAAAAzE2MAIAAAAEMjAyMQQAAAABMAcAAAAKMTAvMjQvMjAyMwgAAAAJMy8zMS8yMDIxCQAAAAEwm7wC24vU2wi3AxPgjdTbCChDSVEuVFNFOjgwNTguSVFfVE9UQUxfUkVWLkNRNDIwMjAuLi4uVVNEAQAAAIH/BwACAAAADDMyNzcwLjkyNTUwMQEIAAAABQAAAAExAQAAAAoyMDc4NTIwMzUxAwAAAAMxNjACAAAAAjI4BAAAAAEwBwAAAAoxMC8yNC8yMDIzCAAAAAoxMi8zMS8yMDIwCQAAAAEwm7wC24vU2whlYCjgjdTbCCFDSVEuVFNFOjgwNTguSVFfTkkuQ1E0MjAyMC4uLi5VU0QBAAAAgf8HAAIAAAAKNzk4Ljk2NzEwMwEIAAAABQAAAAExAQAAAAoyMDc4NTIwMzUxAwAAAAMxNjACAAAAAjE1BAAA</t>
  </si>
  <si>
    <t>AAEwBwAAAAoxMC8yNC8yMDIzCAAAAAoxMi8zMS8yMDIwCQAAAAEwm7wC24vU2wgXrCrgjdTbCClDSVEuVFNFOjgwNTguSVFfQ0FTSF9FUVVJVi5DUTQyMDIwLi4uLlVTRAEAAACB/wcAAgAAAAwxNTAwNy4wODI0NDYBCAAAAAUAAAABMQEAAAAKMjA3ODUyMDM1MQMAAAADMTYwAgAAAAQxMDk2BAAAAAEwBwAAAAoxMC8yNC8yMDIzCAAAAAoxMi8zMS8yMDIwCQAAAAEwm7wC24vU2wg0RC3gjdTbCC1DSVEuVFNFOjgwNTguSVFfQ0FTSF9TVF9JTlZFU1QuQ1E0MjAyMC4uLi5VU0QBAAAAgf8HAAIAAAAKMTY0ODYuOTE0MgEIAAAABQAAAAExAQAAAAoyMDc4NTIwMzUxAwAAAAMxNjACAAAABDEwMDIEAAAAATAHAAAACjEwLzI0LzIwMjMIAAAACjEyLzMxLzIwMjAJAAAAATCbvALbi9TbCKpzHuCN1NsIJ0NJUS5UU0U6ODA1OC5JUV9UT1RBTF9DQS5DUTQyMDIwLi4uLlVTRAEAAACB/wcAAgAAAAs2OTQ0OS40OTI4MgEIAAAABQAAAAExAQAAAAoyMDc4NTIwMzUxAwAAAAMxNjACAAAABDEwMDgEAAAAATAHAAAACjEwLzI0LzIwMjMIAAAACjEyLzMxLzIwMjAJAAAAATCbvALbi9TbCBmNL+CN1NsIK0NJUS5UU0U6ODA1OC5JUV9UT1RBTF9BU1NFVFMuQ1E0MjAyMC4uLi5VU0QBAAAAgf8HAAIAAAANMTc5NzU3LjM2NjIyOQEIAAAABQAAAAExAQAAAAoyMDc4NTIwMzUxAwAAAAMxNjACAAAABDEwMDcEAAAAATAHAAAA</t>
  </si>
  <si>
    <t>CjEwLzI0LzIwMjMIAAAACjEyLzMxLzIwMjAJAAAAATCbvALbi9TbCEmxQ+CN1NsIJ0NJUS5UU0U6ODA1OC5JUV9UT1RBTF9DTC5DUTQyMDIwLi4uLlVTRAEAAACB/wcAAgAAAAw1NDE5NS4yNTY2MDIBCAAAAAUAAAABMQEAAAAKMjA3ODUyMDM1MQMAAAADMTYwAgAAAAQxMDA5BAAAAAEwBwAAAAoxMC8yNC8yMDIzCAAAAAoxMi8zMS8yMDIwCQAAAAEwm7wC24vU2wjIBxHgjdTbCClDSVEuVFNFOjgwNTguSVFfVE9UQUxfTElBQi5DUTQyMDIwLi4uLlVTRAEAAACB/wcAAgAAAA0xMTg3NTQuODM4OTg3AQgAAAAFAAAAATEBAAAACjIwNzg1MjAzNTEDAAAAAzE2MAIAAAAEMTI3NgQAAAABMAcAAAAKMTAvMjQvMjAyMwgAAAAKMTIvMzEvMjAyMAkAAAABMJu8AtuL1NsItwMT4I3U2wgqQ0lRLlRTRTo4MDU4LklRX1BSRUZfRVFVSVRZLkNRNDIwMjAuLi4uVVNEAQAAAIH/BwADAAAAAACbvALbi9TbCK90FeCN1NsIMkNJUS5UU0U6ODA1OC5JUV9UT1RBTF9DT01NT05fRVFVSVRZLkNRNDIwMjAuLi4uVVNEAQAAAIH/BwACAAAADDUxNDk3LjY0ODk1NQEIAAAABQAAAAExAQAAAAoyMDc4NTIwMzUxAwAAAAMxNjACAAAABDEwMDYEAAAAATAHAAAACjEwLzI0LzIwMjMIAAAACjEyLzMxLzIwMjAJAAAAATCbvALbi9TbCEFJF+CN1NsII0NJUS5UU0U6ODA1OC5JUV9BUElDLkNRNDIwMjAuLi4uVVNEAQAAAIH/BwACAAAA</t>
  </si>
  <si>
    <t>CzIyMTkuMzM1ODM4AQgAAAAFAAAAATEBAAAACjIwNzg1MjAzNTEDAAAAAzE2MAIAAAAEMTA4NAQAAAABMAcAAAAKMTAvMjQvMjAyMwgAAAAKMTIvMzEvMjAyMAkAAAABMJu8AtuL1NsIzZAZ4I3U2wghQ0lRLlRTRTo4MDU4LklRX1JFLkNRNDIwMjAuLi4uVVNEAQAAAIH/BwACAAAADDQyNDMxLjc5MTI2NQEIAAAABQAAAAExAQAAAAoyMDc4NTIwMzUxAwAAAAMxNjACAAAABDEyMjIEAAAAATAHAAAACjEwLzI0LzIwMjMIAAAACjEyLzMxLzIwMjAJAAAAATCbvALbi9TbCIfFJeCN1NsIK0NJUS5UU0U6ODA1OC5JUV9UT1RBTF9FUVVJVFkuQ1E0MjAyMC4uLi5VU0QBAAAAgf8HAAIAAAAMNjEwMDIuNTI3MjQyAQgAAAAFAAAAATEBAAAACjIwNzg1MjAzNTEDAAAAAzE2MAIAAAAEMTI3NQQAAAABMAcAAAAKMTAvMjQvMjAyMwgAAAAKMTIvMzEvMjAyMAkAAAABMJu8AtuL1NsIZWAo4I3U2wg8Q0lRLlRTRTo4MDU4LklRX1RPVEFMX09VVFNUQU5ESU5HX0ZJTElOR19EQVRFLkNRNDIwMjAuLi4uVVNEAQAAAIH/BwACAAAACzE0NzUuOTM1NTgxAQQAAAAFAAAAATUBAAAACjIwNzg1MjAzNTECAAAABTI0MTUzBgAAAAEwm7wC24vU2wgchkXgjdTbCClDSVEuVFNFOjgwNTguSVFfVE9UQUxfREVCVC5DUTQyMDIwLi4uLlVTRAEAAACB/wcAAgAAAAw3MTI5Ny40NDg4MTkBCAAAAAUAAAABMQEAAAAKMjA3ODUyMDM1MQMA</t>
  </si>
  <si>
    <t>AAADMTYwAgAAAAQ0MTczBAAAAAEwBwAAAAoxMC8yNC8yMDIzCAAAAAoxMi8zMS8yMDIwCQAAAAEwm7wC24vU2wgW/yjgjdTbCC1DSVEuVFNFOjgwNTguSVFfUFJFRl9ESVZfT1RIRVIuQ1E0MjAyMC4uLi5VU0QBAAAAgf8HAAMAAAAAAJu8AtuL1NsIx/o84I3U2wgjQ0lRLlRTRTo4MDU4LklRX0NPR1MuQ1E0MjAyMC4uLi5VU0QBAAAAgf8HAAIAAAAMMjg4MzUuMTk0NTA0AQgAAAAFAAAAATEBAAAACjIwNzg1MjAzNTEDAAAAAzE2MAIAAAACMzQEAAAAATAHAAAACjEwLzI0LzIwMjMIAAAACjEyLzMxLzIwMjAJAAAAATCbvALbi9TbCKpzHuCN1NsIIUNJUS5UU0U6ODA1OC5JUV9BUC5DUTQyMDIwLi4uLlVTRAEAAACB/wcAAgAAAAwyNzQ3NC4yODg3ODkBCAAAAAUAAAABMQEAAAAKMjA3ODUyMDM1MQMAAAADMTYwAgAAAAQxMDE4BAAAAAEwBwAAAAoxMC8yNC8yMDIzCAAAAAoxMi8zMS8yMDIwCQAAAAEwm7wC24vU2wjRQT/gjdTbCCFDSVEuVFNFOjgwNTguSVFfQVIuQ1E0MjAyMC4uLi5VU0QBAAAAgf8HAAIAAAAMMzEyMjYuOTk5MjU5AQgAAAAFAAAAATEBAAAACjIwNzg1MjAzNTEDAAAAAzE2MAIAAAAEMTAyMQQAAAABMAcAAAAKMTAvMjQvMjAyMwgAAAAKMTIvMzEvMjAyMAkAAAABMJu8AtuL1NsIlSxA4I3U2wgoQ0lRLlRTRTo4MDU4LklRX0lOVkVOVE9SWS5DUTQyMDIwLi4uLlVTRAEAAACB/wcAAgAA</t>
  </si>
  <si>
    <t>AAwxMjk4Mi42NTU4NjMBCAAAAAUAAAABMQEAAAAKMjA3ODUyMDM1MQMAAAADMTYwAgAAAAQxMDQzBAAAAAEwBwAAAAoxMC8yNC8yMDIzCAAAAAoxMi8zMS8yMDIwCQAAAAEwm7wC24vU2wiyKkLgjdTbCCJDSVEuVFNFOjgwNTguSVFfU0dBLkNRNDIwMjAuLi4uVVNEAQAAAIH/BwACAAAACzMzMTIuMzkxNTExAQgAAAAFAAAAATEBAAAACjIwNzg1MjAzNTEDAAAAAzE2MAIAAAACMjMEAAAAATAHAAAACjEwLzI0LzIwMjMIAAAACjEyLzMxLzIwMjAJAAAAATCbvALbi9TbCLcDE+CN1NsIN0NJUS5UU0U6ODA1OC5JUV9UT1RBTF9SRVZfMVlSX0FOTl9HUk9XVEguQ1E0MjAyMC4uLi5VU0QBAAAAgf8HAAIAAAAHLTguNzI3OQEIAAAABQAAAAExAQAAAAoyMDc4NTIwMzUxAwAAAAI3OQIAAAAENDE5NAQAAAABMAcAAAAKMTAvMjQvMjAyMwgAAAAKMTIvMzEvMjAyMAkAAAABMJu8AtuL1NsIr3QV4I3U2wghQ0lRLlRTRTo4MDU4LklRX0RBLkNRNDIwMjAuLi4uVVNEAQAAAIH/BwADAAAAAACbvALbi9TbCEFJF+CN1NsIL0NJUS5UU0U6ODA1OC5JUV9ORVRfSU5URVJFU1RfRVhQLkNRNDIwMjAuLi4uVVNEAQAAAIH/BwACAAAACjI2Ny4wNjUyMTEBCAAAAAUAAAABMQEAAAAKMjA3ODUyMDM1MQMAAAADMTYwAgAAAAMzNjgEAAAAATAHAAAACjEwLzI0LzIwMjMIAAAACjEyLzMxLzIwMjAJAAAAATCbvALbi9TbCD9rGeCN</t>
  </si>
  <si>
    <t>1NsILkNJUS5UU0U6ODA1OC5JUV9ORVRfV09SS0lOR19DQVAuQ1E0MjAyMC4uLi5VU0QBAAAAgf8HAAIAAAAMMTUxNTkuNzg1MjYyAQgAAAAFAAAAATEBAAAACjIwNzg1MjAzNTEDAAAAAzE2MAIAAAAEMTMxMQQAAAABMAcAAAAKMTAvMjQvMjAyMwgAAAAKMTIvMzEvMjAyMAkAAAABMJu8AtuL1NsI50w74I3U2wgkQ0lRLlRTRTo4MDU4LklRX0NBUEVYLkNRNDIwMjAuLi4uVVNEAQAAAIH/BwACAAAACy0xMDM1LjUwMTQ0AQgAAAAFAAAAATEBAAAACjIwNzg1MjAzNTEDAAAAAzE2MAIAAAAEMjAyMQQAAAABMAcAAAAKMTAvMjQvMjAyMwgAAAAKMTIvMzEvMjAyMAkAAAABMJu8AtuL1NsIZWAo4I3U2wgoQ0lRLlRTRTo4MDU4LklRX1RPVEFMX1JFVi5DUTMyMDIwLi4uLlVTRAEAAACB/wcAAgAAAAwyOTAyMS4wODUxODQBCAAAAAUAAAABMQEAAAAKMjA2ODMwMTgwMgMAAAADMTYwAgAAAAIyOAQAAAABMAcAAAAKMTAvMjQvMjAyMwgAAAAJOS8zMC8yMDIwCQAAAAEwm7wC24vU2wgjJTLgjdTbCCFDSVEuVFNFOjgwNTguSVFfTkkuQ1EzMjAyMC4uLi5VU0QBAAAAgf8HAAIAAAAKNDc0LjMwNTk2MQEIAAAABQAAAAExAQAAAAoyMDY4MzAxODAyAwAAAAMxNjACAAAAAjE1BAAAAAEwBwAAAAoxMC8yNC8yMDIzCAAAAAk5LzMwLzIwMjAJAAAAATCbvALbi9TbCB2WNOCN1NsIKUNJUS5UU0U6ODA1OC5JUV9DQVNIX0VR</t>
  </si>
  <si>
    <t>VUlWLkNRMzIwMjAuLi4uVVNEAQAAAIH/BwACAAAADDE0NTgwLjE2Mjk2MwEIAAAABQAAAAExAQAAAAoyMDY4MzAxODAyAwAAAAMxNjACAAAABDEwOTYEAAAAATAHAAAACjEwLzI0LzIwMjMIAAAACTkvMzAvMjAyMAkAAAABMJu8AtuL1NsIdC434I3U2wgtQ0lRLlRTRTo4MDU4LklRX0NBU0hfU1RfSU5WRVNULkNRMzIwMjAuLi4uVVNEAQAAAIH/BwACAAAADDE1OTAyLjA4NzIyMQEIAAAABQAAAAExAQAAAAoyMDY4MzAxODAyAwAAAAMxNjACAAAABDEwMDIEAAAAATAHAAAACjEwLzI0LzIwMjMIAAAACTkvMzAvMjAyMAkAAAABMJu8AtuL1NsIh8Ul4I3U2wgnQ0lRLlRTRTo4MDU4LklRX1RPVEFMX0NBLkNRMzIwMjAuLi4uVVNEAQAAAIH/BwACAAAADDYxOTU3LjcyMTI4MwEIAAAABQAAAAExAQAAAAoyMDY4MzAxODAyAwAAAAMxNjACAAAABDEwMDgEAAAAATAHAAAACjEwLzI0LzIwMjMIAAAACTkvMzAvMjAyMAkAAAABMJu8AtuL1NsIQUkX4I3U2wgrQ0lRLlRTRTo4MDU4LklRX1RPVEFMX0FTU0VUUy5DUTMyMDIwLi4uLlVTRAEAAACB/wcAAgAAAA0xNjg3NTQuMTI4MDk2AQgAAAAFAAAAATEBAAAACjIwNjgzMDE4MDIDAAAAAzE2MAIAAAAEMTAwNwQAAAABMAcAAAAKMTAvMjQvMjAyMwgAAAAJOS8zMC8yMDIwCQAAAAEwrOMC24vU2wg/axngjdTbCCdDSVEuVFNFOjgwNTguSVFfVE9UQUxfQ0wuQ1EzMjAy</t>
  </si>
  <si>
    <t>MC4uLi5VU0QBAAAAgf8HAAIAAAAMNDY1MDQuNTU4ODgxAQgAAAAFAAAAATEBAAAACjIwNjgzMDE4MDIDAAAAAzE2MAIAAAAEMTAwOQQAAAABMAcAAAAKMTAvMjQvMjAyMwgAAAAJOS8zMC8yMDIwCQAAAAEwrOMC24vU2wgXrCrgjdTbCClDSVEuVFNFOjgwNTguSVFfVE9UQUxfTElBQi5DUTMyMDIwLi4uLlVTRAEAAACB/wcAAgAAAA0xMDk2NzUuNjQ0ODA3AQgAAAAFAAAAATEBAAAACjIwNjgzMDE4MDIDAAAAAzE2MAIAAAAEMTI3NgQAAAABMAcAAAAKMTAvMjQvMjAyMwgAAAAJOS8zMC8yMDIwCQAAAAEwrOMC24vU2wg0RC3gjdTbCCpDSVEuVFNFOjgwNTguSVFfUFJFRl9FUVVJVFkuQ1EzMjAyMC4uLi5VU0QBAAAAgf8HAAMAAAAAAKzjAtuL1NsIqnMe4I3U2wgyQ0lRLlRTRTo4MDU4LklRX1RPVEFMX0NPTU1PTl9FUVVJVFkuQ1EzMjAyMC4uLi5VU0QBAAAAgf8HAAIAAAAMNDk3NTQuMjA3OTY3AQgAAAAFAAAAATEBAAAACjIwNjgzMDE4MDIDAAAAAzE2MAIAAAAEMTAwNgQAAAABMAcAAAAKMTAvMjQvMjAyMwgAAAAJOS8zMC8yMDIwCQAAAAEwrOMC24vU2wgchkXgjdTbCCNDSVEuVFNFOjgwNTguSVFfQVBJQy5DUTMyMDIwLi4uLlVTRAEAAACB/wcAAgAAAAsyMTY4LjkxNjc5NgEIAAAABQAAAAExAQAAAAoyMDY4MzAxODAyAwAAAAMxNjACAAAABDEwODQEAAAAATAHAAAACjEwLzI0LzIwMjMIAAAACTkv</t>
  </si>
  <si>
    <t>MzAvMjAyMAkAAAABMKzjAtuL1NsIFv8o4I3U2wghQ0lRLlRTRTo4MDU4LklRX1JFLkNRMzIwMjAuLi4uVVNEAQAAAIH/BwACAAAADDQxNTY4LjIzNDcxNQEIAAAABQAAAAExAQAAAAoyMDY4MzAxODAyAwAAAAMxNjACAAAABDEyMjIEAAAAATAHAAAACjEwLzI0LzIwMjMIAAAACTkvMzAvMjAyMAkAAAABMKzjAtuL1NsItwMT4I3U2wgrQ0lRLlRTRTo4MDU4LklRX1RPVEFMX0VRVUlUWS5DUTMyMDIwLi4uLlVTRAEAAACB/wcAAgAAAAw1OTA3OC40ODMyODkBCAAAAAUAAAABMQEAAAAKMjA2ODMwMTgwMgMAAAADMTYwAgAAAAQxMjc1BAAAAAEwBwAAAAoxMC8yNC8yMDIzCAAAAAk5LzMwLzIwMjAJAAAAATCs4wLbi9TbCK90FeCN1NsIPENJUS5UU0U6ODA1OC5JUV9UT1RBTF9PVVRTVEFORElOR19GSUxJTkdfREFURS5DUTMyMDIwLi4uLlVTRAEAAACB/wcAAgAAAAsxNDc1Ljg5NjA2NwEEAAAABQAAAAE1AQAAAAoyMDY4MzAxODAyAgAAAAUyNDE1MwYAAAABMKzjAtuL1NsIlSxA4I3U2wgpQ0lRLlRTRTo4MDU4LklRX1RPVEFMX0RFQlQuQ1EzMjAyMC4uLi5VU0QBAAAAgf8HAAIAAAAKNjk0MDYuOTMwMwEIAAAABQAAAAExAQAAAAoyMDY4MzAxODAyAwAAAAMxNjACAAAABDQxNzMEAAAAATAHAAAACjEwLzI0LzIwMjMIAAAACTkvMzAvMjAyMAkAAAABMFYI+tqL1NsIsipC4I3U2wgtQ0lRLlRTRTo4MDU4LklR</t>
  </si>
  <si>
    <t>X1BSRUZfRElWX09USEVSLkNRMzIwMjAuLi4uVVNEAQAAAIH/BwADAAAAAABWCPrai9TbCEmxQ+CN1NsII0NJUS5UU0U6ODA1OC5JUV9DT0dTLkNRMzIwMjAuLi4uVVNEAQAAAIH/BwACAAAADDI1NDAzLjg0MDkxOQEIAAAABQAAAAExAQAAAAoyMDY4MzAxODAyAwAAAAMxNjACAAAAAjM0BAAAAAEwBwAAAAoxMC8yNC8yMDIzCAAAAAk5LzMwLzIwMjAJAAAAATBWCPrai9TbCIfFJeCN1NsIIUNJUS5UU0U6ODA1OC5JUV9BUC5DUTMyMDIwLi4uLlVTRAEAAACB/wcAAgAAAAwyMjQ4OC43OTI0NzQBCAAAAAUAAAABMQEAAAAKMjA2ODMwMTgwMgMAAAADMTYwAgAAAAQxMDE4BAAAAAEwBwAAAAoxMC8yNC8yMDIzCAAAAAk5LzMwLzIwMjAJAAAAATBWCPrai9TbCGVgKOCN1NsIIUNJUS5UU0U6ODA1OC5JUV9BUi5DUTMyMDIwLi4uLlVTRAEAAACB/wcAAgAAAAwyNjcyOC44MDg2MzkBCAAAAAUAAAABMQEAAAAKMjA2ODMwMTgwMgMAAAADMTYwAgAAAAQxMDIxBAAAAAEwBwAAAAoxMC8yNC8yMDIzCAAAAAk5LzMwLzIwMjAJAAAAATBWCPrai9TbCD9rGeCN1NsIKENJUS5UU0U6ODA1OC5JUV9JTlZFTlRPUlkuQ1EzMjAyMC4uLi5VU0QBAAAAgf8HAAIAAAAMMTIwNTAuMDAzMzg1AQgAAAAFAAAAATEBAAAACjIwNjgzMDE4MDIDAAAAAzE2MAIAAAAEMTA0MwQAAAABMAcAAAAKMTAvMjQvMjAyMwgAAAAJOS8zMC8yMDIw</t>
  </si>
  <si>
    <t>CQAAAAEwVgj62ovU2wjnTDvgjdTbCCJDSVEuVFNFOjgwNTguSVFfU0dBLkNRMzIwMjAuLi4uVVNEAQAAAIH/BwACAAAACjMyNTEuOTkwOTQBCAAAAAUAAAABMQEAAAAKMjA2ODMwMTgwMgMAAAADMTYwAgAAAAIyMwQAAAABMAcAAAAKMTAvMjQvMjAyMwgAAAAJOS8zMC8yMDIwCQAAAAEwVgj62ovU2wjH+jzgjdTbCDdDSVEuVFNFOjgwNTguSVFfVE9UQUxfUkVWXzFZUl9BTk5fR1JPV1RILkNRMzIwMjAuLi4uVVNEAQAAAIH/BwACAAAACC0xOS4wNzg4AQgAAAAFAAAAATEBAAAACjIwNjgzMDE4MDIDAAAAAjc5AgAAAAQ0MTk0BAAAAAEwBwAAAAoxMC8yNC8yMDIzCAAAAAk5LzMwLzIwMjAJAAAAATBWCPrai9TbCKpzHuCN1NsIIUNJUS5UU0U6ODA1OC5JUV9EQS5DUTMyMDIwLi4uLlVTRAEAAACB/wcAAwAAAAAAVgj62ovU2wjRQT/gjdTbCC9DSVEuVFNFOjgwNTguSVFfTkVUX0lOVEVSRVNUX0VYUC5DUTMyMDIwLi4uLlVTRAEAAACB/wcAAgAAAAoxNDEuOTMzMzk5AQgAAAAFAAAAATEBAAAACjIwNjgzMDE4MDIDAAAAAzE2MAIAAAADMzY4BAAAAAEwBwAAAAoxMC8yNC8yMDIzCAAAAAk5LzMwLzIwMjAJAAAAATBWCPrai9TbCDyfOeCN1NsILkNJUS5UU0U6ODA1OC5JUV9ORVRfV09SS0lOR19DQVAuQ1EzMjAyMC4uLi5VU0QBAAAAgf8HAAIAAAAMMTQ1NzQuMTA0NDgzAQgAAAAFAAAAATEBAAAACjIwNjgz</t>
  </si>
  <si>
    <t>MDE4MDIDAAAAAzE2MAIAAAAEMTMxMQQAAAABMAcAAAAKMTAvMjQvMjAyMwgAAAAJOS8zMC8yMDIwCQAAAAEwVgj62ovU2wjIBxHgjdTbCCRDSVEuVFNFOjgwNTguSVFfQ0FQRVguQ1EzMjAyMC4uLi5VU0QBAAAAgf8HAAIAAAAKLTkwNC43NDI0NgEIAAAABQAAAAExAQAAAAoyMDY4MzAxODAyAwAAAAMxNjACAAAABDIwMjEEAAAAATAHAAAACjEwLzI0LzIwMjMIAAAACTkvMzAvMjAyMAkAAAABMFYI+tqL1NsItwMT4I3U2wgoQ0lRLlRTRTo4MDU4LklRX1RPVEFMX1JFVi5DUTIyMDIwLi4uLlVTRAEAAACB/wcAAgAAAAwyNDc0My42MDcxOTgBCAAAAAUAAAABMQEAAAAKMjA1MDE5MzExMwMAAAADMTYwAgAAAAIyOAQAAAABMAcAAAAKMTAvMjQvMjAyMwgAAAAJNi8zMC8yMDIwCQAAAAEwVgj62ovU2whlYCjgjdTbCCFDSVEuVFNFOjgwNTguSVFfTkkuQ1EyMjAyMC4uLi5VU0QBAAAAgf8HAAIAAAAKMzQwLjA3NDAzNQEIAAAABQAAAAExAQAAAAoyMDUwMTkzMTEzAwAAAAMxNjACAAAAAjE1BAAAAAEwBwAAAAoxMC8yNC8yMDIzCAAAAAk2LzMwLzIwMjAJAAAAATBWCPrai9TbCBBnOOCN1NsIKUNJUS5UU0U6ODA1OC5JUV9DQVNIX0VRVUlWLkNRMjIwMjAuLi4uVVNEAQAAAIH/BwACAAAADDEzODAwLjE0NTE1NwEIAAAABQAAAAExAQAAAAoyMDUwMTkzMTEzAwAAAAMxNjACAAAABDEwOTYEAAAAATAHAAAACjEw</t>
  </si>
  <si>
    <t>LzI0LzIwMjMIAAAACTYvMzAvMjAyMAkAAAABMFYI+tqL1NsINEQt4I3U2wgtQ0lRLlRTRTo4MDU4LklRX0NBU0hfU1RfSU5WRVNULkNRMjIwMjAuLi4uVVNEAQAAAIH/BwACAAAADDE1MjE4LjI5NjgzMgEIAAAABQAAAAExAQAAAAoyMDUwMTkzMTEzAwAAAAMxNjACAAAABDEwMDIEAAAAATAHAAAACjEwLzI0LzIwMjMIAAAACTYvMzAvMjAyMAkAAAABMFYI+tqL1NsIqnMe4I3U2wgnQ0lRLlRTRTo4MDU4LklRX1RPVEFMX0NBLkNRMjIwMjAuLi4uVVNEAQAAAIH/BwACAAAADDYwNzI5LjUzNjQwNQEIAAAABQAAAAExAQAAAAoyMDUwMTkzMTEzAwAAAAMxNjACAAAABDEwMDgEAAAAATAHAAAACjEwLzI0LzIwMjMIAAAACTYvMzAvMjAyMAkAAAABMFYI+tqL1NsIGY0v4I3U2wgrQ0lRLlRTRTo4MDU4LklRX1RPVEFMX0FTU0VUUy5DUTIyMDIwLi4uLlVTRAEAAACB/wcAAgAAAA0xNjUxMjUuODE4MTk4AQgAAAAFAAAAATEBAAAACjIwNTAxOTMxMTMDAAAAAzE2MAIAAAAEMTAwNwQAAAABMAcAAAAKMTAvMjQvMjAyMwgAAAAJNi8zMC8yMDIwCQAAAAEwVgj62ovU2wgjJTLgjdTbCCdDSVEuVFNFOjgwNTguSVFfVE9UQUxfQ0wuQ1EyMjAyMC4uLi5VU0QBAAAAgf8HAAIAAAAMNDU4NjAuMDA1Mzg4AQgAAAAFAAAAATEBAAAACjIwNTAxOTMxMTMDAAAAAzE2MAIAAAAEMTAwOQQAAAABMAcAAAAKMTAvMjQvMjAyMwgA</t>
  </si>
  <si>
    <t>AAAJNi8zMC8yMDIwCQAAAAEwVgj62ovU2wgdljTgjdTbCClDSVEuVFNFOjgwNTguSVFfVE9UQUxfTElBQi5DUTIyMDIwLi4uLlVTRAEAAACB/wcAAgAAAA0xMDc2ODAuNjYxNzQyAQgAAAAFAAAAATEBAAAACjIwNTAxOTMxMTMDAAAAAzE2MAIAAAAEMTI3NgQAAAABMAcAAAAKMTAvMjQvMjAyMwgAAAAJNi8zMC8yMDIwCQAAAAEwVgj62ovU2wi3AxPgjdTbCCpDSVEuVFNFOjgwNTguSVFfUFJFRl9FUVVJVFkuQ1EyMjAyMC4uLi5VU0QBAAAAgf8HAAMAAAAAAFYI+tqL1NsIBk4V4I3U2wgyQ0lRLlRTRTo4MDU4LklRX1RPVEFMX0NPTU1PTl9FUVVJVFkuQ1EyMjAyMC4uLi5VU0QBAAAAgf8HAAIAAAAMNDgzNzQuOTcyNTg2AQgAAAAFAAAAATEBAAAACjIwNTAxOTMxMTMDAAAAAzE2MAIAAAAEMTAwNgQAAAABMAcAAAAKMTAvMjQvMjAyMwgAAAAJNi8zMC8yMDIwCQAAAAEwVgj62ovU2whBSRfgjdTbCCNDSVEuVFNFOjgwNTguSVFfQVBJQy5DUTIyMDIwLi4uLlVTRAEAAACB/wcAAgAAAAsyMTE2LjQ2MjUwNQEIAAAABQAAAAExAQAAAAoyMDUwMTkzMTEzAwAAAAMxNjACAAAABDEwODQEAAAAATAHAAAACjEwLzI0LzIwMjMIAAAACTYvMzAvMjAyMAkAAAABMFYI+tqL1NsIP2sZ4I3U2wghQ0lRLlRTRTo4MDU4LklRX1JFLkNRMjIwMjAuLi4uVVNEAQAAAIH/BwACAAAADDQwMjAyLjk3MzM5NgEIAAAABQAAAAEx</t>
  </si>
  <si>
    <t>AQAAAAoyMDUwMTkzMTEzAwAAAAMxNjACAAAABDEyMjIEAAAAATAHAAAACjEwLzI0LzIwMjMIAAAACTYvMzAvMjAyMAkAAAABMFYI+tqL1NsIh8Ul4I3U2wgrQ0lRLlRTRTo4MDU4LklRX1RPVEFMX0VRVUlUWS5DUTIyMDIwLi4uLlVTRAEAAACB/wcAAgAAAAw1NzQ0NS4xNTY0NTcBCAAAAAUAAAABMQEAAAAKMjA1MDE5MzExMwMAAAADMTYwAgAAAAQxMjc1BAAAAAEwBwAAAAoxMC8yNC8yMDIzCAAAAAk2LzMwLzIwMjAJAAAAATBWCPrai9TbCGVgKOCN1NsIPENJUS5UU0U6ODA1OC5JUV9UT1RBTF9PVVRTVEFORElOR19GSUxJTkdfREFURS5DUTIyMDIwLi4uLlVTRAEAAACB/wcAAgAAAAsxNDc1LjU5NjM4MgEEAAAABQAAAAE1AQAAAAoyMDUwMTkzMTEzAgAAAAUyNDE1MwYAAAABMFYI+tqL1NsIHIZF4I3U2wgpQ0lRLlRTRTo4MDU4LklRX1RPVEFMX0RFQlQuQ1EyMjAyMC4uLi5VU0QBAAAAgf8HAAIAAAAMNjkyNjkuOTIwNTMxAQgAAAAFAAAAATEBAAAACjIwNTAxOTMxMTMDAAAAAzE2MAIAAAAENDE3MwQAAAABMAcAAAAKMTAvMjQvMjAyMwgAAAAJNi8zMC8yMDIwCQAAAAEwVgj62ovU2wgW/yjgjdTbCC1DSVEuVFNFOjgwNTguSVFfUFJFRl9ESVZfT1RIRVIuQ1EyMjAyMC4uLi5VU0QBAAAAgf8HAAMAAAAAAFYI+tqL1NsIyAcR4I3U2wgjQ0lRLlRTRTo4MDU4LklRX0NPR1MuQ1EyMjAyMC4uLi5VU0QB</t>
  </si>
  <si>
    <t>AAAAgf8HAAIAAAAMMjEyMjEuMTgxOTE5AQgAAAAFAAAAATEBAAAACjIwNTAxOTMxMTMDAAAAAzE2MAIAAAACMzQEAAAAATAHAAAACjEwLzI0LzIwMjMIAAAACTYvMzAvMjAyMAkAAAABMFYI+tqL1NsIqnMe4I3U2wghQ0lRLlRTRTo4MDU4LklRX0FQLkNRMjIwMjAuLi4uVVNEAQAAAIH/BwACAAAADDIwOTg1LjE1ODc5NQEIAAAABQAAAAExAQAAAAoyMDUwMTkzMTEzAwAAAAMxNjACAAAABDEwMTgEAAAAATAHAAAACjEwLzI0LzIwMjMIAAAACTYvMzAvMjAyMAkAAAABMFYI+tqL1NsI0UE/4I3U2wghQ0lRLlRTRTo4MDU4LklRX0FSLkNRMjIwMjAuLi4uVVNEAQAAAIH/BwACAAAADDI2MTcwLjM3NjQ0NAEIAAAABQAAAAExAQAAAAoyMDUwMTkzMTEzAwAAAAMxNjACAAAABDEwMjEEAAAAATAHAAAACjEwLzI0LzIwMjMIAAAACTYvMzAvMjAyMAkAAAABMFYI+tqL1NsIlSxA4I3U2wgoQ0lRLlRTRTo4MDU4LklRX0lOVkVOVE9SWS5DUTIyMDIwLi4uLlVTRAEAAACB/wcAAgAAAAwxMTk5Mi41Nzk0NDYBCAAAAAUAAAABMQEAAAAKMjA1MDE5MzExMwMAAAADMTYwAgAAAAQxMDQzBAAAAAEwBwAAAAoxMC8yNC8yMDIzCAAAAAk2LzMwLzIwMjAJAAAAATBWCPrai9TbCLIqQuCN1NsIIkNJUS5UU0U6ODA1OC5JUV9TR0EuQ1EyMjAyMC4uLi5VU0QBAAAAgf8HAAIAAAALMzE5OS44MDkwMTUBCAAAAAUAAAABMQEAAAAK</t>
  </si>
  <si>
    <t>MjA1MDE5MzExMwMAAAADMTYwAgAAAAIyMwQAAAABMAcAAAAKMTAvMjQvMjAyMwgAAAAJNi8zMC8yMDIwCQAAAAEwVgj62ovU2whJsUPgjdTbCDdDSVEuVFNFOjgwNTguSVFfVE9UQUxfUkVWXzFZUl9BTk5fR1JPV1RILkNRMjIwMjAuLi4uVVNEAQAAAIH/BwACAAAACC0zMi4zMjEyAQgAAAAFAAAAATEBAAAACjIwNTAxOTMxMTMDAAAAAjc5AgAAAAQ0MTk0BAAAAAEwBwAAAAoxMC8yNC8yMDIzCAAAAAk2LzMwLzIwMjAJAAAAATBWCPrai9TbCAZOFeCN1NsIIUNJUS5UU0U6ODA1OC5JUV9EQS5DUTIyMDIwLi4uLlVTRAEAAACB/wcAAwAAAAAAVgj62ovU2whBSRfgjdTbCC9DSVEuVFNFOjgwNTguSVFfTkVUX0lOVEVSRVNUX0VYUC5DUTIyMDIwLi4uLlVTRAEAAACB/wcAAgAAAAk0MS44NzI2NzcBCAAAAAUAAAABMQEAAAAKMjA1MDE5MzExMwMAAAADMTYwAgAAAAMzNjgEAAAAATAHAAAACjEwLzI0LzIwMjMIAAAACTYvMzAvMjAyMAkAAAABMFYI+tqL1NsIP2sZ4I3U2wguQ0lRLlRTRTo4MDU4LklRX05FVF9XT1JLSU5HX0NBUC5DUTIyMDIwLi4uLlVTRAEAAACB/wcAAgAAAAwxNTc3MS41NzQ1ODgBCAAAAAUAAAABMQEAAAAKMjA1MDE5MzExMwMAAAADMTYwAgAAAAQxMzExBAAAAAEwBwAAAAoxMC8yNC8yMDIzCAAAAAk2LzMwLzIwMjAJAAAAATBWCPrai9TbCMf6POCN1NsIJENJUS5UU0U6ODA1OC5JUV9D</t>
  </si>
  <si>
    <t>QVBFWC5DUTIyMDIwLi4uLlVTRAEAAACB/wcAAgAAAAstOTE0LjYwMzUxOQEIAAAABQAAAAExAQAAAAoyMDUwMTkzMTEzAwAAAAMxNjACAAAABDIwMjEEAAAAATAHAAAACjEwLzI0LzIwMjMIAAAACTYvMzAvMjAyMAkAAAABMFYI+tqL1NsIF8gc4I3U2wgoQ0lRLlRTRTo4MDU4LklRX1RPVEFMX1JFVi5DUTEyMDIwLi4uLlVTRAEAAACB/wcAAgAAAAwzMTEzNS40MjY0ODEBCAAAAAUAAAABMQEAAAALLTIxNDUwMTA4MzEDAAAAAzE2MAIAAAACMjgEAAAAATAHAAAACjEwLzI0LzIwMjMIAAAACTMvMzEvMjAyMAkAAAABMFYI+tqL1NsIHZY04I3U2wghQ0lRLlRTRTo4MDU4LklRX05JLkNRMTIwMjAuLi4uVVNEAQAAAIH/BwACAAAACzE1MDUuOTY2NTA0AQgAAAAFAAAAATEBAAAACy0yMTQ1MDEwODMxAwAAAAMxNjACAAAAAjE1BAAAAAEwBwAAAAoxMC8yNC8yMDIzCAAAAAkzLzMxLzIwMjAJAAAAATBWCPrai9TbCHQuN+CN1NsIKUNJUS5UU0U6ODA1OC5JUV9DQVNIX0VRVUlWLkNRMTIwMjAuLi4uVVNEAQAAAIH/BwACAAAADDEyMjkzLjU2MzkwNAEIAAAABQAAAAExAQAAAAstMjE0NTAxMDgzMQMAAAADMTYwAgAAAAQxMDk2BAAAAAEwBwAAAAoxMC8yNC8yMDIzCAAAAAkzLzMxLzIwMjAJAAAAATBWCPrai9TbCBBnOOCN1NsILUNJUS5UU0U6ODA1OC5JUV9DQVNIX1NUX0lOVkVTVC5DUTEyMDIwLi4uLlVTRAEA</t>
  </si>
  <si>
    <t>AACB/wcAAgAAAAwxMzcxNy4zODUwOTEBCAAAAAUAAAABMQEAAAALLTIxNDUwMTA4MzEDAAAAAzE2MAIAAAAEMTAwMgQAAAABMAcAAAAKMTAvMjQvMjAyMwgAAAAJMy8zMS8yMDIwCQAAAAEwVgj62ovU2wh5niXgjdTbCCdDSVEuVFNFOjgwNTguSVFfVE9UQUxfQ0EuQ1ExMjAyMC4uLi5VU0QBAAAAgf8HAAIAAAAMNjQ0NzIuNjg5NDY0AQgAAAAFAAAAATEBAAAACy0yMTQ1MDEwODMxAwAAAAMxNjACAAAABDEwMDgEAAAAATAHAAAACjEwLzI0LzIwMjMIAAAACTMvMzEvMjAyMAkAAAABMFYI+tqL1NsIZWAo4I3U2wgrQ0lRLlRTRTo4MDU4LklRX1RPVEFMX0FTU0VUUy5DUTEyMDIwLi4uLlVTRAEAAACB/wcAAgAAAA0xNjc1OTMuNzcwMjExAQgAAAAFAAAAATEBAAAACy0yMTQ1MDEwODMxAwAAAAMxNjACAAAABDEwMDcEAAAAATAHAAAACjEwLzI0LzIwMjMIAAAACTMvMzEvMjAyMAkAAAABMFYI+tqL1NsIP2sZ4I3U2wgnQ0lRLlRTRTo4MDU4LklRX1RPVEFMX0NMLkNRMTIwMjAuLi4uVVNEAQAAAIH/BwACAAAADDQ5Njg1LjYxMjMwOQEIAAAABQAAAAExAQAAAAstMjE0NTAxMDgzMQMAAAADMTYwAgAAAAQxMDA5BAAAAAEwBwAAAAoxMC8yNC8yMDIzCAAAAAkzLzMxLzIwMjAJAAAAATBWCPrai9TbCBmNL+CN1NsIKUNJUS5UU0U6ODA1OC5JUV9UT1RBTF9MSUFCLkNRMTIwMjAuLi4uVVNEAQAAAIH/BwACAAAA</t>
  </si>
  <si>
    <t>DTEwOTgxNy4wMTYwODcBCAAAAAUAAAABMQEAAAALLTIxNDUwMTA4MzEDAAAAAzE2MAIAAAAEMTI3NgQAAAABMAcAAAAKMTAvMjQvMjAyMwgAAAAJMy8zMS8yMDIwCQAAAAEwVgj62ovU2wgQnxzgjdTbCCpDSVEuVFNFOjgwNTguSVFfUFJFRl9FUVVJVFkuQ1ExMjAyMC4uLi5VU0QBAAAAgf8HAAMAAAAAAFYI+tqL1NsIW04e4I3U2wgyQ0lRLlRTRTo4MDU4LklRX1RPVEFMX0NPTU1PTl9FUVVJVFkuQ1ExMjAyMC4uLi5VU0QBAAAAgf8HAAIAAAAMNDg1ODAuNTAyNjg1AQgAAAAFAAAAATEBAAAACy0yMTQ1MDEwODMxAwAAAAMxNjACAAAABDEwMDYEAAAAATAHAAAACjEwLzI0LzIwMjMIAAAACTMvMzEvMjAyMAkAAAABMFYI+tqL1NsIIyUy4I3U2wgjQ0lRLlRTRTo4MDU4LklRX0FQSUMuQ1ExMjAyMC4uLi5VU0QBAAAAgf8HAAIAAAALMjEyMC4zNDE3MzEBCAAAAAUAAAABMQEAAAALLTIxNDUwMTA4MzEDAAAAAzE2MAIAAAAEMTA4NAQAAAABMAcAAAAKMTAvMjQvMjAyMwgAAAAJMy8zMS8yMDIwCQAAAAEwVgj62ovU2wg0RC3gjdTbCCFDSVEuVFNFOjgwNTguSVFfUkUuQ1ExMjAyMC4uLi5VU0QBAAAAgf8HAAIAAAAMNDM0MzkuMjc4Mjk5AQgAAAAFAAAAATEBAAAACy0yMTQ1MDEwODMxAwAAAAMxNjACAAAABDEyMjIEAAAAATAHAAAACjEwLzI0LzIwMjMIAAAACTMvMzEvMjAyMAkAAAABMFYI+tqL1NsItwMT</t>
  </si>
  <si>
    <t>4I3U2wgrQ0lRLlRTRTo4MDU4LklRX1RPVEFMX0VRVUlUWS5DUTEyMDIwLi4uLlVTRAEAAACB/wcAAgAAAAw1Nzc3Ni43NTQxMjQBCAAAAAUAAAABMQEAAAALLTIxNDUwMTA4MzEDAAAAAzE2MAIAAAAEMTI3NQQAAAABMAcAAAAKMTAvMjQvMjAyMwgAAAAJMy8zMS8yMDIwCQAAAAEwVgj62ovU2wgGThXgjdTbCDxDSVEuVFNFOjgwNTguSVFfVE9UQUxfT1VUU1RBTkRJTkdfRklMSU5HX0RBVEUuQ1ExMjAyMC4uLi5VU0QBAAAAgf8HAAIAAAALMTQ4NC40OTY1MTMBBAAAAAUAAAABNQEAAAALLTIxNDUwMTA4MzECAAAABTI0MTUzBgAAAAEwVgj62ovU2whBSRfgjdTbCClDSVEuVFNFOjgwNTguSVFfVE9UQUxfREVCVC5DUTEyMDIwLi4uLlVTRAEAAACB/wcAAgAAAAw2NzUwMi43NzI2OTMBCAAAAAUAAAABMQEAAAALLTIxNDUwMTA4MzEDAAAAAzE2MAIAAAAENDE3MwQAAAABMAcAAAAKMTAvMjQvMjAyMwgAAAAJMy8zMS8yMDIwCQAAAAEwVgj62ovU2wgchkXgjdTbCC1DSVEuVFNFOjgwNTguSVFfUFJFRl9ESVZfT1RIRVIuQ1ExMjAyMC4uLi5VU0QBAAAAgf8HAAMAAAAAAFYI+tqL1NsIFv8o4I3U2wgjQ0lRLlRTRTo4MDU4LklRX0NPR1MuQ1ExMjAyMC4uLi5VU0QBAAAAgf8HAAIAAAAMMjcxMDMuNTQ5NTU3AQgAAAAFAAAAATEBAAAACy0yMTQ1MDEwODMxAwAAAAMxNjACAAAAAjM0BAAAAAEwBwAAAAoxMC8y</t>
  </si>
  <si>
    <t>NC8yMDIzCAAAAAkzLzMxLzIwMjAJAAAAATBWCPrai9TbCHmeJeCN1NsIIUNJUS5UU0U6ODA1OC5JUV9BUC5DUTEyMDIwLi4uLlVTRAEAAACB/wcAAgAAAAwyMzY3MC42NzYzOTgBCAAAAAUAAAABMQEAAAALLTIxNDUwMTA4MzEDAAAAAzE2MAIAAAAEMTAxOAQAAAABMAcAAAAKMTAvMjQvMjAyMwgAAAAJMy8zMS8yMDIwCQAAAAEwVgj62ovU2whlYCjgjdTbCCFDSVEuVFNFOjgwNTguSVFfQVIuQ1ExMjAyMC4uLi5VU0QBAAAAgf8HAAIAAAAMMjc0OTcuMDQ1OTc5AQgAAAAFAAAAATEBAAAACy0yMTQ1MDEwODMxAwAAAAMxNjACAAAABDEwMjEEAAAAATAHAAAACjEwLzI0LzIwMjMIAAAACTMvMzEvMjAyMAkAAAABMFYI+tqL1NsIb4Uq4I3U2wgoQ0lRLlRTRTo4MDU4LklRX0lOVkVOVE9SWS5DUTEyMDIwLi4uLlVTRAEAAACB/wcAAgAAAAwxMjAzMC4yNTA5NDIBCAAAAAUAAAABMQEAAAALLTIxNDUwMTA4MzEDAAAAAzE2MAIAAAAEMTA0MwQAAAABMAcAAAAKMTAvMjQvMjAyMwgAAAAJMy8zMS8yMDIwCQAAAAEwVgj62ovU2wiVLEDgjdTbCCJDSVEuVFNFOjgwNTguSVFfU0dBLkNRMTIwMjAuLi4uVVNEAQAAAIH/BwACAAAACzMzNDIuMTY4NTIxAQgAAAAFAAAAATEBAAAACy0yMTQ1MDEwODMxAwAAAAMxNjACAAAAAjIzBAAAAAEwBwAAAAoxMC8yNC8yMDIzCAAAAAkzLzMxLzIwMjAJAAAAATBWCPrai9TbCBCf</t>
  </si>
  <si>
    <t>HOCN1NsIN0NJUS5UU0U6ODA1OC5JUV9UT1RBTF9SRVZfMVlSX0FOTl9HUk9XVEguQ1ExMjAyMC4uLi5VU0QBAAAAgf8HAAIAAAAILTE0LjQzNjMBCAAAAAUAAAABMQEAAAALLTIxNDUwMTA4MzEDAAAAAjc5AgAAAAQ0MTk0BAAAAAEwBwAAAAoxMC8yNC8yMDIzCAAAAAkzLzMxLzIwMjAJAAAAATBWCPrai9TbCFtOHuCN1NsIIUNJUS5UU0U6ODA1OC5JUV9EQS5DUTEyMDIwLi4uLlVTRAEAAACB/wcAAgAAAAg4LjIwNjE2OAEIAAAABQAAAAExAQAAAAstMjE0NTAxMDgzMQMAAAADMTYwAgAAAAEyBAAAAAEwBwAAAAoxMC8yNC8yMDIzCAAAAAkzLzMxLzIwMjAJAAAAATBWCPrai9TbCLIqQuCN1NsIL0NJUS5UU0U6ODA1OC5JUV9ORVRfSU5URVJFU1RfRVhQLkNRMTIwMjAuLi4uVVNEAQAAAIH/BwACAAAACjE2MS42Njk4NjUBCAAAAAUAAAABMQEAAAALLTIxNDUwMTA4MzEDAAAAAzE2MAIAAAADMzY4BAAAAAEwBwAAAAoxMC8yNC8yMDIzCAAAAAkzLzMxLzIwMjAJAAAAATBWCPrai9TbCGuKQ+CN1NsILkNJUS5UU0U6ODA1OC5JUV9ORVRfV09SS0lOR19DQVAuQ1ExMjAyMC4uLi5VU0QBAAAAgf8HAAIAAAAMMTY2NjkuMzAwNjI0AQgAAAAFAAAAATEBAAAACy0yMTQ1MDEwODMxAwAAAAMxNjACAAAABDEzMTEEAAAAATAHAAAACjEwLzI0LzIwMjMIAAAACTMvMzEvMjAyMAkAAAABMFYI+tqL1NsIyAcR4I3U2wgk</t>
  </si>
  <si>
    <t>Q0lRLlRTRTo4MDU4LklRX0NBUEVYLkNRMTIwMjAuLi4uVVNEAQAAAIH/BwACAAAACy03NzcuMzc0MDY0AQgAAAAFAAAAATEBAAAACy0yMTQ1MDEwODMxAwAAAAMxNjACAAAABDIwMjEEAAAAATAHAAAACjEwLzI0LzIwMjMIAAAACTMvMzEvMjAyMAkAAAABMFYI+tqL1NsItwMT4I3U2wgoQ0lRLlRTRTo4MDU4LklRX1RPVEFMX1JFVi5DUTQyMDE5Li4uLlVTRAEAAACB/wcAAgAAAAwzNDA5Ny40NDQ3NTUBCAAAAAUAAAABMQEAAAAKMjAwNjA0NDg4MAMAAAADMTYwAgAAAAIyOAQAAAABMAcAAAAKMTAvMjQvMjAyMwgAAAAKMTIvMzEvMjAxOQkAAAABMFYI+tqL1NsIZWAo4I3U2wghQ0lRLlRTRTo4MDU4LklRX05JLkNRNDIwMTkuLi4uVVNEAQAAAIH/BwACAAAACzEyMDQuOTM3NTY4AQgAAAAFAAAAATEBAAAACjIwMDYwNDQ4ODADAAAAAzE2MAIAAAACMTUEAAAAATAHAAAACjEwLzI0LzIwMjMIAAAACjEyLzMxLzIwMTkJAAAAATBWCPrai9TbCMf6POCN1NsIKUNJUS5UU0U6ODA1OC5JUV9DQVNIX0VRVUlWLkNRNDIwMTkuLi4uVVNEAQAAAIH/BwACAAAACzEyMTYxLjY5OTM2AQgAAAAFAAAAATEBAAAACjIwMDYwNDQ4ODADAAAAAzE2MAIAAAAEMTA5NgQAAAABMAcAAAAKMTAvMjQvMjAyMwgAAAAKMTIvMzEvMjAxOQkAAAABMFYI+tqL1NsI0UE/4I3U2wgtQ0lRLlRTRTo4MDU4LklRX0NBU0hfU1RfSU5WRVNU</t>
  </si>
  <si>
    <t>LkNRNDIwMTkuLi4uVVNEAQAAAIH/BwACAAAADDE0Mjg4Ljc0NTU2MwEIAAAABQAAAAExAQAAAAoyMDA2MDQ0ODgwAwAAAAMxNjACAAAABDEwMDIEAAAAATAHAAAACjEwLzI0LzIwMjMIAAAACjEyLzMxLzIwMTkJAAAAATBWCPrai9TbCFtOHuCN1NsIJ0NJUS5UU0U6ODA1OC5JUV9UT1RBTF9DQS5DUTQyMDE5Li4uLlVTRAEAAACB/wcAAgAAAAw2Njg3OS45NDcwNjUBCAAAAAUAAAABMQEAAAAKMjAwNjA0NDg4MAMAAAADMTYwAgAAAAQxMDA4BAAAAAEwBwAAAAoxMC8yNC8yMDIzCAAAAAoxMi8zMS8yMDE5CQAAAAEwVgj62ovU2wh0LjfgjdTbCCtDSVEuVFNFOjgwNTguSVFfVE9UQUxfQVNTRVRTLkNRNDIwMTkuLi4uVVNEAQAAAIH/BwACAAAADTE2NzAxMy43MDEzMTUBCAAAAAUAAAABMQEAAAAKMjAwNjA0NDg4MAMAAAADMTYwAgAAAAQxMDA3BAAAAAEwBwAAAAoxMC8yNC8yMDIzCAAAAAoxMi8zMS8yMDE5CQAAAAEwVgj62ovU2wgQZzjgjdTbCCdDSVEuVFNFOjgwNTguSVFfVE9UQUxfQ0wuQ1E0MjAxOS4uLi5VU0QBAAAAgf8HAAIAAAAMNTI1NTUuNTA4NTc3AQgAAAAFAAAAATEBAAAACjIwMDYwNDQ4ODADAAAAAzE2MAIAAAAEMTAwOQQAAAABMAcAAAAKMTAvMjQvMjAyMwgAAAAKMTIvMzEvMjAxOQkAAAABMFYI+tqL1NsIPJ854I3U2wgpQ0lRLlRTRTo4MDU4LklRX1RPVEFMX0xJQUIuQ1E0MjAxOS4u</t>
  </si>
  <si>
    <t>Li5VU0QBAAAAgf8HAAIAAAANMTA3NTcwLjM1OTk3OQEIAAAABQAAAAExAQAAAAoyMDA2MDQ0ODgwAwAAAAMxNjACAAAABDEyNzYEAAAAATAHAAAACjEwLzI0LzIwMjMIAAAACjEyLzMxLzIwMTkJAAAAATBWCPrai9TbCOdMO+CN1NsIKkNJUS5UU0U6ODA1OC5JUV9QUkVGX0VRVUlUWS5DUTQyMDE5Li4uLlVTRAEAAACB/wcAAwAAAAAAVgj62ovU2wgGThXgjdTbCDJDSVEuVFNFOjgwNTguSVFfVE9UQUxfQ09NTU9OX0VRVUlUWS5DUTQyMDE5Li4uLlVTRAEAAACB/wcAAgAAAAw1MDcwMS4xNDE5NjYBCAAAAAUAAAABMQEAAAAKMjAwNjA0NDg4MAMAAAADMTYwAgAAAAQxMDA2BAAAAAEwBwAAAAoxMC8yNC8yMDIzCAAAAAoxMi8zMS8yMDE5CQAAAAEwVgj62ovU2wh5IhfgjdTbCCNDSVEuVFNFOjgwNTguSVFfQVBJQy5DUTQyMDE5Li4uLlVTRAEAAACB/wcAAgAAAAsyMTE0LjA0NDM3MgEIAAAABQAAAAExAQAAAAoyMDA2MDQ0ODgwAwAAAAMxNjACAAAABDEwODQEAAAAATAHAAAACjEwLzI0LzIwMjMIAAAACjEyLzMxLzIwMTkJAAAAATBWCPrai9TbCNZDGeCN1NsIIUNJUS5UU0U6ODA1OC5JUV9SRS5DUTQyMDE5Li4uLlVTRAEAAACB/wcAAgAAAAw0MTc3MC45NjM1MzgBCAAAAAUAAAABMQEAAAAKMjAwNjA0NDg4MAMAAAADMTYwAgAAAAQxMjIyBAAAAAEwBwAAAAoxMC8yNC8yMDIzCAAAAAoxMi8zMS8yMDE5</t>
  </si>
  <si>
    <t>CQAAAAEwVgj62ovU2wgQnxzgjdTbCCtDSVEuVFNFOjgwNTguSVFfVE9UQUxfRVFVSVRZLkNRNDIwMTkuLi4uVVNEAQAAAIH/BwACAAAADDU5NDQzLjM0MTMzNgEIAAAABQAAAAExAQAAAAoyMDA2MDQ0ODgwAwAAAAMxNjACAAAABDEyNzUEAAAAATAHAAAACjEwLzI0LzIwMjMIAAAACjEyLzMxLzIwMTkJAAAAATBWCPrai9TbCGVgKOCN1NsIPENJUS5UU0U6ODA1OC5JUV9UT1RBTF9PVVRTVEFORElOR19GSUxJTkdfREFURS5DUTQyMDE5Li4uLlVTRAEAAACB/wcAAgAAAAoxNTA0LjY2NjU0AQQAAAAFAAAAATUBAAAACjIwMDYwNDQ4ODACAAAABTI0MTUzBgAAAAEwVgj62ovU2wh+IQ7gjdTbCClDSVEuVFNFOjgwNTguSVFfVE9UQUxfREVCVC5DUTQyMDE5Li4uLlVTRAEAAACB/wcAAgAAAAs2Mjk3MC43OTQyNQEIAAAABQAAAAExAQAAAAoyMDA2MDQ0ODgwAwAAAAMxNjACAAAABDQxNzMEAAAAATAHAAAACjEwLzI0LzIwMjMIAAAACjEyLzMxLzIwMTkJAAAAATBWCPrai9TbCCMlMuCN1NsILUNJUS5UU0U6ODA1OC5JUV9QUkVGX0RJVl9PVEhFUi5DUTQyMDE5Li4uLlVTRAEAAACB/wcAAwAAAAAAVgj62ovU2wjIBxHgjdTbCCNDSVEuVFNFOjgwNTguSVFfQ09HUy5DUTQyMDE5Li4uLlVTRAEAAACB/wcAAgAAAAsyOTk1Ny42MzU5NgEIAAAABQAAAAExAQAAAAoyMDA2MDQ0ODgwAwAAAAMxNjACAAAAAjM0BAAA</t>
  </si>
  <si>
    <t>AAEwBwAAAAoxMC8yNC8yMDIzCAAAAAoxMi8zMS8yMDE5CQAAAAEwVgj62ovU2wi3AxPgjdTbCCFDSVEuVFNFOjgwNTguSVFfQVAuQ1E0MjAxOS4uLi5VU0QBAAAAgf8HAAIAAAAMMjc1MjcuODg1NDEyAQgAAAAFAAAAATEBAAAACjIwMDYwNDQ4ODADAAAAAzE2MAIAAAAEMTAxOAQAAAABMAcAAAAKMTAvMjQvMjAyMwgAAAAKMTIvMzEvMjAxOQkAAAABMFYI+tqL1NsIFv8o4I3U2wghQ0lRLlRTRTo4MDU4LklRX0FSLkNRNDIwMTkuLi4uVVNEAQAAAIH/BwACAAAADDMyODYzLjQwMjU5MgEIAAAABQAAAAExAQAAAAoyMDA2MDQ0ODgwAwAAAAMxNjACAAAABDEwMjEEAAAAATAHAAAACjEwLzI0LzIwMjMIAAAACjEyLzMxLzIwMTkJAAAAATBWCPrai9TbCG+FKuCN1NsIKENJUS5UU0U6ODA1OC5JUV9JTlZFTlRPUlkuQ1E0MjAxOS4uLi5VU0QBAAAAgf8HAAIAAAAMMTI2NTQuMTEyNjU4AQgAAAAFAAAAATEBAAAACjIwMDYwNDQ4ODADAAAAAzE2MAIAAAAEMTA0MwQAAAABMAcAAAAKMTAvMjQvMjAyMwgAAAAKMTIvMzEvMjAxOQkAAAABMFYI+tqL1NsImRot4I3U2wgiQ0lRLlRTRTo4MDU4LklRX1NHQS5DUTQyMDE5Li4uLlVTRAEAAACB/wcAAgAAAAszMzE4LjMxOTQyNwEIAAAABQAAAAExAQAAAAoyMDA2MDQ0ODgwAwAAAAMxNjACAAAAAjIzBAAAAAEwBwAAAAoxMC8yNC8yMDIzCAAAAAoxMi8zMS8yMDE5CQAA</t>
  </si>
  <si>
    <t>AAEwVgj62ovU2wgZjS/gjdTbCDdDSVEuVFNFOjgwNTguSVFfVE9UQUxfUkVWXzFZUl9BTk5fR1JPV1RILkNRNDIwMTkuLi4uVVNEAQAAAIH/BwACAAAACC0xMi43MDcyAQgAAAAFAAAAATEBAAAACjIwMDYwNDQ4ODADAAAAAjc5AgAAAAQ0MTk0BAAAAAEwBwAAAAoxMC8yNC8yMDIzCAAAAAoxMi8zMS8yMDE5CQAAAAEwVgj62ovU2wh5niXgjdTbCCFDSVEuVFNFOjgwNTguSVFfREEuQ1E0MjAxOS4uLi5VU0QBAAAAgf8HAAMAAAAAAFYI+tqL1NsIeSIX4I3U2wgvQ0lRLlRTRTo4MDU4LklRX05FVF9JTlRFUkVTVF9FWFAuQ1E0MjAxOS4uLi5VU0QBAAAAgf8HAAIAAAAKMzM0LjMzOTM3MwEIAAAABQAAAAExAQAAAAoyMDA2MDQ0ODgwAwAAAAMxNjACAAAAAzM2OAQAAAABMAcAAAAKMTAvMjQvMjAyMwgAAAAKMTIvMzEvMjAxOQkAAAABMFYI+tqL1NsI1kMZ4I3U2wguQ0lRLlRTRTo4MDU4LklRX05FVF9XT1JLSU5HX0NBUC5DUTQyMDE5Li4uLlVTRAEAAACB/wcAAgAAAAwxNjY3Ni42NDczMjkBCAAAAAUAAAABMQEAAAAKMjAwNjA0NDg4MAMAAAADMTYwAgAAAAQxMzExBAAAAAEwBwAAAAoxMC8yNC8yMDIzCAAAAAoxMi8zMS8yMDE5CQAAAAEwZi/62ovU2wgchkXgjdTbCCRDSVEuVFNFOjgwNTguSVFfQ0FQRVguQ1E0MjAxOS4uLi5VU0QBAAAAgf8HAAIAAAALLTc0NC42Mzc3ODEBCAAAAAUAAAABMQEAAAAK</t>
  </si>
  <si>
    <t>MjAwNjA0NDg4MAMAAAADMTYwAgAAAAQyMDIxBAAAAAEwBwAAAAoxMC8yNC8yMDIzCAAAAAoxMi8zMS8yMDE5CQAAAAEwZi/62ovU2wgQnxzgjdTbCChDSVEuVFNFOjgwNTguSVFfVE9UQUxfUkVWLkNRMzIwMTkuLi4uVVNEAQAAAIH/BwACAAAADDM0OTkzLjc1NTg3NgEIAAAABQAAAAExAQAAAAoxOTkwNTk5Mjc1AwAAAAMxNjACAAAAAjI4BAAAAAEwBwAAAAoxMC8yNC8yMDIzCAAAAAk5LzMwLzIwMTkJAAAAATBmL/rai9TbCAZOFeCN1NsIIUNJUS5UU0U6ODA1OC5JUV9OSS5DUTMyMDE5Li4uLlVTRAEAAACB/wcAAgAAAAo3NTAuNDY0ODg4AQgAAAAFAAAAATEBAAAACjE5OTA1OTkyNzUDAAAAAzE2MAIAAAACMTUEAAAAATAHAAAACjEwLzI0LzIwMjMIAAAACTkvMzAvMjAxOQkAAAABMGYv+tqL1NsIlSxA4I3U2wgpQ0lRLlRTRTo4MDU4LklRX0NBU0hfRVFVSVYuQ1EzMjAxOS4uLi5VU0QBAAAAgf8HAAIAAAAMMTExMTguNTkyNDgyAQgAAAAFAAAAATEBAAAACjE5OTA1OTkyNzUDAAAAAzE2MAIAAAAEMTA5NgQAAAABMAcAAAAKMTAvMjQvMjAyMwgAAAAJOS8zMC8yMDE5CQAAAAEwZi/62ovU2wiyKkLgjdTbCC1DSVEuVFNFOjgwNTguSVFfQ0FTSF9TVF9JTlZFU1QuQ1EzMjAxOS4uLi5VU0QBAAAAgf8HAAIAAAAMMTMwOTYuNzUwMjA3AQgAAAAFAAAAATEBAAAACjE5OTA1OTkyNzUDAAAAAzE2MAIAAAAE</t>
  </si>
  <si>
    <t>MTAwMgQAAAABMAcAAAAKMTAvMjQvMjAyMwgAAAAJOS8zMC8yMDE5CQAAAAEwZi/62ovU2wh5niXgjdTbCCdDSVEuVFNFOjgwNTguSVFfVE9UQUxfQ0EuQ1EzMjAxOS4uLi5VU0QBAAAAgf8HAAIAAAAMNjMwODkuMjIwMzY3AQgAAAAFAAAAATEBAAAACjE5OTA1OTkyNzUDAAAAAzE2MAIAAAAEMTAwOAQAAAABMAcAAAAKMTAvMjQvMjAyMwgAAAAJOS8zMC8yMDE5CQAAAAEwZi/62ovU2whlYCjgjdTbCCtDSVEuVFNFOjgwNTguSVFfVE9UQUxfQVNTRVRTLkNRMzIwMTkuLi4uVVNEAQAAAIH/BwACAAAADTE2MjE5Ni4zODg3NTYBCAAAAAUAAAABMQEAAAAKMTk5MDU5OTI3NQMAAAADMTYwAgAAAAQxMDA3BAAAAAEwBwAAAAoxMC8yNC8yMDIzCAAAAAk5LzMwLzIwMTkJAAAAATBmL/rai9TbCMgHEeCN1NsIJ0NJUS5UU0U6ODA1OC5JUV9UT1RBTF9DTC5DUTMyMDE5Li4uLlVTRAEAAACB/wcAAgAAAAw0OTUxNC44NjI5MDgBCAAAAAUAAAABMQEAAAAKMTk5MDU5OTI3NQMAAAADMTYwAgAAAAQxMDA5BAAAAAEwBwAAAAoxMC8yNC8yMDIzCAAAAAk5LzMwLzIwMTkJAAAAATBmL/rai9TbCOdMO+CN1NsIKUNJUS5UU0U6ODA1OC5JUV9UT1RBTF9MSUFCLkNRMzIwMTkuLi4uVVNEAQAAAIH/BwACAAAADTEwMzM2OS4zNTkzNDEBCAAAAAUAAAABMQEAAAAKMTk5MDU5OTI3NQMAAAADMTYwAgAAAAQxMjc2BAAAAAEwBwAA</t>
  </si>
  <si>
    <t>AAoxMC8yNC8yMDIzCAAAAAk5LzMwLzIwMTkJAAAAATBmL/rai9TbCBCfHOCN1NsIKkNJUS5UU0U6ODA1OC5JUV9QUkVGX0VRVUlUWS5DUTMyMDE5Li4uLlVTRAEAAACB/wcAAwAAAAAAZi/62ovU2whbTh7gjdTbCDJDSVEuVFNFOjgwNTguSVFfVE9UQUxfQ09NTU9OX0VRVUlUWS5DUTMyMDE5Li4uLlVTRAEAAACB/wcAAgAAAAw1MDE2My4yOTUyODUBCAAAAAUAAAABMQEAAAAKMTk5MDU5OTI3NQMAAAADMTYwAgAAAAQxMDA2BAAAAAEwBwAAAAoxMC8yNC8yMDIzCAAAAAk5LzMwLzIwMTkJAAAAATBmL/rai9TbCMf6POCN1NsII0NJUS5UU0U6ODA1OC5JUV9BUElDLkNRMzIwMTkuLi4uVVNEAQAAAIH/BwACAAAACzIxMDMuMzU1NDc0AQgAAAAFAAAAATEBAAAACjE5OTA1OTkyNzUDAAAAAzE2MAIAAAAEMTA4NAQAAAABMAcAAAAKMTAvMjQvMjAyMwgAAAAJOS8zMC8yMDE5CQAAAAEwZi/62ovU2wjRQT/gjdTbCCFDSVEuVFNFOjgwNTguSVFfUkUuQ1EzMjAxOS4uLi5VU0QBAAAAgf8HAAIAAAAMNDE2ODcuMTEyNjE4AQgAAAAFAAAAATEBAAAACjE5OTA1OTkyNzUDAAAAAzE2MAIAAAAEMTIyMgQAAAABMAcAAAAKMTAvMjQvMjAyMwgAAAAJOS8zMC8yMDE5CQAAAAEwZi/62ovU2wi3AxPgjdTbCCtDSVEuVFNFOjgwNTguSVFfVE9UQUxfRVFVSVRZLkNRMzIwMTkuLi4uVVNEAQAAAIH/BwACAAAADDU4ODI3LjAy</t>
  </si>
  <si>
    <t>OTQxNQEIAAAABQAAAAExAQAAAAoxOTkwNTk5Mjc1AwAAAAMxNjACAAAABDEyNzUEAAAAATAHAAAACjEwLzI0LzIwMjMIAAAACTkvMzAvMjAxOQkAAAABMGYv+tqL1NsIBk4V4I3U2wg8Q0lRLlRTRTo4MDU4LklRX1RPVEFMX09VVFNUQU5ESU5HX0ZJTElOR19EQVRFLkNRMzIwMTkuLi4uVVNEAQAAAIH/BwACAAAACjE1MjYuNzQ5MTUBBAAAAAUAAAABNQEAAAAKMTk5MDU5OTI3NQIAAAAFMjQxNTMGAAAAATBmL/rai9TbCHkiF+CN1NsIKUNJUS5UU0U6ODA1OC5JUV9UT1RBTF9ERUJULkNRMzIwMTkuLi4uVVNEAQAAAIH/BwACAAAADDYxNzgxLjc2Mjg4MgEIAAAABQAAAAExAQAAAAoxOTkwNTk5Mjc1AwAAAAMxNjACAAAABDQxNzMEAAAAATAHAAAACjEwLzI0LzIwMjMIAAAACTkvMzAvMjAxOQkAAAABMGYv+tqL1NsI1kMZ4I3U2wgtQ0lRLlRTRTo4MDU4LklRX1BSRUZfRElWX09USEVSLkNRMzIwMTkuLi4uVVNEAQAAAIH/BwADAAAAAABmL/rai9TbCBBnOOCN1NsII0NJUS5UU0U6ODA1OC5JUV9DT0dTLkNRMzIwMTkuLi4uVVNEAQAAAIH/BwACAAAADDMxMTE1LjM4MjU2OAEIAAAABQAAAAExAQAAAAoxOTkwNTk5Mjc1AwAAAAMxNjACAAAAAjM0BAAAAAEwBwAAAAoxMC8yNC8yMDIzCAAAAAk5LzMwLzIwMTkJAAAAATBmL/rai9TbCHmeJeCN1NsIIUNJUS5UU0U6ODA1OC5JUV9BUC5DUTMyMDE5Li4uLlVT</t>
  </si>
  <si>
    <t>RAEAAACB/wcAAgAAAAwyNTQ1OC42OTc5NjYBCAAAAAUAAAABMQEAAAAKMTk5MDU5OTI3NQMAAAADMTYwAgAAAAQxMDE4BAAAAAEwBwAAAAoxMC8yNC8yMDIzCAAAAAk5LzMwLzIwMTkJAAAAATBmL/rai9TbCBQ6KOCN1NsIIUNJUS5UU0U6ODA1OC5JUV9BUi5DUTMyMDE5Li4uLlVTRAEAAACB/wcAAgAAAAwzMTQzMi44MTI5MzMBCAAAAAUAAAABMQEAAAAKMTk5MDU5OTI3NQMAAAADMTYwAgAAAAQxMDIxBAAAAAEwBwAAAAoxMC8yNC8yMDIzCAAAAAk5LzMwLzIwMTkJAAAAATBmL/rai9TbCH4hDuCN1NsIKENJUS5UU0U6ODA1OC5JUV9JTlZFTlRPUlkuQ1EzMjAxOS4uLi5VU0QBAAAAgf8HAAIAAAAMMTE5OTQuNzI2OTM0AQgAAAAFAAAAATEBAAAACjE5OTA1OTkyNzUDAAAAAzE2MAIAAAAEMTA0MwQAAAABMAcAAAAKMTAvMjQvMjAyMwgAAAAJOS8zMC8yMDE5CQAAAAEwZi/62ovU2wg8nzngjdTbCCJDSVEuVFNFOjgwNTguSVFfU0dBLkNRMzIwMTkuLi4uVVNEAQAAAIH/BwACAAAACzMyOTUuNjI1MTExAQgAAAAFAAAAATEBAAAACjE5OTA1OTkyNzUDAAAAAzE2MAIAAAACMjMEAAAAATAHAAAACjEwLzI0LzIwMjMIAAAACTkvMzAvMjAxOQkAAAABMGYv+tqL1NsIEJ8c4I3U2wg3Q0lRLlRTRTo4MDU4LklRX1RPVEFMX1JFVl8xWVJfQU5OX0dST1dUSC5DUTMyMDE5Li4uLlVTRAEAAACB/wcAAgAAAActNy4w</t>
  </si>
  <si>
    <t>MTE0AQgAAAAFAAAAATEBAAAACjE5OTA1OTkyNzUDAAAAAjc5AgAAAAQ0MTk0BAAAAAEwBwAAAAoxMC8yNC8yMDIzCAAAAAk5LzMwLzIwMTkJAAAAATBmL/rai9TbCFtOHuCN1NsIIUNJUS5UU0U6ODA1OC5JUV9EQS5DUTMyMDE5Li4uLlVTRAEAAACB/wcAAwAAAAAAZi/62ovU2wgjJTLgjdTbCC9DSVEuVFNFOjgwNTguSVFfTkVUX0lOVEVSRVNUX0VYUC5DUTMyMDE5Li4uLlVTRAEAAACB/wcAAgAAAAoxNjAuOTA3NzM5AQgAAAAFAAAAATEBAAAACjE5OTA1OTkyNzUDAAAAAzE2MAIAAAADMzY4BAAAAAEwBwAAAAoxMC8yNC8yMDIzCAAAAAk5LzMwLzIwMTkJAAAAATBmL/rai9TbCB2WNOCN1NsILkNJUS5UU0U6ODA1OC5JUV9ORVRfV09SS0lOR19DQVAuQ1EzMjAxOS4uLi5VU0QBAAAAgf8HAAIAAAAMMTY4NjAuMzE0OTY5AQgAAAAFAAAAATEBAAAACjE5OTA1OTkyNzUDAAAAAzE2MAIAAAAEMTMxMQQAAAABMAcAAAAKMTAvMjQvMjAyMwgAAAAJOS8zMC8yMDE5CQAAAAEwZi/62ovU2wh0LjfgjdTbCCRDSVEuVFNFOjgwNTguSVFfQ0FQRVguQ1EzMjAxOS4uLi5VU0QBAAAAgf8HAAIAAAALLTgxMS41MTQxNzEBCAAAAAUAAAABMQEAAAAKMTk5MDU5OTI3NQMAAAADMTYwAgAAAAQyMDIxBAAAAAEwBwAAAAoxMC8yNC8yMDIzCAAAAAk5LzMwLzIwMTkJAAAAATBmL/rai9TbCAZOFeCN1NsIKENJUS5UU0U6ODA1</t>
  </si>
  <si>
    <t>OC5JUV9UT1RBTF9SRVYuQ1EyMjAxOS4uLi5VU0QBAAAAgf8HAAIAAAALMzY1NjYuNDI0NjQBCAAAAAUAAAABMQEAAAAKMTk3MzIxMzgyOAMAAAADMTYwAgAAAAIyOAQAAAABMAcAAAAKMTAvMjQvMjAyMwgAAAAJNi8zMC8yMDE5CQAAAAEwZi/62ovU2wh+IQ7gjdTbCCFDSVEuVFNFOjgwNTguSVFfTkkuQ1EyMjAxOS4uLi5VU0QBAAAAgf8HAAIAAAALMTQ5NS45MzE3NDYBCAAAAAUAAAABMQEAAAAKMTk3MzIxMzgyOAMAAAADMTYwAgAAAAIxNQQAAAABMAcAAAAKMTAvMjQvMjAyMwgAAAAJNi8zMC8yMDE5CQAAAAEwZi/62ovU2wiZGi3gjdTbCClDSVEuVFNFOjgwNTguSVFfQ0FTSF9FUVVJVi5DUTIyMDE5Li4uLlVTRAEAAACB/wcAAgAAAAwxMTIwOS43MTQwMDkBCAAAAAUAAAABMQEAAAAKMTk3MzIxMzgyOAMAAAADMTYwAgAAAAQxMDk2BAAAAAEwBwAAAAoxMC8yNC8yMDIzCAAAAAk2LzMwLzIwMTkJAAAAATBmL/rai9TbCMgHEeCN1NsILUNJUS5UU0U6ODA1OC5JUV9DQVNIX1NUX0lOVkVTVC5DUTIyMDE5Li4uLlVTRAEAAACB/wcAAgAAAAwxMzIxNi45MzIxMjMBCAAAAAUAAAABMQEAAAAKMTk3MzIxMzgyOAMAAAADMTYwAgAAAAQxMDAyBAAAAAEwBwAAAAoxMC8yNC8yMDIzCAAAAAk2LzMwLzIwMTkJAAAAATBmL/rai9TbCLcDE+CN1NsIJ0NJUS5UU0U6ODA1OC5JUV9UT1RBTF9DQS5DUTIyMDE5Li4u</t>
  </si>
  <si>
    <t>LlVTRAEAAACB/wcAAgAAAAw2NTU0OS4xNjg2NTIBCAAAAAUAAAABMQEAAAAKMTk3MzIxMzgyOAMAAAADMTYwAgAAAAQxMDA4BAAAAAEwBwAAAAoxMC8yNC8yMDIzCAAAAAk2LzMwLzIwMTkJAAAAATBmL/rai9TbCGuKQ+CN1NsIK0NJUS5UU0U6ODA1OC5JUV9UT1RBTF9BU1NFVFMuQ1EyMjAxOS4uLi5VU0QBAAAAgf8HAAIAAAANMTYzNjcyLjk0NDgyMQEIAAAABQAAAAExAQAAAAoxOTczMjEzODI4AwAAAAMxNjACAAAABDEwMDcEAAAAATAHAAAACjEwLzI0LzIwMjMIAAAACTYvMzAvMjAxOQkAAAABMGYv+tqL1NsIHIZF4I3U2wgnQ0lRLlRTRTo4MDU4LklRX1RPVEFMX0NMLkNRMjIwMTkuLi4uVVNEAQAAAIH/BwACAAAADDUwNzUyLjc4NjY2NwEIAAAABQAAAAExAQAAAAoxOTczMjEzODI4AwAAAAMxNjACAAAABDEwMDkEAAAAATAHAAAACjEwLzI0LzIwMjMIAAAACTYvMzAvMjAxOQkAAAABMGYv+tqL1NsIUNUo4I3U2wgpQ0lRLlRTRTo4MDU4LklRX1RPVEFMX0xJQUIuQ1EyMjAxOS4uLi5VU0QBAAAAgf8HAAIAAAANMTAzOTIxLjY2MDk2NAEIAAAABQAAAAExAQAAAAoxOTczMjEzODI4AwAAAAMxNjACAAAABDEyNzYEAAAAATAHAAAACjEwLzI0LzIwMjMIAAAACTYvMzAvMjAxOQkAAAABMGYv+tqL1NsIb4Uq4I3U2wgqQ0lRLlRTRTo4MDU4LklRX1BSRUZfRVFVSVRZLkNRMjIwMTkuLi4uVVNEAQAAAIH/</t>
  </si>
  <si>
    <t>BwADAAAAAABmL/rai9TbCHmeJeCN1NsIMkNJUS5UU0U6ODA1OC5JUV9UT1RBTF9DT01NT05fRVFVSVRZLkNRMjIwMTkuLi4uVVNEAQAAAIH/BwACAAAADDUxMjA2LjMyODQ0OQEIAAAABQAAAAExAQAAAAoxOTczMjEzODI4AwAAAAMxNjACAAAABDEwMDYEAAAAATAHAAAACjEwLzI0LzIwMjMIAAAACTYvMzAvMjAxOQkAAAABMGYv+tqL1NsIeSIX4I3U2wgjQ0lRLlRTRTo4MDU4LklRX0FQSUMuQ1EyMjAxOS4uLi5VU0QBAAAAgf8HAAIAAAAKMjEwNC43MDg0OQEIAAAABQAAAAExAQAAAAoxOTczMjEzODI4AwAAAAMxNjACAAAABDEwODQEAAAAATAHAAAACjEwLzI0LzIwMjMIAAAACTYvMzAvMjAxOQkAAAABMGYv+tqL1NsI1kMZ4I3U2wghQ0lRLlRTRTo4MDU4LklRX1JFLkNRMjIwMTkuLi4uVVNEAQAAAIH/BwACAAAADDQxMDI5LjYzMzg5NwEIAAAABQAAAAExAQAAAAoxOTczMjEzODI4AwAAAAMxNjACAAAABDEyMjIEAAAAATAHAAAACjEwLzI0LzIwMjMIAAAACTYvMzAvMjAxOQkAAAABMGYv+tqL1NsIEJ8c4I3U2wgrQ0lRLlRTRTo4MDU4LklRX1RPVEFMX0VRVUlUWS5DUTIyMDE5Li4uLlVTRAEAAACB/wcAAgAAAAw1OTc1MS4yODM4NTcBCAAAAAUAAAABMQEAAAAKMTk3MzIxMzgyOAMAAAADMTYwAgAAAAQxMjc1BAAAAAEwBwAAAAoxMC8yNC8yMDIzCAAAAAk2LzMwLzIwMTkJAAAAATBmL/rai9TbCFtO</t>
  </si>
  <si>
    <t>HuCN1NsIPENJUS5UU0U6ODA1OC5JUV9UT1RBTF9PVVRTVEFORElOR19GSUxJTkdfREFURS5DUTIyMDE5Li4uLlVTRAEAAACB/wcAAgAAAAsxNTU4LjY3MjE1NAEEAAAABQAAAAE1AQAAAAoxOTczMjEzODI4AgAAAAUyNDE1MwYAAAABMGYv+tqL1NsIfiEO4I3U2wgpQ0lRLlRTRTo4MDU4LklRX1RPVEFMX0RFQlQuQ1EyMjAxOS4uLi5VU0QBAAAAgf8HAAIAAAAMNjI5NjIuODQzOTcyAQgAAAAFAAAAATEBAAAACjE5NzMyMTM4MjgDAAAAAzE2MAIAAAAENDE3MwQAAAABMAcAAAAKMTAvMjQvMjAyMwgAAAAJNi8zMC8yMDE5CQAAAAEwZi/62ovU2wiVLEDgjdTbCC1DSVEuVFNFOjgwNTguSVFfUFJFRl9ESVZfT1RIRVIuQ1EyMjAxOS4uLi5VU0QBAAAAgf8HAAMAAAAAAGYv+tqL1NsIyAcR4I3U2wgjQ0lRLlRTRTo4MDU4LklRX0NPR1MuQ1EyMjAxOS4uLi5VU0QBAAAAgf8HAAIAAAAMMzIwNzcuMzY3NjMxAQgAAAAFAAAAATEBAAAACjE5NzMyMTM4MjgDAAAAAzE2MAIAAAACMzQEAAAAATAHAAAACjEwLzI0LzIwMjMIAAAACTYvMzAvMjAxOQkAAAABMGYv+tqL1NsItwMT4I3U2wghQ0lRLlRTRTo4MDU4LklRX0FQLkNRMjIwMTkuLi4uVVNEAQAAAIH/BwACAAAADDI2NjUxLjI0MTQzNgEIAAAABQAAAAExAQAAAAoxOTczMjEzODI4AwAAAAMxNjACAAAABDEwMTgEAAAAATAHAAAACjEwLzI0LzIwMjMIAAAACTYv</t>
  </si>
  <si>
    <t>MzAvMjAxOQkAAAABMGYv+tqL1NsIBk4V4I3U2wghQ0lRLlRTRTo4MDU4LklRX0FSLkNRMjIwMTkuLi4uVVNEAQAAAIH/BwACAAAADDM0MzA5LjA2OTY3NQEIAAAABQAAAAExAQAAAAoxOTczMjEzODI4AwAAAAMxNjACAAAABDEwMjEEAAAAATAHAAAACjEwLzI0LzIwMjMIAAAACTYvMzAvMjAxOQkAAAABMGYv+tqL1NsI50w74I3U2wgoQ0lRLlRTRTo4MDU4LklRX0lOVkVOVE9SWS5DUTIyMDE5Li4uLlVTRAEAAACB/wcAAgAAAAwxMTUwMS4xMDg5MjIBCAAAAAUAAAABMQEAAAAKMTk3MzIxMzgyOAMAAAADMTYwAgAAAAQxMDQzBAAAAAEwBwAAAAoxMC8yNC8yMDIzCAAAAAk2LzMwLzIwMTkJAAAAATBmL/rai9TbCMf6POCN1NsIIkNJUS5UU0U6ODA1OC5JUV9TR0EuQ1EyMjAxOS4uLi5VU0QBAAAAgf8HAAIAAAALMzI5MS4yNjUwODUBCAAAAAUAAAABMQEAAAAKMTk3MzIxMzgyOAMAAAADMTYwAgAAAAIyMwQAAAABMAcAAAAKMTAvMjQvMjAyMwgAAAAJNi8zMC8yMDE5CQAAAAEwZi/62ovU2wjRQT/gjdTbCDdDSVEuVFNFOjgwNTguSVFfVE9UQUxfUkVWXzFZUl9BTk5fR1JPV1RILkNRMjIwMTkuLi4uVVNEAQAAAIH/BwACAAAABjEuNjk5MQEIAAAABQAAAAExAQAAAAoxOTczMjEzODI4AwAAAAI3OQIAAAAENDE5NAQAAAABMAcAAAAKMTAvMjQvMjAyMwgAAAAJNi8zMC8yMDE5CQAAAAEwZi/62ovU2wh5niXg</t>
  </si>
  <si>
    <t>jdTbCCFDSVEuVFNFOjgwNTguSVFfREEuQ1EyMjAxOS4uLi5VU0QBAAAAgf8HAAMAAAAAAGYv+tqL1NsIFDoo4I3U2wgvQ0lRLlRTRTo4MDU4LklRX05FVF9JTlRFUkVTVF9FWFAuQ1EyMjAxOS4uLi5VU0QBAAAAgf8HAAIAAAAKMjk3Ljk2MzU0NQEIAAAABQAAAAExAQAAAAoxOTczMjEzODI4AwAAAAMxNjACAAAAAzM2OAQAAAABMAcAAAAKMTAvMjQvMjAyMwgAAAAJNi8zMC8yMDE5CQAAAAEwZi/62ovU2wjWQxngjdTbCC5DSVEuVFNFOjgwNTguSVFfTkVUX1dPUktJTkdfQ0FQLkNRMjIwMTkuLi4uVVNEAQAAAIH/BwACAAAADDE5Nzk2LjAyMDI1NgEIAAAABQAAAAExAQAAAAoxOTczMjEzODI4AwAAAAMxNjACAAAABDEzMTEEAAAAATAHAAAACjEwLzI0LzIwMjMIAAAACTYvMzAvMjAxOQkAAAABMGYv+tqL1NsIEGc44I3U2wgkQ0lRLlRTRTo4MDU4LklRX0NBUEVYLkNRMjIwMTkuLi4uVVNEAQAAAIH/BwACAAAACy02ODMuOTgyMDE1AQgAAAAFAAAAATEBAAAACjE5NzMyMTM4MjgDAAAAAzE2MAIAAAAEMjAyMQQAAAABMAcAAAAKMTAvMjQvMjAyMwgAAAAJNi8zMC8yMDE5CQAAAAEwZi/62ovU2wgQnxzgjdTbCChDSVEuVFNFOjgwNTguSVFfVE9UQUxfUkVWLkNRMTIwMTkuLi4uVVNEAQAAAIH/BwACAAAADDM1MzM1LjExMzA3NwEIAAAABQAAAAExAQAAAAoyMDQxOTQzNTM4AwAAAAMxNjACAAAAAjI4BAAA</t>
  </si>
  <si>
    <t>AAEwBwAAAAoxMC8yNC8yMDIzCAAAAAkzLzMxLzIwMTkJAAAAATBmL/rai9TbCAZOFeCN1NsIIUNJUS5UU0U6ODA1OC5JUV9OSS5DUTEyMDE5Li4uLlVTRAEAAACB/wcAAgAAAAsxMzQwLjY3MzE4MwEIAAAABQAAAAExAQAAAAoyMDQxOTQzNTM4AwAAAAMxNjACAAAAAjE1BAAAAAEwBwAAAAoxMC8yNC8yMDIzCAAAAAkzLzMxLzIwMTkJAAAAATBmL/rai9TbCHkiF+CN1NsIKUNJUS5UU0U6ODA1OC5JUV9DQVNIX0VRVUlWLkNRMTIwMTkuLi4uVVNEAQAAAIH/BwACAAAADDEwNDczLjYyMTE5MwEIAAAABQAAAAExAQAAAAoyMDQxOTQzNTM4AwAAAAMxNjACAAAABDEwOTYEAAAAATAHAAAACjEwLzI0LzIwMjMIAAAACTMvMzEvMjAxOQkAAAABMGYv+tqL1NsIHZY04I3U2wgtQ0lRLlRTRTo4MDU4LklRX0NBU0hfU1RfSU5WRVNULkNRMTIwMTkuLi4uVVNEAQAAAIH/BwACAAAADDEyNDM2LjE4NzY4OQEIAAAABQAAAAExAQAAAAoyMDQxOTQzNTM4AwAAAAMxNjACAAAABDEwMDIEAAAAATAHAAAACjEwLzI0LzIwMjMIAAAACTMvMzEvMjAxOQkAAAABMGYv+tqL1NsIeZ4l4I3U2wgnQ0lRLlRTRTo4MDU4LklRX1RPVEFMX0NBLkNRMTIwMTkuLi4uVVNEAQAAAIH/BwACAAAADDYzNTIyLjQ1OTkyNQEIAAAABQAAAAExAQAAAAoyMDQxOTQzNTM4AwAAAAMxNjACAAAABDEwMDgEAAAAATAHAAAACjEwLzI0LzIwMjMIAAAA</t>
  </si>
  <si>
    <t>CTMvMzEvMjAxOQkAAAABMGYv+tqL1NsIFDoo4I3U2wgrQ0lRLlRTRTo4MDU4LklRX1RPVEFMX0FTU0VUUy5DUTEyMDE5Li4uLlVTRAEAAACB/wcAAgAAAA0xNDkxOTkuNTI2MTU3AQgAAAAFAAAAATEBAAAACjIwNDE5NDM1MzgDAAAAAzE2MAIAAAAEMTAwNwQAAAABMAcAAAAKMTAvMjQvMjAyMwgAAAAJMy8zMS8yMDE5CQAAAAEwZi/62ovU2wgs/THgjdTbCCdDSVEuVFNFOjgwNTguSVFfVE9UQUxfQ0wuQ1ExMjAxOS4uLi5VU0QBAAAAgf8HAAIAAAAMNDY1MDkuMTc2NDQ3AQgAAAAFAAAAATEBAAAACjIwNDE5NDM1MzgDAAAAAzE2MAIAAAAEMTAwOQQAAAABMAcAAAAKMTAvMjQvMjAyMwgAAAAJMy8zMS8yMDE5CQAAAAEwZi/62ovU2wh0LjfgjdTbCClDSVEuVFNFOjgwNTguSVFfVE9UQUxfTElBQi5DUTEyMDE5Li4uLlVTRAEAAACB/wcAAgAAAAw4OTMwNC45MzM2NDEBCAAAAAUAAAABMQEAAAAKMjA0MTk0MzUzOAMAAAADMTYwAgAAAAQxMjc2BAAAAAEwBwAAAAoxMC8yNC8yMDIzCAAAAAkzLzMxLzIwMTkJAAAAATBmL/rai9TbCBCfHOCN1NsIKkNJUS5UU0U6ODA1OC5JUV9QUkVGX0VRVUlUWS5DUTEyMDE5Li4uLlVTRAEAAACB/wcAAwAAAAAAZi/62ovU2whbTh7gjdTbCDJDSVEuVFNFOjgwNTguSVFfVE9UQUxfQ09NTU9OX0VRVUlUWS5DUTEyMDE5Li4uLlVTRAEAAACB/wcAAgAAAAw1MTQwNS41MjEz</t>
  </si>
  <si>
    <t>OTIBCAAAAAUAAAABMQEAAAAKMjA0MTk0MzUzOAMAAAADMTYwAgAAAAQxMDA2BAAAAAEwBwAAAAoxMC8yNC8yMDIzCAAAAAkzLzMxLzIwMTkJAAAAATBmL/rai9TbCJkaLeCN1NsII0NJUS5UU0U6ODA1OC5JUV9BUElDLkNRMTIwMTkuLi4uVVNEAQAAAIH/BwACAAAACzIwNjAuNjQ0MjgzAQgAAAAFAAAAATEBAAAACjIwNDE5NDM1MzgDAAAAAzE2MAIAAAAEMTA4NAQAAAABMAcAAAAKMTAvMjQvMjAyMwgAAAAJMy8zMS8yMDE5CQAAAAEwZi/62ovU2wg4Zi/gjdTbCCFDSVEuVFNFOjgwNTguSVFfUkUuQ1ExMjAxOS4uLi5VU0QBAAAAgf8HAAIAAAAMMzkzMTguOTMyMTA1AQgAAAAFAAAAATEBAAAACjIwNDE5NDM1MzgDAAAAAzE2MAIAAAAEMTIyMgQAAAABMAcAAAAKMTAvMjQvMjAyMwgAAAAJMy8zMS8yMDE5CQAAAAEwZi/62ovU2wh93BLgjdTbCCtDSVEuVFNFOjgwNTguSVFfVE9UQUxfRVFVSVRZLkNRMTIwMTkuLi4uVVNEAQAAAIH/BwACAAAADDU5ODk0LjU5MjUxNgEIAAAABQAAAAExAQAAAAoyMDQxOTQzNTM4AwAAAAMxNjACAAAABDEyNzUEAAAAATAHAAAACjEwLzI0LzIwMjMIAAAACTMvMzEvMjAxOQkAAAABMGYv+tqL1NsIBk4V4I3U2wg8Q0lRLlRTRTo4MDU4LklRX1RPVEFMX09VVFNUQU5ESU5HX0ZJTElOR19EQVRFLkNRMTIwMTkuLi4uVVNEAQAAAIH/BwACAAAACzE1ODYuOTc3MjUxAQQAAAAF</t>
  </si>
  <si>
    <t>AAAAATUBAAAACjIwNDE5NDM1MzgCAAAABTI0MTUzBgAAAAEwZi/62ovU2wh5IhfgjdTbCClDSVEuVFNFOjgwNTguSVFfVE9UQUxfREVCVC5DUTEyMDE5Li4uLlVTRAEAAACB/wcAAgAAAAw0ODUyNy44OTMxMDcBCAAAAAUAAAABMQEAAAAKMjA0MTk0MzUzOAMAAAADMTYwAgAAAAQ0MTczBAAAAAEwBwAAAAoxMC8yNC8yMDIzCAAAAAkzLzMxLzIwMTkJAAAAATBmL/rai9TbCHodGeCN1NsILUNJUS5UU0U6ODA1OC5JUV9QUkVGX0RJVl9PVEhFUi5DUTEyMDE5Li4uLlVTRAEAAACB/wcAAwAAAAAAZi/62ovU2whvhSrgjdTbCCNDSVEuVFNFOjgwNTguSVFfQ09HUy5DUTEyMDE5Li4uLlVTRAEAAACB/wcAAgAAAAozMTA4NS40NDI2AQgAAAAFAAAAATEBAAAACjIwNDE5NDM1MzgDAAAAAzE2MAIAAAACMzQEAAAAATAHAAAACjEwLzI0LzIwMjMIAAAACTMvMzEvMjAxOQkAAAABMGYv+tqL1NsIeZ4l4I3U2wgnQ0lRLlRTRTo3MjAzLklRX0lORFVTVFJZLkNRMTIwMjEuLi4uVVNEAQAAALzgBAADAAAAC0F1dG9tb2JpbGVzABFQBNyL1NsIZGBX4I3U2wgnQ0lRLlRTRTo3MjAzLklRX0lORFVTVFJZLkNRNDIwMjAuLi4uVVNEAQAAALzgBAADAAAAC0F1dG9tb2JpbGVzABFQBNyL1NsIjMws4I3U2wgnQ0lRLlRTRTo3MjAzLklRX0lORFVTVFJZLkNRMzIwMjAuLi4uVVNEAQAAALzgBAADAAAAC0F1dG9tb2JpbGVzABFQ</t>
  </si>
  <si>
    <t>BNyL1NsI0/xX4I3U2wgnQ0lRLlRTRTo3MjAzLklRX0lORFVTVFJZLkNRMjIwMjAuLi4uVVNEAQAAALzgBAADAAAAC0F1dG9tb2JpbGVzABFQBNyL1NsIjMws4I3U2wgnQ0lRLlRTRTo3MjAzLklRX0lORFVTVFJZLkNRMTIwMjAuLi4uVVNEAQAAALzgBAADAAAAC0F1dG9tb2JpbGVzABFQBNyL1NsIFN9K4I3U2wgnQ0lRLlRTRTo3MjAzLklRX0lORFVTVFJZLkNRNDIwMTkuLi4uVVNEAQAAALzgBAADAAAAC0F1dG9tb2JpbGVzABFQBNyL1NsID6cs4I3U2wgnQ0lRLlRTRTo3MjAzLklRX0lORFVTVFJZLkNRMzIwMTkuLi4uVVNEAQAAALzgBAADAAAAC0F1dG9tb2JpbGVzABFQBNyL1NsIFN9K4I3U2wgnQ0lRLlRTRTo3MjAzLklRX0lORFVTVFJZLkNRMjIwMTkuLi4uVVNEAQAAALzgBAADAAAAC0F1dG9tb2JpbGVzABFQBNyL1NsIQbpT4I3U2wgnQ0lRLlRTRTo3MjAzLklRX0lORFVTVFJZLkNRMTIwMTkuLi4uVVNEAQAAALzgBAADAAAAC0F1dG9tb2JpbGVzABFQBNyL1NsIFN9K4I3U2wgnQ0lRLlRTRTo3MjAzLklRX0lORFVTVFJZLkNRNDIwMTguLi4uVVNEAQAAALzgBAADAAAAC0F1dG9tb2JpbGVzABFQBNyL1NsIBg1H4I3U2wgnQ0lRLlRTRTo3MjAzLklRX0lORFVTVFJZLkNRMzIwMTguLi4uVVNEAQAAALzgBAADAAAAC0F1dG9tb2JpbGVzABFQBNyL1NsIFN9K4I3U2wgnQ0lRLlRTRTo3MjAzLklRX0lO</t>
  </si>
  <si>
    <t>RFVTVFJZLkNRMjIwMTguLi4uVVNEAQAAALzgBAADAAAAC0F1dG9tb2JpbGVzABFQBNyL1NsIBg1H4I3U2wgnQ0lRLlRTRTo3MjAzLklRX0lORFVTVFJZLkNRMTIwMTguLi4uVVNEAQAAALzgBAADAAAAC0F1dG9tb2JpbGVzABFQBNyL1NsICntL4I3U2wgnQ0lRLlRTRTo3MjAzLklRX0lORFVTVFJZLkNRNDIwMTcuLi4uVVNEAQAAALzgBAADAAAAC0F1dG9tb2JpbGVzABFQBNyL1NsIBg1H4I3U2wgnQ0lRLlRTRTo3MjAzLklRX0lORFVTVFJZLkNRMzIwMTcuLi4uVVNEAQAAALzgBAADAAAAC0F1dG9tb2JpbGVzABFQBNyL1NsI5TpX4I3U2wgnQ0lRLlRTRTo3MjAzLklRX0lORFVTVFJZLkNRMjIwMTcuLi4uVVNEAQAAALzgBAADAAAAC0F1dG9tb2JpbGVzABFQBNyL1NsIBg1H4I3U2wgnQ0lRLlRTRTo3MjAzLklRX0lORFVTVFJZLkNRMTIwMTcuLi4uVVNEAQAAALzgBAADAAAAC0F1dG9tb2JpbGVzABFQBNyL1NsI5TpX4I3U2wgnQ0lRLlRTRTo3MjAzLklRX0lORFVTVFJZLkNRNDIwMTYuLi4uVVNEAQAAALzgBAADAAAAC0F1dG9tb2JpbGVzABFQBNyL1NsIh9FH4I3U2wgnQ0lRLlRTRTo3MjAzLklRX0lORFVTVFJZLkNRMzIwMTYuLi4uVVNEAQAAALzgBAADAAAAC0F1dG9tb2JpbGVzABFQBNyL1NsI3BNX4I3U2wgnQ0lRLlRTRTo3MjAzLklRX0lORFVTVFJZLkNRMjIwMTYuLi4uVVNEAQAAALzgBAADAAAA</t>
  </si>
  <si>
    <t>C0F1dG9tb2JpbGVzABFQBNyL1NsI6mk24I3U2wgnQ0lRLlRTRTo3MjAzLklRX0lORFVTVFJZLkNRMTIwMTYuLi4uVVNEAQAAALzgBAADAAAAC0F1dG9tb2JpbGVzABFQBNyL1NsIh9FH4I3U2wgnQ0lRLlRTRTo3MjAzLklRX0lORFVTVFJZLkNRNDIwMTUuLi4uVVNEAQAAALzgBAADAAAAC0F1dG9tb2JpbGVzABFQBNyL1NsI6mk24I3U2wgnQ0lRLlRTRTo3MjAzLklRX0lORFVTVFJZLkNRMzIwMTUuLi4uVVNEAQAAALzgBAADAAAAC0F1dG9tb2JpbGVzABFQBNyL1NsI0Vgs4I3U2wgnQ0lRLlRTRTo3MjAzLklRX0lORFVTVFJZLkNRMjIwMTUuLi4uVVNEAQAAALzgBAADAAAAC0F1dG9tb2JpbGVzABFQBNyL1NsI6mk24I3U2wgnQ0lRLlRTRTo3MjAzLklRX0lORFVTVFJZLkNRMTIwMTUuLi4uVVNEAQAAALzgBAADAAAAC0F1dG9tb2JpbGVzABFQBNyL1NsIULxI4I3U2wgnQ0lRLlRTRTo3MjAzLklRX0lORFVTVFJZLkNRNDIwMTQuLi4uVVNEAQAAALzgBAADAAAAC0F1dG9tb2JpbGVzABFQBNyL1NsIXkQ24I3U2wgnQ0lRLlRTRTo3MjAzLklRX0lORFVTVFJZLkNRMzIwMTQuLi4uVVNEAQAAALzgBAADAAAAC0F1dG9tb2JpbGVzABFQBNyL1NsI3fY+4I3U2wgnQ0lRLlRTRTo3MjAzLklRX0lORFVTVFJZLkNRMjIwMTQuLi4uVVNEAQAAALzgBAADAAAAC0F1dG9tb2JpbGVzABFQBNyL1NsI/SRP4I3U2wgnQ0lR</t>
  </si>
  <si>
    <t>LlRTRTo3MjAzLklRX0lORFVTVFJZLkNRMTIwMTQuLi4uVVNEAQAAALzgBAADAAAAC0F1dG9tb2JpbGVzABFQBNyL1NsI3fY+4I3U2wgnQ0lRLlRTRTo3MjAzLklRX0lORFVTVFJZLkNRNDIwMTMuLi4uVVNEAQAAALzgBAADAAAAC0F1dG9tb2JpbGVzAGHnptyL1NsI3BNX4I3U2wgnQ0lRLlRTRTo3MjAzLklRX0lORFVTVFJZLkNRMzIwMTMuLi4uVVNEAQAAALzgBAADAAAAC0F1dG9tb2JpbGVzAGHnptyL1NsIE9A+4I3U2wgnQ0lRLlRTRTo3MjAzLklRX0lORFVTVFJZLkNRMjIwMTMuLi4uVVNEAQAAALzgBAADAAAAC0F1dG9tb2JpbGVzAGHnptyL1NsI/OxW4I3U2wgnQ0lRLlRTRTo3MjAzLklRX0NFT19OQU1FLkNRMjIwMjEuLi4uVVNEAQAAALzgBAADAAAAClNhdG8sIEtvamkAEVAE3IvU2widCEngjdTbCCdDSVEuVFNFOjcyMDMuSVFfQ0VPX05BTUUuQ1ExMjAyMS4uLi5VU0QBAAAAvOAEAAMAAAAKU2F0bywgS29qaQARUATci9TbCLhQVuCN1NsIJ0NJUS5UU0U6NzIwMy5JUV9DRU9fTkFNRS5DUTQyMDIwLi4uLlVTRAEAAAC84AQAAwAAAApTYXRvLCBLb2ppABFQBNyL1NsInK4x4I3U2wgnQ0lRLlRTRTo3MjAzLklRX0NFT19OQU1FLkNRMzIwMjAuLi4uVVNEAQAAALzgBAADAAAAClNhdG8sIEtvamkAEVAE3IvU2wj0J1bgjdTbCCdDSVEuVFNFOjcyMDMuSVFfQ0VPX05BTUUuQ1EyMjAyMC4uLi5VU0QB</t>
  </si>
  <si>
    <t>AAAAvOAEAAMAAAAKU2F0bywgS29qaQARUATci9TbCCOJMeCN1NsIJ0NJUS5UU0U6NzIwMy5JUV9DRU9fTkFNRS5DUTEyMDIwLi4uLlVTRAEAAAC84AQAAwAAAApTYXRvLCBLb2ppABFQBNyL1NsI9CdW4I3U2wgnQ0lRLlRTRTo3MjAzLklRX0NFT19OQU1FLkNRNDIwMTkuLi4uVVNEAQAAALzgBAADAAAAClNhdG8sIEtvamkAEVAE3IvU2whR4VHgjdTbCCdDSVEuVFNFOjcyMDMuSVFfQ0VPX05BTUUuQ1EzMjAxOS4uLi5VU0QBAAAAvOAEAAMAAAAKU2F0bywgS29qaQARUATci9TbCGRgV+CN1NsIJ0NJUS5UU0U6NzIwMy5JUV9DRU9fTkFNRS5DUTIyMDE5Li4uLlVTRAEAAAC84AQAAwAAAApTYXRvLCBLb2ppABFQBNyL1NsIUeFR4I3U2wgnQ0lRLlRTRTo3MjAzLklRX0NFT19OQU1FLkNRMTIwMTkuLi4uVVNEAQAAALzgBAADAAAAClNhdG8sIEtvamkAEVAE3IvU2wjlOlfgjdTbCCdDSVEuVFNFOjcyMDMuSVFfQ0VPX05BTUUuQ1E0MjAxOC4uLi5VU0QBAAAAvOAEAAMAAAAKU2F0bywgS29qaQARUATci9TbCF26UeCN1NsIJ0NJUS5UU0U6NzIwMy5JUV9DRU9fTkFNRS5DUTMyMDE4Li4uLlVTRAEAAAC84AQAAwAAAApTYXRvLCBLb2ppABFQBNyL1NsI/H8s4I3U2wgnQ0lRLlRTRTo3MjAzLklRX0NFT19OQU1FLkNRMjIwMTguLi4uVVNEAQAAALzgBAADAAAAClNhdG8sIEtvamkAEVAE3IvU2wh+kVPgjdTbCCdD</t>
  </si>
  <si>
    <t>SVEuVFNFOjcyMDMuSVFfQ0VPX05BTUUuQ1ExMjAxOC4uLi5VU0QBAAAAvOAEAAMAAAAKU2F0bywgS29qaQARUATci9TbCPx/LOCN1NsIJ0NJUS5UU0U6NzIwMy5JUV9DRU9fTkFNRS5DUTQyMDE3Li4uLlVTRAEAAAC84AQAAwAAAApTYXRvLCBLb2ppABFQBNyL1NsIfpFT4I3U2wgnQ0lRLlRTRTo3MjAzLklRX0NFT19OQU1FLkNRMzIwMTcuLi4uVVNEAQAAALzgBAADAAAAClNhdG8sIEtvamkAEVAE3IvU2wj8fyzgjdTbCCdDSVEuVFNFOjcyMDMuSVFfQ0VPX05BTUUuQ1EyMjAxNy4uLi5VU0QBAAAAvOAEAAMAAAAKU2F0bywgS29qaQARUATci9TbCInoWOCN1NsIJ0NJUS5UU0U6NzIwMy5JUV9DRU9fTkFNRS5DUTEyMDE3Li4uLlVTRAEAAAC84AQAAwAAAApTYXRvLCBLb2ppABFQBNyL1NsIExNO4I3U2wgnQ0lRLlRTRTo3MjAzLklRX0NFT19OQU1FLkNRNDIwMTYuLi4uVVNEAQAAALzgBAADAAAAClNhdG8sIEtvamkAEVAE3IvU2wiJ6FjgjdTbCCdDSVEuVFNFOjcyMDMuSVFfQ0VPX05BTUUuQ1EzMjAxNi4uLi5VU0QBAAAAvOAEAAMAAAAKU2F0bywgS29qaQARUATci9TbCP8+L+CN1NsIJ0NJUS5UU0U6NzIwMy5JUV9DRU9fTkFNRS5DUTIyMDE2Li4uLlVTRAEAAAC84AQAAwAAAApTYXRvLCBLb2ppABFQBNyL1NsIULxI4I3U2wgnQ0lRLlRTRTo3MjAzLklRX0NFT19OQU1FLkNRMTIwMTYuLi4uVVNEAQAA</t>
  </si>
  <si>
    <t>ALzgBAADAAAAClNhdG8sIEtvamkAEVAE3IvU2wiH0UfgjdTbCCdDSVEuVFNFOjcyMDMuSVFfQ0VPX05BTUUuQ1E0MjAxNS4uLi5VU0QBAAAAvOAEAAMAAAAKU2F0bywgS29qaQARUATci9TbCN9LT+CN1NsIJ0NJUS5UU0U6NzIwMy5JUV9DRU9fTkFNRS5DUTMyMDE1Li4uLlVTRAEAAAC84AQAAwAAAApTYXRvLCBLb2ppABFQBNyL1NsI/SRP4I3U2wgnQ0lRLlRTRTo3MjAzLklRX0NFT19OQU1FLkNRMjIwMTUuLi4uVVNEAQAAALzgBAADAAAAClNhdG8sIEtvamkAEVAE3IvU2wiJ6FjgjdTbCCdDSVEuVFNFOjcyMDMuSVFfQ0VPX05BTUUuQ1ExMjAxNS4uLi5VU0QBAAAAvOAEAAMAAAAKU2F0bywgS29qaQARUATci9TbCInoWOCN1NsIJ0NJUS5UU0U6NzIwMy5JUV9DRU9fTkFNRS5DUTQyMDE0Li4uLlVTRAEAAAC84AQAAwAAAApTYXRvLCBLb2ppABFQBNyL1NsIxOZG4I3U2wgnQ0lRLlRTRTo3MjAzLklRX0NFT19OQU1FLkNRMzIwMTQuLi4uVVNEAQAAALzgBAADAAAAClNhdG8sIEtvamkAEVAE3IvU2whEt0HgjdTbCCdDSVEuVFNFOjcyMDMuSVFfQ0VPX05BTUUuQ1EyMjAxNC4uLi5VU0QBAAAAvOAEAAMAAAAKU2F0bywgS29qaQARUATci9TbCIyuV+CN1NsIJ0NJUS5UU0U6NzIwMy5JUV9DRU9fTkFNRS5DUTEyMDE0Li4uLlVTRAEAAAC84AQAAwAAAApTYXRvLCBLb2ppAGHnptyL1NsIRLdB4I3U2wgnQ0lR</t>
  </si>
  <si>
    <t>LlRTRTo3MjAzLklRX0NFT19OQU1FLkNRNDIwMTMuLi4uVVNEAQAAALzgBAADAAAAClNhdG8sIEtvamkAYeem3IvU2wiMrlfgjdTbCCdDSVEuVFNFOjcyMDMuSVFfQ0VPX05BTUUuQ1EzMjAxMy4uLi5VU0QBAAAAvOAEAAMAAAAKU2F0bywgS29qaQBh56bci9TbCF5ENuCN1NsIK0NJUS5UU0U6NzIwMy5JUV9UT1RBTF9FUVVJVFkuQ1EyMjAyMS4uLi5VU0QBAAAAvOAEAAIAAAANMjI1NDI2LjIyODE5NQEIAAAABQAAAAExAQAAAAstMjA3OTc1MjIxMwMAAAADMTYwAgAAAAQxMjc1BAAAAAEwBwAAAAoxMC8yNC8yMDIzCAAAAAk2LzMwLzIwMjEJAAAAATARUATci9TbCH4lWOCN1NsIPENJUS5UU0U6NzIwMy5JUV9UT1RBTF9PVVRTVEFORElOR19GSUxJTkdfREFURS5DUTIyMDIxLi4uLlVTRAEAAAC84AQAAgAAAAsxMzk2OC43NDQzOAEEAAAABQAAAAE1AQAAAAstMjA3OTc1MjIxMwIAAAAFMjQxNTMGAAAAATARUATci9TbCJyuMeCN1NsIKUNJUS5UU0U6NzIwMy5JUV9UT1RBTF9ERUJULkNRMjIwMjEuLi4uVVNEAQAAALzgBAACAAAADTIyMDQ1Mi4xMzQ4NzYBCAAAAAUAAAABMQEAAAALLTIwNzk3NTIyMTMDAAAAAzE2MAIAAAAENDE3MwQAAAABMAcAAAAKMTAvMjQvMjAyMwgAAAAJNi8zMC8yMDIxCQAAAAEwEVAE3IvU2wg/mk/gjdTbCC1DSVEuVFNFOjcyMDMuSVFfUFJFRl9ESVZfT1RIRVIuQ1EyMjAyMS4u</t>
  </si>
  <si>
    <t>Li5VU0QBAAAAvOAEAAMAAAAAABFQBNyL1NsImfZQ4I3U2wgjQ0lRLlRTRTo3MjAzLklRX0NPR1MuQ1EyMjAyMS4uLi5VU0QBAAAAvOAEAAIAAAAMNTQxOTkuNDczNjEzAQgAAAAFAAAAATEBAAAACy0yMDc5NzUyMjEzAwAAAAMxNjACAAAAAjM0BAAAAAEwBwAAAAoxMC8yNC8yMDIzCAAAAAk2LzMwLzIwMjEJAAAAATARUATci9TbCFHhUeCN1NsIIUNJUS5UU0U6NzIwMy5JUV9BUC5DUTIyMDIxLi4uLlVTRAEAAAC84AQAAgAAAAwzMzk2NC45MTkxMjEBCAAAAAUAAAABMQEAAAALLTIwNzk3NTIyMTMDAAAAAzE2MAIAAAAEMTAxOAQAAAABMAcAAAAKMTAvMjQvMjAyMwgAAAAJNi8zMC8yMDIxCQAAAAEwEVAE3IvU2whBulPgjdTbCCFDSVEuVFNFOjcyMDMuSVFfQVIuQ1EyMjAyMS4uLi5VU0QBAAAAvOAEAAIAAAAMMjYwMzkuMTYwNjg0AQgAAAAFAAAAATEBAAAACy0yMDc5NzUyMjEzAwAAAAMxNjACAAAABDEwMjEEAAAAATAHAAAACjEwLzI0LzIwMjMIAAAACTYvMzAvMjAyMQkAAAABMBFQBNyL1NsIAhhV4I3U2wgoQ0lRLlRTRTo3MjAzLklRX0lOVkVOVE9SWS5DUTIyMDIxLi4uLlVTRAEAAAC84AQAAgAAAAwyNzkyMy44MjAzNjIBCAAAAAUAAAABMQEAAAALLTIwNzk3NTIyMTMDAAAAAzE2MAIAAAAEMTA0MwQAAAABMAcAAAAKMTAvMjQvMjAyMwgAAAAJNi8zMC8yMDIxCQAAAAEwEVAE3IvU2whM4DbgjdTb</t>
  </si>
  <si>
    <t>CCJDSVEuVFNFOjcyMDMuSVFfU0dBLkNRMjIwMjEuLi4uVVNEAQAAALzgBAACAAAACzU4NzYuNDk1NjA4AQgAAAAFAAAAATEBAAAACy0yMDc5NzUyMjEzAwAAAAMxNjACAAAAAjIzBAAAAAEwBwAAAAoxMC8yNC8yMDIzCAAAAAk2LzMwLzIwMjEJAAAAATARUATci9TbCNkFS+CN1NsIN0NJUS5UU0U6NzIwMy5JUV9UT1RBTF9SRVZfMVlSX0FOTl9HUk9XVEguQ1EyMjAyMS4uLi5VU0QBAAAAvOAEAAIAAAAHNzIuNDgyMgEIAAAABQAAAAExAQAAAAstMjA3OTc1MjIxMwMAAAACNzkCAAAABDQxOTQEAAAAATAHAAAACjEwLzI0LzIwMjMIAAAACTYvMzAvMjAyMQkAAAABMBFQBNyL1NsIjclL4I3U2wghQ0lRLlRTRTo3MjAzLklRX0RBLkNRMjIwMjEuLi4uVVNEAQAAALzgBAADAAAAAAARUATci9TbCKfaTOCN1NsIL0NJUS5UU0U6NzIwMy5JUV9ORVRfSU5URVJFU1RfRVhQLkNRMjIwMjEuLi4uVVNEAQAAALzgBAACAAAACi02Ny40MzgwMDIBCAAAAAUAAAABMQEAAAALLTIwNzk3NTIyMTMDAAAAAzE2MAIAAAADMzY4BAAAAAEwBwAAAAoxMC8yNC8yMDIzCAAAAAk2LzMwLzIwMjEJAAAAATARUATci9TbCLVhTuCN1NsILkNJUS5UU0U6NzIwMy5JUV9ORVRfV09SS0lOR19DQVAuQ1EyMjAyMS4uLi5VU0QBAAAAvOAEAAIAAAAMNjU4ODYuMDM2MDUzAQgAAAAFAAAAATEBAAAACy0yMDc5NzUyMjEzAwAAAAMxNjACAAAA</t>
  </si>
  <si>
    <t>BDEzMTEEAAAAATAHAAAACjEwLzI0LzIwMjMIAAAACTYvMzAvMjAyMQkAAAABMBFQBNyL1NsIJB5I4I3U2wgkQ0lRLlRTRTo3MjAzLklRX0NBUEVYLkNRMjIwMjEuLi4uVVNEAQAAALzgBAACAAAADC05NjgyLjkyMjA4NQEIAAAABQAAAAExAQAAAAstMjA3OTc1MjIxMwMAAAADMTYwAgAAAAQyMDIxBAAAAAEwBwAAAAoxMC8yNC8yMDIzCAAAAAk2LzMwLzIwMjEJAAAAATARUATci9TbCIzMLOCN1NsIKENJUS5UU0U6NzIwMy5JUV9UT1RBTF9SRVYuQ1ExMjAyMS4uLi5VU0QBAAAAvOAEAAIAAAAMNjk1MjQuNDc5NzgyAQgAAAAFAAAAATEBAAAACy0yMDkwODA4NTM1AwAAAAMxNjACAAAAAjI4BAAAAAEwBwAAAAoxMC8yNC8yMDIzCAAAAAkzLzMxLzIwMjEJAAAAATARUATci9TbCH4lWOCN1NsIIUNJUS5UU0U6NzIwMy5JUV9OSS5DUTEyMDIxLi4uLlVTRAEAAAC84AQAAgAAAAs3MDI3LjE2MTEzMQEIAAAABQAAAAExAQAAAAstMjA5MDgwODUzNQMAAAADMTYwAgAAAAIxNQQAAAABMAcAAAAKMTAvMjQvMjAyMwgAAAAJMy8zMS8yMDIxCQAAAAEwEVAE3IvU2wgLN1ngjdTbCClDSVEuVFNFOjcyMDMuSVFfQ0FTSF9FUVVJVi5DUTEyMDIxLi4uLlVTRAEAAAC84AQAAgAAAAwyOTYwMy43OTM2NTMBCAAAAAUAAAABMQEAAAALLTIwOTA4MDg1MzUDAAAAAzE2MAIAAAAEMTA5NgQAAAABMAcAAAAKMTAvMjQvMjAyMwgA</t>
  </si>
  <si>
    <t>AAAJMy8zMS8yMDIxCQAAAAEwEVAE3IvU2wijM0fgjdTbCC1DSVEuVFNFOjcyMDMuSVFfQ0FTSF9TVF9JTlZFU1QuQ1ExMjAyMS4uLi5VU0QBAAAAvOAEAAIAAAAMNjc2NDEuODMxNjcyAQgAAAAFAAAAATEBAAAACy0yMDkwODA4NTM1AwAAAAMxNjACAAAABDEwMDIEAAAAATAHAAAACjEwLzI0LzIwMjMIAAAACTMvMzEvMjAyMQkAAAABMBFQBNyL1NsImfZQ4I3U2wgnQ0lRLlRTRTo3MjAzLklRX1RPVEFMX0NBLkNRMTIwMjEuLi4uVVNEAQAAALzgBAACAAAADTIwNTk0MC4zNzc1ODYBCAAAAAUAAAABMQEAAAALLTIwOTA4MDg1MzUDAAAAAzE2MAIAAAAEMTAwOAQAAAABMAcAAAAKMTAvMjQvMjAyMwgAAAAJMy8zMS8yMDIxCQAAAAEwEVAE3IvU2whR4VHgjdTbCCtDSVEuVFNFOjcyMDMuSVFfVE9UQUxfQVNTRVRTLkNRMTIwMjEuLi4uVVNEAQAAALzgBAACAAAADTU2Mjk5OS4xMTg1MjUBCAAAAAUAAAABMQEAAAALLTIwOTA4MDg1MzUDAAAAAzE2MAIAAAAEMTAwNwQAAAABMAcAAAAKMTAvMjQvMjAyMwgAAAAJMy8zMS8yMDIxCQAAAAEwEVAE3IvU2whBulPgjdTbCCdDSVEuVFNFOjcyMDMuSVFfVE9UQUxfQ0wuQ1ExMjAyMS4uLi5VU0QBAAAAvOAEAAIAAAAKMTk0MDM4LjUxNgEIAAAABQAAAAExAQAAAAstMjA5MDgwODUzNQMAAAADMTYwAgAAAAQxMDA5BAAAAAEwBwAAAAoxMC8yNC8yMDIzCAAAAAkzLzMx</t>
  </si>
  <si>
    <t>LzIwMjEJAAAAATARUATci9TbCAIYVeCN1NsIKUNJUS5UU0U6NzIwMy5JUV9UT1RBTF9MSUFCLkNRMTIwMjEuLi4uVVNEAQAAALzgBAACAAAADTM0MzM5MS45ODk5OTEBCAAAAAUAAAABMQEAAAALLTIwOTA4MDg1MzUDAAAAAzE2MAIAAAAEMTI3NgQAAAABMAcAAAAKMTAvMjQvMjAyMwgAAAAJMy8zMS8yMDIxCQAAAAEwEVAE3IvU2wi4UFbgjdTbCCpDSVEuVFNFOjcyMDMuSVFfUFJFRl9FUVVJVFkuQ1ExMjAyMS4uLi5VU0QBAAAAvOAEAAMAAAAAABFQBNyL1NsItWFO4I3U2wgyQ0lRLlRTRTo3MjAzLklRX1RPVEFMX0NPTU1PTl9FUVVJVFkuQ1ExMjAyMS4uLi5VU0QBAAAAvOAEAAIAAAANMjExNjE2LjI2MDY4NwEIAAAABQAAAAExAQAAAAstMjA5MDgwODUzNQMAAAADMTYwAgAAAAQxMDA2BAAAAAEwBwAAAAoxMC8yNC8yMDIzCAAAAAkzLzMxLzIwMjEJAAAAATARUATci9TbCJyuMeCN1NsII0NJUS5UU0U6NzIwMy5JUV9BUElDLkNRMTIwMjEuLi4uVVNEAQAAALzgBAACAAAACzQ0OTYuMTk3OTQxAQgAAAAFAAAAATEBAAAACy0yMDkwODA4NTM1AwAAAAMxNjACAAAABDEwODQEAAAAATAHAAAACjEwLzI0LzIwMjMIAAAACTMvMzEvMjAyMQkAAAABMBFQBNyL1NsI5kY04I3U2wghQ0lRLlRTRTo3MjAzLklRX1JFLkNRMTIwMjEuLi4uVVNEAQAAALzgBAACAAAADTIxNzk0Mi4wNzczMjYBCAAAAAUAAAABMQEA</t>
  </si>
  <si>
    <t>AAALLTIwOTA4MDg1MzUDAAAAAzE2MAIAAAAEMTIyMgQAAAABMAcAAAAKMTAvMjQvMjAyMwgAAAAJMy8zMS8yMDIxCQAAAAEwEVAE3IvU2wg/mk/gjdTbCCtDSVEuVFNFOjcyMDMuSVFfVE9UQUxfRVFVSVRZLkNRMTIwMjEuLi4uVVNEAQAAALzgBAACAAAADTIxOTYwNy4xMjg1MzQBCAAAAAUAAAABMQEAAAALLTIwOTA4MDg1MzUDAAAAAzE2MAIAAAAEMTI3NQQAAAABMAcAAAAKMTAvMjQvMjAyMwgAAAAJMy8zMS8yMDIxCQAAAAEwEVAE3IvU2widCEngjdTbCDxDSVEuVFNFOjcyMDMuSVFfVE9UQUxfT1VUU1RBTkRJTkdfRklMSU5HX0RBVEUuQ1ExMjAyMS4uLi5VU0QBAAAAvOAEAAIAAAAKMTM5NzkuNzQzMwEEAAAABQAAAAE1AQAAAAstMjA5MDgwODUzNQIAAAAFMjQxNTMGAAAAATARUATci9TbCNkFS+CN1NsIKUNJUS5UU0U6NzIwMy5JUV9UT1RBTF9ERUJULkNRMTIwMjEuLi4uVVNEAQAAALzgBAACAAAADDIzNDg2NC4yMzc0MwEIAAAABQAAAAExAQAAAAstMjA5MDgwODUzNQMAAAADMTYwAgAAAAQ0MTczBAAAAAEwBwAAAAoxMC8yNC8yMDIzCAAAAAkzLzMxLzIwMjEJAAAAATARUATci9TbCI3JS+CN1NsILUNJUS5UU0U6NzIwMy5JUV9QUkVGX0RJVl9PVEhFUi5DUTEyMDIxLi4uLlVTRAEAAAC84AQAAwAAAAAAEVAE3IvU2win2kzgjdTbCCNDSVEuVFNFOjcyMDMuSVFfQ09HUy5DUTEyMDIxLi4uLlVT</t>
  </si>
  <si>
    <t>RAEAAAC84AQAAgAAAAw1MzQ0MC4zMTA5NzQBCAAAAAUAAAABMQEAAAALLTIwOTA4MDg1MzUDAAAAAzE2MAIAAAACMzQEAAAAATAHAAAACjEwLzI0LzIwMjMIAAAACTMvMzEvMjAyMQkAAAABMBFQBNyL1NsIjMws4I3U2wghQ0lRLlRTRTo3MjAzLklRX0FQLkNRMTIwMjEuLi4uVVNEAQAAALzgBAACAAAADDI2NzA2LjUzNDIwNwEIAAAABQAAAAExAQAAAAstMjA5MDgwODUzNQMAAAADMTYwAgAAAAQxMDE4BAAAAAEwBwAAAAoxMC8yNC8yMDIzCAAAAAkzLzMxLzIwMjEJAAAAATARUATci9TbCGRgV+CN1NsIIUNJUS5UU0U6NzIwMy5JUV9BUi5DUTEyMDIxLi4uLlVTRAEAAAC84AQAAgAAAAwyMDUyOC4xMjM5NjIBCAAAAAUAAAABMQEAAAALLTIwOTA4MDg1MzUDAAAAAzE2MAIAAAAEMTAyMQQAAAABMAcAAAAKMTAvMjQvMjAyMwgAAAAJMy8zMS8yMDIxCQAAAAEwEVAE3IvU2wjT/FfgjdTbCChDSVEuVFNFOjcyMDMuSVFfSU5WRU5UT1JZLkNRMTIwMjEuLi4uVVNEAQAAALzgBAACAAAADDI2MTEyLjYwNDc5MQEIAAAABQAAAAExAQAAAAstMjA5MDgwODUzNQMAAAADMTYwAgAAAAQxMDQzBAAAAAEwBwAAAAoxMC8yNC8yMDIzCAAAAAkzLzMxLzIwMjEJAAAAATARUATci9TbCAs3WeCN1NsIIkNJUS5UU0U6NzIwMy5JUV9TR0EuQ1ExMjAyMS4uLi5VU0QBAAAAvOAEAAIAAAALNzEyNy4yNzA1MzQBCAAAAAUAAAAB</t>
  </si>
  <si>
    <t>MQEAAAALLTIwOTA4MDg1MzUDAAAAAzE2MAIAAAACMjMEAAAAATAHAAAACjEwLzI0LzIwMjMIAAAACTMvMzEvMjAyMQkAAAABMBFQBNyL1NsIozNH4I3U2wg3Q0lRLlRTRTo3MjAzLklRX1RPVEFMX1JFVl8xWVJfQU5OX0dST1dUSC5DUTEyMDIxLi4uLlVTRAEAAAC84AQAAgAAAAY5LjI3OTYBCAAAAAUAAAABMQEAAAALLTIwOTA4MDg1MzUDAAAAAjc5AgAAAAQ0MTk0BAAAAAEwBwAAAAoxMC8yNC8yMDIzCAAAAAkzLzMxLzIwMjEJAAAAATARUATci9TbCCQeSOCN1NsIIUNJUS5UU0U6NzIwMy5JUV9EQS5DUTEyMDIxLi4uLlVTRAEAAAC84AQAAwAAAAAAEVAE3IvU2wicrjHgjdTbCC9DSVEuVFNFOjcyMDMuSVFfTkVUX0lOVEVSRVNUX0VYUC5DUTEyMDIxLi4uLlVTRAEAAAC84AQAAgAAAAsxNjczLjcyMjE3MgEIAAAABQAAAAExAQAAAAstMjA5MDgwODUzNQMAAAADMTYwAgAAAAMzNjgEAAAAATAHAAAACjEwLzI0LzIwMjMIAAAACTMvMzEvMjAyMQkAAAABMBFQBNyL1NsI5kY04I3U2wguQ0lRLlRTRTo3MjAzLklRX05FVF9XT1JLSU5HX0NBUC5DUTEyMDIxLi4uLlVTRAEAAAC84AQAAgAAAA0tMzc1MTYuNTY4NTcxAQgAAAAFAAAAATEBAAAACy0yMDkwODA4NTM1AwAAAAMxNjACAAAABDEzMTEEAAAAATAHAAAACjEwLzI0LzIwMjMIAAAACTMvMzEvMjAyMQkAAAABMBFQBNyL1NsIPbk24I3U2wgkQ0lRLlRT</t>
  </si>
  <si>
    <t>RTo3MjAzLklRX0NBUEVYLkNRMTIwMjEuLi4uVVNEAQAAALzgBAACAAAADC04NDk2LjE3OTgyNgEIAAAABQAAAAExAQAAAAstMjA5MDgwODUzNQMAAAADMTYwAgAAAAQyMDIxBAAAAAEwBwAAAAoxMC8yNC8yMDIzCAAAAAkzLzMxLzIwMjEJAAAAATARUATci9TbCF7vVOCN1NsIKENJUS5UU0U6NzIwMy5JUV9UT1RBTF9SRVYuQ1E0MjAyMC4uLi5VU0QBAAAAvOAEAAIAAAAMNzg5NjcuODE5ODA2AQgAAAAFAAAAATEBAAAACjIwODAyMDI3NjcDAAAAAzE2MAIAAAACMjgEAAAAATAHAAAACjEwLzI0LzIwMjMIAAAACjEyLzMxLzIwMjAJAAAAATARUATci9TbCEG6U+CN1NsIIUNJUS5UU0U6NzIwMy5JUV9OSS5DUTQyMDIwLi4uLlVTRAEAAAC84AQAAgAAAAs4MTI2LjM0Nzc5OAEIAAAABQAAAAExAQAAAAoyMDgwMjAyNzY3AwAAAAMxNjACAAAAAjE1BAAAAAEwBwAAAAoxMC8yNC8yMDIzCAAAAAoxMi8zMS8yMDIwCQAAAAEwEVAE3IvU2wjZBUvgjdTbCClDSVEuVFNFOjcyMDMuSVFfQ0FTSF9FUVVJVi5DUTQyMDIwLi4uLlVTRAEAAAC84AQAAgAAAAw0MzQwNy44Mjk2ODYBCAAAAAUAAAABMQEAAAAKMjA4MDIwMjc2NwMAAAADMTYwAgAAAAQxMDk2BAAAAAEwBwAAAAoxMC8yNC8yMDIzCAAAAAoxMi8zMS8yMDIwCQAAAAEwEVAE3IvU2wiNyUvgjdTbCC1DSVEuVFNFOjcyMDMuSVFfQ0FTSF9TVF9JTlZFU1QuQ1E0</t>
  </si>
  <si>
    <t>MjAyMC4uLi5VU0QBAAAAvOAEAAIAAAAMODQxNTguMjgxNTUzAQgAAAAFAAAAATEBAAAACjIwODAyMDI3NjcDAAAAAzE2MAIAAAAEMTAwMgQAAAABMAcAAAAKMTAvMjQvMjAyMwgAAAAKMTIvMzEvMjAyMAkAAAABMBFQBNyL1NsIp9pM4I3U2wgnQ0lRLlRTRTo3MjAzLklRX1RPVEFMX0NBLkNRNDIwMjAuLi4uVVNEAQAAALzgBAACAAAADTIxMDAzMi4xODIwMzgBCAAAAAUAAAABMQEAAAAKMjA4MDIwMjc2NwMAAAADMTYwAgAAAAQxMDA4BAAAAAEwBwAAAAoxMC8yNC8yMDIzCAAAAAoxMi8zMS8yMDIwCQAAAAEwEVAE3IvU2wi1YU7gjdTbCCtDSVEuVFNFOjcyMDMuSVFfVE9UQUxfQVNTRVRTLkNRNDIwMjAuLi4uVVNEAQAAALzgBAACAAAADTU2MjA3Ny4zMTQ3NjgBCAAAAAUAAAABMQEAAAAKMjA4MDIwMjc2NwMAAAADMTYwAgAAAAQxMDA3BAAAAAEwBwAAAAoxMC8yNC8yMDIzCAAAAAoxMi8zMS8yMDIwCQAAAAEwEVAE3IvU2whkYFfgjdTbCCdDSVEuVFNFOjcyMDMuSVFfVE9UQUxfQ0wuQ1E0MjAyMC4uLi5VU0QBAAAAvOAEAAIAAAANMTk5Njk4LjA4Njc2MwEIAAAABQAAAAExAQAAAAoyMDgwMjAyNzY3AwAAAAMxNjACAAAABDEwMDkEAAAAATAHAAAACjEwLzI0LzIwMjMIAAAACjEyLzMxLzIwMjAJAAAAATARUATci9TbCD25NuCN1NsIKUNJUS5UU0U6NzIwMy5JUV9UT1RBTF9MSUFCLkNRNDIwMjAuLi4u</t>
  </si>
  <si>
    <t>VVNEAQAAALzgBAACAAAADTM0Mjc3OS40MjQyNjEBCAAAAAUAAAABMQEAAAAKMjA4MDIwMjc2NwMAAAADMTYwAgAAAAQxMjc2BAAAAAEwBwAAAAoxMC8yNC8yMDIzCAAAAAoxMi8zMS8yMDIwCQAAAAEwEVAE3IvU2wgLN1ngjdTbCCpDSVEuVFNFOjcyMDMuSVFfUFJFRl9FUVVJVFkuQ1E0MjAyMC4uLi5VU0QBAAAAvOAEAAMAAAAAABFQBNyL1NsIozNH4I3U2wgyQ0lRLlRTRTo3MjAzLklRX1RPVEFMX0NPTU1PTl9FUVVJVFkuQ1E0MjAyMC4uLi5VU0QBAAAAvOAEAAIAAAANMjExMjY1Ljg4NzA4MwEIAAAABQAAAAExAQAAAAoyMDgwMjAyNzY3AwAAAAMxNjACAAAABDEwMDYEAAAAATAHAAAACjEwLzI0LzIwMjMIAAAACjEyLzMxLzIwMjAJAAAAATARUATci9TbCCQeSOCN1NsII0NJUS5UU0U6NzIwMy5JUV9BUElDLkNRNDIwMjAuLi4uVVNEAQAAALzgBAACAAAACzQ4ODYuMjA5MTM2AQgAAAAFAAAAATEBAAAACjIwODAyMDI3NjcDAAAAAzE2MAIAAAAEMTA4NAQAAAABMAcAAAAKMTAvMjQvMjAyMwgAAAAKMTIvMzEvMjAyMAkAAAABMBFQBNyL1NsInQhJ4I3U2wghQ0lRLlRTRTo3MjAzLklRX1JFLkNRNDIwMjAuLi4uVVNEAQAAALzgBAACAAAADTIyMzg0OS4zMzU1MzgBCAAAAAUAAAABMQEAAAAKMjA4MDIwMjc2NwMAAAADMTYwAgAAAAQxMjIyBAAAAAEwBwAAAAoxMC8yNC8yMDIzCAAAAAoxMi8zMS8yMDIw</t>
  </si>
  <si>
    <t>CQAAAAEwEVAE3IvU2wiMzCzgjdTbCCtDSVEuVFNFOjcyMDMuSVFfVE9UQUxfRVFVSVRZLkNRNDIwMjAuLi4uVVNEAQAAALzgBAACAAAADTIxOTI5Ny44OTA1MDgBCAAAAAUAAAABMQEAAAAKMjA4MDIwMjc2NwMAAAADMTYwAgAAAAQxMjc1BAAAAAEwBwAAAAoxMC8yNC8yMDIzCAAAAAoxMi8zMS8yMDIwCQAAAAEwEVAE3IvU2wjT/FfgjdTbCDxDSVEuVFNFOjcyMDMuSVFfVE9UQUxfT1VUU1RBTkRJTkdfRklMSU5HX0RBVEUuQ1E0MjAyMC4uLi5VU0QBAAAAvOAEAAIAAAAMMTM5NzkuNzc2ODA1AQQAAAAFAAAAATUBAAAACjIwODAyMDI3NjcCAAAABTI0MTUzBgAAAAEwEVAE3IvU2wicrjHgjdTbCClDSVEuVFNFOjcyMDMuSVFfVE9UQUxfREVCVC5DUTQyMDIwLi4uLlVTRAEAAAC84AQAAgAAAA0yMzIyOTguNzEzNzQyAQgAAAAFAAAAATEBAAAACjIwODAyMDI3NjcDAAAAAzE2MAIAAAAENDE3MwQAAAABMAcAAAAKMTAvMjQvMjAyMwgAAAAKMTIvMzEvMjAyMAkAAAABMBFQBNyL1NsI5kY04I3U2wgtQ0lRLlRTRTo3MjAzLklRX1BSRUZfRElWX09USEVSLkNRNDIwMjAuLi4uVVNEAQAAALzgBAADAAAAAAARUATci9TbCJn2UOCN1NsII0NJUS5UU0U6NzIwMy5JUV9DT0dTLkNRNDIwMjAuLi4uVVNEAQAAALzgBAACAAAADDYyOTE1LjU5NTEwMgEIAAAABQAAAAExAQAAAAoyMDgwMjAyNzY3AwAAAAMxNjACAAAA</t>
  </si>
  <si>
    <t>AjM0BAAAAAEwBwAAAAoxMC8yNC8yMDIzCAAAAAoxMi8zMS8yMDIwCQAAAAEwEVAE3IvU2whR4VHgjdTbCCFDSVEuVFNFOjcyMDMuSVFfQVAuQ1E0MjAyMC4uLi5VU0QBAAAAvOAEAAIAAAAMMzQ1MjMuODc4MjU3AQgAAAAFAAAAATEBAAAACjIwODAyMDI3NjcDAAAAAzE2MAIAAAAEMTAxOAQAAAABMAcAAAAKMTAvMjQvMjAyMwgAAAAKMTIvMzEvMjAyMAkAAAABMBFQBNyL1NsIQbpT4I3U2wghQ0lRLlRTRTo3MjAzLklRX0FSLkNRNDIwMjAuLi4uVVNEAQAAALzgBAACAAAADDkwNTc0LjE3MzcxMgEIAAAABQAAAAExAQAAAAoyMDgwMjAyNzY3AwAAAAMxNjACAAAABDEwMjEEAAAAATAHAAAACjEwLzI0LzIwMjMIAAAACjEyLzMxLzIwMjAJAAAAATARUATci9TbCF7vVOCN1NsIKENJUS5UU0U6NzIwMy5JUV9JTlZFTlRPUlkuQ1E0MjAyMC4uLi5VU0QBAAAAvOAEAAIAAAAMMjUzODQuOTkyNTc3AQgAAAAFAAAAATEBAAAACjIwODAyMDI3NjcDAAAAAzE2MAIAAAAEMTA0MwQAAAABMAcAAAAKMTAvMjQvMjAyMwgAAAAKMTIvMzEvMjAyMAkAAAABMBFQBNyL1NsIuFBW4I3U2wgiQ0lRLlRTRTo3MjAzLklRX1NHQS5DUTQyMDIwLi4uLlVTRAEAAAC84AQAAgAAAAo2NDc5LjgxMjI0AQgAAAAFAAAAATEBAAAACjIwODAyMDI3NjcDAAAAAzE2MAIAAAACMjMEAAAAATAHAAAACjEwLzI0LzIwMjMIAAAACjEyLzMxLzIw</t>
  </si>
  <si>
    <t>MjAJAAAAATARUATci9TbCNkFS+CN1NsIN0NJUS5UU0U6NzIwMy5JUV9UT1RBTF9SRVZfMVlSX0FOTl9HUk9XVEguQ1E0MjAyMC4uLi5VU0QBAAAAvOAEAAIAAAAGOC4wMjUxAQgAAAAFAAAAATEBAAAACjIwODAyMDI3NjcDAAAAAjc5AgAAAAQ0MTk0BAAAAAEwBwAAAAoxMC8yNC8yMDIzCAAAAAoxMi8zMS8yMDIwCQAAAAEwEVAE3IvU2wiNyUvgjdTbCCFDSVEuVFNFOjcyMDMuSVFfREEuQ1E0MjAyMC4uLi5VU0QBAAAAvOAEAAMAAAAAABFQBNyL1NsIp9pM4I3U2wgvQ0lRLlRTRTo3MjAzLklRX05FVF9JTlRFUkVTVF9FWFAuQ1E0MjAyMC4uLi5VU0QBAAAAvOAEAAIAAAAKNTEyLjM1ODY0NAEIAAAABQAAAAExAQAAAAoyMDgwMjAyNzY3AwAAAAMxNjACAAAAAzM2OAQAAAABMAcAAAAKMTAvMjQvMjAyMwgAAAAKMTIvMzEvMjAyMAkAAAABMBFQBNyL1NsItWFO4I3U2wguQ0lRLlRTRTo3MjAzLklRX05FVF9XT1JLSU5HX0NBUC5DUTQyMDIwLi4uLlVTRAEAAAC84AQAAgAAAAw0Mjc1MC40NzExOTEBCAAAAAUAAAABMQEAAAAKMjA4MDIwMjc2NwMAAAADMTYwAgAAAAQxMzExBAAAAAEwBwAAAAoxMC8yNC8yMDIzCAAAAAoxMi8zMS8yMDIwCQAAAAEwEVAE3IvU2wjOck/gjdTbCCRDSVEuVFNFOjcyMDMuSVFfQ0FQRVguQ1E0MjAyMC4uLi5VU0QBAAAAvOAEAAIAAAAMLTk0OTQuMDg0NDQ2AQgAAAAFAAAAATEB</t>
  </si>
  <si>
    <t>AAAACjIwODAyMDI3NjcDAAAAAzE2MAIAAAAEMjAyMQQAAAABMAcAAAAKMTAvMjQvMjAyMwgAAAAKMTIvMzEvMjAyMAkAAAABMBFQBNyL1NsInQhJ4I3U2wgoQ0lRLlRTRTo3MjAzLklRX1RPVEFMX1JFVi5DUTMyMDIwLi4uLlVTRAEAAAC84AQAAgAAAAw2NDIyOS42MjI3NTQBCAAAAAUAAAABMQEAAAAKMjA3MDA2NTg4OAMAAAADMTYwAgAAAAIyOAQAAAABMAcAAAAKMTAvMjQvMjAyMwgAAAAJOS8zMC8yMDIwCQAAAAEwEVAE3IvU2wgLN1ngjdTbCCFDSVEuVFNFOjcyMDMuSVFfTkkuQ1EzMjAyMC4uLi5VU0QBAAAAvOAEAAIAAAALNDQ2MS4xMzY0NTQBCAAAAAUAAAABMQEAAAAKMjA3MDA2NTg4OAMAAAADMTYwAgAAAAIxNQQAAAABMAcAAAAKMTAvMjQvMjAyMwgAAAAJOS8zMC8yMDIwCQAAAAEwEVAE3IvU2wijM0fgjdTbCClDSVEuVFNFOjcyMDMuSVFfQ0FTSF9FUVVJVi5DUTMyMDIwLi4uLlVTRAEAAAC84AQAAgAAAAw1MjI4My40Mjg5MDcBCAAAAAUAAAABMQEAAAAKMjA3MDA2NTg4OAMAAAADMTYwAgAAAAQxMDk2BAAAAAEwBwAAAAoxMC8yNC8yMDIzCAAAAAk5LzMwLzIwMjAJAAAAATARUATci9TbCKf4R+CN1NsILUNJUS5UU0U6NzIwMy5JUV9DQVNIX1NUX0lOVkVTVC5DUTMyMDIwLi4uLlVTRAEAAAC84AQAAgAAAAs4MjIzOS44NjE4MwEIAAAABQAAAAExAQAAAAoyMDcwMDY1ODg4AwAAAAMxNjAC</t>
  </si>
  <si>
    <t>AAAABDEwMDIEAAAAATAHAAAACjEwLzI0LzIwMjMIAAAACTkvMzAvMjAyMAkAAAABMBFQBNyL1NsIjMws4I3U2wgnQ0lRLlRTRTo3MjAzLklRX1RPVEFMX0NBLkNRMzIwMjAuLi4uVVNEAQAAALzgBAACAAAADTE5OTcwOS4zNTY4NzQBCAAAAAUAAAABMQEAAAAKMjA3MDA2NTg4OAMAAAADMTYwAgAAAAQxMDA4BAAAAAEwBwAAAAoxMC8yNC8yMDIzCAAAAAk5LzMwLzIwMjAJAAAAATARUATci9TbCFHhUeCN1NsIK0NJUS5UU0U6NzIwMy5JUV9UT1RBTF9BU1NFVFMuQ1EzMjAyMC4uLi5VU0QBAAAAvOAEAAIAAAANNTM1NTMzLjU5MjcxOQEIAAAABQAAAAExAQAAAAoyMDcwMDY1ODg4AwAAAAMxNjACAAAABDEwMDcEAAAAATAHAAAACjEwLzI0LzIwMjMIAAAACTkvMzAvMjAyMAkAAAABMBFQBNyL1NsIQbpT4I3U2wgnQ0lRLlRTRTo3MjAzLklRX1RPVEFMX0NMLkNRMzIwMjAuLi4uVVNEAQAAALzgBAACAAAADTE4NzE4OC4xMjg5MTQBCAAAAAUAAAABMQEAAAAKMjA3MDA2NTg4OAMAAAADMTYwAgAAAAQxMDA5BAAAAAEwBwAAAAoxMC8yNC8yMDIzCAAAAAk5LzMwLzIwMjAJAAAAATARUATci9TbCF7vVOCN1NsIKUNJUS5UU0U6NzIwMy5JUV9UT1RBTF9MSUFCLkNRMzIwMjAuLi4uVVNEAQAAALzgBAACAAAADTMyODg4MC45MzM1OTIBCAAAAAUAAAABMQEAAAAKMjA3MDA2NTg4OAMAAAADMTYwAgAAAAQxMjc2BAAA</t>
  </si>
  <si>
    <t>AAEwBwAAAAoxMC8yNC8yMDIzCAAAAAk5LzMwLzIwMjAJAAAAATARUATci9TbCPQnVuCN1NsIKkNJUS5UU0U6NzIwMy5JUV9QUkVGX0VRVUlUWS5DUTMyMDIwLi4uLlVTRAEAAAC84AQAAwAAAAAAEVAE3IvU2whkYFfgjdTbCDJDSVEuVFNFOjcyMDMuSVFfVE9UQUxfQ09NTU9OX0VRVUlUWS5DUTMyMDIwLi4uLlVTRAEAAAC84AQAAgAAAA0xOTkyMDcuNjU5NzU4AQgAAAAFAAAAATEBAAAACjIwNzAwNjU4ODgDAAAAAzE2MAIAAAAEMTAwNgQAAAABMAcAAAAKMTAvMjQvMjAyMwgAAAAJOS8zMC8yMDIwCQAAAAEwEVAE3IvU2wicrjHgjdTbCCNDSVEuVFNFOjcyMDMuSVFfQVBJQy5DUTMyMDIwLi4uLlVTRAEAAAC84AQAAgAAAAs0NzgzLjM5MjU4NwEIAAAABQAAAAExAQAAAAoyMDcwMDY1ODg4AwAAAAMxNjACAAAABDEwODQEAAAAATAHAAAACjEwLzI0LzIwMjMIAAAACTkvMzAvMjAyMAkAAAABMBFQBNyL1NsIIyE04I3U2wghQ0lRLlRTRTo3MjAzLklRX1JFLkNRMzIwMjAuLi4uVVNEAQAAALzgBAACAAAADTIxMzgzMS45MTk3MzEBCAAAAAUAAAABMQEAAAAKMjA3MDA2NTg4OAMAAAADMTYwAgAAAAQxMjIyBAAAAAEwBwAAAAoxMC8yNC8yMDIzCAAAAAk5LzMwLzIwMjAJAAAAATARUATci9TbCM5yT+CN1NsIK0NJUS5UU0U6NzIwMy5JUV9UT1RBTF9FUVVJVFkuQ1EzMjAyMC4uLi5VU0QBAAAAvOAEAAIAAAAN</t>
  </si>
  <si>
    <t>MjA2NjUyLjY1OTEyNwEIAAAABQAAAAExAQAAAAoyMDcwMDY1ODg4AwAAAAMxNjACAAAABDEyNzUEAAAAATAHAAAACjEwLzI0LzIwMjMIAAAACTkvMzAvMjAyMAkAAAABMBFQBNyL1NsImfZQ4I3U2wg8Q0lRLlRTRTo3MjAzLklRX1RPVEFMX09VVFNUQU5ESU5HX0ZJTElOR19EQVRFLkNRMzIwMjAuLi4uVVNEAQAAALzgBAACAAAADDEzOTc5Ljc5NjMzNQEEAAAABQAAAAE1AQAAAAoyMDcwMDY1ODg4AgAAAAUyNDE1MwYAAAABMBFQBNyL1NsI2QVL4I3U2wgpQ0lRLlRTRTo3MjAzLklRX1RPVEFMX0RFQlQuQ1EzMjAyMC4uLi5VU0QBAAAAvOAEAAIAAAANMjIzMjkxLjQ3MjY1OAEIAAAABQAAAAExAQAAAAoyMDcwMDY1ODg4AwAAAAMxNjACAAAABDQxNzMEAAAAATAHAAAACjEwLzI0LzIwMjMIAAAACTkvMzAvMjAyMAkAAAABMBFQBNyL1NsImaVL4I3U2wgtQ0lRLlRTRTo3MjAzLklRX1BSRUZfRElWX09USEVSLkNRMzIwMjAuLi4uVVNEAQAAALzgBAADAAAAAAARUATci9TbCKfaTOCN1NsII0NJUS5UU0U6NzIwMy5JUV9DT0dTLkNRMzIwMjAuLi4uVVNEAQAAALzgBAACAAAADDUzMzQzLjgyNDA0NwEIAAAABQAAAAExAQAAAAoyMDcwMDY1ODg4AwAAAAMxNjACAAAAAjM0BAAAAAEwBwAAAAoxMC8yNC8yMDIzCAAAAAk5LzMwLzIwMjAJAAAAATARUATci9TbCIzMLOCN1NsIIUNJUS5UU0U6NzIwMy5JUV9BUC5D</t>
  </si>
  <si>
    <t>UTMyMDIwLi4uLlVTRAEAAAC84AQAAgAAAAwzNDE5MC4yMzg5MDgBCAAAAAUAAAABMQEAAAAKMjA3MDA2NTg4OAMAAAADMTYwAgAAAAQxMDE4BAAAAAEwBwAAAAoxMC8yNC8yMDIzCAAAAAk5LzMwLzIwMjAJAAAAATARUATci9TbCLVhTuCN1NsIIUNJUS5UU0U6NzIwMy5JUV9BUi5DUTMyMDIwLi4uLlVTRAEAAAC84AQAAgAAAAw4NDAwNy4zMDcxNTgBCAAAAAUAAAABMQEAAAAKMjA3MDA2NTg4OAMAAAADMTYwAgAAAAQxMDIxBAAAAAEwBwAAAAoxMC8yNC8yMDIzCAAAAAk5LzMwLzIwMjAJAAAAATARUATci9TbCNP8V+CN1NsIKENJUS5UU0U6NzIwMy5JUV9JTlZFTlRPUlkuQ1EzMjAyMC4uLi5VU0QBAAAAvOAEAAIAAAAMMjU2ODguMDExMTE2AQgAAAAFAAAAATEBAAAACjIwNzAwNjU4ODgDAAAAAzE2MAIAAAAEMTA0MwQAAAABMAcAAAAKMTAvMjQvMjAyMwgAAAAJOS8zMC8yMDIwCQAAAAEwEVAE3IvU2wgLN1ngjdTbCCJDSVEuVFNFOjcyMDMuSVFfU0dBLkNRMzIwMjAuLi4uVVNEAQAAALzgBAACAAAACjYwODcuNzM4NzIBCAAAAAUAAAABMQEAAAAKMjA3MDA2NTg4OAMAAAADMTYwAgAAAAIyMwQAAAABMAcAAAAKMTAvMjQvMjAyMwgAAAAJOS8zMC8yMDIwCQAAAAEwEVAE3IvU2wijM0fgjdTbCDdDSVEuVFNFOjcyMDMuSVFfVE9UQUxfUkVWXzFZUl9BTk5fR1JPV1RILkNRMzIwMjAuLi4uVVNEAQAAALzg</t>
  </si>
  <si>
    <t>BAACAAAACC0xMS4zMjM4AQgAAAAFAAAAATEBAAAACjIwNzAwNjU4ODgDAAAAAjc5AgAAAAQ0MTk0BAAAAAEwBwAAAAoxMC8yNC8yMDIzCAAAAAk5LzMwLzIwMjAJAAAAATARUATci9TbCKf4R+CN1NsIIUNJUS5UU0U6NzIwMy5JUV9EQS5DUTMyMDIwLi4uLlVTRAEAAAC84AQAAwAAAAAAEVAE3IvU2widCEngjdTbCC9DSVEuVFNFOjcyMDMuSVFfTkVUX0lOVEVSRVNUX0VYUC5DUTMyMDIwLi4uLlVTRAEAAAC84AQAAgAAAAo1MDQuMjU3MDM3AQgAAAAFAAAAATEBAAAACjIwNzAwNjU4ODgDAAAAAzE2MAIAAAADMzY4BAAAAAEwBwAAAAoxMC8yNC8yMDIzCAAAAAk5LzMwLzIwMjAJAAAAATARUATci9TbCCMhNOCN1NsILkNJUS5UU0U6NzIwMy5JUV9ORVRfV09SS0lOR19DQVAuQ1EzMjAyMC4uLi5VU0QBAAAAvOAEAAIAAAALMzgzNTguNTQ4ODQBCAAAAAUAAAABMQEAAAAKMjA3MDA2NTg4OAMAAAADMTYwAgAAAAQxMzExBAAAAAEwBwAAAAoxMC8yNC8yMDIzCAAAAAk5LzMwLzIwMjAJAAAAATARUATci9TbCD25NuCN1NsIJENJUS5UU0U6NzIwMy5JUV9DQVBFWC5DUTMyMDIwLi4uLlVTRAEAAAC84AQAAgAAAAwtNzgyMS4zMDc3NjEBCAAAAAUAAAABMQEAAAAKMjA3MDA2NTg4OAMAAAADMTYwAgAAAAQyMDIxBAAAAAEwBwAAAAoxMC8yNC8yMDIzCAAAAAk5LzMwLzIwMjAJAAAAATARUATci9TbCF7vVOCN1NsI</t>
  </si>
  <si>
    <t>KENJUS5UU0U6NzIwMy5JUV9UT1RBTF9SRVYuQ1EyMjAyMC4uLi5VU0QBAAAAvOAEAAIAAAAMNDI2NzcuODExODM5AQgAAAAFAAAAATEBAAAACjIwNDk3MDQwODYDAAAAAzE2MAIAAAACMjgEAAAAATAHAAAACjEwLzI0LzIwMjMIAAAACTYvMzAvMjAyMAkAAAABMBFQBNyL1NsIQbpT4I3U2wghQ0lRLlRTRTo3MjAzLklRX05JLkNRMjIwMjAuLi4uVVNEAQAAALzgBAACAAAACjE0NzMuNDU2MjYBCAAAAAUAAAABMQEAAAAKMjA0OTcwNDA4NgMAAAADMTYwAgAAAAIxNQQAAAABMAcAAAAKMTAvMjQvMjAyMwgAAAAJNi8zMC8yMDIwCQAAAAEwEVAE3IvU2wicrjHgjdTbCClDSVEuVFNFOjcyMDMuSVFfQ0FTSF9FUVVJVi5DUTIyMDIwLi4uLlVTRAEAAAC84AQAAgAAAAw2MzA5Mi41MDQxMTcBCAAAAAUAAAABMQEAAAAKMjA0OTcwNDA4NgMAAAADMTYwAgAAAAQxMDk2BAAAAAEwBwAAAAoxMC8yNC8yMDIzCAAAAAk2LzMwLzIwMjAJAAAAATARUATci9TbCJmlS+CN1NsILUNJUS5UU0U6NzIwMy5JUV9DQVNIX1NUX0lOVkVTVC5DUTIyMDIwLi4uLlVTRAEAAAC84AQAAgAAAAw4MTI3OS4wNDg2ODMBCAAAAAUAAAABMQEAAAAKMjA0OTcwNDA4NgMAAAADMTYwAgAAAAQxMDAyBAAAAAEwBwAAAAoxMC8yNC8yMDIzCAAAAAk2LzMwLzIwMjAJAAAAATARUATci9TbCKfaTOCN1NsIJ0NJUS5UU0U6NzIwMy5JUV9UT1RBTF9D</t>
  </si>
  <si>
    <t>QS5DUTIyMDIwLi4uLlVTRAEAAAC84AQAAgAAAA0xODk2MjkuODAzMTE1AQgAAAAFAAAAATEBAAAACjIwNDk3MDQwODYDAAAAAzE2MAIAAAAEMTAwOAQAAAABMAcAAAAKMTAvMjQvMjAyMwgAAAAJNi8zMC8yMDIwCQAAAAEwEVAE3IvU2wi1YU7gjdTbCCtDSVEuVFNFOjcyMDMuSVFfVE9UQUxfQVNTRVRTLkNRMjIwMjAuLi4uVVNEAQAAALzgBAACAAAADTUxODY5MS44NjIxODkBCAAAAAUAAAABMQEAAAAKMjA0OTcwNDA4NgMAAAADMTYwAgAAAAQxMDA3BAAAAAEwBwAAAAoxMC8yNC8yMDIzCAAAAAk2LzMwLzIwMjAJAAAAATARUATci9TbCM5yT+CN1NsIJ0NJUS5UU0U6NzIwMy5JUV9UT1RBTF9DTC5DUTIyMDIwLi4uLlVTRAEAAAC84AQAAgAAAAwxNzUzODYuNzc2MDIBCAAAAAUAAAABMQEAAAAKMjA0OTcwNDA4NgMAAAADMTYwAgAAAAQxMDA5BAAAAAEwBwAAAAoxMC8yNC8yMDIzCAAAAAk2LzMwLzIwMjAJAAAAATARUATci9TbCJn2UOCN1NsIKUNJUS5UU0U6NzIwMy5JUV9UT1RBTF9MSUFCLkNRMjIwMjAuLi4uVVNEAQAAALzgBAACAAAADTMxOTE4Mi44NzE3MTcBCAAAAAUAAAABMQEAAAAKMjA0OTcwNDA4NgMAAAADMTYwAgAAAAQxMjc2BAAAAAEwBwAAAAoxMC8yNC8yMDIzCAAAAAk2LzMwLzIwMjAJAAAAATARUATci9TbCJ0PWeCN1NsIKkNJUS5UU0U6NzIwMy5JUV9QUkVGX0VRVUlUWS5DUTIyMDIw</t>
  </si>
  <si>
    <t>Li4uLlVTRAEAAAC84AQAAwAAAAAAEVAE3IvU2wijM0fgjdTbCDJDSVEuVFNFOjcyMDMuSVFfVE9UQUxfQ09NTU9OX0VRVUlUWS5DUTIyMDIwLi4uLlVTRAEAAAC84AQAAgAAAA0xOTIxNDYuMTQzMTg3AQgAAAAFAAAAATEBAAAACjIwNDk3MDQwODYDAAAAAzE2MAIAAAAEMTAwNgQAAAABMAcAAAAKMTAvMjQvMjAyMwgAAAAJNi8zMC8yMDIwCQAAAAEwEVAE3IvU2win+EfgjdTbCCNDSVEuVFNFOjcyMDMuSVFfQVBJQy5DUTIyMDIwLi4uLlVTRAEAAAC84AQAAgAAAAs0NjgwLjA4MzI2NwEIAAAABQAAAAExAQAAAAoyMDQ5NzA0MDg2AwAAAAMxNjACAAAABDEwODQEAAAAATAHAAAACjEwLzI0LzIwMjMIAAAACTYvMzAvMjAyMAkAAAABMBFQBNyL1NsInQhJ4I3U2wghQ0lRLlRTRTo3MjAzLklRX1JFLkNRMjIwMjAuLi4uVVNEAQAAALzgBAACAAAADTIwNDc1OS44MTg1NDIBCAAAAAUAAAABMQEAAAAKMjA0OTcwNDA4NgMAAAADMTYwAgAAAAQxMjIyBAAAAAEwBwAAAAoxMC8yNC8yMDIzCAAAAAk2LzMwLzIwMjAJAAAAATARUATci9TbCIzMLOCN1NsIK0NJUS5UU0U6NzIwMy5JUV9UT1RBTF9FUVVJVFkuQ1EyMjAyMC4uLi5VU0QBAAAAvOAEAAIAAAANMTk5NTA4Ljk5MDQ3MgEIAAAABQAAAAExAQAAAAoyMDQ5NzA0MDg2AwAAAAMxNjACAAAABDEyNzUEAAAAATAHAAAACjEwLzI0LzIwMjMIAAAACTYvMzAvMjAy</t>
  </si>
  <si>
    <t>MAkAAAABMBFQBNyL1NsI0/xX4I3U2wg8Q0lRLlRTRTo3MjAzLklRX1RPVEFMX09VVFNUQU5ESU5HX0ZJTElOR19EQVRFLkNRMjIwMjAuLi4uVVNEAQAAALzgBAACAAAADDEzOTc5LjgxMTk1NQEEAAAABQAAAAE1AQAAAAoyMDQ5NzA0MDg2AgAAAAUyNDE1MwYAAAABMBFQBNyL1NsII4kx4I3U2wgpQ0lRLlRTRTo3MjAzLklRX1RPVEFMX0RFQlQuQ1EyMjAyMC4uLi5VU0QBAAAAvOAEAAIAAAANMjIyNzQ0LjE2MDkzNgEIAAAABQAAAAExAQAAAAoyMDQ5NzA0MDg2AwAAAAMxNjACAAAABDQxNzMEAAAAATAHAAAACjEwLzI0LzIwMjMIAAAACTYvMzAvMjAyMAkAAAABMBFQBNyL1NsIIyE04I3U2wgtQ0lRLlRTRTo3MjAzLklRX1BSRUZfRElWX09USEVSLkNRMjIwMjAuLi4uVVNEAQAAALzgBAADAAAAAAARUATci9TbCD25NuCN1NsII0NJUS5UU0U6NzIwMy5JUV9DT0dTLkNRMjIwMjAuLi4uVVNEAQAAALzgBAACAAAADDM3NTgxLjIxODgxNAEIAAAABQAAAAExAQAAAAoyMDQ5NzA0MDg2AwAAAAMxNjACAAAAAjM0BAAAAAEwBwAAAAoxMC8yNC8yMDIzCAAAAAk2LzMwLzIwMjAJAAAAATARUATci9TbCFHhUeCN1NsIIUNJUS5UU0U6NzIwMy5JUV9BUC5DUTIyMDIwLi4uLlVTRAEAAAC84AQAAgAAAAwyNTMzOS4wNDUxOTMBCAAAAAUAAAABMQEAAAAKMjA0OTcwNDA4NgMAAAADMTYwAgAAAAQxMDE4BAAAAAEwBwAA</t>
  </si>
  <si>
    <t>AAoxMC8yNC8yMDIzCAAAAAk2LzMwLzIwMjAJAAAAATARUATci9TbCEG6U+CN1NsIIUNJUS5UU0U6NzIwMy5JUV9BUi5DUTIyMDIwLi4uLlVTRAEAAAC84AQAAgAAAAw3NzMyMi44Nzg1MDMBCAAAAAUAAAABMQEAAAAKMjA0OTcwNDA4NgMAAAADMTYwAgAAAAQxMDIxBAAAAAEwBwAAAAoxMC8yNC8yMDIzCAAAAAk2LzMwLzIwMjAJAAAAATARUATci9TbCF7vVOCN1NsIKENJUS5UU0U6NzIwMy5JUV9JTlZFTlRPUlkuQ1EyMjAyMC4uLi5VU0QBAAAAvOAEAAIAAAAMMjI3MTkuNjI4MjA4AQgAAAAFAAAAATEBAAAACjIwNDk3MDQwODYDAAAAAzE2MAIAAAAEMTA0MwQAAAABMAcAAAAKMTAvMjQvMjAyMwgAAAAJNi8zMC8yMDIwCQAAAAEwEVAE3IvU2wj0J1bgjdTbCCJDSVEuVFNFOjcyMDMuSVFfU0dBLkNRMjIwMjAuLi4uVVNEAQAAALzgBAACAAAACzQ5NjcuNDY4NTk5AQgAAAAFAAAAATEBAAAACjIwNDk3MDQwODYDAAAAAzE2MAIAAAACMjMEAAAAATAHAAAACjEwLzI0LzIwMjMIAAAACTYvMzAvMjAyMAkAAAABMBFQBNyL1NsIZGBX4I3U2wg3Q0lRLlRTRTo3MjAzLklRX1RPVEFMX1JFVl8xWVJfQU5OX0dST1dUSC5DUTIyMDIwLi4uLlVTRAEAAAC84AQAAgAAAAgtMzkuODI4MgEIAAAABQAAAAExAQAAAAoyMDQ5NzA0MDg2AwAAAAI3OQIAAAAENDE5NAQAAAABMAcAAAAKMTAvMjQvMjAyMwgAAAAJNi8zMC8y</t>
  </si>
  <si>
    <t>MDIwCQAAAAEwEVAE3IvU2wiZpUvgjdTbCCFDSVEuVFNFOjcyMDMuSVFfREEuQ1EyMjAyMC4uLi5VU0QBAAAAvOAEAAMAAAAAABFQBNyL1NsIp9pM4I3U2wgvQ0lRLlRTRTo3MjAzLklRX05FVF9JTlRFUkVTVF9FWFAuQ1EyMjAyMC4uLi5VU0QBAAAAvOAEAAIAAAALMTA2NC44MDM0MjYBCAAAAAUAAAABMQEAAAAKMjA0OTcwNDA4NgMAAAADMTYwAgAAAAMzNjgEAAAAATAHAAAACjEwLzI0LzIwMjMIAAAACTYvMzAvMjAyMAkAAAABMBFQBNyL1NsItWFO4I3U2wguQ0lRLlRTRTo3MjAzLklRX05FVF9XT1JLSU5HX0NBUC5DUTIyMDIwLi4uLlVTRAEAAAC84AQAAgAAAAwzOTE2MC4zMTIyMTIBCAAAAAUAAAABMQEAAAAKMjA0OTcwNDA4NgMAAAADMTYwAgAAAAQxMzExBAAAAAEwBwAAAAoxMC8yNC8yMDIzCAAAAAk2LzMwLzIwMjAJAAAAATARUATci9TbCM5yT+CN1NsIJENJUS5UU0U6NzIwMy5JUV9DQVBFWC5DUTIyMDIwLi4uLlVTRAEAAAC84AQAAgAAAAwtNjkxMS4xNjIyNTIBCAAAAAUAAAABMQEAAAAKMjA0OTcwNDA4NgMAAAADMTYwAgAAAAQyMDIxBAAAAAEwBwAAAAoxMC8yNC8yMDIzCAAAAAk2LzMwLzIwMjAJAAAAATAodwTci9TbCJn2UOCN1NsIKENJUS5UU0U6NzIwMy5JUV9UT1RBTF9SRVYuQ1ExMjAyMC4uLi5VU0QBAAAAvOAEAAIAAAAMNjUzOTIuNjgxNzAyAQgAAAAFAAAAATEBAAAACy0yMTQ1</t>
  </si>
  <si>
    <t>MjMwNjQ3AwAAAAMxNjACAAAAAjI4BAAAAAEwBwAAAAoxMC8yNC8yMDIzCAAAAAkzLzMxLzIwMjAJAAAAATAodwTci9TbCJ0PWeCN1NsIIUNJUS5UU0U6NzIwMy5JUV9OSS5DUTEyMDIwLi4uLlVTRAEAAAC84AQAAgAAAAkyMTQuOTU4ODQBCAAAAAUAAAABMQEAAAALLTIxNDUyMzA2NDcDAAAAAzE2MAIAAAACMTUEAAAAATAHAAAACjEwLzI0LzIwMjMIAAAACTMvMzEvMjAyMAkAAAABMCh3BNyL1NsIozNH4I3U2wgpQ0lRLlRTRTo3MjAzLklRX0NBU0hfRVFVSVYuQ1ExMjAyMC4uLi5VU0QBAAAAvOAEAAIAAAAMMjQ5MjkuMTg0NjY0AQgAAAAFAAAAATEBAAAACy0yMTQ1MjMwNjQ3AwAAAAMxNjACAAAABDEwOTYEAAAAATAHAAAACjEwLzI0LzIwMjMIAAAACTMvMzEvMjAyMAkAAAABMCh3BNyL1NsIp/hH4I3U2wgtQ0lRLlRTRTo3MjAzLklRX0NBU0hfU1RfSU5WRVNULkNRMTIwMjAuLi4uVVNEAQAAALzgBAACAAAADDI1OTExLjczMTUwNAEIAAAABQAAAAExAQAAAAstMjE0NTIzMDY0NwMAAAADMTYwAgAAAAQxMDAyBAAAAAEwBwAAAAoxMC8yNC8yMDIzCAAAAAkzLzMxLzIwMjAJAAAAATAodwTci9TbCIzMLOCN1NsIJ0NJUS5UU0U6NzIwMy5JUV9UT1RBTF9DQS5DUTEyMDIwLi4uLlVTRAEAAAC84AQAAgAAAA0xNzYyMzUuNzY2MTI3AQgAAAAFAAAAATEBAAAACy0yMTQ1MjMwNjQ3AwAAAAMxNjACAAAABDEw</t>
  </si>
  <si>
    <t>MDgEAAAAATAHAAAACjEwLzI0LzIwMjMIAAAACTMvMzEvMjAyMAkAAAABMCh3BNyL1NsInQhJ4I3U2wgrQ0lRLlRTRTo3MjAzLklRX1RPVEFMX0FTU0VUUy5DUTEyMDIwLi4uLlVTRAEAAAC84AQAAgAAAA01MDE1OTIuNTg3MzE5AQgAAAAFAAAAATEBAAAACy0yMTQ1MjMwNjQ3AwAAAAMxNjACAAAABDEwMDcEAAAAATAHAAAACjEwLzI0LzIwMjMIAAAACTMvMzEvMjAyMAkAAAABMCh3BNyL1NsIQbpT4I3U2wgnQ0lRLlRTRTo3MjAzLklRX1RPVEFMX0NMLkNRMTIwMjAuLi4uVVNEAQAAALzgBAACAAAADTE2ODYwNC43NjQ0NzkBCAAAAAUAAAABMQEAAAALLTIxNDUyMzA2NDcDAAAAAzE2MAIAAAAEMTAwOQQAAAABMAcAAAAKMTAvMjQvMjAyMwgAAAAJMy8zMS8yMDIwCQAAAAEwKHcE3IvU2whe71TgjdTbCClDSVEuVFNFOjcyMDMuSVFfVE9UQUxfTElBQi5DUTEyMDIwLi4uLlVTRAEAAAC84AQAAgAAAA0zMDMyNzguMzA4NTg1AQgAAAAFAAAAATEBAAAACy0yMTQ1MjMwNjQ3AwAAAAMxNjACAAAABDEyNzYEAAAAATAHAAAACjEwLzI0LzIwMjMIAAAACTMvMzEvMjAyMAkAAAABMCh3BNyL1NsI9CdW4I3U2wgqQ0lRLlRTRTo3MjAzLklRX1BSRUZfRVFVSVRZLkNRMTIwMjAuLi4uVVNEAQAAALzgBAADAAAAAAAodwTci9TbCGRgV+CN1NsIMkNJUS5UU0U6NzIwMy5JUV9UT1RBTF9DT01NT05fRVFVSVRZLkNRMTIw</t>
  </si>
  <si>
    <t>MjAuLi4uVVNEAQAAALzgBAACAAAADTE5MTYyMS44MDA1NzkBCAAAAAUAAAABMQEAAAALLTIxNDUyMzA2NDcDAAAAAzE2MAIAAAAEMTAwNgQAAAABMAcAAAAKMTAvMjQvMjAyMwgAAAAJMy8zMS8yMDIwCQAAAAEwKHcE3IvU2wjT/FfgjdTbCCNDSVEuVFNFOjcyMDMuSVFfQVBJQy5DUTEyMDIwLi4uLlVTRAEAAAC84AQAAgAAAAs0NTQ3LjYyOTQ0NAEIAAAABQAAAAExAQAAAAstMjE0NTIzMDY0NwMAAAADMTYwAgAAAAQxMDg0BAAAAAEwBwAAAAoxMC8yNC8yMDIzCAAAAAkzLzMxLzIwMjAJAAAAATAodwTci9TbCCMhNOCN1NsIIUNJUS5UU0U6NzIwMy5JUV9SRS5DUTEyMDIwLi4uLlVTRAEAAAC84AQAAgAAAA0yMDY2MzIuNDIzNzc2AQgAAAAFAAAAATEBAAAACy0yMTQ1MjMwNjQ3AwAAAAMxNjACAAAABDEyMjIEAAAAATAHAAAACjEwLzI0LzIwMjMIAAAACTMvMzEvMjAyMAkAAAABMCh3BNyL1NsIznJP4I3U2wgrQ0lRLlRTRTo3MjAzLklRX1RPVEFMX0VRVUlUWS5DUTEyMDIwLi4uLlVTRAEAAAC84AQAAgAAAA0xOTgzMTQuMjc4NzM0AQgAAAAFAAAAATEBAAAACy0yMTQ1MjMwNjQ3AwAAAAMxNjACAAAABDEyNzUEAAAAATAHAAAACjEwLzI0LzIwMjMIAAAACTMvMzEvMjAyMAkAAAABMCh3BNyL1NsImfZQ4I3U2wg8Q0lRLlRTRTo3MjAzLklRX1RPVEFMX09VVFNUQU5ESU5HX0ZJTElOR19EQVRFLkNRMTIw</t>
  </si>
  <si>
    <t>MjAuLi4uVVNEAQAAALzgBAACAAAACzEzODMwLjc2MjY2AQQAAAAFAAAAATUBAAAACy0yMTQ1MjMwNjQ3AgAAAAUyNDE1MwYAAAABMCh3BNyL1NsIUeFR4I3U2wgpQ0lRLlRTRTo3MjAzLklRX1RPVEFMX0RFQlQuQ1ExMjAyMC4uLi5VU0QBAAAAvOAEAAIAAAANMjAyMjM2Ljk0NzY0NQEIAAAABQAAAAExAQAAAAstMjE0NTIzMDY0NwMAAAADMTYwAgAAAAQ0MTczBAAAAAEwBwAAAAoxMC8yNC8yMDIzCAAAAAkzLzMxLzIwMjAJAAAAATAodwTci9TbCJmlS+CN1NsILUNJUS5UU0U6NzIwMy5JUV9QUkVGX0RJVl9PVEhFUi5DUTEyMDIwLi4uLlVTRAEAAAC84AQAAgAAAAstMTIwLjQ3MTc0NAEIAAAABQAAAAExAQAAAAstMjE0NTIzMDY0NwMAAAADMTYwAgAAAAI5NwQAAAABMAcAAAAKMTAvMjQvMjAyMwgAAAAJMy8zMS8yMDIwCQAAAAEwKHcE3IvU2win2kzgjdTbCCNDSVEuVFNFOjcyMDMuSVFfQ09HUy5DUTEyMDIwLi4uLlVTRAEAAAC84AQAAgAAAAw1MDg4NC41MzA2MDIBCAAAAAUAAAABMQEAAAALLTIxNDUyMzA2NDcDAAAAAzE2MAIAAAACMzQEAAAAATAHAAAACjEwLzI0LzIwMjMIAAAACTMvMzEvMjAyMAkAAAABMCh3BNyL1NsID6cs4I3U2wghQ0lRLlRTRTo3MjAzLklRX0FQLkNRMTIwMjAuLi4uVVNEAQAAALzgBAACAAAADDIxODgwLjg2NzU3MwEIAAAABQAAAAExAQAAAAstMjE0NTIzMDY0NwMAAAAD</t>
  </si>
  <si>
    <t>MTYwAgAAAAQxMDE4BAAAAAEwBwAAAAoxMC8yNC8yMDIzCAAAAAkzLzMxLzIwMjAJAAAAATAodwTci9TbCLVhTuCN1NsIIUNJUS5UU0U6NzIwMy5JUV9BUi5DUTEyMDIwLi4uLlVTRAEAAAC84AQAAgAAAAwxOTQwOS4yNjg0MTQBCAAAAAUAAAABMQEAAAALLTIxNDUyMzA2NDcDAAAAAzE2MAIAAAAEMTAyMQQAAAABMAcAAAAKMTAvMjQvMjAyMwgAAAAJMy8zMS8yMDIwCQAAAAEwKHcE3IvU2wgjiTHgjdTbCChDSVEuVFNFOjcyMDMuSVFfSU5WRU5UT1JZLkNRMTIwMjAuLi4uVVNEAQAAALzgBAACAAAADDIzNTQ4Ljc0NTU3MwEIAAAABQAAAAExAQAAAAstMjE0NTIzMDY0NwMAAAADMTYwAgAAAAQxMDQzBAAAAAEwBwAAAAoxMC8yNC8yMDIzCAAAAAkzLzMxLzIwMjAJAAAAATAodwTci9TbCJ0PWeCN1NsIIkNJUS5UU0U6NzIwMy5JUV9TR0EuQ1ExMjAyMC4uLi5VU0QBAAAAvOAEAAIAAAALNzkzNC4xODM3NTkBCAAAAAUAAAABMQEAAAALLTIxNDUyMzA2NDcDAAAAAzE2MAIAAAACMjMEAAAAATAHAAAACjEwLzI0LzIwMjMIAAAACTMvMzEvMjAyMAkAAAABMCh3BNyL1NsIozNH4I3U2wg3Q0lRLlRTRTo3MjAzLklRX1RPVEFMX1JFVl8xWVJfQU5OX0dST1dUSC5DUTEyMDIwLi4uLlVTRAEAAAC84AQAAgAAAActOS4yMDk2AQgAAAAFAAAAATEBAAAACy0yMTQ1MjMwNjQ3AwAAAAI3OQIAAAAENDE5NAQAAAABMAcA</t>
  </si>
  <si>
    <t>AAAKMTAvMjQvMjAyMwgAAAAJMy8zMS8yMDIwCQAAAAEwKHcE3IvU2win+EfgjdTbCCFDSVEuVFNFOjcyMDMuSVFfREEuQ1ExMjAyMC4uLi5VU0QBAAAAvOAEAAMAAAAAACh3BNyL1NsInQhJ4I3U2wgvQ0lRLlRTRTo3MjAzLklRX05FVF9JTlRFUkVTVF9FWFAuQ1ExMjAyMC4uLi5VU0QBAAAAvOAEAAIAAAAKMTI0LjkzMjYyOAEIAAAABQAAAAExAQAAAAstMjE0NTIzMDY0NwMAAAADMTYwAgAAAAMzNjgEAAAAATAHAAAACjEwLzI0LzIwMjMIAAAACTMvMzEvMjAyMAkAAAABMCh3BNyL1NsIFN9K4I3U2wguQ0lRLlRTRTo3MjAzLklRX05FVF9XT1JLSU5HX0NBUC5DUTEyMDIwLi4uLlVTRAEAAAC84AQAAgAAAA0tMTc1NjkuMTQ0NTM2AQgAAAAFAAAAATEBAAAACy0yMTQ1MjMwNjQ3AwAAAAMxNjACAAAABDEzMTEEAAAAATAHAAAACjEwLzI0LzIwMjMIAAAACTMvMzEvMjAyMAkAAAABMCh3BNyL1NsIPbk24I3U2wgkQ0lRLlRTRTo3MjAzLklRX0NBUEVYLkNRMTIwMjAuLi4uVVNEAQAAALzgBAACAAAADC02MTEyLjEyNjQ2MQEIAAAABQAAAAExAQAAAAstMjE0NTIzMDY0NwMAAAADMTYwAgAAAAQyMDIxBAAAAAEwBwAAAAoxMC8yNC8yMDIzCAAAAAkzLzMxLzIwMjAJAAAAATAodwTci9TbCF7vVOCN1NsIKENJUS5UU0U6NzIwMy5JUV9UT1RBTF9SRVYuQ1E0MjAxOS4uLi5VU0QBAAAAvOAEAAIAAAAMNjk0MjEu</t>
  </si>
  <si>
    <t>OTQ3Njc0AQgAAAAFAAAAATEBAAAACjIwMTgzMDE1NzcDAAAAAzE2MAIAAAACMjgEAAAAATAHAAAACjEwLzI0LzIwMjMIAAAACjEyLzMxLzIwMTkJAAAAATAodwTci9TbCEG6U+CN1NsIIUNJUS5UU0U6NzIwMy5JUV9OSS5DUTQyMDE5Li4uLlVTRAEAAAC84AQAAgAAAAs2NzkxLjA3ODE1NgEIAAAABQAAAAExAQAAAAoyMDE4MzAxNTc3AwAAAAMxNjACAAAAAjE1BAAAAAEwBwAAAAoxMC8yNC8yMDIzCAAAAAoxMi8zMS8yMDE5CQAAAAEwKHcE3IvU2wgjiTHgjdTbCClDSVEuVFNFOjcyMDMuSVFfQ0FTSF9FUVVJVi5DUTQyMDE5Li4uLlVTRAEAAAC84AQAAgAAAAszNDU5MC45NDM4NAEIAAAABQAAAAExAQAAAAoyMDE4MzAxNTc3AwAAAAMxNjACAAAABDEwOTYEAAAAATAHAAAACjEwLzI0LzIwMjMIAAAACjEyLzMxLzIwMTkJAAAAATAodwTci9TbCCMhNOCN1NsILUNJUS5UU0U6NzIwMy5JUV9DQVNIX1NUX0lOVkVTVC5DUTQyMDE5Li4uLlVTRAEAAAC84AQAAgAAAAw1NTg1Mi4wNzU0NzEBCAAAAAUAAAABMQEAAAAKMjAxODMwMTU3NwMAAAADMTYwAgAAAAQxMDAyBAAAAAEwBwAAAAoxMC8yNC8yMDIzCAAAAAoxMi8zMS8yMDE5CQAAAAEwKHcE3IvU2win2kzgjdTbCCdDSVEuVFNFOjcyMDMuSVFfVE9UQUxfQ0EuQ1E0MjAxOS4uLi5VU0QBAAAAvOAEAAIAAAANMTc3MTMzLjUzMzQ4OAEIAAAABQAAAAExAQAA</t>
  </si>
  <si>
    <t>AAoyMDE4MzAxNTc3AwAAAAMxNjACAAAABDEwMDgEAAAAATAHAAAACjEwLzI0LzIwMjMIAAAACjEyLzMxLzIwMTkJAAAAATAodwTci9TbCDE6TuCN1NsIK0NJUS5UU0U6NzIwMy5JUV9UT1RBTF9BU1NFVFMuQ1E0MjAxOS4uLi5VU0QBAAAAvOAEAAIAAAANNDk1MDU1LjM4NDc5MQEIAAAABQAAAAExAQAAAAoyMDE4MzAxNTc3AwAAAAMxNjACAAAABDEwMDcEAAAAATAHAAAACjEwLzI0LzIwMjMIAAAACjEyLzMxLzIwMTkJAAAAATAodwTci9TbCM5yT+CN1NsIJ0NJUS5UU0U6NzIwMy5JUV9UT1RBTF9DTC5DUTQyMDE5Li4uLlVTRAEAAAC84AQAAgAAAAsxNjY4NDIuODY0OAEIAAAABQAAAAExAQAAAAoyMDE4MzAxNTc3AwAAAAMxNjACAAAABDEwMDkEAAAAATAHAAAACjEwLzI0LzIwMjMIAAAACjEyLzMxLzIwMTkJAAAAATAodwTci9TbCJn2UOCN1NsIKUNJUS5UU0U6NzIwMy5JUV9UT1RBTF9MSUFCLkNRNDIwMTkuLi4uVVNEAQAAALzgBAACAAAADTMwMTUyOS41NjAzNjkBCAAAAAUAAAABMQEAAAAKMjAxODMwMTU3NwMAAAADMTYwAgAAAAQxMjc2BAAAAAEwBwAAAAoxMC8yNC8yMDIzCAAAAAoxMi8zMS8yMDE5CQAAAAEwKHcE3IvU2whR4VHgjdTbCCpDSVEuVFNFOjcyMDMuSVFfUFJFRl9FUVVJVFkuQ1E0MjAxOS4uLi5VU0QBAAAAvOAEAAMAAAAAACh3BNyL1NsIozNH4I3U2wgyQ0lRLlRTRTo3MjAzLklR</t>
  </si>
  <si>
    <t>X1RPVEFMX0NPTU1PTl9FUVVJVFkuQ1E0MjAxOS4uLi5VU0QBAAAAvOAEAAIAAAANMTg2ODQyLjg3NDAyMQEIAAAABQAAAAExAQAAAAoyMDE4MzAxNTc3AwAAAAMxNjACAAAABDEwMDYEAAAAATAHAAAACjEwLzI0LzIwMjMIAAAACjEyLzMxLzIwMTkJAAAAATAodwTci9TbCKf4R+CN1NsII0NJUS5UU0U6NzIwMy5JUV9BUElDLkNRNDIwMTkuLi4uVVNEAQAAALzgBAACAAAACzQ0ODQuNzc1OTkyAQgAAAAFAAAAATEBAAAACjIwMTgzMDE1NzcDAAAAAzE2MAIAAAAEMTA4NAQAAAABMAcAAAAKMTAvMjQvMjAyMwgAAAAKMTIvMzEvMjAxOQkAAAABMCh3BNyL1NsInQhJ4I3U2wghQ0lRLlRTRTo3MjAzLklRX1JFLkNRNDIwMTkuLi4uVVNEAQAAALzgBAACAAAADTIxNTAyOS41MDA0NzQBCAAAAAUAAAABMQEAAAAKMjAxODMwMTU3NwMAAAADMTYwAgAAAAQxMjIyBAAAAAEwBwAAAAoxMC8yNC8yMDIzCAAAAAoxMi8zMS8yMDE5CQAAAAEwKHcE3IvU2wiZpUvgjdTbCCtDSVEuVFNFOjcyMDMuSVFfVE9UQUxfRVFVSVRZLkNRNDIwMTkuLi4uVVNEAQAAALzgBAACAAAADTE5MzUyNS44MjQ0MjIBCAAAAAUAAAABMQEAAAAKMjAxODMwMTU3NwMAAAADMTYwAgAAAAQxMjc1BAAAAAEwBwAAAAoxMC8yNC8yMDIzCAAAAAoxMi8zMS8yMDE5CQAAAAEwKHcE3IvU2wjT/FfgjdTbCDxDSVEuVFNFOjcyMDMuSVFfVE9UQUxfT1VU</t>
  </si>
  <si>
    <t>U1RBTkRJTkdfRklMSU5HX0RBVEUuQ1E0MjAxOS4uLi5VU0QBAAAAvOAEAAIAAAALMTM5MDAuMjQ0ODYBBAAAAAUAAAABNQEAAAAKMjAxODMwMTU3NwIAAAAFMjQxNTMGAAAAATAodwTci9TbCCOJMeCN1NsIKUNJUS5UU0U6NzIwMy5JUV9UT1RBTF9ERUJULkNRNDIwMTkuLi4uVVNEAQAAALzgBAACAAAADTE5ODI1MS42ODE3ODMBCAAAAAUAAAABMQEAAAAKMjAxODMwMTU3NwMAAAADMTYwAgAAAAQ0MTczBAAAAAEwBwAAAAoxMC8yNC8yMDIzCAAAAAoxMi8zMS8yMDE5CQAAAAEwKHcE3IvU2wgjITTgjdTbCC1DSVEuVFNFOjcyMDMuSVFfUFJFRl9ESVZfT1RIRVIuQ1E0MjAxOS4uLi5VU0QBAAAAvOAEAAIAAAAJMzkuNzYwMDIzAQgAAAAFAAAAATEBAAAACjIwMTgzMDE1NzcDAAAAAzE2MAIAAAACOTcEAAAAATAHAAAACjEwLzI0LzIwMjMIAAAACjEyLzMxLzIwMTkJAAAAATAodwTci9TbCD25NuCN1NsII0NJUS5UU0U6NzIwMy5JUV9DT0dTLkNRNDIwMTkuLi4uVVNEAQAAALzgBAACAAAADDUzMjU4LjMxNTk3OQEIAAAABQAAAAExAQAAAAoyMDE4MzAxNTc3AwAAAAMxNjACAAAAAjM0BAAAAAEwBwAAAAoxMC8yNC8yMDIzCAAAAAoxMi8zMS8yMDE5CQAAAAEwKHcE3IvU2widD1ngjdTbCCFDSVEuVFNFOjcyMDMuSVFfQVAuQ1E0MjAxOS4uLi5VU0QBAAAAvOAEAAIAAAAMMjExNzUuMDQxNjU4AQgAAAAFAAAA</t>
  </si>
  <si>
    <t>ATEBAAAACjIwMTgzMDE1NzcDAAAAAzE2MAIAAAAEMTAxOAQAAAABMAcAAAAKMTAvMjQvMjAyMwgAAAAKMTIvMzEvMjAxOQkAAAABMCh3BNyL1NsIQbpT4I3U2wghQ0lRLlRTRTo3MjAzLklRX0FSLkNRNDIwMTkuLi4uVVNEAQAAALzgBAACAAAADDE5NDA0LjkzMzkwNgEIAAAABQAAAAExAQAAAAoyMDE4MzAxNTc3AwAAAAMxNjACAAAABDEwMjEEAAAAATAHAAAACjEwLzI0LzIwMjMIAAAACjEyLzMxLzIwMTkJAAAAATAodwTci9TbCF7vVOCN1NsIKENJUS5UU0U6NzIwMy5JUV9JTlZFTlRPUlkuQ1E0MjAxOS4uLi5VU0QBAAAAvOAEAAIAAAALMjIzOTEuMTMxNTQBCAAAAAUAAAABMQEAAAAKMjAxODMwMTU3NwMAAAADMTYwAgAAAAQxMDQzBAAAAAEwBwAAAAoxMC8yNC8yMDIzCAAAAAoxMi8zMS8yMDE5CQAAAAEwKHcE3IvU2wj0J1bgjdTbCCJDSVEuVFNFOjcyMDMuSVFfU0dBLkNRNDIwMTkuLi4uVVNEAQAAALzgBAACAAAACjY4MjIuNjMwMzcBCAAAAAUAAAABMQEAAAAKMjAxODMwMTU3NwMAAAADMTYwAgAAAAIyMwQAAAABMAcAAAAKMTAvMjQvMjAyMwgAAAAKMTIvMzEvMjAxOQkAAAABMCh3BNyL1NsIZGBX4I3U2wg3Q0lRLlRTRTo3MjAzLklRX1RPVEFMX1JFVl8xWVJfQU5OX0dST1dUSC5DUTQyMDE5Li4uLlVTRAEAAAC84AQAAgAAAActMy4yOTM5AQgAAAAFAAAAATEBAAAACjIwMTgzMDE1NzcDAAAA</t>
  </si>
  <si>
    <t>Ajc5AgAAAAQ0MTk0BAAAAAEwBwAAAAoxMC8yNC8yMDIzCAAAAAoxMi8zMS8yMDE5CQAAAAEwKHcE3IvU2wgPpyzgjdTbCCFDSVEuVFNFOjcyMDMuSVFfREEuQ1E0MjAxOS4uLi5VU0QBAAAAvOAEAAMAAAAAACh3BNyL1NsIlLNM4I3U2wgvQ0lRLlRTRTo3MjAzLklRX05FVF9JTlRFUkVTVF9FWFAuQ1E0MjAxOS4uLi5VU0QBAAAAvOAEAAIAAAAINTgwLjk5NjkBCAAAAAUAAAABMQEAAAAKMjAxODMwMTU3NwMAAAADMTYwAgAAAAMzNjgEAAAAATAHAAAACjEwLzI0LzIwMjMIAAAACjEyLzMxLzIwMTkJAAAAATAodwTci9TbCDE6TuCN1NsILkNJUS5UU0U6NzIwMy5JUV9ORVRfV09SS0lOR19DQVAuQ1E0MjAxOS4uLi5VU0QBAAAAvOAEAAIAAAAMNDcxOTMuODMxMzA4AQgAAAAFAAAAATEBAAAACjIwMTgzMDE1NzcDAAAAAzE2MAIAAAAEMTMxMQQAAAABMAcAAAAKMTAvMjQvMjAyMwgAAAAKMTIvMzEvMjAxOQkAAAABMCh3BNyL1NsIznJP4I3U2wgkQ0lRLlRTRTo3MjAzLklRX0NBUEVYLkNRNDIwMTkuLi4uVVNEAQAAALzgBAACAAAADC03OTc3Ljg5NzgxNQEIAAAABQAAAAExAQAAAAoyMDE4MzAxNTc3AwAAAAMxNjACAAAABDIwMjEEAAAAATAHAAAACjEwLzI0LzIwMjMIAAAACjEyLzMxLzIwMTkJAAAAATAodwTci9TbCILPUOCN1NsIKENJUS5UU0U6NzIwMy5JUV9UT1RBTF9SRVYuQ1EzMjAxOS4uLi5VU0QB</t>
  </si>
  <si>
    <t>AAAAvOAEAAIAAAAMNzA2NzUuMjg5ODc5AQgAAAAFAAAAAjI5AgAAAAIyOAEAAAAKMjAzNDk4MzMzOAMAAAADMTYwBAAAAAEwBwAAAAoxMC8yNC8yMDIzCAAAAAk5LzMwLzIwMTkJAAAAATAodwTci9TbCJmlS+CN1NsIIUNJUS5UU0U6NzIwMy5JUV9OSS5DUTMyMDE5Li4uLlVTRAEAAAC84AQAAgAAAAs1NDc2Ljc4Mzk1OQEIAAAABQAAAAIyOQIAAAACMTUBAAAACjIwMzQ5ODMzMzgDAAAAAzE2MAQAAAABMAcAAAAKMTAvMjQvMjAyMwgAAAAJOS8zMC8yMDE5CQAAAAEwKHcE3IvU2wijM0fgjdTbCClDSVEuVFNFOjcyMDMuSVFfQ0FTSF9FUVVJVi5DUTMyMDE5Li4uLlVTRAEAAAC84AQAAgAAAAw0OTE2NC44ODY0OTMBCAAAAAUAAAACMjkCAAAABDEwOTYBAAAACjIwMzQ5ODMzMzgDAAAAAzE2MAQAAAABMAcAAAAKMTAvMjQvMjAyMwgAAAAJOS8zMC8yMDE5CQAAAAEwKHcE3IvU2win+EfgjdTbCC1DSVEuVFNFOjcyMDMuSVFfQ0FTSF9TVF9JTlZFU1QuQ1EzMjAxOS4uLi5VU0QBAAAAvOAEAAIAAAALNTcyNzMuMDg5NzMBCAAAAAUAAAACMjkCAAAABDEwMDIBAAAACjIwMzQ5ODMzMzgDAAAAAzE2MAQAAAABMAcAAAAKMTAvMjQvMjAyMwgAAAAJOS8zMC8yMDE5CQAAAAEwKHcE3IvU2wgPpyzgjdTbCCdDSVEuVFNFOjcyMDMuSVFfVE9UQUxfQ0EuQ1EzMjAxOS4uLi5VU0QBAAAAvOAEAAIAAAANMTc1NTYxLjAx</t>
  </si>
  <si>
    <t>MDE1MgEIAAAABQAAAAIyOQIAAAAEMTAwOAEAAAAKMjAzNDk4MzMzOAMAAAADMTYwBAAAAAEwBwAAAAoxMC8yNC8yMDIzCAAAAAk5LzMwLzIwMTkJAAAAATAodwTci9TbCJ0ISeCN1NsIK0NJUS5UU0U6NzIwMy5JUV9UT1RBTF9BU1NFVFMuQ1EzMjAxOS4uLi5VU0QBAAAAvOAEAAIAAAANNDgzMjg4LjI2NzkyMQEIAAAABQAAAAIyOQIAAAAEMTAwNwEAAAAKMjAzNDk4MzMzOAMAAAADMTYwBAAAAAEwBwAAAAoxMC8yNC8yMDIzCAAAAAk5LzMwLzIwMTkJAAAAATAodwTci9TbCD25NuCN1NsIJ0NJUS5UU0U6NzIwMy5JUV9UT1RBTF9DTC5DUTMyMDE5Li4uLlVTRAEAAAC84AQAAgAAAA0xNjU4OTYuNTkxNDEyAQgAAAAFAAAAAjI5AgAAAAQxMDA5AQAAAAoyMDM0OTgzMzM4AwAAAAMxNjAEAAAAATAHAAAACjEwLzI0LzIwMjMIAAAACTkvMzAvMjAxOQkAAAABMCh3BNyL1NsIXu9U4I3U2wgpQ0lRLlRTRTo3MjAzLklRX1RPVEFMX0xJQUIuQ1EzMjAxOS4uLi5VU0QBAAAAvOAEAAIAAAAMMjkzNjMxLjQ2MDQzAQgAAAAFAAAAAjI5AgAAAAQxMjc2AQAAAAoyMDM0OTgzMzM4AwAAAAMxNjAEAAAAATAHAAAACjEwLzI0LzIwMjMIAAAACTkvMzAvMjAxOQkAAAABMCh3BNyL1NsI9CdW4I3U2wgqQ0lRLlRTRTo3MjAzLklRX1BSRUZfRVFVSVRZLkNRMzIwMTkuLi4uVVNEAQAAALzgBAADAAAAAAAodwTci9TbCGRgV+CN</t>
  </si>
  <si>
    <t>1NsIMkNJUS5UU0U6NzIwMy5JUV9UT1RBTF9DT01NT05fRVFVSVRZLkNRMzIwMTkuLi4uVVNEAQAAALzgBAACAAAADTE4MzEzNS4yODQyNjUBCAAAAAUAAAACMjkCAAAABDEwMDYBAAAACjIwMzQ5ODMzMzgDAAAAAzE2MAQAAAABMAcAAAAKMTAvMjQvMjAyMwgAAAAJOS8zMC8yMDE5CQAAAAEwKHcE3IvU2wjT/FfgjdTbCCNDSVEuVFNFOjcyMDMuSVFfQVBJQy5DUTMyMDE5Li4uLlVTRAEAAAC84AQAAwAAAAAAKHcE3IvU2widD1ngjdTbCCFDSVEuVFNFOjcyMDMuSVFfUkUuQ1EzMjAxOS4uLi5VU0QBAAAAvOAEAAMAAAAAACh3BNyL1NsIznJP4I3U2wgrQ0lRLlRTRTo3MjAzLklRX1RPVEFMX0VRVUlUWS5DUTMyMDE5Li4uLlVTRAEAAAC84AQAAgAAAA0xODk2NTYuODA3NDkxAQgAAAAFAAAAAjI5AgAAAAQxMjc1AQAAAAoyMDM0OTgzMzM4AwAAAAMxNjAEAAAAATAHAAAACjEwLzI0LzIwMjMIAAAACTkvMzAvMjAxOQkAAAABMCh3BNyL1NsIgs9Q4I3U2wg8Q0lRLlRTRTo3MjAzLklRX1RPVEFMX09VVFNUQU5ESU5HX0ZJTElOR19EQVRFLkNRMzIwMTkuLi4uVVNEAQAAALzgBAACAAAADDEzOTQ1LjQxMjgwNQEEAAAABQAAAAIzNgEAAAAKMjAzNDk4MzMzOAIAAAAFMjQxNTMGAAAAATAodwTci9TbCFHhUeCN1NsIKUNJUS5UU0U6NzIwMy5JUV9UT1RBTF9ERUJULkNRMzIwMTkuLi4uVVNEAQAAALzgBAACAAAA</t>
  </si>
  <si>
    <t>DTE4NDk1MS44OTU5MTIBCAAAAAUAAAACMjkCAAAABDQxNzMBAAAACjIwMzQ5ODMzMzgDAAAAAzE2MAQAAAABMAcAAAAKMTAvMjQvMjAyMwgAAAAJOS8zMC8yMDE5CQAAAAEwKHcE3IvU2whBulPgjdTbCC1DSVEuVFNFOjcyMDMuSVFfUFJFRl9ESVZfT1RIRVIuQ1EzMjAxOS4uLi5VU0QBAAAAvOAEAAIAAAAJNzkuOTQ5Njc0AQgAAAAFAAAAAjI5AgAAAAI5NwEAAAAKMjAzNDk4MzMzOAMAAAADMTYwBAAAAAEwBwAAAAoxMC8yNC8yMDIzCAAAAAk5LzMwLzIwMTkJAAAAATAodwTci9TbCJSzTOCN1NsII0NJUS5UU0U6NzIwMy5JUV9DT0dTLkNRMzIwMTkuLi4uVVNEAQAAALzgBAACAAAADDUyMDg3LjMyMzY5NgEIAAAABQAAAAIyOQIAAAACMzQBAAAACjIwMzQ5ODMzMzgDAAAAAzE2MAQAAAABMAcAAAAKMTAvMjQvMjAyMwgAAAAJOS8zMC8yMDE5CQAAAAEwKHcE3IvU2wgPpyzgjdTbCCFDSVEuVFNFOjcyMDMuSVFfQVAuQ1EzMjAxOS4uLi5VU0QBAAAAvOAEAAIAAAAMMjM1NTguODMzOTMzAQgAAAAFAAAAAjI5AgAAAAQxMDE4AQAAAAoyMDM0OTgzMzM4AwAAAAMxNjAEAAAAATAHAAAACjEwLzI0LzIwMjMIAAAACTkvMzAvMjAxOQkAAAABMCh3BNyL1NsIMTpO4I3U2wghQ0lRLlRTRTo3MjAzLklRX0FSLkNRMzIwMTkuLi4uVVNEAQAAALzgBAACAAAADDgxMjg2Ljg5MzAwMQEIAAAABQAAAAIyOQIAAAAEMTAy</t>
  </si>
  <si>
    <t>MQEAAAAKMjAzNDk4MzMzOAMAAAADMTYwBAAAAAEwBwAAAAoxMC8yNC8yMDIzCAAAAAk5LzMwLzIwMTkJAAAAATAodwTci9TbCCOJMeCN1NsIKENJUS5UU0U6NzIwMy5JUV9JTlZFTlRPUlkuQ1EzMjAxOS4uLi5VU0QBAAAAvOAEAAIAAAALMjM4NDAuMjg2MDIBCAAAAAUAAAACMjkCAAAABDEwNDMBAAAACjIwMzQ5ODMzMzgDAAAAAzE2MAQAAAABMAcAAAAKMTAvMjQvMjAyMwgAAAAJOS8zMC8yMDE5CQAAAAEwKHcE3IvU2wgjITTgjdTbCCJDSVEuVFNFOjcyMDMuSVFfU0dBLkNRMzIwMTkuLi4uVVNEAQAAALzgBAACAAAACzY0MDguNTM3MTg0AQgAAAAFAAAAAjI5AgAAAAIyMwEAAAAKMjAzNDk4MzMzOAMAAAADMTYwBAAAAAEwBwAAAAoxMC8yNC8yMDIzCAAAAAk5LzMwLzIwMTkJAAAAATAodwTci9TbCKMzR+CN1NsIN0NJUS5UU0U6NzIwMy5JUV9UT1RBTF9SRVZfMVlSX0FOTl9HUk9XVEguQ1EzMjAxOS4uLi5VU0QBAAAAvOAEAAIAAAAGNC40ODkzAQgAAAAFAAAAAjI5AgAAAAQ0MTk0AQAAAAoyMDM0OTgzMzM4AwAAAAI3OQQAAAABMAcAAAAKMTAvMjQvMjAyMwgAAAAJOS8zMC8yMDE5CQAAAAEwKHcE3IvU2win+EfgjdTbCCFDSVEuVFNFOjcyMDMuSVFfREEuQ1EzMjAxOS4uLi5VU0QBAAAAvOAEAAMAAAAAACh3BNyL1NsInQhJ4I3U2wgvQ0lRLlRTRTo3MjAzLklRX05FVF9JTlRFUkVTVF9FWFAuQ1Ez</t>
  </si>
  <si>
    <t>MjAxOS4uLi5VU0QBAAAAvOAEAAIAAAAKMzgyLjQwMjE5NgEIAAAABQAAAAIyOQIAAAADMzY4AQAAAAoyMDM0OTgzMzM4AwAAAAMxNjAEAAAAATAHAAAACjEwLzI0LzIwMjMIAAAACTkvMzAvMjAxOQkAAAABMCh3BNyL1NsIFN9K4I3U2wguQ0lRLlRTRTo3MjAzLklRX05FVF9XT1JLSU5HX0NBUC5DUTMyMDE5Li4uLlVTRAEAAAC84AQAAgAAAAw0MTY4Mi44NzU1MjYBCAAAAAUAAAACMjkCAAAABDEzMTEBAAAACjIwMzQ5ODMzMzgDAAAAAzE2MAQAAAABMAcAAAAKMTAvMjQvMjAyMwgAAAAJOS8zMC8yMDE5CQAAAAEwKHcE3IvU2wiZpUvgjdTbCCRDSVEuVFNFOjcyMDMuSVFfQ0FQRVguQ1EzMjAxOS4uLi5VU0QBAAAAvOAEAAIAAAAMLTg0OTYuMzk2NzQyAQgAAAAFAAAAAjI5AgAAAAQyMDIxAQAAAAoyMDM0OTgzMzM4AwAAAAMxNjAEAAAAATAHAAAACjEwLzI0LzIwMjMIAAAACTkvMzAvMjAxOQkAAAABMCh3BNyL1NsI9CdW4I3U2wgoQ0lRLlRTRTo3MjAzLklRX1RPVEFMX1JFVi5DUTIyMDE5Li4uLlVTRAEAAAC84AQAAgAAAAw3MDkzOC4zNjAyMDcBCAAAAAUAAAABMQEAAAAKMTk3NTc4NzEwOQMAAAADMTYwAgAAAAIyOAQAAAABMAcAAAAKMTAvMjQvMjAyMwgAAAAJNi8zMC8yMDE5CQAAAAEwKHcE3IvU2wgjiTHgjdTbCCFDSVEuVFNFOjcyMDMuSVFfTkkuQ1EyMjAxOS4uLi5VU0QBAAAAvOAEAAIAAAAL</t>
  </si>
  <si>
    <t>NjMzNi40NDc2ODYBCAAAAAUAAAABMQEAAAAKMTk3NTc4NzEwOQMAAAADMTYwAgAAAAIxNQQAAAABMAcAAAAKMTAvMjQvMjAyMwgAAAAJNi8zMC8yMDE5CQAAAAEwKHcE3IvU2wgjITTgjdTbCClDSVEuVFNFOjcyMDMuSVFfQ0FTSF9FUVVJVi5DUTIyMDE5Li4uLlVTRAEAAAC84AQAAgAAAAw0ODUxMS4xOTQ1NjMBCAAAAAUAAAABMQEAAAAKMTk3NTc4NzEwOQMAAAADMTYwAgAAAAQxMDk2BAAAAAEwBwAAAAoxMC8yNC8yMDIzCAAAAAk2LzMwLzIwMTkJAAAAATAodwTci9TbCD25NuCN1NsILUNJUS5UU0U6NzIwMy5JUV9DQVNIX1NUX0lOVkVTVC5DUTIyMDE5Li4uLlVTRAEAAAC84AQAAgAAAAw1NzUyOC43NTc0ODYBCAAAAAUAAAABMQEAAAAKMTk3NTc4NzEwOQMAAAADMTYwAgAAAAQxMDAyBAAAAAEwBwAAAAoxMC8yNC8yMDIzCAAAAAk2LzMwLzIwMTkJAAAAATAodwTci9TbCF7vVOCN1NsIJ0NJUS5UU0U6NzIwMy5JUV9UT1RBTF9DQS5DUTIyMDE5Li4uLlVTRAEAAAC84AQAAgAAAA0xNzg5MzUuMjQ1MDc5AQgAAAAFAAAAATEBAAAACjE5NzU3ODcxMDkDAAAAAzE2MAIAAAAEMTAwOAQAAAABMAcAAAAKMTAvMjQvMjAyMwgAAAAJNi8zMC8yMDE5CQAAAAEwKHcE3IvU2wgxOk7gjdTbCCtDSVEuVFNFOjcyMDMuSVFfVE9UQUxfQVNTRVRTLkNRMjIwMTkuLi4uVVNEAQAAALzgBAACAAAADTQ4MzUzMS40NDcz</t>
  </si>
  <si>
    <t>ODMBCAAAAAUAAAABMQEAAAAKMTk3NTc4NzEwOQMAAAADMTYwAgAAAAQxMDA3BAAAAAEwBwAAAAoxMC8yNC8yMDIzCAAAAAk2LzMwLzIwMTkJAAAAATAodwTci9TbCM5yT+CN1NsIJ0NJUS5UU0U6NzIwMy5JUV9UT1RBTF9DTC5DUTIyMDE5Li4uLlVTRAEAAAC84AQAAgAAAA0xNjYwODcuNTI5NDU5AQgAAAAFAAAAATEBAAAACjE5NzU3ODcxMDkDAAAAAzE2MAIAAAAEMTAwOQQAAAABMAcAAAAKMTAvMjQvMjAyMwgAAAAJNi8zMC8yMDE5CQAAAAEwKHcE3IvU2wiCz1DgjdTbCClDSVEuVFNFOjcyMDMuSVFfVE9UQUxfTElBQi5DUTIyMDE5Li4uLlVTRAEAAAC84AQAAgAAAAwyOTU3MzkuOTY5ODEBCAAAAAUAAAABMQEAAAAKMTk3NTc4NzEwOQMAAAADMTYwAgAAAAQxMjc2BAAAAAEwBwAAAAoxMC8yNC8yMDIzCAAAAAk2LzMwLzIwMTkJAAAAATAodwTci9TbCFHhUeCN1NsIKkNJUS5UU0U6NzIwMy5JUV9QUkVGX0VRVUlUWS5DUTIyMDE5Li4uLlVTRAEAAAC84AQAAwAAAAAAKHcE3IvU2wgPpyzgjdTbCDJDSVEuVFNFOjcyMDMuSVFfVE9UQUxfQ09NTU9OX0VRVUlUWS5DUTIyMDE5Li4uLlVTRAEAAAC84AQAAgAAAA0xODExNzIuNTIzMDM5AQgAAAAFAAAAATEBAAAACjE5NzU3ODcxMDkDAAAAAzE2MAIAAAAEMTAwNgQAAAABMAcAAAAKMTAvMjQvMjAyMwgAAAAJNi8zMC8yMDE5CQAAAAEwKHcE3IvU2win+Efg</t>
  </si>
  <si>
    <t>jdTbCCNDSVEuVFNFOjcyMDMuSVFfQVBJQy5DUTIyMDE5Li4uLlVTRAEAAAC84AQAAwAAAAAAKHcE3IvU2widCEngjdTbCCFDSVEuVFNFOjcyMDMuSVFfUkUuQ1EyMjAxOS4uLi5VU0QBAAAAvOAEAAMAAAAAACh3BNyL1NsImaVL4I3U2wgrQ0lRLlRTRTo3MjAzLklRX1RPVEFMX0VRVUlUWS5DUTIyMDE5Li4uLlVTRAEAAAC84AQAAgAAAA0xODc3OTEuNDc3NTczAQgAAAAFAAAAATEBAAAACjE5NzU3ODcxMDkDAAAAAzE2MAIAAAAEMTI3NQQAAAABMAcAAAAKMTAvMjQvMjAyMwgAAAAJNi8zMC8yMDE5CQAAAAEwKHcE3IvU2wiUs0zgjdTbCDxDSVEuVFNFOjcyMDMuSVFfVE9UQUxfT1VUU1RBTkRJTkdfRklMSU5HX0RBVEUuQ1EyMjAxOS4uLi5VU0QBAAAAvOAEAAIAAAAMMTQxMjEuNjc5NjM1AQQAAAAFAAAAATUBAAAACjE5NzU3ODcxMDkCAAAABTI0MTUzBgAAAAEwKHcE3IvU2wgjiTHgjdTbCClDSVEuVFNFOjcyMDMuSVFfVE9UQUxfREVCVC5DUTIyMDE5Li4uLlVTRAEAAAC84AQAAgAAAA0xODY5MzkuMTg4Mjc2AQgAAAAFAAAAATEBAAAACjE5NzU3ODcxMDkDAAAAAzE2MAIAAAAENDE3MwQAAAABMAcAAAAKMTAvMjQvMjAyMwgAAAAJNi8zMC8yMDE5CQAAAAEwKHcE3IvU2wgjITTgjdTbCC1DSVEuVFNFOjcyMDMuSVFfUFJFRl9ESVZfT1RIRVIuQ1EyMjAxOS4uLi5VU0QBAAAAvOAEAAIAAAAJNDAuMDg5</t>
  </si>
  <si>
    <t>MDY3AQgAAAAFAAAAATEBAAAACjE5NzU3ODcxMDkDAAAAAzE2MAIAAAACOTcEAAAAATAHAAAACjEwLzI0LzIwMjMIAAAACTYvMzAvMjAxOQkAAAABMCh3BNyL1NsIPbk24I3U2wgjQ0lRLlRTRTo3MjAzLklRX0NPR1MuQ1EyMjAxOS4uLi5VU0QBAAAAvOAEAAIAAAAMNTc2MTUuNTMyMDg2AQgAAAAFAAAAATEBAAAACjE5NzU3ODcxMDkDAAAAAzE2MAIAAAACMzQEAAAAATAHAAAACjEwLzI0LzIwMjMIAAAACTYvMzAvMjAxOQkAAAABMCh3BNyL1NsInQ9Z4I3U2wghQ0lRLlRTRTo3MjAzLklRX0FQLkNRMjIwMTkuLi4uVVNEAQAAALzgBAACAAAACzIyODYxLjI4OTE0AQgAAAAFAAAAATEBAAAACjE5NzU3ODcxMDkDAAAAAzE2MAIAAAAEMTAxOAQAAAABMAcAAAAKMTAvMjQvMjAyMwgAAAAJNi8zMC8yMDE5CQAAAAEwKHcE3IvU2wgGDUfgjdTbCCFDSVEuVFNFOjcyMDMuSVFfQVIuQ1EyMjAxOS4uLi5VU0QBAAAAvOAEAAIAAAAMODI0MTUuOTMxNTMxAQgAAAAFAAAAATEBAAAACjE5NzU3ODcxMDkDAAAAAzE2MAIAAAAEMTAyMQQAAAABMAcAAAAKMTAvMjQvMjAyMwgAAAAJNi8zMC8yMDE5CQAAAAEwKHcE3IvU2whe71TgjdTbCChDSVEuVFNFOjcyMDMuSVFfSU5WRU5UT1JZLkNRMjIwMTkuLi4uVVNEAQAAALzgBAACAAAADDI1NDAzLjcyMDg4NAEIAAAABQAAAAExAQAAAAoxOTc1Nzg3MTA5AwAAAAMxNjACAAAA</t>
  </si>
  <si>
    <t>BDEwNDMEAAAAATAHAAAACjEwLzI0LzIwMjMIAAAACTYvMzAvMjAxOQkAAAABMCh3BNyL1NsI9CdW4I3U2wgiQ0lRLlRTRTo3MjAzLklRX1NHQS5DUTIyMDE5Li4uLlVTRAEAAAC84AQAAgAAAAs2NDM5LjIwNzgxMgEIAAAABQAAAAExAQAAAAoxOTc1Nzg3MTA5AwAAAAMxNjACAAAAAjIzBAAAAAEwBwAAAAoxMC8yNC8yMDIzCAAAAAk2LzMwLzIwMTkJAAAAATAodwTci9TbCOU6V+CN1NsIN0NJUS5UU0U6NzIwMy5JUV9UT1RBTF9SRVZfMVlSX0FOTl9HUk9XVEguQ1EyMjAxOS4uLi5VU0QBAAAAvOAEAAIAAAAGMy44NDg1AQgAAAAFAAAAATEBAAAACjE5NzU3ODcxMDkDAAAAAjc5AgAAAAQ0MTk0BAAAAAEwBwAAAAoxMC8yNC8yMDIzCAAAAAk2LzMwLzIwMTkJAAAAATAodwTci9TbCA+nLOCN1NsIIUNJUS5UU0U6NzIwMy5JUV9EQS5DUTIyMDE5Li4uLlVTRAEAAAC84AQAAwAAAAAAKHcE3IvU2wjT/FfgjdTbCC9DSVEuVFNFOjcyMDMuSVFfTkVUX0lOVEVSRVNUX0VYUC5DUTIyMDE5Li4uLlVTRAEAAAC84AQAAgAAAAo2NDkuODEyMTM5AQgAAAAFAAAAATEBAAAACjE5NzU3ODcxMDkDAAAAAzE2MAIAAAADMzY4BAAAAAEwBwAAAAoxMC8yNC8yMDIzCAAAAAk2LzMwLzIwMTkJAAAAATAodwTci9TbCDE6TuCN1NsILkNJUS5UU0U6NzIwMy5JUV9ORVRfV09SS0lOR19DQVAuQ1EyMjAxOS4uLi5VU0QBAAAAvOAE</t>
  </si>
  <si>
    <t>AAIAAAAMNDQzODUuODg5NDc0AQgAAAAFAAAAATEBAAAACjE5NzU3ODcxMDkDAAAAAzE2MAIAAAAEMTMxMQQAAAABMAcAAAAKMTAvMjQvMjAyMwgAAAAJNi8zMC8yMDE5CQAAAAEwKHcE3IvU2wjOck/gjdTbCCRDSVEuVFNFOjcyMDMuSVFfQ0FQRVguQ1EyMjAxOS4uLi5VU0QBAAAAvOAEAAIAAAAMLTkyNjMuNzM4MTg1AQgAAAAFAAAAATEBAAAACjE5NzU3ODcxMDkDAAAAAzE2MAIAAAAEMjAyMQQAAAABMAcAAAAKMTAvMjQvMjAyMwgAAAAJNi8zMC8yMDE5CQAAAAEwKHcE3IvU2wiCz1DgjdTbCChDSVEuVFNFOjcyMDMuSVFfVE9UQUxfUkVWLkNRMTIwMTkuLi4uVVNEAQAAALzgBAACAAAADDY5OTQwLjczNDI1MwEIAAAABQAAAAExAQAAAAoyMDQyMzIyNTM5AwAAAAMxNjACAAAAAjI4BAAAAAEwBwAAAAoxMC8yNC8yMDIzCAAAAAkzLzMxLzIwMTkJAAAAATAodwTci9TbCJmlS+CN1NsIIUNJUS5UU0U6NzIwMy5JUV9OSS5DUTEyMDE5Li4uLlVTRAEAAAC84AQAAgAAAAs0MTQ3LjMzMzE0NgEIAAAABQAAAAExAQAAAAoyMDQyMzIyNTM5AwAAAAMxNjACAAAAAjE1BAAAAAEwBwAAAAoxMC8yNC8yMDIzCAAAAAkzLzMxLzIwMTkJAAAAATAodwTci9TbCJSzTOCN1NsIKUNJUS5UU0U6NzIwMy5JUV9DQVNIX0VRVUlWLkNRMTIwMTkuLi4uVVNEAQAAALzgBAACAAAADDI1MTgwLjE0NTQyNQEIAAAABQAAAAExAQAA</t>
  </si>
  <si>
    <t>AAoyMDQyMzIyNTM5AwAAAAMxNjACAAAABDEwOTYEAAAAATAHAAAACjEwLzI0LzIwMjMIAAAACTMvMzEvMjAxOQkAAAABMCh3BNyL1NsIp/hH4I3U2wgtQ0lRLlRTRTo3MjAzLklRX0NBU0hfU1RfSU5WRVNULkNRMTIwMTkuLi4uVVNEAQAAALzgBAACAAAADDQ2MDI1LjQwMjQzNAEIAAAABQAAAAExAQAAAAoyMDQyMzIyNTM5AwAAAAMxNjACAAAABDEwMDIEAAAAATAHAAAACjEwLzI0LzIwMjMIAAAACTMvMzEvMjAxOQkAAAABMCh3BNyL1NsID6cs4I3U2wgnQ0lRLlRTRTo3MjAzLklRX1RPVEFMX0NBLkNRMTIwMTkuLi4uVVNEAQAAALzgBAACAAAADDE3MDM3NC44NDM2MgEIAAAABQAAAAExAQAAAAoyMDQyMzIyNTM5AwAAAAMxNjACAAAABDEwMDgEAAAAATAHAAAACjEwLzI0LzIwMjMIAAAACTMvMzEvMjAxOQkAAAABMCh3BNyL1NsIBuNI4I3U2wgrQ0lRLlRTRTo3MjAzLklRX1RPVEFMX0FTU0VUUy5DUTEyMDE5Li4uLlVTRAEAAAC84AQAAgAAAA00Njg3MDIuNzExMDI1AQgAAAAFAAAAATEBAAAACjIwNDIzMjI1MzkDAAAAAzE2MAIAAAAEMTAwNwQAAAABMAcAAAAKMTAvMjQvMjAyMwgAAAAJMy8zMS8yMDE5CQAAAAEwKHcE3IvU2wgGDUfgjdTbCCdDSVEuVFNFOjcyMDMuSVFfVE9UQUxfQ0wuQ1ExMjAxOS4uLi5VU0QBAAAAvOAEAAIAAAANMTY0NDg4LjE5OTk5NgEIAAAABQAAAAExAQAAAAoyMDQyMzIy</t>
  </si>
  <si>
    <t>NTM5AwAAAAMxNjACAAAABDEwMDkEAAAAATAHAAAACjEwLzI0LzIwMjMIAAAACTMvMzEvMjAxOQkAAAABMCh3BNyL1NsIIyE04I3U2wgpQ0lRLlRTRTo3MjAzLklRX1RPVEFMX0xJQUIuQ1ExMjAxOS4uLi5VU0QBAAAAvOAEAAIAAAANMjg3NjA3LjcxNjEyMgEIAAAABQAAAAExAQAAAAoyMDQyMzIyNTM5AwAAAAMxNjACAAAABDEyNzYEAAAAATAHAAAACjEwLzI0LzIwMjMIAAAACTMvMzEvMjAxOQkAAAABMCh3BNyL1NsI9CdW4I3U2wgqQ0lRLlRTRTo3MjAzLklRX1BSRUZfRVFVSVRZLkNRMTIwMTkuLi4uVVNEAQAAALzgBAADAAAAAAAodwTci9TbCOU6V+CN1NsIMkNJUS5UU0U6NzIwMy5JUV9UT1RBTF9DT01NT05fRVFVSVRZLkNRMTIwMTkuLi4uVVNEAQAAALzgBAACAAAADTE3NDYwNi41NDY0MDUBCAAAAAUAAAABMQEAAAAKMjA0MjMyMjUzOQMAAAADMTYwAgAAAAQxMDA2BAAAAAEwBwAAAAoxMC8yNC8yMDIzCAAAAAkzLzMxLzIwMTkJAAAAATAodwTci9TbCNP8V+CN1NsII0NJUS5UU0U6NzIwMy5JUV9BUElDLkNRMTIwMTkuLi4uVVNEAQAAALzgBAACAAAACzQzOTYuMzcyMDM0AQgAAAAFAAAAATEBAAAACjIwNDIzMjI1MzkDAAAAAzE2MAIAAAAEMTA4NAQAAAABMAcAAAAKMTAvMjQvMjAyMwgAAAAJMy8zMS8yMDE5CQAAAAEwKHcE3IvU2widD1ngjdTbCCFDSVEuVFNFOjcyMDMuSVFfUkUuQ1ExMjAx</t>
  </si>
  <si>
    <t>OS4uLi5VU0QBAAAAvOAEAAIAAAANMTk4NDI1LjM2MTY2NwEIAAAABQAAAAExAQAAAAoyMDQyMzIyNTM5AwAAAAMxNjACAAAABDEyMjIEAAAAATAHAAAACjEwLzI0LzIwMjMIAAAACTMvMzEvMjAxOQkAAAABMCh3BNyL1NsIznJP4I3U2wgrQ0lRLlRTRTo3MjAzLklRX1RPVEFMX0VRVUlUWS5DUTEyMDE5Li4uLlVTRAEAAAC84AQAAgAAAA0xODEwOTQuOTk0OTAyAQgAAAAFAAAAATEBAAAACjIwNDIzMjI1MzkDAAAAAzE2MAIAAAAEMTI3NQQAAAABMAcAAAAKMTAvMjQvMjAyMwgAAAAJMy8zMS8yMDE5CQAAAAEwKHcE3IvU2wiCz1DgjdTbCDxDSVEuVFNFOjcyMDMuSVFfVE9UQUxfT1VUU1RBTkRJTkdfRklMSU5HX0RBVEUuQ1ExMjAxOS4uLi5VU0QBAAAAvOAEAAIAAAAMMTQxNjIuMTk1ODM1AQQAAAAFAAAAATUBAAAACjIwNDIzMjI1MzkCAAAABTI0MTUzBgAAAAEwKHcE3IvU2whR4VHgjdTbCClDSVEuVFNFOjcyMDMuSVFfVE9UQUxfREVCVC5DUTEyMDE5Li4uLlVTRAEAAAC84AQAAgAAAA0xODM4MTIuMzM5ODI0AQgAAAAFAAAAATEBAAAACjIwNDIzMjI1MzkDAAAAAzE2MAIAAAAENDE3MwQAAAABMAcAAAAKMTAvMjQvMjAyMwgAAAAJMy8zMS8yMDE5CQAAAAEwKHcE3IvU2whBulPgjdTbCC1DSVEuVFNFOjcyMDMuSVFfUFJFRl9ESVZfT1RIRVIuQ1ExMjAxOS4uLi5VU0QBAAAAvOAEAAIAAAAJMzMuMzYz</t>
  </si>
  <si>
    <t>NDE0AQgAAAAFAAAAATEBAAAACjIwNDIzMjI1MzkDAAAAAzE2MAIAAAACOTcEAAAAATAHAAAACjEwLzI0LzIwMjMIAAAACTMvMzEvMjAxOQkAAAABMCh3BNyL1NsIXu9U4I3U2wgjQ0lRLlRTRTo3MjAzLklRX0NPR1MuQ1ExMjAxOS4uLi5VU0QBAAAAvOAEAAIAAAAMNTUwODAuODU3NDQxAQgAAAAFAAAAATEBAAAACjIwNDIzMjI1MzkDAAAAAzE2MAIAAAACMzQEAAAAATAHAAAACjEwLzI0LzIwMjMIAAAACTMvMzEvMjAxOQkAAAABMCh3BNyL1NsID6cs4I3U2wghQ0lRLlRTRTo3MjAzLklRX0FQLkNRMTIwMTkuLi4uVVNEAQAAALzgBAACAAAADDIzODc4LjU2NjE4NQEIAAAABQAAAAExAQAAAAoyMDQyMzIyNTM5AwAAAAMxNjACAAAABDEwMTgEAAAAATAHAAAACjEwLzI0LzIwMjMIAAAACTMvMzEvMjAxOQkAAAABMCh3BNyL1NsIMTpO4I3U2wghQ0lRLlRTRTo3MjAzLklRX0FSLkNRMTIwMTkuLi4uVVNEAQAAALzgBAACAAAADDIxNDEyLjYzMzU4MwEIAAAABQAAAAExAQAAAAoyMDQyMzIyNTM5AwAAAAMxNjACAAAABDEwMjEEAAAAATAHAAAACjEwLzI0LzIwMjMIAAAACTMvMzEvMjAxOQkAAAABMCh3BNyL1NsIKWIx4I3U2wgoQ0lRLlRTRTo3MjAzLklRX0lOVkVOVE9SWS5DUTEyMDE5Li4uLlVTRAEAAAC84AQAAgAAAAwyMzk3Mi41Mjg4MjEBCAAAAAUAAAABMQEAAAAKMjA0MjMyMjUzOQMAAAADMTYwAgAA</t>
  </si>
  <si>
    <t>AAQxMDQzBAAAAAEwBwAAAAoxMC8yNC8yMDIzCAAAAAkzLzMxLzIwMTkJAAAAATAodwTci9TbCCMhNOCN1NsIIkNJUS5UU0U6NzIwMy5JUV9TR0EuQ1ExMjAxOS4uLi5VU0QBAAAAvOAEAAIAAAALNzA1Mi4wNjE4NzIBCAAAAAUAAAABMQEAAAAKMjA0MjMyMjUzOQMAAAADMTYwAgAAAAIyMwQAAAABMAcAAAAKMTAvMjQvMjAyMwgAAAAJMy8zMS8yMDE5CQAAAAEwKHcE3IvU2wh4kjbgjdTbCDdDSVEuVFNFOjcyMDMuSVFfVE9UQUxfUkVWXzFZUl9BTk5fR1JPV1RILkNRMTIwMTkuLi4uVVNEAQAAALzgBAACAAAABjIuMjEwMwEIAAAABQAAAAExAQAAAAoyMDQyMzIyNTM5AwAAAAI3OQIAAAAENDE5NAQAAAABMAcAAAAKMTAvMjQvMjAyMwgAAAAJMy8zMS8yMDE5CQAAAAEwKHcE3IvU2win+EfgjdTbCCFDSVEuVFNFOjcyMDMuSVFfREEuQ1ExMjAxOS4uLi5VU0QBAAAAvOAEAAMAAAAAACh3BNyL1NsIBuNI4I3U2wgvQ0lRLlRTRTo3MjAzLklRX05FVF9JTlRFUkVTVF9FWFAuQ1ExMjAxOS4uLi5VU0QBAAAAvOAEAAIAAAAKMjQ4LjM3MTA3OAEIAAAABQAAAAExAQAAAAoyMDQyMzIyNTM5AwAAAAMxNjACAAAAAzM2OAQAAAABMAcAAAAKMTAvMjQvMjAyMwgAAAAJMy8zMS8yMDE5CQAAAAEwKHcE3IvU2wgU30rgjdTbCC5DSVEuVFNFOjcyMDMuSVFfTkVUX1dPUktJTkdfQ0FQLkNRMTIwMTkuLi4uVVNEAQAAALzg</t>
  </si>
  <si>
    <t>BAACAAAADC0zNjY0NS4xODQzMwEIAAAABQAAAAExAQAAAAoyMDQyMzIyNTM5AwAAAAMxNjACAAAABDEzMTEEAAAAATAHAAAACjEwLzI0LzIwMjMIAAAACTMvMzEvMjAxOQkAAAABMCh3BNyL1NsImaVL4I3U2wgkQ0lRLlRTRTo3MjAzLklRX0NBUEVYLkNRMTIwMTkuLi4uVVNEAQAAALzgBAACAAAADC03OTk5Ljk4MTcwNgEIAAAABQAAAAExAQAAAAoyMDQyMzIyNTM5AwAAAAMxNjACAAAABDIwMjEEAAAAATAHAAAACjEwLzI0LzIwMjMIAAAACTMvMzEvMjAxOQkAAAABMCh3BNyL1NsIlLNM4I3U2wgoQ0lRLlRTRTo3MjAzLklRX1RPVEFMX1JFVi5DUTQyMDE4Li4uLlVTRAEAAAC84AQAAgAAAAw3MTEwNy4zNDE3OTYBCAAAAAUAAAABMQEAAAAKMjAxODMwMTU2MwMAAAADMTYwAgAAAAIyOAQAAAABMAcAAAAKMTAvMjQvMjAyMwgAAAAKMTIvMzEvMjAxOAkAAAABMCh3BNyL1NsIKWIx4I3U2wghQ0lRLlRTRTo3MjAzLklRX05JLkNRNDIwMTguLi4uVVNEAQAAALzgBAACAAAACzE2NDguOTU0MTA5AQgAAAAFAAAAATEBAAAACjIwMTgzMDE1NjMDAAAAAzE2MAIAAAACMTUEAAAAATAHAAAACjEwLzI0LzIwMjMIAAAACjEyLzMxLzIwMTgJAAAAATAodwTci9TbCCMhNOCN1NsIKUNJUS5UU0U6NzIwMy5JUV9DQVNIX0VRVUlWLkNRNDIwMTguLi4uVVNEAQAAALzgBAACAAAADDI4ODIwLjQ4OTQ2OQEIAAAABQAAAAEx</t>
  </si>
  <si>
    <t>AQAAAAoyMDE4MzAxNTYzAwAAAAMxNjACAAAABDEwOTYEAAAAATAHAAAACjEwLzI0LzIwMjMIAAAACjEyLzMxLzIwMTgJAAAAATAodwTci9TbCHiSNuCN1NsILUNJUS5UU0U6NzIwMy5JUV9DQVNIX1NUX0lOVkVTVC5DUTQyMDE4Li4uLlVTRAEAAAC84AQAAgAAAAs0Nzk4OC4xNTExNQEIAAAABQAAAAExAQAAAAoyMDE4MzAxNTYzAwAAAAMxNjACAAAABDEwMDIEAAAAATAHAAAACjEwLzI0LzIwMjMIAAAACjEyLzMxLzIwMTgJAAAAATAodwTci9TbCF7vVOCN1NsIJ0NJUS5UU0U6NzIwMy5JUV9UT1RBTF9DQS5DUTQyMDE4Li4uLlVTRAEAAAC84AQAAgAAAA0xNjIxNTguMjY0NzAyAQgAAAAFAAAAATEBAAAACjIwMTgzMDE1NjMDAAAAAzE2MAIAAAAEMTAwOAQAAAABMAcAAAAKMTAvMjQvMjAyMwgAAAAKMTIvMzEvMjAxOAkAAAABMCh3BNyL1NsI9CdW4I3U2wgrQ0lRLlRTRTo3MjAzLklRX1RPVEFMX0FTU0VUUy5DUTQyMDE4Li4uLlVTRAEAAAC84AQAAgAAAA00NjU2MjQuNTAwMTQ4AQgAAAAFAAAAATEBAAAACjIwMTgzMDE1NjMDAAAAAzE2MAIAAAAEMTAwNwQAAAABMAcAAAAKMTAvMjQvMjAyMwgAAAAKMTIvMzEvMjAxOAkAAAABMCh3BNyL1NsIznJP4I3U2wgnQ0lRLlRTRTo3MjAzLklRX1RPVEFMX0NMLkNRNDIwMTguLi4uVVNEAQAAALzgBAACAAAADTE2MTk3Ni42OTQyNjkBCAAAAAUAAAABMQEAAAAK</t>
  </si>
  <si>
    <t>MjAxODMwMTU2MwMAAAADMTYwAgAAAAQxMDA5BAAAAAEwBwAAAAoxMC8yNC8yMDIzCAAAAAoxMi8zMS8yMDE4CQAAAAEwKHcE3IvU2wiCz1DgjdTbCClDSVEuVFNFOjcyMDMuSVFfVE9UQUxfTElBQi5DUTQyMDE4Li4uLlVTRAEAAAC84AQAAgAAAA0yODUzMjkuMTUyOTkzAQgAAAAFAAAAATEBAAAACjIwMTgzMDE1NjMDAAAAAzE2MAIAAAAEMTI3NgQAAAABMAcAAAAKMTAvMjQvMjAyMwgAAAAKMTIvMzEvMjAxOAkAAAABMCh3BNyL1NsIXbpR4I3U2wgqQ0lRLlRTRTo3MjAzLklRX1BSRUZfRVFVSVRZLkNRNDIwMTguLi4uVVNEAQAAALzgBAADAAAAAAAodwTci9TbCA+nLOCN1NsIMkNJUS5UU0U6NzIwMy5JUV9UT1RBTF9DT01NT05fRVFVSVRZLkNRNDIwMTguLi4uVVNEAQAAALzgBAACAAAADTE3Mzk4OS4zMjcwMDcBCAAAAAUAAAABMQEAAAAKMjAxODMwMTU2MwMAAAADMTYwAgAAAAQxMDA2BAAAAAEwBwAAAAoxMC8yNC8yMDIzCAAAAAoxMi8zMS8yMDE4CQAAAAEwKHcE3IvU2wh+kVPgjdTbCCNDSVEuVFNFOjcyMDMuSVFfQVBJQy5DUTQyMDE4Li4uLlVTRAEAAAC84AQAAgAAAAs0NDQxLjk5MDYxNQEIAAAABQAAAAExAQAAAAoyMDE4MzAxNTYzAwAAAAMxNjACAAAABDEwODQEAAAAATAHAAAACjEwLzI0LzIwMjMIAAAACjEyLzMxLzIwMTgJAAAAATAodwTci9TbCAbjSOCN1NsIIUNJUS5UU0U6NzIwMy5J</t>
  </si>
  <si>
    <t>UV9SRS5DUTQyMDE4Li4uLlVTRAEAAAC84AQAAgAAAA0xOTYyNTAuNjk1MTEyAQgAAAAFAAAAATEBAAAACjIwMTgzMDE1NjMDAAAAAzE2MAIAAAAEMTIyMgQAAAABMAcAAAAKMTAvMjQvMjAyMwgAAAAKMTIvMzEvMjAxOAkAAAABMCh3BNyL1NsImaVL4I3U2wgrQ0lRLlRTRTo3MjAzLklRX1RPVEFMX0VRVUlUWS5DUTQyMDE4Li4uLlVTRAEAAAC84AQAAgAAAA0xODAyOTUuMzQ3MTU0AQgAAAAFAAAAATEBAAAACjIwMTgzMDE1NjMDAAAAAzE2MAIAAAAEMTI3NQQAAAABMAcAAAAKMTAvMjQvMjAyMwgAAAAKMTIvMzEvMjAxOAkAAAABMCh3BNyL1NsIlLNM4I3U2wg8Q0lRLlRTRTo3MjAzLklRX1RPVEFMX09VVFNUQU5ESU5HX0ZJTElOR19EQVRFLkNRNDIwMTguLi4uVVNEAQAAALzgBAACAAAACzE0MjM1LjMwMjE0AQQAAAAFAAAAATUBAAAACjIwMTgzMDE1NjMCAAAABTI0MTUzBgAAAAEwKHcE3IvU2wgxOk7gjdTbCClDSVEuVFNFOjcyMDMuSVFfVE9UQUxfREVCVC5DUTQyMDE4Li4uLlVTRAEAAAC84AQAAgAAAA0xODQzNjkuNjU3ODcxAQgAAAAFAAAAATEBAAAACjIwMTgzMDE1NjMDAAAAAzE2MAIAAAAENDE3MwQAAAABMAcAAAAKMTAvMjQvMjAyMwgAAAAKMTIvMzEvMjAxOAkAAAABMCh3BNyL1NsIIyE04I3U2wgtQ0lRLlRTRTo3MjAzLklRX1BSRUZfRElWX09USEVSLkNRNDIwMTguLi4uVVNEAQAAALzg</t>
  </si>
  <si>
    <t>BAACAAAACTMzLjY5NjM5NQEIAAAABQAAAAExAQAAAAoyMDE4MzAxNTYzAwAAAAMxNjACAAAAAjk3BAAAAAEwBwAAAAoxMC8yNC8yMDIzCAAAAAoxMi8zMS8yMDE4CQAAAAEwKHcE3IvU2wh4kjbgjdTbCCNDSVEuVFNFOjcyMDMuSVFfQ09HUy5DUTQyMDE4Li4uLlVTRAEAAAC84AQAAgAAAAw1NDY0NC44NDM0OTQBCAAAAAUAAAABMQEAAAAKMjAxODMwMTU2MwMAAAADMTYwAgAAAAIzNAQAAAABMAcAAAAKMTAvMjQvMjAyMwgAAAAKMTIvMzEvMjAxOAkAAAABMCh3BNyL1NsInQ9Z4I3U2wghQ0lRLlRTRTo3MjAzLklRX0FQLkNRNDIwMTguLi4uVVNEAQAAALzgBAACAAAADDIxMzc3Ljk2MTA5NQEIAAAABQAAAAExAQAAAAoyMDE4MzAxNTYzAwAAAAMxNjACAAAABDEwMTgEAAAAATAHAAAACjEwLzI0LzIwMjMIAAAACjEyLzMxLzIwMTgJAAAAATAodwTci9TbCAYNR+CN1NsIIUNJUS5UU0U6NzIwMy5JUV9BUi5DUTQyMDE4Li4uLlVTRAEAAAC84AQAAgAAAAwxOTQ2Ny42NzUzNTQBCAAAAAUAAAABMQEAAAAKMjAxODMwMTU2MwMAAAADMTYwAgAAAAQxMDIxBAAAAAEwBwAAAAoxMC8yNC8yMDIzCAAAAAoxMi8zMS8yMDE4CQAAAAEwKHcE3IvU2win+EfgjdTbCChDSVEuVFNFOjcyMDMuSVFfSU5WRU5UT1JZLkNRNDIwMTguLi4uVVNEAQAAALzgBAACAAAADDIzMjg4LjgyMTA1MgEIAAAABQAAAAExAQAAAAoyMDE4</t>
  </si>
  <si>
    <t>MzAxNTYzAwAAAAMxNjACAAAABDEwNDMEAAAAATAHAAAACjEwLzI0LzIwMjMIAAAACjEyLzMxLzIwMTgJAAAAATAodwTci9TbCPQnVuCN1NsIIkNJUS5UU0U6NzIwMy5JUV9TR0EuQ1E0MjAxOC4uLi5VU0QBAAAAvOAEAAIAAAALNzA4NC4yODIwMDgBCAAAAAUAAAABMQEAAAAKMjAxODMwMTU2MwMAAAADMTYwAgAAAAIyMwQAAAABMAcAAAAKMTAvMjQvMjAyMwgAAAAKMTIvMzEvMjAxOAkAAAABMCh3BNyL1NsI5TpX4I3U2wg3Q0lRLlRTRTo3MjAzLklRX1RPVEFMX1JFVl8xWVJfQU5OX0dST1dUSC5DUTQyMDE4Li4uLlVTRAEAAAC84AQAAgAAAAUyLjU3NAEIAAAABQAAAAExAQAAAAoyMDE4MzAxNTYzAwAAAAI3OQIAAAAENDE5NAQAAAABMAcAAAAKMTAvMjQvMjAyMwgAAAAKMTIvMzEvMjAxOAkAAAABMCh3BNyL1NsI/H8s4I3U2wghQ0lRLlRTRTo3MjAzLklRX0RBLkNRNDIwMTguLi4uVVNEAQAAALzgBAADAAAAAAAodwTci9TbCNP8V+CN1NsIL0NJUS5UU0U6NzIwMy5JUV9ORVRfSU5URVJFU1RfRVhQLkNRNDIwMTguLi4uVVNEAQAAALzgBAACAAAACjUxNi45NzU4MDEBCAAAAAUAAAABMQEAAAAKMjAxODMwMTU2MwMAAAADMTYwAgAAAAMzNjgEAAAAATAHAAAACjEwLzI0LzIwMjMIAAAACjEyLzMxLzIwMTgJAAAAATAodwTci9TbCCliMeCN1NsILkNJUS5UU0U6NzIwMy5JUV9ORVRfV09SS0lOR19DQVAu</t>
  </si>
  <si>
    <t>Q1E0MjAxOC4uLi5VU0QBAAAAvOAEAAIAAAAMNDE0NjYuMzE3MzA0AQgAAAAFAAAAATEBAAAACjIwMTgzMDE1NjMDAAAAAzE2MAIAAAAEMTMxMQQAAAABMAcAAAAKMTAvMjQvMjAyMwgAAAAKMTIvMzEvMjAxOAkAAAABMCh3BNyL1NsIznJP4I3U2wgkQ0lRLlRTRTo3MjAzLklRX0NBUEVYLkNRNDIwMTguLi4uVVNEAQAAALzgBAACAAAADC04NDc4LjA3NTAxOAEIAAAABQAAAAExAQAAAAoyMDE4MzAxNTYzAwAAAAMxNjACAAAABDIwMjEEAAAAATAHAAAACjEwLzI0LzIwMjMIAAAACjEyLzMxLzIwMTgJAAAAATAodwTci9TbCILPUOCN1NsIKENJUS5UU0U6NzIwMy5JUV9UT1RBTF9SRVYuQ1EzMjAxOC4uLi5VU0QBAAAAvOAEAAIAAAAMNjQ0MjUuMDE0ODExAQgAAAAFAAAAATEBAAAACjE5MjIxMTUwMDMDAAAAAzE2MAIAAAACMjgEAAAAATAHAAAACjEwLzI0LzIwMjMIAAAACTkvMzAvMjAxOAkAAAABMCh3BNyL1NsImaVL4I3U2wghQ0lRLlRTRTo3MjAzLklRX05JLkNRMzIwMTguLi4uVVNEAQAAALzgBAACAAAACzUxNTUuNjIzOTU0AQgAAAAFAAAAATEBAAAACjE5MjIxMTUwMDMDAAAAAzE2MAIAAAACMTUEAAAAATAHAAAACjEwLzI0LzIwMjMIAAAACTkvMzAvMjAxOAkAAAABMCh3BNyL1NsIlLNM4I3U2wgpQ0lRLlRTRTo3MjAzLklRX0NBU0hfRVFVSVYuQ1EzMjAxOC4uLi5VU0QBAAAAvOAEAAIAAAAMMzkz</t>
  </si>
  <si>
    <t>MDAuNTE0NDQzAQgAAAAFAAAAATEBAAAACjE5MjIxMTUwMDMDAAAAAzE2MAIAAAAEMTA5NgQAAAABMAcAAAAKMTAvMjQvMjAyMwgAAAAJOS8zMC8yMDE4CQAAAAEwKHcE3IvU2wgxOk7gjdTbCC1DSVEuVFNFOjcyMDMuSVFfQ0FTSF9TVF9JTlZFU1QuQ1EzMjAxOC4uLi5VU0QBAAAAvOAEAAIAAAAMNTE3MjQuNDQ2NzkxAQgAAAAFAAAAATEBAAAACjE5MjIxMTUwMDMDAAAAAzE2MAIAAAAEMTAwMgQAAAABMAcAAAAKMTAvMjQvMjAyMwgAAAAJOS8zMC8yMDE4CQAAAAEwKHcE3IvU2wj8fyzgjdTbCCdDSVEuVFNFOjcyMDMuSVFfVE9UQUxfQ0EuQ1EzMjAxOC4uLi5VU0QBAAAAvOAEAAIAAAAMMTYzMjQ2LjE3Nzk4AQgAAAAFAAAAATEBAAAACjE5MjIxMTUwMDMDAAAAAzE2MAIAAAAEMTAwOAQAAAABMAcAAAAKMTAvMjQvMjAyMwgAAAAJOS8zMC8yMDE4CQAAAAEwKHcE3IvU2wgG40jgjdTbCCtDSVEuVFNFOjcyMDMuSVFfVE9UQUxfQVNTRVRTLkNRMzIwMTguLi4uVVNEAQAAALzgBAACAAAADTQ2Mjc1Ny4yMjQzNTEBCAAAAAUAAAABMQEAAAAKMTkyMjExNTAwMwMAAAADMTYwAgAAAAQxMDA3BAAAAAEwBwAAAAoxMC8yNC8yMDIzCAAAAAk5LzMwLzIwMTgJAAAAATAodwTci9TbCAYNR+CN1NsIJ0NJUS5UU0U6NzIwMy5JUV9UT1RBTF9DTC5DUTMyMDE4Li4uLlVTRAEAAAC84AQAAgAAAA0xNTg0NTEuODM1MjQy</t>
  </si>
  <si>
    <t>AQgAAAAFAAAAATEBAAAACjE5MjIxMTUwMDMDAAAAAzE2MAIAAAAEMTAwOQQAAAABMAcAAAAKMTAvMjQvMjAyMwgAAAAJOS8zMC8yMDE4CQAAAAEwKHcE3IvU2wj8+TPgjdTbCClDSVEuVFNFOjcyMDMuSVFfVE9UQUxfTElBQi5DUTMyMDE4Li4uLlVTRAEAAAC84AQAAgAAAA0yODQ2NDAuODA4NDA4AQgAAAAFAAAAATEBAAAACjE5MjIxMTUwMDMDAAAAAzE2MAIAAAAEMTI3NgQAAAABMAcAAAAKMTAvMjQvMjAyMwgAAAAJOS8zMC8yMDE4CQAAAAEwKHcE3IvU2wh4kjbgjdTbCCpDSVEuVFNFOjcyMDMuSVFfUFJFRl9FUVVJVFkuQ1EzMjAxOC4uLi5VU0QBAAAAvOAEAAMAAAAAACh3BNyL1NsI5TpX4I3U2wgyQ0lRLlRTRTo3MjAzLklRX1RPVEFMX0NPTU1PTl9FUVVJVFkuQ1EzMjAxOC4uLi5VU0QBAAAAvOAEAAIAAAANMTcxOTI5LjI1NDgwOAEIAAAABQAAAAExAQAAAAoxOTIyMTE1MDAzAwAAAAMxNjACAAAABDEwMDYEAAAAATAHAAAACjEwLzI0LzIwMjMIAAAACTkvMzAvMjAxOAkAAAABMCh3BNyL1NsI0/xX4I3U2wgjQ0lRLlRTRTo3MjAzLklRX0FQSUMuQ1EzMjAxOC4uLi5VU0QBAAAAvOAEAAMAAAAAACh3BNyL1NsInQ9Z4I3U2wghQ0lRLlRTRTo3MjAzLklRX1JFLkNRMzIwMTguLi4uVVNEAQAAALzgBAADAAAAAAAodwTci9TbCKf4R+CN1NsIK0NJUS5UU0U6NzIwMy5JUV9UT1RBTF9FUVVJVFkuQ1Ez</t>
  </si>
  <si>
    <t>MjAxOC4uLi5VU0QBAAAAvOAEAAIAAAANMTc4MTE2LjQxNTk0MgEIAAAABQAAAAExAQAAAAoxOTIyMTE1MDAzAwAAAAMxNjACAAAABDEyNzUEAAAAATAHAAAACjEwLzI0LzIwMjMIAAAACTkvMzAvMjAxOAkAAAABMCh3BNyL1NsIgs9Q4I3U2wg8Q0lRLlRTRTo3MjAzLklRX1RPVEFMX09VVFNUQU5ESU5HX0ZJTElOR19EQVRFLkNRMzIwMTguLi4uVVNEAQAAALzgBAACAAAACzE0MzQ2LjMwMTk2AQQAAAAFAAAAATUBAAAACjE5MjIxMTUwMDMCAAAABTI0MTUzBgAAAAEwKHcE3IvU2whdulHgjdTbCClDSVEuVFNFOjcyMDMuSVFfVE9UQUxfREVCVC5DUTMyMDE4Li4uLlVTRAEAAAC84AQAAgAAAA0xODQwMzcuNDk3ODY3AQgAAAAFAAAAATEBAAAACjE5MjIxMTUwMDMDAAAAAzE2MAIAAAAENDE3MwQAAAABMAcAAAAKMTAvMjQvMjAyMwgAAAAJOS8zMC8yMDE4CQAAAAEwKHcE3IvU2wh+kVPgjdTbCC1DSVEuVFNFOjcyMDMuSVFfUFJFRl9ESVZfT1RIRVIuQ1EzMjAxOC4uLi5VU0QBAAAAvOAEAAIAAAAJMzIuNTc2OTkyAQgAAAAFAAAAATEBAAAACjE5MjIxMTUwMDMDAAAAAzE2MAIAAAACOTcEAAAAATAHAAAACjEwLzI0LzIwMjMIAAAACTkvMzAvMjAxOAkAAAABMCh3BNyL1NsIXu9U4I3U2wgjQ0lRLlRTRTo3MjAzLklRX0NPR1MuQ1EzMjAxOC4uLi5VU0QBAAAAvOAEAAIAAAAMNTI4MzUuMjI3OTIyAQgAAAAF</t>
  </si>
  <si>
    <t>AAAAATEBAAAACjE5MjIxMTUwMDMDAAAAAzE2MAIAAAACMzQEAAAAATAHAAAACjEwLzI0LzIwMjMIAAAACTkvMzAvMjAxOAkAAAABMCh3BNyL1NsI9CdW4I3U2wghQ0lRLlRTRTo3MjAzLklRX0FQLkNRMzIwMTguLi4uVVNEAQAAALzgBAACAAAADDIwOTgwLjQxMDk1MQEIAAAABQAAAAExAQAAAAoxOTIyMTE1MDAzAwAAAAMxNjACAAAABDEwMTgEAAAAATAHAAAACjEwLzI0LzIwMjMIAAAACTkvMzAvMjAxOAkAAAABMCh3BNyL1NsIMTpO4I3U2wghQ0lRLlRTRTo3MjAzLklRX0FSLkNRMzIwMTguLi4uVVNEAQAAALzgBAACAAAADDc2OTMyLjE2NTIwNAEIAAAABQAAAAExAQAAAAoxOTIyMTE1MDAzAwAAAAMxNjACAAAABDEwMjEEAAAAATAHAAAACjEwLzI0LzIwMjMIAAAACTkvMzAvMjAxOAkAAAABMCh3BNyL1NsIKWIx4I3U2wgoQ0lRLlRTRTo3MjAzLklRX0lOVkVOVE9SWS5DUTMyMDE4Li4uLlVTRAEAAAC84AQAAgAAAAsyMjc2NS40MzA5NQEIAAAABQAAAAExAQAAAAoxOTIyMTE1MDAzAwAAAAMxNjACAAAABDEwNDMEAAAAATAHAAAACjEwLzI0LzIwMjMIAAAACTkvMzAvMjAxOAkAAAABMCh3BNyL1NsI/Pkz4I3U2wgiQ0lRLlRTRTo3MjAzLklRX1NHQS5DUTMyMDE4Li4uLlVTRAEAAAC84AQAAgAAAAs2NDg2LjM5ODkxMQEIAAAABQAAAAExAQAAAAoxOTIyMTE1MDAzAwAAAAMxNjACAAAAAjIzBAAAAAEw</t>
  </si>
  <si>
    <t>BwAAAAoxMC8yNC8yMDIzCAAAAAk5LzMwLzIwMTgJAAAAATAodwTci9TbCHiSNuCN1NsIN0NJUS5UU0U6NzIwMy5JUV9UT1RBTF9SRVZfMVlSX0FOTl9HUk9XVEguQ1EzMjAxOC4uLi5VU0QBAAAAvOAEAAIAAAAGMi4zNDcxAQgAAAAFAAAAATEBAAAACjE5MjIxMTUwMDMDAAAAAjc5AgAAAAQ0MTk0BAAAAAEwBwAAAAoxMC8yNC8yMDIzCAAAAAk5LzMwLzIwMTgJAAAAATAodwTci9TbCM5yT+CN1NsIIUNJUS5UU0U6NzIwMy5JUV9EQS5DUTMyMDE4Li4uLlVTRAEAAAC84AQAAwAAAAAAKHcE3IvU2wgG40jgjdTbCC9DSVEuVFNFOjcyMDMuSVFfTkVUX0lOVEVSRVNUX0VYUC5DUTMyMDE4Li4uLlVTRAEAAAC84AQAAgAAAAoyNTMuMTI1OTU3AQgAAAAFAAAAATEBAAAACjE5MjIxMTUwMDMDAAAAAzE2MAIAAAADMzY4BAAAAAEwBwAAAAoxMC8yNC8yMDIzCAAAAAk5LzMwLzIwMTgJAAAAATAodwTci9TbCBTfSuCN1NsILkNJUS5UU0U6NzIwMy5JUV9ORVRfV09SS0lOR19DQVAuQ1EzMjAxOC4uLi5VU0QBAAAAvOAEAAIAAAAMMzk2MDkuOTczODM1AQgAAAAFAAAAATEBAAAACjE5MjIxMTUwMDMDAAAAAzE2MAIAAAAEMTMxMQQAAAABMAcAAAAKMTAvMjQvMjAyMwgAAAAJOS8zMC8yMDE4CQAAAAEwKHcE3IvU2wiZpUvgjdTbCCRDSVEuVFNFOjcyMDMuSVFfQ0FQRVguQ1EzMjAxOC4uLi5VU0QBAAAAvOAEAAIAAAAM</t>
  </si>
  <si>
    <t>LTc4ODIuMTMzOTkzAQgAAAAFAAAAATEBAAAACjE5MjIxMTUwMDMDAAAAAzE2MAIAAAAEMjAyMQQAAAABMAcAAAAKMTAvMjQvMjAyMwgAAAAJOS8zMC8yMDE4CQAAAAEwKHcE3IvU2wiUs0zgjdTbCChDSVEuVFNFOjcyMDMuSVFfVE9UQUxfUkVWLkNRMjIwMTguLi4uVVNEAQAAALzgBAACAAAADDY2NDI2LjY4MDIwNAEIAAAABQAAAAExAQAAAAoxOTAwMjQ1Njc1AwAAAAMxNjACAAAAAjI4BAAAAAEwBwAAAAoxMC8yNC8yMDIzCAAAAAk2LzMwLzIwMTgJAAAAATAodwTci9TbCKf4R+CN1NsIIUNJUS5UU0U6NzIwMy5JUV9OSS5DUTIyMDE4Li4uLlVTRAEAAAC84AQAAgAAAAs1OTMwLjIyMzkzNAEIAAAABQAAAAExAQAAAAoxOTAwMjQ1Njc1AwAAAAMxNjACAAAAAjE1BAAAAAEwBwAAAAoxMC8yNC8yMDIzCAAAAAk2LzMwLzIwMTgJAAAAATAodwTci9TbCPz5M+CN1NsIKUNJUS5UU0U6NzIwMy5JUV9DQVNIX0VRVUlWLkNRMjIwMTguLi4uVVNEAQAAALzgBAACAAAADDM1MTU1LjI3ODk5NQEIAAAABQAAAAExAQAAAAoxOTAwMjQ1Njc1AwAAAAMxNjACAAAABDEwOTYEAAAAATAHAAAACjEwLzI0LzIwMjMIAAAACTYvMzAvMjAxOAkAAAABMCh3BNyL1NsIeJI24I3U2wgtQ0lRLlRTRTo3MjAzLklRX0NBU0hfU1RfSU5WRVNULkNRMjIwMTguLi4uVVNEAQAAALzgBAACAAAADDUwMDI3Ljg1MjU0NQEIAAAABQAAAAEx</t>
  </si>
  <si>
    <t>AQAAAAoxOTAwMjQ1Njc1AwAAAAMxNjACAAAABDEwMDIEAAAAATAHAAAACjEwLzI0LzIwMjMIAAAACTYvMzAvMjAxOAkAAAABMCh3BNyL1NsIXu9U4I3U2wgnQ0lRLlRTRTo3MjAzLklRX1RPVEFMX0NBLkNRMjIwMTguLi4uVVNEAQAAALzgBAACAAAADTE2MjYzOS4zNTAxNjcBCAAAAAUAAAABMQEAAAAKMTkwMDI0NTY3NQMAAAADMTYwAgAAAAQxMDA4BAAAAAEwBwAAAAoxMC8yNC8yMDIzCAAAAAk2LzMwLzIwMTgJAAAAATAodwTci9TbCPQnVuCN1NsIK0NJUS5UU0U6NzIwMy5JUV9UT1RBTF9BU1NFVFMuQ1EyMjAxOC4uLi5VU0QBAAAAvOAEAAIAAAANNDYwNTY2LjEzNjk2NgEIAAAABQAAAAExAQAAAAoxOTAwMjQ1Njc1AwAAAAMxNjACAAAABDEwMDcEAAAAATAHAAAACjEwLzI0LzIwMjMIAAAACTYvMzAvMjAxOAkAAAABMCh3BNyL1NsI5TpX4I3U2wgnQ0lRLlRTRTo3MjAzLklRX1RPVEFMX0NMLkNRMjIwMTguLi4uVVNEAQAAALzgBAACAAAADTE2MDg5MS4xNTQ1MTQBCAAAAAUAAAABMQEAAAAKMTkwMDI0NTY3NQMAAAADMTYwAgAAAAQxMDA5BAAAAAEwBwAAAAoxMC8yNC8yMDIzCAAAAAk2LzMwLzIwMTgJAAAAATAodwTci9TbCILPUOCN1NsIKUNJUS5UU0U6NzIwMy5JUV9UT1RBTF9MSUFCLkNRMjIwMTguLi4uVVNEAQAAALzgBAACAAAADTI4MzQ1NS40NjczMjEBCAAAAAUAAAABMQEAAAAKMTkwMDI0</t>
  </si>
  <si>
    <t>NTY3NQMAAAADMTYwAgAAAAQxMjc2BAAAAAEwBwAAAAoxMC8yNC8yMDIzCAAAAAk2LzMwLzIwMTgJAAAAATAodwTci9TbCF26UeCN1NsIKkNJUS5UU0U6NzIwMy5JUV9QUkVGX0VRVUlUWS5DUTIyMDE4Li4uLlVTRAEAAAC84AQAAwAAAAAAKHcE3IvU2wj8fyzgjdTbCDJDSVEuVFNFOjcyMDMuSVFfVE9UQUxfQ09NTU9OX0VRVUlUWS5DUTIyMDE4Li4uLlVTRAEAAAC84AQAAgAAAA0xNzA5MzkuMzUwNDMxAQgAAAAFAAAAATEBAAAACjE5MDAyNDU2NzUDAAAAAzE2MAIAAAAEMTAwNgQAAAABMAcAAAAKMTAvMjQvMjAyMwgAAAAJNi8zMC8yMDE4CQAAAAEwKHcE3IvU2wh+kVPgjdTbCCNDSVEuVFNFOjcyMDMuSVFfQVBJQy5DUTIyMDE4Li4uLlVTRAEAAAC84AQAAwAAAAAAKHcE3IvU2wgpYjHgjdTbCCFDSVEuVFNFOjcyMDMuSVFfUkUuQ1EyMjAxOC4uLi5VU0QBAAAAvOAEAAMAAAAAACh3BNyL1NsImaVL4I3U2wgrQ0lRLlRTRTo3MjAzLklRX1RPVEFMX0VRVUlUWS5DUTIyMDE4Li4uLlVTRAEAAAC84AQAAgAAAA0xNzcxMTAuNjY5NjQ1AQgAAAAFAAAAATEBAAAACjE5MDAyNDU2NzUDAAAAAzE2MAIAAAAEMTI3NQQAAAABMAcAAAAKMTAvMjQvMjAyMwgAAAAJNi8zMC8yMDE4CQAAAAEwKHcE3IvU2wiUs0zgjdTbCDxDSVEuVFNFOjcyMDMuSVFfVE9UQUxfT1VUU1RBTkRJTkdfRklMSU5HX0RBVEUuQ1EyMjAx</t>
  </si>
  <si>
    <t>OC4uLi5VU0QBAAAAvOAEAAIAAAAMMTQ0NjMuMDA0MTE1AQQAAAAFAAAAATUBAAAACjE5MDAyNDU2NzUCAAAABTI0MTUzBgAAAAEwKHcE3IvU2wgxOk7gjdTbCClDSVEuVFNFOjcyMDMuSVFfVE9UQUxfREVCVC5DUTIyMDE4Li4uLlVTRAEAAAC84AQAAgAAAA0xODI2MDkuNjIzMjY2AQgAAAAFAAAAATEBAAAACjE5MDAyNDU2NzUDAAAAAzE2MAIAAAAENDE3MwQAAAABMAcAAAAKMTAvMjQvMjAyMwgAAAAJNi8zMC8yMDE4CQAAAAEwKHcE3IvU2wjOck/gjdTbCC1DSVEuVFNFOjcyMDMuSVFfUFJFRl9ESVZfT1RIRVIuQ1EyMjAxOC4uLi5VU0QBAAAAvOAEAAIAAAAJMzMuMzU0Mzg2AQgAAAAFAAAAATEBAAAACjE5MDAyNDU2NzUDAAAAAzE2MAIAAAACOTcEAAAAATAHAAAACjEwLzI0LzIwMjMIAAAACTYvMzAvMjAxOAkAAAABMCh3BNyL1NsIeJI24I3U2wgjQ0lRLlRTRTo3MjAzLklRX0NPR1MuQ1EyMjAxOC4uLi5VU0QBAAAAvOAEAAIAAAAMNTQwMjUuMTgyMTU2AQgAAAAFAAAAATEBAAAACjE5MDAyNDU2NzUDAAAAAzE2MAIAAAACMzQEAAAAATAHAAAACjEwLzI0LzIwMjMIAAAACTYvMzAvMjAxOAkAAAABMCh3BNyL1NsInQ9Z4I3U2wghQ0lRLlRTRTo3MjAzLklRX0FQLkNRMjIwMTguLi4uVVNEAQAAALzgBAACAAAADDIxNTY4LjIzNDE3NQEIAAAABQAAAAExAQAAAAoxOTAwMjQ1Njc1AwAAAAMxNjACAAAA</t>
  </si>
  <si>
    <t>BDEwMTgEAAAAATAHAAAACjEwLzI0LzIwMjMIAAAACTYvMzAvMjAxOAkAAAABMCh3BNyL1NsIBg1H4I3U2wghQ0lRLlRTRTo3MjAzLklRX0FSLkNRMjIwMTguLi4uVVNEAQAAALzgBAACAAAADDc3NTIyLjUyMTQwOAEIAAAABQAAAAExAQAAAAoxOTAwMjQ1Njc1AwAAAAMxNjACAAAABDEwMjEEAAAAATAHAAAACjEwLzI0LzIwMjMIAAAACTYvMzAvMjAxOAkAAAABMCh3BNyL1NsIp/hH4I3U2wgoQ0lRLlRTRTo3MjAzLklRX0lOVkVOVE9SWS5DUTIyMDE4Li4uLlVTRAEAAAC84AQAAgAAAAwyMjg4OC4zNDQyODUBCAAAAAUAAAABMQEAAAAKMTkwMDI0NTY3NQMAAAADMTYwAgAAAAQxMDQzBAAAAAEwBwAAAAoxMC8yNC8yMDIzCAAAAAk2LzMwLzIwMTgJAAAAATAodwTci9TbCAbjSOCN1NsIIkNJUS5UU0U6NzIwMy5JUV9TR0EuQ1EyMjAxOC4uLi5VU0QBAAAAvOAEAAIAAAALNjI0Mi4yODYzNzcBCAAAAAUAAAABMQEAAAAKMTkwMDI0NTY3NQMAAAADMTYwAgAAAAIyMwQAAAABMAcAAAAKMTAvMjQvMjAyMwgAAAAJNi8zMC8yMDE4CQAAAAEwKHcE3IvU2wjlOlfgjdTbCDdDSVEuVFNFOjcyMDMuSVFfVE9UQUxfUkVWXzFZUl9BTk5fR1JPV1RILkNRMjIwMTguLi4uVVNEAQAAALzgBAACAAAABjQuNDcxNAEIAAAABQAAAAExAQAAAAoxOTAwMjQ1Njc1AwAAAAI3OQIAAAAENDE5NAQAAAABMAcAAAAKMTAvMjQvMjAy</t>
  </si>
  <si>
    <t>MwgAAAAJNi8zMC8yMDE4CQAAAAEwKHcE3IvU2wj8fyzgjdTbCCFDSVEuVFNFOjcyMDMuSVFfREEuQ1EyMjAxOC4uLi5VU0QBAAAAvOAEAAMAAAAAACh3BNyL1NsIr9VX4I3U2wgvQ0lRLlRTRTo3MjAzLklRX05FVF9JTlRFUkVTVF9FWFAuQ1EyMjAxOC4uLi5VU0QBAAAAvOAEAAIAAAAJNzYxLjkwMDA2AQgAAAAFAAAAATEBAAAACjE5MDAyNDU2NzUDAAAAAzE2MAIAAAADMzY4BAAAAAEwBwAAAAoxMC8yNC8yMDIzCAAAAAk2LzMwLzIwMTgJAAAAATAodwTci9TbCCliMeCN1NsILkNJUS5UU0U6NzIwMy5JUV9ORVRfV09SS0lOR19DQVAuQ1EyMjAxOC4uLi5VU0QBAAAAvOAEAAIAAAAMNDAzNjAuNjgzMzQ2AQgAAAAFAAAAATEBAAAACjE5MDAyNDU2NzUDAAAAAzE2MAIAAAAEMTMxMQQAAAABMAcAAAAKMTAvMjQvMjAyMwgAAAAJNi8zMC8yMDE4CQAAAAEwN54E3IvU2wj8+TPgjdTbCCRDSVEuVFNFOjcyMDMuSVFfQ0FQRVguQ1EyMjAxOC4uLi5VU0QBAAAAvOAEAAIAAAAMLTkyNzIuMjIxNTE0AQgAAAAFAAAAATEBAAAACjE5MDAyNDU2NzUDAAAAAzE2MAIAAAAEMjAyMQQAAAABMAcAAAAKMTAvMjQvMjAyMwgAAAAJNi8zMC8yMDE4CQAAAAEwN54E3IvU2whdulHgjdTbCChDSVEuVFNFOjcyMDMuSVFfVE9UQUxfUkVWLkNRMTIwMTguLi4uVVNEAQAAALzgBAACAAAACzcxMzk1LjI4NjA5AQgAAAAFAAAAATEB</t>
  </si>
  <si>
    <t>AAAACjE5NjkwNDc4NzcDAAAAAzE2MAIAAAACMjgEAAAAATAHAAAACjEwLzI0LzIwMjMIAAAACTMvMzEvMjAxOAkAAAABMDeeBNyL1NsIlLNM4I3U2wghQ0lRLlRTRTo3MjAzLklRX05JLkNRMTIwMTguLi4uVVNEAQAAALzgBAACAAAACzQ1MjcuMTUwNTM3AQgAAAAFAAAAATEBAAAACjE5NjkwNDc4NzcDAAAAAzE2MAIAAAACMTUEAAAAATAHAAAACjEwLzI0LzIwMjMIAAAACTMvMzEvMjAxOAkAAAABMDeeBNyL1NsIMTpO4I3U2wgpQ0lRLlRTRTo3MjAzLklRX0NBU0hfRVFVSVYuQ1ExMjAxOC4uLi5VU0QBAAAAvOAEAAIAAAAMMjI1MDguNTgzNTI1AQgAAAAFAAAAATEBAAAACjE5NjkwNDc4NzcDAAAAAzE2MAIAAAAEMTA5NgQAAAABMAcAAAAKMTAvMjQvMjAyMwgAAAAJMy8zMS8yMDE4CQAAAAEwN54E3IvU2wjfS0/gjdTbCC1DSVEuVFNFOjcyMDMuSVFfQ0FTSF9TVF9JTlZFU1QuQ1ExMjAxOC4uLi5VU0QBAAAAvOAEAAIAAAAMNDU5OTQuMTI2NzQ5AQgAAAAFAAAAATEBAAAACjE5NjkwNDc4NzcDAAAAAzE2MAIAAAAEMTAwMgQAAAABMAcAAAAKMTAvMjQvMjAyMwgAAAAJMy8zMS8yMDE4CQAAAAEwN54E3IvU2wiCz1DgjdTbCCdDSVEuVFNFOjcyMDMuSVFfVE9UQUxfQ0EuQ1ExMjAxOC4uLi5VU0QBAAAAvOAEAAIAAAAMMTcwOTIwLjkyNTE5AQgAAAAFAAAAATEBAAAACjE5NjkwNDc4NzcDAAAAAzE2MAIA</t>
  </si>
  <si>
    <t>AAAEMTAwOAQAAAABMAcAAAAKMTAvMjQvMjAyMwgAAAAJMy8zMS8yMDE4CQAAAAEwN54E3IvU2wgG40jgjdTbCCtDSVEuVFNFOjcyMDMuSVFfVE9UQUxfQVNTRVRTLkNRMTIwMTguLi4uVVNEAQAAALzgBAACAAAADTQ3MzY5MC4wNDY0NDYBCAAAAAUAAAABMQEAAAAKMTk2OTA0Nzg3NwMAAAADMTYwAgAAAAQxMDA3BAAAAAEwBwAAAAoxMC8yNC8yMDIzCAAAAAkzLzMxLzIwMTgJAAAAATA3ngTci9TbCAYNR+CN1NsIJ0NJUS5UU0U6NzIwMy5JUV9UT1RBTF9DTC5DUTEyMDE4Li4uLlVTRAEAAAC84AQAAgAAAA0xNjc1NzEuMTI5ODI0AQgAAAAFAAAAATEBAAAACjE5NjkwNDc4NzcDAAAAAzE2MAIAAAAEMTAwOQQAAAABMAcAAAAKMTAvMjQvMjAyMwgAAAAJMy8zMS8yMDE4CQAAAAEwN54E3IvU2wj8+TPgjdTbCClDSVEuVFNFOjcyMDMuSVFfVE9UQUxfTElBQi5DUTEyMDE4Li4uLlVTRAEAAAC84AQAAgAAAAwyOTA3NDEuMDA1MjUBCAAAAAUAAAABMQEAAAAKMTk2OTA0Nzg3NwMAAAADMTYwAgAAAAQxMjc2BAAAAAEwBwAAAAoxMC8yNC8yMDIzCAAAAAkzLzMxLzIwMTgJAAAAATA3ngTci9TbCHiSNuCN1NsIKkNJUS5UU0U6NzIwMy5JUV9QUkVGX0VRVUlUWS5DUTEyMDE4Li4uLlVTRAEAAAC84AQAAwAAAAAAN54E3IvU2wgU30rgjdTbCDJDSVEuVFNFOjcyMDMuSVFfVE9UQUxfQ09NTU9OX0VRVUlUWS5DUTEy</t>
  </si>
  <si>
    <t>MDE4Li4uLlVTRAEAAAC84AQAAgAAAA0xNzY0MTMuMzc4NzI0AQgAAAAFAAAAATEBAAAACjE5NjkwNDc4NzcDAAAAAzE2MAIAAAAEMTAwNgQAAAABMAcAAAAKMTAvMjQvMjAyMwgAAAAJMy8zMS8yMDE4CQAAAAEwN54E3IvU2wiv1VfgjdTbCCNDSVEuVFNFOjcyMDMuSVFfQVBJQy5DUTEyMDE4Li4uLlVTRAEAAAC84AQAAgAAAAs0NTkwLjE5ODQxOQEIAAAABQAAAAExAQAAAAoxOTY5MDQ3ODc3AwAAAAMxNjACAAAABDEwODQEAAAAATAHAAAACjEwLzI0LzIwMjMIAAAACTMvMzEvMjAxOAkAAAABMDeeBNyL1NsInQ9Z4I3U2wghQ0lRLlRTRTo3MjAzLklRX1JFLkNRMTIwMTguLi4uVVNEAQAAALzgBAACAAAADTE4MzM1Ny4zMjcwNzgBCAAAAAUAAAABMQEAAAAKMTk2OTA0Nzg3NwMAAAADMTYwAgAAAAQxMjIyBAAAAAEwBwAAAAoxMC8yNC8yMDIzCAAAAAkzLzMxLzIwMTgJAAAAATA3ngTci9TbCIfRR+CN1NsIK0NJUS5UU0U6NzIwMy5JUV9UT1RBTF9FUVVJVFkuQ1ExMjAxOC4uLi5VU0QBAAAAvOAEAAIAAAANMTgyOTQ5LjA0MTE5NwEIAAAABQAAAAExAQAAAAoxOTY5MDQ3ODc3AwAAAAMxNjACAAAABDEyNzUEAAAAATAHAAAACjEwLzI0LzIwMjMIAAAACTMvMzEvMjAxOAkAAAABMDeeBNyL1NsI/H8s4I3U2wg8Q0lRLlRTRTo3MjAzLklRX1RPVEFMX09VVFNUQU5ESU5HX0ZJTElOR19EQVRFLkNRMTIwMTgu</t>
  </si>
  <si>
    <t>Li4uVVNEAQAAALzgBAACAAAACzE0NTQ5LjYxOTk2AQQAAAAFAAAAATUBAAAACjE5NjkwNDc4NzcCAAAABTI0MTUzBgAAAAEwN54E3IvU2whdulHgjdTbCClDSVEuVFNFOjcyMDMuSVFfVE9UQUxfREVCVC5DUTEyMDE4Li4uLlVTRAEAAAC84AQAAgAAAA0xODM5OTQuMjY1MTA2AQgAAAAFAAAAATEBAAAACjE5NjkwNDc4NzcDAAAAAzE2MAIAAAAENDE3MwQAAAABMAcAAAAKMTAvMjQvMjAyMwgAAAAJMy8zMS8yMDE4CQAAAAEwN54E3IvU2wh+kVPgjdTbCC1DSVEuVFNFOjcyMDMuSVFfUFJFRl9ESVZfT1RIRVIuQ1ExMjAxOC4uLi5VU0QBAAAAvOAEAAIAAAAJMjguOTI1MTkzAQgAAAAFAAAAATEBAAAACjE5NjkwNDc4NzcDAAAAAzE2MAIAAAACOTcEAAAAATAHAAAACjEwLzI0LzIwMjMIAAAACTMvMzEvMjAxOAkAAAABMDeeBNyL1NsI48lU4I3U2wgjQ0lRLlRTRTo3MjAzLklRX0NPR1MuQ1ExMjAxOC4uLi5VU0QBAAAAvOAEAAIAAAAMNTQwNTIuNjM2NjE3AQgAAAAFAAAAATEBAAAACjE5NjkwNDc4NzcDAAAAAzE2MAIAAAACMzQEAAAAATAHAAAACjEwLzI0LzIwMjMIAAAACTMvMzEvMjAxOAkAAAABMDeeBNyL1NsI9CdW4I3U2wghQ0lRLlRTRTo3MjAzLklRX0FQLkNRMTIwMTguLi4uVVNEAQAAALzgBAACAAAADDI0MzU1LjMyMzQwOAEIAAAABQAAAAExAQAAAAoxOTY5MDQ3ODc3AwAAAAMxNjACAAAABDEw</t>
  </si>
  <si>
    <t>MTgEAAAAATAHAAAACjEwLzI0LzIwMjMIAAAACTMvMzEvMjAxOAkAAAABMDeeBNyL1NsI5TpX4I3U2wghQ0lRLlRTRTo3MjAzLklRX0FSLkNRMTIwMTguLi4uVVNEAQAAALzgBAACAAAACzIwODk4Ljg0NzU2AQgAAAAFAAAAATEBAAAACjE5NjkwNDc4NzcDAAAAAzE2MAIAAAAEMTAyMQQAAAABMAcAAAAKMTAvMjQvMjAyMwgAAAAJMy8zMS8yMDE4CQAAAAEwN54E3IvU2wgpYjHgjdTbCChDSVEuVFNFOjcyMDMuSVFfSU5WRU5UT1JZLkNRMTIwMTguLi4uVVNEAQAAALzgBAACAAAADDIzOTE0LjAyNTg5NgEIAAAABQAAAAExAQAAAAoxOTY5MDQ3ODc3AwAAAAMxNjACAAAABDEwNDMEAAAAATAHAAAACjEwLzI0LzIwMjMIAAAACTMvMzEvMjAxOAkAAAABMDeeBNyL1NsI/Pkz4I3U2wgiQ0lRLlRTRTo3MjAzLklRX1NHQS5DUTEyMDE4Li4uLlVTRAEAAAC84AQAAgAAAAs4MjY2LjQ1Njc3MwEIAAAABQAAAAExAQAAAAoxOTY5MDQ3ODc3AwAAAAMxNjACAAAAAjIzBAAAAAEwBwAAAAoxMC8yNC8yMDIzCAAAAAkzLzMxLzIwMTgJAAAAATA3ngTci9TbCHiSNuCN1NsIN0NJUS5UU0U6NzIwMy5JUV9UT1RBTF9SRVZfMVlSX0FOTl9HUk9XVEguQ1ExMjAxOC4uLi5VU0QBAAAAvOAEAAIAAAAGMS44ODE5AQgAAAAFAAAAATEBAAAACjE5NjkwNDc4NzcDAAAAAjc5AgAAAAQ0MTk0BAAAAAEwBwAAAAoxMC8yNC8yMDIzCAAA</t>
  </si>
  <si>
    <t>AAkzLzMxLzIwMTgJAAAAATA3ngTci9TbCN9LT+CN1NsIIUNJUS5UU0U6NzIwMy5JUV9EQS5DUTEyMDE4Li4uLlVTRAEAAAC84AQAAwAAAAAAN54E3IvU2wiCz1DgjdTbCC9DSVEuVFNFOjcyMDMuSVFfTkVUX0lOVEVSRVNUX0VYUC5DUTEyMDE4Li4uLlVTRAEAAAC84AQAAgAAAAoyMTkuNzkxOTIyAQgAAAAFAAAAATEBAAAACjE5NjkwNDc4NzcDAAAAAzE2MAIAAAADMzY4BAAAAAEwBwAAAAoxMC8yNC8yMDIzCAAAAAkzLzMxLzIwMTgJAAAAATA3ngTci9TbCBTfSuCN1NsILkNJUS5UU0U6NzIwMy5JUV9ORVRfV09SS0lOR19DQVAuQ1ExMjAxOC4uLi5VU0QBAAAAvOAEAAIAAAANLTM4OTQ0Ljk3NjE4NwEIAAAABQAAAAExAQAAAAoxOTY5MDQ3ODc3AwAAAAMxNjACAAAABDEzMTEEAAAAATAHAAAACjEwLzI0LzIwMjMIAAAACTMvMzEvMjAxOAkAAAABMDeeBNyL1NsICntL4I3U2wgkQ0lRLlRTRTo3MjAzLklRX0NBUEVYLkNRMTIwMTguLi4uVVNEAQAAALzgBAACAAAADC05MjAxLjkyMTI0OQEIAAAABQAAAAExAQAAAAoxOTY5MDQ3ODc3AwAAAAMxNjACAAAABDIwMjEEAAAAATAHAAAACjEwLzI0LzIwMjMIAAAACTMvMzEvMjAxOAkAAAABMDeeBNyL1NsIlLNM4I3U2wgoQ0lRLlRTRTo3MjAzLklRX1RPVEFMX1JFVi5DUTQyMDE3Li4uLlVTRAEAAAC84AQAAgAAAAw2NzUyNS43ODY3ODEBCAAAAAUAAAABMQEA</t>
  </si>
  <si>
    <t>AAAKMTg3NDE4NDcxOQMAAAADMTYwAgAAAAIyOAQAAAABMAcAAAAKMTAvMjQvMjAyMwgAAAAKMTIvMzEvMjAxNwkAAAABMDeeBNyL1NsIh9FH4I3U2wghQ0lRLlRTRTo3MjAzLklRX05JLkNRNDIwMTcuLi4uVVNEAQAAALzgBAACAAAACzgzNjEuOTU2NzU3AQgAAAAFAAAAATEBAAAACjE4NzQxODQ3MTkDAAAAAzE2MAIAAAACMTUEAAAAATAHAAAACjEwLzI0LzIwMjMIAAAACjEyLzMxLzIwMTcJAAAAATA3ngTci9TbCAbjSOCN1NsIKUNJUS5UU0U6NzIwMy5JUV9DQVNIX0VRVUlWLkNRNDIwMTcuLi4uVVNEAQAAALzgBAACAAAADDM1MDU1LjUwNjY5OAEIAAAABQAAAAExAQAAAAoxODc0MTg0NzE5AwAAAAMxNjACAAAABDEwOTYEAAAAATAHAAAACjEwLzI0LzIwMjMIAAAACjEyLzMxLzIwMTcJAAAAATA3ngTci9TbCHiSNuCN1NsILUNJUS5UU0U6NzIwMy5JUV9DQVNIX1NUX0lOVkVTVC5DUTQyMDE3Li4uLlVTRAEAAAC84AQAAgAAAAw1MTQxMi4wOTIxMTYBCAAAAAUAAAABMQEAAAAKMTg3NDE4NDcxOQMAAAADMTYwAgAAAAQxMDAyBAAAAAEwBwAAAAoxMC8yNC8yMDIzCAAAAAoxMi8zMS8yMDE3CQAAAAEwN54E3IvU2wjjyVTgjdTbCCdDSVEuVFNFOjcyMDMuSVFfVE9UQUxfQ0EuQ1E0MjAxNy4uLi5VU0QBAAAAvOAEAAIAAAANMTY0Mjg4LjQ3MTQ4NQEIAAAABQAAAAExAQAAAAoxODc0MTg0NzE5AwAAAAMx</t>
  </si>
  <si>
    <t>NjACAAAABDEwMDgEAAAAATAHAAAACjEwLzI0LzIwMjMIAAAACjEyLzMxLzIwMTcJAAAAATA3ngTci9TbCHMCVuCN1NsIK0NJUS5UU0U6NzIwMy5JUV9UT1RBTF9BU1NFVFMuQ1E0MjAxNy4uLi5VU0QBAAAAvOAEAAIAAAANNDU0NzExLjc4NTUwNQEIAAAABQAAAAExAQAAAAoxODc0MTg0NzE5AwAAAAMxNjACAAAABDEwMDcEAAAAATAHAAAACjEwLzI0LzIwMjMIAAAACjEyLzMxLzIwMTcJAAAAATA3ngTci9TbCOU6V+CN1NsIJ0NJUS5UU0U6NzIwMy5JUV9UT1RBTF9DTC5DUTQyMDE3Li4uLlVTRAEAAAC84AQAAgAAAA0xNTc5NjYuMDQ5NTA3AQgAAAAFAAAAATEBAAAACjE4NzQxODQ3MTkDAAAAAzE2MAIAAAAEMTAwOQQAAAABMAcAAAAKMTAvMjQvMjAyMwgAAAAKMTIvMzEvMjAxNwkAAAABMDeeBNyL1NsIr9VX4I3U2wgpQ0lRLlRTRTo3MjAzLklRX1RPVEFMX0xJQUIuQ1E0MjAxNy4uLi5VU0QBAAAAvOAEAAIAAAANMjc5OTc0LjkwMTAxMwEIAAAABQAAAAExAQAAAAoxODc0MTg0NzE5AwAAAAMxNjACAAAABDEyNzYEAAAAATAHAAAACjEwLzI0LzIwMjMIAAAACjEyLzMxLzIwMTcJAAAAATA3ngTci9TbCF26UeCN1NsIKkNJUS5UU0U6NzIwMy5JUV9QUkVGX0VRVUlUWS5DUTQyMDE3Li4uLlVTRAEAAAC84AQAAwAAAAAAN54E3IvU2wj8fyzgjdTbCDJDSVEuVFNFOjcyMDMuSVFfVE9UQUxfQ09NTU9OX0VR</t>
  </si>
  <si>
    <t>VUlUWS5DUTQyMDE3Li4uLlVTRAEAAAC84AQAAgAAAA0xNjg2NTUuMjg0NjM5AQgAAAAFAAAAATEBAAAACjE4NzQxODQ3MTkDAAAAAzE2MAIAAAAEMTAwNgQAAAABMAcAAAAKMTAvMjQvMjAyMwgAAAAKMTIvMzEvMjAxNwkAAAABMDeeBNyL1NsIfpFT4I3U2wgjQ0lRLlRTRTo3MjAzLklRX0FQSUMuQ1E0MjAxNy4uLi5VU0QBAAAAvOAEAAMAAAAAADeeBNyL1NsIKWIx4I3U2wghQ0lRLlRTRTo3MjAzLklRX1JFLkNRNDIwMTcuLi4uVVNEAQAAALzgBAADAAAAAAA3ngTci9TbCAp7S+CN1NsIK0NJUS5UU0U6NzIwMy5JUV9UT1RBTF9FUVVJVFkuQ1E0MjAxNy4uLi5VU0QBAAAAvOAEAAIAAAANMTc0NzM2Ljg4NDQ5MgEIAAAABQAAAAExAQAAAAoxODc0MTg0NzE5AwAAAAMxNjACAAAABDEyNzUEAAAAATAHAAAACjEwLzI0LzIwMjMIAAAACjEyLzMxLzIwMTcJAAAAATA3ngTci9TbCJSzTOCN1NsIPENJUS5UU0U6NzIwMy5JUV9UT1RBTF9PVVRTVEFORElOR19GSUxJTkdfREFURS5DUTQyMDE3Li4uLlVTRAEAAAC84AQAAgAAAAsxNDY5MS41MDc1MwEEAAAABQAAAAE1AQAAAAoxODc0MTg0NzE5AgAAAAUyNDE1MwYAAAABMDeeBNyL1NsIMTpO4I3U2wgpQ0lRLlRTRTo3MjAzLklRX1RPVEFMX0RFQlQuQ1E0MjAxNy4uLi5VU0QBAAAAvOAEAAIAAAAMMTgwODAwLjYwMzU4AQgAAAAFAAAAATEBAAAACjE4NzQxODQ3</t>
  </si>
  <si>
    <t>MTkDAAAAAzE2MAIAAAAENDE3MwQAAAABMAcAAAAKMTAvMjQvMjAyMwgAAAAKMTIvMzEvMjAxNwkAAAABMDeeBNyL1NsI30tP4I3U2wgtQ0lRLlRTRTo3MjAzLklRX1BSRUZfRElWX09USEVSLkNRNDIwMTcuLi4uVVNEAQAAALzgBAACAAAACTI3LjI4MjgxNgEIAAAABQAAAAExAQAAAAoxODc0MTg0NzE5AwAAAAMxNjACAAAAAjk3BAAAAAEwBwAAAAoxMC8yNC8yMDIzCAAAAAoxMi8zMS8yMDE3CQAAAAEwN54E3IvU2wiCz1DgjdTbCCNDSVEuVFNFOjcyMDMuSVFfQ09HUy5DUTQyMDE3Li4uLlVTRAEAAAC84AQAAgAAAAw1NTAyOC42MzIyNjUBCAAAAAUAAAABMQEAAAAKMTg3NDE4NDcxOQMAAAADMTYwAgAAAAIzNAQAAAABMAcAAAAKMTAvMjQvMjAyMwgAAAAKMTIvMzEvMjAxNwkAAAABMDeeBNyL1NsIiehY4I3U2wghQ0lRLlRTRTo3MjAzLklRX0FQLkNRNDIwMTcuLi4uVVNEAQAAALzgBAACAAAADDIwNDkzLjY3NDI0MgEIAAAABQAAAAExAQAAAAoxODc0MTg0NzE5AwAAAAMxNjACAAAABDEwMTgEAAAAATAHAAAACjEwLzI0LzIwMjMIAAAACjEyLzMxLzIwMTcJAAAAATA3ngTci9TbCAYNR+CN1NsIIUNJUS5UU0U6NzIwMy5JUV9BUi5DUTQyMDE3Li4uLlVTRAEAAAC84AQAAgAAAAw3NzAxOC45OTkzNjMBCAAAAAUAAAABMQEAAAAKMTg3NDE4NDcxOQMAAAADMTYwAgAAAAQxMDIxBAAAAAEwBwAAAAoxMC8y</t>
  </si>
  <si>
    <t>NC8yMDIzCAAAAAoxMi8zMS8yMDE3CQAAAAEwN54E3IvU2wiH0UfgjdTbCChDSVEuVFNFOjcyMDMuSVFfSU5WRU5UT1JZLkNRNDIwMTcuLi4uVVNEAQAAALzgBAACAAAADDIyNTcxLjE5ODk4OAEIAAAABQAAAAExAQAAAAoxODc0MTg0NzE5AwAAAAMxNjACAAAABDEwNDMEAAAAATAHAAAACjEwLzI0LzIwMjMIAAAACjEyLzMxLzIwMTcJAAAAATA3ngTci9TbCAbjSOCN1NsIIkNJUS5UU0U6NzIwMy5JUV9TR0EuQ1E0MjAxNy4uLi5VU0QBAAAAvOAEAAIAAAALNjUxNi4zNzU4OTkBCAAAAAUAAAABMQEAAAAKMTg3NDE4NDcxOQMAAAADMTYwAgAAAAIyMwQAAAABMAcAAAAKMTAvMjQvMjAyMwgAAAAKMTIvMzEvMjAxNwkAAAABMDeeBNyL1NsIxbdK4I3U2wg3Q0lRLlRTRTo3MjAzLklRX1RPVEFMX1JFVl8xWVJfQU5OX0dST1dUSC5DUTQyMDE3Li4uLlVTRAEAAAC84AQAAgAAAAY3LjM2MjUBCAAAAAUAAAABMQEAAAAKMTg3NDE4NDcxOQMAAAACNzkCAAAABDQxOTQEAAAAATAHAAAACjEwLzI0LzIwMjMIAAAACjEyLzMxLzIwMTcJAAAAATA3ngTci9TbCPx/LOCN1NsIIUNJUS5UU0U6NzIwMy5JUV9EQS5DUTQyMDE3Li4uLlVTRAEAAAC84AQAAwAAAAAAN54E3IvU2wiv1VfgjdTbCC9DSVEuVFNFOjcyMDMuSVFfTkVUX0lOVEVSRVNUX0VYUC5DUTQyMDE3Li4uLlVTRAEAAAC84AQAAgAAAAo0MzguNTA0OTA1AQgA</t>
  </si>
  <si>
    <t>AAAFAAAAATEBAAAACjE4NzQxODQ3MTkDAAAAAzE2MAIAAAADMzY4BAAAAAEwBwAAAAoxMC8yNC8yMDIzCAAAAAoxMi8zMS8yMDE3CQAAAAEwN54E3IvU2wgpYjHgjdTbCC5DSVEuVFNFOjcyMDMuSVFfTkVUX1dPUktJTkdfQ0FQLkNRNDIwMTcuLi4uVVNEAQAAALzgBAACAAAADDQyNTYxLjkzMDA5NQEIAAAABQAAAAExAQAAAAoxODc0MTg0NzE5AwAAAAMxNjACAAAABDEzMTEEAAAAATAHAAAACjEwLzI0LzIwMjMIAAAACjEyLzMxLzIwMTcJAAAAATA3ngTci9TbCPz5M+CN1NsIJENJUS5UU0U6NzIwMy5JUV9DQVBFWC5DUTQyMDE3Li4uLlVTRAEAAAC84AQAAgAAAAwtNzU0MC42ODQ1MDYBCAAAAAUAAAABMQEAAAAKMTg3NDE4NDcxOQMAAAADMTYwAgAAAAQyMDIxBAAAAAEwBwAAAAoxMC8yNC8yMDIzCAAAAAoxMi8zMS8yMDE3CQAAAAEwN54E3IvU2wh4kjbgjdTbCChDSVEuVFNFOjcyMDMuSVFfVE9UQUxfUkVWLkNRMzIwMTcuLi4uVVNEAQAAALzgBAACAAAADDYzNDM5LjQ2MzA0MQEIAAAABQAAAAExAQAAAAoxODY2MDI3MjgxAwAAAAMxNjACAAAAAjI4BAAAAAEwBwAAAAoxMC8yNC8yMDIzCAAAAAk5LzMwLzIwMTcJAAAAATA3ngTci9TbCJSzTOCN1NsIIUNJUS5UU0U6NzIwMy5JUV9OSS5DUTMyMDE3Li4uLlVTRAEAAAC84AQAAgAAAAs0MDY5LjczMDMyMwEIAAAABQAAAAExAQAAAAoxODY2MDI3Mjgx</t>
  </si>
  <si>
    <t>AwAAAAMxNjACAAAAAjE1BAAAAAEwBwAAAAoxMC8yNC8yMDIzCAAAAAk5LzMwLzIwMTcJAAAAATA3ngTci9TbCDE6TuCN1NsIKUNJUS5UU0U6NzIwMy5JUV9DQVNIX0VRVUlWLkNRMzIwMTcuLi4uVVNEAQAAALzgBAACAAAADDM0NzYyLjk0ODg0OQEIAAAABQAAAAExAQAAAAoxODY2MDI3MjgxAwAAAAMxNjACAAAABDEwOTYEAAAAATAHAAAACjEwLzI0LzIwMjMIAAAACTkvMzAvMjAxNwkAAAABMDeeBNyL1NsI30tP4I3U2wgtQ0lRLlRTRTo3MjAzLklRX0NBU0hfU1RfSU5WRVNULkNRMzIwMTcuLi4uVVNEAQAAALzgBAACAAAADDUyMjc1LjkyNzE5OQEIAAAABQAAAAExAQAAAAoxODY2MDI3MjgxAwAAAAMxNjACAAAABDEwMDIEAAAAATAHAAAACjEwLzI0LzIwMjMIAAAACTkvMzAvMjAxNwkAAAABMDeeBNyL1NsIgs9Q4I3U2wgnQ0lRLlRTRTo3MjAzLklRX1RPVEFMX0NBLkNRMzIwMTcuLi4uVVNEAQAAALzgBAACAAAADTE2MDk2Ny4zMDQ1NTQBCAAAAAUAAAABMQEAAAAKMTg2NjAyNzI4MQMAAAADMTYwAgAAAAQxMDA4BAAAAAEwBwAAAAoxMC8yNC8yMDIzCAAAAAk5LzMwLzIwMTcJAAAAATA3ngTci9TbCF26UeCN1NsIK0NJUS5UU0U6NzIwMy5JUV9UT1RBTF9BU1NFVFMuQ1EzMjAxNy4uLi5VU0QBAAAAvOAEAAIAAAANNDQ2Mjc3LjA2NzA5OQEIAAAABQAAAAExAQAAAAoxODY2MDI3MjgxAwAAAAMxNjAC</t>
  </si>
  <si>
    <t>AAAABDEwMDcEAAAAATAHAAAACjEwLzI0LzIwMjMIAAAACTkvMzAvMjAxNwkAAAABMDeeBNyL1NsIBg1H4I3U2wgnQ0lRLlRTRTo3MjAzLklRX1RPVEFMX0NMLkNRMzIwMTcuLi4uVVNEAQAAALzgBAACAAAADTE1MzgzNC4xMDQ2OTQBCAAAAAUAAAABMQEAAAAKMTg2NjAyNzI4MQMAAAADMTYwAgAAAAQxMDA5BAAAAAEwBwAAAAoxMC8yNC8yMDIzCAAAAAk5LzMwLzIwMTcJAAAAATA3ngTci9TbCPz5M+CN1NsIKUNJUS5UU0U6NzIwMy5JUV9UT1RBTF9MSUFCLkNRMzIwMTcuLi4uVVNEAQAAALzgBAACAAAADTI3ODI4NS45ODA1NTYBCAAAAAUAAAABMQEAAAAKMTg2NjAyNzI4MQMAAAADMTYwAgAAAAQxMjc2BAAAAAEwBwAAAAoxMC8yNC8yMDIzCAAAAAk5LzMwLzIwMTcJAAAAATA3ngTci9TbCHiSNuCN1NsIKkNJUS5UU0U6NzIwMy5JUV9QUkVGX0VRVUlUWS5DUTMyMDE3Li4uLlVTRAEAAAC84AQAAwAAAAAAN54E3IvU2wjFt0rgjdTbCDJDSVEuVFNFOjcyMDMuSVFfVE9UQUxfQ09NTU9OX0VRVUlUWS5DUTMyMDE3Li4uLlVTRAEAAAC84AQAAgAAAA0xNjIxMDEuOTc4ODE2AQgAAAAFAAAAATEBAAAACjE4NjYwMjcyODEDAAAAAzE2MAIAAAAEMTAwNgQAAAABMAcAAAAKMTAvMjQvMjAyMwgAAAAJOS8zMC8yMDE3CQAAAAEwN54E3IvU2wgKe0vgjdTbCCNDSVEuVFNFOjcyMDMuSVFfQVBJQy5DUTMyMDE3Li4u</t>
  </si>
  <si>
    <t>LlVTRAEAAAC84AQAAwAAAAAAN54E3IvU2wiJ6FjgjdTbCCFDSVEuVFNFOjcyMDMuSVFfUkUuQ1EzMjAxNy4uLi5VU0QBAAAAvOAEAAMAAAAAADeeBNyL1NsIh9FH4I3U2wgrQ0lRLlRTRTo3MjAzLklRX1RPVEFMX0VRVUlUWS5DUTMyMDE3Li4uLlVTRAEAAAC84AQAAgAAAA0xNjc5OTEuMDg2NTQyAQgAAAAFAAAAATEBAAAACjE4NjYwMjcyODEDAAAAAzE2MAIAAAAEMTI3NQQAAAABMAcAAAAKMTAvMjQvMjAyMwgAAAAJOS8zMC8yMDE3CQAAAAEwN54E3IvU2wj8fyzgjdTbCDxDSVEuVFNFOjcyMDMuSVFfVE9UQUxfT1VUU1RBTkRJTkdfRklMSU5HX0RBVEUuQ1EzMjAxNy4uLi5VU0QBAAAAvOAEAAIAAAALMTQ2NzMuOTI0NDYBBAAAAAUAAAABNQEAAAAKMTg2NjAyNzI4MQIAAAAFMjQxNTMGAAAAATA3ngTci9TbCAbjSOCN1NsIKUNJUS5UU0U6NzIwMy5JUV9UT1RBTF9ERUJULkNRMzIwMTcuLi4uVVNEAQAAALzgBAACAAAADDE3NjY4OC41Njg1NwEIAAAABQAAAAExAQAAAAoxODY2MDI3MjgxAwAAAAMxNjACAAAABDQxNzMEAAAAATAHAAAACjEwLzI0LzIwMjMIAAAACTkvMzAvMjAxNwkAAAABMDeeBNyL1NsIfpFT4I3U2wgtQ0lRLlRTRTo3MjAzLklRX1BSRUZfRElWX09USEVSLkNRMzIwMTcuLi4uVVNEAQAAALzgBAACAAAACTI3LjI5MDA4NAEIAAAABQAAAAExAQAAAAoxODY2MDI3MjgxAwAAAAMxNjAC</t>
  </si>
  <si>
    <t>AAAAAjk3BAAAAAEwBwAAAAoxMC8yNC8yMDIzCAAAAAk5LzMwLzIwMTcJAAAAATA3ngTci9TbCOPJVOCN1NsII0NJUS5UU0U6NzIwMy5JUV9DT0dTLkNRMzIwMTcuLi4uVVNEAQAAALzgBAACAAAADDUyMDY3LjEyNjUzMQEIAAAABQAAAAExAQAAAAoxODY2MDI3MjgxAwAAAAMxNjACAAAAAjM0BAAAAAEwBwAAAAoxMC8yNC8yMDIzCAAAAAk5LzMwLzIwMTcJAAAAATA3ngTci9TbCHMCVuCN1NsIIUNJUS5UU0U6NzIwMy5JUV9BUC5DUTMyMDE3Li4uLlVTRAEAAAC84AQAAgAAAAwyMTM0Ni43NTExMzEBCAAAAAUAAAABMQEAAAAKMTg2NjAyNzI4MQMAAAADMTYwAgAAAAQxMDE4BAAAAAEwBwAAAAoxMC8yNC8yMDIzCAAAAAk5LzMwLzIwMTcJAAAAATA3ngTci9TbCOU6V+CN1NsIIUNJUS5UU0U6NzIwMy5JUV9BUi5DUTMyMDE3Li4uLlVTRAEAAAC84AQAAgAAAAw3NDgyMC44MTMzNTkBCAAAAAUAAAABMQEAAAAKMTg2NjAyNzI4MQMAAAADMTYwAgAAAAQxMDIxBAAAAAEwBwAAAAoxMC8yNC8yMDIzCAAAAAk5LzMwLzIwMTcJAAAAATA3ngTci9TbCK/VV+CN1NsIKENJUS5UU0U6NzIwMy5JUV9JTlZFTlRPUlkuQ1EzMjAxNy4uLi5VU0QBAAAAvOAEAAIAAAAMMjIxMjYuNjgwOTQ1AQgAAAAFAAAAATEBAAAACjE4NjYwMjcyODEDAAAAAzE2MAIAAAAEMTA0MwQAAAABMAcAAAAKMTAvMjQvMjAyMwgAAAAJOS8zMC8y</t>
  </si>
  <si>
    <t>MDE3CQAAAAEwN54E3IvU2wj8+TPgjdTbCCJDSVEuVFNFOjcyMDMuSVFfU0dBLkNRMzIwMTcuLi4uVVNEAQAAALzgBAACAAAACzY3MzQuNDY5ODAxAQgAAAAFAAAAATEBAAAACjE4NjYwMjcyODEDAAAAAzE2MAIAAAACMjMEAAAAATAHAAAACjEwLzI0LzIwMjMIAAAACTkvMzAvMjAxNwkAAAABMDeeBNyL1NsIeJI24I3U2wg3Q0lRLlRTRTo3MjAzLklRX1RPVEFMX1JFVl8xWVJfQU5OX0dST1dUSC5DUTMyMDE3Li4uLlVTRAEAAAC84AQAAgAAAAcxMC4yMTY2AQgAAAAFAAAAATEBAAAACjE4NjYwMjcyODEDAAAAAjc5AgAAAAQ0MTk0BAAAAAEwBwAAAAoxMC8yNC8yMDIzCAAAAAk5LzMwLzIwMTcJAAAAATA3ngTci9TbCN9LT+CN1NsIIUNJUS5UU0U6NzIwMy5JUV9EQS5DUTMyMDE3Li4uLlVTRAEAAAC84AQAAwAAAAAAN54E3IvU2wiCz1DgjdTbCC9DSVEuVFNFOjcyMDMuSVFfTkVUX0lOVEVSRVNUX0VYUC5DUTMyMDE3Li4uLlVTRAEAAAC84AQAAgAAAAoxNDkuNjI5MjI5AQgAAAAFAAAAATEBAAAACjE4NjYwMjcyODEDAAAAAzE2MAIAAAADMzY4BAAAAAEwBwAAAAoxMC8yNC8yMDIzCAAAAAk5LzMwLzIwMTcJAAAAATA3ngTci9TbCF26UeCN1NsILkNJUS5UU0U6NzIwMy5JUV9ORVRfV09SS0lOR19DQVAuQ1EzMjAxNy4uLi5VU0QBAAAAvOAEAAIAAAAMMzgyNzQuNDYyNDE4AQgAAAAFAAAAATEBAAAACjE4</t>
  </si>
  <si>
    <t>NjYwMjcyODEDAAAAAzE2MAIAAAAEMTMxMQQAAAABMAcAAAAKMTAvMjQvMjAyMwgAAAAJOS8zMC8yMDE3CQAAAAEwN54E3IvU2wgKe0vgjdTbCCRDSVEuVFNFOjcyMDMuSVFfQ0FQRVguQ1EzMjAxNy4uLi5VU0QBAAAAvOAEAAIAAAAMLTc5ODguODI3OTA5AQgAAAAFAAAAATEBAAAACjE4NjYwMjcyODEDAAAAAzE2MAIAAAAEMjAyMQQAAAABMAcAAAAKMTAvMjQvMjAyMwgAAAAJOS8zMC8yMDE3CQAAAAEwN54E3IvU2wiUs0zgjdTbCChDSVEuVFNFOjcyMDMuSVFfVE9UQUxfUkVWLkNRMjIwMTcuLi4uVVNEAQAAALzgBAACAAAADDYyNzM3LjQwMDk5NAEIAAAABQAAAAExAQAAAAoxODU0MDM5MDcwAwAAAAMxNjACAAAAAjI4BAAAAAEwBwAAAAoxMC8yNC8yMDIzCAAAAAk2LzMwLzIwMTcJAAAAATA3ngTci9TbCIfRR+CN1NsIIUNJUS5UU0U6NzIwMy5JUV9OSS5DUTIyMDE3Li4uLlVTRAEAAAC84AQAAgAAAAs1NDU3LjM5MDc5NAEIAAAABQAAAAExAQAAAAoxODU0MDM5MDcwAwAAAAMxNjACAAAAAjE1BAAAAAEwBwAAAAoxMC8yNC8yMDIzCAAAAAk2LzMwLzIwMTcJAAAAATA3ngTci9TbCAbjSOCN1NsIKUNJUS5UU0U6NzIwMy5JUV9DQVNIX0VRVUlWLkNRMjIwMTcuLi4uVVNEAQAAALzgBAACAAAADDM1NTkzLjAyOTQ3NwEIAAAABQAAAAExAQAAAAoxODU0MDM5MDcwAwAAAAMxNjACAAAABDEwOTYEAAAAATAH</t>
  </si>
  <si>
    <t>AAAACjEwLzI0LzIwMjMIAAAACTYvMzAvMjAxNwkAAAABMDeeBNyL1NsIxbdK4I3U2wgtQ0lRLlRTRTo3MjAzLklRX0NBU0hfU1RfSU5WRVNULkNRMjIwMTcuLi4uVVNEAQAAALzgBAACAAAADDUyNzU4LjM2NTE1OAEIAAAABQAAAAExAQAAAAoxODU0MDM5MDcwAwAAAAMxNjACAAAABDEwMDIEAAAAATAHAAAACjEwLzI0LzIwMjMIAAAACTYvMzAvMjAxNwkAAAABMDeeBNyL1NsI48lU4I3U2wgnQ0lRLlRTRTo3MjAzLklRX1RPVEFMX0NBLkNRMjIwMTcuLi4uVVNEAQAAALzgBAACAAAADTE2MDc5MS43MTA5MzQBCAAAAAUAAAABMQEAAAAKMTg1NDAzOTA3MAMAAAADMTYwAgAAAAQxMDA4BAAAAAEwBwAAAAoxMC8yNC8yMDIzCAAAAAk2LzMwLzIwMTcJAAAAATA3ngTci9TbCHMCVuCN1NsIK0NJUS5UU0U6NzIwMy5JUV9UT1RBTF9BU1NFVFMuQ1EyMjAxNy4uLi5VU0QBAAAAvOAEAAIAAAAMNDQwMjU0Ljg2Nzg4AQgAAAAFAAAAATEBAAAACjE4NTQwMzkwNzADAAAAAzE2MAIAAAAEMTAwNwQAAAABMAcAAAAKMTAvMjQvMjAyMwgAAAAJNi8zMC8yMDE3CQAAAAEwN54E3IvU2wjlOlfgjdTbCCdDSVEuVFNFOjcyMDMuSVFfVE9UQUxfQ0wuQ1EyMjAxNy4uLi5VU0QBAAAAvOAEAAIAAAANMTUyOTc2LjY4NDUxNwEIAAAABQAAAAExAQAAAAoxODU0MDM5MDcwAwAAAAMxNjACAAAABDEwMDkEAAAAATAHAAAACjEwLzI0</t>
  </si>
  <si>
    <t>LzIwMjMIAAAACTYvMzAvMjAxNwkAAAABMDeeBNyL1NsIr9VX4I3U2wgpQ0lRLlRTRTo3MjAzLklRX1RPVEFMX0xJQUIuQ1EyMjAxNy4uLi5VU0QBAAAAvOAEAAIAAAANMjc1MjM2LjYxMTM4MQEIAAAABQAAAAExAQAAAAoxODU0MDM5MDcwAwAAAAMxNjACAAAABDEyNzYEAAAAATAHAAAACjEwLzI0LzIwMjMIAAAACTYvMzAvMjAxNwkAAAABMDeeBNyL1NsIiehY4I3U2wgqQ0lRLlRTRTo3MjAzLklRX1BSRUZfRVFVSVRZLkNRMjIwMTcuLi4uVVNEAQAAALzgBAADAAAAAAA3ngTci9TbCPx/LOCN1NsIMkNJUS5UU0U6NzIwMy5JUV9UT1RBTF9DT01NT05fRVFVSVRZLkNRMjIwMTcuLi4uVVNEAQAAALzgBAACAAAADDE1OTExNS44ODQxOAEIAAAABQAAAAExAQAAAAoxODU0MDM5MDcwAwAAAAMxNjACAAAABDEwMDYEAAAAATAHAAAACjEwLzI0LzIwMjMIAAAACTYvMzAvMjAxNwkAAAABMDeeBNyL1NsIfpFT4I3U2wgjQ0lRLlRTRTo3MjAzLklRX0FQSUMuQ1EyMjAxNy4uLi5VU0QBAAAAvOAEAAMAAAAAADeeBNyL1NsIKWIx4I3U2wghQ0lRLlRTRTo3MjAzLklRX1JFLkNRMjIwMTcuLi4uVVNEAQAAALzgBAADAAAAAAA3ngTci9TbCHiSNuCN1NsIK0NJUS5UU0U6NzIwMy5JUV9UT1RBTF9FUVVJVFkuQ1EyMjAxNy4uLi5VU0QBAAAAvOAEAAIAAAANMTY1MDE4LjI1NjQ5OQEIAAAABQAAAAExAQAAAAoxODU0MDM5</t>
  </si>
  <si>
    <t>MDcwAwAAAAMxNjACAAAABDEyNzUEAAAAATAHAAAACjEwLzI0LzIwMjMIAAAACTYvMzAvMjAxNwkAAAABMDeeBNyL1NsIlLNM4I3U2wg8Q0lRLlRTRTo3MjAzLklRX1RPVEFMX09VVFNUQU5ESU5HX0ZJTElOR19EQVRFLkNRMjIwMTcuLi4uVVNEAQAAALzgBAACAAAACzE0ODc0LjQyNjE1AQQAAAAFAAAAATUBAAAACjE4NTQwMzkwNzACAAAABTI0MTUzBgAAAAEwN54E3IvU2wgTE07gjdTbCClDSVEuVFNFOjcyMDMuSVFfVE9UQUxfREVCVC5DUTIyMDE3Li4uLlVTRAEAAAC84AQAAgAAAA0xNzQyNzguNTY3MDk5AQgAAAAFAAAAATEBAAAACjE4NTQwMzkwNzADAAAAAzE2MAIAAAAENDE3MwQAAAABMAcAAAAKMTAvMjQvMjAyMwgAAAAJNi8zMC8yMDE3CQAAAAEwN54E3IvU2wjfS0/gjdTbCC1DSVEuVFNFOjcyMDMuSVFfUFJFRl9ESVZfT1RIRVIuQ1EyMjAxNy4uLi5VU0QBAAAAvOAEAAIAAAAJMjcuMzU1Njc3AQgAAAAFAAAAATEBAAAACjE4NTQwMzkwNzADAAAAAzE2MAIAAAACOTcEAAAAATAHAAAACjEwLzI0LzIwMjMIAAAACTYvMzAvMjAxNwkAAAABMDeeBNyL1NsIgs9Q4I3U2wgjQ0lRLlRTRTo3MjAzLklRX0NPR1MuQ1EyMjAxNy4uLi5VU0QBAAAAvOAEAAIAAAAMNTEyMTMuNDUwNDA4AQgAAAAFAAAAATEBAAAACjE4NTQwMzkwNzADAAAAAzE2MAIAAAACMzQEAAAAATAHAAAACjEwLzI0LzIwMjMIAAAA</t>
  </si>
  <si>
    <t>CTYvMzAvMjAxNwkAAAABMDeeBNyL1NsIXbpR4I3U2wghQ0lRLlRTRTo3MjAzLklRX0FQLkNRMjIwMTcuLi4uVVNEAQAAALzgBAACAAAADDIwNzM1LjU5NDI1MwEIAAAABQAAAAExAQAAAAoxODU0MDM5MDcwAwAAAAMxNjACAAAABDEwMTgEAAAAATAHAAAACjEwLzI0LzIwMjMIAAAACTYvMzAvMjAxNwkAAAABMDeeBNyL1NsIBg1H4I3U2wghQ0lRLlRTRTo3MjAzLklRX0FSLkNRMjIwMTcuLi4uVVNEAQAAALzgBAACAAAADDc0Mjg4LjE5OTg0NgEIAAAABQAAAAExAQAAAAoxODU0MDM5MDcwAwAAAAMxNjACAAAABDEwMjEEAAAAATAHAAAACjEwLzI0LzIwMjMIAAAACTYvMzAvMjAxNwkAAAABMDeeBNyL1NsIh9FH4I3U2wgoQ0lRLlRTRTo3MjAzLklRX0lOVkVOVE9SWS5DUTIyMDE3Li4uLlVTRAEAAAC84AQAAgAAAAwyMTg2OS41MTUxMDUBCAAAAAUAAAABMQEAAAAKMTg1NDAzOTA3MAMAAAADMTYwAgAAAAQxMDQzBAAAAAEwBwAAAAoxMC8yNC8yMDIzCAAAAAk2LzMwLzIwMTcJAAAAATA3ngTci9TbCAbjSOCN1NsIIkNJUS5UU0U6NzIwMy5JUV9TR0EuQ1EyMjAxNy4uLi5VU0QBAAAAvOAEAAIAAAALNjQxMS42MTY5ODQBCAAAAAUAAAABMQEAAAAKMTg1NDAzOTA3MAMAAAADMTYwAgAAAAIyMwQAAAABMAcAAAAKMTAvMjQvMjAyMwgAAAAJNi8zMC8yMDE3CQAAAAEwN54E3IvU2wjFt0rgjdTbCDdDSVEuVFNF</t>
  </si>
  <si>
    <t>OjcyMDMuSVFfVE9UQUxfUkVWXzFZUl9BTk5fR1JPV1RILkNRMjIwMTcuLi4uVVNEAQAAALzgBAACAAAABjYuOTU4MwEIAAAABQAAAAExAQAAAAoxODU0MDM5MDcwAwAAAAI3OQIAAAAENDE5NAQAAAABMAcAAAAKMTAvMjQvMjAyMwgAAAAJNi8zMC8yMDE3CQAAAAEwN54E3IvU2wgKe0vgjdTbCCFDSVEuVFNFOjcyMDMuSVFfREEuQ1EyMjAxNy4uLi5VU0QBAAAAvOAEAAMAAAAAADeeBNyL1NsIr9VX4I3U2wgvQ0lRLlRTRTo3MjAzLklRX05FVF9JTlRFUkVTVF9FWFAuQ1EyMjAxNy4uLi5VU0QBAAAAvOAEAAIAAAAKNTU1LjIzMjExNAEIAAAABQAAAAExAQAAAAoxODU0MDM5MDcwAwAAAAMxNjACAAAAAzM2OAQAAAABMAcAAAAKMTAvMjQvMjAyMwgAAAAJNi8zMC8yMDE3CQAAAAEwN54E3IvU2wgpYjHgjdTbCC5DSVEuVFNFOjcyMDMuSVFfTkVUX1dPUktJTkdfQ0FQLkNRMjIwMTcuLi4uVVNEAQAAALzgBAACAAAADDM3NDY1LjcyMjc0NQEIAAAABQAAAAExAQAAAAoxODU0MDM5MDcwAwAAAAMxNjACAAAABDEzMTEEAAAAATAHAAAACjEwLzI0LzIwMjMIAAAACTYvMzAvMjAxNwkAAAABMDeeBNyL1NsI/Pkz4I3U2wgkQ0lRLlRTRTo3MjAzLklRX0NBUEVYLkNRMjIwMTcuLi4uVVNEAQAAALzgBAACAAAADC03NzY2Ljg1Nzk5MwEIAAAABQAAAAExAQAAAAoxODU0MDM5MDcwAwAAAAMxNjACAAAABDIwMjEEAAAA</t>
  </si>
  <si>
    <t>ATAHAAAACjEwLzI0LzIwMjMIAAAACTYvMzAvMjAxNwkAAAABMDeeBNyL1NsIeJI24I3U2wgoQ0lRLlRTRTo3MjAzLklRX1RPVEFMX1JFVi5DUTEyMDE3Li4uLlVTRAEAAAC84AQAAgAAAAw2Njc0OC42Mzc3NzMBCAAAAAUAAAABMQEAAAAKMTg5NDE1MDk4NAMAAAADMTYwAgAAAAIyOAQAAAABMAcAAAAKMTAvMjQvMjAyMwgAAAAJMy8zMS8yMDE3CQAAAAEwN54E3IvU2wj8fyzgjdTbCCFDSVEuVFNFOjcyMDMuSVFfTkkuQ1ExMjAxNy4uLi5VU0QBAAAAvOAEAAIAAAALMzU3My4xMzkwNjcBCAAAAAUAAAABMQEAAAAKMTg5NDE1MDk4NAMAAAADMTYwAgAAAAIxNQQAAAABMAcAAAAKMTAvMjQvMjAyMwgAAAAJMy8zMS8yMDE3CQAAAAEwN54E3IvU2wgTE07gjdTbCClDSVEuVFNFOjcyMDMuSVFfQ0FTSF9FUVVJVi5DUTEyMDE3Li4uLlVTRAEAAAC84AQAAgAAAAwyMDI0Mi43MjY3NjEBCAAAAAUAAAABMQEAAAAKMTg5NDE1MDk4NAMAAAADMTYwAgAAAAQxMDk2BAAAAAEwBwAAAAoxMC8yNC8yMDIzCAAAAAkzLzMxLzIwMTcJAAAAATA3ngTci9TbCN9LT+CN1NsILUNJUS5UU0U6NzIwMy5JUV9DQVNIX1NUX0lOVkVTVC5DUTEyMDE3Li4uLlVTRAEAAAC84AQAAgAAAAw0MzQyMi40OTM5MjUBCAAAAAUAAAABMQEAAAAKMTg5NDE1MDk4NAMAAAADMTYwAgAAAAQxMDAyBAAAAAEwBwAAAAoxMC8yNC8yMDIzCAAAAAkz</t>
  </si>
  <si>
    <t>LzMxLzIwMTcJAAAAATA3ngTci9TbCILPUOCN1NsIJ0NJUS5UU0U6NzIwMy5JUV9UT1RBTF9DQS5DUTEyMDE3Li4uLlVTRAEAAAC84AQAAgAAAA0xNTk5NDMuNDU1MzE0AQgAAAAFAAAAATEBAAAACjE4OTQxNTA5ODQDAAAAAzE2MAIAAAAEMTAwOAQAAAABMAcAAAAKMTAvMjQvMjAyMwgAAAAJMy8zMS8yMDE3CQAAAAEwN54E3IvU2whdulHgjdTbCCtDSVEuVFNFOjcyMDMuSVFfVE9UQUxfQVNTRVRTLkNRMTIwMTcuLi4uVVNEAQAAALzgBAACAAAADTQzNzIyMS40MDU2NjEBCAAAAAUAAAABMQEAAAAKMTg5NDE1MDk4NAMAAAADMTYwAgAAAAQxMDA3BAAAAAEwBwAAAAoxMC8yNC8yMDIzCAAAAAkzLzMxLzIwMTcJAAAAATA3ngTci9TbCH6RU+CN1NsIJ0NJUS5UU0U6NzIwMy5JUV9UT1RBTF9DTC5DUTEyMDE3Li4uLlVTRAEAAAC84AQAAgAAAA0xNTUzMjcuMDQyNjg5AQgAAAAFAAAAATEBAAAACjE4OTQxNTA5ODQDAAAAAzE2MAIAAAAEMTAwOQQAAAABMAcAAAAKMTAvMjQvMjAyMwgAAAAJMy8zMS8yMDE3CQAAAAEwN54E3IvU2wj8+TPgjdTbCClDSVEuVFNFOjcyMDMuSVFfVE9UQUxfTElBQi5DUTEyMDE3Li4uLlVTRAEAAAC84AQAAgAAAA0yNzQxNDQuNDg4NDE3AQgAAAAFAAAAATEBAAAACjE4OTQxNTA5ODQDAAAAAzE2MAIAAAAEMTI3NgQAAAABMAcAAAAKMTAvMjQvMjAyMwgAAAAJMy8zMS8yMDE3CQAA</t>
  </si>
  <si>
    <t>AAEwN54E3IvU2wh4kjbgjdTbCCpDSVEuVFNFOjcyMDMuSVFfUFJFRl9FUVVJVFkuQ1ExMjAxNy4uLi5VU0QBAAAAvOAEAAMAAAAAADeeBNyL1NsIxbdK4I3U2wgyQ0lRLlRTRTo3MjAzLklRX1RPVEFMX0NPTU1PTl9FUVVJVFkuQ1ExMjAxNy4uLi5VU0QBAAAAvOAEAAIAAAANMTU3MDgzLjUxODA1MQEIAAAABQAAAAExAQAAAAoxODk0MTUwOTg0AwAAAAMxNjACAAAABDEwMDYEAAAAATAHAAAACjEwLzI0LzIwMjMIAAAACTMvMzEvMjAxNwkAAAABMDeeBNyL1NsICntL4I3U2wgjQ0lRLlRTRTo3MjAzLklRX0FQSUMuQ1ExMjAxNy4uLi5VU0QBAAAAvOAEAAIAAAALNDM0MC45MjM4MzIBCAAAAAUAAAABMQEAAAAKMTg5NDE1MDk4NAMAAAADMTYwAgAAAAQxMDg0BAAAAAEwBwAAAAoxMC8yNC8yMDIzCAAAAAkzLzMxLzIwMTcJAAAAATA3ngTci9TbCC+NTOCN1NsIIUNJUS5UU0U6NzIwMy5JUV9SRS5DUTEyMDE3Li4uLlVTRAEAAAC84AQAAgAAAA0xNTc4NTcuMTMyNDEzAQgAAAAFAAAAATEBAAAACjE4OTQxNTA5ODQDAAAAAzE2MAIAAAAEMTIyMgQAAAABMAcAAAAKMTAvMjQvMjAyMwgAAAAJMy8zMS8yMDE3CQAAAAEwN54E3IvU2wiH0UfgjdTbCCtDSVEuVFNFOjcyMDMuSVFfVE9UQUxfRVFVSVRZLkNRMTIwMTcuLi4uVVNEAQAAALzgBAACAAAADTE2MzA3Ni45MTcyNDQBCAAAAAUAAAABMQEAAAAKMTg5NDE1</t>
  </si>
  <si>
    <t>MDk4NAMAAAADMTYwAgAAAAQxMjc1BAAAAAEwBwAAAAoxMC8yNC8yMDIzCAAAAAkzLzMxLzIwMTcJAAAAATA3ngTci9TbCPx/LOCN1NsIPENJUS5UU0U6NzIwMy5JUV9UT1RBTF9PVVRTVEFORElOR19GSUxJTkdfREFURS5DUTEyMDE3Li4uLlVTRAEAAAC84AQAAgAAAAsxNDg3My42MTQyOAEEAAAABQAAAAE1AQAAAAoxODk0MTUwOTg0AgAAAAUyNDE1MwYAAAABMDeeBNyL1NsIBuNI4I3U2wgpQ0lRLlRTRTo3MjAzLklRX1RPVEFMX0RFQlQuQ1ExMjAxNy4uLi5VU0QBAAAAvOAEAAIAAAANMTczODIzLjAwNzA5MgEIAAAABQAAAAExAQAAAAoxODk0MTUwOTg0AwAAAAMxNjACAAAABDQxNzMEAAAAATAHAAAACjEwLzI0LzIwMjMIAAAACTMvMzEvMjAxNwkAAAABMDeeBNyL1NsIKWIx4I3U2wgtQ0lRLlRTRTo3MjAzLklRX1BSRUZfRElWX09USEVSLkNRMTIwMTcuLi4uVVNEAQAAALzgBAACAAAACTIxLjk1NTE1NwEIAAAABQAAAAExAQAAAAoxODk0MTUwOTg0AwAAAAMxNjACAAAAAjk3BAAAAAEwBwAAAAoxMC8yNC8yMDIzCAAAAAkzLzMxLzIwMTcJAAAAATA3ngTci9TbCOPJVOCN1NsII0NJUS5UU0U6NzIwMy5JUV9DT0dTLkNRMTIwMTcuLi4uVVNEAQAAALzgBAACAAAADDUyNDYyLjQ4NTA5MgEIAAAABQAAAAExAQAAAAoxODk0MTUwOTg0AwAAAAMxNjACAAAAAjM0BAAAAAEwBwAAAAoxMC8yNC8yMDIzCAAA</t>
  </si>
  <si>
    <t>AAkzLzMxLzIwMTcJAAAAATA3ngTci9TbCHMCVuCN1NsIIUNJUS5UU0U6NzIwMy5JUV9BUC5DUTEyMDE3Li4uLlVTRAEAAAC84AQAAgAAAAwyMzAxNi44NzkyNjkBCAAAAAUAAAABMQEAAAAKMTg5NDE1MDk4NAMAAAADMTYwAgAAAAQxMDE4BAAAAAEwBwAAAAoxMC8yNC8yMDIzCAAAAAkzLzMxLzIwMTcJAAAAATA3ngTci9TbCOU6V+CN1NsIIUNJUS5UU0U6NzIwMy5JUV9BUi5DUTEyMDE3Li4uLlVTRAEAAAC84AQAAgAAAAwxODk3Ny4wMjI3MDYBCAAAAAUAAAABMQEAAAAKMTg5NDE1MDk4NAMAAAADMTYwAgAAAAQxMDIxBAAAAAEwBwAAAAoxMC8yNC8yMDIzCAAAAAkzLzMxLzIwMTcJAAAAATA3ngTci9TbCK/VV+CN1NsIKENJUS5UU0U6NzIwMy5JUV9JTlZFTlRPUlkuQ1ExMjAxNy4uLi5VU0QBAAAAvOAEAAIAAAAMMjE0MjIuNTc0MzEyAQgAAAAFAAAAATEBAAAACjE4OTQxNTA5ODQDAAAAAzE2MAIAAAAEMTA0MwQAAAABMAcAAAAKMTAvMjQvMjAyMwgAAAAJMy8zMS8yMDE3CQAAAAEwN54E3IvU2wiJ6FjgjdTbCCJDSVEuVFNFOjcyMDMuSVFfU0dBLkNRMTIwMTcuLi4uVVNEAQAAALzgBAACAAAACzc0MjEuODI5NzA4AQgAAAAFAAAAATEBAAAACjE4OTQxNTA5ODQDAAAAAzE2MAIAAAACMjMEAAAAATAHAAAACjEwLzI0LzIwMjMIAAAACTMvMzEvMjAxNwkAAAABMDeeBNyL1NsI6mk24I3U2wg3Q0lRLlRT</t>
  </si>
  <si>
    <t>RTo3MjAzLklRX1RPVEFMX1JFVl8xWVJfQU5OX0dST1dUSC5DUTEyMDE3Li4uLlVTRAEAAAC84AQAAgAAAAY2Ljc1MTgBCAAAAAUAAAABMQEAAAAKMTg5NDE1MDk4NAMAAAACNzkCAAAABDQxOTQEAAAAATAHAAAACjEwLzI0LzIwMjMIAAAACTMvMzEvMjAxNwkAAAABMDeeBNyL1NsI30tP4I3U2wghQ0lRLlRTRTo3MjAzLklRX0RBLkNRMTIwMTcuLi4uVVNEAQAAALzgBAADAAAAAAA3ngTci9TbCGCrUOCN1NsIL0NJUS5UU0U6NzIwMy5JUV9ORVRfSU5URVJFU1RfRVhQLkNRMTIwMTcuLi4uVVNEAQAAALzgBAACAAAACjE3NS41NTE1NzIBCAAAAAUAAAABMQEAAAAKMTg5NDE1MDk4NAMAAAADMTYwAgAAAAMzNjgEAAAAATAHAAAACjEwLzI0LzIwMjMIAAAACTMvMzEvMjAxNwkAAAABMDeeBNyL1NsIXbpR4I3U2wguQ0lRLlRTRTo3MjAzLklRX05FVF9XT1JLSU5HX0NBUC5DUTEyMDE3Li4uLlVTRAEAAAC84AQAAgAAAA0tMzM2MzIuMTYxOTM5AQgAAAAFAAAAATEBAAAACjE4OTQxNTA5ODQDAAAAAzE2MAIAAAAEMTMxMQQAAAABMAcAAAAKMTAvMjQvMjAyMwgAAAAJMy8zMS8yMDE3CQAAAAEwN54E3IvU2wh+kVPgjdTbCCRDSVEuVFNFOjcyMDMuSVFfQ0FQRVguQ1ExMjAxNy4uLi5VU0QBAAAAvOAEAAIAAAAMLTgzNTIuMjA2NDAzAQgAAAAFAAAAATEBAAAACjE4OTQxNTA5ODQDAAAAAzE2MAIAAAAEMjAyMQQA</t>
  </si>
  <si>
    <t>AAABMAcAAAAKMTAvMjQvMjAyMwgAAAAJMy8zMS8yMDE3CQAAAAEwN54E3IvU2wj8fyzgjdTbCChDSVEuVFNFOjcyMDMuSVFfVE9UQUxfUkVWLkNRNDIwMTYuLi4uVVNEAQAAALzgBAACAAAADDYwNjc4LjI1Nzc1MwEIAAAABQAAAAExAQAAAAoxODI3NzU5ODA2AwAAAAMxNjACAAAAAjI4BAAAAAEwBwAAAAoxMC8yNC8yMDIzCAAAAAoxMi8zMS8yMDE2CQAAAAEwN54E3IvU2wgG40jgjdTbCCFDSVEuVFNFOjcyMDMuSVFfTkkuQ1E0MjAxNi4uLi5VU0QBAAAAvOAEAAIAAAAKNDE2Ny4yODg4NAEIAAAABQAAAAExAQAAAAoxODI3NzU5ODA2AwAAAAMxNjACAAAAAjE1BAAAAAEwBwAAAAoxMC8yNC8yMDIzCAAAAAoxMi8zMS8yMDE2CQAAAAEwN54E3IvU2wjFt0rgjdTbCClDSVEuVFNFOjcyMDMuSVFfQ0FTSF9FUVVJVi5DUTQyMDE2Li4uLlVTRAEAAAC84AQAAgAAAAwzMTYwMC4zOTIxODcBCAAAAAUAAAABMQEAAAAKMTgyNzc1OTgwNgMAAAADMTYwAgAAAAQxMDk2BAAAAAEwBwAAAAoxMC8yNC8yMDIzCAAAAAoxMi8zMS8yMDE2CQAAAAEwN54E3IvU2wgKe0vgjdTbCC1DSVEuVFNFOjcyMDMuSVFfQ0FTSF9TVF9JTlZFU1QuQ1E0MjAxNi4uLi5VU0QBAAAAvOAEAAIAAAAMNDQ5MTMuODA0Njk4AQgAAAAFAAAAATEBAAAACjE4Mjc3NTk4MDYDAAAAAzE2MAIAAAAEMTAwMgQAAAABMAcAAAAKMTAvMjQvMjAyMwgA</t>
  </si>
  <si>
    <t>AAAKMTIvMzEvMjAxNgkAAAABMDeeBNyL1NsIL41M4I3U2wgnQ0lRLlRTRTo3MjAzLklRX1RPVEFMX0NBLkNRNDIwMTYuLi4uVVNEAQAAALzgBAACAAAADTE0NTkzNy4wMTA4ODEBCAAAAAUAAAABMQEAAAAKMTgyNzc1OTgwNgMAAAADMTYwAgAAAAQxMDA4BAAAAAEwBwAAAAoxMC8yNC8yMDIzCAAAAAoxMi8zMS8yMDE2CQAAAAEwN54E3IvU2whzAlbgjdTbCCtDSVEuVFNFOjcyMDMuSVFfVE9UQUxfQVNTRVRTLkNRNDIwMTYuLi4uVVNEAQAAALzgBAACAAAADTQxMjA4OS43ODM1ODUBCAAAAAUAAAABMQEAAAAKMTgyNzc1OTgwNgMAAAADMTYwAgAAAAQxMDA3BAAAAAEwBwAAAAoxMC8yNC8yMDIzCAAAAAoxMi8zMS8yMDE2CQAAAAEwN54E3IvU2wjlOlfgjdTbCCdDSVEuVFNFOjcyMDMuSVFfVE9UQUxfQ0wuQ1E0MjAxNi4uLi5VU0QBAAAAvOAEAAIAAAANMTQ0NjUxLjA5MjMyNQEIAAAABQAAAAExAQAAAAoxODI3NzU5ODA2AwAAAAMxNjACAAAABDEwMDkEAAAAATAHAAAACjEwLzI0LzIwMjMIAAAACjEyLzMxLzIwMTYJAAAAATA3ngTci9TbCK/VV+CN1NsIKUNJUS5UU0U6NzIwMy5JUV9UT1RBTF9MSUFCLkNRNDIwMTYuLi4uVVNEAQAAALzgBAACAAAADTI1ODcyMi4zMzIwMTkBCAAAAAUAAAABMQEAAAAKMTgyNzc1OTgwNgMAAAADMTYwAgAAAAQxMjc2BAAAAAEwBwAAAAoxMC8yNC8yMDIzCAAAAAoxMi8z</t>
  </si>
  <si>
    <t>MS8yMDE2CQAAAAEwN54E3IvU2wiJ6FjgjdTbCCpDSVEuVFNFOjcyMDMuSVFfUFJFRl9FUVVJVFkuQ1E0MjAxNi4uLi5VU0QBAAAAvOAEAAMAAAAAADeeBNyL1NsIBg1H4I3U2wgyQ0lRLlRTRTo3MjAzLklRX1RPVEFMX0NPTU1PTl9FUVVJVFkuQ1E0MjAxNi4uLi5VU0QBAAAAvOAEAAIAAAANMTQ4MTIxLjg2NzI4NgEIAAAABQAAAAExAQAAAAoxODI3NzU5ODA2AwAAAAMxNjACAAAABDEwMDYEAAAAATAHAAAACjEwLzI0LzIwMjMIAAAACjEyLzMxLzIwMTYJAAAAATA3ngTci9TbCH6RU+CN1NsII0NJUS5UU0U6NzIwMy5JUV9BUElDLkNRNDIwMTYuLi4uVVNEAQAAALzgBAADAAAAAAA3ngTci9TbCL06MeCN1NsIIUNJUS5UU0U6NzIwMy5JUV9SRS5DUTQyMDE2Li4uLlVTRAEAAAC84AQAAwAAAAAAN54E3IvU2wjqaTbgjdTbCCtDSVEuVFNFOjcyMDMuSVFfVE9UQUxfRVFVSVRZLkNRNDIwMTYuLi4uVVNEAQAAALzgBAACAAAADTE1MzM2Ny40NTE1NjcBCAAAAAUAAAABMQEAAAAKMTgyNzc1OTgwNgMAAAADMTYwAgAAAAQxMjc1BAAAAAEwBwAAAAoxMC8yNC8yMDIzCAAAAAoxMi8zMS8yMDE2CQAAAAEwN54E3IvU2wjjyVTgjdTbCDxDSVEuVFNFOjcyMDMuSVFfVE9UQUxfT1VUU1RBTkRJTkdfRklMSU5HX0RBVEUuQ1E0MjAxNi4uLi5VU0QBAAAAvOAEAAIAAAALMTQ5NDEuNDcxNzMBBAAAAAUAAAABNQEAAAAK</t>
  </si>
  <si>
    <t>MTgyNzc1OTgwNgIAAAAFMjQxNTMGAAAAATA3ngTci9TbCBMTTuCN1NsIKUNJUS5UU0U6NzIwMy5JUV9UT1RBTF9ERUJULkNRNDIwMTYuLi4uVVNEAQAAALzgBAACAAAADTE2NjU2Mi43MjI3NTcBCAAAAAUAAAABMQEAAAAKMTgyNzc1OTgwNgMAAAADMTYwAgAAAAQ0MTczBAAAAAEwBwAAAAoxMC8yNC8yMDIzCAAAAAoxMi8zMS8yMDE2CQAAAAEwN54E3IvU2wjfS0/gjdTbCC1DSVEuVFNFOjcyMDMuSVFfUFJFRl9ESVZfT1RIRVIuQ1E0MjAxNi4uLi5VU0QBAAAAvOAEAAIAAAAJMjAuOTc2NDQ0AQgAAAAFAAAAATEBAAAACjE4Mjc3NTk4MDYDAAAAAzE2MAIAAAACOTcEAAAAATAHAAAACjEwLzI0LzIwMjMIAAAACjEyLzMxLzIwMTYJAAAAATA3ngTci9TbCGCrUOCN1NsII0NJUS5UU0U6NzIwMy5JUV9DT0dTLkNRNDIwMTYuLi4uVVNEAQAAALzgBAACAAAADDUxMTE0LjkxNzgzMgEIAAAABQAAAAExAQAAAAoxODI3NzU5ODA2AwAAAAMxNjACAAAAAjM0BAAAAAEwBwAAAAoxMC8yNC8yMDIzCAAAAAoxMi8zMS8yMDE2CQAAAAEwN54E3IvU2whdulHgjdTbCCFDSVEuVFNFOjcyMDMuSVFfQVAuQ1E0MjAxNi4uLi5VU0QBAAAAvOAEAAIAAAALMTgyOTMuNDM3OTIBCAAAAAUAAAABMQEAAAAKMTgyNzc1OTgwNgMAAAADMTYwAgAAAAQxMDE4BAAAAAEwBwAAAAoxMC8yNC8yMDIzCAAAAAoxMi8zMS8yMDE2CQAAAAEw</t>
  </si>
  <si>
    <t>N54E3IvU2wjRWCzgjdTbCCFDSVEuVFNFOjcyMDMuSVFfQVIuQ1E0MjAxNi4uLi5VU0QBAAAAvOAEAAIAAAAMNjk3NjYuNjQyNjY5AQgAAAAFAAAAATEBAAAACjE4Mjc3NTk4MDYDAAAAAzE2MAIAAAAEMTAyMQQAAAABMAcAAAAKMTAvMjQvMjAyMwgAAAAKMTIvMzEvMjAxNgkAAAABMDeeBNyL1NsIh9FH4I3U2wgoQ0lRLlRTRTo3MjAzLklRX0lOVkVOVE9SWS5DUTQyMDE2Li4uLlVTRAEAAAC84AQAAgAAAAwxODk0OC43Njk3ODgBCAAAAAUAAAABMQEAAAAKMTgyNzc1OTgwNgMAAAADMTYwAgAAAAQxMDQzBAAAAAEwBwAAAAoxMC8yNC8yMDIzCAAAAAoxMi8zMS8yMDE2CQAAAAEwN54E3IvU2wgG40jgjdTbCCJDSVEuVFNFOjcyMDMuSVFfU0dBLkNRNDIwMTYuLi4uVVNEAQAAALzgBAACAAAACjU4MDYuNzE0ODcBCAAAAAUAAAABMQEAAAAKMTgyNzc1OTgwNgMAAAADMTYwAgAAAAIyMwQAAAABMAcAAAAKMTAvMjQvMjAyMwgAAAAKMTIvMzEvMjAxNgkAAAABMDeeBNyL1NsIxbdK4I3U2wg3Q0lRLlRTRTo3MjAzLklRX1RPVEFMX1JFVl8xWVJfQU5OX0dST1dUSC5DUTQyMDE2Li4uLlVTRAEAAAC84AQAAgAAAActMy40ODM3AQgAAAAFAAAAATEBAAAACjE4Mjc3NTk4MDYDAAAAAjc5AgAAAAQ0MTk0BAAAAAEwBwAAAAoxMC8yNC8yMDIzCAAAAAoxMi8zMS8yMDE2CQAAAAEwN54E3IvU2wgKe0vgjdTbCCFDSVEu</t>
  </si>
  <si>
    <t>VFNFOjcyMDMuSVFfREEuQ1E0MjAxNi4uLi5VU0QBAAAAvOAEAAMAAAAAADeeBNyL1NsIL41M4I3U2wgvQ0lRLlRTRTo3MjAzLklRX05FVF9JTlRFUkVTVF9FWFAuQ1E0MjAxNi4uLi5VU0QBAAAAvOAEAAIAAAAKMzU0LjczMjMxNAEIAAAABQAAAAExAQAAAAoxODI3NzU5ODA2AwAAAAMxNjACAAAAAzM2OAQAAAABMAcAAAAKMTAvMjQvMjAyMwgAAAAKMTIvMzEvMjAxNgkAAAABMDeeBNyL1NsIvTox4I3U2wguQ0lRLlRTRTo3MjAzLklRX05FVF9XT1JLSU5HX0NBUC5DUTQyMDE2Li4uLlVTRAEAAAC84AQAAgAAAAwzODI5OC42NTMwNDQBCAAAAAUAAAABMQEAAAAKMTgyNzc1OTgwNgMAAAADMTYwAgAAAAQxMzExBAAAAAEwBwAAAAoxMC8yNC8yMDIzCAAAAAoxMi8zMS8yMDE2CQAAAAEwN54E3IvU2whF0TPgjdTbCCRDSVEuVFNFOjcyMDMuSVFfQ0FQRVguQ1E0MjAxNi4uLi5VU0QBAAAAvOAEAAIAAAAMLTcwMTUuNjA1NTkyAQgAAAAFAAAAATEBAAAACjE4Mjc3NTk4MDYDAAAAAzE2MAIAAAAEMjAyMQQAAAABMAcAAAAKMTAvMjQvMjAyMwgAAAAKMTIvMzEvMjAxNgkAAAABMDeeBNyL1NsI6mk24I3U2wgoQ0lRLlRTRTo3MjAzLklRX1RPVEFMX1JFVi5DUTMyMDE2Li4uLlVTRAEAAAC84AQAAgAAAAw2Mzk5OC4yMjE2MjkBCAAAAAUAAAABMQEAAAAKMTgxODI2NDA3NgMAAAADMTYwAgAAAAIyOAQAAAABMAcA</t>
  </si>
  <si>
    <t>AAAKMTAvMjQvMjAyMwgAAAAJOS8zMC8yMDE2CQAAAAEwN54E3IvU2wjRWCzgjdTbCCFDSVEuVFNFOjcyMDMuSVFfTkkuQ1EzMjAxNi4uLi5VU0QBAAAAvOAEAAIAAAALMzg4Ny41MTQxMzEBCAAAAAUAAAABMQEAAAAKMTgxODI2NDA3NgMAAAADMTYwAgAAAAIxNQQAAAABMAcAAAAKMTAvMjQvMjAyMwgAAAAJOS8zMC8yMDE2CQAAAAEwN54E3IvU2wiv1VfgjdTbCClDSVEuVFNFOjcyMDMuSVFfQ0FTSF9FUVVJVi5DUTMyMDE2Li4uLlVTRAEAAAC84AQAAgAAAAszNzA3Ny4xNTU2NgEIAAAABQAAAAExAQAAAAoxODE4MjY0MDc2AwAAAAMxNjACAAAABDEwOTYEAAAAATAHAAAACjEwLzI0LzIwMjMIAAAACTkvMzAvMjAxNgkAAAABMDeeBNyL1NsI30tP4I3U2wgtQ0lRLlRTRTo3MjAzLklRX0NBU0hfU1RfSU5WRVNULkNRMzIwMTYuLi4uVVNEAQAAALzgBAACAAAADDUxOTE3Ljk4NDg0NQEIAAAABQAAAAExAQAAAAoxODE4MjY0MDc2AwAAAAMxNjACAAAABDEwMDIEAAAAATAHAAAACjEwLzI0LzIwMjMIAAAACTkvMzAvMjAxNgkAAAABMDeeBNyL1NsIYKtQ4I3U2wgnQ0lRLlRTRTo3MjAzLklRX1RPVEFMX0NBLkNRMzIwMTYuLi4uVVNEAQAAALzgBAACAAAADTE1NDU2MC43MzgwNjYBCAAAAAUAAAABMQEAAAAKMTgxODI2NDA3NgMAAAADMTYwAgAAAAQxMDA4BAAAAAEwBwAAAAoxMC8yNC8yMDIzCAAAAAk5LzMw</t>
  </si>
  <si>
    <t>LzIwMTYJAAAAATA3ngTci9TbCF26UeCN1NsIK0NJUS5UU0U6NzIwMy5JUV9UT1RBTF9BU1NFVFMuQ1EzMjAxNi4uLi5VU0QBAAAAvOAEAAIAAAANNDMyMjQ5Ljg1NzI2MQEIAAAABQAAAAExAQAAAAoxODE4MjY0MDc2AwAAAAMxNjACAAAABDEwMDcEAAAAATAHAAAACjEwLzI0LzIwMjMIAAAACTkvMzAvMjAxNgkAAAABMDeeBNyL1NsIfpFT4I3U2wgnQ0lRLlRTRTo3MjAzLklRX1RPVEFMX0NMLkNRMzIwMTYuLi4uVVNEAQAAALzgBAACAAAADTE0ODI5MS44OTU5MDYBCAAAAAUAAAABMQEAAAAKMTgxODI2NDA3NgMAAAADMTYwAgAAAAQxMDA5BAAAAAEwBwAAAAoxMC8yNC8yMDIzCAAAAAk5LzMwLzIwMTYJAAAAATA3ngTci9TbCOPJVOCN1NsIKUNJUS5UU0U6NzIwMy5JUV9UT1RBTF9MSUFCLkNRMzIwMTYuLi4uVVNEAQAAALzgBAACAAAADTI2NDc5Ni43NjY4OTgBCAAAAAUAAAABMQEAAAAKMTgxODI2NDA3NgMAAAADMTYwAgAAAAQxMjc2BAAAAAEwBwAAAAoxMC8yNC8yMDIzCAAAAAk5LzMwLzIwMTYJAAAAATA3ngTci9TbCOppNuCN1NsIKkNJUS5UU0U6NzIwMy5JUV9QUkVGX0VRVUlUWS5DUTMyMDE2Li4uLlVTRAEAAAC84AQAAwAAAAAAN54E3IvU2wjFt0rgjdTbCDJDSVEuVFNFOjcyMDMuSVFfVE9UQUxfQ09NTU9OX0VRVUlUWS5DUTMyMDE2Li4uLlVTRAEAAAC84AQAAgAAAA0xNjE4NTUuNDIwNzQy</t>
  </si>
  <si>
    <t>AQgAAAAFAAAAATEBAAAACjE4MTgyNjQwNzYDAAAAAzE2MAIAAAAEMTAwNgQAAAABMAcAAAAKMTAvMjQvMjAyMwgAAAAJOS8zMC8yMDE2CQAAAAEwN54E3IvU2wgKe0vgjdTbCCNDSVEuVFNFOjcyMDMuSVFfQVBJQy5DUTMyMDE2Li4uLlVTRAEAAAC84AQAAwAAAAAAN54E3IvU2wgvjUzgjdTbCCFDSVEuVFNFOjcyMDMuSVFfUkUuQ1EzMjAxNi4uLi5VU0QBAAAAvOAEAAMAAAAAADeeBNyL1NsIULxI4I3U2wgrQ0lRLlRTRTo3MjAzLklRX1RPVEFMX0VRVUlUWS5DUTMyMDE2Li4uLlVTRAEAAAC84AQAAgAAAA0xNjc0NTMuMDkwMzYzAQgAAAAFAAAAATEBAAAACjE4MTgyNjQwNzYDAAAAAzE2MAIAAAAEMTI3NQQAAAABMAcAAAAKMTAvMjQvMjAyMwgAAAAJOS8zMC8yMDE2CQAAAAEwN54E3IvU2wjRWCzgjdTbCDxDSVEuVFNFOjcyMDMuSVFfVE9UQUxfT1VUU1RBTkRJTkdfRklMSU5HX0RBVEUuQ1EzMjAxNi4uLi5VU0QBAAAAvOAEAAIAAAALMTUwMTYuNTY3MzUBBAAAAAUAAAABNQEAAAAKMTgxODI2NDA3NgIAAAAFMjQxNTMGAAAAATA3ngTci9TbCP8+L+CN1NsIKUNJUS5UU0U6NzIwMy5JUV9UT1RBTF9ERUJULkNRMzIwMTYuLi4uVVNEAQAAALzgBAACAAAADTE2NjQ4Ny44NzY4NTEBCAAAAAUAAAABMQEAAAAKMTgxODI2NDA3NgMAAAADMTYwAgAAAAQ0MTczBAAAAAEwBwAAAAoxMC8yNC8yMDIzCAAAAAk5</t>
  </si>
  <si>
    <t>LzMwLzIwMTYJAAAAATA3ngTci9TbCL06MeCN1NsILUNJUS5UU0U6NzIwMy5JUV9QUkVGX0RJVl9PVEhFUi5DUTMyMDE2Li4uLlVTRAEAAAC84AQAAgAAAAkyNC4xODE2ODMBCAAAAAUAAAABMQEAAAAKMTgxODI2NDA3NgMAAAADMTYwAgAAAAI5NwQAAAABMAcAAAAKMTAvMjQvMjAyMwgAAAAJOS8zMC8yMDE2CQAAAAEwN54E3IvU2whF0TPgjdTbCCNDSVEuVFNFOjcyMDMuSVFfQ09HUy5DUTMyMDE2Li4uLlVTRAEAAAC84AQAAgAAAAs1MjQ0NS41NjgxNQEIAAAABQAAAAExAQAAAAoxODE4MjY0MDc2AwAAAAMxNjACAAAAAjM0BAAAAAEwBwAAAAoxMC8yNC8yMDIzCAAAAAk5LzMwLzIwMTYJAAAAATA3ngTci9TbCNwTV+CN1NsIIUNJUS5UU0U6NzIwMy5JUV9BUC5DUTMyMDE2Li4uLlVTRAEAAAC84AQAAgAAAAwyMTk3OC42ODE0NTMBCAAAAAUAAAABMQEAAAAKMTgxODI2NDA3NgMAAAADMTYwAgAAAAQxMDE4BAAAAAEwBwAAAAoxMC8yNC8yMDIzCAAAAAk5LzMwLzIwMTYJAAAAATA3ngTci9TbCK/VV+CN1NsIIUNJUS5UU0U6NzIwMy5JUV9BUi5DUTMyMDE2Li4uLlVTRAEAAAC84AQAAgAAAAw3MDY1Ny43NjIzNzYBCAAAAAUAAAABMQEAAAAKMTgxODI2NDA3NgMAAAADMTYwAgAAAAQxMDIxBAAAAAEwBwAAAAoxMC8yNC8yMDIzCAAAAAk5LzMwLzIwMTYJAAAAATA3ngTci9TbCInoWOCN1NsIKENJUS5UU0U6</t>
  </si>
  <si>
    <t>NzIwMy5JUV9JTlZFTlRPUlkuQ1EzMjAxNi4uLi5VU0QBAAAAvOAEAAIAAAAMMjAzMjEuNjU4NTIyAQgAAAAFAAAAATEBAAAACjE4MTgyNjQwNzYDAAAAAzE2MAIAAAAEMTA0MwQAAAABMAcAAAAKMTAvMjQvMjAyMwgAAAAJOS8zMC8yMDE2CQAAAAEwN54E3IvU2wjE5kbgjdTbCCJDSVEuVFNFOjcyMDMuSVFfU0dBLkNRMzIwMTYuLi4uVVNEAQAAALzgBAACAAAACzY4NjYuMDU3NjUzAQgAAAAFAAAAATEBAAAACjE4MTgyNjQwNzYDAAAAAzE2MAIAAAACMjMEAAAAATAHAAAACjEwLzI0LzIwMjMIAAAACTkvMzAvMjAxNgkAAAABMDeeBNyL1NsIh9FH4I3U2wg3Q0lRLlRTRTo3MjAzLklRX1RPVEFMX1JFVl8xWVJfQU5OX0dST1dUSC5DUTMyMDE2Li4uLlVTRAEAAAC84AQAAgAAAActOC43NjE4AQgAAAAFAAAAATEBAAAACjE4MTgyNjQwNzYDAAAAAjc5AgAAAAQ0MTk0BAAAAAEwBwAAAAoxMC8yNC8yMDIzCAAAAAk5LzMwLzIwMTYJAAAAATA3ngTci9TbCGCrUOCN1NsIIUNJUS5UU0U6NzIwMy5JUV9EQS5DUTMyMDE2Li4uLlVTRAEAAAC84AQAAwAAAAAAN54E3IvU2whdulHgjdTbCC9DSVEuVFNFOjcyMDMuSVFfTkVUX0lOVEVSRVNUX0VYUC5DUTMyMDE2Li4uLlVTRAEAAAC84AQAAgAAAAoxNjUuOTE0NTg2AQgAAAAFAAAAATEBAAAACjE4MTgyNjQwNzYDAAAAAzE2MAIAAAADMzY4BAAAAAEwBwAAAAoxMC8y</t>
  </si>
  <si>
    <t>NC8yMDIzCAAAAAk5LzMwLzIwMTYJAAAAATA3ngTci9TbCH6RU+CN1NsILkNJUS5UU0U6NzIwMy5JUV9ORVRfV09SS0lOR19DQVAuQ1EzMjAxNi4uLi5VU0QBAAAAvOAEAAIAAAAMMzQ4NzQuMTUzOTY3AQgAAAAFAAAAATEBAAAACjE4MTgyNjQwNzYDAAAAAzE2MAIAAAAEMTMxMQQAAAABMAcAAAAKMTAvMjQvMjAyMwgAAAAJOS8zMC8yMDE2CQAAAAEwN54E3IvU2wjjyVTgjdTbCCRDSVEuVFNFOjcyMDMuSVFfQ0FQRVguQ1EzMjAxNi4uLi5VU0QBAAAAvOAEAAIAAAALLTgyMDUuNjU3NzMBCAAAAAUAAAABMQEAAAAKMTgxODI2NDA3NgMAAAADMTYwAgAAAAQyMDIxBAAAAAEwBwAAAAoxMC8yNC8yMDIzCAAAAAk5LzMwLzIwMTYJAAAAATA3ngTci9TbCHMCVuCN1NsIKENJUS5UU0U6NzIwMy5JUV9UT1RBTF9SRVYuQ1EyMjAxNi4uLi5VU0QBAAAAvOAEAAIAAAAMNjQxNjEuOTYyMjU0AQgAAAAFAAAAATEBAAAACjE4MDM5MjQwNzADAAAAAzE2MAIAAAACMjgEAAAAATAHAAAACjEwLzI0LzIwMjMIAAAACTYvMzAvMjAxNgkAAAABMDeeBNyL1NsICntL4I3U2wghQ0lRLlRTRTo3MjAzLklRX05JLkNRMjIwMTYuLi4uVVNEAQAAALzgBAACAAAACzUzNzkuNjY3NzE1AQgAAAAFAAAAATEBAAAACjE4MDM5MjQwNzADAAAAAzE2MAIAAAACMTUEAAAAATAHAAAACjEwLzI0LzIwMjMIAAAACTYvMzAvMjAxNgkAAAABMDee</t>
  </si>
  <si>
    <t>BNyL1NsIL41M4I3U2wgpQ0lRLlRTRTo3MjAzLklRX0NBU0hfRVFVSVYuQ1EyMjAxNi4uLi5VU0QBAAAAvOAEAAIAAAAMNDMzNzEuNDk2MjQxAQgAAAAFAAAAATEBAAAACjE4MDM5MjQwNzADAAAAAzE2MAIAAAAEMTA5NgQAAAABMAcAAAAKMTAvMjQvMjAyMwgAAAAJNi8zMC8yMDE2CQAAAAEwN54E3IvU2wgTE07gjdTbCC1DSVEuVFNFOjcyMDMuSVFfQ0FTSF9TVF9JTlZFU1QuQ1EyMjAxNi4uLi5VU0QBAAAAvOAEAAIAAAAMNTgzOTYuNTAxNjc0AQgAAAAFAAAAATEBAAAACjE4MDM5MjQwNzADAAAAAzE2MAIAAAAEMTAwMgQAAAABMAcAAAAKMTAvMjQvMjAyMwgAAAAJNi8zMC8yMDE2CQAAAAEwN54E3IvU2wjfS0/gjdTbCCdDSVEuVFNFOjcyMDMuSVFfVE9UQUxfQ0EuQ1EyMjAxNi4uLi5VU0QBAAAAvOAEAAIAAAANMTYxNTY5LjgxNjI0MQEIAAAABQAAAAExAQAAAAoxODAzOTI0MDcwAwAAAAMxNjACAAAABDEwMDgEAAAAATAHAAAACjEwLzI0LzIwMjMIAAAACTYvMzAvMjAxNgkAAAABMDeeBNyL1NsI0Vgs4I3U2wgrQ0lRLlRTRTo3MjAzLklRX1RPVEFMX0FTU0VUUy5DUTIyMDE2Li4uLlVTRAEAAAC84AQAAgAAAAw0MzM1NTkuMjk3NTgBCAAAAAUAAAABMQEAAAAKMTgwMzkyNDA3MAMAAAADMTYwAgAAAAQxMDA3BAAAAAEwBwAAAAoxMC8yNC8yMDIzCAAAAAk2LzMwLzIwMTYJAAAAATA3ngTci9TbCIno</t>
  </si>
  <si>
    <t>WOCN1NsIJ0NJUS5UU0U6NzIwMy5JUV9UT1RBTF9DTC5DUTIyMDE2Li4uLlVTRAEAAAC84AQAAgAAAA0xNDk4NjIuNDk4OTY0AQgAAAAFAAAAATEBAAAACjE4MDM5MjQwNzADAAAAAzE2MAIAAAAEMTAwOQQAAAABMAcAAAAKMTAvMjQvMjAyMwgAAAAJNi8zMC8yMDE2CQAAAAEwN54E3IvU2wjE5kbgjdTbCClDSVEuVFNFOjcyMDMuSVFfVE9UQUxfTElBQi5DUTIyMDE2Li4uLlVTRAEAAAC84AQAAgAAAA0yNjg0NDcuMTQ3Mzk3AQgAAAAFAAAAATEBAAAACjE4MDM5MjQwNzADAAAAAzE2MAIAAAAEMTI3NgQAAAABMAcAAAAKMTAvMjQvMjAyMwgAAAAJNi8zMC8yMDE2CQAAAAEwN54E3IvU2wiH0UfgjdTbCCpDSVEuVFNFOjcyMDMuSVFfUFJFRl9FUVVJVFkuQ1EyMjAxNi4uLi5VU0QBAAAAvOAEAAMAAAAAADeeBNyL1NsIULxI4I3U2wgyQ0lRLlRTRTo3MjAzLklRX1RPVEFMX0NPTU1PTl9FUVVJVFkuQ1EyMjAxNi4uLi5VU0QBAAAAvOAEAAIAAAANMTU3MDQ1LjY5MTYwMgEIAAAABQAAAAExAQAAAAoxODAzOTI0MDcwAwAAAAMxNjACAAAABDEwMDYEAAAAATAHAAAACjEwLzI0LzIwMjMIAAAACTYvMzAvMjAxNgkAAAABMDeeBNyL1NsIxbdK4I3U2wgjQ0lRLlRTRTo3MjAzLklRX0FQSUMuQ1EyMjAxNi4uLi5VU0QBAAAAvOAEAAMAAAAAADeeBNyL1NsIvTox4I3U2wghQ0lRLlRTRTo3MjAzLklRX1JFLkNRMjIw</t>
  </si>
  <si>
    <t>MTYuLi4uVVNEAQAAALzgBAADAAAAAAA3ngTci9TbCOppNuCN1NsIK0NJUS5UU0U6NzIwMy5JUV9UT1RBTF9FUVVJVFkuQ1EyMjAxNi4uLi5VU0QBAAAAvOAEAAIAAAANMTY1MTEyLjE1MDE4MwEIAAAABQAAAAExAQAAAAoxODAzOTI0MDcwAwAAAAMxNjACAAAABDEyNzUEAAAAATAHAAAACjEwLzI0LzIwMjMIAAAACTYvMzAvMjAxNgkAAAABMDeeBNyL1NsI3BNX4I3U2wg8Q0lRLlRTRTo3MjAzLklRX1RPVEFMX09VVFNUQU5ESU5HX0ZJTElOR19EQVRFLkNRMjIwMTYuLi4uVVNEAQAAALzgBAACAAAADDE1MDU2LjU0NjAyNQEEAAAABQAAAAE1AQAAAAoxODAzOTI0MDcwAgAAAAUyNDE1MwYAAAABMDeeBNyL1NsIjK5X4I3U2wgpQ0lRLlRTRTo3MjAzLklRX1RPVEFMX0RFQlQuQ1EyMjAxNi4uLi5VU0QBAAAAvOAEAAIAAAANMTY2ODUxLjE1Mzk1NAEIAAAABQAAAAExAQAAAAoxODAzOTI0MDcwAwAAAAMxNjACAAAABDQxNzMEAAAAATAHAAAACjEwLzI0LzIwMjMIAAAACTYvMzAvMjAxNgkAAAABMDeeBNyL1NsIfpFT4I3U2wgtQ0lRLlRTRTo3MjAzLklRX1BSRUZfRElWX09USEVSLkNRMjIwMTYuLi4uVVNEAQAAALzgBAACAAAACTIzLjg0NzMxNAEIAAAABQAAAAExAQAAAAoxODAzOTI0MDcwAwAAAAMxNjACAAAAAjk3BAAAAAEwBwAAAAoxMC8yNC8yMDIzCAAAAAk2LzMwLzIwMTYJAAAAATA3ngTci9TbCOPJ</t>
  </si>
  <si>
    <t>VOCN1NsII0NJUS5UU0U6NzIwMy5JUV9DT0dTLkNRMjIwMTYuLi4uVVNEAQAAALzgBAACAAAADDUxNDA2Ljg0MzI3OQEIAAAABQAAAAExAQAAAAoxODAzOTI0MDcwAwAAAAMxNjACAAAAAjM0BAAAAAEwBwAAAAoxMC8yNC8yMDIzCAAAAAk2LzMwLzIwMTYJAAAAATA3ngTci9TbCHMCVuCN1NsIIUNJUS5UU0U6NzIwMy5JUV9BUC5DUTIyMDE2Li4uLlVTRAEAAAC84AQAAgAAAAwyMDkxNi45NzY1NDgBCAAAAAUAAAABMQEAAAAKMTgwMzkyNDA3MAMAAAADMTYwAgAAAAQxMDE4BAAAAAEwBwAAAAoxMC8yNC8yMDIzCAAAAAk2LzMwLzIwMTYJAAAAATA3ngTci9TbCNFYLOCN1NsIIUNJUS5UU0U6NzIwMy5JUV9BUi5DUTIyMDE2Li4uLlVTRAEAAAC84AQAAgAAAAw3MDE0Ny4yOTcyMDkBCAAAAAUAAAABMQEAAAAKMTgwMzkyNDA3MAMAAAADMTYwAgAAAAQxMDIxBAAAAAEwBwAAAAoxMC8yNC8yMDIzCAAAAAk2LzMwLzIwMTYJAAAAATA3ngTci9TbCP8+L+CN1NsIKENJUS5UU0U6NzIwMy5JUV9JTlZFTlRPUlkuQ1EyMjAxNi4uLi5VU0QBAAAAvOAEAAIAAAAMMTkwNzEuMDI1MDI0AQgAAAAFAAAAATEBAAAACjE4MDM5MjQwNzADAAAAAzE2MAIAAAAEMTA0MwQAAAABMAcAAAAKMTAvMjQvMjAyMwgAAAAJNi8zMC8yMDE2CQAAAAEwN54E3IvU2wgvjUzgjdTbCCJDSVEuVFNFOjcyMDMuSVFfU0dBLkNRMjIwMTYuLi4u</t>
  </si>
  <si>
    <t>VVNEAQAAALzgBAACAAAACzY1MDEuMzU4MTA5AQgAAAAFAAAAATEBAAAACjE4MDM5MjQwNzADAAAAAzE2MAIAAAACMjMEAAAAATAHAAAACjEwLzI0LzIwMjMIAAAACTYvMzAvMjAxNgkAAAABMDeeBNyL1NsIExNO4I3U2wg3Q0lRLlRTRTo3MjAzLklRX1RPVEFMX1JFVl8xWVJfQU5OX0dST1dUSC5DUTIyMDE2Li4uLlVTRAEAAAC84AQAAgAAAActNS43MDM1AQgAAAAFAAAAATEBAAAACjE4MDM5MjQwNzADAAAAAjc5AgAAAAQ0MTk0BAAAAAEwBwAAAAoxMC8yNC8yMDIzCAAAAAk2LzMwLzIwMTYJAAAAATA3ngTci9TbCN9LT+CN1NsIIUNJUS5UU0U6NzIwMy5JUV9EQS5DUTIyMDE2Li4uLlVTRAEAAAC84AQAAwAAAAAAN54E3IvU2whgq1DgjdTbCC9DSVEuVFNFOjcyMDMuSVFfTkVUX0lOVEVSRVNUX0VYUC5DUTIyMDE2Li4uLlVTRAEAAAC84AQAAgAAAAo1MDQuNzc2MjU3AQgAAAAFAAAAATEBAAAACjE4MDM5MjQwNzADAAAAAzE2MAIAAAADMzY4BAAAAAEwBwAAAAoxMC8yNC8yMDIzCAAAAAk2LzMwLzIwMTYJAAAAATA3ngTci9TbCM+SUeCN1NsILkNJUS5UU0U6NzIwMy5JUV9ORVRfV09SS0lOR19DQVAuQ1EyMjAxNi4uLi5VU0QBAAAAvOAEAAIAAAAMMzE4NDMuNTkzNzI4AQgAAAAFAAAAATEBAAAACjE4MDM5MjQwNzADAAAAAzE2MAIAAAAEMTMxMQQAAAABMAcAAAAKMTAvMjQvMjAyMwgAAAAJNi8zMC8y</t>
  </si>
  <si>
    <t>MDE2CQAAAAEwN54E3IvU2whF0TPgjdTbCCRDSVEuVFNFOjcyMDMuSVFfQ0FQRVguQ1EyMjAxNi4uLi5VU0QBAAAAvOAEAAIAAAAKLTkzNDguNzExOAEIAAAABQAAAAExAQAAAAoxODAzOTI0MDcwAwAAAAMxNjACAAAABDIwMjEEAAAAATAHAAAACjEwLzI0LzIwMjMIAAAACTYvMzAvMjAxNgkAAAABMDeeBNyL1NsI6mk24I3U2wgoQ0lRLlRTRTo3MjAzLklRX1RPVEFMX1JFVi5DUTEyMDE2Li4uLlVTRAEAAAC84AQAAgAAAAw2MjA0OC4zMDYyMTcBCAAAAAUAAAABMQEAAAAKMTg0Nzg0NTEzNQMAAAADMTYwAgAAAAIyOAQAAAABMAcAAAAKMTAvMjQvMjAyMwgAAAAJMy8zMS8yMDE2CQAAAAEwN54E3IvU2wjRWCzgjdTbCCFDSVEuVFNFOjcyMDMuSVFfTkkuQ1ExMjAxNi4uLi5VU0QBAAAAvOAEAAIAAAALMzc5Ni44NzU5NDIBCAAAAAUAAAABMQEAAAAKMTg0Nzg0NTEzNQMAAAADMTYwAgAAAAIxNQQAAAABMAcAAAAKMTAvMjQvMjAyMwgAAAAJMy8zMS8yMDE2CQAAAAEwN54E3IvU2wj/Pi/gjdTbCClDSVEuVFNFOjcyMDMuSVFfQ0FTSF9FUVVJVi5DUTEyMDE2Li4uLlVTRAEAAAC84AQAAgAAAAwyMDYzMS40NjkzNDcBCAAAAAUAAAABMQEAAAAKMTg0Nzg0NTEzNQMAAAADMTYwAgAAAAQxMDk2BAAAAAEwBwAAAAoxMC8yNC8yMDIzCAAAAAkzLzMxLzIwMTYJAAAAATA3ngTci9TbCL06MeCN1NsILUNJUS5UU0U6</t>
  </si>
  <si>
    <t>NzIwMy5JUV9DQVNIX1NUX0lOVkVTVC5DUTEyMDE2Li4uLlVTRAEAAAC84AQAAgAAAAw0MTQ1Mi41NTI0MjYBCAAAAAUAAAABMQEAAAAKMTg0Nzg0NTEzNQMAAAADMTYwAgAAAAQxMDAyBAAAAAEwBwAAAAoxMC8yNC8yMDIzCAAAAAkzLzMxLzIwMTYJAAAAATA3ngTci9TbCHMCVuCN1NsIJ0NJUS5UU0U6NzIwMy5JUV9UT1RBTF9DQS5DUTEyMDE2Li4uLlVTRAEAAAC84AQAAgAAAA0xNjIwNjQuMzY2MTU2AQgAAAAFAAAAATEBAAAACjE4NDc4NDUxMzUDAAAAAzE2MAIAAAAEMTAwOAQAAAABMAcAAAAKMTAvMjQvMjAyMwgAAAAJMy8zMS8yMDE2CQAAAAEwN54E3IvU2wjcE1fgjdTbCCtDSVEuVFNFOjcyMDMuSVFfVE9UQUxfQVNTRVRTLkNRMTIwMTYuLi4uVVNEAQAAALzgBAACAAAADTQyMjEwMy45MDU5MDcBCAAAAAUAAAABMQEAAAAKMTg0Nzg0NTEzNQMAAAADMTYwAgAAAAQxMDA3BAAAAAEwBwAAAAoxMC8yNC8yMDIzCAAAAAkzLzMxLzIwMTYJAAAAATA3ngTci9TbCIyuV+CN1NsIJ0NJUS5UU0U6NzIwMy5JUV9UT1RBTF9DTC5DUTEyMDE2Li4uLlVTRAEAAAC84AQAAgAAAAwxNDM1MDcuMDc3OTIBCAAAAAUAAAABMQEAAAAKMTg0Nzg0NTEzNQMAAAADMTYwAgAAAAQxMDA5BAAAAAEwBwAAAAoxMC8yNC8yMDIzCAAAAAkzLzMxLzIwMTYJAAAAATA3ngTci9TbCInoWOCN1NsIKUNJUS5UU0U6NzIwMy5JUV9U</t>
  </si>
  <si>
    <t>T1RBTF9MSUFCLkNRMTIwMTYuLi4uVVNEAQAAALzgBAACAAAADTI2NTM4OS43MTc1MDkBCAAAAAUAAAABMQEAAAAKMTg0Nzg0NTEzNQMAAAADMTYwAgAAAAQxMjc2BAAAAAEwBwAAAAoxMC8yNC8yMDIzCAAAAAkzLzMxLzIwMTYJAAAAATA3ngTci9TbCMTmRuCN1NsIKkNJUS5UU0U6NzIwMy5JUV9QUkVGX0VRVUlUWS5DUTEyMDE2Li4uLlVTRAEAAAC84AQAAwAAAAAAN54E3IvU2wjfS0/gjdTbCDJDSVEuVFNFOjcyMDMuSVFfVE9UQUxfQ09NTU9OX0VRVUlUWS5DUTEyMDE2Li4uLlVTRAEAAAC84AQAAgAAAAwxNDkwNDcuMTE4NjEBCAAAAAUAAAABMQEAAAAKMTg0Nzg0NTEzNQMAAAADMTYwAgAAAAQxMDA2BAAAAAEwBwAAAAoxMC8yNC8yMDIzCAAAAAkzLzMxLzIwMTYJAAAAATA3ngTci9TbCGCrUOCN1NsII0NJUS5UU0U6NzIwMy5JUV9BUElDLkNRMTIwMTYuLi4uVVNEAQAAALzgBAACAAAACzQ4NzguNjEzMTY2AQgAAAAFAAAAATEBAAAACjE4NDc4NDUxMzUDAAAAAzE2MAIAAAAEMTA4NAQAAAABMAcAAAAKMTAvMjQvMjAyMwgAAAAJMy8zMS8yMDE2CQAAAAEwN54E3IvU2wjPklHgjdTbCCFDSVEuVFNFOjcyMDMuSVFfUkUuQ1ExMjAxNi4uLi5VU0QBAAAAvOAEAAIAAAANMTQ5NDY4LjEzMTQwNwEIAAAABQAAAAExAQAAAAoxODQ3ODQ1MTM1AwAAAAMxNjACAAAABDEyMjIEAAAAATAHAAAACjEwLzI0LzIw</t>
  </si>
  <si>
    <t>MjMIAAAACTMvMzEvMjAxNgkAAAABMDeeBNyL1NsI48lU4I3U2wgrQ0lRLlRTRTo3MjAzLklRX1RPVEFMX0VRVUlUWS5DUTEyMDE2Li4uLlVTRAEAAAC84AQAAgAAAA0xNTY3MTQuMTg4Mzk3AQgAAAAFAAAAATEBAAAACjE4NDc4NDUxMzUDAAAAAzE2MAIAAAAEMTI3NQQAAAABMAcAAAAKMTAvMjQvMjAyMwgAAAAJMy8zMS8yMDE2CQAAAAEwN54E3IvU2wjRWCzgjdTbCDxDSVEuVFNFOjcyMDMuSVFfVE9UQUxfT1VUU1RBTkRJTkdfRklMSU5HX0RBVEUuQ1ExMjAxNi4uLi5VU0QBAAAAvOAEAAIAAAALMTUxODguMzc5MzUBBAAAAAUAAAABNQEAAAAKMTg0Nzg0NTEzNQIAAAAFMjQxNTMGAAAAATA3ngTci9TbCP8+L+CN1NsIKUNJUS5UU0U6NzIwMy5JUV9UT1RBTF9ERUJULkNRMTIwMTYuLi4uVVNEAQAAALzgBAACAAAADTE2NDc5NC4xNjMxMTQBCAAAAAUAAAABMQEAAAAKMTg0Nzg0NTEzNQMAAAADMTYwAgAAAAQ0MTczBAAAAAEwBwAAAAoxMC8yNC8yMDIzCAAAAAkzLzMxLzIwMTYJAAAAATA3ngTci9TbCL06MeCN1NsILUNJUS5UU0U6NzIwMy5JUV9QUkVGX0RJVl9PVEhFUi5DUTEyMDE2Li4uLlVTRAEAAAC84AQAAgAAAAkxNi4wMzc3MzUBCAAAAAUAAAABMQEAAAAKMTg0Nzg0NTEzNQMAAAADMTYwAgAAAAI5NwQAAAABMAcAAAAKMTAvMjQvMjAyMwgAAAAJMy8zMS8yMDE2CQAAAAEwN54E3IvU2whF0TPg</t>
  </si>
  <si>
    <t>jdTbCCNDSVEuVFNFOjcyMDMuSVFfQ09HUy5DUTEyMDE2Li4uLlVTRAEAAAC84AQAAgAAAAw0NzQ0NS4xNzQwODYBCAAAAAUAAAABMQEAAAAKMTg0Nzg0NTEzNQMAAAADMTYwAgAAAAIzNAQAAAABMAcAAAAKMTAvMjQvMjAyMwgAAAAJMy8zMS8yMDE2CQAAAAEwN54E3IvU2wjqaTbgjdTbCCFDSVEuVFNFOjcyMDMuSVFfQVAuQ1ExMjAxNi4uLi5VU0QBAAAAvOAEAAIAAAAMMjEyNjYuNTk3NDc3AQgAAAAFAAAAATEBAAAACjE4NDc4NDUxMzUDAAAAAzE2MAIAAAAEMTAxOAQAAAABMAcAAAAKMTAvMjQvMjAyMwgAAAAJMy8zMS8yMDE2CQAAAAEwN54E3IvU2whQvEjgjdTbCCFDSVEuVFNFOjcyMDMuSVFfQVIuQ1ExMjAxNi4uLi5VU0QBAAAAvOAEAAIAAAAMMTc4MDEuMjU0MDk1AQgAAAAFAAAAATEBAAAACjE4NDc4NDUxMzUDAAAAAzE2MAIAAAAEMTAyMQQAAAABMAcAAAAKMTAvMjQvMjAyMwgAAAAJMy8zMS8yMDE2CQAAAAEwN54E3IvU2wjFt0rgjdTbCChDSVEuVFNFOjcyMDMuSVFfSU5WRU5UT1JZLkNRMTIwMTYuLi4uVVNEAQAAALzgBAACAAAADDE4MzQ3LjM3MzY4NgEIAAAABQAAAAExAQAAAAoxODQ3ODQ1MTM1AwAAAAMxNjACAAAABDEwNDMEAAAAATAHAAAACjEwLzI0LzIwMjMIAAAACTMvMzEvMjAxNgkAAAABMDeeBNyL1NsICntL4I3U2wgiQ0lRLlRTRTo3MjAzLklRX1NHQS5DUTEyMDE2Li4uLlVT</t>
  </si>
  <si>
    <t>RAEAAAC84AQAAgAAAAs3MjMwLjg5MTQ1MQEIAAAABQAAAAExAQAAAAoxODQ3ODQ1MTM1AwAAAAMxNjACAAAAAjIzBAAAAAEwBwAAAAoxMC8yNC8yMDIzCAAAAAkzLzMxLzIwMTYJAAAAATA3ngTci9TbCC+NTOCN1NsIN0NJUS5UU0U6NzIwMy5JUV9UT1RBTF9SRVZfMVlSX0FOTl9HUk9XVEguQ1ExMjAxNi4uLi5VU0QBAAAAvOAEAAIAAAAHLTIuMDY3MgEIAAAABQAAAAExAQAAAAoxODQ3ODQ1MTM1AwAAAAI3OQIAAAAENDE5NAQAAAABMAcAAAAKMTAvMjQvMjAyMwgAAAAJMy8zMS8yMDE2CQAAAAEwN54E3IvU2wgTE07gjdTbCCFDSVEuVFNFOjcyMDMuSVFfREEuQ1ExMjAxNi4uLi5VU0QBAAAAvOAEAAMAAAAAADeeBNyL1NsI3BNX4I3U2wgvQ0lRLlRTRTo3MjAzLklRX05FVF9JTlRFUkVTVF9FWFAuQ1ExMjAxNi4uLi5VU0QBAAAAvOAEAAIAAAAKMTQ4LjYyOTM5OQEIAAAABQAAAAExAQAAAAoxODQ3ODQ1MTM1AwAAAAMxNjACAAAAAzM2OAQAAAABMAcAAAAKMTAvMjQvMjAyMwgAAAAJMy8zMS8yMDE2CQAAAAEwN54E3IvU2wiMrlfgjdTbCC5DSVEuVFNFOjcyMDMuSVFfTkVUX1dPUktJTkdfQ0FQLkNRMTIwMTYuLi4uVVNEAQAAALzgBAACAAAADS0xOTA2OS45MzUwNjMBCAAAAAUAAAABMQEAAAAKMTg0Nzg0NTEzNQMAAAADMTYwAgAAAAQxMzExBAAAAAEwBwAAAAoxMC8yNC8yMDIzCAAAAAkzLzMxLzIw</t>
  </si>
  <si>
    <t>MTYJAAAAATA3ngTci9TbCInoWOCN1NsIJENJUS5UU0U6NzIwMy5JUV9DQVBFWC5DUTEyMDE2Li4uLlVTRAEAAAC84AQAAgAAAAwtODk5NS4xMjI0MTUBCAAAAAUAAAABMQEAAAAKMTg0Nzg0NTEzNQMAAAADMTYwAgAAAAQyMDIxBAAAAAEwBwAAAAoxMC8yNC8yMDIzCAAAAAkzLzMxLzIwMTYJAAAAATA3ngTci9TbCMTmRuCN1NsIKENJUS5UU0U6NzIwMy5JUV9UT1RBTF9SRVYuQ1E0MjAxNS4uLi5VU0QBAAAAvOAEAAIAAAAMNjEwNjMuOTEzNDIzAQgAAAAFAAAAATEBAAAACjE3ODYyMjIwNTMDAAAAAzE2MAIAAAACMjgEAAAAATAHAAAACjEwLzI0LzIwMjMIAAAACjEyLzMxLzIwMTUJAAAAATA3ngTci9TbCHMCVuCN1NsIIUNJUS5UU0U6NzIwMy5JUV9OSS5DUTQyMDE1Li4uLlVTRAEAAAC84AQAAgAAAAs1MjI0LjMzNDcyMwEIAAAABQAAAAExAQAAAAoxNzg2MjIyMDUzAwAAAAMxNjACAAAAAjE1BAAAAAEwBwAAAAoxMC8yNC8yMDIzCAAAAAoxMi8zMS8yMDE1CQAAAAEwN54E3IvU2wjPklHgjdTbCClDSVEuVFNFOjcyMDMuSVFfQ0FTSF9FUVVJVi5DUTQyMDE1Li4uLlVTRAEAAAC84AQAAgAAAAwyMDY4NC4yNzczMTUBCAAAAAUAAAABMQEAAAAKMTc4NjIyMjA1MwMAAAADMTYwAgAAAAQxMDk2BAAAAAEwBwAAAAoxMC8yNC8yMDIzCAAAAAoxMi8zMS8yMDE1CQAAAAEwN54E3IvU2wgHaFPgjdTbCC1DSVEu</t>
  </si>
  <si>
    <t>VFNFOjcyMDMuSVFfQ0FTSF9TVF9JTlZFU1QuQ1E0MjAxNS4uLi5VU0QBAAAAvOAEAAIAAAAMNDQzNDAuNzc2MDg3AQgAAAAFAAAAATEBAAAACjE3ODYyMjIwNTMDAAAAAzE2MAIAAAAEMTAwMgQAAAABMAcAAAAKMTAvMjQvMjAyMwgAAAAKMTIvMzEvMjAxNQkAAAABMDeeBNyL1NsI48lU4I3U2wgnQ0lRLlRTRTo3MjAzLklRX1RPVEFMX0NBLkNRNDIwMTUuLi4uVVNEAQAAALzgBAACAAAADTE1MTI0NC4xNTk1MjEBCAAAAAUAAAABMQEAAAAKMTc4NjIyMjA1MwMAAAADMTYwAgAAAAQxMDA4BAAAAAEwBwAAAAoxMC8yNC8yMDIzCAAAAAoxMi8zMS8yMDE1CQAAAAEwN54E3IvU2wjRWCzgjdTbCCtDSVEuVFNFOjcyMDMuSVFfVE9UQUxfQVNTRVRTLkNRNDIwMTUuLi4uVVNEAQAAALzgBAACAAAADTQwNzAxMy4yNTgwODkBCAAAAAUAAAABMQEAAAAKMTc4NjIyMjA1MwMAAAADMTYwAgAAAAQxMDA3BAAAAAEwBwAAAAoxMC8yNC8yMDIzCAAAAAoxMi8zMS8yMDE1CQAAAAEwN54E3IvU2whF0TPgjdTbCCdDSVEuVFNFOjcyMDMuSVFfVE9UQUxfQ0wuQ1E0MjAxNS4uLi5VU0QBAAAAvOAEAAIAAAANMTM3MjA3Ljk4NTcyNAEIAAAABQAAAAExAQAAAAoxNzg2MjIyMDUzAwAAAAMxNjACAAAABDEwMDkEAAAAATAHAAAACjEwLzI0LzIwMjMIAAAACjEyLzMxLzIwMTUJAAAAATA3ngTci9TbCAp7S+CN1NsIKUNJUS5UU0U6</t>
  </si>
  <si>
    <t>NzIwMy5JUV9UT1RBTF9MSUFCLkNRNDIwMTUuLi4uVVNEAQAAALzgBAACAAAADTI1NjAzMi42NzU5NTMBCAAAAAUAAAABMQEAAAAKMTc4NjIyMjA1MwMAAAADMTYwAgAAAAQxMjc2BAAAAAEwBwAAAAoxMC8yNC8yMDIzCAAAAAoxMi8zMS8yMDE1CQAAAAEwN54E3IvU2wgvjUzgjdTbCCpDSVEuVFNFOjcyMDMuSVFfUFJFRl9FUVVJVFkuQ1E0MjAxNS4uLi5VU0QBAAAAvOAEAAMAAAAAADeeBNyL1NsIExNO4I3U2wgyQ0lRLlRTRTo3MjAzLklRX1RPVEFMX0NPTU1PTl9FUVVJVFkuQ1E0MjAxNS4uLi5VU0QBAAAAvOAEAAIAAAANMTQzODIyLjA0NTk3OAEIAAAABQAAAAExAQAAAAoxNzg2MjIyMDUzAwAAAAMxNjACAAAABDEwMDYEAAAAATAHAAAACjEwLzI0LzIwMjMIAAAACjEyLzMxLzIwMTUJAAAAATA3ngTci9TbCN9LT+CN1NsII0NJUS5UU0U6NzIwMy5JUV9BUElDLkNRNDIwMTUuLi4uVVNEAQAAALzgBAACAAAACzQ1NDMuMzc3OTQ3AQgAAAAFAAAAATEBAAAACjE3ODYyMjIwNTMDAAAAAzE2MAIAAAAEMTA4NAQAAAABMAcAAAAKMTAvMjQvMjAyMwgAAAAKMTIvMzEvMjAxNQkAAAABMDeeBNyL1NsIYKtQ4I3U2wghQ0lRLlRTRTo3MjAzLklRX1JFLkNRNDIwMTUuLi4uVVNEAQAAALzgBAACAAAADTEzNjE4Ny40NTMyMjMBCAAAAAUAAAABMQEAAAAKMTc4NjIyMjA1MwMAAAADMTYwAgAAAAQxMjIyBAAAAAEw</t>
  </si>
  <si>
    <t>BwAAAAoxMC8yNC8yMDIzCAAAAAoxMi8zMS8yMDE1CQAAAAEwN54E3IvU2wjqaTbgjdTbCCtDSVEuVFNFOjcyMDMuSVFfVE9UQUxfRVFVSVRZLkNRNDIwMTUuLi4uVVNEAQAAALzgBAACAAAADTE1MDk4MC41ODIxMzYBCAAAAAUAAAABMQEAAAAKMTc4NjIyMjA1MwMAAAADMTYwAgAAAAQxMjc1BAAAAAEwBwAAAAoxMC8yNC8yMDIzCAAAAAoxMi8zMS8yMDE1CQAAAAEwN54E3IvU2wiH0UfgjdTbCDxDSVEuVFNFOjcyMDMuSVFfVE9UQUxfT1VUU1RBTkRJTkdfRklMSU5HX0RBVEUuQ1E0MjAxNS4uLi5VU0QBAAAAvOAEAAIAAAALMTUxODguMzc5MzUBBAAAAAUAAAABNQEAAAAKMTc4NjIyMjA1MwIAAAAFMjQxNTMGAAAAATA3ngTci9TbCFC8SOCN1NsIKUNJUS5UU0U6NzIwMy5JUV9UT1RBTF9ERUJULkNRNDIwMTUuLi4uVVNEAQAAALzgBAACAAAADTE2NTU2MC43OTkyMjMBCAAAAAUAAAABMQEAAAAKMTc4NjIyMjA1MwMAAAADMTYwAgAAAAQ0MTczBAAAAAEwBwAAAAoxMC8yNC8yMDIzCAAAAAoxMi8zMS8yMDE1CQAAAAEwN54E3IvU2wjFt0rgjdTbCC1DSVEuVFNFOjcyMDMuSVFfUFJFRl9ESVZfT1RIRVIuQ1E0MjAxNS4uLi5VU0QBAAAAvOAEAAIAAAAIMzUuNjQ4OTIBCAAAAAUAAAABMQEAAAAKMTc4NjIyMjA1MwMAAAADMTYwAgAAAAI5NwQAAAABMAcAAAAKMTAvMjQvMjAyMwgAAAAKMTIvMzEvMjAxNQkA</t>
  </si>
  <si>
    <t>AAABMDeeBNyL1NsIiehY4I3U2wgjQ0lRLlRTRTo3MjAzLklRX0NPR1MuQ1E0MjAxNS4uLi5VU0QBAAAAvOAEAAIAAAAMNDY2NDEuOTI0Mjk3AQgAAAAFAAAAATEBAAAACjE3ODYyMjIwNTMDAAAAAzE2MAIAAAACMzQEAAAAATAHAAAACjEwLzI0LzIwMjMIAAAACjEyLzMxLzIwMTUJAAAAATA3ngTci9TbCMTmRuCN1NsIIUNJUS5UU0U6NzIwMy5JUV9BUC5DUTQyMDE1Li4uLlVTRAEAAAC84AQAAgAAAAwxNzkyMy4wMjA5MjcBCAAAAAUAAAABMQEAAAAKMTc4NjIyMjA1MwMAAAADMTYwAgAAAAQxMDE4BAAAAAEwBwAAAAoxMC8yNC8yMDIzCAAAAAoxMi8zMS8yMDE1CQAAAAEwN54E3IvU2wjRWCzgjdTbCCFDSVEuVFNFOjcyMDMuSVFfQVIuQ1E0MjAxNS4uLi5VU0QBAAAAvOAEAAIAAAALMTU5MzkuMTI3MzEBCAAAAAUAAAABMQEAAAAKMTc4NjIyMjA1MwMAAAADMTYwAgAAAAQxMDIxBAAAAAEwBwAAAAoxMC8yNC8yMDIzCAAAAAoxMi8zMS8yMDE1CQAAAAEwN54E3IvU2wjaFy/gjdTbCChDSVEuVFNFOjcyMDMuSVFfSU5WRU5UT1JZLkNRNDIwMTUuLi4uVVNEAQAAALzgBAACAAAADDE3NTEwLjE5MjI4NgEIAAAABQAAAAExAQAAAAoxNzg2MjIyMDUzAwAAAAMxNjACAAAABDEwNDMEAAAAATAHAAAACjEwLzI0LzIwMjMIAAAACjEyLzMxLzIwMTUJAAAAATA3ngTci9TbCL06MeCN1NsIIkNJUS5UU0U6NzIwMy5J</t>
  </si>
  <si>
    <t>UV9TR0EuQ1E0MjAxNS4uLi5VU0QBAAAAvOAEAAIAAAALNjA3OC44MTg5NjEBCAAAAAUAAAABMQEAAAAKMTc4NjIyMjA1MwMAAAADMTYwAgAAAAIyMwQAAAABMAcAAAAKMTAvMjQvMjAyMwgAAAAKMTIvMzEvMjAxNQkAAAABMDeeBNyL1NsIB2hT4I3U2wg3Q0lRLlRTRTo3MjAzLklRX1RPVEFMX1JFVl8xWVJfQU5OX0dST1dUSC5DUTQyMDE1Li4uLlVTRAEAAAC84AQAAgAAAAYyLjM2OTEBCAAAAAUAAAABMQEAAAAKMTc4NjIyMjA1MwMAAAACNzkCAAAABDQxOTQEAAAAATAHAAAACjEwLzI0LzIwMjMIAAAACjEyLzMxLzIwMTUJAAAAATA3ngTci9TbCOPJVOCN1NsIIUNJUS5UU0U6NzIwMy5JUV9EQS5DUTQyMDE1Li4uLlVTRAEAAAC84AQAAwAAAAAAN54E3IvU2whzAlbgjdTbCC9DSVEuVFNFOjcyMDMuSVFfTkVUX0lOVEVSRVNUX0VYUC5DUTQyMDE1Li4uLlVTRAEAAAC84AQAAgAAAAozNTIuNTg3MzczAQgAAAAFAAAAATEBAAAACjE3ODYyMjIwNTMDAAAAAzE2MAIAAAADMzY4BAAAAAEwBwAAAAoxMC8yNC8yMDIzCAAAAAoxMi8zMS8yMDE1CQAAAAEwN54E3IvU2wjcE1fgjdTbCC5DSVEuVFNFOjcyMDMuSVFfTkVUX1dPUktJTkdfQ0FQLkNRNDIwMTUuLi4uVVNEAQAAALzgBAACAAAADDQ4Nzk2LjY5MTQ2NwEIAAAABQAAAAExAQAAAAoxNzg2MjIyMDUzAwAAAAMxNjACAAAABDEzMTEEAAAAATAHAAAACjEw</t>
  </si>
  <si>
    <t>LzI0LzIwMjMIAAAACjEyLzMxLzIwMTUJAAAAATA3ngTci9TbCIyuV+CN1NsIJENJUS5UU0U6NzIwMy5JUV9DQVBFWC5DUTQyMDE1Li4uLlVTRAEAAAC84AQAAgAAAAwtODI3MS44ODA2NDMBCAAAAAUAAAABMQEAAAAKMTc4NjIyMjA1MwMAAAADMTYwAgAAAAQyMDIxBAAAAAEwBwAAAAoxMC8yNC8yMDIzCAAAAAoxMi8zMS8yMDE1CQAAAAEwN54E3IvU2wgTE07gjdTbCChDSVEuVFNFOjcyMDMuSVFfVE9UQUxfUkVWLkNRMzIwMTUuLi4uVVNEAQAAALzgBAACAAAADDU5MzI5LjY4NzUyNAEIAAAABQAAAAExAQAAAAoxNzY0NTQxMDgwAwAAAAMxNjACAAAAAjI4BAAAAAEwBwAAAAoxMC8yNC8yMDIzCAAAAAk5LzMwLzIwMTUJAAAAATA3ngTci9TbCNoXL+CN1NsIIUNJUS5UU0U6NzIwMy5JUV9OSS5DUTMyMDE1Li4uLlVTRAEAAAC84AQAAgAAAAs1MTA4LjkzMjMyMwEIAAAABQAAAAExAQAAAAoxNzY0NTQxMDgwAwAAAAMxNjACAAAAAjE1BAAAAAEwBwAAAAoxMC8yNC8yMDIzCAAAAAk5LzMwLzIwMTUJAAAAATA3ngTci9TbCL06MeCN1NsIKUNJUS5UU0U6NzIwMy5JUV9DQVNIX0VRVUlWLkNRMzIwMTUuLi4uVVNEAQAAALzgBAACAAAADDI4NTYxLjQ5MDUwMgEIAAAABQAAAAExAQAAAAoxNzY0NTQxMDgwAwAAAAMxNjACAAAABDEwOTYEAAAAATAHAAAACjEwLzI0LzIwMjMIAAAACTkvMzAvMjAxNQkAAAABMDee</t>
  </si>
  <si>
    <t>BNyL1NsIRdEz4I3U2wgtQ0lRLlRTRTo3MjAzLklRX0NBU0hfU1RfSU5WRVNULkNRMzIwMTUuLi4uVVNEAQAAALzgBAACAAAADDQ2NTY2LjcwMjM1NQEIAAAABQAAAAExAQAAAAoxNzY0NTQxMDgwAwAAAAMxNjACAAAABDEwMDIEAAAAATAHAAAACjEwLzI0LzIwMjMIAAAACTkvMzAvMjAxNQkAAAABMDeeBNyL1NsI6mk24I3U2wgnQ0lRLlRTRTo3MjAzLklRX1RPVEFMX0NBLkNRMzIwMTUuLi4uVVNEAQAAALzgBAACAAAADTE1NzIyMy4wOTU2NjUBCAAAAAUAAAABMQEAAAAKMTc2NDU0MTA4MAMAAAADMTYwAgAAAAQxMDA4BAAAAAEwBwAAAAoxMC8yNC8yMDIzCAAAAAk5LzMwLzIwMTUJAAAAATA3ngTci9TbCAzbQeCN1NsIK0NJUS5UU0U6NzIwMy5JUV9UT1RBTF9BU1NFVFMuQ1EzMjAxNS4uLi5VU0QBAAAAvOAEAAIAAAANNDA1Njg0LjExMDEzOQEIAAAABQAAAAExAQAAAAoxNzY0NTQxMDgwAwAAAAMxNjACAAAABDEwMDcEAAAAATAHAAAACjEwLzI0LzIwMjMIAAAACTkvMzAvMjAxNQkAAAABMDeeBNyL1NsIiehY4I3U2wgnQ0lRLlRTRTo3MjAzLklRX1RPVEFMX0NMLkNRMzIwMTUuLi4uVVNEAQAAALzgBAACAAAADTEzNzYzMS40NjM3NzEBCAAAAAUAAAABMQEAAAAKMTc2NDU0MTA4MAMAAAADMTYwAgAAAAQxMDA5BAAAAAEwBwAAAAoxMC8yNC8yMDIzCAAAAAk5LzMwLzIwMTUJAAAAATA3ngTci9TbCMW3</t>
  </si>
  <si>
    <t>SuCN1NsIKUNJUS5UU0U6NzIwMy5JUV9UT1RBTF9MSUFCLkNRMzIwMTUuLi4uVVNEAQAAALzgBAACAAAADTI1NjQzMi4yNjc4MTEBCAAAAAUAAAABMQEAAAAKMTc2NDU0MTA4MAMAAAADMTYwAgAAAAQxMjc2BAAAAAEwBwAAAAoxMC8yNC8yMDIzCAAAAAk5LzMwLzIwMTUJAAAAATA3ngTci9TbCAp7S+CN1NsIKkNJUS5UU0U6NzIwMy5JUV9QUkVGX0VRVUlUWS5DUTMyMDE1Li4uLlVTRAEAAAC84AQAAwAAAAAAN54E3IvU2wgvjUzgjdTbCDJDSVEuVFNFOjcyMDMuSVFfVE9UQUxfQ09NTU9OX0VRVUlUWS5DUTMyMDE1Li4uLlVTRAEAAAC84AQAAgAAAA0xNDIzMTEuMzU2OTU4AQgAAAAFAAAAATEBAAAACjE3NjQ1NDEwODADAAAAAzE2MAIAAAAEMTAwNgQAAAABMAcAAAAKMTAvMjQvMjAyMwgAAAAJOS8zMC8yMDE1CQAAAAEwN54E3IvU2wjcE1fgjdTbCCNDSVEuVFNFOjcyMDMuSVFfQVBJQy5DUTMyMDE1Li4uLlVTRAEAAAC84AQAAwAAAAAAN54E3IvU2wiMrlfgjdTbCCFDSVEuVFNFOjcyMDMuSVFfUkUuQ1EzMjAxNS4uLi5VU0QBAAAAvOAEAAMAAAAAADeeBNyL1NsIxOZG4I3U2wgrQ0lRLlRTRTo3MjAzLklRX1RPVEFMX0VRVUlUWS5DUTMyMDE1Li4uLlVTRAEAAAC84AQAAgAAAA0xNDkyNTEuODQyMzI5AQgAAAAFAAAAATEBAAAACjE3NjQ1NDEwODADAAAAAzE2MAIAAAAEMTI3NQQAAAABMAcAAAAKMTAv</t>
  </si>
  <si>
    <t>MjQvMjAyMwgAAAAJOS8zMC8yMDE1CQAAAAEwN54E3IvU2wiH0UfgjdTbCDxDSVEuVFNFOjcyMDMuSVFfVE9UQUxfT1VUU1RBTkRJTkdfRklMSU5HX0RBVEUuQ1EzMjAxNS4uLi5VU0QBAAAAvOAEAAIAAAAMMTU1NjguODAzMDU1AQQAAAAFAAAAATUBAAAACjE3NjQ1NDEwODACAAAABTI0MTUzBgAAAAEwN54E3IvU2wjaFy/gjdTbCClDSVEuVFNFOjcyMDMuSVFfVE9UQUxfREVCVC5DUTMyMDE1Li4uLlVTRAEAAAC84AQAAgAAAA0xNjI4ODIuNDYwMjAzAQgAAAAFAAAAATEBAAAACjE3NjQ1NDEwODADAAAAAzE2MAIAAAAENDE3MwQAAAABMAcAAAAKMTAvMjQvMjAyMwgAAAAJOS8zMC8yMDE1CQAAAAEwN54E3IvU2wi9OjHgjdTbCC1DSVEuVFNFOjcyMDMuSVFfUFJFRl9ESVZfT1RIRVIuQ1EzMjAxNS4uLi5VU0QBAAAAvOAEAAIAAAAJMjAuNTQ1MzcxAQgAAAAFAAAAATEBAAAACjE3NjQ1NDEwODADAAAAAzE2MAIAAAACOTcEAAAAATAHAAAACjEwLzI0LzIwMjMIAAAACTkvMzAvMjAxNQkAAAABMDeeBNyL1NsIRdEz4I3U2wgjQ0lRLlRTRTo3MjAzLklRX0NPR1MuQ1EzMjAxNS4uLi5VU0QBAAAAvOAEAAIAAAAMNDYzNTUuNDc3NTYzAQgAAAAFAAAAATEBAAAACjE3NjQ1NDEwODADAAAAAzE2MAIAAAACMzQEAAAAATAHAAAACjEwLzI0LzIwMjMIAAAACTkvMzAvMjAxNQkAAAABMEXFBNyL1NsI6mk24I3U2wgh</t>
  </si>
  <si>
    <t>Q0lRLlRTRTo3MjAzLklRX0FQLkNRMzIwMTUuLi4uVVNEAQAAALzgBAACAAAADDE5MzgxLjc4NTE0NQEIAAAABQAAAAExAQAAAAoxNzY0NTQxMDgwAwAAAAMxNjACAAAABDEwMTgEAAAAATAHAAAACjEwLzI0LzIwMjMIAAAACTkvMzAvMjAxNQkAAAABMEXFBNyL1NsIcwJW4I3U2wghQ0lRLlRTRTo3MjAzLklRX0FSLkNRMzIwMTUuLi4uVVNEAQAAALzgBAACAAAADDY2NjM2LjQ4MTgzNAEIAAAABQAAAAExAQAAAAoxNzY0NTQxMDgwAwAAAAMxNjACAAAABDEwMjEEAAAAATAHAAAACjEwLzI0LzIwMjMIAAAACTkvMzAvMjAxNQkAAAABMEXFBNyL1NsIYKtQ4I3U2wgoQ0lRLlRTRTo3MjAzLklRX0lOVkVOVE9SWS5DUTMyMDE1Li4uLlVTRAEAAAC84AQAAgAAAAwxODMzMy43MDM5NDYBCAAAAAUAAAABMQEAAAAKMTc2NDU0MTA4MAMAAAADMTYwAgAAAAQxMDQzBAAAAAEwBwAAAAoxMC8yNC8yMDIzCAAAAAk5LzMwLzIwMTUJAAAAATBFxQTci9TbCM+SUeCN1NsIIkNJUS5UU0U6NzIwMy5JUV9TR0EuQ1EzMjAxNS4uLi5VU0QBAAAAvOAEAAIAAAALNjA2My45MTYyNjQBCAAAAAUAAAABMQEAAAAKMTc2NDU0MTA4MAMAAAADMTYwAgAAAAIyMwQAAAABMAcAAAAKMTAvMjQvMjAyMwgAAAAJOS8zMC8yMDE1CQAAAAEwRcUE3IvU2wgHaFPgjdTbCDdDSVEuVFNFOjcyMDMuSVFfVE9UQUxfUkVWXzFZUl9BTk5fR1JPV1RI</t>
  </si>
  <si>
    <t>LkNRMzIwMTUuLi4uVVNEAQAAALzgBAACAAAABjguMzc0MwEIAAAABQAAAAExAQAAAAoxNzY0NTQxMDgwAwAAAAI3OQIAAAAENDE5NAQAAAABMAcAAAAKMTAvMjQvMjAyMwgAAAAJOS8zMC8yMDE1CQAAAAEwRcUE3IvU2wh7pFTgjdTbCCFDSVEuVFNFOjcyMDMuSVFfREEuQ1EzMjAxNS4uLi5VU0QBAAAAvOAEAAMAAAAAAEXFBNyL1NsI0Vgs4I3U2wgvQ0lRLlRTRTo3MjAzLklRX05FVF9JTlRFUkVTVF9FWFAuQ1EzMjAxNS4uLi5VU0QBAAAAvOAEAAIAAAAKMTIwLjY2NjQ3NAEIAAAABQAAAAExAQAAAAoxNzY0NTQxMDgwAwAAAAMxNjACAAAAAzM2OAQAAAABMAcAAAAKMTAvMjQvMjAyMwgAAAAJOS8zMC8yMDE1CQAAAAEwRcUE3IvU2wgKe0vgjdTbCC5DSVEuVFNFOjcyMDMuSVFfTkVUX1dPUktJTkdfQ0FQLkNRMzIwMTUuLi4uVVNEAQAAALzgBAACAAAADDUwNzEyLjE2NTMzMQEIAAAABQAAAAExAQAAAAoxNzY0NTQxMDgwAwAAAAMxNjACAAAABDEzMTEEAAAAATAHAAAACjEwLzI0LzIwMjMIAAAACTkvMzAvMjAxNQkAAAABMEXFBNyL1NsIL41M4I3U2wgkQ0lRLlRTRTo3MjAzLklRX0NBUEVYLkNRMzIwMTUuLi4uVVNEAQAAALzgBAACAAAADC04MzIzLjEzODc1NwEIAAAABQAAAAExAQAAAAoxNzY0NTQxMDgwAwAAAAMxNjACAAAABDIwMjEEAAAAATAHAAAACjEwLzI0LzIwMjMIAAAACTkvMzAvMjAxNQkA</t>
  </si>
  <si>
    <t>AAABMEXFBNyL1NsIExNO4I3U2wgoQ0lRLlRTRTo3MjAzLklRX1RPVEFMX1JFVi5DUTIyMDE1Li4uLlVTRAEAAAC84AQAAgAAAAw1NzEzNS4zMDc0NTIBCAAAAAUAAAABMQEAAAAKMTc0OTg0OTQxMAMAAAADMTYwAgAAAAIyOAQAAAABMAcAAAAKMTAvMjQvMjAyMwgAAAAJNi8zMC8yMDE1CQAAAAEwRcUE3IvU2whQvEjgjdTbCCFDSVEuVFNFOjcyMDMuSVFfTkkuQ1EyMjAxNS4uLi5VU0QBAAAAvOAEAAIAAAALNTI4NS4zMTQ4NzYBCAAAAAUAAAABMQEAAAAKMTc0OTg0OTQxMAMAAAADMTYwAgAAAAIxNQQAAAABMAcAAAAKMTAvMjQvMjAyMwgAAAAJNi8zMC8yMDE1CQAAAAEwRcUE3IvU2wjFt0rgjdTbCClDSVEuVFNFOjcyMDMuSVFfQ0FTSF9FUVVJVi5DUTIyMDE1Li4uLlVTRAEAAAC84AQAAgAAAAwyMTAxNy43MTA4NTMBCAAAAAUAAAABMQEAAAAKMTc0OTg0OTQxMAMAAAADMTYwAgAAAAQxMDk2BAAAAAEwBwAAAAoxMC8yNC8yMDIzCAAAAAk2LzMwLzIwMTUJAAAAATBFxQTci9TbCMTmRuCN1NsILUNJUS5UU0U6NzIwMy5JUV9DQVNIX1NUX0lOVkVTVC5DUTIyMDE1Li4uLlVTRAEAAAC84AQAAgAAAAw0MDA3OC44NzIyMDgBCAAAAAUAAAABMQEAAAAKMTc0OTg0OTQxMAMAAAADMTYwAgAAAAQxMDAyBAAAAAEwBwAAAAoxMC8yNC8yMDIzCAAAAAk2LzMwLzIwMTUJAAAAATBFxQTci9TbCIfRR+CN1NsIJ0NJ</t>
  </si>
  <si>
    <t>US5UU0U6NzIwMy5JUV9UT1RBTF9DQS5DUTIyMDE1Li4uLlVTRAEAAAC84AQAAgAAAA0xNDg1ODguMzY2ODMyAQgAAAAFAAAAATEBAAAACjE3NDk4NDk0MTADAAAAAzE2MAIAAAAEMTAwOAQAAAABMAcAAAAKMTAvMjQvMjAyMwgAAAAJNi8zMC8yMDE1CQAAAAEwRcUE3IvU2wjRWCzgjdTbCCtDSVEuVFNFOjcyMDMuSVFfVE9UQUxfQVNTRVRTLkNRMjIwMTUuLi4uVVNEAQAAALzgBAACAAAADTM5OTE5NC40Mzc1MTQBCAAAAAUAAAABMQEAAAAKMTc0OTg0OTQxMAMAAAADMTYwAgAAAAQxMDA3BAAAAAEwBwAAAAoxMC8yNC8yMDIzCAAAAAk2LzMwLzIwMTUJAAAAATBFxQTci9TbCInoWOCN1NsIJ0NJUS5UU0U6NzIwMy5JUV9UT1RBTF9DTC5DUTIyMDE1Li4uLlVTRAEAAAC84AQAAgAAAA0xMzY5MjkuMzg4NzM5AQgAAAAFAAAAATEBAAAACjE3NDk4NDk0MTADAAAAAzE2MAIAAAAEMTAwOQQAAAABMAcAAAAKMTAvMjQvMjAyMwgAAAAJNi8zMC8yMDE1CQAAAAEwRcUE3IvU2wi9OjHgjdTbCClDSVEuVFNFOjcyMDMuSVFfVE9UQUxfTElBQi5DUTIyMDE1Li4uLlVTRAEAAAC84AQAAgAAAA0yNTE0NDMuMjc0MjkyAQgAAAAFAAAAATEBAAAACjE3NDk4NDk0MTADAAAAAzE2MAIAAAAEMTI3NgQAAAABMAcAAAAKMTAvMjQvMjAyMwgAAAAJNi8zMC8yMDE1CQAAAAEwRcUE3IvU2whzAlbgjdTbCCpDSVEuVFNFOjcyMDMu</t>
  </si>
  <si>
    <t>SVFfUFJFRl9FUVVJVFkuQ1EyMjAxNS4uLi5VU0QBAAAAvOAEAAMAAAAAAEXFBNyL1NsI3BNX4I3U2wgyQ0lRLlRTRTo3MjAzLklRX1RPVEFMX0NPTU1PTl9FUVVJVFkuQ1EyMjAxNS4uLi5VU0QBAAAAvOAEAAIAAAANMTQwNjc4LjczNDY2NQEIAAAABQAAAAExAQAAAAoxNzQ5ODQ5NDEwAwAAAAMxNjACAAAABDEwMDYEAAAAATAHAAAACjEwLzI0LzIwMjMIAAAACTYvMzAvMjAxNQkAAAABMEXFBNyL1NsIDNtB4I3U2wgjQ0lRLlRTRTo3MjAzLklRX0FQSUMuQ1EyMjAxNS4uLi5VU0QBAAAAvOAEAAIAAAAKNDQ3NS41MTkyOAEIAAAABQAAAAExAQAAAAoxNzQ5ODQ5NDEwAwAAAAMxNjACAAAABDEwODQEAAAAATAHAAAACjEwLzI0LzIwMjMIAAAACTYvMzAvMjAxNQkAAAABMEXFBNyL1NsIjK5X4I3U2wghQ0lRLlRTRTo3MjAzLklRX1JFLkNRMjIwMTUuLi4uVVNEAQAAALzgBAACAAAADTEyOTU1OC4zNzQ3MzIBCAAAAAUAAAABMQEAAAAKMTc0OTg0OTQxMAMAAAADMTYwAgAAAAQxMjIyBAAAAAEwBwAAAAoxMC8yNC8yMDIzCAAAAAk2LzMwLzIwMTUJAAAAATBFxQTci9TbCOppNuCN1NsIK0NJUS5UU0U6NzIwMy5JUV9UT1RBTF9FUVVJVFkuQ1EyMjAxNS4uLi5VU0QBAAAAvOAEAAIAAAANMTQ3NzUxLjE2MzIyMgEIAAAABQAAAAExAQAAAAoxNzQ5ODQ5NDEwAwAAAAMxNjACAAAABDEyNzUEAAAAATAHAAAACjEw</t>
  </si>
  <si>
    <t>LzI0LzIwMjMIAAAACTYvMzAvMjAxNQkAAAABMEXFBNyL1NsIYKtQ4I3U2wg8Q0lRLlRTRTo3MjAzLklRX1RPVEFMX09VVFNUQU5ESU5HX0ZJTElOR19EQVRFLkNRMjIwMTUuLi4uVVNEAQAAALzgBAACAAAADDE1NzM1Ljg0OTc4NQEEAAAABQAAAAE1AQAAAAoxNzQ5ODQ5NDEwAgAAAAUyNDE1MwYAAAABMEXFBNyL1NsIz5JR4I3U2wgpQ0lRLlRTRTo3MjAzLklRX1RPVEFMX0RFQlQuQ1EyMjAxNS4uLi5VU0QBAAAAvOAEAAIAAAANMTYwODEwLjUwOTI4MgEIAAAABQAAAAExAQAAAAoxNzQ5ODQ5NDEwAwAAAAMxNjACAAAABDQxNzMEAAAAATAHAAAACjEwLzI0LzIwMjMIAAAACTYvMzAvMjAxNQkAAAABMEXFBNyL1NsIB2hT4I3U2wgtQ0lRLlRTRTo3MjAzLklRX1BSRUZfRElWX09USEVSLkNRMjIwMTUuLi4uVVNEAQAAALzgBAADAAAAAABFxQTci9TbCHukVOCN1NsII0NJUS5UU0U6NzIwMy5JUV9DT0dTLkNRMjIwMTUuLi4uVVNEAQAAALzgBAACAAAADDQ1NDM4Ljc5ODY5NgEIAAAABQAAAAExAQAAAAoxNzQ5ODQ5NDEwAwAAAAMxNjACAAAAAjM0BAAAAAEwBwAAAAoxMC8yNC8yMDIzCAAAAAk2LzMwLzIwMTUJAAAAATBFxQTci9TbCP0kT+CN1NsIIUNJUS5UU0U6NzIwMy5JUV9BUC5DUTIyMDE1Li4uLlVTRAEAAAC84AQAAgAAAAwxODQ4My4zODUzODcBCAAAAAUAAAABMQEAAAAKMTc0OTg0OTQxMAMAAAAD</t>
  </si>
  <si>
    <t>MTYwAgAAAAQxMDE4BAAAAAEwBwAAAAoxMC8yNC8yMDIzCAAAAAk2LzMwLzIwMTUJAAAAATBFxQTci9TbCNFYLOCN1NsIIUNJUS5UU0U6NzIwMy5JUV9BUi5DUTIyMDE1Li4uLlVTRAEAAAC84AQAAgAAAAs2ODcxNC43NTE2MQEIAAAABQAAAAExAQAAAAoxNzQ5ODQ5NDEwAwAAAAMxNjACAAAABDEwMjEEAAAAATAHAAAACjEwLzI0LzIwMjMIAAAACTYvMzAvMjAxNQkAAAABMEXFBNyL1NsI2hcv4I3U2wgoQ0lRLlRTRTo3MjAzLklRX0lOVkVOVE9SWS5DUTIyMDE1Li4uLlVTRAEAAAC84AQAAgAAAAsxODAwMy4yODcyNgEIAAAABQAAAAExAQAAAAoxNzQ5ODQ5NDEwAwAAAAMxNjACAAAABDEwNDMEAAAAATAHAAAACjEwLzI0LzIwMjMIAAAACTYvMzAvMjAxNQkAAAABMEXFBNyL1NsIvTox4I3U2wgiQ0lRLlRTRTo3MjAzLklRX1NHQS5DUTIyMDE1Li4uLlVTRAEAAAC84AQAAgAAAAs1NTE0Ljk3OTYzOAEIAAAABQAAAAExAQAAAAoxNzQ5ODQ5NDEwAwAAAAMxNjACAAAAAjIzBAAAAAEwBwAAAAoxMC8yNC8yMDIzCAAAAAk2LzMwLzIwMTUJAAAAATBFxQTci9TbCEXRM+CN1NsIN0NJUS5UU0U6NzIwMy5JUV9UT1RBTF9SRVZfMVlSX0FOTl9HUk9XVEguQ1EyMjAxNS4uLi5VU0QBAAAAvOAEAAIAAAAFOS4zNDEBCAAAAAUAAAABMQEAAAAKMTc0OTg0OTQxMAMAAAACNzkCAAAABDQxOTQEAAAAATAHAAAACjEwLzI0</t>
  </si>
  <si>
    <t>LzIwMjMIAAAACTYvMzAvMjAxNQkAAAABMEXFBNyL1NsIxbdK4I3U2wghQ0lRLlRTRTo3MjAzLklRX0RBLkNRMjIwMTUuLi4uVVNEAQAAALzgBAADAAAAAABFxQTci9TbCAzbQeCN1NsIL0NJUS5UU0U6NzIwMy5JUV9ORVRfSU5URVJFU1RfRVhQLkNRMjIwMTUuLi4uVVNEAQAAALzgBAACAAAACjQwMC4wODE3NzIBCAAAAAUAAAABMQEAAAAKMTc0OTg0OTQxMAMAAAADMTYwAgAAAAMzNjgEAAAAATAHAAAACjEwLzI0LzIwMjMIAAAACTYvMzAvMjAxNQkAAAABMEXFBNyL1NsICntL4I3U2wguQ0lRLlRTRTo3MjAzLklRX05FVF9XT1JLSU5HX0NBUC5DUTIyMDE1Li4uLlVTRAEAAAC84AQAAgAAAAw0ODUzNy41Mzk1NDMBCAAAAAUAAAABMQEAAAAKMTc0OTg0OTQxMAMAAAADMTYwAgAAAAQxMzExBAAAAAEwBwAAAAoxMC8yNC8yMDIzCAAAAAk2LzMwLzIwMTUJAAAAATBFxQTci9TbCC+NTOCN1NsIJENJUS5UU0U6NzIwMy5JUV9DQVBFWC5DUTIyMDE1Li4uLlVTRAEAAAC84AQAAgAAAAwtODY0OC4xODQ5MTcBCAAAAAUAAAABMQEAAAAKMTc0OTg0OTQxMAMAAAADMTYwAgAAAAQyMDIxBAAAAAEwBwAAAAoxMC8yNC8yMDIzCAAAAAk2LzMwLzIwMTUJAAAAATBFxQTci9TbCBMTTuCN1NsIKENJUS5UU0U6NzIwMy5JUV9UT1RBTF9SRVYuQ1ExMjAxNS4uLi5VU0QBAAAAvOAEAAIAAAAMNTkzMjkuMTcwMjY3AQgAAAAF</t>
  </si>
  <si>
    <t>AAAAATEBAAAACjE3OTczMzk4OTQDAAAAAzE2MAIAAAACMjgEAAAAATAHAAAACjEwLzI0LzIwMjMIAAAACTMvMzEvMjAxNQkAAAABMEXFBNyL1NsI2hcv4I3U2wghQ0lRLlRTRTo3MjAzLklRX05JLkNRMTIwMTUuLi4uVVNEAQAAALzgBAACAAAACzM3MjAuOTM1MTUxAQgAAAAFAAAAATEBAAAACjE3OTczMzk4OTQDAAAAAzE2MAIAAAACMTUEAAAAATAHAAAACjEwLzI0LzIwMjMIAAAACTMvMzEvMjAxNQkAAAABMEXFBNyL1NsIvTox4I3U2wgpQ0lRLlRTRTo3MjAzLklRX0NBU0hfRVFVSVYuQ1ExMjAxNS4uLi5VU0QBAAAAvOAEAAIAAAAMMTQwMDkuNDUxMDY0AQgAAAAFAAAAATEBAAAACjE3OTczMzk4OTQDAAAAAzE2MAIAAAAEMTA5NgQAAAABMAcAAAAKMTAvMjQvMjAyMwgAAAAJMy8zMS8yMDE1CQAAAAEwRcUE3IvU2whF0TPgjdTbCC1DSVEuVFNFOjcyMDMuSVFfQ0FTSF9TVF9JTlZFU1QuQ1ExMjAxNS4uLi5VU0QBAAAAvOAEAAIAAAAMMzQ1MDUuNjkyODIxAQgAAAAFAAAAATEBAAAACjE3OTczMzk4OTQDAAAAAzE2MAIAAAAEMTAwMgQAAAABMAcAAAAKMTAvMjQvMjAyMwgAAAAJMy8zMS8yMDE1CQAAAAEwRcUE3IvU2wjqaTbgjdTbCCdDSVEuVFNFOjcyMDMuSVFfVE9UQUxfQ0EuQ1ExMjAxNS4uLi5VU0QBAAAAvOAEAAIAAAANMTQ5NDgyLjQzNDgxNwEIAAAABQAAAAExAQAAAAoxNzk3MzM5ODk0AwAA</t>
  </si>
  <si>
    <t>AAMxNjACAAAABDEwMDgEAAAAATAHAAAACjEwLzI0LzIwMjMIAAAACTMvMzEvMjAxNQkAAAABMEXFBNyL1NsIjK5X4I3U2wgrQ0lRLlRTRTo3MjAzLklRX1RPVEFMX0FTU0VUUy5DUTEyMDE1Li4uLlVTRAEAAAC84AQAAgAAAA0zOTc3ODEuNzM5NjU1AQgAAAAFAAAAATEBAAAACjE3OTczMzk4OTQDAAAAAzE2MAIAAAAEMTAwNwQAAAABMAcAAAAKMTAvMjQvMjAyMwgAAAAJMy8zMS8yMDE1CQAAAAEwRcUE3IvU2wgHaFPgjdTbCCdDSVEuVFNFOjcyMDMuSVFfVE9UQUxfQ0wuQ1ExMjAxNS4uLi5VU0QBAAAAvOAEAAIAAAANMTM2OTQwLjU0Nzc0NgEIAAAABQAAAAExAQAAAAoxNzk3MzM5ODk0AwAAAAMxNjACAAAABDEwMDkEAAAAATAHAAAACjEwLzI0LzIwMjMIAAAACTMvMzEvMjAxNQkAAAABMEXFBNyL1NsIe6RU4I3U2wgpQ0lRLlRTRTo3MjAzLklRX1RPVEFMX0xJQUIuQ1ExMjAxNS4uLi5VU0QBAAAAvOAEAAIAAAANMjUwNzA4LjQwNTY0NAEIAAAABQAAAAExAQAAAAoxNzk3MzM5ODk0AwAAAAMxNjACAAAABDEyNzYEAAAAATAHAAAACjEwLzI0LzIwMjMIAAAACTMvMzEvMjAxNQkAAAABMEXFBNyL1NsIx9lV4I3U2wgqQ0lRLlRTRTo3MjAzLklRX1BSRUZfRVFVSVRZLkNRMTIwMTUuLi4uVVNEAQAAALzgBAADAAAAAABFxQTci9TbCNwTV+CN1NsIMkNJUS5UU0U6NzIwMy5JUV9UT1RBTF9DT01NT05fRVFV</t>
  </si>
  <si>
    <t>SVRZLkNRMTIwMTUuLi4uVVNEAQAAALzgBAACAAAADTEzOTkxMi43NTM4MjIBCAAAAAUAAAABMQEAAAAKMTc5NzMzOTg5NAMAAAADMTYwAgAAAAQxMDA2BAAAAAEwBwAAAAoxMC8yNC8yMDIzCAAAAAkzLzMxLzIwMTUJAAAAATBFxQTci9TbCNFYLOCN1NsII0NJUS5UU0U6NzIwMy5JUV9BUElDLkNRMTIwMTUuLi4uVVNEAQAAALzgBAACAAAACzQ1NTkuMTYzMzU0AQgAAAAFAAAAATEBAAAACjE3OTczMzk4OTQDAAAAAzE2MAIAAAAEMTA4NAQAAAABMAcAAAAKMTAvMjQvMjAyMwgAAAAJMy8zMS8yMDE1CQAAAAEwRcUE3IvU2wgTE07gjdTbCCFDSVEuVFNFOjcyMDMuSVFfUkUuQ1ExMjAxNS4uLi5VU0QBAAAAvOAEAAIAAAANMTI5OTQzLjcyMjg3MwEIAAAABQAAAAExAQAAAAoxNzk3MzM5ODk0AwAAAAMxNjACAAAABDEyMjIEAAAAATAHAAAACjEwLzI0LzIwMjMIAAAACTMvMzEvMjAxNQkAAAABMEXFBNyL1NsIYKtQ4I3U2wgrQ0lRLlRTRTo3MjAzLklRX1RPVEFMX0VRVUlUWS5DUTEyMDE1Li4uLlVTRAEAAAC84AQAAgAAAA0xNDcwNzMuMzM0MDExAQgAAAAFAAAAATEBAAAACjE3OTczMzk4OTQDAAAAAzE2MAIAAAAEMTI3NQQAAAABMAcAAAAKMTAvMjQvMjAyMwgAAAAJMy8zMS8yMDE1CQAAAAEwRcUE3IvU2wjPklHgjdTbCDxDSVEuVFNFOjcyMDMuSVFfVE9UQUxfT1VUU1RBTkRJTkdfRklMSU5HX0RBVEUu</t>
  </si>
  <si>
    <t>Q1ExMjAxNS4uLi5VU0QBAAAAvOAEAAIAAAAIMTU3MzQuMDcBBAAAAAUAAAABNQEAAAAKMTc5NzMzOTg5NAIAAAAFMjQxNTMGAAAAATBFxQTci9TbCAzbQeCN1NsIKUNJUS5UU0U6NzIwMy5JUV9UT1RBTF9ERUJULkNRMTIwMTUuLi4uVVNEAQAAALzgBAACAAAADTE2MTEwNy42Nzg4MTcBCAAAAAUAAAABMQEAAAAKMTc5NzMzOTg5NAMAAAADMTYwAgAAAAQ0MTczBAAAAAEwBwAAAAoxMC8yNC8yMDIzCAAAAAkzLzMxLzIwMTUJAAAAATBFxQTci9TbCL06MeCN1NsILUNJUS5UU0U6NzIwMy5JUV9QUkVGX0RJVl9PVEhFUi5DUTEyMDE1Li4uLlVTRAEAAAC84AQAAwAAAAAARcUE3IvU2whF0TPgjdTbCCNDSVEuVFNFOjcyMDMuSVFfQ09HUy5DUTEyMDE1Li4uLlVTRAEAAAC84AQAAgAAAAw0NTk1OS4xMDU4MzIBCAAAAAUAAAABMQEAAAAKMTc5NzMzOTg5NAMAAAADMTYwAgAAAAIzNAQAAAABMAcAAAAKMTAvMjQvMjAyMwgAAAAJMy8zMS8yMDE1CQAAAAEwRcUE3IvU2wheRDbgjdTbCCFDSVEuVFNFOjcyMDMuSVFfQVAuQ1ExMjAxNS4uLi5VU0QBAAAAvOAEAAIAAAAMMjAwODkuOTA3ODg4AQgAAAAFAAAAATEBAAAACjE3OTczMzk4OTQDAAAAAzE2MAIAAAAEMTAxOAQAAAABMAcAAAAKMTAvMjQvMjAyMwgAAAAJMy8zMS8yMDE1CQAAAAEwRcUE3IvU2wg9VEvgjdTbCCFDSVEuVFNFOjcyMDMuSVFfQVIuQ1ExMjAx</t>
  </si>
  <si>
    <t>NS4uLi5VU0QBAAAAvOAEAAIAAAAMMTc1NzMuNjMxNDgyAQgAAAAFAAAAATEBAAAACjE3OTczMzk4OTQDAAAAAzE2MAIAAAAEMTAyMQQAAAABMAcAAAAKMTAvMjQvMjAyMwgAAAAJMy8zMS8yMDE1CQAAAAEwRcUE3IvU2wgvjUzgjdTbCChDSVEuVFNFOjcyMDMuSVFfSU5WRU5UT1JZLkNRMTIwMTUuLi4uVVNEAQAAALzgBAACAAAADDE3ODE0Ljk2ODI2NQEIAAAABQAAAAExAQAAAAoxNzk3MzM5ODk0AwAAAAMxNjACAAAABDEwNDMEAAAAATAHAAAACjEwLzI0LzIwMjMIAAAACTMvMzEvMjAxNQkAAAABMEXFBNyL1NsIsapH4I3U2wgiQ0lRLlRTRTo3MjAzLklRX1NHQS5DUTEyMDE1Li4uLlVTRAEAAAC84AQAAgAAAAs1ODkwLjcxNjAwOQEIAAAABQAAAAExAQAAAAoxNzk3MzM5ODk0AwAAAAMxNjACAAAAAjIzBAAAAAEwBwAAAAoxMC8yNC8yMDIzCAAAAAkzLzMxLzIwMTUJAAAAATBFxQTci9TbCFC8SOCN1NsIN0NJUS5UU0U6NzIwMy5JUV9UT1RBTF9SRVZfMVlSX0FOTl9HUk9XVEguQ1ExMjAxNS4uLi5VU0QBAAAAvOAEAAIAAAAGOC4zNjQ5AQgAAAAFAAAAATEBAAAACjE3OTczMzk4OTQDAAAAAjc5AgAAAAQ0MTk0BAAAAAEwBwAAAAoxMC8yNC8yMDIzCAAAAAkzLzMxLzIwMTUJAAAAATBFxQTci9TbCMW3SuCN1NsIIUNJUS5UU0U6NzIwMy5JUV9EQS5DUTEyMDE1Li4uLlVTRAEAAAC84AQAAwAAAAAARcUE</t>
  </si>
  <si>
    <t>3IvU2wjRWCzgjdTbCC9DSVEuVFNFOjcyMDMuSVFfTkVUX0lOVEVSRVNUX0VYUC5DUTEyMDE1Li4uLlVTRAEAAAC84AQAAgAAAAoyMDAuNjY2NzI2AQgAAAAFAAAAATEBAAAACjE3OTczMzk4OTQDAAAAAzE2MAIAAAADMzY4BAAAAAEwBwAAAAoxMC8yNC8yMDIzCAAAAAkzLzMxLzIwMTUJAAAAATBFxQTci9TbCNoXL+CN1NsILkNJUS5UU0U6NzIwMy5JUV9ORVRfV09SS0lOR19DQVAuQ1ExMjAxNS4uLi5VU0QBAAAAvOAEAAIAAAANLTE4NzczLjE0ODEzMwEIAAAABQAAAAExAQAAAAoxNzk3MzM5ODk0AwAAAAMxNjACAAAABDEzMTEEAAAAATAHAAAACjEwLzI0LzIwMjMIAAAACTMvMzEvMjAxNQkAAAABMEXFBNyL1NsI3BNX4I3U2wgkQ0lRLlRTRTo3MjAzLklRX0NBUEVYLkNRMTIwMTUuLi4uVVNEAQAAALzgBAACAAAADC04MjAyLjQwMDM2MgEIAAAABQAAAAExAQAAAAoxNzk3MzM5ODk0AwAAAAMxNjACAAAABDIwMjEEAAAAATAHAAAACjEwLzI0LzIwMjMIAAAACTMvMzEvMjAxNQkAAAABMEXFBNyL1NsIjK5X4I3U2wgoQ0lRLlRTRTo3MjAzLklRX1RPVEFMX1JFVi5DUTQyMDE0Li4uLlVTRAEAAAC84AQAAgAAAAw1OTg0Ny4zOTMzODcBCAAAAAUAAAABMQEAAAAKMTc4NjIyMjU2NQMAAAADMTYwAgAAAAIyOAQAAAABMAcAAAAKMTAvMjQvMjAyMwgAAAAKMTIvMzEvMjAxNAkAAAABMEXFBNyL1NsIB2hT4I3U</t>
  </si>
  <si>
    <t>2wghQ0lRLlRTRTo3MjAzLklRX05JLkNRNDIwMTQuLi4uVVNEAQAAALzgBAACAAAACzUwMDguMzYzNTY2AQgAAAAFAAAAATEBAAAACjE3ODYyMjI1NjUDAAAAAzE2MAIAAAACMTUEAAAAATAHAAAACjEwLzI0LzIwMjMIAAAACjEyLzMxLzIwMTQJAAAAATBFxQTci9TbCHukVOCN1NsIKUNJUS5UU0U6NzIwMy5JUV9DQVNIX0VRVUlWLkNRNDIwMTQuLi4uVVNEAQAAALzgBAACAAAADDIwMDE3LjI0NDU5MQEIAAAABQAAAAExAQAAAAoxNzg2MjIyNTY1AwAAAAMxNjACAAAABDEwOTYEAAAAATAHAAAACjEwLzI0LzIwMjMIAAAACjEyLzMxLzIwMTQJAAAAATBFxQTci9TbCMfZVeCN1NsILUNJUS5UU0U6NzIwMy5JUV9DQVNIX1NUX0lOVkVTVC5DUTQyMDE0Li4uLlVTRAEAAAC84AQAAgAAAAwzNzg5OS44Mjg3MDIBCAAAAAUAAAABMQEAAAAKMTc4NjIyMjU2NQMAAAADMTYwAgAAAAQxMDAyBAAAAAEwBwAAAAoxMC8yNC8yMDIzCAAAAAoxMi8zMS8yMDE0CQAAAAEwRcUE3IvU2wjPklHgjdTbCCdDSVEuVFNFOjcyMDMuSVFfVE9UQUxfQ0EuQ1E0MjAxNC4uLi5VU0QBAAAAvOAEAAIAAAANMTQyMDM1LjkyNDM0NwEIAAAABQAAAAExAQAAAAoxNzg2MjIyNTY1AwAAAAMxNjACAAAABDEwMDgEAAAAATAHAAAACjEwLzI0LzIwMjMIAAAACjEyLzMxLzIwMTQJAAAAATBFxQTci9TbCNFYLOCN1NsIK0NJUS5UU0U6NzIwMy5J</t>
  </si>
  <si>
    <t>UV9UT1RBTF9BU1NFVFMuQ1E0MjAxNC4uLi5VU0QBAAAAvOAEAAIAAAANMzg5OTg1LjU5MTMzOQEIAAAABQAAAAExAQAAAAoxNzg2MjIyNTY1AwAAAAMxNjACAAAABDEwMDcEAAAAATAHAAAACjEwLzI0LzIwMjMIAAAACjEyLzMxLzIwMTQJAAAAATBFxQTci9TbCP0kT+CN1NsIJ0NJUS5UU0U6NzIwMy5JUV9UT1RBTF9DTC5DUTQyMDE0Li4uLlVTRAEAAAC84AQAAgAAAA0xMzQxODUuMTUwMjExAQgAAAAFAAAAATEBAAAACjE3ODYyMjI1NjUDAAAAAzE2MAIAAAAEMTAwOQQAAAABMAcAAAAKMTAvMjQvMjAyMwgAAAAKMTIvMzEvMjAxNAkAAAABMEXFBNyL1NsIpxMx4I3U2wgpQ0lRLlRTRTo3MjAzLklRX1RPVEFMX0xJQUIuQ1E0MjAxNC4uLi5VU0QBAAAAvOAEAAIAAAANMjQ3MDE4LjY5NTgzNQEIAAAABQAAAAExAQAAAAoxNzg2MjIyNTY1AwAAAAMxNjACAAAABDEyNzYEAAAAATAHAAAACjEwLzI0LzIwMjMIAAAACjEyLzMxLzIwMTQJAAAAATBFxQTci9TbCEXRM+CN1NsIKkNJUS5UU0U6NzIwMy5JUV9QUkVGX0VRVUlUWS5DUTQyMDE0Li4uLlVTRAEAAAC84AQAAwAAAAAARcUE3IvU2wgvjUzgjdTbCDJDSVEuVFNFOjcyMDMuSVFfVE9UQUxfQ09NTU9OX0VRVUlUWS5DUTQyMDE0Li4uLlVTRAEAAAC84AQAAgAAAA0xMzYxODguNDU1NTcyAQgAAAAFAAAAATEBAAAACjE3ODYyMjI1NjUDAAAAAzE2MAIAAAAE</t>
  </si>
  <si>
    <t>MTAwNgQAAAABMAcAAAAKMTAvMjQvMjAyMwgAAAAKMTIvMzEvMjAxNAkAAAABMEXFBNyL1NsIDNtB4I3U2wgjQ0lRLlRTRTo3MjAzLklRX0FQSUMuQ1E0MjAxNC4uLi5VU0QBAAAAvOAEAAIAAAALNDU4MS41MTk5NDcBCAAAAAUAAAABMQEAAAAKMTc4NjIyMjU2NQMAAAADMTYwAgAAAAQxMDg0BAAAAAEwBwAAAAoxMC8yNC8yMDIzCAAAAAoxMi8zMS8yMDE0CQAAAAEwRcUE3IvU2wgTE07gjdTbCCFDSVEuVFNFOjcyMDMuSVFfUkUuQ1E0MjAxNC4uLi5VU0QBAAAAvOAEAAIAAAANMTI1NTcxLjE4NTg5NAEIAAAABQAAAAExAQAAAAoxNzg2MjIyNTY1AwAAAAMxNjACAAAABDEyMjIEAAAAATAHAAAACjEwLzI0LzIwMjMIAAAACjEyLzMxLzIwMTQJAAAAATBFxQTci9TbCGCrUOCN1NsIK0NJUS5UU0U6NzIwMy5JUV9UT1RBTF9FUVVJVFkuQ1E0MjAxNC4uLi5VU0QBAAAAvOAEAAIAAAANMTQyOTY2Ljg5NTUwNAEIAAAABQAAAAExAQAAAAoxNzg2MjIyNTY1AwAAAAMxNjACAAAABDEyNzUEAAAAATAHAAAACjEwLzI0LzIwMjMIAAAACjEyLzMxLzIwMTQJAAAAATBFxQTci9TbCLGqR+CN1NsIPENJUS5UU0U6NzIwMy5JUV9UT1RBTF9PVVRTVEFORElOR19GSUxJTkdfREFURS5DUTQyMDE0Li4uLlVTRAEAAAC84AQAAgAAAAwxNTcyNy44ODczOTUBBAAAAAUAAAABNQEAAAAKMTc4NjIyMjU2NQIAAAAFMjQxNTMGAAAA</t>
  </si>
  <si>
    <t>ATBFxQTci9TbCFC8SOCN1NsIKUNJUS5UU0U6NzIwMy5JUV9UT1RBTF9ERUJULkNRNDIwMTQuLi4uVVNEAQAAALzgBAACAAAADTE2MDY3OS4yMjc5NTcBCAAAAAUAAAABMQEAAAAKMTc4NjIyMjU2NQMAAAADMTYwAgAAAAQ0MTczBAAAAAEwBwAAAAoxMC8yNC8yMDIzCAAAAAoxMi8zMS8yMDE0CQAAAAEwRcUE3IvU2wj4kErgjdTbCC1DSVEuVFNFOjcyMDMuSVFfUFJFRl9ESVZfT1RIRVIuQ1E0MjAxNC4uLi5VU0QBAAAAvOAEAAMAAAAAAEXFBNyL1NsIPVRL4I3U2wgjQ0lRLlRTRTo3MjAzLklRX0NPR1MuQ1E0MjAxNC4uLi5VU0QBAAAAvOAEAAIAAAAMNDU3MDguODg1MDQ3AQgAAAAFAAAAATEBAAAACjE3ODYyMjI1NjUDAAAAAzE2MAIAAAACMzQEAAAAATAHAAAACjEwLzI0LzIwMjMIAAAACjEyLzMxLzIwMTQJAAAAATBFxQTci9TbCN32PuCN1NsIIUNJUS5UU0U6NzIwMy5JUV9BUC5DUTQyMDE0Li4uLlVTRAEAAAC84AQAAgAAAAwxODAxNi44ODU2ODQBCAAAAAUAAAABMQEAAAAKMTc4NjIyMjU2NQMAAAADMTYwAgAAAAQxMDE4BAAAAAEwBwAAAAoxMC8yNC8yMDIzCAAAAAoxMi8zMS8yMDE0CQAAAAEwRcUE3IvU2wjCMSzgjdTbCCFDSVEuVFNFOjcyMDMuSVFfQVIuQ1E0MjAxNC4uLi5VU0QBAAAAvOAEAAIAAAALMTY1NzkuMzkxNDMBCAAAAAUAAAABMQEAAAAKMTc4NjIyMjU2NQMAAAADMTYwAgAAAAQx</t>
  </si>
  <si>
    <t>MDIxBAAAAAEwBwAAAAoxMC8yNC8yMDIzCAAAAAoxMi8zMS8yMDE0CQAAAAEwRcUE3IvU2wjaFy/gjdTbCChDSVEuVFNFOjcyMDMuSVFfSU5WRU5UT1JZLkNRNDIwMTQuLi4uVVNEAQAAALzgBAACAAAADDE3ODEwLjQwMDE0NgEIAAAABQAAAAExAQAAAAoxNzg2MjIyNTY1AwAAAAMxNjACAAAABDEwNDMEAAAAATAHAAAACjEwLzI0LzIwMjMIAAAACjEyLzMxLzIwMTQJAAAAATBFxQTci9TbCKcTMeCN1NsIIkNJUS5UU0U6NzIwMy5JUV9TR0EuQ1E0MjAxNC4uLi5VU0QBAAAAvOAEAAIAAAALNTc1My45MTY3NTMBCAAAAAUAAAABMQEAAAAKMTc4NjIyMjU2NQMAAAADMTYwAgAAAAIyMwQAAAABMAcAAAAKMTAvMjQvMjAyMwgAAAAKMTIvMzEvMjAxNAkAAAABMEXFBNyL1NsI5qsz4I3U2wg3Q0lRLlRTRTo3MjAzLklRX1RPVEFMX1JFVl8xWVJfQU5OX0dST1dUSC5DUTQyMDE0Li4uLlVTRAEAAAC84AQAAgAAAAY4Ljg4MzMBCAAAAAUAAAABMQEAAAAKMTc4NjIyMjU2NQMAAAACNzkCAAAABDQxOTQEAAAAATAHAAAACjEwLzI0LzIwMjMIAAAACjEyLzMxLzIwMTQJAAAAATBFxQTci9TbCF5ENuCN1NsIIUNJUS5UU0U6NzIwMy5JUV9EQS5DUTQyMDE0Li4uLlVTRAEAAAC84AQAAwAAAAAARcUE3IvU2wgM20HgjdTbCC9DSVEuVFNFOjcyMDMuSVFfTkVUX0lOVEVSRVNUX0VYUC5DUTQyMDE0Li4uLlVTRAEAAAC84AQA</t>
  </si>
  <si>
    <t>AgAAAAozMDUuNDg4MDgzAQgAAAAFAAAAATEBAAAACjE3ODYyMjI1NjUDAAAAAzE2MAIAAAADMzY4BAAAAAEwBwAAAAoxMC8yNC8yMDIzCAAAAAoxMi8zMS8yMDE0CQAAAAEwRcUE3IvU2wjcE1fgjdTbCC5DSVEuVFNFOjcyMDMuSVFfTkVUX1dPUktJTkdfQ0FQLkNRNDIwMTQuLi4uVVNEAQAAALzgBAACAAAADDQ3MzAyLjgzMzUzOQEIAAAABQAAAAExAQAAAAoxNzg2MjIyNTY1AwAAAAMxNjACAAAABDEzMTEEAAAAATAHAAAACjEwLzI0LzIwMjMIAAAACjEyLzMxLzIwMTQJAAAAATBFxQTci9TbCIyuV+CN1NsIJENJUS5UU0U6NzIwMy5JUV9DQVBFWC5DUTQyMDE0Li4uLlVTRAEAAAC84AQAAgAAAAwtNjgwOC45Mzk0OTMBCAAAAAUAAAABMQEAAAAKMTc4NjIyMjU2NQMAAAADMTYwAgAAAAQyMDIxBAAAAAEwBwAAAAoxMC8yNC8yMDIzCAAAAAoxMi8zMS8yMDE0CQAAAAEwRcUE3IvU2wh7wFjgjdTbCChDSVEuVFNFOjcyMDMuSVFfVE9UQUxfUkVWLkNRMzIwMTQuLi4uVVNEAQAAALzgBAACAAAADDU5NzUzLjA0MjgxNQEIAAAABQAAAAExAQAAAAoxNzA5NzE1OTA0AwAAAAMxNjACAAAAAjI4BAAAAAEwBwAAAAoxMC8yNC8yMDIzCAAAAAk5LzMwLzIwMTQJAAAAATBFxQTci9TbCMfZVeCN1NsIIUNJUS5UU0U6NzIwMy5JUV9OSS5DUTMyMDE0Li4uLlVTRAEAAAC84AQAAgAAAAs0OTEzLjk2NTIwOAEIAAAABQAA</t>
  </si>
  <si>
    <t>AAExAQAAAAoxNzA5NzE1OTA0AwAAAAMxNjACAAAAAjE1BAAAAAEwBwAAAAoxMC8yNC8yMDIzCAAAAAk5LzMwLzIwMTQJAAAAATBFxQTci9TbCKcTMeCN1NsIKUNJUS5UU0U6NzIwMy5JUV9DQVNIX0VRVUlWLkNRMzIwMTQuLi4uVVNEAQAAALzgBAACAAAADDIxMDUxLjI0ODIwOAEIAAAABQAAAAExAQAAAAoxNzA5NzE1OTA0AwAAAAMxNjACAAAABDEwOTYEAAAAATAHAAAACjEwLzI0LzIwMjMIAAAACTkvMzAvMjAxNAkAAAABMEXFBNyL1NsI5qsz4I3U2wgtQ0lRLlRTRTo3MjAzLklRX0NBU0hfU1RfSU5WRVNULkNRMzIwMTQuLi4uVVNEAQAAALzgBAACAAAADDQyMTY5Ljg4OTMwMwEIAAAABQAAAAExAQAAAAoxNzA5NzE1OTA0AwAAAAMxNjACAAAABDEwMDIEAAAAATAHAAAACjEwLzI0LzIwMjMIAAAACTkvMzAvMjAxNAkAAAABMEXFBNyL1NsIXkQ24I3U2wgnQ0lRLlRTRTo3MjAzLklRX1RPVEFMX0NBLkNRMzIwMTQuLi4uVVNEAQAAALzgBAACAAAADTE0ODIwNi4zMzk5ODIBCAAAAAUAAAABMQEAAAAKMTcwOTcxNTkwNAMAAAADMTYwAgAAAAQxMDA4BAAAAAEwBwAAAAoxMC8yNC8yMDIzCAAAAAk5LzMwLzIwMTQJAAAAATBFxQTci9TbCGCrUOCN1NsIK0NJUS5UU0U6NzIwMy5JUV9UT1RBTF9BU1NFVFMuQ1EzMjAxNC4uLi5VU0QBAAAAvOAEAAIAAAANMzk5MTI1LjUzOTEzMQEIAAAABQAAAAExAQAAAAox</t>
  </si>
  <si>
    <t>NzA5NzE1OTA0AwAAAAMxNjACAAAABDEwMDcEAAAAATAHAAAACjEwLzI0LzIwMjMIAAAACTkvMzAvMjAxNAkAAAABMEXFBNyL1NsIz5JR4I3U2wgnQ0lRLlRTRTo3MjAzLklRX1RPVEFMX0NMLkNRMzIwMTQuLi4uVVNEAQAAALzgBAACAAAADTEzOTQ5Mi4zODQwMDgBCAAAAAUAAAABMQEAAAAKMTcwOTcxNTkwNAMAAAADMTYwAgAAAAQxMDA5BAAAAAEwBwAAAAoxMC8yNC8yMDIzCAAAAAk5LzMwLzIwMTQJAAAAATBFxQTci9TbCC+NTOCN1NsIKUNJUS5UU0U6NzIwMy5JUV9UT1RBTF9MSUFCLkNRMzIwMTQuLi4uVVNEAQAAALzgBAACAAAADTI1MTExNy4wNDc4MjIBCAAAAAUAAAABMQEAAAAKMTcwOTcxNTkwNAMAAAADMTYwAgAAAAQxMjc2BAAAAAEwBwAAAAoxMC8yNC8yMDIzCAAAAAk5LzMwLzIwMTQJAAAAATBFxQTci9TbCBLsTeCN1NsIKkNJUS5UU0U6NzIwMy5JUV9QUkVGX0VRVUlUWS5DUTMyMDE0Li4uLlVTRAEAAAC84AQAAwAAAAAARcUE3IvU2wj9JE/gjdTbCDJDSVEuVFNFOjcyMDMuSVFfVE9UQUxfQ09NTU9OX0VRVUlUWS5DUTMyMDE0Li4uLlVTRAEAAAC84AQAAgAAAA0xNDEwMTYuOTA1MzgyAQgAAAAFAAAAATEBAAAACjE3MDk3MTU5MDQDAAAAAzE2MAIAAAAEMTAwNgQAAAABMAcAAAAKMTAvMjQvMjAyMwgAAAAJOS8zMC8yMDE0CQAAAAEwRcUE3IvU2wjCMSzgjdTbCCNDSVEuVFNFOjcyMDMu</t>
  </si>
  <si>
    <t>SVFfQVBJQy5DUTMyMDE0Li4uLlVTRAEAAAC84AQAAgAAAAs0OTk2Ljg0NTc4OQEIAAAABQAAAAExAQAAAAoxNzA5NzE1OTA0AwAAAAMxNjACAAAABDEwODQEAAAAATAHAAAACjEwLzI0LzIwMjMIAAAACTkvMzAvMjAxNAkAAAABMEXFBNyL1NsI2hcv4I3U2wghQ0lRLlRTRTo3MjAzLklRX1JFLkNRMzIwMTQuLi4uVVNEAQAAALzgBAACAAAADTEzMzgzNS42NDc2MjkBCAAAAAUAAAABMQEAAAAKMTcwOTcxNTkwNAMAAAADMTYwAgAAAAQxMjIyBAAAAAEwBwAAAAoxMC8yNC8yMDIzCAAAAAk5LzMwLzIwMTQJAAAAATBFxQTci9TbCN32PuCN1NsIK0NJUS5UU0U6NzIwMy5JUV9UT1RBTF9FUVVJVFkuQ1EzMjAxNC4uLi5VU0QBAAAAvOAEAAIAAAAMMTQ4MDA4LjQ5MTMxAQgAAAAFAAAAATEBAAAACjE3MDk3MTU5MDQDAAAAAzE2MAIAAAAEMTI3NQQAAAABMAcAAAAKMTAvMjQvMjAyMwgAAAAJOS8zMC8yMDE0CQAAAAEwRcUE3IvU2wj4kErgjdTbCDxDSVEuVFNFOjcyMDMuSVFfVE9UQUxfT1VUU1RBTkRJTkdfRklMSU5HX0RBVEUuQ1EzMjAxNC4uLi5VU0QBAAAAvOAEAAIAAAAMMTU4NjMuNzU4NzM1AQQAAAAFAAAAATUBAAAACjE3MDk3MTU5MDQCAAAABTI0MTUzBgAAAAEwRcUE3IvU2whEt0HgjdTbCClDSVEuVFNFOjcyMDMuSVFfVE9UQUxfREVCVC5DUTMyMDE0Li4uLlVTRAEAAAC84AQAAgAAAA0xNjIzNTgu</t>
  </si>
  <si>
    <t>NjE4NDg2AQgAAAAFAAAAATEBAAAACjE3MDk3MTU5MDQDAAAAAzE2MAIAAAAENDE3MwQAAAABMAcAAAAKMTAvMjQvMjAyMwgAAAAJOS8zMC8yMDE0CQAAAAEwRcUE3IvU2wg9VEvgjdTbCC1DSVEuVFNFOjcyMDMuSVFfUFJFRl9ESVZfT1RIRVIuQ1EzMjAxNC4uLi5VU0QBAAAAvOAEAAMAAAAAAEXFBNyL1NsI5qsz4I3U2wgjQ0lRLlRTRTo3MjAzLklRX0NPR1MuQ1EzMjAxNC4uLi5VU0QBAAAAvOAEAAIAAAAMNDU4NDcuNjc0MDU3AQgAAAAFAAAAATEBAAAACjE3MDk3MTU5MDQDAAAAAzE2MAIAAAACMzQEAAAAATAHAAAACjEwLzI0LzIwMjMIAAAACTkvMzAvMjAxNAkAAAABMEXFBNyL1NsIXkQ24I3U2wghQ0lRLlRTRTo3MjAzLklRX0FQLkNRMzIwMTQuLi4uVVNEAQAAALzgBAACAAAADDIwMzYwLjc4MzMyNQEIAAAABQAAAAExAQAAAAoxNzA5NzE1OTA0AwAAAAMxNjACAAAABDEwMTgEAAAAATAHAAAACjEwLzI0LzIwMjMIAAAACTkvMzAvMjAxNAkAAAABMEXFBNyL1NsIe8BY4I3U2wghQ0lRLlRTRTo3MjAzLklRX0FSLkNRMzIwMTQuLi4uVVNEAQAAALzgBAACAAAACjE3NDg5LjczNTEBCAAAAAUAAAABMQEAAAAKMTcwOTcxNTkwNAMAAAADMTYwAgAAAAQxMDIxBAAAAAEwBwAAAAoxMC8yNC8yMDIzCAAAAAk5LzMwLzIwMTQJAAAAATBFxQTci9TbCMTmRuCN1NsIKENJUS5UU0U6NzIwMy5JUV9JTlZFTlRP</t>
  </si>
  <si>
    <t>UlkuQ1EzMjAxNC4uLi5VU0QBAAAAvOAEAAIAAAAMMTg4MDQuOTc2NjI4AQgAAAAFAAAAATEBAAAACjE3MDk3MTU5MDQDAAAAAzE2MAIAAAAEMTA0MwQAAAABMAcAAAAKMTAvMjQvMjAyMwgAAAAJOS8zMC8yMDE0CQAAAAEwRcUE3IvU2wixqkfgjdTbCCJDSVEuVFNFOjcyMDMuSVFfU0dBLkNRMzIwMTQuLi4uVVNEAQAAALzgBAACAAAACzU4NjQuMzY2MjcyAQgAAAAFAAAAATEBAAAACjE3MDk3MTU5MDQDAAAAAzE2MAIAAAACMjMEAAAAATAHAAAACjEwLzI0LzIwMjMIAAAACTkvMzAvMjAxNAkAAAABMEXFBNyL1NsI3BNX4I3U2wg3Q0lRLlRTRTo3MjAzLklRX1RPVEFMX1JFVl8xWVJfQU5OX0dST1dUSC5DUTMyMDE0Li4uLlVTRAEAAAC84AQAAgAAAAY0LjM0MTUBCAAAAAUAAAABMQEAAAAKMTcwOTcxNTkwNAMAAAACNzkCAAAABDQxOTQEAAAAATAHAAAACjEwLzI0LzIwMjMIAAAACTkvMzAvMjAxNAkAAAABMEXFBNyL1NsIjK5X4I3U2wghQ0lRLlRTRTo3MjAzLklRX0RBLkNRMzIwMTQuLi4uVVNEAQAAALzgBAADAAAAAABFxQTci9TbCMIxLOCN1NsIL0NJUS5UU0U6NzIwMy5JUV9ORVRfSU5URVJFU1RfRVhQLkNRMzIwMTQuLi4uVVNEAQAAALzgBAACAAAACjE5MS40NzY3NDkBCAAAAAUAAAABMQEAAAAKMTcwOTcxNTkwNAMAAAADMTYwAgAAAAMzNjgEAAAAATAHAAAACjEwLzI0LzIwMjMIAAAACTkvMzAv</t>
  </si>
  <si>
    <t>MjAxNAkAAAABMEXFBNyL1NsI2hcv4I3U2wguQ0lRLlRTRTo3MjAzLklRX05FVF9XT1JLSU5HX0NBUC5DUTMyMDE0Li4uLlVTRAEAAAC84AQAAgAAAAw0NTczMy45NTQ4MjcBCAAAAAUAAAABMQEAAAAKMTcwOTcxNTkwNAMAAAADMTYwAgAAAAQxMzExBAAAAAEwBwAAAAoxMC8yNC8yMDIzCAAAAAk5LzMwLzIwMTQJAAAAATBFxQTci9TbCKcTMeCN1NsIJENJUS5UU0U6NzIwMy5JUV9DQVBFWC5DUTMyMDE0Li4uLlVTRAEAAAC84AQAAgAAAAwtNjkzOS45OTA2NjkBCAAAAAUAAAABMQEAAAAKMTcwOTcxNTkwNAMAAAADMTYwAgAAAAQyMDIxBAAAAAEwBwAAAAoxMC8yNC8yMDIzCAAAAAk5LzMwLzIwMTQJAAAAATBFxQTci9TbCHukVOCN1NsIKENJUS5UU0U6NzIwMy5JUV9UT1RBTF9SRVYuQ1EyMjAxNC4uLi5VU0QBAAAAvOAEAAIAAAAMNjMwOTYuMDkzNDEzAQgAAAAFAAAAATEBAAAACjE2OTQ2Mzc0NjcDAAAAAzE2MAIAAAACMjgEAAAAATAHAAAACjEwLzI0LzIwMjMIAAAACTYvMzAvMjAxNAkAAAABMEXFBNyL1NsIYKtQ4I3U2wghQ0lRLlRTRTo3MjAzLklRX05JLkNRMjIwMTQuLi4uVVNEAQAAALzgBAACAAAACzU4MDMuMTY5MTEzAQgAAAAFAAAAATEBAAAACjE2OTQ2Mzc0NjcDAAAAAzE2MAIAAAACMTUEAAAAATAHAAAACjEwLzI0LzIwMjMIAAAACTYvMzAvMjAxNAkAAAABMEXFBNyL1NsIz5JR4I3U2wgp</t>
  </si>
  <si>
    <t>Q0lRLlRTRTo3MjAzLklRX0NBU0hfRVFVSVYuQ1EyMjAxNC4uLi5VU0QBAAAAvOAEAAIAAAAMMjE0NzQuNTcxMTUzAQgAAAAFAAAAATEBAAAACjE2OTQ2Mzc0NjcDAAAAAzE2MAIAAAAEMTA5NgQAAAABMAcAAAAKMTAvMjQvMjAyMwgAAAAJNi8zMC8yMDE0CQAAAAEwRcUE3IvU2wgHaFPgjdTbCC1DSVEuVFNFOjcyMDMuSVFfQ0FTSF9TVF9JTlZFU1QuQ1EyMjAxNC4uLi5VU0QBAAAAvOAEAAIAAAAMNDM0MjMuMDgyMTY1AQgAAAAFAAAAATEBAAAACjE2OTQ2Mzc0NjcDAAAAAzE2MAIAAAAEMTAwMgQAAAABMAcAAAAKMTAvMjQvMjAyMwgAAAAJNi8zMC8yMDE0CQAAAAEwRcUE3IvU2wjd9j7gjdTbCCdDSVEuVFNFOjcyMDMuSVFfVE9UQUxfQ0EuQ1EyMjAxNC4uLi5VU0QBAAAAvOAEAAIAAAANMTUzNzY2LjgzMTg1OAEIAAAABQAAAAExAQAAAAoxNjk0NjM3NDY3AwAAAAMxNjACAAAABDEwMDgEAAAAATAHAAAACjEwLzI0LzIwMjMIAAAACTYvMzAvMjAxNAkAAAABMEXFBNyL1NsIwjEs4I3U2wgrQ0lRLlRTRTo3MjAzLklRX1RPVEFMX0FTU0VUUy5DUTIyMDE0Li4uLlVTRAEAAAC84AQAAgAAAA00MDkyOTcuNjgzMTg0AQgAAAAFAAAAATEBAAAACjE2OTQ2Mzc0NjcDAAAAAzE2MAIAAAAEMTAwNwQAAAABMAcAAAAKMTAvMjQvMjAyMwgAAAAJNi8zMC8yMDE0CQAAAAEwRcUE3IvU2wgSOEXgjdTbCCdDSVEuVFNF</t>
  </si>
  <si>
    <t>OjcyMDMuSVFfVE9UQUxfQ0wuQ1EyMjAxNC4uLi5VU0QBAAAAvOAEAAIAAAANMTQxMzgyLjM5MjI1NwEIAAAABQAAAAExAQAAAAoxNjk0NjM3NDY3AwAAAAMxNjACAAAABDEwMDkEAAAAATAHAAAACjEwLzI0LzIwMjMIAAAACTYvMzAvMjAxNAkAAAABMEXFBNyL1NsIpxMx4I3U2wgpQ0lRLlRTRTo3MjAzLklRX1RPVEFMX0xJQUIuQ1EyMjAxNC4uLi5VU0QBAAAAvOAEAAIAAAANMjU2Njc1Ljk5NjE4MwEIAAAABQAAAAExAQAAAAoxNjk0NjM3NDY3AwAAAAMxNjACAAAABDEyNzYEAAAAATAHAAAACjEwLzI0LzIwMjMIAAAACTYvMzAvMjAxNAkAAAABMEXFBNyL1NsI5qsz4I3U2wgqQ0lRLlRTRTo3MjAzLklRX1BSRUZfRVFVSVRZLkNRMjIwMTQuLi4uVVNEAQAAALzgBAADAAAAAABFxQTci9TbCF5ENuCN1NsIMkNJUS5UU0U6NzIwMy5JUV9UT1RBTF9DT01NT05fRVFVSVRZLkNRMjIwMTQuLi4uVVNEAQAAALzgBAACAAAADTE0NTI3My41NjA2MzMBCAAAAAUAAAABMQEAAAAKMTY5NDYzNzQ2NwMAAAADMTYwAgAAAAQxMDA2BAAAAAEwBwAAAAoxMC8yNC8yMDIzCAAAAAk2LzMwLzIwMTQJAAAAATBFxQTci9TbCES3QeCN1NsII0NJUS5UU0U6NzIwMy5JUV9BUElDLkNRMjIwMTQuLi4uVVNEAQAAALzgBAACAAAACzU0MjcuNzUzMjE4AQgAAAAFAAAAATEBAAAACjE2OTQ2Mzc0NjcDAAAAAzE2MAIAAAAEMTA4NAQA</t>
  </si>
  <si>
    <t>AAABMAcAAAAKMTAvMjQvMjAyMwgAAAAJNi8zMC8yMDE0CQAAAAEwRcUE3IvU2wg9VEvgjdTbCCFDSVEuVFNFOjcyMDMuSVFfUkUuQ1EyMjAxNC4uLi5VU0QBAAAAvOAEAAIAAAANMTQwODY2LjE1NTkwOQEIAAAABQAAAAExAQAAAAoxNjk0NjM3NDY3AwAAAAMxNjACAAAABDEyMjIEAAAAATAHAAAACjEwLzI0LzIwMjMIAAAACTYvMzAvMjAxNAkAAAABMEXFBNyL1NsIL41M4I3U2wgrQ0lRLlRTRTo3MjAzLklRX1RPVEFMX0VRVUlUWS5DUTIyMDE0Li4uLlVTRAEAAAC84AQAAgAAAA0xNTI2MjEuNjg3MDAxAQgAAAAFAAAAATEBAAAACjE2OTQ2Mzc0NjcDAAAAAzE2MAIAAAAEMTI3NQQAAAABMAcAAAAKMTAvMjQvMjAyMwgAAAAJNi8zMC8yMDE0CQAAAAEwRcUE3IvU2wgS7E3gjdTbCDxDSVEuVFNFOjcyMDMuSVFfVE9UQUxfT1VUU1RBTkRJTkdfRklMSU5HX0RBVEUuQ1EyMjAxNC4uLi5VU0QBAAAAvOAEAAIAAAAMMTU4NDkuMjU1MTY1AQQAAAAFAAAAATUBAAAACjE2OTQ2Mzc0NjcCAAAABTI0MTUzBgAAAAEwRcUE3IvU2wjE5kbgjdTbCClDSVEuVFNFOjcyMDMuSVFfVE9UQUxfREVCVC5DUTIyMDE0Li4uLlVTRAEAAAC84AQAAgAAAA0xNjQyMDUuMDk5ODE5AQgAAAAFAAAAATEBAAAACjE2OTQ2Mzc0NjcDAAAAAzE2MAIAAAAENDE3MwQAAAABMAcAAAAKMTAvMjQvMjAyMwgAAAAJNi8zMC8yMDE0CQAAAAEw</t>
  </si>
  <si>
    <t>RcUE3IvU2wixqkfgjdTbCC1DSVEuVFNFOjcyMDMuSVFfUFJFRl9ESVZfT1RIRVIuQ1EyMjAxNC4uLi5VU0QBAAAAvOAEAAMAAAAAAEXFBNyL1NsIULxI4I3U2wgjQ0lRLlRTRTo3MjAzLklRX0NPR1MuQ1EyMjAxNC4uLi5VU0QBAAAAvOAEAAIAAAAMNDgzMzkuNjkzNTY5AQgAAAAFAAAAATEBAAAACjE2OTQ2Mzc0NjcDAAAAAzE2MAIAAAACMzQEAAAAATAHAAAACjEwLzI0LzIwMjMIAAAACTYvMzAvMjAxNAkAAAABMEXFBNyL1NsI3fY+4I3U2wghQ0lRLlRTRTo3MjAzLklRX0FQLkNRMjIwMTQuLi4uVVNEAQAAALzgBAACAAAACzIwNzQ4LjgwNzI0AQgAAAAFAAAAATEBAAAACjE2OTQ2Mzc0NjcDAAAAAzE2MAIAAAAEMTAxOAQAAAABMAcAAAAKMTAvMjQvMjAyMwgAAAAJNi8zMC8yMDE0CQAAAAEwRcUE3IvU2wj4kErgjdTbCCFDSVEuVFNFOjcyMDMuSVFfQVIuQ1EyMjAxNC4uLi5VU0QBAAAAvOAEAAIAAAAMMTc3MDkuMTA3NDY4AQgAAAAFAAAAATEBAAAACjE2OTQ2Mzc0NjcDAAAAAzE2MAIAAAAEMTAyMQQAAAABMAcAAAAKMTAvMjQvMjAyMwgAAAAJNi8zMC8yMDE0CQAAAAEwRcUE3IvU2wjaFy/gjdTbCChDSVEuVFNFOjcyMDMuSVFfSU5WRU5UT1JZLkNRMjIwMTQuLi4uVVNEAQAAALzgBAACAAAADDE5NDc4LjI2Mzc1OQEIAAAABQAAAAExAQAAAAoxNjk0NjM3NDY3AwAAAAMxNjACAAAABDEwNDMEAAAA</t>
  </si>
  <si>
    <t>ATAHAAAACjEwLzI0LzIwMjMIAAAACTYvMzAvMjAxNAkAAAABMEXFBNyL1NsIpxMx4I3U2wgiQ0lRLlRTRTo3MjAzLklRX1NHQS5DUTIyMDE0Li4uLlVTRAEAAAC84AQAAgAAAAs1OTUxLjM3NDY2NwEIAAAABQAAAAExAQAAAAoxNjk0NjM3NDY3AwAAAAMxNjACAAAAAjIzBAAAAAEwBwAAAAoxMC8yNC8yMDIzCAAAAAk2LzMwLzIwMTQJAAAAATBFxQTci9TbCOarM+CN1NsIN0NJUS5UU0U6NzIwMy5JUV9UT1RBTF9SRVZfMVlSX0FOTl9HUk9XVEguQ1EyMjAxNC4uLi5VU0QBAAAAvOAEAAIAAAAFMi4xNjQBCAAAAAUAAAABMQEAAAAKMTY5NDYzNzQ2NwMAAAACNzkCAAAABDQxOTQEAAAAATAHAAAACjEwLzI0LzIwMjMIAAAACTYvMzAvMjAxNAkAAAABMEXFBNyL1NsIXkQ24I3U2wghQ0lRLlRTRTo3MjAzLklRX0RBLkNRMjIwMTQuLi4uVVNEAQAAALzgBAADAAAAAABFxQTci9TbCHvAWOCN1NsIL0NJUS5UU0U6NzIwMy5JUV9ORVRfSU5URVJFU1RfRVhQLkNRMjIwMTQuLi4uVVNEAQAAALzgBAACAAAACjQyMC4yODkyNzEBCAAAAAUAAAABMQEAAAAKMTY5NDYzNzQ2NwMAAAADMTYwAgAAAAMzNjgEAAAAATAHAAAACjEwLzI0LzIwMjMIAAAACTYvMzAvMjAxNAkAAAABMEXFBNyL1NsIx9lV4I3U2wguQ0lRLlRTRTo3MjAzLklRX05FVF9XT1JLSU5HX0NBUC5DUTIyMDE0Li4uLlVTRAEAAAC84AQAAgAAAAw0Njgx</t>
  </si>
  <si>
    <t>NS4yMjMwNTgBCAAAAAUAAAABMQEAAAAKMTY5NDYzNzQ2NwMAAAADMTYwAgAAAAQxMzExBAAAAAEwBwAAAAoxMC8yNC8yMDIzCAAAAAk2LzMwLzIwMTQJAAAAATBFxQTci9TbCBI4ReCN1NsIJENJUS5UU0U6NzIwMy5JUV9DQVBFWC5DUTIyMDE0Li4uLlVTRAEAAAC84AQAAgAAAAwtNzg2MS45NzM0MTkBCAAAAAUAAAABMQEAAAAKMTY5NDYzNzQ2NwMAAAADMTYwAgAAAAQyMDIxBAAAAAEwBwAAAAoxMC8yNC8yMDIzCAAAAAk2LzMwLzIwMTQJAAAAATBFxQTci9TbCNwTV+CN1NsIKENJUS5UU0U6NzIwMy5JUV9UT1RBTF9SRVYuQ1ExMjAxNC4uLi5VU0QBAAAAvOAEAAIAAAAMNjM4MTEuMzgzMjk2AQgAAAAFAAAAATEBAAAACjE3NDM3OTA2MTQDAAAAAzE2MAIAAAACMjgEAAAAATAHAAAACjEwLzI0LzIwMjMIAAAACTMvMzEvMjAxNAkAAAABMEXFBNyL1NsIe6RU4I3U2wghQ0lRLlRTRTo3MjAzLklRX05JLkNRMTIwMTQuLi4uVVNEAQAAALzgBAACAAAACzI4ODUuMjA2MzcxAQgAAAAFAAAAATEBAAAACjE3NDM3OTA2MTQDAAAAAzE2MAIAAAACMTUEAAAAATAHAAAACjEwLzI0LzIwMjMIAAAACTMvMzEvMjAxNAkAAAABMEXFBNyL1NsIRLdB4I3U2wgpQ0lRLlRTRTo3MjAzLklRX0NBU0hfRVFVSVYuQ1ExMjAxNC4uLi5VU0QBAAAAvOAEAAIAAAAMMTM3MTQuMDM1NzUzAQgAAAAFAAAAATEBAAAACjE3NDM3OTA2</t>
  </si>
  <si>
    <t>MTQDAAAAAzE2MAIAAAAEMTA5NgQAAAABMAcAAAAKMTAvMjQvMjAyMwgAAAAJMy8zMS8yMDE0CQAAAAEwRcUE3IvU2wjmqzPgjdTbCC1DSVEuVFNFOjcyMDMuSVFfQ0FTSF9TVF9JTlZFU1QuQ1ExMjAxNC4uLi5VU0QBAAAAvOAEAAIAAAAMMzI4OTYuMDE3MDM1AQgAAAAFAAAAATEBAAAACjE3NDM3OTA2MTQDAAAAAzE2MAIAAAAEMTAwMgQAAAABMAcAAAAKMTAvMjQvMjAyMwgAAAAJMy8zMS8yMDE0CQAAAAEwRcUE3IvU2wheRDbgjdTbCCdDSVEuVFNFOjcyMDMuSVFfVE9UQUxfQ0EuQ1ExMjAxNC4uLi5VU0QBAAAAvOAEAAIAAAANMTUyNjczLjE5ODQ5OQEIAAAABQAAAAExAQAAAAoxNzQzNzkwNjE0AwAAAAMxNjACAAAABDEwMDgEAAAAATAHAAAACjEwLzI0LzIwMjMIAAAACTMvMzEvMjAxNAkAAAABMEXFBNyL1NsI/SRP4I3U2wgrQ0lRLlRTRTo3MjAzLklRX1RPVEFMX0FTU0VUUy5DUTEyMDE0Li4uLlVTRAEAAAC84AQAAgAAAA00MDI1MDAuOTQ2NDI0AQgAAAAFAAAAATEBAAAACjE3NDM3OTA2MTQDAAAAAzE2MAIAAAAEMTAwNwQAAAABMAcAAAAKMTAvMjQvMjAyMwgAAAAJMy8zMS8yMDE0CQAAAAEwRcUE3IvU2wisglDgjdTbCCdDSVEuVFNFOjcyMDMuSVFfVE9UQUxfQ0wuQ1ExMjAxNC4uLi5VU0QBAAAAvOAEAAIAAAANMTQyNjAwLjE0Mzc1NQEIAAAABQAAAAExAQAAAAoxNzQzNzkwNjE0AwAAAAMx</t>
  </si>
  <si>
    <t>NjACAAAABDEwMDkEAAAAATAHAAAACjEwLzI0LzIwMjMIAAAACTMvMzEvMjAxNAkAAAABMEXFBNyL1NsIz5JR4I3U2wgpQ0lRLlRTRTo3MjAzLklRX1RPVEFMX0xJQUIuQ1ExMjAxNC4uLi5VU0QBAAAAvOAEAAIAAAANMjU0NjcyLjAzMTQ5MgEIAAAABQAAAAExAQAAAAoxNzQzNzkwNjE0AwAAAAMxNjACAAAABDEyNzYEAAAAATAHAAAACjEwLzI0LzIwMjMIAAAACTMvMzEvMjAxNAkAAAABMEXFBNyL1NsIL41M4I3U2wgqQ0lRLlRTRTo3MjAzLklRX1BSRUZfRVFVSVRZLkNRMTIwMTQuLi4uVVNEAQAAALzgBAADAAAAAABFxQTci9TbCBLsTeCN1NsIMkNJUS5UU0U6NzIwMy5JUV9UT1RBTF9DT01NT05fRVFVSVRZLkNRMTIwMTQuLi4uVVNEAQAAALzgBAACAAAADTE0MDU0NS4zODkwNDgBCAAAAAUAAAABMQEAAAAKMTc0Mzc5MDYxNAMAAAADMTYwAgAAAAQxMDA2BAAAAAEwBwAAAAoxMC8yNC8yMDIzCAAAAAkzLzMxLzIwMTQJAAAAATBFxQTci9TbCMIxLOCN1NsII0NJUS5UU0U6NzIwMy5JUV9BUElDLkNRMTIwMTQuLi4uVVNEAQAAALzgBAACAAAACzUzNTUuMTA0MzQ3AQgAAAAFAAAAATEBAAAACjE3NDM3OTA2MTQDAAAAAzE2MAIAAAAEMTA4NAQAAAABMAcAAAAKMTAvMjQvMjAyMwgAAAAJMy8zMS8yMDE0CQAAAAEwRcUE3IvU2wiu7y7gjdTbCCFDSVEuVFNFOjcyMDMuSVFfUkUuQ1ExMjAxNC4uLi5VU0QB</t>
  </si>
  <si>
    <t>AAAAvOAEAAIAAAANMTM3MTE3Ljk2ODAxNwEIAAAABQAAAAExAQAAAAoxNzQzNzkwNjE0AwAAAAMxNjACAAAABDEyMjIEAAAAATAHAAAACjEwLzI0LzIwMjMIAAAACTMvMzEvMjAxNAkAAAABMEXFBNyL1NsI3fY+4I3U2wgrQ0lRLlRTRTo3MjAzLklRX1RPVEFMX0VRVUlUWS5DUTEyMDE0Li4uLlVTRAEAAAC84AQAAgAAAA0xNDc4MjguOTE0OTMyAQgAAAAFAAAAATEBAAAACjE3NDM3OTA2MTQDAAAAAzE2MAIAAAAEMTI3NQQAAAABMAcAAAAKMTAvMjQvMjAyMwgAAAAJMy8zMS8yMDE0CQAAAAEwRcUE3IvU2wj4kErgjdTbCDxDSVEuVFNFOjcyMDMuSVFfVE9UQUxfT1VUU1RBTkRJTkdfRklMSU5HX0RBVEUuQ1ExMjAxNC4uLi5VU0QBAAAAvOAEAAIAAAAIMTU4NDguODMBBAAAAAUAAAABNQEAAAAKMTc0Mzc5MDYxNAIAAAAFMjQxNTMGAAAAATBFxQTci9TbCES3QeCN1NsIKUNJUS5UU0U6NzIwMy5JUV9UT1RBTF9ERUJULkNRMTIwMTQuLi4uVVNEAQAAALzgBAACAAAADDE2MDIwOS40Njg0MwEIAAAABQAAAAExAQAAAAoxNzQzNzkwNjE0AwAAAAMxNjACAAAABDQxNzMEAAAAATAHAAAACjEwLzI0LzIwMjMIAAAACTMvMzEvMjAxNAkAAAABMEXFBNyL1NsIPVRL4I3U2wgtQ0lRLlRTRTo3MjAzLklRX1BSRUZfRElWX09USEVSLkNRMTIwMTQuLi4uVVNEAQAAALzgBAADAAAAAABFxQTci9TbCBI4ReCN1NsII0NJ</t>
  </si>
  <si>
    <t>US5UU0U6NzIwMy5JUV9DT0dTLkNRMTIwMTQuLi4uVVNEAQAAALzgBAACAAAADDUwMDA1LjQ1ODI3OAEIAAAABQAAAAExAQAAAAoxNzQzNzkwNjE0AwAAAAMxNjACAAAAAjM0BAAAAAEwBwAAAAoxMC8yNC8yMDIzCAAAAAkzLzMxLzIwMTQJAAAAATBFxQTci9TbCF5ENuCN1NsIIUNJUS5UU0U6NzIwMy5JUV9BUC5DUTEyMDE0Li4uLlVTRAEAAAC84AQAAgAAAAwyMTQ5Ny45ODkwMjIBCAAAAAUAAAABMQEAAAAKMTc0Mzc5MDYxNAMAAAADMTYwAgAAAAQxMDE4BAAAAAEwBwAAAAoxMC8yNC8yMDIzCAAAAAkzLzMxLzIwMTQJAAAAATBFxQTci9TbCHvAWOCN1NsIIUNJUS5UU0U6NzIwMy5JUV9BUi5DUTEyMDE0Li4uLlVTRAEAAAC84AQAAgAAAAwxOTc3OC44NDM4MjkBCAAAAAUAAAABMQEAAAAKMTc0Mzc5MDYxNAMAAAADMTYwAgAAAAQxMDIxBAAAAAEwBwAAAAoxMC8yNC8yMDIzCAAAAAkzLzMxLzIwMTQJAAAAATBFxQTci9TbCMTmRuCN1NsIKENJUS5UU0U6NzIwMy5JUV9JTlZFTlRPUlkuQ1ExMjAxNC4uLi5VU0QBAAAAvOAEAAIAAAAMMTg0MDQuMTE4MjUzAQgAAAAFAAAAATEBAAAACjE3NDM3OTA2MTQDAAAAAzE2MAIAAAAEMTA0MwQAAAABMAcAAAAKMTAvMjQvMjAyMwgAAAAJMy8zMS8yMDE0CQAAAAEwYeem3IvU2wixqkfgjdTbCCJDSVEuVFNFOjcyMDMuSVFfU0dBLkNRMTIwMTQuLi4uVVNEAQAAALzg</t>
  </si>
  <si>
    <t>BAACAAAACzc3ODkuMTQwMjUzAQgAAAAFAAAAATEBAAAACjE3NDM3OTA2MTQDAAAAAzE2MAIAAAACMjMEAAAAATAHAAAACjEwLzI0LzIwMjMIAAAACTMvMzEvMjAxNAkAAAABMGHnptyL1NsIULxI4I3U2wg3Q0lRLlRTRTo3MjAzLklRX1RPVEFMX1JFVl8xWVJfQU5OX0dST1dUSC5DUTEyMDE0Li4uLlVTRAEAAAC84AQAAgAAAAcxMi41NDU1AQgAAAAFAAAAATEBAAAACjE3NDM3OTA2MTQDAAAAAjc5AgAAAAQ0MTk0BAAAAAEwBwAAAAoxMC8yNC8yMDIzCAAAAAkzLzMxLzIwMTQJAAAAATBh56bci9TbCIyuV+CN1NsIIUNJUS5UU0U6NzIwMy5JUV9EQS5DUTEyMDE0Li4uLlVTRAEAAAC84AQAAwAAAAAAYeem3IvU2wjCMSzgjdTbCC9DSVEuVFNFOjcyMDMuSVFfTkVUX0lOVEVSRVNUX0VYUC5DUTEyMDE0Li4uLlVTRAEAAAC84AQAAgAAAAkxNzAuNjk0NTEBCAAAAAUAAAABMQEAAAAKMTc0Mzc5MDYxNAMAAAADMTYwAgAAAAMzNjgEAAAAATAHAAAACjEwLzI0LzIwMjMIAAAACTMvMzEvMjAxNAkAAAABMGHnptyL1NsIru8u4I3U2wguQ0lRLlRTRTo3MjAzLklRX05FVF9XT1JLSU5HX0NBUC5DUTEyMDE0Li4uLlVTRAEAAAC84AQAAgAAAA0tMTkyMzIuODcwMDYzAQgAAAAFAAAAATEBAAAACjE3NDM3OTA2MTQDAAAAAzE2MAIAAAAEMTMxMQQAAAABMAcAAAAKMTAvMjQvMjAyMwgAAAAJMy8zMS8yMDE0CQAAAAEw</t>
  </si>
  <si>
    <t>Yeem3IvU2winEzHgjdTbCCRDSVEuVFNFOjcyMDMuSVFfQ0FQRVguQ1ExMjAxNC4uLi5VU0QBAAAAvOAEAAIAAAAMLTcxNjkuNDg5OTQ2AQgAAAAFAAAAATEBAAAACjE3NDM3OTA2MTQDAAAAAzE2MAIAAAAEMjAyMQQAAAABMAcAAAAKMTAvMjQvMjAyMwgAAAAJMy8zMS8yMDE0CQAAAAEwYeem3IvU2wjmqzPgjdTbCChDSVEuVFNFOjcyMDMuSVFfVE9UQUxfUkVWLkNRNDIwMTMuLi4uVVNEAQAAALzgBAACAAAADDYyNjI1LjIzNjkwNQEIAAAABQAAAAExAQAAAAoxNjYwNzk1NDc5AwAAAAMxNjACAAAAAjI4BAAAAAEwBwAAAAoxMC8yNC8yMDIzCAAAAAoxMi8zMS8yMDEzCQAAAAEwYeem3IvU2wisglDgjdTbCCFDSVEuVFNFOjcyMDMuSVFfTkkuQ1E0MjAxMy4uLi5VU0QBAAAAvOAEAAIAAAALNDk5Ny4yNzk4MTgBCAAAAAUAAAABMQEAAAAKMTY2MDc5NTQ3OQMAAAADMTYwAgAAAAIxNQQAAAABMAcAAAAKMTAvMjQvMjAyMwgAAAAKMTIvMzEvMjAxMwkAAAABMGHnptyL1NsIz5JR4I3U2wgpQ0lRLlRTRTo3MjAzLklRX0NBU0hfRVFVSVYuQ1E0MjAxMy4uLi5VU0QBAAAAvOAEAAIAAAAMMTc1MzEuMDc4NTA3AQgAAAAFAAAAATEBAAAACjE2NjA3OTU0NzkDAAAAAzE2MAIAAAAEMTA5NgQAAAABMAcAAAAKMTAvMjQvMjAyMwgAAAAKMTIvMzEvMjAxMwkAAAABMGHnptyL1NsIB2hT4I3U2wgtQ0lRLlRTRTo3MjAz</t>
  </si>
  <si>
    <t>LklRX0NBU0hfU1RfSU5WRVNULkNRNDIwMTMuLi4uVVNEAQAAALzgBAACAAAADDM0MzM4LjMyNDQzMQEIAAAABQAAAAExAQAAAAoxNjYwNzk1NDc5AwAAAAMxNjACAAAABDEwMDIEAAAAATAHAAAACjEwLzI0LzIwMjMIAAAACjEyLzMxLzIwMTMJAAAAATBh56bci9TbCBPQPuCN1NsIJ0NJUS5UU0U6NzIwMy5JUV9UT1RBTF9DQS5DUTQyMDEzLi4uLlVTRAEAAAC84AQAAgAAAA0xNDA3MTUuNDA4ODE4AQgAAAAFAAAAATEBAAAACjE2NjA3OTU0NzkDAAAAAzE2MAIAAAAEMTAwOAQAAAABMAcAAAAKMTAvMjQvMjAyMwgAAAAKMTIvMzEvMjAxMwkAAAABMGHnptyL1NsIe6RU4I3U2wgrQ0lRLlRTRTo3MjAzLklRX1RPVEFMX0FTU0VUUy5DUTQyMDEzLi4uLlVTRAEAAAC84AQAAgAAAA0zODUzMzYuNTg0OTg2AQgAAAAFAAAAATEBAAAACjE2NjA3OTU0NzkDAAAAAzE2MAIAAAAEMTAwNwQAAAABMAcAAAAKMTAvMjQvMjAyMwgAAAAKMTIvMzEvMjAxMwkAAAABMGHnptyL1NsIEjhF4I3U2wgnQ0lRLlRTRTo3MjAzLklRX1RPVEFMX0NMLkNRNDIwMTMuLi4uVVNEAQAAALzgBAACAAAADTEzNDA3Mi42NzAyMTYBCAAAAAUAAAABMQEAAAAKMTY2MDc5NTQ3OQMAAAADMTYwAgAAAAQxMDA5BAAAAAEwBwAAAAoxMC8yNC8yMDIzCAAAAAoxMi8zMS8yMDEzCQAAAAEwYeem3IvU2winEzHgjdTbCClDSVEuVFNFOjcyMDMuSVFf</t>
  </si>
  <si>
    <t>VE9UQUxfTElBQi5DUTQyMDEzLi4uLlVTRAEAAAC84AQAAgAAAA0yNDM3OTEuNTQyMzU0AQgAAAAFAAAAATEBAAAACjE2NjA3OTU0NzkDAAAAAzE2MAIAAAAEMTI3NgQAAAABMAcAAAAKMTAvMjQvMjAyMwgAAAAKMTIvMzEvMjAxMwkAAAABMGHnptyL1NsI5qsz4I3U2wgqQ0lRLlRTRTo3MjAzLklRX1BSRUZfRVFVSVRZLkNRNDIwMTMuLi4uVVNEAQAAALzgBAADAAAAAABh56bci9TbCF5ENuCN1NsIMkNJUS5UU0U6NzIwMy5JUV9UT1RBTF9DT01NT05fRVFVSVRZLkNRNDIwMTMuLi4uVVNEAQAAALzgBAACAAAADTEzNTE0MS4xNzIzMDEBCAAAAAUAAAABMQEAAAAKMTY2MDc5NTQ3OQMAAAADMTYwAgAAAAQxMDA2BAAAAAEwBwAAAAoxMC8yNC8yMDIzCAAAAAoxMi8zMS8yMDEzCQAAAAEwYeem3IvU2wj9JE/gjdTbCCNDSVEuVFNFOjcyMDMuSVFfQVBJQy5DUTQyMDEzLi4uLlVTRAEAAAC84AQAAgAAAAs1MjQzLjkyNzQ1MgEIAAAABQAAAAExAQAAAAoxNjYwNzk1NDc5AwAAAAMxNjACAAAABDEwODQEAAAAATAHAAAACjEwLzI0LzIwMjMIAAAACjEyLzMxLzIwMTMJAAAAATBh56bci9TbCD1US+CN1NsIIUNJUS5UU0U6NzIwMy5JUV9SRS5DUTQyMDEzLi4uLlVTRAEAAAC84AQAAgAAAA0xMzE0MjQuMjcyODI2AQgAAAAFAAAAATEBAAAACjE2NjA3OTU0NzkDAAAAAzE2MAIAAAAEMTIyMgQAAAABMAcAAAAKMTAv</t>
  </si>
  <si>
    <t>MjQvMjAyMwgAAAAKMTIvMzEvMjAxMwkAAAABMGHnptyL1NsIzGVM4I3U2wgrQ0lRLlRTRTo3MjAzLklRX1RPVEFMX0VRVUlUWS5DUTQyMDEzLi4uLlVTRAEAAAC84AQAAgAAAA0xNDE1NDUuMDQyNjMyAQgAAAAFAAAAATEBAAAACjE2NjA3OTU0NzkDAAAAAzE2MAIAAAAEMTI3NQQAAAABMAcAAAAKMTAvMjQvMjAyMwgAAAAKMTIvMzEvMjAxMwkAAAABMGHnptyL1NsIEuxN4I3U2wg8Q0lRLlRTRTo3MjAzLklRX1RPVEFMX09VVFNUQU5ESU5HX0ZJTElOR19EQVRFLkNRNDIwMTMuLi4uVVNEAQAAALzgBAACAAAADDE1ODQ2LjY1NzAyNQEEAAAABQAAAAE1AQAAAAoxNjYwNzk1NDc5AgAAAAUyNDE1MwYAAAABMGHnptyL1NsIwjEs4I3U2wgpQ0lRLlRTRTo3MjAzLklRX1RPVEFMX0RFQlQuQ1E0MjAxMy4uLi5VU0QBAAAAvOAEAAIAAAANMTU3NjczLjY1ODA2MwEIAAAABQAAAAExAQAAAAoxNjYwNzk1NDc5AwAAAAMxNjACAAAABDQxNzMEAAAAATAHAAAACjEwLzI0LzIwMjMIAAAACjEyLzMxLzIwMTMJAAAAATBh56bci9TbCLGqR+CN1NsILUNJUS5UU0U6NzIwMy5JUV9QUkVGX0RJVl9PVEhFUi5DUTQyMDEzLi4uLlVTRAEAAAC84AQAAwAAAAAAYeem3IvU2whQvEjgjdTbCCNDSVEuVFNFOjcyMDMuSVFfQ09HUy5DUTQyMDEzLi4uLlVTRAEAAAC84AQAAgAAAAw0ODgyMy4xNzM4OTgBCAAAAAUAAAABMQEAAAAK</t>
  </si>
  <si>
    <t>MTY2MDc5NTQ3OQMAAAADMTYwAgAAAAIzNAQAAAABMAcAAAAKMTAvMjQvMjAyMwgAAAAKMTIvMzEvMjAxMwkAAAABMGHnptyL1NsIE9A+4I3U2wghQ0lRLlRTRTo3MjAzLklRX0FQLkNRNDIwMTMuLi4uVVNEAQAAALzgBAACAAAADDE3NzMzLjk4ODYyNQEIAAAABQAAAAExAQAAAAoxNjYwNzk1NDc5AwAAAAMxNjACAAAABDEwMTgEAAAAATAHAAAACjEwLzI0LzIwMjMIAAAACjEyLzMxLzIwMTMJAAAAATBh56bci9TbCPiQSuCN1NsIIUNJUS5UU0U6NzIwMy5JUV9BUi5DUTQyMDEzLi4uLlVTRAEAAAC84AQAAgAAAAwxNzQxNC4wOTMyNTQBCAAAAAUAAAABMQEAAAAKMTY2MDc5NTQ3OQMAAAADMTYwAgAAAAQxMDIxBAAAAAEwBwAAAAoxMC8yNC8yMDIzCAAAAAoxMi8zMS8yMDEzCQAAAAEwbA6n3IvU2whEt0HgjdTbCChDSVEuVFNFOjcyMDMuSVFfSU5WRU5UT1JZLkNRNDIwMTMuLi4uVVNEAQAAALzgBAACAAAADDE3OTY2LjAxOTA0NQEIAAAABQAAAAExAQAAAAoxNjYwNzk1NDc5AwAAAAMxNjACAAAABDEwNDMEAAAAATAHAAAACjEwLzI0LzIwMjMIAAAACjEyLzMxLzIwMTMJAAAAATBsDqfci9TbCKcTMeCN1NsIIkNJUS5UU0U6NzIwMy5JUV9TR0EuQ1E0MjAxMy4uLi5VU0QBAAAAvOAEAAIAAAALNjA2MS4yNjQ1NDcBCAAAAAUAAAABMQEAAAAKMTY2MDc5NTQ3OQMAAAADMTYwAgAAAAIyMwQAAAABMAcAAAAK</t>
  </si>
  <si>
    <t>MTAvMjQvMjAyMwgAAAAKMTIvMzEvMjAxMwkAAAABMGwOp9yL1NsI5qsz4I3U2wg3Q0lRLlRTRTo3MjAzLklRX1RPVEFMX1JFVl8xWVJfQU5OX0dST1dUSC5DUTQyMDEzLi4uLlVTRAEAAAC84AQAAgAAAAYyMy44MDgBCAAAAAUAAAABMQEAAAAKMTY2MDc5NTQ3OQMAAAACNzkCAAAABDQxOTQEAAAAATAHAAAACjEwLzI0LzIwMjMIAAAACjEyLzMxLzIwMTMJAAAAATBsDqfci9TbCF5ENuCN1NsIIUNJUS5UU0U6NzIwMy5JUV9EQS5DUTQyMDEzLi4uLlVTRAEAAAC84AQAAwAAAAAAbA6n3IvU2wh7wFjgjdTbCC9DSVEuVFNFOjcyMDMuSVFfTkVUX0lOVEVSRVNUX0VYUC5DUTQyMDEzLi4uLlVTRAEAAAC84AQAAgAAAAoyODMuNTQ3Mjk5AQgAAAAFAAAAATEBAAAACjE2NjA3OTU0NzkDAAAAAzE2MAIAAAADMzY4BAAAAAEwBwAAAAoxMC8yNC8yMDIzCAAAAAoxMi8zMS8yMDEzCQAAAAEwbA6n3IvU2wjE5kbgjdTbCC5DSVEuVFNFOjcyMDMuSVFfTkVUX1dPUktJTkdfQ0FQLkNRNDIwMTMuLi4uVVNEAQAAALzgBAACAAAADDQ2NTg2LjcxMTgxNgEIAAAABQAAAAExAQAAAAoxNjYwNzk1NDc5AwAAAAMxNjACAAAABDEzMTEEAAAAATAHAAAACjEwLzI0LzIwMjMIAAAACjEyLzMxLzIwMTMJAAAAATBsDqfci9TbCBI4ReCN1NsIJENJUS5UU0U6NzIwMy5JUV9DQVBFWC5DUTQyMDEzLi4uLlVTRAEAAAC84AQAAgAAAAwt</t>
  </si>
  <si>
    <t>NjAyNi4zNTI1MTkBCAAAAAUAAAABMQEAAAAKMTY2MDc5NTQ3OQMAAAADMTYwAgAAAAQyMDIxBAAAAAEwBwAAAAoxMC8yNC8yMDIzCAAAAAoxMi8zMS8yMDEzCQAAAAEwbA6n3IvU2wjcE1fgjdTbCChDSVEuVFNFOjcyMDMuSVFfVE9UQUxfUkVWLkNRMzIwMTMuLi4uVVNEAQAAALzgBAACAAAADDY0MDE4LjgxNDY4MgEIAAAABQAAAAExAQAAAAoxNzA5NzE1NTk1AwAAAAMxNjACAAAAAjI4BAAAAAEwBwAAAAoxMC8yNC8yMDIzCAAAAAk5LzMwLzIwMTMJAAAAATBsDqfci9TbCHukVOCN1NsIIUNJUS5UU0U6NzIwMy5JUV9OSS5DUTMyMDEzLi4uLlVTRAEAAAC84AQAAgAAAAs0NDY3LjgzODc4NAEIAAAABQAAAAExAQAAAAoxNzA5NzE1NTk1AwAAAAMxNjACAAAAAjE1BAAAAAEwBwAAAAoxMC8yNC8yMDIzCAAAAAk5LzMwLzIwMTMJAAAAATBsDqfci9TbCES3QeCN1NsIKUNJUS5UU0U6NzIwMy5JUV9DQVNIX0VRVUlWLkNRMzIwMTMuLi4uVVNEAQAAALzgBAACAAAADDE3NzY1LjI0MDc5MwEIAAAABQAAAAExAQAAAAoxNzA5NzE1NTk1AwAAAAMxNjACAAAABDEwOTYEAAAAATAHAAAACjEwLzI0LzIwMjMIAAAACTkvMzAvMjAxMwkAAAABMGwOp9yL1NsIx9lV4I3U2wgtQ0lRLlRTRTo3MjAzLklRX0NBU0hfU1RfSU5WRVNULkNRMzIwMTMuLi4uVVNEAQAAALzgBAACAAAADDM5ODQxLjQxNjI1NgEIAAAABQAAAAEx</t>
  </si>
  <si>
    <t>AQAAAAoxNzA5NzE1NTk1AwAAAAMxNjACAAAABDEwMDIEAAAAATAHAAAACjEwLzI0LzIwMjMIAAAACTkvMzAvMjAxMwkAAAABMGwOp9yL1NsIXkQ24I3U2wgnQ0lRLlRTRTo3MjAzLklRX1RPVEFMX0NBLkNRMzIwMTMuLi4uVVNEAQAAALzgBAACAAAADTE0ODYwMi4zNjA3NTUBCAAAAAUAAAABMQEAAAAKMTcwOTcxNTU5NQMAAAADMTYwAgAAAAQxMDA4BAAAAAEwBwAAAAoxMC8yNC8yMDIzCAAAAAk5LzMwLzIwMTMJAAAAATBsDqfci9TbCP0kT+CN1NsIK0NJUS5UU0U6NzIwMy5JUV9UT1RBTF9BU1NFVFMuQ1EzMjAxMy4uLi5VU0QBAAAAvOAEAAIAAAANMzg5NzU1LjUzNTg1NAEIAAAABQAAAAExAQAAAAoxNzA5NzE1NTk1AwAAAAMxNjACAAAABDEwMDcEAAAAATAHAAAACjEwLzI0LzIwMjMIAAAACTkvMzAvMjAxMwkAAAABMGwOp9yL1NsIrIJQ4I3U2wgnQ0lRLlRTRTo3MjAzLklRX1RPVEFMX0NMLkNRMzIwMTMuLi4uVVNEAQAAALzgBAACAAAADTEzNjI3OS43MzcxNDUBCAAAAAUAAAABMQEAAAAKMTcwOTcxNTU5NQMAAAADMTYwAgAAAAQxMDA5BAAAAAEwBwAAAAoxMC8yNC8yMDIzCAAAAAk5LzMwLzIwMTMJAAAAATBsDqfci9TbCM+SUeCN1NsIKUNJUS5UU0U6NzIwMy5JUV9UT1RBTF9MSUFCLkNRMzIwMTMuLi4uVVNEAQAAALzgBAACAAAADTI0NjkzNC4yODIwNTYBCAAAAAUAAAABMQEAAAAKMTcwOTcx</t>
  </si>
  <si>
    <t>NTU5NQMAAAADMTYwAgAAAAQxMjc2BAAAAAEwBwAAAAoxMC8yNC8yMDIzCAAAAAk5LzMwLzIwMTMJAAAAATBsDqfci9TbCAdoU+CN1NsIKkNJUS5UU0U6NzIwMy5JUV9QUkVGX0VRVUlUWS5DUTMyMDEzLi4uLlVTRAEAAAC84AQAAwAAAAAAbA6n3IvU2wgS7E3gjdTbCDJDSVEuVFNFOjcyMDMuSVFfVE9UQUxfQ09NTU9OX0VRVUlUWS5DUTMyMDEzLi4uLlVTRAEAAAC84AQAAgAAAA0xMzYyNDguNDExMzUyAQgAAAAFAAAAATEBAAAACjE3MDk3MTU1OTUDAAAAAzE2MAIAAAAEMTAwNgQAAAABMAcAAAAKMTAvMjQvMjAyMwgAAAAJOS8zMC8yMDEzCQAAAAEwbA6n3IvU2wjCMSzgjdTbCCNDSVEuVFNFOjcyMDMuSVFfQVBJQy5DUTMyMDEzLi4uLlVTRAEAAAC84AQAAgAAAAs1NjE5LjAxNTg0NgEIAAAABQAAAAExAQAAAAoxNzA5NzE1NTk1AwAAAAMxNjACAAAABDEwODQEAAAAATAHAAAACjEwLzI0LzIwMjMIAAAACTkvMzAvMjAxMwkAAAABMGwOp9yL1NsIru8u4I3U2wghQ0lRLlRTRTo3MjAzLklRX1JFLkNRMzIwMTMuLi4uVVNEAQAAALzgBAACAAAADTEzNzU3MC40MDI2NDgBCAAAAAUAAAABMQEAAAAKMTcwOTcxNTU5NQMAAAADMTYwAgAAAAQxMjIyBAAAAAEwBwAAAAoxMC8yNC8yMDIzCAAAAAk5LzMwLzIwMTMJAAAAATBsDqfci9TbCOarM+CN1NsIK0NJUS5UU0U6NzIwMy5JUV9UT1RBTF9FUVVJVFkuQ1Ez</t>
  </si>
  <si>
    <t>MjAxMy4uLi5VU0QBAAAAvOAEAAIAAAANMTQyODIxLjI1Mzc5OAEIAAAABQAAAAExAQAAAAoxNzA5NzE1NTk1AwAAAAMxNjACAAAABDEyNzUEAAAAATAHAAAACjEwLzI0LzIwMjMIAAAACTkvMzAvMjAxMwkAAAABMGwOp9yL1NsI+JBK4I3U2wg8Q0lRLlRTRTo3MjAzLklRX1RPVEFMX09VVFNUQU5ESU5HX0ZJTElOR19EQVRFLkNRMzIwMTMuLi4uVVNEAQAAALzgBAACAAAADDE1ODQ0LjkxNDA4NQEEAAAABQAAAAE1AQAAAAoxNzA5NzE1NTk1AgAAAAUyNDE1MwYAAAABMGwOp9yL1NsIRLdB4I3U2wgpQ0lRLlRTRTo3MjAzLklRX1RPVEFMX0RFQlQuQ1EzMjAxMy4uLi5VU0QBAAAAvOAEAAIAAAANMTU2NjAxLjkwMjU0MgEIAAAABQAAAAExAQAAAAoxNzA5NzE1NTk1AwAAAAMxNjACAAAABDQxNzMEAAAAATAHAAAACjEwLzI0LzIwMjMIAAAACTkvMzAvMjAxMwkAAAABMGwOp9yL1NsIPVRL4I3U2wgtQ0lRLlRTRTo3MjAzLklRX1BSRUZfRElWX09USEVSLkNRMzIwMTMuLi4uVVNEAQAAALzgBAADAAAAAABsDqfci9TbCBI4ReCN1NsII0NJUS5UU0U6NzIwMy5JUV9DT0dTLkNRMzIwMTMuLi4uVVNEAQAAALzgBAACAAAADDQ5OTc0LjIyMDEzOQEIAAAABQAAAAExAQAAAAoxNzA5NzE1NTk1AwAAAAMxNjACAAAAAjM0BAAAAAEwBwAAAAoxMC8yNC8yMDIzCAAAAAk5LzMwLzIwMTMJAAAAATBsDqfci9TbCMxlTOCN</t>
  </si>
  <si>
    <t>1NsIIUNJUS5UU0U6NzIwMy5JUV9BUC5DUTMyMDEzLi4uLlVTRAEAAAC84AQAAgAAAAwyMTExMy4zMjAwMjMBCAAAAAUAAAABMQEAAAAKMTcwOTcxNTU5NQMAAAADMTYwAgAAAAQxMDE4BAAAAAEwBwAAAAoxMC8yNC8yMDIzCAAAAAk5LzMwLzIwMTMJAAAAATBsDqfci9TbCHvAWOCN1NsIIUNJUS5UU0U6NzIwMy5JUV9BUi5DUTMyMDEzLi4uLlVTRAEAAAC84AQAAgAAAAwxODIyOC4wNjU2MzgBCAAAAAUAAAABMQEAAAAKMTcwOTcxNTU5NQMAAAADMTYwAgAAAAQxMDIxBAAAAAEwBwAAAAoxMC8yNC8yMDIzCAAAAAk5LzMwLzIwMTMJAAAAATBsDqfci9TbCDLARuCN1NsIKENJUS5UU0U6NzIwMy5JUV9JTlZFTlRPUlkuQ1EzMjAxMy4uLi5VU0QBAAAAvOAEAAIAAAAMMTkyMTMuNDUyNDE1AQgAAAAFAAAAATEBAAAACjE3MDk3MTU1OTUDAAAAAzE2MAIAAAAEMTA0MwQAAAABMAcAAAAKMTAvMjQvMjAyMwgAAAAJOS8zMC8yMDEzCQAAAAEwbA6n3IvU2wixqkfgjdTbCCJDSVEuVFNFOjcyMDMuSVFfU0dBLkNRMzIwMTMuLi4uVVNEAQAAALzgBAACAAAACzYwMDkuODEzNzg1AQgAAAAFAAAAATEBAAAACjE3MDk3MTU1OTUDAAAAAzE2MAIAAAACMjMEAAAAATAHAAAACjEwLzI0LzIwMjMIAAAACTkvMzAvMjAxMwkAAAABMGwOp9yL1NsIULxI4I3U2wg3Q0lRLlRTRTo3MjAzLklRX1RPVEFMX1JFVl8xWVJfQU5OX0dS</t>
  </si>
  <si>
    <t>T1dUSC5DUTMyMDEzLi4uLlVTRAEAAAC84AQAAgAAAAcxNi4xOTA1AQgAAAAFAAAAATEBAAAACjE3MDk3MTU1OTUDAAAAAjc5AgAAAAQ0MTk0BAAAAAEwBwAAAAoxMC8yNC8yMDIzCAAAAAk5LzMwLzIwMTMJAAAAATBsDqfci9TbCBPQPuCN1NsIIUNJUS5UU0U6NzIwMy5JUV9EQS5DUTMyMDEzLi4uLlVTRAEAAAC84AQAAwAAAAAAbA6n3IvU2wjCMSzgjdTbCC9DSVEuVFNFOjcyMDMuSVFfTkVUX0lOVEVSRVNUX0VYUC5DUTMyMDEzLi4uLlVTRAEAAAC84AQAAgAAAAoxNTAuOTUyODI1AQgAAAAFAAAAATEBAAAACjE3MDk3MTU1OTUDAAAAAzE2MAIAAAADMzY4BAAAAAEwBwAAAAoxMC8yNC8yMDIzCAAAAAk5LzMwLzIwMTMJAAAAATBsDqfci9TbCK7vLuCN1NsILkNJUS5UU0U6NzIwMy5JUV9ORVRfV09SS0lOR19DQVAuQ1EzMjAxMy4uLi5VU0QBAAAAvOAEAAIAAAAMNDQ5NTYuOTU3MDk3AQgAAAAFAAAAATEBAAAACjE3MDk3MTU1OTUDAAAAAzE2MAIAAAAEMTMxMQQAAAABMAcAAAAKMTAvMjQvMjAyMwgAAAAJOS8zMC8yMDEzCQAAAAEwbA6n3IvU2winEzHgjdTbCCRDSVEuVFNFOjcyMDMuSVFfQ0FQRVguQ1EzMjAxMy4uLi5VU0QBAAAAvOAEAAIAAAAMLTY3NjIuODg2Mjc0AQgAAAAFAAAAATEBAAAACjE3MDk3MTU1OTUDAAAAAzE2MAIAAAAEMjAyMQQAAAABMAcAAAAKMTAvMjQvMjAyMwgAAAAJOS8zMC8y</t>
  </si>
  <si>
    <t>MDEzCQAAAAEwbA6n3IvU2wjmqzPgjdTbCChDSVEuVFNFOjcyMDMuSVFfVE9UQUxfUkVWLkNRMjIwMTMuLi4uVVNEAQAAALzgBAACAAAADDYzMDI5LjA1NzEzOAEIAAAABQAAAAExAQAAAAoxNjk0NjM3MjYyAwAAAAMxNjACAAAAAjI4BAAAAAEwBwAAAAoxMC8yNC8yMDIzCAAAAAk2LzMwLzIwMTMJAAAAATBsDqfci9TbCIyuV+CN1NsIIUNJUS5UU0U6NzIwMy5JUV9OSS5DUTIyMDEzLi4uLlVTRAEAAAC84AQAAgAAAAs1NjY0LjcwODM0NgEIAAAABQAAAAExAQAAAAoxNjk0NjM3MjYyAwAAAAMxNjACAAAAAjE1BAAAAAEwBwAAAAoxMC8yNC8yMDIzCAAAAAk2LzMwLzIwMTMJAAAAATBsDqfci9TbCM+SUeCN1NsIKUNJUS5UU0U6NzIwMy5JUV9DQVNIX0VRVUlWLkNRMjIwMTMuLi4uVVNEAQAAALzgBAACAAAADDE1Mzc4Ljk4MDc1NwEIAAAABQAAAAExAQAAAAoxNjk0NjM3MjYyAwAAAAMxNjACAAAABDEwOTYEAAAAATAHAAAACjEwLzI0LzIwMjMIAAAACTYvMzAvMjAxMwkAAAABMGwOp9yL1NsIB2hT4I3U2wgtQ0lRLlRTRTo3MjAzLklRX0NBU0hfU1RfSU5WRVNULkNRMjIwMTMuLi4uVVNEAQAAALzgBAACAAAADDM2NTk0LjM4NjMxNAEIAAAABQAAAAExAQAAAAoxNjk0NjM3MjYyAwAAAAMxNjACAAAABDEwMDIEAAAAATAHAAAACjEwLzI0LzIwMjMIAAAACTYvMzAvMjAxMwkAAAABMGwOp9yL1NsIE9A+4I3U</t>
  </si>
  <si>
    <t>2wgnQ0lRLlRTRTo3MjAzLklRX1RPVEFMX0NBLkNRMjIwMTMuLi4uVVNEAQAAALzgBAACAAAADTE0NDc5My45MzkwODYBCAAAAAUAAAABMQEAAAAKMTY5NDYzNzI2MgMAAAADMTYwAgAAAAQxMDA4BAAAAAEwBwAAAAoxMC8yNC8yMDIzCAAAAAk2LzMwLzIwMTMJAAAAATBsDqfci9TbCHukVOCN1NsIK0NJUS5UU0U6NzIwMy5JUV9UT1RBTF9BU1NFVFMuQ1EyMjAxMy4uLi5VU0QBAAAAvOAEAAIAAAANMzc0NTEwLjE3ODUxNgEIAAAABQAAAAExAQAAAAoxNjk0NjM3MjYyAwAAAAMxNjACAAAABDEwMDcEAAAAATAHAAAACjEwLzI0LzIwMjMIAAAACTYvMzAvMjAxMwkAAAABMGwOp9yL1NsIEjhF4I3U2wgnQ0lRLlRTRTo3MjAzLklRX1RPVEFMX0NMLkNRMjIwMTMuLi4uVVNEAQAAALzgBAACAAAADDEzMTM3My40NzUwNgEIAAAABQAAAAExAQAAAAoxNjk0NjM3MjYyAwAAAAMxNjACAAAABDEwMDkEAAAAATAHAAAACjEwLzI0LzIwMjMIAAAACTYvMzAvMjAxMwkAAAABMGwOp9yL1NsIpxMx4I3U2wgpQ0lRLlRTRTo3MjAzLklRX1RPVEFMX0xJQUIuQ1EyMjAxMy4uLi5VU0QBAAAAvOAEAAIAAAANMjM3OTcyLjI2MjEwNwEIAAAABQAAAAExAQAAAAoxNjk0NjM3MjYyAwAAAAMxNjACAAAABDEyNzYEAAAAATAHAAAACjEwLzI0LzIwMjMIAAAACTYvMzAvMjAxMwkAAAABMGwOp9yL1NsI5qsz4I3U2wgqQ0lRLlRTRTo3</t>
  </si>
  <si>
    <t>MjAzLklRX1BSRUZfRVFVSVRZLkNRMjIwMTMuLi4uVVNEAQAAALzgBAADAAAAAABsDqfci9TbCF5ENuCN1NsIMkNJUS5UU0U6NzIwMy5JUV9UT1RBTF9DT01NT05fRVFVSVRZLkNRMjIwMTMuLi4uVVNEAQAAALzgBAACAAAADTEyOTk1Ni41NDczMDYBCAAAAAUAAAABMQEAAAAKMTY5NDYzNzI2MgMAAAADMTYwAgAAAAQxMDA2BAAAAAEwBwAAAAoxMC8yNC8yMDIzCAAAAAk2LzMwLzIwMTMJAAAAATBsDqfci9TbCP0kT+CN1NsII0NJUS5UU0U6NzIwMy5JUV9BUElDLkNRMjIwMTMuLi4uVVNEAQAAALzgBAACAAAACzU1NTIuMTI4MzcyAQgAAAAFAAAAATEBAAAACjE2OTQ2MzcyNjIDAAAAAzE2MAIAAAAEMTA4NAQAAAABMAcAAAAKMTAvMjQvMjAyMwgAAAAJNi8zMC8yMDEzCQAAAAEwbA6n3IvU2wisglDgjdTbCCFDSVEuVFNFOjcyMDMuSVFfUkUuQ1EyMjAxMy4uLi5VU0QBAAAAvOAEAAIAAAANMTMxNjA3LjE2OTQ0NAEIAAAABQAAAAExAQAAAAoxNjk0NjM3MjYyAwAAAAMxNjACAAAABDEyMjIEAAAAATAHAAAACjEwLzI0LzIwMjMIAAAACTYvMzAvMjAxMwkAAAABMGwOp9yL1NsIzGVM4I3U2wgrQ0lRLlRTRTo3MjAzLklRX1RPVEFMX0VRVUlUWS5DUTIyMDEzLi4uLlVTRAEAAAC84AQAAgAAAA0xMzY1MzcuOTE2NDA4AQgAAAAFAAAAATEBAAAACjE2OTQ2MzcyNjIDAAAAAzE2MAIAAAAEMTI3NQQAAAABMAcA</t>
  </si>
  <si>
    <t>AAAKMTAvMjQvMjAyMwgAAAAJNi8zMC8yMDEzCQAAAAEwbA6n3IvU2wgS7E3gjdTbCDxDSVEuVFNFOjcyMDMuSVFfVE9UQUxfT1VUU1RBTkRJTkdfRklMSU5HX0RBVEUuQ1EyMjAxMy4uLi5VU0QBAAAAvOAEAAIAAAALMTU4NDIuOTE4NTgBBAAAAAUAAAABNQEAAAAKMTY5NDYzNzI2MgIAAAAFMjQxNTMGAAAAATBsDqfci9TbCMIxLOCN1NsIKUNJUS5UU0U6NzIwMy5JUV9UT1RBTF9ERUJULkNRMjIwMTMuLi4uVVNEAQAAALzgBAACAAAADTE0ODI1Ny41MTg5OTEBCAAAAAUAAAABMQEAAAAKMTY5NDYzNzI2MgMAAAADMTYwAgAAAAQ0MTczBAAAAAEwBwAAAAoxMC8yNC8yMDIzCAAAAAk2LzMwLzIwMTMJAAAAATBsDqfci9TbCK7vLuCN1NsILUNJUS5UU0U6NzIwMy5JUV9QUkVGX0RJVl9PVEhFUi5DUTIyMDEzLi4uLlVTRAEAAAC84AQAAwAAAAAAbA6n3IvU2wjulEjgjdTbCCNDSVEuVFNFOjcyMDMuSVFfQ09HUy5DUTIyMDEzLi4uLlVTRAEAAAC84AQAAgAAAAw0ODM4OS45MDIwMzgBCAAAAAUAAAABMQEAAAAKMTY5NDYzNzI2MgMAAAADMTYwAgAAAAIzNAQAAAABMAcAAAAKMTAvMjQvMjAyMwgAAAAJNi8zMC8yMDEzCQAAAAEwbA6n3IvU2wgT0D7gjdTbCCFDSVEuVFNFOjcyMDMuSVFfQVAuQ1EyMjAxMy4uLi5VU0QBAAAAvOAEAAIAAAAMMjA0ODcuNjcxMTg4AQgAAAAFAAAAATEBAAAACjE2OTQ2MzcyNjID</t>
  </si>
  <si>
    <t>AAAAAzE2MAIAAAAEMTAxOAQAAAABMAcAAAAKMTAvMjQvMjAyMwgAAAAJNi8zMC8yMDEzCQAAAAEwbA6n3IvU2wj4kErgjdTbCCFDSVEuVFNFOjcyMDMuSVFfQVIuQ1EyMjAxMy4uLi5VU0QBAAAAvOAEAAIAAAAMMTg1MjguMjI3NDU4AQgAAAAFAAAAATEBAAAACjE2OTQ2MzcyNjIDAAAAAzE2MAIAAAAEMTAyMQQAAAABMAcAAAAKMTAvMjQvMjAyMwgAAAAJNi8zMC8yMDEzCQAAAAEwbA6n3IvU2whEt0HgjdTbCChDSVEuVFNFOjcyMDMuSVFfSU5WRU5UT1JZLkNRMjIwMTMuLi4uVVNEAQAAALzgBAACAAAADDE4NzcyLjE4OTM2MQEIAAAABQAAAAExAQAAAAoxNjk0NjM3MjYyAwAAAAMxNjACAAAABDEwNDMEAAAAATAHAAAACjEwLzI0LzIwMjMIAAAACTYvMzAvMjAxMwkAAAABMGwOp9yL1NsIPVRL4I3U2wgiQ0lRLlRTRTo3MjAzLklRX1NHQS5DUTIyMDEzLi4uLlVTRAEAAAC84AQAAgAAAAs1NzQwLjE2ODA2NQEIAAAABQAAAAExAQAAAAoxNjk0NjM3MjYyAwAAAAMxNjACAAAAAjIzBAAAAAEwBwAAAAoxMC8yNC8yMDIzCAAAAAk2LzMwLzIwMTMJAAAAATBsDqfci9TbCOarM+CN1NsIJ0NJUS5UU0U6NzIwMy5JUV9JTkRVU1RSWS5DUTEyMDEzLi4uLlVTRAEAAAC84AQAAwAAAAtBdXRvbW9iaWxlcwBh56bci9TbCHukVOCN1NsIJ0NJUS5UU0U6NzIwMy5JUV9JTkRVU1RSWS5DUTQyMDEyLi4uLlVTRAEAAAC8</t>
  </si>
  <si>
    <t>4AQAAwAAAAtBdXRvbW9iaWxlcwBh56bci9TbCIyuV+CN1NsIJ0NJUS5UU0U6NzIwMy5JUV9JTkRVU1RSWS5DUTMyMDEyLi4uLlVTRAEAAAC84AQAAwAAAAtBdXRvbW9iaWxlcwBh56bci9TbCO6EM+CN1NsIJ0NJUS5UU0U6NzIwMy5JUV9JTkRVU1RSWS5DUTIyMDEyLi4uLlVTRAEAAAC84AQAAwAAAAtBdXRvbW9iaWxlcwBh56bci9TbCO6USOCN1NsIJ0NJUS5UU0U6NzIwMy5JUV9JTkRVU1RSWS5DUTEyMDEyLi4uLlVTRAEAAAC84AQAAwAAAAtBdXRvbW9iaWxlcwBh56bci9TbCO6EM+CN1NsIJ0NJUS5UU0U6NzIwMy5JUV9JTkRVU1RSWS5DUTQyMDExLi4uLlVTRAEAAAC84AQAAwAAAAtBdXRvbW9iaWxlcwBh56bci9TbCP0kT+CN1NsIJ0NJUS5UU0U6NzIwMy5JUV9JTkRVU1RSWS5DUTMyMDExLi4uLlVTRAEAAAC84AQAAwAAAAtBdXRvbW9iaWxlcwBh56bci9TbCO6EM+CN1NsIJ0NJUS5UU0U6NzIwMy5JUV9JTkRVU1RSWS5DUTIyMDExLi4uLlVTRAEAAAC84AQAAwAAAAtBdXRvbW9iaWxlcwBh56bci9TbCBirPOCN1NsIJ0NJUS5UU0U6NzIwMy5JUV9JTkRVU1RSWS5DUTEyMDExLi4uLlVTRAEAAAC84AQAAwAAAAtBdXRvbW9iaWxlcwBh56bci9TbCO6EM+CN1NsIJ0NJUS5UU0U6NzIwMy5JUV9JTkRVU1RSWS5DUTQyMDEwLi4uLlVTRAEAAAC84AQAAwAAAAtBdXRvbW9iaWxlcwBh56bci9TbCMOFPOCN</t>
  </si>
  <si>
    <t>1NsIJ0NJUS5UU0U6NzIwMy5JUV9JTkRVU1RSWS5DUTMyMDEwLi4uLlVTRAEAAAC84AQAAwAAAAtBdXRvbW9iaWxlcwBh56bci9TbCKr1NeCN1NsIJ0NJUS5UU0U6NzIwMy5JUV9JTkRVU1RSWS5DUTIyMDEwLi4uLlVTRAEAAAC84AQAAwAAAAtBdXRvbW9iaWxlcwBh56bci9TbCMOFPOCN1NsIJ0NJUS5UU0U6NzIwMy5JUV9JTkRVU1RSWS5DUTEyMDEwLi4uLlVTRAEAAAC84AQAAwAAAAtBdXRvbW9iaWxlcwBh56bci9TbCCHqROCN1NsIJ0NJUS5UU0U6NzIwMy5JUV9JTkRVU1RSWS5DUTQyMDA5Li4uLlVTRAEAAAC84AQAAwAAAAtBdXRvbW9iaWxlcwBh56bci9TbCMOFPOCN1NsIJ0NJUS5UU0U6NzIwMy5JUV9JTkRVU1RSWS5DUTMyMDA5Li4uLlVTRAEAAAC84AQAAwAAAAtBdXRvbW9iaWxlcwBh56bci9TbCCHqROCN1NsIJ0NJUS5UU0U6NzIwMy5JUV9JTkRVU1RSWS5DUTIyMDA5Li4uLlVTRAEAAAC84AQAAwAAAAtBdXRvbW9iaWxlcwBh56bci9TbCCKAPuCN1NsIJ0NJUS5UU0U6NzIwMy5JUV9JTkRVU1RSWS5DUTEyMDA5Li4uLlVTRAEAAAC84AQAAwAAAAtBdXRvbW9iaWxlcwBh56bci9TbCOLCROCN1NsIJ0NJUS5UU0U6NzIwMy5JUV9JTkRVU1RSWS5DUTQyMDA4Li4uLlVTRAEAAAC84AQAAwAAAAtBdXRvbW9iaWxlcwBh56bci9TbCEPGMOCN1NsIJ0NJUS5UU0U6NzIwMy5JUV9JTkRVU1RSWS5DUTMy</t>
  </si>
  <si>
    <t>MDA4Li4uLlVTRAEAAAC84AQAAwAAAAtBdXRvbW9iaWxlcwBh56bci9TbCOLCROCN1NsIJ0NJUS5UU0U6NzIwMy5JUV9JTkRVU1RSWS5DUTIyMDA4Li4uLlVTRAEAAAC84AQAAwAAAAtBdXRvbW9iaWxlcwBh56bci9TbCKueMOCN1NsIJ0NJUS5UU0U6NzIwMy5JUV9JTkRVU1RSWS5DUTEyMDA4Li4uLlVTRAEAAAC84AQAAwAAAAtBdXRvbW9iaWxlcwBh56bci9TbCNeZWOCN1NsILENJUS5OQVNEQVFHUzpUU0xBLklRX0lORFVTVFJZLkNRNDIwMjIuLi4uVVNEAQAAABDGogEDAAAAC0F1dG9tb2JpbGVzAGHnptyL1NsIq54w4I3U2wgsQ0lRLk5BU0RBUUdTOlRTTEEuSVFfSU5EVVNUUlkuQ1EzMjAyMi4uLi5VU0QBAAAAEMaiAQMAAAALQXV0b21vYmlsZXMAYeem3IvU2wjn1zrgjdTbCCxDSVEuTkFTREFRR1M6VFNMQS5JUV9JTkRVU1RSWS5DUTIyMDIyLi4uLlVTRAEAAAAQxqIBAwAAAAtBdXRvbW9iaWxlcwBh56bci9TbCKueMOCN1NsILENJUS5OQVNEQVFHUzpUU0xBLklRX0lORFVTVFJZLkNRMTIwMjIuLi4uVVNEAQAAABDGogEDAAAAC0F1dG9tb2JpbGVzAGHnptyL1NsIm7A64I3U2wgsQ0lRLk5BU0RBUUdTOlRTTEEuSVFfSU5EVVNUUlkuQ1E0MjAyMS4uLi5VU0QBAAAAEMaiAQMAAAALQXV0b21vYmlsZXMAYeem3IvU2wh7DzPgjdTbCCxDSVEuTkFTREFRR1M6VFNMQS5JUV9JTkRVU1RSWS5DUTMyMDIx</t>
  </si>
  <si>
    <t>Li4uLlVTRAEAAAAQxqIBAwAAAAtBdXRvbW9iaWxlcwBh56bci9TbCJuwOuCN1NsILENJUS5OQVNEQVFHUzpUU0xBLklRX0lORFVTVFJZLkNRMjIwMjEuLi4uVVNEAQAAABDGogEDAAAAC0F1dG9tb2JpbGVzAGHnptyL1NsIAxVD4I3U2wgsQ0lRLk5BU0RBUUdTOlRTTEEuSVFfSU5EVVNUUlkuQ1ExMjAyMS4uLi5VU0QBAAAAEMaiAQMAAAALQXV0b21vYmlsZXMAflEW3IvU2wibsDrgjdTbCCxDSVEuTkFTREFRR1M6VFNMQS5JUV9JTkRVU1RSWS5DUTQyMDIwLi4uLlVTRAEAAAAQxqIBAwAAAAtBdXRvbW9iaWxlcwB+URbci9TbCAMVQ+CN1NsILENJUS5OQVNEQVFHUzpUU0xBLklRX0lORFVTVFJZLkNRMzIwMjAuLi4uVVNEAQAAABDGogEDAAAAC0F1dG9tb2JpbGVzAH5RFtyL1NsIaDc84I3U2wgsQ0lRLk5BU0RBUUdTOlRTTEEuSVFfSU5EVVNUUlkuQ1EyMjAyMC4uLi5VU0QBAAAAEMaiAQMAAAALQXV0b21vYmlsZXMAflEW3IvU2wgDFUPgjdTbCCxDSVEuTkFTREFRR1M6VFNMQS5JUV9JTkRVU1RSWS5DUTEyMDIwLi4uLlVTRAEAAAAQxqIBAwAAAAtBdXRvbW9iaWxlcwB+URbci9TbCK4tLuCN1NsIJ0NJUS5UU0U6NzIwMy5JUV9DRU9fTkFNRS5DUTIyMDEzLi4uLlVTRAEAAAC84AQAAwAAAApTYXRvLCBLb2ppAGHnptyL1NsIwjEs4I3U2wgnQ0lRLlRTRTo3MjAzLklRX0NFT19OQU1FLkNRMTIwMTMuLi4u</t>
  </si>
  <si>
    <t>VVNEAQAAALzgBAADAAAAClNhdG8sIEtvamkAYeem3IvU2wjAHDbgjdTbCCdDSVEuVFNFOjcyMDMuSVFfQ0VPX05BTUUuQ1E0MjAxMi4uLi5VU0QBAAAAvOAEAAMAAAAKU2F0bywgS29qaQBh56bci9TbCLQKLOCN1NsIJ0NJUS5UU0U6NzIwMy5JUV9DRU9fTkFNRS5DUTMyMDEyLi4uLlVTRAEAAAC84AQAAwAAAApTYXRvLCBLb2ppAGHnptyL1NsIwBw24I3U2wgnQ0lRLlRTRTo3MjAzLklRX0NFT19OQU1FLkNRMjIwMTIuLi4uVVNEAQAAALzgBAADAAAAClNhdG8sIEtvamkAYeem3IvU2wgT0D7gjdTbCCdDSVEuVFNFOjcyMDMuSVFfQ0VPX05BTUUuQ1ExMjAxMi4uLi5VU0QBAAAAvOAEAAMAAAAKU2F0bywgS29qaQBh56bci9TbCKyCUOCN1NsIJ0NJUS5UU0U6NzIwMy5JUV9DRU9fTkFNRS5DUTQyMDExLi4uLlVTRAEAAAC84AQAAwAAAApTYXRvLCBLb2ppAGHnptyL1NsILqc+4I3U2wgnQ0lRLlRTRTo3MjAzLklRX0NFT19OQU1FLkNRMzIwMTEuLi4uVVNEAQAAALzgBAADAAAAClNhdG8sIEtvamkAYeem3IvU2wjH2VXgjdTbCCdDSVEuVFNFOjcyMDMuSVFfQ0VPX05BTUUuQ1EyMjAxMS4uLi5VU0QBAAAAvOAEAAMAAAAKU2F0bywgS29qaQBh56bci9TbCC6nPuCN1NsIJ0NJUS5UU0U6NzIwMy5JUV9DRU9fTkFNRS5DUTEyMDExLi4uLlVTRAEAAAC84AQAAwAAAApTYXRvLCBLb2ppAGHnptyL1NsIzGVM4I3U</t>
  </si>
  <si>
    <t>2wgnQ0lRLlRTRTo3MjAzLklRX0NFT19OQU1FLkNRNDIwMTAuLi4uVVNEAQAAALzgBAADAAAAClNhdG8sIEtvamkAYeem3IvU2wisglDgjdTbCCdDSVEuVFNFOjcyMDMuSVFfQ0VPX05BTUUuQ1EzMjAxMC4uLi5VU0QBAAAAvOAEAAMAAAAKU2F0bywgS29qaQBh56bci9TbCDLARuCN1NsIJ0NJUS5UU0U6NzIwMy5JUV9DRU9fTkFNRS5DUTIyMDEwLi4uLlVTRAEAAAC84AQAAwAAAApTYXRvLCBLb2ppAGHnptyL1NsIei1L4I3U2wgnQ0lRLlRTRTo3MjAzLklRX0NFT19OQU1FLkNRMTIwMTAuLi4uVVNEAQAAALzgBAADAAAAClNhdG8sIEtvamkAYeem3IvU2whGtFXgjdTbCCdDSVEuVFNFOjcyMDMuSVFfQ0VPX05BTUUuQ1E0MjAwOS4uLi5VU0QBAAAAvOAEAAMAAAAKU2F0bywgS29qaQBh56bci9TbCANeM+CN1NsIJ0NJUS5UU0U6NzIwMy5JUV9DRU9fTkFNRS5DUTMyMDA5Li4uLlVTRAEAAAC84AQAAwAAAApTYXRvLCBLb2ppAGHnptyL1NsI0TYq4I3U2wgnQ0lRLlRTRTo3MjAzLklRX0NFT19OQU1FLkNRMjIwMDkuLi4uVVNEAQAAALzgBAADAAAAClNhdG8sIEtvamkAYeem3IvU2wgDXjPgjdTbCCdDSVEuVFNFOjcyMDMuSVFfQ0VPX05BTUUuQ1ExMjAwOS4uLi5VU0QBAAAAvOAEAAMAAAAKU2F0bywgS29qaQBh56bci9TbCNE2KuCN1NsIJ0NJUS5UU0U6NzIwMy5JUV9DRU9fTkFNRS5DUTQyMDA4Li4uLlVT</t>
  </si>
  <si>
    <t>RAEAAAC84AQAAwAAAApTYXRvLCBLb2ppAGHnptyL1NsI0DYz4I3U2wgnQ0lRLlRTRTo3MjAzLklRX0NFT19OQU1FLkNRMzIwMDguLi4uVVNEAQAAALzgBAADAAAAClNhdG8sIEtvamkAYeem3IvU2wisXjzgjdTbCCdDSVEuVFNFOjcyMDMuSVFfQ0VPX05BTUUuQ1EyMjAwOC4uLi5VU0QBAAAAvOAEAAMAAAAKU2F0bywgS29qaQBh56bci9TbCBbPNeCN1NsIJ0NJUS5UU0U6NzIwMy5JUV9DRU9fTkFNRS5DUTEyMDA4Li4uLlVTRAEAAAC84AQAAwAAAApTYXRvLCBLb2ppAGHnptyL1NsIrF484I3U2wgsQ0lRLk5BU0RBUUdTOlRTTEEuSVFfQ0VPX05BTUUuQ1E0MjAyMi4uLi5VU0QBAAAAEMaiAQMAAAAKTXVzaywgRWxvbgBh56bci9TbCBbPNeCN1NsILENJUS5OQVNEQVFHUzpUU0xBLklRX0NFT19OQU1FLkNRMzIwMjIuLi4uVVNEAQAAABDGogEDAAAACk11c2ssIEVsb24AYeem3IvU2wisXjzgjdTbCCxDSVEuTkFTREFRR1M6VFNMQS5JUV9DRU9fTkFNRS5DUTIyMDIyLi4uLlVTRAEAAAAQxqIBAwAAAApNdXNrLCBFbG9uAGHnptyL1NsIrptE4I3U2wgsQ0lRLk5BU0RBUUdTOlRTTEEuSVFfQ0VPX05BTUUuQ1ExMjAyMi4uLi5VU0QBAAAAEMaiAQMAAAAKTXVzaywgRWxvbgBh56bci9TbCDMzPuCN1NsILENJUS5OQVNEQVFHUzpUU0xBLklRX0NFT19OQU1FLkNRNDIwMjEuLi4uVVNEAQAAABDGogEDAAAACk11</t>
  </si>
  <si>
    <t>c2ssIEVsb24AYeem3IvU2wium0TgjdTbCCxDSVEuTkFTREFRR1M6VFNMQS5JUV9DRU9fTkFNRS5DUTMyMDIxLi4uLlVTRAEAAAAQxqIBAwAAAApNdXNrLCBFbG9uAGHnptyL1NsIMzM+4I3U2wgsQ0lRLk5BU0RBUUdTOlRTTEEuSVFfQ0VPX05BTUUuQ1EyMjAyMS4uLi5VU0QBAAAAEMaiAQMAAAAKTXVzaywgRWxvbgBh56bci9TbCK6bROCN1NsILENJUS5OQVNEQVFHUzpUU0xBLklRX0NFT19OQU1FLkNRMTIwMjEuLi4uVVNEAQAAABDGogEDAAAACk11c2ssIEVsb24AflEW3IvU2whedzDgjdTbCCxDSVEuTkFTREFRR1M6VFNMQS5JUV9DRU9fTkFNRS5DUTQyMDIwLi4uLlVTRAEAAAAQxqIBAwAAAApNdXNrLCBFbG9uAH5RFtyL1NsIAHJG4I3U2wgsQ0lRLk5BU0RBUUdTOlRTTEEuSVFfQ0VPX05BTUUuQ1EzMjAyMC4uLi5VU0QBAAAAEMaiAQMAAAAKTXVzaywgRWxvbgB+URbci9TbCF53MOCN1NsILENJUS5OQVNEQVFHUzpUU0xBLklRX0NFT19OQU1FLkNRMjIwMjAuLi4uVVNEAQAAABDGogEDAAAACk11c2ssIEVsb24AflEW3IvU2wgAckbgjdTbCDdDSVEuVFNFOjcyMDMuSVFfVE9UQUxfUkVWXzFZUl9BTk5fR1JPV1RILkNRMjIwMTMuLi4uVVNEAQAAALzgBAACAAAABzEzLjcwMDUBCAAAAAUAAAABMQEAAAAKMTY5NDYzNzI2MgMAAAACNzkCAAAABDQxOTQEAAAAATAHAAAACjEwLzI0LzIwMjMIAAAACTYv</t>
  </si>
  <si>
    <t>MzAvMjAxMwkAAAABMGwOp9yL1NsIXkQ24I3U2wghQ0lRLlRTRTo3MjAzLklRX0RBLkNRMjIwMTMuLi4uVVNEAQAAALzgBAADAAAAAABsDqfci9TbCHvAWOCN1NsIL0NJUS5UU0U6NzIwMy5JUV9ORVRfSU5URVJFU1RfRVhQLkNRMjIwMTMuLi4uVVNEAQAAALzgBAACAAAACjMzOC4zNDQ0ODkBCAAAAAUAAAABMQEAAAAKMTY5NDYzNzI2MgMAAAADMTYwAgAAAAMzNjgEAAAAATAHAAAACjEwLzI0LzIwMjMIAAAACTYvMzAvMjAxMwkAAAABMGwOp9yL1NsIMsBG4I3U2wguQ0lRLlRTRTo3MjAzLklRX05FVF9XT1JLSU5HX0NBUC5DUTIyMDEzLi4uLlVTRAEAAAC84AQAAgAAAAw0NTM2OS4zODcyNTkBCAAAAAUAAAABMQEAAAAKMTY5NDYzNzI2MgMAAAADMTYwAgAAAAQxMzExBAAAAAEwBwAAAAoxMC8yNC8yMDIzCAAAAAk2LzMwLzIwMTMJAAAAATBsDqfci9TbCLGqR+CN1NsIJENJUS5UU0U6NzIwMy5JUV9DQVBFWC5DUTIyMDEzLi4uLlVTRAEAAAC84AQAAgAAAAwtNjQ4MS43MjY4MDcBCAAAAAUAAAABMQEAAAAKMTY5NDYzNzI2MgMAAAADMTYwAgAAAAQyMDIxBAAAAAEwBwAAAAoxMC8yNC8yMDIzCAAAAAk2LzMwLzIwMTMJAAAAATBsDqfci9TbCIyuV+CN1NsIKENJUS5UU0U6NzIwMy5JUV9UT1RBTF9SRVYuQ1ExMjAxMy4uLi5VU0QBAAAAvOAEAAIAAAAMNjE5NjguMTEwMTc1AQgAAAAFAAAAATEBAAAACjE2</t>
  </si>
  <si>
    <t>ODQyNzY3MzEDAAAAAzE2MAIAAAACMjgEAAAAATAHAAAACjEwLzI0LzIwMjMIAAAACTMvMzEvMjAxMwkAAAABMGwOp9yL1NsIRLdB4I3U2wghQ0lRLlRTRTo3MjAzLklRX05JLkNRMTIwMTMuLi4uVVNEAQAAALzgBAACAAAACzMzMzMuMjk4MDI1AQgAAAAFAAAAATEBAAAACjE2ODQyNzY3MzEDAAAAAzE2MAIAAAACMTUEAAAAATAHAAAACjEwLzI0LzIwMjMIAAAACTMvMzEvMjAxMwkAAAABMGwOp9yL1NsIx9lV4I3U2wgpQ0lRLlRTRTo3MjAzLklRX0NBU0hfRVFVSVYuQ1ExMjAxMy4uLi5VU0QBAAAAvOAEAAIAAAAMMTE3NTYuNTU4NDgxAQgAAAAFAAAAATEBAAAACjE2ODQyNzY3MzEDAAAAAzE2MAIAAAAEMTA5NgQAAAABMAcAAAAKMTAvMjQvMjAyMwgAAAAJMy8zMS8yMDEzCQAAAAEwbA6n3IvU2wgSOEXgjdTbCC1DSVEuVFNFOjcyMDMuSVFfQ0FTSF9TVF9JTlZFU1QuQ1ExMjAxMy4uLi5VU0QBAAAAvOAEAAIAAAAMMjYwODQuNzgyMTg2AQgAAAAFAAAAATEBAAAACjE2ODQyNzY3MzEDAAAAAzE2MAIAAAAEMTAwMgQAAAABMAcAAAAKMTAvMjQvMjAyMwgAAAAJMy8zMS8yMDEzCQAAAAEwbA6n3IvU2wj87FbgjdTbCCdDSVEuVFNFOjcyMDMuSVFfVE9UQUxfQ0EuQ1ExMjAxMy4uLi5VU0QBAAAAvOAEAAIAAAANMTQ2MzQ0LjE4MzA4NQEIAAAABQAAAAExAQAAAAoxNjg0Mjc2NzMxAwAAAAMxNjACAAAABDEw</t>
  </si>
  <si>
    <t>MDgEAAAAATAHAAAACjEwLzI0LzIwMjMIAAAACTMvMzEvMjAxMwkAAAABMGwOp9yL1NsI/SRP4I3U2wgrQ0lRLlRTRTo3MjAzLklRX1RPVEFMX0FTU0VUUy5DUTEyMDEzLi4uLlVTRAEAAAC84AQAAgAAAA0zNzY3MDAuNjUxMTg0AQgAAAAFAAAAATEBAAAACjE2ODQyNzY3MzEDAAAAAzE2MAIAAAAEMTAwNwQAAAABMAcAAAAKMTAvMjQvMjAyMwgAAAAJMy8zMS8yMDEzCQAAAAEwbA6n3IvU2wisglDgjdTbCCdDSVEuVFNFOjcyMDMuSVFfVE9UQUxfQ0wuQ1ExMjAxMy4uLi5VU0QBAAAAvOAEAAIAAAANMTM3MDgyLjg2MzI2MwEIAAAABQAAAAExAQAAAAoxNjg0Mjc2NzMxAwAAAAMxNjACAAAABDEwMDkEAAAAATAHAAAACjEwLzI0LzIwMjMIAAAACTMvMzEvMjAxMwkAAAABMGwOp9yL1NsIz5JR4I3U2wgpQ0lRLlRTRTo3MjAzLklRX1RPVEFMX0xJQUIuQ1ExMjAxMy4uLi5VU0QBAAAAvOAEAAIAAAANMjQxMTAwLjQ5OTM1MwEIAAAABQAAAAExAQAAAAoxNjg0Mjc2NzMxAwAAAAMxNjACAAAABDEyNzYEAAAAATAHAAAACjEwLzI0LzIwMjMIAAAACTMvMzEvMjAxMwkAAAABMGwOp9yL1NsIB2hT4I3U2wgqQ0lRLlRTRTo3MjAzLklRX1BSRUZfRVFVSVRZLkNRMTIwMTMuLi4uVVNEAQAAALzgBAADAAAAAABsDqfci9TbCBPQPuCN1NsIMkNJUS5UU0U6NzIwMy5JUV9UT1RBTF9DT01NT05fRVFVSVRZLkNRMTIwMTMu</t>
  </si>
  <si>
    <t>Li4uVVNEAQAAALzgBAACAAAADDEyODk2Ni44ODAyNwEIAAAABQAAAAExAQAAAAoxNjg0Mjc2NzMxAwAAAAMxNjACAAAABDEwMDYEAAAAATAHAAAACjEwLzI0LzIwMjMIAAAACTMvMzEvMjAxMwkAAAABMGwOp9yL1NsIwjEs4I3U2wgjQ0lRLlRTRTo3MjAzLklRX0FQSUMuQ1ExMjAxMy4uLi5VU0QBAAAAvOAEAAIAAAALNTg0OS45OTIxNzYBCAAAAAUAAAABMQEAAAAKMTY4NDI3NjczMQMAAAADMTYwAgAAAAQxMDg0BAAAAAEwBwAAAAoxMC8yNC8yMDIzCAAAAAkzLzMxLzIwMTMJAAAAATBsDqfci9TbCK7vLuCN1NsIIUNJUS5UU0U6NzIwMy5JUV9SRS5DUTEyMDEzLi4uLlVTRAEAAAC84AQAAgAAAA0xMzQ3MTIuMTAwNDI4AQgAAAAFAAAAATEBAAAACjE2ODQyNzY3MzEDAAAAAzE2MAIAAAAEMTIyMgQAAAABMAcAAAAKMTAvMjQvMjAyMwgAAAAJMy8zMS8yMDEzCQAAAAEwbA6n3IvU2wjmqzPgjdTbCCtDSVEuVFNFOjcyMDMuSVFfVE9UQUxfRVFVSVRZLkNRMTIwMTMuLi4uVVNEAQAAALzgBAACAAAADTEzNTYwMC4xNTE4MzEBCAAAAAUAAAABMQEAAAAKMTY4NDI3NjczMQMAAAADMTYwAgAAAAQxMjc1BAAAAAEwBwAAAAoxMC8yNC8yMDIzCAAAAAkzLzMxLzIwMTMJAAAAATBsDqfci9TbCF5ENuCN1NsIPENJUS5UU0U6NzIwMy5JUV9UT1RBTF9PVVRTVEFORElOR19GSUxJTkdfREFURS5DUTEyMDEzLi4uLlVT</t>
  </si>
  <si>
    <t>RAEAAAC84AQAAgAAAAkxNTgzNy4xNDUBBAAAAAUAAAABNQEAAAAKMTY4NDI3NjczMQIAAAAFMjQxNTMGAAAAATBsDqfci9TbCES3QeCN1NsIKUNJUS5UU0U6NzIwMy5JUV9UT1RBTF9ERUJULkNRMTIwMTMuLi4uVVNEAQAAALzgBAACAAAADTE1MTc0OS4zNTMzMzgBCAAAAAUAAAABMQEAAAAKMTY4NDI3NjczMQMAAAADMTYwAgAAAAQ0MTczBAAAAAEwBwAAAAoxMC8yNC8yMDIzCAAAAAkzLzMxLzIwMTMJAAAAATBsDqfci9TbCD1US+CN1NsILUNJUS5UU0U6NzIwMy5JUV9QUkVGX0RJVl9PVEhFUi5DUTEyMDEzLi4uLlVTRAEAAAC84AQAAwAAAAAAbA6n3IvU2witEEXgjdTbCCNDSVEuVFNFOjcyMDMuSVFfQ09HUy5DUTEyMDEzLi4uLlVTRAEAAAC84AQAAgAAAAw0ODcyNi4zMjQyMDQBCAAAAAUAAAABMQEAAAAKMTY4NDI3NjczMQMAAAADMTYwAgAAAAIzNAQAAAABMAcAAAAKMTAvMjQvMjAyMwgAAAAJMy8zMS8yMDEzCQAAAAEwbA6n3IvU2wjMZUzgjdTbCCFDSVEuVFNFOjcyMDMuSVFfQVAuQ1ExMjAxMy4uLi5VU0QBAAAAvOAEAAIAAAAMMjI0NDAuNDQ4NTM3AQgAAAAFAAAAATEBAAAACjE2ODQyNzY3MzEDAAAAAzE2MAIAAAAEMTAxOAQAAAABMAcAAAAKMTAvMjQvMjAyMwgAAAAJMy8zMS8yMDEzCQAAAAEwbA6n3IvU2wj1xE3gjdTbCCFDSVEuVFNFOjcyMDMuSVFfQVIuQ1ExMjAxMy4uLi5VU0QBAAAA</t>
  </si>
  <si>
    <t>vOAEAAIAAAALMjA5MzEuNjc0MTUBCAAAAAUAAAABMQEAAAAKMTY4NDI3NjczMQMAAAADMTYwAgAAAAQxMDIxBAAAAAEwBwAAAAoxMC8yNC8yMDIzCAAAAAkzLzMxLzIwMTMJAAAAATBsDqfci9TbCLGqR+CN1NsIKENJUS5UU0U6NzIwMy5JUV9JTlZFTlRPUlkuQ1ExMjAxMy4uLi5VU0QBAAAAvOAEAAIAAAAMMTgyMTUuMjU2MDE3AQgAAAAFAAAAATEBAAAACjE2ODQyNzY3MzEDAAAAAzE2MAIAAAAEMTA0MwQAAAABMAcAAAAKMTAvMjQvMjAyMwgAAAAJMy8zMS8yMDEzCQAAAAEwbA6n3IvU2wjulEjgjdTbCCJDSVEuVFNFOjcyMDMuSVFfU0dBLkNRMTIwMTMuLi4uVVNEAQAAALzgBAACAAAACzQ3OTkuNjI4NTQ0AQgAAAAFAAAAATEBAAAACjE2ODQyNzY3MzEDAAAAAzE2MAIAAAACMjMEAAAAATAHAAAACjEwLzI0LzIwMjMIAAAACTMvMzEvMjAxMwkAAAABMGwOp9yL1NsIGKs84I3U2wg3Q0lRLlRTRTo3MjAzLklRX1RPVEFMX1JFVl8xWVJfQU5OX0dST1dUSC5DUTEyMDEzLi4uLlVTRAEAAAC84AQAAgAAAAYyLjM1OTYBCAAAAAUAAAABMQEAAAAKMTY4NDI3NjczMQMAAAACNzkCAAAABDQxOTQEAAAAATAHAAAACjEwLzI0LzIwMjMIAAAACTMvMzEvMjAxMwkAAAABMGwOp9yL1NsIE9A+4I3U2wghQ0lRLlRTRTo3MjAzLklRX0RBLkNRMTIwMTMuLi4uVVNEAQAAALzgBAADAAAAAABsDqfci9TbCPiQSuCN1NsI</t>
  </si>
  <si>
    <t>L0NJUS5UU0U6NzIwMy5JUV9ORVRfSU5URVJFU1RfRVhQLkNRMTIwMTMuLi4uVVNEAQAAALzgBAACAAAACjEwOC45NzYwNjMBCAAAAAUAAAABMQEAAAAKMTY4NDI3NjczMQMAAAADMTYwAgAAAAMzNjgEAAAAATAHAAAACjEwLzI0LzIwMjMIAAAACTMvMzEvMjAxMwkAAAABMGwOp9yL1NsIru8u4I3U2wguQ0lRLlRTRTo3MjAzLklRX05FVF9XT1JLSU5HX0NBUC5DUTEyMDEzLi4uLlVTRAEAAAC84AQAAgAAAA0tMTIyMTkuMjM2OTc5AQgAAAAFAAAAATEBAAAACjE2ODQyNzY3MzEDAAAAAzE2MAIAAAAEMTMxMQQAAAABMAcAAAAKMTAvMjQvMjAyMwgAAAAJMy8zMS8yMDEzCQAAAAEwbA6n3IvU2winEzHgjdTbCCRDSVEuVFNFOjcyMDMuSVFfQ0FQRVguQ1ExMjAxMy4uLi5VU0QBAAAAvOAEAAIAAAAMLTY3MDQuNzE5MDkzAQgAAAAFAAAAATEBAAAACjE2ODQyNzY3MzEDAAAAAzE2MAIAAAAEMjAyMQQAAAABMAcAAAAKMTAvMjQvMjAyMwgAAAAJMy8zMS8yMDEzCQAAAAEwbA6n3IvU2wjmqzPgjdTbCChDSVEuVFNFOjcyMDMuSVFfVE9UQUxfUkVWLkNRNDIwMTIuLi4uVVNEAQAAALzgBAACAAAACzYxNDkyLjAxNzI2AQgAAAAFAAAAATEBAAAACjE2NjA3OTUxODEDAAAAAzE2MAIAAAACMjgEAAAAATAHAAAACjEwLzI0LzIwMjMIAAAACjEyLzMxLzIwMTIJAAAAATBsDqfci9TbCHvAWOCN1NsIIUNJUS5UU0U6NzIw</t>
  </si>
  <si>
    <t>My5JUV9OSS5DUTQyMDEyLi4uLlVTRAEAAAC84AQAAgAAAAsxMTU1LjE0MTkyMwEIAAAABQAAAAExAQAAAAoxNjYwNzk1MTgxAwAAAAMxNjACAAAAAjE1BAAAAAEwBwAAAAoxMC8yNC8yMDIzCAAAAAoxMi8zMS8yMDEyCQAAAAEwbA6n3IvU2wjCMSzgjdTbCClDSVEuVFNFOjcyMDMuSVFfQ0FTSF9FUVVJVi5DUTQyMDEyLi4uLlVTRAEAAAC84AQAAgAAAAwxNDM1My40MTkzNjIBCAAAAAUAAAABMQEAAAAKMTY2MDc5NTE4MQMAAAADMTYwAgAAAAQxMDk2BAAAAAEwBwAAAAoxMC8yNC8yMDIzCAAAAAoxMi8zMS8yMDEyCQAAAAEwbA6n3IvU2wgYqzzgjdTbCC1DSVEuVFNFOjcyMDMuSVFfQ0FTSF9TVF9JTlZFU1QuQ1E0MjAxMi4uLi5VU0QBAAAAvOAEAAIAAAAMMzIzNjAuODUzNDI5AQgAAAAFAAAAATEBAAAACjE2NjA3OTUxODEDAAAAAzE2MAIAAAAEMTAwMgQAAAABMAcAAAAKMTAvMjQvMjAyMwgAAAAKMTIvMzEvMjAxMgkAAAABMGwOp9yL1NsIE9A+4I3U2wgnQ0lRLlRTRTo3MjAzLklRX1RPVEFMX0NBLkNRNDIwMTIuLi4uVVNEAQAAALzgBAACAAAADTE0MTY2Ny44MzEzODcBCAAAAAUAAAABMQEAAAAKMTY2MDc5NTE4MQMAAAADMTYwAgAAAAQxMDA4BAAAAAEwBwAAAAoxMC8yNC8yMDIzCAAAAAoxMi8zMS8yMDEyCQAAAAEwbA6n3IvU2wjH2VXgjdTbCCtDSVEuVFNFOjcyMDMuSVFfVE9UQUxfQVNTRVRT</t>
  </si>
  <si>
    <t>LkNRNDIwMTIuLi4uVVNEAQAAALzgBAACAAAADTM3MTc3OS4xODAyODgBCAAAAAUAAAABMQEAAAAKMTY2MDc5NTE4MQMAAAADMTYwAgAAAAQxMDA3BAAAAAEwBwAAAAoxMC8yNC8yMDIzCAAAAAoxMi8zMS8yMDEyCQAAAAEwbA6n3IvU2wh7pFTgjdTbCCdDSVEuVFNFOjcyMDMuSVFfVE9UQUxfQ0wuQ1E0MjAxMi4uLi5VU0QBAAAAvOAEAAIAAAAMMTM3MzY2Ljg4OTExAQgAAAAFAAAAATEBAAAACjE2NjA3OTUxODEDAAAAAzE2MAIAAAAEMTAwOQQAAAABMAcAAAAKMTAvMjQvMjAyMwgAAAAKMTIvMzEvMjAxMgkAAAABMGwOp9yL1NsI/OxW4I3U2wgpQ0lRLlRTRTo3MjAzLklRX1RPVEFMX0xJQUIuQ1E0MjAxMi4uLi5VU0QBAAAAvOAEAAIAAAAMMjM1MTcwLjY3MDI4AQgAAAAFAAAAATEBAAAACjE2NjA3OTUxODEDAAAAAzE2MAIAAAAEMTI3NgQAAAABMAcAAAAKMTAvMjQvMjAyMwgAAAAKMTIvMzEvMjAxMgkAAAABMGwOp9yL1NsI7oQz4I3U2wgqQ0lRLlRTRTo3MjAzLklRX1BSRUZfRVFVSVRZLkNRNDIwMTIuLi4uVVNEAQAAALzgBAADAAAAAABsDqfci9TbCMAcNuCN1NsIMkNJUS5UU0U6NzIwMy5JUV9UT1RBTF9DT01NT05fRVFVSVRZLkNRNDIwMTIuLi4uVVNEAQAAALzgBAACAAAADTEzMDIwMS41NTAwMjgBCAAAAAUAAAABMQEAAAAKMTY2MDc5NTE4MQMAAAADMTYwAgAAAAQxMDA2BAAAAAEwBwAAAAox</t>
  </si>
  <si>
    <t>MC8yNC8yMDIzCAAAAAoxMi8zMS8yMDEyCQAAAAEwbA6n3IvU2whFbFHgjdTbCCNDSVEuVFNFOjcyMDMuSVFfQVBJQy5DUTQyMDEyLi4uLlVTRAEAAAC84AQAAgAAAAs2Mzc1Ljc1NTg2NAEIAAAABQAAAAExAQAAAAoxNjYwNzk1MTgxAwAAAAMxNjACAAAABDEwODQEAAAAATAHAAAACjEwLzI0LzIwMjMIAAAACjEyLzMxLzIwMTIJAAAAATBsDqfci9TbCAdoU+CN1NsIIUNJUS5UU0U6NzIwMy5JUV9SRS5DUTQyMDEyLi4uLlVTRAEAAAC84AQAAgAAAA0xNDMwNzQuNTgzMjMxAQgAAAAFAAAAATEBAAAACjE2NjA3OTUxODEDAAAAAzE2MAIAAAAEMTIyMgQAAAABMAcAAAAKMTAvMjQvMjAyMwgAAAAKMTIvMzEvMjAxMgkAAAABMGwOp9yL1NsI/SRP4I3U2wgrQ0lRLlRTRTo3MjAzLklRX1RPVEFMX0VRVUlUWS5DUTQyMDEyLi4uLlVTRAEAAAC84AQAAgAAAA0xMzY2MDguNTEwMDA4AQgAAAAFAAAAATEBAAAACjE2NjA3OTUxODEDAAAAAzE2MAIAAAAEMTI3NQQAAAABMAcAAAAKMTAvMjQvMjAyMwgAAAAKMTIvMzEvMjAxMgkAAAABMGwOp9yL1NsIrIJQ4I3U2wg8Q0lRLlRTRTo3MjAzLklRX1RPVEFMX09VVFNUQU5ESU5HX0ZJTElOR19EQVRFLkNRNDIwMTIuLi4uVVNEAQAAALzgBAACAAAADDE1ODM0LjMxNTk3NQEEAAAABQAAAAE1AQAAAAoxNjYwNzk1MTgxAgAAAAUyNDE1MwYAAAABMGwOp9yL1NsItAos4I3U</t>
  </si>
  <si>
    <t>2wgpQ0lRLlRTRTo3MjAzLklRX1RPVEFMX0RFQlQuQ1E0MjAxMi4uLi5VU0QBAAAAvOAEAAIAAAANMTUwODM1LjU4NjgwNgEIAAAABQAAAAExAQAAAAoxNjYwNzk1MTgxAwAAAAMxNjACAAAABDQxNzMEAAAAATAHAAAACjEwLzI0LzIwMjMIAAAACjEyLzMxLzIwMTIJAAAAATBsDqfci9TbCK7vLuCN1NsILUNJUS5UU0U6NzIwMy5JUV9QUkVGX0RJVl9PVEhFUi5DUTQyMDEyLi4uLlVTRAEAAAC84AQAAwAAAAAAbA6n3IvU2wjf7DDgjdTbCCNDSVEuVFNFOjcyMDMuSVFfQ09HUy5DUTQyMDEyLi4uLlVTRAEAAAC84AQAAgAAAAw1MTI4MC42MTc2OTQBCAAAAAUAAAABMQEAAAAKMTY2MDc5NTE4MQMAAAADMTYwAgAAAAIzNAQAAAABMAcAAAAKMTAvMjQvMjAyMwgAAAAKMTIvMzEvMjAxMgkAAAABMGwOp9yL1NsIE9A+4I3U2wghQ0lRLlRTRTo3MjAzLklRX0FQLkNRNDIwMTIuLi4uVVNEAQAAALzgBAACAAAACzE5Nzg3Ljc1NjY0AQgAAAAFAAAAATEBAAAACjE2NjA3OTUxODEDAAAAAzE2MAIAAAAEMTAxOAQAAAABMAcAAAAKMTAvMjQvMjAyMwgAAAAKMTIvMzEvMjAxMgkAAAABMGwOp9yL1NsIzGVM4I3U2wghQ0lRLlRTRTo3MjAzLklRX0FSLkNRNDIwMTIuLi4uVVNEAQAAALzgBAACAAAADDE4MTI4Ljk3ODY2NgEIAAAABQAAAAExAQAAAAoxNjYwNzk1MTgxAwAAAAMxNjACAAAABDEwMjEEAAAAATAHAAAACjEw</t>
  </si>
  <si>
    <t>LzI0LzIwMjMIAAAACjEyLzMxLzIwMTIJAAAAATBsDqfci9TbCEmQQeCN1NsIKENJUS5UU0U6NzIwMy5JUV9JTlZFTlRPUlkuQ1E0MjAxMi4uLi5VU0QBAAAAvOAEAAIAAAAMMTg3NzMuNjUxNzcyAQgAAAAFAAAAATEBAAAACjE2NjA3OTUxODEDAAAAAzE2MAIAAAAEMTA0MwQAAAABMAcAAAAKMTAvMjQvMjAyMwgAAAAKMTIvMzEvMjAxMgkAAAABMGwOp9yL1NsI9cRN4I3U2wgiQ0lRLlRTRTo3MjAzLklRX1NHQS5DUTQyMDEyLi4uLlVTRAEAAAC84AQAAgAAAAs2ODg5Ljg2NjUwOQEIAAAABQAAAAExAQAAAAoxNjYwNzk1MTgxAwAAAAMxNjACAAAAAjIzBAAAAAEwBwAAAAoxMC8yNC8yMDIzCAAAAAoxMi8zMS8yMDEyCQAAAAEwbA6n3IvU2witEEXgjdTbCDdDSVEuVFNFOjcyMDMuSVFfVE9UQUxfUkVWXzFZUl9BTk5fR1JPV1RILkNRNDIwMTIuLi4uVVNEAQAAALzgBAACAAAABjkuMzIyMgEIAAAABQAAAAExAQAAAAoxNjYwNzk1MTgxAwAAAAI3OQIAAAAENDE5NAQAAAABMAcAAAAKMTAvMjQvMjAyMwgAAAAKMTIvMzEvMjAxMgkAAAABMGwOp9yL1NsIwBw24I3U2wghQ0lRLlRTRTo3MjAzLklRX0RBLkNRNDIwMTIuLi4uVVNEAQAAALzgBAADAAAAAABsDqfci9TbCO6USOCN1NsIL0NJUS5UU0U6NzIwMy5JUV9ORVRfSU5URVJFU1RfRVhQLkNRNDIwMTIuLi4uVVNEAQAAALzgBAACAAAACjI3NC41NDc2NjMB</t>
  </si>
  <si>
    <t>CAAAAAUAAAABMQEAAAAKMTY2MDc5NTE4MQMAAAADMTYwAgAAAAMzNjgEAAAAATAHAAAACjEwLzI0LzIwMjMIAAAACjEyLzMxLzIwMTIJAAAAATBsDqfci9TbCPiQSuCN1NsILkNJUS5UU0U6NzIwMy5JUV9ORVRfV09SS0lOR19DQVAuQ1E0MjAxMi4uLi5VU0QBAAAAvOAEAAIAAAAMNDcyMjEuNTYyMjMyAQgAAAAFAAAAATEBAAAACjE2NjA3OTUxODEDAAAAAzE2MAIAAAAEMTMxMQQAAAABMAcAAAAKMTAvMjQvMjAyMwgAAAAKMTIvMzEvMjAxMgkAAAABMGwOp9yL1NsIPVRL4I3U2wgkQ0lRLlRTRTo3MjAzLklRX0NBUEVYLkNRNDIwMTIuLi4uVVNEAQAAALzgBAACAAAADC01NzgxLjUyNDk3OQEIAAAABQAAAAExAQAAAAoxNjYwNzk1MTgxAwAAAAMxNjACAAAABDIwMjEEAAAAATAHAAAACjEwLzI0LzIwMjMIAAAACjEyLzMxLzIwMTIJAAAAATBsDqfci9TbCBirPOCN1NsIKENJUS5UU0U6NzIwMy5JUV9UT1RBTF9SRVYuQ1EzMjAxMi4uLi5VU0QBAAAAvOAEAAIAAAAMNjk0MTUuNjAxMjc1AQgAAAAFAAAAATEBAAAACjE2NDgwNDM2NTcDAAAAAzE2MAIAAAACMjgEAAAAATAHAAAACjEwLzI0LzIwMjMIAAAACTkvMzAvMjAxMgkAAAABMGwOp9yL1NsISZBB4I3U2wghQ0lRLlRTRTo3MjAzLklRX05JLkNRMzIwMTIuLi4uVVNEAQAAALzgBAACAAAACjMzMTEuMzYyMjkBCAAAAAUAAAABMQEAAAAKMTY0ODA0MzY1</t>
  </si>
  <si>
    <t>NwMAAAADMTYwAgAAAAIxNQQAAAABMAcAAAAKMTAvMjQvMjAyMwgAAAAJOS8zMC8yMDEyCQAAAAEwbA6n3IvU2wh7wFjgjdTbCClDSVEuVFNFOjcyMDMuSVFfQ0FTSF9FUVVJVi5DUTMyMDEyLi4uLlVTRAEAAAC84AQAAgAAAAwyMTM4MS43MTg1MzIBCAAAAAUAAAABMQEAAAAKMTY0ODA0MzY1NwMAAAADMTYwAgAAAAQxMDk2BAAAAAEwBwAAAAoxMC8yNC8yMDIzCAAAAAk5LzMwLzIwMTIJAAAAATBsDqfci9TbCK0QReCN1NsILUNJUS5UU0U6NzIwMy5JUV9DQVNIX1NUX0lOVkVTVC5DUTMyMDEyLi4uLlVTRAEAAAC84AQAAgAAAAwzOTM0Ni43NzI0MjIBCAAAAAUAAAABMQEAAAAKMTY0ODA0MzY1NwMAAAADMTYwAgAAAAQxMDAyBAAAAAEwBwAAAAoxMC8yNC8yMDIzCAAAAAk5LzMwLzIwMTIJAAAAATBsDqfci9TbCDLARuCN1NsIJ0NJUS5UU0U6NzIwMy5JUV9UT1RBTF9DQS5DUTMyMDEyLi4uLlVTRAEAAAC84AQAAgAAAA0xNTM1NjcuNTIzNTAzAQgAAAAFAAAAATEBAAAACjE2NDgwNDM2NTcDAAAAAzE2MAIAAAAEMTAwOAQAAAABMAcAAAAKMTAvMjQvMjAyMwgAAAAJOS8zMC8yMDEyCQAAAAEwbA6n3IvU2wixqkfgjdTbCCtDSVEuVFNFOjcyMDMuSVFfVE9UQUxfQVNTRVRTLkNRMzIwMTIuLi4uVVNEAQAAALzgBAACAAAADTM4NjQ1MS4xODc4MzgBCAAAAAUAAAABMQEAAAAKMTY0ODA0MzY1NwMAAAADMTYw</t>
  </si>
  <si>
    <t>AgAAAAQxMDA3BAAAAAEwBwAAAAoxMC8yNC8yMDIzCAAAAAk5LzMwLzIwMTIJAAAAATBsDqfci9TbCMfZVeCN1NsIJ0NJUS5UU0U6NzIwMy5JUV9UT1RBTF9DTC5DUTMyMDEyLi4uLlVTRAEAAAC84AQAAgAAAA0xNDQzMDEuMDQ0ODIxAQgAAAAFAAAAATEBAAAACjE2NDgwNDM2NTcDAAAAAzE2MAIAAAAEMTAwOQQAAAABMAcAAAAKMTAvMjQvMjAyMwgAAAAJOS8zMC8yMDEyCQAAAAEwbA6n3IvU2wj87FbgjdTbCClDSVEuVFNFOjcyMDMuSVFfVE9UQUxfTElBQi5DUTMyMDEyLi4uLlVTRAEAAAC84AQAAgAAAA0yNDE4MjAuNjI3MDIyAQgAAAAFAAAAATEBAAAACjE2NDgwNDM2NTcDAAAAAzE2MAIAAAAEMTI3NgQAAAABMAcAAAAKMTAvMjQvMjAyMwgAAAAJOS8zMC8yMDEyCQAAAAEwbA6n3IvU2wgYqzzgjdTbCCpDSVEuVFNFOjcyMDMuSVFfUFJFRl9FUVVJVFkuQ1EzMjAxMi4uLi5VU0QBAAAAvOAEAAMAAAAAAGwOp9yL1NsIE9A+4I3U2wgyQ0lRLlRTRTo3MjAzLklRX1RPVEFMX0NPTU1PTl9FUVVJVFkuQ1EzMjAxMi4uLi5VU0QBAAAAvOAEAAIAAAANMTM3ODcyLjU4MTM4NgEIAAAABQAAAAExAQAAAAoxNjQ4MDQzNjU3AwAAAAMxNjACAAAABDEwMDYEAAAAATAHAAAACjEwLzI0LzIwMjMIAAAACTkvMzAvMjAxMgkAAAABMGwOp9yL1NsIfIdX4I3U2wgjQ0lRLlRTRTo3MjAzLklRX0FQSUMuQ1EzMjAxMi4u</t>
  </si>
  <si>
    <t>Li5VU0QBAAAAvOAEAAIAAAALNzA2NS41Mjg1NDkBCAAAAAUAAAABMQEAAAAKMTY0ODA0MzY1NwMAAAADMTYwAgAAAAQxMDg0BAAAAAEwBwAAAAoxMC8yNC8yMDIzCAAAAAk5LzMwLzIwMTIJAAAAATBsDqfci9TbCK7vLuCN1NsIIUNJUS5UU0U6NzIwMy5JUV9SRS5DUTMyMDEyLi4uLlVTRAEAAAC84AQAAgAAAA0xNTg4MTguMDQzNjQ1AQgAAAAFAAAAATEBAAAACjE2NDgwNDM2NTcDAAAAAzE2MAIAAAAEMTIyMgQAAAABMAcAAAAKMTAvMjQvMjAyMwgAAAAJOS8zMC8yMDEyCQAAAAEwbA6n3IvU2wjuhDPgjdTbCCtDSVEuVFNFOjcyMDMuSVFfVE9UQUxfRVFVSVRZLkNRMzIwMTIuLi4uVVNEAQAAALzgBAACAAAADTE0NDYzMC41NjA4MTcBCAAAAAUAAAABMQEAAAAKMTY0ODA0MzY1NwMAAAADMTYwAgAAAAQxMjc1BAAAAAEwBwAAAAoxMC8yNC8yMDIzCAAAAAk5LzMwLzIwMTIJAAAAATBsDqfci9TbCMAcNuCN1NsIPENJUS5UU0U6NzIwMy5JUV9UT1RBTF9PVVRTVEFORElOR19GSUxJTkdfREFURS5DUTMyMDEyLi4uLlVTRAEAAAC84AQAAgAAAAwxNTgzNC4wMjcwMzUBBAAAAAUAAAABNQEAAAAKMTY0ODA0MzY1NwIAAAAFMjQxNTMGAAAAATBsDqfci9TbCHukVOCN1NsIKUNJUS5UU0U6NzIwMy5JUV9UT1RBTF9ERUJULkNRMzIwMTIuLi4uVVNEAQAAALzgBAACAAAADTE1MDUzNi4zMjU1NTcBCAAAAAUAAAAB</t>
  </si>
  <si>
    <t>MQEAAAAKMTY0ODA0MzY1NwMAAAADMTYwAgAAAAQ0MTczBAAAAAEwBwAAAAoxMC8yNC8yMDIzCAAAAAk5LzMwLzIwMTIJAAAAATBsDqfci9TbCKyCUOCN1NsILUNJUS5UU0U6NzIwMy5JUV9QUkVGX0RJVl9PVEhFUi5DUTMyMDEyLi4uLlVTRAEAAAC84AQAAwAAAAAAbA6n3IvU2witEEXgjdTbCCNDSVEuVFNFOjcyMDMuSVFfQ09HUy5DUTMyMDEyLi4uLlVTRAEAAAC84AQAAgAAAAw1NzA1OS45OTY3OTkBCAAAAAUAAAABMQEAAAAKMTY0ODA0MzY1NwMAAAADMTYwAgAAAAIzNAQAAAABMAcAAAAKMTAvMjQvMjAyMwgAAAAJOS8zMC8yMDEyCQAAAAEwbA6n3IvU2whFbFHgjdTbCCFDSVEuVFNFOjcyMDMuSVFfQVAuQ1EzMjAxMi4uLi5VU0QBAAAAvOAEAAIAAAALMjQyNjQuNzA3NDYBCAAAAAUAAAABMQEAAAAKMTY0ODA0MzY1NwMAAAADMTYwAgAAAAQxMDE4BAAAAAEwBwAAAAoxMC8yNC8yMDIzCAAAAAk5LzMwLzIwMTIJAAAAATBsDqfci9TbCAdoU+CN1NsIIUNJUS5UU0U6NzIwMy5JUV9BUi5DUTMyMDEyLi4uLlVTRAEAAAC84AQAAgAAAAwyMTc4OC4wNDc5ODUBCAAAAAUAAAABMQEAAAAKMTY0ODA0MzY1NwMAAAADMTYwAgAAAAQxMDIxBAAAAAEwBwAAAAoxMC8yNC8yMDIzCAAAAAk5LzMwLzIwMTIJAAAAATBsDqfci9TbCLQKLOCN1NsIKENJUS5UU0U6NzIwMy5JUV9JTlZFTlRPUlkuQ1EzMjAxMi4uLi5V</t>
  </si>
  <si>
    <t>U0QBAAAAvOAEAAIAAAALMjAxMTguMDUxNzgBCAAAAAUAAAABMQEAAAAKMTY0ODA0MzY1NwMAAAADMTYwAgAAAAQxMDQzBAAAAAEwBwAAAAoxMC8yNC8yMDIzCAAAAAk5LzMwLzIwMTIJAAAAATBsDqfci9TbCPXETeCN1NsIIkNJUS5UU0U6NzIwMy5JUV9TR0EuQ1EzMjAxMi4uLi5VU0QBAAAAvOAEAAIAAAALNjI3My44NjA3ODUBCAAAAAUAAAABMQEAAAAKMTY0ODA0MzY1NwMAAAADMTYwAgAAAAIyMwQAAAABMAcAAAAKMTAvMjQvMjAyMwgAAAAJOS8zMC8yMDEyCQAAAAEwbA6n3IvU2wgYqzzgjdTbCDdDSVEuVFNFOjcyMDMuSVFfVE9UQUxfUkVWXzFZUl9BTk5fR1JPV1RILkNRMzIwMTIuLi4uVVNEAQAAALzgBAACAAAABzE4LjE4NDMBCAAAAAUAAAABMQEAAAAKMTY0ODA0MzY1NwMAAAACNzkCAAAABDQxOTQEAAAAATAHAAAACjEwLzI0LzIwMjMIAAAACTkvMzAvMjAxMgkAAAABMGwOp9yL1NsIE9A+4I3U2wghQ0lRLlRTRTo3MjAzLklRX0RBLkNRMzIwMTIuLi4uVVNEAQAAALzgBAADAAAAAABsDqfci9TbCP0kT+CN1NsIL0NJUS5UU0U6NzIwMy5JUV9ORVRfSU5URVJFU1RfRVhQLkNRMzIwMTIuLi4uVVNEAQAAALzgBAACAAAACjE2OC4xMDg4NzcBCAAAAAUAAAABMQEAAAAKMTY0ODA0MzY1NwMAAAADMTYwAgAAAAMzNjgEAAAAATAHAAAACjEwLzI0LzIwMjMIAAAACTkvMzAvMjAxMgkAAAABMGwOp9yL</t>
  </si>
  <si>
    <t>1NsISZBB4I3U2wguQ0lRLlRTRTo3MjAzLklRX05FVF9XT1JLSU5HX0NBUC5DUTMyMDEyLi4uLlVTRAEAAAC84AQAAgAAAAw0NTAzMS44Mjg0NjIBCAAAAAUAAAABMQEAAAAKMTY0ODA0MzY1NwMAAAADMTYwAgAAAAQxMzExBAAAAAEwBwAAAAoxMC8yNC8yMDIzCAAAAAk5LzMwLzIwMTIJAAAAATBsDqfci9TbCN/sMOCN1NsIJENJUS5UU0U6NzIwMy5JUV9DQVBFWC5DUTMyMDEyLi4uLlVTRAEAAAC84AQAAgAAAAwtNTE4MC4xOTAxODcBCAAAAAUAAAABMQEAAAAKMTY0ODA0MzY1NwMAAAADMTYwAgAAAAQyMDIxBAAAAAEwBwAAAAoxMC8yNC8yMDIzCAAAAAk5LzMwLzIwMTIJAAAAATBsDqfci9TbCO6EM+CN1NsIKENJUS5UU0U6NzIwMy5JUV9UT1RBTF9SRVYuQ1EyMjAxMi4uLi5VU0QBAAAAvOAEAAIAAAALNjg4MjkuODg4MjIBCAAAAAUAAAABMQEAAAAKMTU1OTUzNzIwOQMAAAADMTYwAgAAAAIyOAQAAAABMAcAAAAKMTAvMjQvMjAyMwgAAAAJNi8zMC8yMDEyCQAAAAEwbA6n3IvU2wj4kErgjdTbCCFDSVEuVFNFOjcyMDMuSVFfTkkuQ1EyMjAxMi4uLi5VU0QBAAAAvOAEAAIAAAALMzYzMi41MTU5MjkBCAAAAAUAAAABMQEAAAAKMTU1OTUzNzIwOQMAAAADMTYwAgAAAAIxNQQAAAABMAcAAAAKMTAvMjQvMjAyMwgAAAAJNi8zMC8yMDEyCQAAAAEwbA6n3IvU2wi0CizgjdTbCClDSVEuVFNFOjcyMDMuSVFf</t>
  </si>
  <si>
    <t>Q0FTSF9FUVVJVi5DUTIyMDEyLi4uLlVTRAEAAAC84AQAAgAAAAwyMjU2NS43NTczOTYBCAAAAAUAAAABMQEAAAAKMTU1OTUzNzIwOQMAAAADMTYwAgAAAAQxMDk2BAAAAAEwBwAAAAoxMC8yNC8yMDIzCAAAAAk2LzMwLzIwMTIJAAAAATBsDqfci9TbCITILuCN1NsILUNJUS5UU0U6NzIwMy5JUV9DQVNIX1NUX0lOVkVTVC5DUTIyMDEyLi4uLlVTRAEAAAC84AQAAgAAAAwzODI2NC43MDYzNzgBCAAAAAUAAAABMQEAAAAKMTU1OTUzNzIwOQMAAAADMTYwAgAAAAQxMDAyBAAAAAEwBwAAAAoxMC8yNC8yMDIzCAAAAAk2LzMwLzIwMTIJAAAAATBsDqfci9TbCBPQPuCN1NsIJ0NJUS5UU0U6NzIwMy5JUV9UT1RBTF9DQS5DUTIyMDEyLi4uLlVTRAEAAAC84AQAAgAAAAwxNTE0NzcuODQyMTYBCAAAAAUAAAABMQEAAAAKMTU1OTUzNzIwOQMAAAADMTYwAgAAAAQxMDA4BAAAAAEwBwAAAAoxMC8yNC8yMDIzCAAAAAk2LzMwLzIwMTIJAAAAATBsDqfci9TbCDLARuCN1NsIK0NJUS5UU0U6NzIwMy5JUV9UT1RBTF9BU1NFVFMuQ1EyMjAxMi4uLi5VU0QBAAAAvOAEAAIAAAANMzc1NzAwLjkyMzQ0NwEIAAAABQAAAAExAQAAAAoxNTU5NTM3MjA5AwAAAAMxNjACAAAABDEwMDcEAAAAATAHAAAACjEwLzI0LzIwMjMIAAAACTYvMzAvMjAxMgkAAAABMGwOp9yL1NsIe8BY4I3U2wgnQ0lRLlRTRTo3MjAzLklRX1RPVEFMX0NM</t>
  </si>
  <si>
    <t>LkNRMjIwMTIuLi4uVVNEAQAAALzgBAACAAAADTE0MzkyMi40MzEyMjMBCAAAAAUAAAABMQEAAAAKMTU1OTUzNzIwOQMAAAADMTYwAgAAAAQxMDA5BAAAAAEwBwAAAAoxMC8yNC8yMDIzCAAAAAk2LzMwLzIwMTIJAAAAATBsDqfci9TbCLGqR+CN1NsIKUNJUS5UU0U6NzIwMy5JUV9UT1RBTF9MSUFCLkNRMjIwMTIuLi4uVVNEAQAAALzgBAACAAAADTIzNzczNS4yOTE4ODYBCAAAAAUAAAABMQEAAAAKMTU1OTUzNzIwOQMAAAADMTYwAgAAAAQxMjc2BAAAAAEwBwAAAAoxMC8yNC8yMDIzCAAAAAk2LzMwLzIwMTIJAAAAATBsDqfci9TbCK0QReCN1NsIKkNJUS5UU0U6NzIwMy5JUV9QUkVGX0VRVUlUWS5DUTIyMDEyLi4uLlVTRAEAAAC84AQAAwAAAAAAbA6n3IvU2wjAHDbgjdTbCDJDSVEuVFNFOjcyMDMuSVFfVE9UQUxfQ09NTU9OX0VRVUlUWS5DUTIyMDEyLi4uLlVTRAEAAAC84AQAAgAAAA0xMzE0OTMuMjgwNzk0AQgAAAAFAAAAATEBAAAACjE1NTk1MzcyMDkDAAAAAzE2MAIAAAAEMTAwNgQAAAABMAcAAAAKMTAvMjQvMjAyMwgAAAAJNi8zMC8yMDEyCQAAAAEwbA6n3IvU2wj87FbgjdTbCCNDSVEuVFNFOjcyMDMuSVFfQVBJQy5DUTIyMDEyLi4uLlVTRAEAAAC84AQAAgAAAAs2OTA5LjUyMDc4NwEIAAAABQAAAAExAQAAAAoxNTU5NTM3MjA5AwAAAAMxNjACAAAABDEwODQEAAAAATAHAAAACjEwLzI0LzIw</t>
  </si>
  <si>
    <t>MjMIAAAACTYvMzAvMjAxMgkAAAABMGwOp9yL1NsIfIdX4I3U2wghQ0lRLlRTRTo3MjAzLklRX1JFLkNRMjIwMTIuLi4uVVNEAQAAALzgBAACAAAADTE1MTUzNy44MDcxMjkBCAAAAAUAAAABMQEAAAAKMTU1OTUzNzIwOQMAAAADMTYwAgAAAAQxMjIyBAAAAAEwBwAAAAoxMC8yNC8yMDIzCAAAAAk2LzMwLzIwMTIJAAAAATBsDqfci9TbCBirPOCN1NsIK0NJUS5UU0U6NzIwMy5JUV9UT1RBTF9FUVVJVFkuQ1EyMjAxMi4uLi5VU0QBAAAAvOAEAAIAAAANMTM3OTY1LjYzMTU2MQEIAAAABQAAAAExAQAAAAoxNTU5NTM3MjA5AwAAAAMxNjACAAAABDEyNzUEAAAAATAHAAAACjEwLzI0LzIwMjMIAAAACTYvMzAvMjAxMgkAAAABMGwOp9yL1NsIx9lV4I3U2wg8Q0lRLlRTRTo3MjAzLklRX1RPVEFMX09VVFNUQU5ESU5HX0ZJTElOR19EQVRFLkNRMjIwMTIuLi4uVVNEAQAAALzgBAACAAAACzE1ODM0LjAzMjc3AQQAAAAFAAAAATUBAAAACjE1NTk1MzcyMDkCAAAABTI0MTUzBgAAAAEwbA6n3IvU2wi0CizgjdTbCClDSVEuVFNFOjcyMDMuSVFfVE9UQUxfREVCVC5DUTIyMDEyLi4uLlVTRAEAAAC84AQAAgAAAA0xNDY3MTEuMjA4ODg2AQgAAAAFAAAAATEBAAAACjE1NTk1MzcyMDkDAAAAAzE2MAIAAAAENDE3MwQAAAABMAcAAAAKMTAvMjQvMjAyMwgAAAAJNi8zMC8yMDEyCQAAAAEwbA6n3IvU2wjCoi7gjdTbCC1D</t>
  </si>
  <si>
    <t>SVEuVFNFOjcyMDMuSVFfUFJFRl9ESVZfT1RIRVIuQ1EyMjAxMi4uLi5VU0QBAAAAvOAEAAMAAAAAAGwOp9yL1NsI3+ww4I3U2wgjQ0lRLlRTRTo3MjAzLklRX0NPR1MuQ1EyMjAxMi4uLi5VU0QBAAAAvOAEAAIAAAAMNTg0NjEuNTUzNDkyAQgAAAAFAAAAATEBAAAACjE1NTk1MzcyMDkDAAAAAzE2MAIAAAACMzQEAAAAATAHAAAACjEwLzI0LzIwMjMIAAAACTYvMzAvMjAxMgkAAAABMGwOp9yL1NsI7oQz4I3U2wghQ0lRLlRTRTo3MjAzLklRX0FQLkNRMjIwMTIuLi4uVVNEAQAAALzgBAACAAAADDI1NDczLjUyNjY3NgEIAAAABQAAAAExAQAAAAoxNTU5NTM3MjA5AwAAAAMxNjACAAAABDEwMTgEAAAAATAHAAAACjEwLzI0LzIwMjMIAAAACTYvMzAvMjAxMgkAAAABMGwOp9yL1NsIRWxR4I3U2wghQ0lRLlRTRTo3MjAzLklRX0FSLkNRMjIwMTIuLi4uVVNEAQAAALzgBAACAAAADDczNzQ3LjM1MzQ3MQEIAAAABQAAAAExAQAAAAoxNTU5NTM3MjA5AwAAAAMxNjACAAAABDEwMjEEAAAAATAHAAAACjEwLzI0LzIwMjMIAAAACTYvMzAvMjAxMgkAAAABMGwOp9yL1NsISZBB4I3U2wgoQ0lRLlRTRTo3MjAzLklRX0lOVkVOVE9SWS5DUTIyMDEyLi4uLlVTRAEAAAC84AQAAgAAAAwyMDM0MC4zMzUxNjUBCAAAAAUAAAABMQEAAAAKMTU1OTUzNzIwOQMAAAADMTYwAgAAAAQxMDQzBAAAAAEwBwAAAAoxMC8yNC8yMDIz</t>
  </si>
  <si>
    <t>CAAAAAk2LzMwLzIwMTIJAAAAATBsDqfci9TbCAdoU+CN1NsIIkNJUS5UU0U6NzIwMy5JUV9TR0EuQ1EyMjAxMi4uLi5VU0QBAAAAvOAEAAIAAAALNTk1MC4xODEzNzEBCAAAAAUAAAABMQEAAAAKMTU1OTUzNzIwOQMAAAADMTYwAgAAAAIyMwQAAAABMAcAAAAKMTAvMjQvMjAyMwgAAAAJNi8zMC8yMDEyCQAAAAEwbA6n3IvU2witEEXgjdTbCDdDSVEuVFNFOjcyMDMuSVFfVE9UQUxfUkVWXzFZUl9BTk5fR1JPV1RILkNRMjIwMTIuLi4uVVNEAQAAALzgBAACAAAABzU5Ljg4MDYBCAAAAAUAAAABMQEAAAAKMTU1OTUzNzIwOQMAAAACNzkCAAAABDQxOTQEAAAAATAHAAAACjEwLzI0LzIwMjMIAAAACTYvMzAvMjAxMgkAAAABMGwOp9yL1NsIe6RU4I3U2wghQ0lRLlRTRTo3MjAzLklRX0RBLkNRMjIwMTIuLi4uVVNEAQAAALzgBAADAAAAAABsDqfci9TbCPXETeCN1NsIL0NJUS5UU0U6NzIwMy5JUV9ORVRfSU5URVJFU1RfRVhQLkNRMjIwMTIuLi4uVVNEAQAAALzgBAACAAAACjM1Ny44MTMwODQBCAAAAAUAAAABMQEAAAAKMTU1OTUzNzIwOQMAAAADMTYwAgAAAAMzNjgEAAAAATAHAAAACjEwLzI0LzIwMjMIAAAACTYvMzAvMjAxMgkAAAABMGwOp9yL1NsI/SRP4I3U2wguQ0lRLlRTRTo3MjAzLklRX05FVF9XT1JLSU5HX0NBUC5DUTIyMDEyLi4uLlVTRAEAAAC84AQAAgAAAAw0MzYyMi45Njk4MjQBCAAAAAUA</t>
  </si>
  <si>
    <t>AAABMQEAAAAKMTU1OTUzNzIwOQMAAAADMTYwAgAAAAQxMzExBAAAAAEwBwAAAAoxMC8yNC8yMDIzCAAAAAk2LzMwLzIwMTIJAAAAATBsDqfci9TbCKyCUOCN1NsIJENJUS5UU0U6NzIwMy5JUV9DQVBFWC5DUTIyMDEyLi4uLlVTRAEAAAC84AQAAgAAAAwtNTQ5Mi44NDM3MDQBCAAAAAUAAAABMQEAAAAKMTU1OTUzNzIwOQMAAAADMTYwAgAAAAQyMDIxBAAAAAEwBwAAAAoxMC8yNC8yMDIzCAAAAAk2LzMwLzIwMTIJAAAAATBsDqfci9TbCBirPOCN1NsIKENJUS5UU0U6NzIwMy5JUV9UT1RBTF9SRVYuQ1ExMjAxMi4uLi5VU0QBAAAAvOAEAAIAAAAMNjkxOTcuMDE2NjIxAQgAAAAFAAAAATEBAAAACjE2MjM4NTEwMzgDAAAAAzE2MAIAAAACMjgEAAAAATAHAAAACjEwLzI0LzIwMjMIAAAACTMvMzEvMjAxMgkAAAABMGwOp9yL1NsIwBw24I3U2wghQ0lRLlRTRTo3MjAzLklRX05JLkNRMTIwMTIuLi4uVVNEAQAAALzgBAACAAAACzE0NjguNjgxMDIxAQgAAAAFAAAAATEBAAAACjE2MjM4NTEwMzgDAAAAAzE2MAIAAAACMTUEAAAAATAHAAAACjEwLzI0LzIwMjMIAAAACTMvMzEvMjAxMgkAAAABMGwOp9yL1NsI+JBK4I3U2wgpQ0lRLlRTRTo3MjAzLklRX0NBU0hfRVFVSVYuQ1ExMjAxMi4uLi5VU0QBAAAAvOAEAAIAAAALMTM0MDQuMTUwMzEBCAAAAAUAAAABMQEAAAAKMTYyMzg1MTAzOAMAAAADMTYwAgAAAAQx</t>
  </si>
  <si>
    <t>MDk2BAAAAAEwBwAAAAoxMC8yNC8yMDIzCAAAAAkzLzMxLzIwMTIJAAAAATBsDqfci9TbCK0QReCN1NsILUNJUS5UU0U6NzIwMy5JUV9DQVNIX1NUX0lOVkVTVC5DUTEyMDEyLi4uLlVTRAEAAAC84AQAAgAAAAwyNzU0MS43MDY3NzgBCAAAAAUAAAABMQEAAAAKMTYyMzg1MTAzOAMAAAADMTYwAgAAAAQxMDAyBAAAAAEwBwAAAAoxMC8yNC8yMDIzCAAAAAkzLzMxLzIwMTIJAAAAATBsDqfci9TbCD1US+CN1NsIJ0NJUS5UU0U6NzIwMy5JUV9UT1RBTF9DQS5DUTEyMDEyLi4uLlVTRAEAAAC84AQAAgAAAA0xNDk1MTAuODUxODYxAQgAAAAFAAAAATEBAAAACjE2MjM4NTEwMzgDAAAAAzE2MAIAAAAEMTAwOAQAAAABMAcAAAAKMTAvMjQvMjAyMwgAAAAJMy8zMS8yMDEyCQAAAAEwbA6n3IvU2wjMZUzgjdTbCCtDSVEuVFNFOjcyMDMuSVFfVE9UQUxfQVNTRVRTLkNRMTIwMTIuLi4uVVNEAQAAALzgBAACAAAADTM3MTkzMi42MDIyNDQBCAAAAAUAAAABMQEAAAAKMTYyMzg1MTAzOAMAAAADMTYwAgAAAAQxMDA3BAAAAAEwBwAAAAoxMC8yNC8yMDIzCAAAAAkzLzMxLzIwMTIJAAAAATBsDqfci9TbCN/sMOCN1NsIJ0NJUS5UU0U6NzIwMy5JUV9UT1RBTF9DTC5DUTEyMDEyLi4uLlVTRAEAAAC84AQAAgAAAA0xNDI5NjIuOTIwNjI0AQgAAAAFAAAAATEBAAAACjE2MjM4NTEwMzgDAAAAAzE2MAIAAAAEMTAwOQQAAAAB</t>
  </si>
  <si>
    <t>MAcAAAAKMTAvMjQvMjAyMwgAAAAJMy8zMS8yMDEyCQAAAAEwbA6n3IvU2wixqkfgjdTbCClDSVEuVFNFOjcyMDMuSVFfVE9UQUxfTElBQi5DUTEyMDEyLi4uLlVTRAEAAAC84AQAAgAAAA0yMzc2NDYuOTc4Mjc3AQgAAAAFAAAAATEBAAAACjE2MjM4NTEwMzgDAAAAAzE2MAIAAAAEMTI3NgQAAAABMAcAAAAKMTAvMjQvMjAyMwgAAAAJMy8zMS8yMDEyCQAAAAEwbA6n3IvU2wgYqzzgjdTbCCpDSVEuVFNFOjcyMDMuSVFfUFJFRl9FUVVJVFkuQ1ExMjAxMi4uLi5VU0QBAAAAvOAEAAMAAAAAAGwOp9yL1NsIE9A+4I3U2wgyQ0lRLlRTRTo3MjAzLklRX1RPVEFMX0NPTU1PTl9FUVVJVFkuQ1ExMjAxMi4uLi5VU0QBAAAAvOAEAAIAAAANMTI4MDIxLjYxNDU5MQEIAAAABQAAAAExAQAAAAoxNjIzODUxMDM4AwAAAAMxNjACAAAABDEwMDYEAAAAATAHAAAACjEwLzI0LzIwMjMIAAAACTMvMzEvMjAxMgkAAAABMGwOp9yL1NsI7pRI4I3U2wgjQ0lRLlRTRTo3MjAzLklRX0FQSUMuQ1ExMjAxMi4uLi5VU0QBAAAAvOAEAAIAAAALNjY4MS44MzQ4OTMBCAAAAAUAAAABMQEAAAAKMTYyMzg1MTAzOAMAAAADMTYwAgAAAAQxMDg0BAAAAAEwBwAAAAoxMC8yNC8yMDIzCAAAAAkzLzMxLzIwMTIJAAAAATBsDqfci9TbCEmQQeCN1NsIIUNJUS5UU0U6NzIwMy5JUV9SRS5DUTEyMDEyLi4uLlVTRAEAAAC84AQAAgAAAA0xNDQ2</t>
  </si>
  <si>
    <t>MDcuMTM4NTk5AQgAAAAFAAAAATEBAAAACjE2MjM4NTEwMzgDAAAAAzE2MAIAAAAEMTIyMgQAAAABMAcAAAAKMTAvMjQvMjAyMwgAAAAJMy8zMS8yMDEyCQAAAAEwbA6n3IvU2wjuhDPgjdTbCCtDSVEuVFNFOjcyMDMuSVFfVE9UQUxfRVFVSVRZLkNRMTIwMTIuLi4uVVNEAQAAALzgBAACAAAADTEzNDI4NS42MjM5NjcBCAAAAAUAAAABMQEAAAAKMTYyMzg1MTAzOAMAAAADMTYwAgAAAAQxMjc1BAAAAAEwBwAAAAoxMC8yNC8yMDIzCAAAAAkzLzMxLzIwMTIJAAAAATBsDqfci9TbCMAcNuCN1NsIPENJUS5UU0U6NzIwMy5JUV9UT1RBTF9PVVRTVEFORElOR19GSUxJTkdfREFURS5DUTEyMDEyLi4uLlVTRAEAAAC84AQAAgAAAAgxNTgzNC4wNQEEAAAABQAAAAE1AQAAAAoxNjIzODUxMDM4AgAAAAUyNDE1MwYAAAABMGwOp9yL1NsIe8BY4I3U2wgpQ0lRLlRTRTo3MjAzLklRX1RPVEFMX0RFQlQuQ1ExMjAxMi4uLi5VU0QBAAAAvOAEAAIAAAANMTQ3NjM4Ljc5NzQ1MwEIAAAABQAAAAExAQAAAAoxNjIzODUxMDM4AwAAAAMxNjACAAAABDQxNzMEAAAAATAHAAAACjEwLzI0LzIwMjMIAAAACTMvMzEvMjAxMgkAAAABMGwOp9yL1NsIMsBG4I3U2wgtQ0lRLlRTRTo3MjAzLklRX1BSRUZfRElWX09USEVSLkNRMTIwMTIuLi4uVVNEAQAAALzgBAADAAAAAABsDqfci9TbCK0QReCN1NsII0NJUS5UU0U6NzIwMy5JUV9D</t>
  </si>
  <si>
    <t>T0dTLkNRMTIwMTIuLi4uVVNEAQAAALzgBAACAAAADDU4MDc1LjI3MTQxNAEIAAAABQAAAAExAQAAAAoxNjIzODUxMDM4AwAAAAMxNjACAAAAAjM0BAAAAAEwBwAAAAoxMC8yNC8yMDIzCAAAAAkzLzMxLzIwMTIJAAAAATBsDqfci9TbCPzsVuCN1NsIIUNJUS5UU0U6NzIwMy5JUV9BUC5DUTEyMDEyLi4uLlVTRAEAAAC84AQAAgAAAAwyNzIxMi41MTEyODQBCAAAAAUAAAABMQEAAAAKMTYyMzg1MTAzOAMAAAADMTYwAgAAAAQxMDE4BAAAAAEwBwAAAAoxMC8yNC8yMDIzCAAAAAkzLzMxLzIwMTIJAAAAATBsDqfci9TbCHyHV+CN1NsIIUNJUS5UU0U6NzIwMy5JUV9BUi5DUTEyMDEyLi4uLlVTRAEAAAC84AQAAgAAAAsyNDI2Ni44MDA3NAEIAAAABQAAAAExAQAAAAoxNjIzODUxMDM4AwAAAAMxNjACAAAABDEwMjEEAAAAATAHAAAACjEwLzI0LzIwMjMIAAAACTMvMzEvMjAxMgkAAAABMGwOp9yL1NsItAos4I3U2wgoQ0lRLlRTRTo3MjAzLklRX0lOVkVOVE9SWS5DUTEyMDEyLi4uLlVTRAEAAAC84AQAAgAAAAwxOTY4NS40OTk4MTUBCAAAAAUAAAABMQEAAAAKMTYyMzg1MTAzOAMAAAADMTYwAgAAAAQxMDQzBAAAAAEwBwAAAAoxMC8yNC8yMDIzCAAAAAkzLzMxLzIwMTIJAAAAATBsDqfci9TbCMKiLuCN1NsIIkNJUS5UU0U6NzIwMy5JUV9TR0EuQ1ExMjAxMi4uLi5VU0QBAAAAvOAEAAIAAAALNjI5OS4yNzIw</t>
  </si>
  <si>
    <t>ODcBCAAAAAUAAAABMQEAAAAKMTYyMzg1MTAzOAMAAAADMTYwAgAAAAIyMwQAAAABMAcAAAAKMTAvMjQvMjAyMwgAAAAJMy8zMS8yMDEyCQAAAAEwbA6n3IvU2wgYqzzgjdTbCDdDSVEuVFNFOjcyMDMuSVFfVE9UQUxfUkVWXzFZUl9BTk5fR1JPV1RILkNRMTIwMTIuLi4uVVNEAQAAALzgBAACAAAABzIyLjg0NDEBCAAAAAUAAAABMQEAAAAKMTYyMzg1MTAzOAMAAAACNzkCAAAABDQxOTQEAAAAATAHAAAACjEwLzI0LzIwMjMIAAAACTMvMzEvMjAxMgkAAAABMGwOp9yL1NsILqc+4I3U2wghQ0lRLlRTRTo3MjAzLklRX0RBLkNRMTIwMTIuLi4uVVNEAQAAALzgBAADAAAAAABsDqfci9TbCHukVOCN1NsIL0NJUS5UU0U6NzIwMy5JUV9ORVRfSU5URVJFU1RfRVhQLkNRMTIwMTIuLi4uVVNEAQAAALzgBAACAAAACTE0Ni4yNjg2NgEIAAAABQAAAAExAQAAAAoxNjIzODUxMDM4AwAAAAMxNjACAAAAAzM2OAQAAAABMAcAAAAKMTAvMjQvMjAyMwgAAAAJMy8zMS8yMDEyCQAAAAEwbA6n3IvU2whJkEHgjdTbCC5DSVEuVFNFOjcyMDMuSVFfTkVUX1dPUktJTkdfQ0FQLkNRMTIwMTIuLi4uVVNEAQAAALzgBAACAAAADS0xMTk1Ni40MjU0ODQBCAAAAAUAAAABMQEAAAAKMTYyMzg1MTAzOAMAAAADMTYwAgAAAAQxMzExBAAAAAEwBwAAAAoxMC8yNC8yMDIzCAAAAAkzLzMxLzIwMTIJAAAAATBsDqfci9TbCMfZVeCN1NsI</t>
  </si>
  <si>
    <t>JENJUS5UU0U6NzIwMy5JUV9DQVBFWC5DUTEyMDEyLi4uLlVTRAEAAAC84AQAAgAAAAwtNjIzMy4zNjk4ODkBCAAAAAUAAAABMQEAAAAKMTYyMzg1MTAzOAMAAAADMTYwAgAAAAQyMDIxBAAAAAEwBwAAAAoxMC8yNC8yMDIzCAAAAAkzLzMxLzIwMTIJAAAAATBsDqfci9TbCMAcNuCN1NsIKENJUS5UU0U6NzIwMy5JUV9UT1RBTF9SRVYuQ1E0MjAxMS4uLi5VU0QBAAAAvOAEAAIAAAAMNjMyMzMuNzU1Mzc5AQgAAAAFAAAAATEBAAAACjE1ODk3MTk5ODQDAAAAAzE2MAIAAAACMjgEAAAAATAHAAAACjEwLzI0LzIwMjMIAAAACjEyLzMxLzIwMTEJAAAAATBsDqfci9TbCLQKLOCN1NsIIUNJUS5UU0U6NzIwMy5JUV9OSS5DUTQyMDExLi4uLlVTRAEAAAC84AQAAgAAAAsxMDUyLjA0MDU4MQEIAAAABQAAAAExAQAAAAoxNTg5NzE5OTg0AwAAAAMxNjACAAAAAjE1BAAAAAEwBwAAAAoxMC8yNC8yMDIzCAAAAAoxMi8zMS8yMDExCQAAAAEwbA6n3IvU2wjCoi7gjdTbCClDSVEuVFNFOjcyMDMuSVFfQ0FTSF9FUVVJVi5DUTQyMDExLi4uLlVTRAEAAAC84AQAAgAAAAoxOTkzMi4xMjk1AQgAAAAFAAAAATEBAAAACjE1ODk3MTk5ODQDAAAAAzE2MAIAAAAEMTA5NgQAAAABMAcAAAAKMTAvMjQvMjAyMwgAAAAKMTIvMzEvMjAxMQkAAAABMGwOp9yL1NsI3+ww4I3U2wgtQ0lRLlRTRTo3MjAzLklRX0NBU0hfU1RfSU5WRVNU</t>
  </si>
  <si>
    <t>LkNRNDIwMTEuLi4uVVNEAQAAALzgBAACAAAADDM4MTAzLjY1MzI4NAEIAAAABQAAAAExAQAAAAoxNTg5NzE5OTg0AwAAAAMxNjACAAAABDEwMDIEAAAAATAHAAAACjEwLzI0LzIwMjMIAAAACjEyLzMxLzIwMTEJAAAAATBsDqfci9TbCO6EM+CN1NsIJ0NJUS5UU0U6NzIwMy5JUV9UT1RBTF9DQS5DUTQyMDExLi4uLlVTRAEAAAC84AQAAgAAAA0xNDgyMTQuMDgwMTMzAQgAAAAFAAAAATEBAAAACjE1ODk3MTk5ODQDAAAAAzE2MAIAAAAEMTAwOAQAAAABMAcAAAAKMTAvMjQvMjAyMwgAAAAKMTIvMzEvMjAxMQkAAAABMGwOp9yL1NsIPVRL4I3U2wgrQ0lRLlRTRTo3MjAzLklRX1RPVEFMX0FTU0VUUy5DUTQyMDExLi4uLlVTRAEAAAC84AQAAgAAAAwzNzM4MTkuNTk3MzYBCAAAAAUAAAABMQEAAAAKMTU4OTcxOTk4NAMAAAADMTYwAgAAAAQxMDA3BAAAAAEwBwAAAAoxMC8yNC8yMDIzCAAAAAoxMi8zMS8yMDExCQAAAAEwbA6n3IvU2wj4kErgjdTbCCdDSVEuVFNFOjcyMDMuSVFfVE9UQUxfQ0wuQ1E0MjAxMS4uLi5VU0QBAAAAvOAEAAIAAAANMTQ1MjIzLjgxNDkwNgEIAAAABQAAAAExAQAAAAoxNTg5NzE5OTg0AwAAAAMxNjACAAAABDEwMDkEAAAAATAHAAAACjEwLzI0LzIwMjMIAAAACjEyLzMxLzIwMTEJAAAAATBsDqfci9TbCMxlTOCN1NsIKUNJUS5UU0U6NzIwMy5JUV9UT1RBTF9MSUFCLkNRNDIwMTEu</t>
  </si>
  <si>
    <t>Li4uVVNEAQAAALzgBAACAAAADTIzNjAwNC4xMzk4MjYBCAAAAAUAAAABMQEAAAAKMTU4OTcxOTk4NAMAAAADMTYwAgAAAAQxMjc2BAAAAAEwBwAAAAoxMC8yNC8yMDIzCAAAAAoxMi8zMS8yMDExCQAAAAEwbA6n3IvU2witEEXgjdTbCCpDSVEuVFNFOjcyMDMuSVFfUFJFRl9FUVVJVFkuQ1E0MjAxMS4uLi5VU0QBAAAAvOAEAAMAAAAAAGwOp9yL1NsI9cRN4I3U2wgyQ0lRLlRTRTo3MjAzLklRX1RPVEFMX0NPTU1PTl9FUVVJVFkuQ1E0MjAxMS4uLi5VU0QBAAAAvOAEAAIAAAANMTMwMjgxLjYxMjc2NAEIAAAABQAAAAExAQAAAAoxNTg5NzE5OTg0AwAAAAMxNjACAAAABDEwMDYEAAAAATAHAAAACjEwLzI0LzIwMjMIAAAACjEyLzMxLzIwMTEJAAAAATBsDqfci9TbCLGqR+CN1NsII0NJUS5UU0U6NzIwMy5JUV9BUElDLkNRNDIwMTEuLi4uVVNEAQAAALzgBAACAAAACzY1NjMuNDI2MjM0AQgAAAAFAAAAATEBAAAACjE1ODk3MTk5ODQDAAAAAzE2MAIAAAAEMTA4NAQAAAABMAcAAAAKMTAvMjQvMjAyMwgAAAAKMTIvMzEvMjAxMQkAAAABMGwOp9yL1NsI7pRI4I3U2wghQ0lRLlRTRTo3MjAzLklRX1JFLkNRNDIwMTEuLi4uVVNEAQAAALzgBAACAAAADTE1MzkwNC40MTA0MjMBCAAAAAUAAAABMQEAAAAKMTU4OTcxOTk4NAMAAAADMTYwAgAAAAQxMjIyBAAAAAEwBwAAAAoxMC8yNC8yMDIzCAAAAAoxMi8zMS8y</t>
  </si>
  <si>
    <t>MDExCQAAAAEwbA6n3IvU2wgYqzzgjdTbCCtDSVEuVFNFOjcyMDMuSVFfVE9UQUxfRVFVSVRZLkNRNDIwMTEuLi4uVVNEAQAAALzgBAACAAAADTEzNzgxNS40NTc1MzMBCAAAAAUAAAABMQEAAAAKMTU4OTcxOTk4NAMAAAADMTYwAgAAAAQxMjc1BAAAAAEwBwAAAAoxMC8yNC8yMDIzCAAAAAoxMi8zMS8yMDExCQAAAAEwbA6n3IvU2wgupz7gjdTbCDxDSVEuVFNFOjcyMDMuSVFfVE9UQUxfT1VUU1RBTkRJTkdfRklMSU5HX0RBVEUuQ1E0MjAxMS4uLi5VU0QBAAAAvOAEAAIAAAAMMTU2NzguNDA3MjE1AQQAAAAFAAAAATUBAAAACjE1ODk3MTk5ODQCAAAABTI0MTUzBgAAAAEwbA6n3IvU2wi0CizgjdTbCClDSVEuVFNFOjcyMDMuSVFfVE9UQUxfREVCVC5DUTQyMDExLi4uLlVTRAEAAAC84AQAAgAAAA0xNTIwMzUuMDA1NjM5AQgAAAAFAAAAATEBAAAACjE1ODk3MTk5ODQDAAAAAzE2MAIAAAAENDE3MwQAAAABMAcAAAAKMTAvMjQvMjAyMwgAAAAKMTIvMzEvMjAxMQkAAAABMGwOp9yL1NsIwqIu4I3U2wgtQ0lRLlRTRTo3MjAzLklRX1BSRUZfRElWX09USEVSLkNRNDIwMTEuLi4uVVNEAQAAALzgBAADAAAAAABsDqfci9TbCN/sMOCN1NsII0NJUS5UU0U6NzIwMy5JUV9DT0dTLkNRNDIwMTEuLi4uVVNEAQAAALzgBAACAAAADDUzNjI2LjgxNDYzMgEIAAAABQAAAAExAQAAAAoxNTg5NzE5OTg0AwAAAAMxNjAC</t>
  </si>
  <si>
    <t>AAAAAjM0BAAAAAEwBwAAAAoxMC8yNC8yMDIzCAAAAAoxMi8zMS8yMDExCQAAAAEwbA6n3IvU2wjuhDPgjdTbCCFDSVEuVFNFOjcyMDMuSVFfQVAuQ1E0MjAxMS4uLi5VU0QBAAAAvOAEAAIAAAAMMjMyMDQuMzU0NzA0AQgAAAAFAAAAATEBAAAACjE1ODk3MTk5ODQDAAAAAzE2MAIAAAAEMTAxOAQAAAABMAcAAAAKMTAvMjQvMjAyMwgAAAAKMTIvMzEvMjAxMQkAAAABMGwOp9yL1NsIwBw24I3U2wghQ0lRLlRTRTo3MjAzLklRX0FSLkNRNDIwMTEuLi4uVVNEAQAAALzgBAACAAAADDIwMjc3LjUyODUyMwEIAAAABQAAAAExAQAAAAoxNTg5NzE5OTg0AwAAAAMxNjACAAAABDEwMjEEAAAAATAHAAAACjEwLzI0LzIwMjMIAAAACjEyLzMxLzIwMTEJAAAAATBsDqfci9TbCEmQQeCN1NsIKENJUS5UU0U6NzIwMy5JUV9JTlZFTlRPUlkuQ1E0MjAxMS4uLi5VU0QBAAAAvOAEAAIAAAAMMTkwNTIuMTk3MDYxAQgAAAAFAAAAATEBAAAACjE1ODk3MTk5ODQDAAAAAzE2MAIAAAAEMTA0MwQAAAABMAcAAAAKMTAvMjQvMjAyMwgAAAAKMTIvMzEvMjAxMQkAAAABMGwOp9yL1NsIfIdX4I3U2wgiQ0lRLlRTRTo3MjAzLklRX1NHQS5DUTQyMDExLi4uLlVTRAEAAAC84AQAAgAAAAs1OTkwLjIwMDMyNwEIAAAABQAAAAExAQAAAAoxNTg5NzE5OTg0AwAAAAMxNjACAAAAAjIzBAAAAAEwBwAAAAoxMC8yNC8yMDIzCAAAAAoxMi8z</t>
  </si>
  <si>
    <t>MS8yMDExCQAAAAEwbA6n3IvU2witEEXgjdTbCDdDSVEuVFNFOjcyMDMuSVFfVE9UQUxfUkVWXzFZUl9BTk5fR1JPV1RILkNRNDIwMTEuLi4uVVNEAQAAALzgBAACAAAABjQuMTEwNQEIAAAABQAAAAExAQAAAAoxNTg5NzE5OTg0AwAAAAI3OQIAAAAENDE5NAQAAAABMAcAAAAKMTAvMjQvMjAyMwgAAAAKMTIvMzEvMjAxMQkAAAABMGwOp9yL1NsIe8BY4I3U2wghQ0lRLlRTRTo3MjAzLklRX0RBLkNRNDIwMTEuLi4uVVNEAQAAALzgBAADAAAAAABsDqfci9TbCDLARuCN1NsIL0NJUS5UU0U6NzIwMy5JUV9ORVRfSU5URVJFU1RfRVhQLkNRNDIwMTEuLi4uVVNEAQAAALzgBAACAAAACjMzOC43NTc0ODMBCAAAAAUAAAABMQEAAAAKMTU4OTcxOTk4NAMAAAADMTYwAgAAAAMzNjgEAAAAATAHAAAACjEwLzI0LzIwMjMIAAAACjEyLzMxLzIwMTEJAAAAATBsDqfci9TbCLZ7VOCN1NsILkNJUS5UU0U6NzIwMy5JUV9ORVRfV09SS0lOR19DQVAuQ1E0MjAxMS4uLi5VU0QBAAAAvOAEAAIAAAALNDY2NzcuNDY0MjkBCAAAAAUAAAABMQEAAAAKMTU4OTcxOTk4NAMAAAADMTYwAgAAAAQxMzExBAAAAAEwBwAAAAoxMC8yNC8yMDIzCAAAAAoxMi8zMS8yMDExCQAAAAEwbA6n3IvU2wjH2VXgjdTbCCRDSVEuVFNFOjcyMDMuSVFfQ0FQRVguQ1E0MjAxMS4uLi5VU0QBAAAAvOAEAAIAAAAMLTQyNDYuMjk1OTM2AQgAAAAFAAAA</t>
  </si>
  <si>
    <t>ATEBAAAACjE1ODk3MTk5ODQDAAAAAzE2MAIAAAAEMjAyMQQAAAABMAcAAAAKMTAvMjQvMjAyMwgAAAAKMTIvMzEvMjAxMQkAAAABMGwOp9yL1NsIGKs84I3U2wgoQ0lRLlRTRTo3MjAzLklRX1RPVEFMX1JFVi5DUTMyMDExLi4uLlVTRAEAAAC84AQAAgAAAAw1OTMzNi44NjI5OTMBCAAAAAUAAAABMQEAAAAKMTQ4NDQwMTU3NAMAAAADMTYwAgAAAAIyOAQAAAABMAcAAAAKMTAvMjQvMjAyMwgAAAAJOS8zMC8yMDExCQAAAAEwbA6n3IvU2wjAHDbgjdTbCCFDSVEuVFNFOjcyMDMuSVFfTkkuQ1EzMjAxMS4uLi5VU0QBAAAAvOAEAAIAAAALMTA0My4wNzM5NjEBCAAAAAUAAAABMQEAAAAKMTQ4NDQwMTU3NAMAAAADMTYwAgAAAAIxNQQAAAABMAcAAAAKMTAvMjQvMjAyMwgAAAAJOS8zMC8yMDExCQAAAAEwbA6n3IvU2wiKQFPgjdTbCClDSVEuVFNFOjcyMDMuSVFfQ0FTSF9FUVVJVi5DUTMyMDExLi4uLlVTRAEAAAC84AQAAgAAAAwyMjc3NS42Njg2NDUBCAAAAAUAAAABMQEAAAAKMTQ4NDQwMTU3NAMAAAADMTYwAgAAAAQxMDk2BAAAAAEwBwAAAAoxMC8yNC8yMDIzCAAAAAk5LzMwLzIwMTEJAAAAATBsDqfci9TbCK0QReCN1NsILUNJUS5UU0U6NzIwMy5JUV9DQVNIX1NUX0lOVkVTVC5DUTMyMDExLi4uLlVTRAEAAAC84AQAAgAAAAw0MTY2Mi43MjQ5ODEBCAAAAAUAAAABMQEAAAAKMTQ4NDQwMTU3NAMAAAAD</t>
  </si>
  <si>
    <t>MTYwAgAAAAQxMDAyBAAAAAEwBwAAAAoxMC8yNC8yMDIzCAAAAAk5LzMwLzIwMTEJAAAAATBsDqfci9TbCKyCUOCN1NsIJ0NJUS5UU0U6NzIwMy5JUV9UT1RBTF9DQS5DUTMyMDExLi4uLlVTRAEAAAC84AQAAgAAAA0xNDU4NjIuMjYxMTcxAQgAAAAFAAAAATEBAAAACjE0ODQ0MDE1NzQDAAAAAzE2MAIAAAAEMTAwOAQAAAABMAcAAAAKMTAvMjQvMjAyMwgAAAAJOS8zMC8yMDExCQAAAAEwbA6n3IvU2whFbFHgjdTbCCtDSVEuVFNFOjcyMDMuSVFfVE9UQUxfQVNTRVRTLkNRMzIwMTEuLi4uVVNEAQAAALzgBAACAAAADTM2ODE5MS4zOTg4MTcBCAAAAAUAAAABMQEAAAAKMTQ4NDQwMTU3NAMAAAADMTYwAgAAAAQxMDA3BAAAAAEwBwAAAAoxMC8yNC8yMDIzCAAAAAk5LzMwLzIwMTEJAAAAATBsDqfci9TbCL38TuCN1NsIJ0NJUS5UU0U6NzIwMy5JUV9UT1RBTF9DTC5DUTMyMDExLi4uLlVTRAEAAAC84AQAAgAAAA0xNDE3OTcuNDEwMjA2AQgAAAAFAAAAATEBAAAACjE0ODQ0MDE1NzQDAAAAAzE2MAIAAAAEMTAwOQQAAAABMAcAAAAKMTAvMjQvMjAyMwgAAAAJOS8zMC8yMDExCQAAAAEwbA6n3IvU2wjCoi7gjdTbCClDSVEuVFNFOjcyMDMuSVFfVE9UQUxfTElBQi5DUTMyMDExLi4uLlVTRAEAAAC84AQAAgAAAAwyMzA5NDguODAwNjgBCAAAAAUAAAABMQEAAAAKMTQ4NDQwMTU3NAMAAAADMTYwAgAAAAQxMjc2</t>
  </si>
  <si>
    <t>BAAAAAEwBwAAAAoxMC8yNC8yMDIzCAAAAAk5LzMwLzIwMTEJAAAAATBsDqfci9TbCBirPOCN1NsIKkNJUS5UU0U6NzIwMy5JUV9QUkVGX0VRVUlUWS5DUTMyMDExLi4uLlVTRAEAAAC84AQAAwAAAAAAbA6n3IvU2wgupz7gjdTbCDJDSVEuVFNFOjcyMDMuSVFfVE9UQUxfQ09NTU9OX0VRVUlUWS5DUTMyMDExLi4uLlVTRAEAAAC84AQAAgAAAA0xMjk5MTQuODI4Nzg3AQgAAAAFAAAAATEBAAAACjE0ODQ0MDE1NzQDAAAAAzE2MAIAAAAEMTAwNgQAAAABMAcAAAAKMTAvMjQvMjAyMwgAAAAJOS8zMC8yMDExCQAAAAEwbA6n3IvU2wj1xE3gjdTbCCNDSVEuVFNFOjcyMDMuSVFfQVBJQy5DUTMyMDExLi4uLlVTRAEAAAC84AQAAgAAAAs2NTQ3LjU0ODgzNAEIAAAABQAAAAExAQAAAAoxNDg0NDAxNTc0AwAAAAMxNjACAAAABDEwODQEAAAAATAHAAAACjEwLzI0LzIwMjMIAAAACTkvMzAvMjAxMQkAAAABMGwOp9yL1NsISZBB4I3U2wghQ0lRLlRTRTo3MjAzLklRX1JFLkNRMzIwMTEuLi4uVVNEAQAAALzgBAACAAAADTE1MzM0OC41Nzc4NjcBCAAAAAUAAAABMQEAAAAKMTQ4NDQwMTU3NAMAAAADMTYwAgAAAAQxMjIyBAAAAAEwBwAAAAoxMC8yNC8yMDIzCAAAAAk5LzMwLzIwMTEJAAAAATBsDqfci9TbCO6EM+CN1NsIK0NJUS5UU0U6NzIwMy5JUV9UT1RBTF9FUVVJVFkuQ1EzMjAxMS4uLi5VU0QBAAAAvOAEAAIA</t>
  </si>
  <si>
    <t>AAANMTM3MjQyLjU5ODEzNwEIAAAABQAAAAExAQAAAAoxNDg0NDAxNTc0AwAAAAMxNjACAAAABDEyNzUEAAAAATAHAAAACjEwLzI0LzIwMjMIAAAACTkvMzAvMjAxMQkAAAABMGwOp9yL1NsIwBw24I3U2wg8Q0lRLlRTRTo3MjAzLklRX1RPVEFMX09VVFNUQU5ESU5HX0ZJTElOR19EQVRFLkNRMzIwMTEuLi4uVVNEAQAAALzgBAACAAAACzE1Njc4LjQyNzgyAQQAAAAFAAAAATUBAAAACjE0ODQ0MDE1NzQCAAAABTI0MTUzBgAAAAEwbA6n3IvU2wj4kErgjdTbCClDSVEuVFNFOjcyMDMuSVFfVE9UQUxfREVCVC5DUTMyMDExLi4uLlVTRAEAAAC84AQAAgAAAA0xNTAwMDcuNDg4MjczAQgAAAAFAAAAATEBAAAACjE0ODQ0MDE1NzQDAAAAAzE2MAIAAAAENDE3MwQAAAABMAcAAAAKMTAvMjQvMjAyMwgAAAAJOS8zMC8yMDExCQAAAAEwbA6n3IvU2wg9VEvgjdTbCC1DSVEuVFNFOjcyMDMuSVFfUFJFRl9ESVZfT1RIRVIuQ1EzMjAxMS4uLi5VU0QBAAAAvOAEAAMAAAAAAGwOp9yL1NsIzGVM4I3U2wgjQ0lRLlRTRTo3MjAzLklRX0NPR1MuQ1EzMjAxMS4uLi5VU0QBAAAAvOAEAAIAAAAMNTA2OTQuNjQ0ODM2AQgAAAAFAAAAATEBAAAACjE0ODQ0MDE1NzQDAAAAAzE2MAIAAAACMzQEAAAAATAHAAAACjEwLzI0LzIwMjMIAAAACTkvMzAvMjAxMQkAAAABMGwOp9yL1NsIsapH4I3U2wghQ0lRLlRTRTo3MjAzLklRX0FQ</t>
  </si>
  <si>
    <t>LkNRMzIwMTEuLi4uVVNEAQAAALzgBAACAAAADDIzMTg2LjUyNDY4OAEIAAAABQAAAAExAQAAAAoxNDg0NDAxNTc0AwAAAAMxNjACAAAABDEwMTgEAAAAATAHAAAACjEwLzI0LzIwMjMIAAAACTkvMzAvMjAxMQkAAAABMGwOp9yL1NsI7pRI4I3U2wghQ0lRLlRTRTo3MjAzLklRX0FSLkNRMzIwMTEuLi4uVVNEAQAAALzgBAACAAAADDIwNDAzLjU4MDM3NwEIAAAABQAAAAExAQAAAAoxNDg0NDAxNTc0AwAAAAMxNjACAAAABDEwMjEEAAAAATAHAAAACjEwLzI0LzIwMjMIAAAACTkvMzAvMjAxMQkAAAABMGwOp9yL1NsItAos4I3U2wgoQ0lRLlRTRTo3MjAzLklRX0lOVkVOVE9SWS5DUTMyMDExLi4uLlVTRAEAAAC84AQAAgAAAAwxODUzOS4wNzk2NzIBCAAAAAUAAAABMQEAAAAKMTQ4NDQwMTU3NAMAAAADMTYwAgAAAAQxMDQzBAAAAAEwBwAAAAoxMC8yNC8yMDIzCAAAAAk5LzMwLzIwMTEJAAAAATBsDqfci9TbCMKiLuCN1NsIIkNJUS5UU0U6NzIwMy5JUV9TR0EuQ1EzMjAxMS4uLi5VU0QBAAAAvOAEAAIAAAALNTgwMS42NDczODUBCAAAAAUAAAABMQEAAAAKMTQ4NDQwMTU3NAMAAAADMTYwAgAAAAIyMwQAAAABMAcAAAAKMTAvMjQvMjAyMwgAAAAJOS8zMC8yMDExCQAAAAEwbA6n3IvU2wjf7DDgjdTbCDdDSVEuVFNFOjcyMDMuSVFfVE9UQUxfUkVWXzFZUl9BTk5fR1JPV1RILkNRMzIwMTEuLi4uVVNEAQAA</t>
  </si>
  <si>
    <t>ALzgBAACAAAABy00LjgyMjQBCAAAAAUAAAABMQEAAAAKMTQ4NDQwMTU3NAMAAAACNzkCAAAABDQxOTQEAAAAATAHAAAACjEwLzI0LzIwMjMIAAAACTkvMzAvMjAxMQkAAAABMGwOp9yL1NsILqc+4I3U2wghQ0lRLlRTRTo3MjAzLklRX0RBLkNRMzIwMTEuLi4uVVNEAQAAALzgBAADAAAAAABsDqfci9TbCHvAWOCN1NsIL0NJUS5UU0U6NzIwMy5JUV9ORVRfSU5URVJFU1RfRVhQLkNRMzIwMTEuLi4uVVNEAQAAALzgBAACAAAACjE1Mi4xMTQxNDIBCAAAAAUAAAABMQEAAAAKMTQ4NDQwMTU3NAMAAAADMTYwAgAAAAMzNjgEAAAAATAHAAAACjEwLzI0LzIwMjMIAAAACTkvMzAvMjAxMQkAAAABMGwOp9yL1NsISZBB4I3U2wguQ0lRLlRTRTo3MjAzLklRX05FVF9XT1JLSU5HX0NBUC5DUTMyMDExLi4uLlVTRAEAAAC84AQAAgAAAAs0MjExNi4yMzk5MQEIAAAABQAAAAExAQAAAAoxNDg0NDAxNTc0AwAAAAMxNjACAAAABDEzMTEEAAAAATAHAAAACjEwLzI0LzIwMjMIAAAACTkvMzAvMjAxMQkAAAABMGwOp9yL1NsIMsBG4I3U2wgkQ0lRLlRTRTo3MjAzLklRX0NBUEVYLkNRMzIwMTEuLi4uVVNEAQAAALzgBAACAAAADC00MTczLjE3NzgxNgEIAAAABQAAAAExAQAAAAoxNDg0NDAxNTc0AwAAAAMxNjACAAAABDIwMjEEAAAAATAHAAAACjEwLzI0LzIwMjMIAAAACTkvMzAvMjAxMQkAAAABMGwOp9yL1NsIrRBF4I3U</t>
  </si>
  <si>
    <t>2wgoQ0lRLlRTRTo3MjAzLklRX1RPVEFMX1JFVi5DUTIyMDExLi4uLlVTRAEAAAC84AQAAgAAAAw0MjY2OS4xMDYwMjYBCAAAAAUAAAABMQEAAAAKMTQ2ODEyNDE5MAMAAAADMTYwAgAAAAIyOAQAAAABMAcAAAAKMTAvMjQvMjAyMwgAAAAJNi8zMC8yMDExCQAAAAEwbA6n3IvU2wi0CizgjdTbCCFDSVEuVFNFOjcyMDMuSVFfTkkuQ1EyMjAxMS4uLi5VU0QBAAAAvOAEAAIAAAAJMTQuMzg0MDI5AQgAAAAFAAAAATEBAAAACjE0NjgxMjQxOTADAAAAAzE2MAIAAAACMTUEAAAAATAHAAAACjEwLzI0LzIwMjMIAAAACTYvMzAvMjAxMQkAAAABMGwOp9yL1NsIwqIu4I3U2wgpQ0lRLlRTRTo3MjAzLklRX0NBU0hfRVFVSVYuQ1EyMjAxMS4uLi5VU0QBAAAAvOAEAAIAAAAMMjg3MTguODU0NzAxAQgAAAAFAAAAATEBAAAACjE0NjgxMjQxOTADAAAAAzE2MAIAAAAEMTA5NgQAAAABMAcAAAAKMTAvMjQvMjAyMwgAAAAJNi8zMC8yMDExCQAAAAEwbA6n3IvU2wjf7DDgjdTbCC1DSVEuVFNFOjcyMDMuSVFfQ0FTSF9TVF9JTlZFU1QuQ1EyMjAxMS4uLi5VU0QBAAAAvOAEAAIAAAAMNDMyNzcuNjEyNDUzAQgAAAAFAAAAATEBAAAACjE0NjgxMjQxOTADAAAAAzE2MAIAAAAEMTAwMgQAAAABMAcAAAAKMTAvMjQvMjAyMwgAAAAJNi8zMC8yMDExCQAAAAEwbA6n3IvU2wjuhDPgjdTbCCdDSVEuVFNFOjcyMDMuSVFfVE9UQUxf</t>
  </si>
  <si>
    <t>Q0EuQ1EyMjAxMS4uLi5VU0QBAAAAvOAEAAIAAAANMTQzOTY0LjgzNTg1MQEIAAAABQAAAAExAQAAAAoxNDY4MTI0MTkwAwAAAAMxNjACAAAABDEwMDgEAAAAATAHAAAACjEwLzI0LzIwMjMIAAAACTYvMzAvMjAxMQkAAAABMGwOp9yL1NsIwBw24I3U2wgrQ0lRLlRTRTo3MjAzLklRX1RPVEFMX0FTU0VUUy5DUTIyMDExLi4uLlVTRAEAAAC84AQAAgAAAA0zNjMxMzMuMDA4NTIyAQgAAAAFAAAAATEBAAAACjE0NjgxMjQxOTADAAAAAzE2MAIAAAAEMTAwNwQAAAABMAcAAAAKMTAvMjQvMjAyMwgAAAAJNi8zMC8yMDExCQAAAAEwgTWn3IvU2wi9/E7gjdTbCCdDSVEuVFNFOjcyMDMuSVFfVE9UQUxfQ0wuQ1EyMjAxMS4uLi5VU0QBAAAAvOAEAAIAAAANMTMzNzY5LjE2MzI5NQEIAAAABQAAAAExAQAAAAoxNDY4MTI0MTkwAwAAAAMxNjACAAAABDEwMDkEAAAAATAHAAAACjEwLzI0LzIwMjMIAAAACTYvMzAvMjAxMQkAAAABMGwOp9yL1NsIRWxR4I3U2wgpQ0lRLlRTRTo3MjAzLklRX1RPVEFMX0xJQUIuQ1EyMjAxMS4uLi5VU0QBAAAAvOAEAAIAAAANMjI5MTI0LjA0MTE0MwEIAAAABQAAAAExAQAAAAoxNDY4MTI0MTkwAwAAAAMxNjACAAAABDEyNzYEAAAAATAHAAAACjEwLzI0LzIwMjMIAAAACTYvMzAvMjAxMQkAAAABMGwOp9yL1NsIrRBF4I3U2wgqQ0lRLlRTRTo3MjAzLklRX1BSRUZfRVFVSVRZLkNRMjIw</t>
  </si>
  <si>
    <t>MTEuLi4uVVNEAQAAALzgBAADAAAAAABsDqfci9TbCIpAU+CN1NsIMkNJUS5UU0U6NzIwMy5JUV9UT1RBTF9DT01NT05fRVFVSVRZLkNRMjIwMTEuLi4uVVNEAQAAALzgBAACAAAADTEyNjk4OC43MDU2MjUBCAAAAAUAAAABMQEAAAAKMTQ2ODEyNDE5MAMAAAADMTYwAgAAAAQxMDA2BAAAAAEwBwAAAAoxMC8yNC8yMDIzCAAAAAk2LzMwLzIwMTEJAAAAATBsDqfci9TbCLZ7VOCN1NsII0NJUS5UU0U6NzIwMy5JUV9BUElDLkNRMjIwMTEuLi4uVVNEAQAAALzgBAACAAAACzYyNjIuNjIwMjI2AQgAAAAFAAAAATEBAAAACjE0NjgxMjQxOTADAAAAAzE2MAIAAAAEMTA4NAQAAAABMAcAAAAKMTAvMjQvMjAyMwgAAAAJNi8zMC8yMDExCQAAAAEwgTWn3IvU2wj1xE3gjdTbCCFDSVEuVFNFOjcyMDMuSVFfUkUuQ1EyMjAxMS4uLi5VU0QBAAAAvOAEAAIAAAANMTQ1NjEwLjQ0MzE2OQEIAAAABQAAAAExAQAAAAoxNDY4MTI0MTkwAwAAAAMxNjACAAAABDEyMjIEAAAAATAHAAAACjEwLzI0LzIwMjMIAAAACTYvMzAvMjAxMQkAAAABMIE1p9yL1NsIGKs84I3U2wgrQ0lRLlRTRTo3MjAzLklRX1RPVEFMX0VRVUlUWS5DUTIyMDExLi4uLlVTRAEAAAC84AQAAgAAAA0xMzQwMDguOTY3Mzc5AQgAAAAFAAAAATEBAAAACjE0NjgxMjQxOTADAAAAAzE2MAIAAAAEMTI3NQQAAAABMAcAAAAKMTAvMjQvMjAyMwgAAAAJNi8zMC8y</t>
  </si>
  <si>
    <t>MDExCQAAAAEwgTWn3IvU2wgupz7gjdTbCDxDSVEuVFNFOjcyMDMuSVFfVE9UQUxfT1VUU1RBTkRJTkdfRklMSU5HX0RBVEUuQ1EyMjAxMS4uLi5VU0QBAAAAvOAEAAIAAAAMMTU2NzguNDU5MTI1AQQAAAAFAAAAATUBAAAACjE0NjgxMjQxOTACAAAABTI0MTUzBgAAAAEwgTWn3IvU2wisglDgjdTbCClDSVEuVFNFOjcyMDMuSVFfVE9UQUxfREVCVC5DUTIyMDExLi4uLlVTRAEAAAC84AQAAgAAAA0xNDk2NzAuMDEyOTUzAQgAAAAFAAAAATEBAAAACjE0NjgxMjQxOTADAAAAAzE2MAIAAAAENDE3MwQAAAABMAcAAAAKMTAvMjQvMjAyMwgAAAAJNi8zMC8yMDExCQAAAAEwgTWn3IvU2wjCoi7gjdTbCC1DSVEuVFNFOjcyMDMuSVFfUFJFRl9ESVZfT1RIRVIuQ1EyMjAxMS4uLi5VU0QBAAAAvOAEAAMAAAAAAIE1p9yL1NsI3+ww4I3U2wgjQ0lRLlRTRTo3MjAzLklRX0NPR1MuQ1EyMjAxMS4uLi5VU0QBAAAAvOAEAAIAAAAMMzg4OTcuMjI5MjIyAQgAAAAFAAAAATEBAAAACjE0NjgxMjQxOTADAAAAAzE2MAIAAAACMzQEAAAAATAHAAAACjEwLzI0LzIwMjMIAAAACTYvMzAvMjAxMQkAAAABMIE1p9yL1NsI7oQz4I3U2wghQ0lRLlRTRTo3MjAzLklRX0FQLkNRMjIwMTEuLi4uVVNEAQAAALzgBAACAAAADDE4MTY1Ljc2MzgyNAEIAAAABQAAAAExAQAAAAoxNDY4MTI0MTkwAwAAAAMxNjACAAAABDEwMTgEAAAAATAH</t>
  </si>
  <si>
    <t>AAAACjEwLzI0LzIwMjMIAAAACTYvMzAvMjAxMQkAAAABMIE1p9yL1NsIwBw24I3U2wghQ0lRLlRTRTo3MjAzLklRX0FSLkNRMjIwMTEuLi4uVVNEAQAAALzgBAACAAAADDY0NDMyLjczNzEwNAEIAAAABQAAAAExAQAAAAoxNDY4MTI0MTkwAwAAAAMxNjACAAAABDEwMjEEAAAAATAHAAAACjEwLzI0LzIwMjMIAAAACTYvMzAvMjAxMQkAAAABMIE1p9yL1NsIzGVM4I3U2wgoQ0lRLlRTRTo3MjAzLklRX0lOVkVOVE9SWS5DUTIyMDExLi4uLlVTRAEAAAC84AQAAgAAAAwxNzE1OC45MzEzOTUBCAAAAAUAAAABMQEAAAAKMTQ2ODEyNDE5MAMAAAADMTYwAgAAAAQxMDQzBAAAAAEwBwAAAAoxMC8yNC8yMDIzCAAAAAk2LzMwLzIwMTEJAAAAATCBNafci9TbCO6USOCN1NsIIkNJUS5UU0U6NzIwMy5JUV9TR0EuQ1EyMjAxMS4uLi5VU0QBAAAAvOAEAAIAAAALNTExMC42MjA3MDQBCAAAAAUAAAABMQEAAAAKMTQ2ODEyNDE5MAMAAAADMTYwAgAAAAIyMwQAAAABMAcAAAAKMTAvMjQvMjAyMwgAAAAJNi8zMC8yMDExCQAAAAEwgTWn3IvU2wgh6kTgjdTbCDdDSVEuVFNFOjcyMDMuSVFfVE9UQUxfUkVWXzFZUl9BTk5fR1JPV1RILkNRMjIwMTEuLi4uVVNEAQAAALzgBAACAAAACC0yOS4zNjg0AQgAAAAFAAAAATEBAAAACjE0NjgxMjQxOTADAAAAAjc5AgAAAAQ0MTk0BAAAAAEwBwAAAAoxMC8yNC8yMDIzCAAAAAk2LzMw</t>
  </si>
  <si>
    <t>LzIwMTEJAAAAATCBNafci9TbCPiQSuCN1NsIIUNJUS5UU0U6NzIwMy5JUV9EQS5DUTIyMDExLi4uLlVTRAEAAAC84AQAAwAAAAAAgTWn3IvU2wg9VEvgjdTbCC9DSVEuVFNFOjcyMDMuSVFfTkVUX0lOVEVSRVNUX0VYUC5DUTIyMDExLi4uLlVTRAEAAAC84AQAAgAAAAozMzYuMDAzNDc3AQgAAAAFAAAAATEBAAAACjE0NjgxMjQxOTADAAAAAzE2MAIAAAADMzY4BAAAAAEwBwAAAAoxMC8yNC8yMDIzCAAAAAk2LzMwLzIwMTEJAAAAATCBNafci9TbCLQKLOCN1NsILkNJUS5UU0U6NzIwMy5JUV9ORVRfV09SS0lOR19DQVAuQ1EyMjAxMS4uLi5VU0QBAAAAvOAEAAIAAAAMNDIwMDMuODY5NDg1AQgAAAAFAAAAATEBAAAACjE0NjgxMjQxOTADAAAAAzE2MAIAAAAEMTMxMQQAAAABMAcAAAAKMTAvMjQvMjAyMwgAAAAJNi8zMC8yMDExCQAAAAEwgTWn3IvU2wgywEbgjdTbCCRDSVEuVFNFOjcyMDMuSVFfQ0FQRVguQ1EyMjAxMS4uLi5VU0QBAAAAvOAEAAIAAAAMLTQ1ODcuMTE2NDQ4AQgAAAAFAAAAATEBAAAACjE0NjgxMjQxOTADAAAAAzE2MAIAAAAEMjAyMQQAAAABMAcAAAAKMTAvMjQvMjAyMwgAAAAJNi8zMC8yMDExCQAAAAEwgTWn3IvU2wjDhTzgjdTbCChDSVEuVFNFOjcyMDMuSVFfVE9UQUxfUkVWLkNRMTIwMTEuLi4uVVNEAQAAALzgBAACAAAADDU2MDE5LjgyNjcxMQEIAAAABQAAAAExAQAAAAoxNTUy</t>
  </si>
  <si>
    <t>ODAyNjgxAwAAAAMxNjACAAAAAjI4BAAAAAEwBwAAAAoxMC8yNC8yMDIzCAAAAAkzLzMxLzIwMTEJAAAAATCBNafci9TbCMAcNuCN1NsIIUNJUS5UU0U6NzIwMy5JUV9OSS5DUTEyMDExLi4uLlVTRAEAAAC84AQAAgAAAAozMDYuNDk4NTE4AQgAAAAFAAAAATEBAAAACjE1NTI4MDI2ODEDAAAAAzE2MAIAAAACMTUEAAAAATAHAAAACjEwLzI0LzIwMjMIAAAACTMvMzEvMjAxMQkAAAABMIE1p9yL1NsIfIdX4I3U2wgpQ0lRLlRTRTo3MjAzLklRX0NBU0hfRVFVSVYuQ1ExMjAxMS4uLi5VU0QBAAAAvOAEAAIAAAAMMTU2OTQuODQwODA1AQgAAAAFAAAAATEBAAAACjE1NTI4MDI2ODEDAAAAAzE2MAIAAAAEMTA5NgQAAAABMAcAAAAKMTAvMjQvMjAyMwgAAAAJMy8zMS8yMDExCQAAAAEwgTWn3IvU2wh7wFjgjdTbCC1DSVEuVFNFOjcyMDMuSVFfQ0FTSF9TVF9JTlZFU1QuQ1ExMjAxMS4uLi5VU0QBAAAAvOAEAAIAAAAMMzI1MzMuMjY0NTMxAQgAAAAFAAAAATEBAAAACjE1NTI4MDI2ODEDAAAAAzE2MAIAAAAEMTAwMgQAAAABMAcAAAAKMTAvMjQvMjAyMwgAAAAJMy8zMS8yMDExCQAAAAEwgTWn3IvU2wjH2VXgjdTbCCdDSVEuVFNFOjcyMDMuSVFfVE9UQUxfQ0EuQ1ExMjAxMS4uLi5VU0QBAAAAvOAEAAIAAAANMTQyNzU5LjM2NTgxNAEIAAAABQAAAAExAQAAAAoxNTUyODAyNjgxAwAAAAMxNjACAAAABDEwMDgE</t>
  </si>
  <si>
    <t>AAAAATAHAAAACjEwLzI0LzIwMjMIAAAACTMvMzEvMjAxMQkAAAABMIE1p9yL1NsI/OxW4I3U2wgrQ0lRLlRTRTo3MjAzLklRX1RPVEFMX0FTU0VUUy5DUTEyMDExLi4uLlVTRAEAAAC84AQAAgAAAA0zNTk4NDAuMjg5ODM2AQgAAAAFAAAAATEBAAAACjE1NTI4MDI2ODEDAAAAAzE2MAIAAAAEMTAwNwQAAAABMAcAAAAKMTAvMjQvMjAyMwgAAAAJMy8zMS8yMDExCQAAAAEwgTWn3IvU2wi2e1TgjdTbCCdDSVEuVFNFOjcyMDMuSVFfVE9UQUxfQ0wuQ1ExMjAxMS4uLi5VU0QBAAAAvOAEAAIAAAANMTMwMjIzLjczNTczMwEIAAAABQAAAAExAQAAAAoxNTUyODAyNjgxAwAAAAMxNjACAAAABDEwMDkEAAAAATAHAAAACjEwLzI0LzIwMjMIAAAACTMvMzEvMjAxMQkAAAABMIE1p9yL1NsIwqIu4I3U2wgpQ0lRLlRTRTo3MjAzLklRX1RPVEFMX0xJQUIuQ1ExMjAxMS4uLi5VU0QBAAAAvOAEAAIAAAANMjI4MDU5LjM5NDg4OQEIAAAABQAAAAExAQAAAAoxNTUyODAyNjgxAwAAAAMxNjACAAAABDEyNzYEAAAAATAHAAAACjEwLzI0LzIwMjMIAAAACTMvMzEvMjAxMQkAAAABMIE1p9yL1NsI3+ww4I3U2wgqQ0lRLlRTRTo3MjAzLklRX1BSRUZfRVFVSVRZLkNRMTIwMTEuLi4uVVNEAQAAALzgBAADAAAAAACBNafci9TbCC6nPuCN1NsIMkNJUS5UU0U6NzIwMy5JUV9UT1RBTF9DT01NT05fRVFVSVRZLkNRMTIwMTEuLi4u</t>
  </si>
  <si>
    <t>VVNEAQAAALzgBAACAAAADTEyNDY4OS4yMDM3MzQBCAAAAAUAAAABMQEAAAAKMTU1MjgwMjY4MQMAAAADMTYwAgAAAAQxMDA2BAAAAAEwBwAAAAoxMC8yNC8yMDIzCAAAAAkzLzMxLzIwMTEJAAAAATCBNafci9TbCIpAU+CN1NsII0NJUS5UU0U6NzIwMy5JUV9BUElDLkNRMTIwMTEuLi4uVVNEAQAAALzgBAACAAAACzYxMDMuNDIxMTQ5AQgAAAAFAAAAATEBAAAACjE1NTI4MDI2ODEDAAAAAzE2MAIAAAAEMTA4NAQAAAABMAcAAAAKMTAvMjQvMjAyMwgAAAAJMy8zMS8yMDExCQAAAAEwgTWn3IvU2whJkEHgjdTbCCFDSVEuVFNFOjcyMDMuSVFfUkUuQ1ExMjAxMS4uLi5VU0QBAAAAvOAEAAIAAAANMTQyODMwLjY4NjYzNgEIAAAABQAAAAExAQAAAAoxNTUyODAyNjgxAwAAAAMxNjACAAAABDEyMjIEAAAAATAHAAAACjEwLzI0LzIwMjMIAAAACTMvMzEvMjAxMQkAAAABMIE1p9yL1NsIIepE4I3U2wgrQ0lRLlRTRTo3MjAzLklRX1RPVEFMX0VRVUlUWS5DUTEyMDExLi4uLlVTRAEAAAC84AQAAgAAAA0xMzE3ODAuODk0OTQ4AQgAAAAFAAAAATEBAAAACjE1NTI4MDI2ODEDAAAAAzE2MAIAAAAEMTI3NQQAAAABMAcAAAAKMTAvMjQvMjAyMwgAAAAJMy8zMS8yMDExCQAAAAEwgTWn3IvU2wiq9TXgjdTbCDxDSVEuVFNFOjcyMDMuSVFfVE9UQUxfT1VUU1RBTkRJTkdfRklMSU5HX0RBVEUuQ1ExMjAxMS4uLi5VU0QB</t>
  </si>
  <si>
    <t>AAAAvOAEAAIAAAAJMTU2NzguNDk1AQQAAAAFAAAAATUBAAAACjE1NTI4MDI2ODECAAAABTI0MTUzBgAAAAEwgTWn3IvU2wi9/E7gjdTbCClDSVEuVFNFOjcyMDMuSVFfVE9UQUxfREVCVC5DUTEyMDExLi4uLlVTRAEAAAC84AQAAgAAAA0xNTIxMzkuNjIyNzM4AQgAAAAFAAAAATEBAAAACjE1NTI4MDI2ODEDAAAAAzE2MAIAAAAENDE3MwQAAAABMAcAAAAKMTAvMjQvMjAyMwgAAAAJMy8zMS8yMDExCQAAAAEwgTWn3IvU2wisglDgjdTbCC1DSVEuVFNFOjcyMDMuSVFfUFJFRl9ESVZfT1RIRVIuQ1ExMjAxMS4uLi5VU0QBAAAAvOAEAAMAAAAAAIE1p9yL1NsIRWxR4I3U2wgjQ0lRLlRTRTo3MjAzLklRX0NPR1MuQ1ExMjAxMS4uLi5VU0QBAAAAvOAEAAIAAAAMNDc1MTcuMjYyNDA4AQgAAAAFAAAAATEBAAAACjE1NTI4MDI2ODEDAAAAAzE2MAIAAAACMzQEAAAAATAHAAAACjEwLzI0LzIwMjMIAAAACTMvMzEvMjAxMQkAAAABMIE1p9yL1NsIw4U84I3U2wghQ0lRLlRTRTo3MjAzLklRX0FQLkNRMTIwMTEuLi4uVVNEAQAAALzgBAACAAAADDE4MTM4LjgwMzg0NgEIAAAABQAAAAExAQAAAAoxNTUyODAyNjgxAwAAAAMxNjACAAAABDEwMTgEAAAAATAHAAAACjEwLzI0LzIwMjMIAAAACTMvMzEvMjAxMQkAAAABMIE1p9yL1NsI9cRN4I3U2wghQ0lRLlRTRTo3MjAzLklRX0FSLkNRMTIwMTEuLi4uVVNEAQAAALzg</t>
  </si>
  <si>
    <t>BAACAAAACzE3NDg4LjA5NDg3AQgAAAAFAAAAATEBAAAACjE1NTI4MDI2ODEDAAAAAzE2MAIAAAAEMTAyMQQAAAABMAcAAAAKMTAvMjQvMjAyMwgAAAAJMy8zMS8yMDExCQAAAAEwgTWn3IvU2wi0CizgjdTbCChDSVEuVFNFOjcyMDMuSVFfSU5WRU5UT1JZLkNRMTIwMTEuLi4uVVNEAQAAALzgBAACAAAADDE1NzM5LjM1ODk5NwEIAAAABQAAAAExAQAAAAoxNTUyODAyNjgxAwAAAAMxNjACAAAABDEwNDMEAAAAATAHAAAACjEwLzI0LzIwMjMIAAAACTMvMzEvMjAxMQkAAAABMIE1p9yL1NsIwqIu4I3U2wgiQ0lRLlRTRTo3MjAzLklRX1NHQS5DUTEyMDExLi4uLlVTRAEAAAC84AQAAgAAAAs2MTQ1Ljk3MjI4NgEIAAAABQAAAAExAQAAAAoxNTUyODAyNjgxAwAAAAMxNjACAAAAAjIzBAAAAAEwBwAAAAoxMC8yNC8yMDIzCAAAAAkzLzMxLzIwMTEJAAAAATCBNafci9TbCN/sMOCN1NsIN0NJUS5UU0U6NzIwMy5JUV9UT1RBTF9SRVZfMVlSX0FOTl9HUk9XVEguQ1ExMjAxMS4uLi5VU0QBAAAAvOAEAAIAAAAILTEyLjA4OTEBCAAAAAUAAAABMQEAAAAKMTU1MjgwMjY4MQMAAAACNzkCAAAABDQxOTQEAAAAATAHAAAACjEwLzI0LzIwMjMIAAAACTMvMzEvMjAxMQkAAAABMIE1p9yL1NsI7oQz4I3U2wghQ0lRLlRTRTo3MjAzLklRX0RBLkNRMTIwMTEuLi4uVVNEAQAAALzgBAADAAAAAACBNafci9TbCB1nSuCN1NsI</t>
  </si>
  <si>
    <t>L0NJUS5UU0U6NzIwMy5JUV9ORVRfSU5URVJFU1RfRVhQLkNRMTIwMTEuLi4uVVNEAQAAALzgBAACAAAACjEzOC4yMjQ4MjIBCAAAAAUAAAABMQEAAAAKMTU1MjgwMjY4MQMAAAADMTYwAgAAAAMzNjgEAAAAATAHAAAACjEwLzI0LzIwMjMIAAAACTMvMzEvMjAxMQkAAAABMIE1p9yL1NsISZBB4I3U2wguQ0lRLlRTRTo3MjAzLklRX05FVF9XT1JLSU5HX0NBUC5DUTEyMDExLi4uLlVTRAEAAAC84AQAAgAAAA0tMTQwMTUuODgxMDczAQgAAAAFAAAAATEBAAAACjE1NTI4MDI2ODEDAAAAAzE2MAIAAAAEMTMxMQQAAAABMAcAAAAKMTAvMjQvMjAyMwgAAAAJMy8zMS8yMDExCQAAAAEwgTWn3IvU2wh6LUvgjdTbCCRDSVEuVFNFOjcyMDMuSVFfQ0FQRVguQ1ExMjAxMS4uLi5VU0QBAAAAvOAEAAIAAAAMLTUyNDMuMzExMzQzAQgAAAAFAAAAATEBAAAACjE1NTI4MDI2ODEDAAAAAzE2MAIAAAAEMjAyMQQAAAABMAcAAAAKMTAvMjQvMjAyMwgAAAAJMy8zMS8yMDExCQAAAAEwgTWn3IvU2wgh6kTgjdTbCChDSVEuVFNFOjcyMDMuSVFfVE9UQUxfUkVWLkNRNDIwMTAuLi4uVVNEAQAAALzgBAACAAAADDU3NTk2Ljc1Nzk0MQEIAAAABQAAAAExAQAAAAoxNDMwMjE0ODI2AwAAAAMxNjACAAAAAjI4BAAAAAEwBwAAAAoxMC8yNC8yMDIzCAAAAAoxMi8zMS8yMDEwCQAAAAEwgTWn3IvU2wgupz7gjdTbCCFDSVEuVFNFOjcy</t>
  </si>
  <si>
    <t>MDMuSVFfTkkuQ1E0MjAxMC4uLi5VU0QBAAAAvOAEAAIAAAALMTE1My45OTAyNTIBCAAAAAUAAAABMQEAAAAKMTQzMDIxNDgyNgMAAAADMTYwAgAAAAIxNQQAAAABMAcAAAAKMTAvMjQvMjAyMwgAAAAKMTIvMzEvMjAxMAkAAAABMIE1p9yL1NsIwqIu4I3U2wgpQ0lRLlRTRTo3MjAzLklRX0NBU0hfRVFVSVYuQ1E0MjAxMC4uLi5VU0QBAAAAvOAEAAIAAAAMMjE5MzAuMDc5Mjg5AQgAAAAFAAAAATEBAAAACjE0MzAyMTQ4MjYDAAAAAzE2MAIAAAAEMTA5NgQAAAABMAcAAAAKMTAvMjQvMjAyMwgAAAAKMTIvMzEvMjAxMAkAAAABMIE1p9yL1NsI3+ww4I3U2wgtQ0lRLlRTRTo3MjAzLklRX0NBU0hfU1RfSU5WRVNULkNRNDIwMTAuLi4uVVNEAQAAALzgBAACAAAADDQ0MzAyLjA2NDAzOQEIAAAABQAAAAExAQAAAAoxNDMwMjE0ODI2AwAAAAMxNjACAAAABDEwMDIEAAAAATAHAAAACjEwLzI0LzIwMjMIAAAACjEyLzMxLzIwMTAJAAAAATCBNafci9TbCO6EM+CN1NsIJ0NJUS5UU0U6NzIwMy5JUV9UT1RBTF9DQS5DUTQyMDEwLi4uLlVTRAEAAAC84AQAAgAAAA0xNDU0NjkuODA4MTk0AQgAAAAFAAAAATEBAAAACjE0MzAyMTQ4MjYDAAAAAzE2MAIAAAAEMTAwOAQAAAABMAcAAAAKMTAvMjQvMjAyMwgAAAAKMTIvMzEvMjAxMAkAAAABMIE1p9yL1NsIqvU14I3U2wgrQ0lRLlRTRTo3MjAzLklRX1RPVEFMX0FTU0VU</t>
  </si>
  <si>
    <t>Uy5DUTQyMDEwLi4uLlVTRAEAAAC84AQAAgAAAA0zNjAzMTcuMzU2NTMxAQgAAAAFAAAAATEBAAAACjE0MzAyMTQ4MjYDAAAAAzE2MAIAAAAEMTAwNwQAAAABMAcAAAAKMTAvMjQvMjAyMwgAAAAKMTIvMzEvMjAxMAkAAAABMIE1p9yL1NsIMsBG4I3U2wgnQ0lRLlRTRTo3MjAzLklRX1RPVEFMX0NMLkNRNDIwMTAuLi4uVVNEAQAAALzgBAACAAAADTEyMzMzOC4wNjUwMTQBCAAAAAUAAAABMQEAAAAKMTQzMDIxNDgyNgMAAAADMTYwAgAAAAQxMDA5BAAAAAEwBwAAAAoxMC8yNC8yMDIzCAAAAAoxMi8zMS8yMDEwCQAAAAEwgTWn3IvU2wh8h1fgjdTbCClDSVEuVFNFOjcyMDMuSVFfVE9UQUxfTElBQi5DUTQyMDEwLi4uLlVTRAEAAAC84AQAAgAAAA0yMjcxMDguNzU0ODUxAQgAAAAFAAAAATEBAAAACjE0MzAyMTQ4MjYDAAAAAzE2MAIAAAAEMTI3NgQAAAABMAcAAAAKMTAvMjQvMjAyMwgAAAAKMTIvMzEvMjAxMAkAAAABMIE1p9yL1NsIIepE4I3U2wgqQ0lRLlRTRTo3MjAzLklRX1BSRUZfRVFVSVRZLkNRNDIwMTAuLi4uVVNEAQAAALzgBAADAAAAAACBNafci9TbCHvAWOCN1NsIMkNJUS5UU0U6NzIwMy5JUV9UT1RBTF9DT01NT05fRVFVSVRZLkNRNDIwMTAuLi4uVVNEAQAAALzgBAACAAAADTEyNjA4NS40NjEzMDIBCAAAAAUAAAABMQEAAAAKMTQzMDIxNDgyNgMAAAADMTYwAgAAAAQxMDA2BAAAAAEwBwAA</t>
  </si>
  <si>
    <t>AAoxMC8yNC8yMDIzCAAAAAoxMi8zMS8yMDEwCQAAAAEwgTWn3IvU2whTXirgjdTbCCNDSVEuVFNFOjcyMDMuSVFfQVBJQy5DUTQyMDEwLi4uLlVTRAEAAAC84AQAAgAAAAo2MjIyLjgzODQyAQgAAAAFAAAAATEBAAAACjE0MzAyMTQ4MjYDAAAAAzE2MAIAAAAEMTA4NAQAAAABMAcAAAAKMTAvMjQvMjAyMwgAAAAKMTIvMzEvMjAxMAkAAAABMIE1p9yL1NsItAos4I3U2wghQ0lRLlRTRTo3MjAzLklRX1JFLkNRNDIwMTAuLi4uVVNEAQAAALzgBAACAAAADTE0NTU2My4xNTg3ODIBCAAAAAUAAAABMQEAAAAKMTQzMDIxNDgyNgMAAAADMTYwAgAAAAQxMjIyBAAAAAEwBwAAAAoxMC8yNC8yMDIzCAAAAAoxMi8zMS8yMDEwCQAAAAEwgTWn3IvU2wjDhTzgjdTbCCtDSVEuVFNFOjcyMDMuSVFfVE9UQUxfRVFVSVRZLkNRNDIwMTAuLi4uVVNEAQAAALzgBAACAAAADDEzMzIwOC42MDE2OAEIAAAABQAAAAExAQAAAAoxNDMwMjE0ODI2AwAAAAMxNjACAAAABDEyNzUEAAAAATAHAAAACjEwLzI0LzIwMjMIAAAACjEyLzMxLzIwMTAJAAAAATCBNafci9TbCC6nPuCN1NsIPENJUS5UU0U6NzIwMy5JUV9UT1RBTF9PVVRTVEFORElOR19GSUxJTkdfREFURS5DUTQyMDEwLi4uLlVTRAEAAAC84AQAAgAAAAkxNTY3OC42NDUBBAAAAAUAAAABNQEAAAAKMTQzMDIxNDgyNgIAAAAFMjQxNTMGAAAAATCBNafci9TbCPzsVuCN1NsI</t>
  </si>
  <si>
    <t>KUNJUS5UU0U6NzIwMy5JUV9UT1RBTF9ERUJULkNRNDIwMTAuLi4uVVNEAQAAALzgBAACAAAADTE1MTExOC40MzA4MDYBCAAAAAUAAAABMQEAAAAKMTQzMDIxNDgyNgMAAAADMTYwAgAAAAQ0MTczBAAAAAEwBwAAAAoxMC8yNC8yMDIzCAAAAAoxMi8zMS8yMDEwCQAAAAEwgTWn3IvU2whJkEHgjdTbCC1DSVEuVFNFOjcyMDMuSVFfUFJFRl9ESVZfT1RIRVIuQ1E0MjAxMC4uLi5VU0QBAAAAvOAEAAMAAAAAAIE1p9yL1NsIQ8Yw4I3U2wgjQ0lRLlRTRTo3MjAzLklRX0NPR1MuQ1E0MjAxMC4uLi5VU0QBAAAAvOAEAAIAAAAMNDg3NDEuODYxODY1AQgAAAAFAAAAATEBAAAACjE0MzAyMTQ4MjYDAAAAAzE2MAIAAAACMzQEAAAAATAHAAAACjEwLzI0LzIwMjMIAAAACjEyLzMxLzIwMTAJAAAAATCBNafci9TbCANeM+CN1NsIIUNJUS5UU0U6NzIwMy5JUV9BUC5DUTQyMDEwLi4uLlVTRAEAAAC84AQAAgAAAAsyNTY3My42NDI0NQEIAAAABQAAAAExAQAAAAoxNDMwMjE0ODI2AwAAAAMxNjACAAAABDEwMTgEAAAAATAHAAAACjEwLzI0LzIwMjMIAAAACjEyLzMxLzIwMTAJAAAAATCBNafci9TbCKr1NeCN1NsIIUNJUS5UU0U6NzIwMy5JUV9BUi5DUTQyMDEwLi4uLlVTRAEAAAC84AQAAgAAAAwxNzgwOS4xMDgxMDcBCAAAAAUAAAABMQEAAAAKMTQzMDIxNDgyNgMAAAADMTYwAgAAAAQxMDIxBAAAAAEwBwAAAAoxMC8y</t>
  </si>
  <si>
    <t>NC8yMDIzCAAAAAoxMi8zMS8yMDEwCQAAAAEwgTWn3IvU2wi2e1TgjdTbCChDSVEuVFNFOjcyMDMuSVFfSU5WRU5UT1JZLkNRNDIwMTAuLi4uVVNEAQAAALzgBAACAAAADDE2OTMwLjExNjMxMgEIAAAABQAAAAExAQAAAAoxNDMwMjE0ODI2AwAAAAMxNjACAAAABDEwNDMEAAAAATAHAAAACjEwLzI0LzIwMjMIAAAACjEyLzMxLzIwMTAJAAAAATCBNafci9TbCEa0VeCN1NsIIkNJUS5UU0U6NzIwMy5JUV9TR0EuQ1E0MjAxMC4uLi5VU0QBAAAAvOAEAAIAAAALNTkwNC42NzczMzMBCAAAAAUAAAABMQEAAAAKMTQzMDIxNDgyNgMAAAADMTYwAgAAAAIyMwQAAAABMAcAAAAKMTAvMjQvMjAyMwgAAAAKMTIvMzEvMjAxMAkAAAABMIE1p9yL1NsIIepE4I3U2wg3Q0lRLlRTRTo3MjAzLklRX1RPVEFMX1JFVl8xWVJfQU5OX0dST1dUSC5DUTQyMDEwLi4uLlVTRAEAAAC84AQAAgAAAAgtMTEuNzA5NwEIAAAABQAAAAExAQAAAAoxNDMwMjE0ODI2AwAAAAI3OQIAAAAENDE5NAQAAAABMAcAAAAKMTAvMjQvMjAyMwgAAAAKMTIvMzEvMjAxMAkAAAABMIE1p9yL1NsIikBT4I3U2wghQ0lRLlRTRTo3MjAzLklRX0RBLkNRNDIwMTAuLi4uVVNEAQAAALzgBAADAAAAAACBNafci9TbCFNeKuCN1NsIL0NJUS5UU0U6NzIwMy5JUV9ORVRfSU5URVJFU1RfRVhQLkNRNDIwMTAuLi4uVVNEAQAAALzgBAACAAAACjI0OS40NDg0NDgB</t>
  </si>
  <si>
    <t>CAAAAAUAAAABMQEAAAAKMTQzMDIxNDgyNgMAAAADMTYwAgAAAAMzNjgEAAAAATAHAAAACjEwLzI0LzIwMjMIAAAACjEyLzMxLzIwMTAJAAAAATCBNafci9TbCNfjK+CN1NsILkNJUS5UU0U6NzIwMy5JUV9ORVRfV09SS0lOR19DQVAuQ1E0MjAxMC4uLi5VU0QBAAAAvOAEAAIAAAALNDQzNjUuMDcwMTQBCAAAAAUAAAABMQEAAAAKMTQzMDIxNDgyNgMAAAADMTYwAgAAAAQxMzExBAAAAAEwBwAAAAoxMC8yNC8yMDIzCAAAAAoxMi8zMS8yMDEwCQAAAAEwgTWn3IvU2wjCoi7gjdTbCCRDSVEuVFNFOjcyMDMuSVFfQ0FQRVguQ1E0MjAxMC4uLi5VU0QBAAAAvOAEAAIAAAAMLTQ0NzMuNzkwNTUzAQgAAAAFAAAAATEBAAAACjE0MzAyMTQ4MjYDAAAAAzE2MAIAAAAEMjAyMQQAAAABMAcAAAAKMTAvMjQvMjAyMwgAAAAKMTIvMzEvMjAxMAkAAAABMIE1p9yL1NsILqc+4I3U2wgoQ0lRLlRTRTo3MjAzLklRX1RPVEFMX1JFVi5DUTMyMDEwLi4uLlVTRAEAAAC84AQAAgAAAAw1NzUyNi45ODM3NTYBCAAAAAUAAAABMQEAAAAKMTQ4NDQwMTg0MQMAAAADMTYwAgAAAAIyOAQAAAABMAcAAAAKMTAvMjQvMjAyMwgAAAAJOS8zMC8yMDEwCQAAAAEwgTWn3IvU2wj1xE3gjdTbCCFDSVEuVFNFOjcyMDMuSVFfTkkuQ1EzMjAxMC4uLi5VU0QBAAAAvOAEAAIAAAALMTE4MS4xMzgyMDQBCAAAAAUAAAABMQEAAAAKMTQ4NDQwMTg0</t>
  </si>
  <si>
    <t>MQMAAAADMTYwAgAAAAIxNQQAAAABMAcAAAAKMTAvMjQvMjAyMwgAAAAJOS8zMC8yMDEwCQAAAAEwgTWn3IvU2wi9/E7gjdTbCClDSVEuVFNFOjcyMDMuSVFfQ0FTSF9FUVVJVi5DUTMyMDEwLi4uLlVTRAEAAAC84AQAAgAAAAsyMjk3MS4zMTI5MgEIAAAABQAAAAExAQAAAAoxNDg0NDAxODQxAwAAAAMxNjACAAAABDEwOTYEAAAAATAHAAAACjEwLzI0LzIwMjMIAAAACTkvMzAvMjAxMAkAAAABMIE1p9yL1NsIF/864I3U2wgtQ0lRLlRTRTo3MjAzLklRX0NBU0hfU1RfSU5WRVNULkNRMzIwMTAuLi4uVVNEAQAAALzgBAACAAAADDQ4MzA0LjgzMDQzOAEIAAAABQAAAAExAQAAAAoxNDg0NDAxODQxAwAAAAMxNjACAAAABDEwMDIEAAAAATAHAAAACjEwLzI0LzIwMjMIAAAACTkvMzAvMjAxMAkAAAABMIE1p9yL1NsIw4U84I3U2wgnQ0lRLlRTRTo3MjAzLklRX1RPVEFMX0NBLkNRMzIwMTAuLi4uVVNEAQAAALzgBAACAAAADTE0NTkzMy4xOTc1ODMBCAAAAAUAAAABMQEAAAAKMTQ4NDQwMTg0MQMAAAADMTYwAgAAAAQxMDA4BAAAAAEwBwAAAAoxMC8yNC8yMDIzCAAAAAk5LzMwLzIwMTAJAAAAATCBNafci9TbCNE2KuCN1NsIK0NJUS5UU0U6NzIwMy5JUV9UT1RBTF9BU1NFVFMuQ1EzMjAxMC4uLi5VU0QBAAAAvOAEAAIAAAAMMzUyMzE2LjIzMjIxAQgAAAAFAAAAATEBAAAACjE0ODQ0MDE4NDEDAAAAAzE2MAIA</t>
  </si>
  <si>
    <t>AAAEMTAwNwQAAAABMAcAAAAKMTAvMjQvMjAyMwgAAAAJOS8zMC8yMDEwCQAAAAEwgTWn3IvU2wh6LUvgjdTbCCdDSVEuVFNFOjcyMDMuSVFfVE9UQUxfQ0wuQ1EzMjAxMC4uLi5VU0QBAAAAvOAEAAIAAAANMTE5NzY2LjM2MDY3MgEIAAAABQAAAAExAQAAAAoxNDg0NDAxODQxAwAAAAMxNjACAAAABDEwMDkEAAAAATAHAAAACjEwLzI0LzIwMjMIAAAACTkvMzAvMjAxMAkAAAABMIE1p9yL1NsIwqIu4I3U2wgpQ0lRLlRTRTo3MjAzLklRX1RPVEFMX0xJQUIuQ1EzMjAxMC4uLi5VU0QBAAAAvOAEAAIAAAANMjIzMTkwLjUzOTExMwEIAAAABQAAAAExAQAAAAoxNDg0NDAxODQxAwAAAAMxNjACAAAABDEyNzYEAAAAATAHAAAACjEwLzI0LzIwMjMIAAAACTkvMzAvMjAxMAkAAAABMIE1p9yL1NsIQ8Yw4I3U2wgqQ0lRLlRTRTo3MjAzLklRX1BSRUZfRVFVSVRZLkNRMzIwMTAuLi4uVVNEAQAAALzgBAADAAAAAACBNafci9TbCANeM+CN1NsIMkNJUS5UU0U6NzIwMy5JUV9UT1RBTF9DT01NT05fRVFVSVRZLkNRMzIwMTAuLi4uVVNEAQAAALzgBAACAAAADDEyMjM1NS42NzMxNwEIAAAABQAAAAExAQAAAAoxNDg0NDAxODQxAwAAAAMxNjACAAAABDEwMDYEAAAAATAHAAAACjEwLzI0LzIwMjMIAAAACTkvMzAvMjAxMAkAAAABMIE1p9yL1NsIHWdK4I3U2wgjQ0lRLlRTRTo3MjAzLklRX0FQSUMuQ1EzMjAxMC4uLi5V</t>
  </si>
  <si>
    <t>U0QBAAAAvOAEAAIAAAALNjAxMC4xMjUyMjcBCAAAAAUAAAABMQEAAAAKMTQ4NDQwMTg0MQMAAAADMTYwAgAAAAQxMDg0BAAAAAEwBwAAAAoxMC8yNC8yMDIzCAAAAAk5LzMwLzIwMTAJAAAAATCBNafci9TbCOdoQeCN1NsIIUNJUS5UU0U6NzIwMy5JUV9SRS5DUTMyMDEwLi4uLlVTRAEAAAC84AQAAgAAAAwxNDA5NzcuMjg4MTcBCAAAAAUAAAABMQEAAAAKMTQ4NDQwMTg0MQMAAAADMTYwAgAAAAQxMjIyBAAAAAEwBwAAAAoxMC8yNC8yMDIzCAAAAAk5LzMwLzIwMTAJAAAAATCBNafci9TbCCHqROCN1NsIK0NJUS5UU0U6NzIwMy5JUV9UT1RBTF9FUVVJVFkuQ1EzMjAxMC4uLi5VU0QBAAAAvOAEAAIAAAANMTI5MTI1LjY5MzA5NwEIAAAABQAAAAExAQAAAAoxNDg0NDAxODQxAwAAAAMxNjACAAAABDEyNzUEAAAAATAHAAAACjEwLzI0LzIwMjMIAAAACTkvMzAvMjAxMAkAAAABMIE1p9yL1NsIzGVM4I3U2wg8Q0lRLlRTRTo3MjAzLklRX1RPVEFMX09VVFNUQU5ESU5HX0ZJTElOR19EQVRFLkNRMzIwMTAuLi4uVVNEAQAAALzgBAACAAAACTE1Njc5LjkxNQEEAAAABQAAAAE1AQAAAAoxNDg0NDAxODQxAgAAAAUyNDE1MwYAAAABMIE1p9yL1NsIoYNH4I3U2wgpQ0lRLlRTRTo3MjAzLklRX1RPVEFMX0RFQlQuQ1EzMjAxMC4uLi5VU0QBAAAAvOAEAAIAAAANMTQ3NjA1LjE1MDIzMwEIAAAABQAAAAExAQAAAAox</t>
  </si>
  <si>
    <t>NDg0NDAxODQxAwAAAAMxNjACAAAABDQxNzMEAAAAATAHAAAACjEwLzI0LzIwMjMIAAAACTkvMzAvMjAxMAkAAAABMIE1p9yL1NsI7pRI4I3U2wgtQ0lRLlRTRTo3MjAzLklRX1BSRUZfRElWX09USEVSLkNRMzIwMTAuLi4uVVNEAQAAALzgBAADAAAAAACBNafci9TbCBf/OuCN1NsII0NJUS5UU0U6NzIwMy5JUV9DT0dTLkNRMzIwMTAuLi4uVVNEAQAAALzgBAACAAAADDQ4NzI0LjYyNTc5NAEIAAAABQAAAAExAQAAAAoxNDg0NDAxODQxAwAAAAMxNjACAAAAAjM0BAAAAAEwBwAAAAoxMC8yNC8yMDIzCAAAAAk5LzMwLzIwMTAJAAAAATCBNafci9TbCMOFPOCN1NsIIUNJUS5UU0U6NzIwMy5JUV9BUC5DUTMyMDEwLi4uLlVTRAEAAAC84AQAAgAAAAwyMTI2OC4zMjY4MTcBCAAAAAUAAAABMQEAAAAKMTQ4NDQwMTg0MQMAAAADMTYwAgAAAAQxMDE4BAAAAAEwBwAAAAoxMC8yNC8yMDIzCAAAAAk5LzMwLzIwMTAJAAAAATCBNafci9TbCC6nPuCN1NsIIUNJUS5UU0U6NzIwMy5JUV9BUi5DUTMyMDEwLi4uLlVTRAEAAAC84AQAAgAAAAwxODk3My43MzAzODMBCAAAAAUAAAABMQEAAAAKMTQ4NDQwMTg0MQMAAAADMTYwAgAAAAQxMDIxBAAAAAEwBwAAAAoxMC8yNC8yMDIzCAAAAAk5LzMwLzIwMTAJAAAAATCBNafci9TbCNfjK+CN1NsIKENJUS5UU0U6NzIwMy5JUV9JTlZFTlRPUlkuQ1EzMjAxMC4uLi5VU0QBAAAA</t>
  </si>
  <si>
    <t>vOAEAAIAAAALMTY1MDkuMjgxNzUBCAAAAAUAAAABMQEAAAAKMTQ4NDQwMTg0MQMAAAADMTYwAgAAAAQxMDQzBAAAAAEwBwAAAAoxMC8yNC8yMDIzCAAAAAk5LzMwLzIwMTAJAAAAATCBNafci9TbCJt7LuCN1NsIIkNJUS5UU0U6NzIwMy5JUV9TR0EuQ1EzMjAxMC4uLi5VU0QBAAAAvOAEAAIAAAALNTQyOS4yMjY0MDIBCAAAAAUAAAABMQEAAAAKMTQ4NDQwMTg0MQMAAAADMTYwAgAAAAIyMwQAAAABMAcAAAAKMTAvMjQvMjAyMwgAAAAJOS8zMC8yMDEwCQAAAAEwgTWn3IvU2whDxjDgjdTbCDdDSVEuVFNFOjcyMDMuSVFfVE9UQUxfUkVWXzFZUl9BTk5fR1JPV1RILkNRMzIwMTAuLi4uVVNEAQAAALzgBAACAAAABjUuODM3MgEIAAAABQAAAAExAQAAAAoxNDg0NDAxODQxAwAAAAI3OQIAAAAENDE5NAQAAAABMAcAAAAKMTAvMjQvMjAyMwgAAAAJOS8zMC8yMDEwCQAAAAEwgTWn3IvU2wgDXjPgjdTbCCFDSVEuVFNFOjcyMDMuSVFfREEuQ1EzMjAxMC4uLi5VU0QBAAAAvOAEAAMAAAAAAIE1p9yL1NsIqvU14I3U2wgvQ0lRLlRTRTo3MjAzLklRX05FVF9JTlRFUkVTVF9FWFAuQ1EzMjAxMC4uLi5VU0QBAAAAvOAEAAIAAAAKMTAwLjk1MTQ3MgEIAAAABQAAAAExAQAAAAoxNDg0NDAxODQxAwAAAAMxNjACAAAAAzM2OAQAAAABMAcAAAAKMTAvMjQvMjAyMwgAAAAJOS8zMC8yMDEwCQAAAAEwgTWn3IvU2wjnaEHg</t>
  </si>
  <si>
    <t>jdTbCC5DSVEuVFNFOjcyMDMuSVFfTkVUX1dPUktJTkdfQ0FQLkNRMzIwMTAuLi4uVVNEAQAAALzgBAACAAAADDM5NzIxLjcyOTI1OQEIAAAABQAAAAExAQAAAAoxNDg0NDAxODQxAwAAAAMxNjACAAAABDEzMTEEAAAAATAHAAAACjEwLzI0LzIwMjMIAAAACTkvMzAvMjAxMAkAAAABMIE1p9yL1NsI15lY4I3U2wgkQ0lRLlRTRTo3MjAzLklRX0NBUEVYLkNRMzIwMTAuLi4uVVNEAQAAALzgBAACAAAADC01Mjc2LjcwNDEwOAEIAAAABQAAAAExAQAAAAoxNDg0NDAxODQxAwAAAAMxNjACAAAABDIwMjEEAAAAATAHAAAACjEwLzI0LzIwMjMIAAAACTkvMzAvMjAxMAkAAAABMIE1p9yL1NsIIepE4I3U2wgoQ0lRLlRTRTo3MjAzLklRX1RPVEFMX1JFVi5DUTIyMDEwLi4uLlVTRAEAAAC84AQAAgAAAAw1NTAyNy4xMDc0NzcBCAAAAAUAAAABMQEAAAAKMTM5NDgxMTk5NAMAAAADMTYwAgAAAAIyOAQAAAABMAcAAAAKMTAvMjQvMjAyMwgAAAAJNi8zMC8yMDEwCQAAAAEwgTWn3IvU2wgupz7gjdTbCCFDSVEuVFNFOjcyMDMuSVFfTkkuQ1EyMjAxMC4uLi5VU0QBAAAAvOAEAAIAAAALMjE1MS4zMDczNzUBCAAAAAUAAAABMQEAAAAKMTM5NDgxMTk5NAMAAAADMTYwAgAAAAIxNQQAAAABMAcAAAAKMTAvMjQvMjAyMwgAAAAJNi8zMC8yMDEwCQAAAAEwgTWn3IvU2wh8h1fgjdTbCClDSVEuVFNFOjcyMDMuSVFfQ0FTSF9F</t>
  </si>
  <si>
    <t>UVVJVi5DUTIyMDEwLi4uLlVTRAEAAAC84AQAAgAAAAwyNzA2Ny43MDE4MTkBCAAAAAUAAAABMQEAAAAKMTM5NDgxMTk5NAMAAAADMTYwAgAAAAQxMDk2BAAAAAEwBwAAAAoxMC8yNC8yMDIzCAAAAAk2LzMwLzIwMTAJAAAAATCBNafci9TbCEPGMOCN1NsILUNJUS5UU0U6NzIwMy5JUV9DQVNIX1NUX0lOVkVTVC5DUTIyMDEwLi4uLlVTRAEAAAC84AQAAgAAAAw0Njk1Ni45OTk2NzUBCAAAAAUAAAABMQEAAAAKMTM5NDgxMTk5NAMAAAADMTYwAgAAAAQxMDAyBAAAAAEwBwAAAAoxMC8yNC8yMDIzCAAAAAk2LzMwLzIwMTAJAAAAATCBNafci9TbCANeM+CN1NsIJ0NJUS5UU0U6NzIwMy5JUV9UT1RBTF9DQS5DUTIyMDEwLi4uLlVTRAEAAAC84AQAAgAAAA0xNDQ1ODkuNDcxOTE2AQgAAAAFAAAAATEBAAAACjEzOTQ4MTE5OTQDAAAAAzE2MAIAAAAEMTAwOAQAAAABMAcAAAAKMTAvMjQvMjAyMwgAAAAJNi8zMC8yMDEwCQAAAAEwgTWn3IvU2wiq9TXgjdTbCCtDSVEuVFNFOjcyMDMuSVFfVE9UQUxfQVNTRVRTLkNRMjIwMTAuLi4uVVNEAQAAALzgBAACAAAADTMzNjM4MS40ODQ4MTYBCAAAAAUAAAABMQEAAAAKMTM5NDgxMTk5NAMAAAADMTYwAgAAAAQxMDA3BAAAAAEwBwAAAAoxMC8yNC8yMDIzCAAAAAk2LzMwLzIwMTAJAAAAATCBNafci9TbCEa0VeCN1NsIJ0NJUS5UU0U6NzIwMy5JUV9UT1RBTF9DTC5DUTIy</t>
  </si>
  <si>
    <t>MDEwLi4uLlVTRAEAAAC84AQAAgAAAA0xMTc5OTIuODA0MTQ3AQgAAAAFAAAAATEBAAAACjEzOTQ4MTE5OTQDAAAAAzE2MAIAAAAEMTAwOQQAAAABMAcAAAAKMTAvMjQvMjAyMwgAAAAJNi8zMC8yMDEwCQAAAAEwgTWn3IvU2wj87FbgjdTbCClDSVEuVFNFOjcyMDMuSVFfVE9UQUxfTElBQi5DUTIyMDEwLi4uLlVTRAEAAAC84AQAAgAAAA0yMTUwMjQuODU4NDc5AQgAAAAFAAAAATEBAAAACjEzOTQ4MTE5OTQDAAAAAzE2MAIAAAAEMTI3NgQAAAABMAcAAAAKMTAvMjQvMjAyMwgAAAAJNi8zMC8yMDEwCQAAAAEwgTWn3IvU2wgh6kTgjdTbCCpDSVEuVFNFOjcyMDMuSVFfUFJFRl9FUVVJVFkuQ1EyMjAxMC4uLi5VU0QBAAAAvOAEAAMAAAAAAIE1p9yL1NsItntU4I3U2wgyQ0lRLlRTRTo3MjAzLklRX1RPVEFMX0NPTU1PTl9FUVVJVFkuQ1EyMjAxMC4uLi5VU0QBAAAAvOAEAAIAAAANMTE1MDUwLjY0NTcwMwEIAAAABQAAAAExAQAAAAoxMzk0ODExOTk0AwAAAAMxNjACAAAABDEwMDYEAAAAATAHAAAACjEwLzI0LzIwMjMIAAAACTYvMzAvMjAxMAkAAAABMIE1p9yL1NsI0TYq4I3U2wgjQ0lRLlRTRTo3MjAzLklRX0FQSUMuQ1EyMjAxMC4uLi5VU0QBAAAAvOAEAAIAAAALNTY2Mi45Njk0MDEBCAAAAAUAAAABMQEAAAAKMTM5NDgxMTk5NAMAAAADMTYwAgAAAAQxMDg0BAAAAAEwBwAAAAoxMC8yNC8yMDIzCAAA</t>
  </si>
  <si>
    <t>AAk2LzMwLzIwMTAJAAAAATCBNafci9TbCNfjK+CN1NsIIUNJUS5UU0U6NzIwMy5JUV9SRS5DUTIyMDEwLi4uLlVTRAEAAAC84AQAAgAAAA0xMzE5MzIuNzcxMjc5AQgAAAAFAAAAATEBAAAACjEzOTQ4MTE5OTQDAAAAAzE2MAIAAAAEMTIyMgQAAAABMAcAAAAKMTAvMjQvMjAyMwgAAAAJNi8zMC8yMDEwCQAAAAEwgTWn3IvU2wjDhTzgjdTbCCtDSVEuVFNFOjcyMDMuSVFfVE9UQUxfRVFVSVRZLkNRMjIwMTAuLi4uVVNEAQAAALzgBAACAAAADTEyMTM1Ni42MjYzMzcBCAAAAAUAAAABMQEAAAAKMTM5NDgxMTk5NAMAAAADMTYwAgAAAAQxMjc1BAAAAAEwBwAAAAoxMC8yNC8yMDIzCAAAAAk2LzMwLzIwMTAJAAAAATCBNafci9TbCC6nPuCN1NsIPENJUS5UU0U6NzIwMy5JUV9UT1RBTF9PVVRTVEFORElOR19GSUxJTkdfREFURS5DUTIyMDEwLi4uLlVTRAEAAAC84AQAAgAAAAgxNTY3OS45NQEEAAAABQAAAAE1AQAAAAoxMzk0ODExOTk0AgAAAAUyNDE1MwYAAAABMIE1p9yL1NsIRWxR4I3U2wgpQ0lRLlRTRTo3MjAzLklRX1RPVEFMX0RFQlQuQ1EyMjAxMC4uLi5VU0QBAAAAvOAEAAIAAAANMTQyMTgxLjAwMDcwOQEIAAAABQAAAAExAQAAAAoxMzk0ODExOTk0AwAAAAMxNjACAAAABDQxNzMEAAAAATAHAAAACjEwLzI0LzIwMjMIAAAACTYvMzAvMjAxMAkAAAABMIE1p9yL1NsI52hB4I3U2wgtQ0lRLlRTRTo3</t>
  </si>
  <si>
    <t>MjAzLklRX1BSRUZfRElWX09USEVSLkNRMjIwMTAuLi4uVVNEAQAAALzgBAADAAAAAACBNafci9TbCIpAU+CN1NsII0NJUS5UU0U6NzIwMy5JUV9DT0dTLkNRMjIwMTAuLi4uVVNEAQAAALzgBAACAAAADDQ0ODY4LjIyMTI0MwEIAAAABQAAAAExAQAAAAoxMzk0ODExOTk0AwAAAAMxNjACAAAAAjM0BAAAAAEwBwAAAAoxMC8yNC8yMDIzCAAAAAk2LzMwLzIwMTAJAAAAATCBNafci9TbCANeM+CN1NsIIUNJUS5UU0U6NzIwMy5JUV9BUC5DUTIyMDEwLi4uLlVTRAEAAAC84AQAAgAAAAwxOTkyNi4xNjQ2MzIBCAAAAAUAAAABMQEAAAAKMTM5NDgxMTk5NAMAAAADMTYwAgAAAAQxMDE4BAAAAAEwBwAAAAoxMC8yNC8yMDIzCAAAAAk2LzMwLzIwMTAJAAAAATCBNafci9TbCKr1NeCN1NsIIUNJUS5UU0U6NzIwMy5JUV9BUi5DUTIyMDEwLi4uLlVTRAEAAAC84AQAAgAAAAwxNzQ5OS42NjY2NTYBCAAAAAUAAAABMQEAAAAKMTM5NDgxMTk5NAMAAAADMTYwAgAAAAQxMDIxBAAAAAEwBwAAAAoxMC8yNC8yMDIzCAAAAAk2LzMwLzIwMTAJAAAAATCBNafci9TbCL38TuCN1NsIKENJUS5UU0U6NzIwMy5JUV9JTlZFTlRPUlkuQ1EyMjAxMC4uLi5VU0QBAAAAvOAEAAIAAAAMMTU5NTIuNjczOTU0AQgAAAAFAAAAATEBAAAACjEzOTQ4MTE5OTQDAAAAAzE2MAIAAAAEMTA0MwQAAAABMAcAAAAKMTAvMjQvMjAyMwgAAAAJNi8z</t>
  </si>
  <si>
    <t>MC8yMDEwCQAAAAEwgTWn3IvU2wisglDgjdTbCCJDSVEuVFNFOjcyMDMuSVFfU0dBLkNRMjIwMTAuLi4uVVNEAQAAALzgBAACAAAACzU4NTEuNzE5NjExAQgAAAAFAAAAATEBAAAACjEzOTQ4MTE5OTQDAAAAAzE2MAIAAAACMjMEAAAAATAHAAAACjEwLzI0LzIwMjMIAAAACTYvMzAvMjAxMAkAAAABMIE1p9yL1NsIF/864I3U2wg3Q0lRLlRTRTo3MjAzLklRX1RPVEFMX1JFVl8xWVJfQU5OX0dST1dUSC5DUTIyMDEwLi4uLlVTRAEAAAC84AQAAgAAAAcyNy4wMDAxAQgAAAAFAAAAATEBAAAACjEzOTQ4MTE5OTQDAAAAAjc5AgAAAAQ0MTk0BAAAAAEwBwAAAAoxMC8yNC8yMDIzCAAAAAk2LzMwLzIwMTAJAAAAATCBNafci9TbCPXETeCN1NsIIUNJUS5UU0U6NzIwMy5JUV9EQS5DUTIyMDEwLi4uLlVTRAEAAAC84AQAAwAAAAAAgTWn3IvU2wjRNirgjdTbCC9DSVEuVFNFOjcyMDMuSVFfTkVUX0lOVEVSRVNUX0VYUC5DUTIyMDEwLi4uLlVTRAEAAAC84AQAAgAAAAoyNDAuODY1MTkzAQgAAAAFAAAAATEBAAAACjEzOTQ4MTE5OTQDAAAAAzE2MAIAAAADMzY4BAAAAAEwBwAAAAoxMC8yNC8yMDIzCAAAAAk2LzMwLzIwMTAJAAAAATCBNafci9TbCNfjK+CN1NsILkNJUS5UU0U6NzIwMy5JUV9ORVRfV09SS0lOR19DQVAuQ1EyMjAxMC4uLi5VU0QBAAAAvOAEAAIAAAAMNDEyODIuNDQxNjM3AQgAAAAFAAAAATEBAAAA</t>
  </si>
  <si>
    <t>CjEzOTQ4MTE5OTQDAAAAAzE2MAIAAAAEMTMxMQQAAAABMAcAAAAKMTAvMjQvMjAyMwgAAAAJNi8zMC8yMDEwCQAAAAEwgTWn3IvU2wibey7gjdTbCCRDSVEuVFNFOjcyMDMuSVFfQ0FQRVguQ1EyMjAxMC4uLi5VU0QBAAAAvOAEAAIAAAALLTUxMTQuNjc3NzcBCAAAAAUAAAABMQEAAAAKMTM5NDgxMTk5NAMAAAADMTYwAgAAAAQyMDIxBAAAAAEwBwAAAAoxMC8yNC8yMDIzCAAAAAk2LzMwLzIwMTAJAAAAATCBNafci9TbCEPGMOCN1NsIKENJUS5UU0U6NzIwMy5JUV9UT1RBTF9SRVYuQ1ExMjAxMC4uLi5VU0QBAAAAvOAEAAIAAAAMNTY0OTYuNDQxNDA0AQgAAAAFAAAAATEBAAAACjE0Nzc2ODk5NzADAAAAAzE2MAIAAAACMjgEAAAAATAHAAAACjEwLzI0LzIwMjMIAAAACTMvMzEvMjAxMAkAAAABMIE1p9yL1NsI7pRI4I3U2wghQ0lRLlRTRTo3MjAzLklRX05JLkNRMTIwMTAuLi4uVVNEAQAAALzgBAACAAAACzEyMDAuNjk1NDI0AQgAAAAFAAAAATEBAAAACjE0Nzc2ODk5NzADAAAAAzE2MAIAAAACMTUEAAAAATAHAAAACjEwLzI0LzIwMjMIAAAACTMvMzEvMjAxMAkAAAABMIE1p9yL1NsIHWdK4I3U2wgpQ0lRLlRTRTo3MjAzLklRX0NBU0hfRVFVSVYuQ1ExMjAxMC4uLi5VU0QBAAAAvOAEAAIAAAAMMTk5NjEuOTc0Njc3AQgAAAAFAAAAATEBAAAACjE0Nzc2ODk5NzADAAAAAzE2MAIAAAAEMTA5NgQAAAAB</t>
  </si>
  <si>
    <t>MAcAAAAKMTAvMjQvMjAyMwgAAAAJMy8zMS8yMDEwCQAAAAEwgTWn3IvU2wgX/zrgjdTbCC1DSVEuVFNFOjcyMDMuSVFfQ0FTSF9TVF9JTlZFU1QuQ1ExMjAxMC4uLi5VU0QBAAAAvOAEAAIAAAAMNDMzNDkuMjIwNzc5AQgAAAAFAAAAATEBAAAACjE0Nzc2ODk5NzADAAAAAzE2MAIAAAAEMTAwMgQAAAABMAcAAAAKMTAvMjQvMjAyMwgAAAAJMy8zMS8yMDEwCQAAAAEwgTWn3IvU2wjDhTzgjdTbCCdDSVEuVFNFOjcyMDMuSVFfVE9UQUxfQ0EuQ1ExMjAxMC4uLi5VU0QBAAAAvOAEAAIAAAANMTM5ODc2Ljk5OTMyOAEIAAAABQAAAAExAQAAAAoxNDc3Njg5OTcwAwAAAAMxNjACAAAABDEwMDgEAAAAATAHAAAACjEwLzI0LzIwMjMIAAAACTMvMzEvMjAxMAkAAAABMIE1p9yL1NsIIoA+4I3U2wgrQ0lRLlRTRTo3MjAzLklRX1RPVEFMX0FTU0VUUy5DUTEyMDEwLi4uLlVTRAEAAAC84AQAAgAAAA0zMjQ3MTIuODQ4Njc2AQgAAAAFAAAAATEBAAAACjE0Nzc2ODk5NzADAAAAAzE2MAIAAAAEMTAwNwQAAAABMAcAAAAKMTAvMjQvMjAyMwgAAAAJMy8zMS8yMDEwCQAAAAEwgTWn3IvU2wgywEbgjdTbCCdDSVEuVFNFOjcyMDMuSVFfVE9UQUxfQ0wuQ1ExMjAxMC4uLi5VU0QBAAAAvOAEAAIAAAANMTE0MzMzLjg1NTMzOQEIAAAABQAAAAExAQAAAAoxNDc3Njg5OTcwAwAAAAMxNjACAAAABDEwMDkEAAAAATAHAAAACjEw</t>
  </si>
  <si>
    <t>LzI0LzIwMjMIAAAACTMvMzEvMjAxMAkAAAABMIE1p9yL1NsIm3su4I3U2wgpQ0lRLlRTRTo3MjAzLklRX1RPVEFMX0xJQUIuQ1ExMjAxMC4uLi5VU0QBAAAAvOAEAAIAAAANMjA3NzY1Ljk0MDM3NAEIAAAABQAAAAExAQAAAAoxNDc3Njg5OTcwAwAAAAMxNjACAAAABDEyNzYEAAAAATAHAAAACjEwLzI0LzIwMjMIAAAACTMvMzEvMjAxMAkAAAABMIE1p9yL1NsIQ8Yw4I3U2wgqQ0lRLlRTRTo3MjAzLklRX1BSRUZfRVFVSVRZLkNRMTIwMTAuLi4uVVNEAQAAALzgBAADAAAAAACBNafci9TbCANeM+CN1NsIMkNJUS5UU0U6NzIwMy5JUV9UT1RBTF9DT01NT05fRVFVSVRZLkNRMTIwMTAuLi4uVVNEAQAAALzgBAACAAAADTExMDg0MC42NjU0NDQBCAAAAAUAAAABMQEAAAAKMTQ3NzY4OTk3MAMAAAADMTYwAgAAAAQxMDA2BAAAAAEwBwAAAAoxMC8yNC8yMDIzCAAAAAkzLzMxLzIwMTAJAAAAATCBNafci9TbCKr1NeCN1NsII0NJUS5UU0U6NzIwMy5JUV9BUElDLkNRMTIwMTAuLi4uVVNEAQAAALzgBAACAAAACzUzNjMuODM2NjI1AQgAAAAFAAAAATEBAAAACjE0Nzc2ODk5NzADAAAAAzE2MAIAAAAEMTA4NAQAAAABMAcAAAAKMTAvMjQvMjAyMwgAAAAJMy8zMS8yMDEwCQAAAAEwgTWn3IvU2wjnaEHgjdTbCCFDSVEuVFNFOjcyMDMuSVFfUkUuQ1ExMjAxMC4uLi5VU0QBAAAAvOAEAAIAAAAMMTIzNzc0LjY5Mzk3</t>
  </si>
  <si>
    <t>AQgAAAAFAAAAATEBAAAACjE0Nzc2ODk5NzADAAAAAzE2MAIAAAAEMTIyMgQAAAABMAcAAAAKMTAvMjQvMjAyMwgAAAAJMy8zMS8yMDEwCQAAAAEwgTWn3IvU2wgh6kTgjdTbCCtDSVEuVFNFOjcyMDMuSVFfVE9UQUxfRVFVSVRZLkNRMTIwMTAuLi4uVVNEAQAAALzgBAACAAAADTExNjk0Ni45MDgzMDIBCAAAAAUAAAABMQEAAAAKMTQ3NzY4OTk3MAMAAAADMTYwAgAAAAQxMjc1BAAAAAEwBwAAAAoxMC8yNC8yMDIzCAAAAAkzLzMxLzIwMTAJAAAAATCBNafci9TbCKGDR+CN1NsIPENJUS5UU0U6NzIwMy5JUV9UT1RBTF9PVVRTVEFORElOR19GSUxJTkdfREFURS5DUTEyMDEwLi4uLlVTRAEAAAC84AQAAgAAAAkxNTY3OS45NzUBBAAAAAUAAAABNQEAAAAKMTQ3NzY4OTk3MAIAAAAFMjQxNTMGAAAAATCBNafci9TbCNE2KuCN1NsIKUNJUS5UU0U6NzIwMy5JUV9UT1RBTF9ERUJULkNRMTIwMTAuLi4uVVNEAQAAALzgBAACAAAADTEzMzg4My4zMzMzNjgBCAAAAAUAAAABMQEAAAAKMTQ3NzY4OTk3MAMAAAADMTYwAgAAAAQ0MTczBAAAAAEwBwAAAAoxMC8yNC8yMDIzCAAAAAkzLzMxLzIwMTAJAAAAATCBNafci9TbCHyHV+CN1NsILUNJUS5UU0U6NzIwMy5JUV9QUkVGX0RJVl9PVEhFUi5DUTEyMDEwLi4uLlVTRAEAAAC84AQAAwAAAAAAgTWn3IvU2wgX/zrgjdTbCCNDSVEuVFNFOjcyMDMuSVFfQ09HUy5DUTEy</t>
  </si>
  <si>
    <t>MDEwLi4uLlVTRAEAAAC84AQAAgAAAAw0Njc0MC4xNzk4OTUBCAAAAAUAAAABMQEAAAAKMTQ3NzY4OTk3MAMAAAADMTYwAgAAAAIzNAQAAAABMAcAAAAKMTAvMjQvMjAyMwgAAAAJMy8zMS8yMDEwCQAAAAEwgTWn3IvU2wjDhTzgjdTbCCFDSVEuVFNFOjcyMDMuSVFfQVAuQ1ExMjAxMC4uLi5VU0QBAAAAvOAEAAIAAAAMMjA5MzMuMDIyNjQ0AQgAAAAFAAAAATEBAAAACjE0Nzc2ODk5NzADAAAAAzE2MAIAAAAEMTAxOAQAAAABMAcAAAAKMTAvMjQvMjAyMwgAAAAJMy8zMS8yMDEwCQAAAAEwgTWn3IvU2wgigD7gjdTbCCFDSVEuVFNFOjcyMDMuSVFfQVIuQ1ExMjAxMC4uLi5VU0QBAAAAvOAEAAIAAAAMMjAxODEuNTk2OTkxAQgAAAAFAAAAATEBAAAACjE0Nzc2ODk5NzADAAAAAzE2MAIAAAAEMTAyMQQAAAABMAcAAAAKMTAvMjQvMjAyMwgAAAAJMy8zMS8yMDEwCQAAAAEwgTWn3IvU2wjXmVjgjdTbCChDSVEuVFNFOjcyMDMuSVFfSU5WRU5UT1JZLkNRMTIwMTAuLi4uVVNEAQAAALzgBAACAAAADDE1MjE4LjI0MTgyMwEIAAAABQAAAAExAQAAAAoxNDc3Njg5OTcwAwAAAAMxNjACAAAABDEwNDMEAAAAATAHAAAACjEwLzI0LzIwMjMIAAAACTMvMzEvMjAxMAkAAAABMIE1p9yL1NsIm3su4I3U2wgiQ0lRLlRTRTo3MjAzLklRX1NHQS5DUTEyMDEwLi4uLlVTRAEAAAC84AQAAgAAAAs2ODM4Ljk4NzcyMgEIAAAA</t>
  </si>
  <si>
    <t>BQAAAAExAQAAAAoxNDc3Njg5OTcwAwAAAAMxNjACAAAAAjIzBAAAAAEwBwAAAAoxMC8yNC8yMDIzCAAAAAkzLzMxLzIwMTAJAAAAATCBNafci9TbCEPGMOCN1NsIN0NJUS5UU0U6NzIwMy5JUV9UT1RBTF9SRVZfMVlSX0FOTl9HUk9XVEguQ1ExMjAxMC4uLi5VU0QBAAAAvOAEAAIAAAAHNDkuMzIwMQEIAAAABQAAAAExAQAAAAoxNDc3Njg5OTcwAwAAAAI3OQIAAAAENDE5NAQAAAABMAcAAAAKMTAvMjQvMjAyMwgAAAAJMy8zMS8yMDEwCQAAAAEwgTWn3IvU2wgDXjPgjdTbCCFDSVEuVFNFOjcyMDMuSVFfREEuQ1ExMjAxMC4uLi5VU0QBAAAAvOAEAAMAAAAAAIE1p9yL1NsIqvU14I3U2wgvQ0lRLlRTRTo3MjAzLklRX05FVF9JTlRFUkVTVF9FWFAuQ1ExMjAxMC4uLi5VU0QBAAAAvOAEAAIAAAAKMTAzLjk5NjE0NgEIAAAABQAAAAExAQAAAAoxNDc3Njg5OTcwAwAAAAMxNjACAAAAAzM2OAQAAAABMAcAAAAKMTAvMjQvMjAyMwgAAAAJMy8zMS8yMDEwCQAAAAEwgTWn3IvU2wj87FbgjdTbCC5DSVEuVFNFOjcyMDMuSVFfTkVUX1dPUktJTkdfQ0FQLkNRMTIwMTAuLi4uVVNEAQAAALzgBAACAAAADS0xMzQxNy43OTI0OTIBCAAAAAUAAAABMQEAAAAKMTQ3NzY4OTk3MAMAAAADMTYwAgAAAAQxMzExBAAAAAEwBwAAAAoxMC8yNC8yMDIzCAAAAAkzLzMxLzIwMTAJAAAAATCBNafci9TbCLZ7VOCN1NsIJENJUS5U</t>
  </si>
  <si>
    <t>U0U6NzIwMy5JUV9DQVBFWC5DUTEyMDEwLi4uLlVTRAEAAAC84AQAAgAAAAwtNDI5NS45OTMwNjgBCAAAAAUAAAABMQEAAAAKMTQ3NzY4OTk3MAMAAAADMTYwAgAAAAQyMDIxBAAAAAEwBwAAAAoxMC8yNC8yMDIzCAAAAAkzLzMxLzIwMTAJAAAAATCBNafci9TbCCHqROCN1NsIKENJUS5UU0U6NzIwMy5JUV9UT1RBTF9SRVYuQ1E0MjAwOS4uLi5VU0QBAAAAvOAEAAIAAAAMNTY4NjAuODIzOTAxAQgAAAAFAAAAATEBAAAACjE0MzAyMTQ4NzMDAAAAAzE2MAIAAAACMjgEAAAAATAHAAAACjEwLzI0LzIwMjMIAAAACjEyLzMxLzIwMDkJAAAAATCBNafci9TbCCKAPuCN1NsIIUNJUS5UU0U6NzIwMy5JUV9OSS5DUTQyMDA5Li4uLlVTRAEAAAC84AQAAgAAAAsxNjQ2LjAxMTY0NQEIAAAABQAAAAExAQAAAAoxNDMwMjE0ODczAwAAAAMxNjACAAAAAjE1BAAAAAEwBwAAAAoxMC8yNC8yMDIzCAAAAAoxMi8zMS8yMDA5CQAAAAEwgTWn3IvU2wiKQFPgjdTbCClDSVEuVFNFOjcyMDMuSVFfQ0FTSF9FUVVJVi5DUTQyMDA5Li4uLlVTRAEAAAC84AQAAgAAAAwyMjk0Mi4wMzA1NzkBCAAAAAUAAAABMQEAAAAKMTQzMDIxNDg3MwMAAAADMTYwAgAAAAQxMDk2BAAAAAEwBwAAAAoxMC8yNC8yMDIzCAAAAAoxMi8zMS8yMDA5CQAAAAEwgTWn3IvU2wjnaEHgjdTbCC1DSVEuVFNFOjcyMDMuSVFfQ0FTSF9TVF9JTlZFU1QuQ1E0</t>
  </si>
  <si>
    <t>MjAwOS4uLi5VU0QBAAAAvOAEAAIAAAAMNDM1NjcuNjgzNzQ0AQgAAAAFAAAAATEBAAAACjE0MzAyMTQ4NzMDAAAAAzE2MAIAAAAEMTAwMgQAAAABMAcAAAAKMTAvMjQvMjAyMwgAAAAKMTIvMzEvMjAwOQkAAAABMIE1p9yL1NsIA14z4I3U2wgnQ0lRLlRTRTo3MjAzLklRX1RPVEFMX0NBLkNRNDIwMDkuLi4uVVNEAQAAALzgBAACAAAADTEzMjkwMC45OTkyNTcBCAAAAAUAAAABMQEAAAAKMTQzMDIxNDg3MwMAAAADMTYwAgAAAAQxMDA4BAAAAAEwBwAAAAoxMC8yNC8yMDIzCAAAAAoxMi8zMS8yMDA5CQAAAAEwgTWn3IvU2wiq9TXgjdTbCCtDSVEuVFNFOjcyMDMuSVFfVE9UQUxfQVNTRVRTLkNRNDIwMDkuLi4uVVNEAQAAALzgBAACAAAADTMxNzQ3OC45NjkxNTEBCAAAAAUAAAABMQEAAAAKMTQzMDIxNDg3MwMAAAADMTYwAgAAAAQxMDA3BAAAAAEwBwAAAAoxMC8yNC8yMDIzCAAAAAoxMi8zMS8yMDA5CQAAAAEwgTWn3IvU2wisglDgjdTbCCdDSVEuVFNFOjcyMDMuSVFfVE9UQUxfQ0wuQ1E0MjAwOS4uLi5VU0QBAAAAvOAEAAIAAAANMTExODgxLjg0NTU0NAEIAAAABQAAAAExAQAAAAoxNDMwMjE0ODczAwAAAAMxNjACAAAABDEwMDkEAAAAATAHAAAACjEwLzI0LzIwMjMIAAAACjEyLzMxLzIwMDkJAAAAATCBNafci9TbCEVsUeCN1NsIKUNJUS5UU0U6NzIwMy5JUV9UT1RBTF9MSUFCLkNRNDIwMDkuLi4u</t>
  </si>
  <si>
    <t>VVNEAQAAALzgBAACAAAADTIwMjg0Ny4yMjg0NTgBCAAAAAUAAAABMQEAAAAKMTQzMDIxNDg3MwMAAAADMTYwAgAAAAQxMjc2BAAAAAEwBwAAAAoxMC8yNC8yMDIzCAAAAAoxMi8zMS8yMDA5CQAAAAEwgTWn3IvU2wgX/zrgjdTbCCpDSVEuVFNFOjcyMDMuSVFfUFJFRl9FUVVJVFkuQ1E0MjAwOS4uLi5VU0QBAAAAvOAEAAMAAAAAAIE1p9yL1NsIvfxO4I3U2wgyQ0lRLlRTRTo3MjAzLklRX1RPVEFMX0NPTU1PTl9FUVVJVFkuQ1E0MjAwOS4uLi5VU0QBAAAAvOAEAAIAAAANMTA4ODU4LjkwOTYzNgEIAAAABQAAAAExAQAAAAoxNDMwMjE0ODczAwAAAAMxNjACAAAABDEwMDYEAAAAATAHAAAACjEwLzI0LzIwMjMIAAAACjEyLzMxLzIwMDkJAAAAATCBNafci9TbCNE2KuCN1NsII0NJUS5UU0U6NzIwMy5JUV9BUElDLkNRNDIwMDkuLi4uVVNEAQAAALzgBAACAAAACzU0MDIuMDgzOTA1AQgAAAAFAAAAATEBAAAACjE0MzAyMTQ4NzMDAAAAAzE2MAIAAAAEMTA4NAQAAAABMAcAAAAKMTAvMjQvMjAyMwgAAAAKMTIvMzEvMjAwOQkAAAABMIE1p9yL1NsI1+Mr4I3U2wghQ0lRLlRTRTo3MjAzLklRX1JFLkNRNDIwMDkuLi4uVVNEAQAAALzgBAACAAAADTEyMzA3NC4zNzg4MTEBCAAAAAUAAAABMQEAAAAKMTQzMDIxNDg3MwMAAAADMTYwAgAAAAQxMjIyBAAAAAEwBwAAAAoxMC8yNC8yMDIzCAAAAAoxMi8zMS8yMDA5</t>
  </si>
  <si>
    <t>CQAAAAEwgTWn3IvU2whDxjDgjdTbCCtDSVEuVFNFOjcyMDMuSVFfVE9UQUxfRVFVSVRZLkNRNDIwMDkuLi4uVVNEAQAAALzgBAACAAAADTExNDYzMS43NDA2OTMBCAAAAAUAAAABMQEAAAAKMTQzMDIxNDg3MwMAAAADMTYwAgAAAAQxMjc1BAAAAAEwBwAAAAoxMC8yNC8yMDIzCAAAAAoxMi8zMS8yMDA5CQAAAAEwgTWn3IvU2wgigD7gjdTbCDxDSVEuVFNFOjcyMDMuSVFfVE9UQUxfT1VUU1RBTkRJTkdfRklMSU5HX0RBVEUuQ1E0MjAwOS4uLi5VU0QBAAAAvOAEAAIAAAAIMTU2ODAuMDMBBAAAAAUAAAABNQEAAAAKMTQzMDIxNDg3MwIAAAAFMjQxNTMGAAAAATCBNafci9TbCMxlTOCN1NsIKUNJUS5UU0U6NzIwMy5JUV9UT1RBTF9ERUJULkNRNDIwMDkuLi4uVVNEAQAAALzgBAACAAAADTEzNTE0MS40MjQ1ODcBCAAAAAUAAAABMQEAAAAKMTQzMDIxNDg3MwMAAAADMTYwAgAAAAQ0MTczBAAAAAEwBwAAAAoxMC8yNC8yMDIzCAAAAAoxMi8zMS8yMDA5CQAAAAEwgTWn3IvU2wjnaEHgjdTbCC1DSVEuVFNFOjcyMDMuSVFfUFJFRl9ESVZfT1RIRVIuQ1E0MjAwOS4uLi5VU0QBAAAAvOAEAAMAAAAAAIE1p9yL1NsI9cRN4I3U2wgjQ0lRLlRTRTo3MjAzLklRX0NPR1MuQ1E0MjAwOS4uLi5VU0QBAAAAvOAEAAIAAAAMNDcxNjYuODk5MzczAQgAAAAFAAAAATEBAAAACjE0MzAyMTQ4NzMDAAAAAzE2MAIAAAACMzQE</t>
  </si>
  <si>
    <t>AAAAATAHAAAACjEwLzI0LzIwMjMIAAAACjEyLzMxLzIwMDkJAAAAATCBNafci9TbCCHqROCN1NsIIUNJUS5UU0U6NzIwMy5JUV9BUC5DUTQyMDA5Li4uLlVTRAEAAAC84AQAAgAAAAwyNTEyMC42NjI5MjYBCAAAAAUAAAABMQEAAAAKMTQzMDIxNDg3MwMAAAADMTYwAgAAAAQxMDE4BAAAAAEwBwAAAAoxMC8yNC8yMDIzCAAAAAoxMi8zMS8yMDA5CQAAAAEwgTWn3IvU2wiq9TXgjdTbCCFDSVEuVFNFOjcyMDMuSVFfQVIuQ1E0MjAwOS4uLi5VU0QBAAAAvOAEAAIAAAAMMTc1MzAuMTM4NDM0AQgAAAAFAAAAATEBAAAACjE0MzAyMTQ4NzMDAAAAAzE2MAIAAAAEMTAyMQQAAAABMAcAAAAKMTAvMjQvMjAyMwgAAAAKMTIvMzEvMjAwOQkAAAABMIE1p9yL1NsIHWdK4I3U2wgoQ0lRLlRTRTo3MjAzLklRX0lOVkVOVE9SWS5DUTQyMDA5Li4uLlVTRAEAAAC84AQAAgAAAAwxNTIxOC4zNTg5NjgBCAAAAAUAAAABMQEAAAAKMTQzMDIxNDg3MwMAAAADMTYwAgAAAAQxMDQzBAAAAAEwBwAAAAoxMC8yNC8yMDIzCAAAAAoxMi8zMS8yMDA5CQAAAAEwgTWn3IvU2wh6LUvgjdTbCCJDSVEuVFNFOjcyMDMuSVFfU0dBLkNRNDIwMDkuLi4uVVNEAQAAALzgBAACAAAACzU4MzIuMDQ1NzUxAQgAAAAFAAAAATEBAAAACjE0MzAyMTQ4NzMDAAAAAzE2MAIAAAACMjMEAAAAATAHAAAACjEwLzI0LzIwMjMIAAAACjEyLzMxLzIwMDkJ</t>
  </si>
  <si>
    <t>AAAAATCBNafci9TbCBf/OuCN1NsIN0NJUS5UU0U6NzIwMy5JUV9UT1RBTF9SRVZfMVlSX0FOTl9HUk9XVEguQ1E0MjAwOS4uLi5VU0QBAAAAvOAEAAIAAAAHMTAuMjAzMgEIAAAABQAAAAExAQAAAAoxNDMwMjE0ODczAwAAAAI3OQIAAAAENDE5NAQAAAABMAcAAAAKMTAvMjQvMjAyMwgAAAAKMTIvMzEvMjAwOQkAAAABMIE1p9yL1NsIw4U84I3U2wghQ0lRLlRTRTo3MjAzLklRX0RBLkNRNDIwMDkuLi4uVVNEAQAAALzgBAADAAAAAACBNafci9TbCNE2KuCN1NsIL0NJUS5UU0U6NzIwMy5JUV9ORVRfSU5URVJFU1RfRVhQLkNRNDIwMDkuLi4uVVNEAQAAALzgBAACAAAACjE1My41NDc4MjcBCAAAAAUAAAABMQEAAAAKMTQzMDIxNDg3MwMAAAADMTYwAgAAAAMzNjgEAAAAATAHAAAACjEwLzI0LzIwMjMIAAAACjEyLzMxLzIwMDkJAAAAATCBNafci9TbCNfjK+CN1NsILkNJUS5UU0U6NzIwMy5JUV9ORVRfV09SS0lOR19DQVAuQ1E0MjAwOS4uLi5VU0QBAAAAvOAEAAIAAAAMMzgzMDIuNTA2OTYxAQgAAAAFAAAAATEBAAAACjE0MzAyMTQ4NzMDAAAAAzE2MAIAAAAEMTMxMQQAAAABMAcAAAAKMTAvMjQvMjAyMwgAAAAKMTIvMzEvMjAwOQkAAAABMIE1p9yL1NsIm3su4I3U2wgkQ0lRLlRTRTo3MjAzLklRX0NBUEVYLkNRNDIwMDkuLi4uVVNEAQAAALzgBAACAAAADC0zNjg2LjIzMjg2OQEIAAAABQAAAAExAQAA</t>
  </si>
  <si>
    <t>AAoxNDMwMjE0ODczAwAAAAMxNjACAAAABDIwMjEEAAAAATAHAAAACjEwLzI0LzIwMjMIAAAACjEyLzMxLzIwMDkJAAAAATCBNafci9TbCEPGMOCN1NsIKENJUS5UU0U6NzIwMy5JUV9UT1RBTF9SRVYuQ1EzMjAwOS4uLi5VU0QBAAAAvOAEAAIAAAAMNTA3NTcuOTMxMzM1AQgAAAAFAAAAATEBAAAACjE0MjAyMjM2MDcDAAAAAzE2MAIAAAACMjgEAAAAATAHAAAACjEwLzI0LzIwMjMIAAAACTkvMzAvMjAwOQkAAAABMIE1p9yL1NsI7pRI4I3U2wghQ0lRLlRTRTo3MjAzLklRX05JLkNRMzIwMDkuLi4uVVNEAQAAALzgBAACAAAACjI0NC4wNDU4MTgBCAAAAAUAAAABMQEAAAAKMTQyMDIyMzYwNwMAAAADMTYwAgAAAAIxNQQAAAABMAcAAAAKMTAvMjQvMjAyMwgAAAAJOS8zMC8yMDA5CQAAAAEwgTWn3IvU2wjXmVjgjdTbCClDSVEuVFNFOjcyMDMuSVFfQ0FTSF9FUVVJVi5DUTMyMDA5Li4uLlVTRAEAAAC84AQAAgAAAAwyOTY0NS4yMDc1NDcBCAAAAAUAAAABMQEAAAAKMTQyMDIyMzYwNwMAAAADMTYwAgAAAAQxMDk2BAAAAAEwBwAAAAoxMC8yNC8yMDIzCAAAAAk5LzMwLzIwMDkJAAAAATCBNafci9TbCOfXOuCN1NsILUNJUS5UU0U6NzIwMy5JUV9DQVNIX1NUX0lOVkVTVC5DUTMyMDA5Li4uLlVTRAEAAAC84AQAAgAAAAw0MTMzMS43MDA3MzkBCAAAAAUAAAABMQEAAAAKMTQyMDIyMzYwNwMAAAADMTYwAgAA</t>
  </si>
  <si>
    <t>AAQxMDAyBAAAAAEwBwAAAAoxMC8yNC8yMDIzCAAAAAk5LzMwLzIwMDkJAAAAATCBNafci9TbCMOFPOCN1NsIJ0NJUS5UU0U6NzIwMy5JUV9UT1RBTF9DQS5DUTMyMDA5Li4uLlVTRAEAAAC84AQAAgAAAA0xMjk2NTQuNzgzNTc2AQgAAAAFAAAAATEBAAAACjE0MjAyMjM2MDcDAAAAAzE2MAIAAAAEMTAwOAQAAAABMAcAAAAKMTAvMjQvMjAyMwgAAAAJOS8zMC8yMDA5CQAAAAEwgTWn3IvU2wgigD7gjdTbCCtDSVEuVFNFOjcyMDMuSVFfVE9UQUxfQVNTRVRTLkNRMzIwMDkuLi4uVVNEAQAAALzgBAACAAAADTMxODk1Ny45MDM0NDQBCAAAAAUAAAABMQEAAAAKMTQyMDIyMzYwNwMAAAADMTYwAgAAAAQxMDA3BAAAAAEwBwAAAAoxMC8yNC8yMDIzCAAAAAk5LzMwLzIwMDkJAAAAATCBNafci9TbCEa0VeCN1NsIJ0NJUS5UU0U6NzIwMy5JUV9UT1RBTF9DTC5DUTMyMDA5Li4uLlVTRAEAAAC84AQAAgAAAA0xMDc3MzAuNTkyOTE0AQgAAAAFAAAAATEBAAAACjE0MjAyMjM2MDcDAAAAAzE2MAIAAAAEMTAwOQQAAAABMAcAAAAKMTAvMjQvMjAyMwgAAAAJOS8zMC8yMDA5CQAAAAEwgTWn3IvU2wibey7gjdTbCClDSVEuVFNFOjcyMDMuSVFfVE9UQUxfTElBQi5DUTMyMDA5Li4uLlVTRAEAAAC84AQAAgAAAA0yMDE2MjYuMDI1NDU0AQgAAAAFAAAAATEBAAAACjE0MjAyMjM2MDcDAAAAAzE2MAIAAAAEMTI3NgQAAAAB</t>
  </si>
  <si>
    <t>MAcAAAAKMTAvMjQvMjAyMwgAAAAJOS8zMC8yMDA5CQAAAAEwgTWn3IvU2whDxjDgjdTbCCpDSVEuVFNFOjcyMDMuSVFfUFJFRl9FUVVJVFkuQ1EzMjAwOS4uLi5VU0QBAAAAvOAEAAMAAAAAAIE1p9yL1NsIA14z4I3U2wgyQ0lRLlRTRTo3MjAzLklRX1RPVEFMX0NPTU1PTl9FUVVJVFkuQ1EzMjAwOS4uLi5VU0QBAAAAvOAEAAIAAAANMTExNDY4LjY2NDkyNAEIAAAABQAAAAExAQAAAAoxNDIwMjIzNjA3AwAAAAMxNjACAAAABDEwMDYEAAAAATAHAAAACjEwLzI0LzIwMjMIAAAACTkvMzAvMjAwOQkAAAABMIE1p9yL1NsIqvU14I3U2wgjQ0lRLlRTRTo3MjAzLklRX0FQSUMuQ1EzMjAwOS4uLi5VU0QBAAAAvOAEAAIAAAALNTYxMy4zMzMyMTcBCAAAAAUAAAABMQEAAAAKMTQyMDIyMzYwNwMAAAADMTYwAgAAAAQxMDg0BAAAAAEwBwAAAAoxMC8yNC8yMDIzCAAAAAk5LzMwLzIwMDkJAAAAATCBNafci9TbCHyHV+CN1NsIIUNJUS5UU0U6NzIwMy5JUV9SRS5DUTMyMDA5Li4uLlVTRAEAAAC84AQAAgAAAA0xMjcwMjguNTUyODM5AQgAAAAFAAAAATEBAAAACjE0MjAyMjM2MDcDAAAAAzE2MAIAAAAEMTIyMgQAAAABMAcAAAAKMTAvMjQvMjAyMwgAAAAJOS8zMC8yMDA5CQAAAAEwgTWn3IvU2wgh6kTgjdTbCCtDSVEuVFNFOjcyMDMuSVFfVE9UQUxfRVFVSVRZLkNRMzIwMDkuLi4uVVNEAQAAALzgBAACAAAADTEx</t>
  </si>
  <si>
    <t>NzMzMS44Nzc5OTEBCAAAAAUAAAABMQEAAAAKMTQyMDIyMzYwNwMAAAADMTYwAgAAAAQxMjc1BAAAAAEwBwAAAAoxMC8yNC8yMDIzCAAAAAk5LzMwLzIwMDkJAAAAATCBNafci9TbCPzsVuCN1NsIPENJUS5UU0U6NzIwMy5JUV9UT1RBTF9PVVRTVEFORElOR19GSUxJTkdfREFURS5DUTMyMDA5Li4uLlVTRAEAAAC84AQAAgAAAAgxNTY4MC4wNwEEAAAABQAAAAE1AQAAAAoxNDIwMjIzNjA3AgAAAAUyNDE1MwYAAAABMIE1p9yL1NsI0TYq4I3U2wgpQ0lRLlRTRTo3MjAzLklRX1RPVEFMX0RFQlQuQ1EzMjAwOS4uLi5VU0QBAAAAvOAEAAIAAAANMTMzODY5LjQ0NjgwMwEIAAAABQAAAAExAQAAAAoxNDIwMjIzNjA3AwAAAAMxNjACAAAABDQxNzMEAAAAATAHAAAACjEwLzI0LzIwMjMIAAAACTkvMzAvMjAwOQkAAAABMIE1p9yL1NsI1+Mr4I3U2wgtQ0lRLlRTRTo3MjAzLklRX1BSRUZfRElWX09USEVSLkNRMzIwMDkuLi4uVVNEAQAAALzgBAADAAAAAACBNafci9TbCOfXOuCN1NsII0NJUS5UU0U6NzIwMy5JUV9DT0dTLkNRMzIwMDkuLi4uVVNEAQAAALzgBAACAAAADDQyOTU2LjUxMjEwNQEIAAAABQAAAAExAQAAAAoxNDIwMjIzNjA3AwAAAAMxNjACAAAAAjM0BAAAAAEwBwAAAAoxMC8yNC8yMDIzCAAAAAk5LzMwLzIwMDkJAAAAATCBNafci9TbCMOFPOCN1NsIIUNJUS5UU0U6NzIwMy5JUV9BUC5DUTMyMDA5</t>
  </si>
  <si>
    <t>Li4uLlVTRAEAAAC84AQAAgAAAAsyNTczNi4yNzIxNwEIAAAABQAAAAExAQAAAAoxNDIwMjIzNjA3AwAAAAMxNjACAAAABDEwMTgEAAAAATAHAAAACjEwLzI0LzIwMjMIAAAACTkvMzAvMjAwOQkAAAABMIE1p9yL1NsIIoA+4I3U2wghQ0lRLlRTRTo3MjAzLklRX0FSLkNRMzIwMDkuLi4uVVNEAQAAALzgBAACAAAADDE2NTY4LjM0ODM1OQEIAAAABQAAAAExAQAAAAoxNDIwMjIzNjA3AwAAAAMxNjACAAAABDEwMjEEAAAAATAHAAAACjEwLzI0LzIwMjMIAAAACTkvMzAvMjAwOQkAAAABMIE1p9yL1NsItntU4I3U2wgoQ0lRLlRTRTo3MjAzLklRX0lOVkVOVE9SWS5DUTMyMDA5Li4uLlVTRAEAAAC84AQAAgAAAAwxNjMyNS43NDQyODQBCAAAAAUAAAABMQEAAAAKMTQyMDIyMzYwNwMAAAADMTYwAgAAAAQxMDQzBAAAAAEwBwAAAAoxMC8yNC8yMDIzCAAAAAk5LzMwLzIwMDkJAAAAATCBNafci9TbCOdoQeCN1NsIIkNJUS5UU0U6NzIwMy5JUV9TR0EuQ1EzMjAwOS4uLi5VU0QBAAAAvOAEAAIAAAALNTEzNC45ODczMjEBCAAAAAUAAAABMQEAAAAKMTQyMDIyMzYwNwMAAAADMTYwAgAAAAIyMwQAAAABMAcAAAAKMTAvMjQvMjAyMwgAAAAJOS8zMC8yMDA5CQAAAAEwgTWn3IvU2whDxjDgjdTbCDdDSVEuVFNFOjcyMDMuSVFfVE9UQUxfUkVWXzFZUl9BTk5fR1JPV1RILkNRMzIwMDkuLi4uVVNEAQAAALzgBAACAAAA</t>
  </si>
  <si>
    <t>CC0yMy45OTQxAQgAAAAFAAAAATEBAAAACjE0MjAyMjM2MDcDAAAAAjc5AgAAAAQ0MTk0BAAAAAEwBwAAAAoxMC8yNC8yMDIzCAAAAAk5LzMwLzIwMDkJAAAAATCBNafci9TbCANeM+CN1NsIIUNJUS5UU0U6NzIwMy5JUV9EQS5DUTMyMDA5Li4uLlVTRAEAAAC84AQAAwAAAAAAgTWn3IvU2wiq9TXgjdTbCC9DSVEuVFNFOjcyMDMuSVFfTkVUX0lOVEVSRVNUX0VYUC5DUTMyMDA5Li4uLlVTRAEAAAC84AQAAgAAAAk3Ni4zMDA2NDEBCAAAAAUAAAABMQEAAAAKMTQyMDIyMzYwNwMAAAADMTYwAgAAAAMzNjgEAAAAATAHAAAACjEwLzI0LzIwMjMIAAAACTkvMzAvMjAwOQkAAAABMIE1p9yL1NsIRWxR4I3U2wguQ0lRLlRTRTo3MjAzLklRX05FVF9XT1JLSU5HX0NBUC5DUTMyMDA5Li4uLlVTRAEAAAC84AQAAgAAAAwzNzA5MS4wMzAyNDgBCAAAAAUAAAABMQEAAAAKMTQyMDIyMzYwNwMAAAADMTYwAgAAAAQxMzExBAAAAAEwBwAAAAoxMC8yNC8yMDIzCAAAAAk5LzMwLzIwMDkJAAAAATCBNafci9TbCIpAU+CN1NsIJENJUS5UU0U6NzIwMy5JUV9DQVBFWC5DUTMyMDA5Li4uLlVTRAEAAAC84AQAAgAAAAwtMzQwMS44NTUxOTcBCAAAAAUAAAABMQEAAAAKMTQyMDIyMzYwNwMAAAADMTYwAgAAAAQyMDIxBAAAAAEwBwAAAAoxMC8yNC8yMDIzCAAAAAk5LzMwLzIwMDkJAAAAATCBNafci9TbCKyCUOCN1NsIKENJUS5U</t>
  </si>
  <si>
    <t>U0U6NzIwMy5JUV9UT1RBTF9SRVYuQ1EyMjAwOS4uLi5VU0QBAAAAvOAEAAIAAAAMMzk4MjQuMzEzOTMzAQgAAAAFAAAAATEBAAAACjEzOTQ4MTI3NTcDAAAAAzE2MAIAAAACMjgEAAAAATAHAAAACjEwLzI0LzIwMjMIAAAACTYvMzAvMjAwOQkAAAABMIE1p9yL1NsI9cRN4I3U2wghQ0lRLlRTRTo3MjAzLklRX05JLkNRMjIwMDkuLi4uVVNEAQAAALzgBAACAAAACy04MDcuOTEwNzI3AQgAAAAFAAAAATEBAAAACjEzOTQ4MTI3NTcDAAAAAzE2MAIAAAACMTUEAAAAATAHAAAACjEwLzI0LzIwMjMIAAAACTYvMzAvMjAwOQkAAAABMIE1p9yL1NsI52hB4I3U2wgpQ0lRLlRTRTo3MjAzLklRX0NBU0hfRVFVSVYuQ1EyMjAwOS4uLi5VU0QBAAAAvOAEAAIAAAAMMjc5MTkuNzkyNjU4AQgAAAAFAAAAATEBAAAACjEzOTQ4MTI3NTcDAAAAAzE2MAIAAAAEMTA5NgQAAAABMAcAAAAKMTAvMjQvMjAyMwgAAAAJNi8zMC8yMDA5CQAAAAEwgTWn3IvU2wi9/E7gjdTbCC1DSVEuVFNFOjcyMDMuSVFfQ0FTSF9TVF9JTlZFU1QuQ1EyMjAwOS4uLi5VU0QBAAAAvOAEAAIAAAAMMzQxNTcuNDM2MTE3AQgAAAAFAAAAATEBAAAACjEzOTQ4MTI3NTcDAAAAAzE2MAIAAAAEMTAwMgQAAAABMAcAAAAKMTAvMjQvMjAyMwgAAAAJNi8zMC8yMDA5CQAAAAEwgTWn3IvU2wgh6kTgjdTbCCdDSVEuVFNFOjcyMDMuSVFfVE9UQUxfQ0EuQ1Ey</t>
  </si>
  <si>
    <t>MjAwOS4uLi5VU0QBAAAAvOAEAAIAAAANMTIxNTI1LjM2ODUwMQEIAAAABQAAAAExAQAAAAoxMzk0ODEyNzU3AwAAAAMxNjACAAAABDEwMDgEAAAAATAHAAAACjEwLzI0LzIwMjMIAAAACTYvMzAvMjAwOQkAAAABMIE1p9yL1NsIqvU14I3U2wgrQ0lRLlRTRTo3MjAzLklRX1RPVEFMX0FTU0VUUy5DUTIyMDA5Li4uLlVTRAEAAAC84AQAAgAAAA0zMDUyNjMuODcwMjY4AQgAAAAFAAAAATEBAAAACjEzOTQ4MTI3NTcDAAAAAzE2MAIAAAAEMTAwNwQAAAABMAcAAAAKMTAvMjQvMjAyMwgAAAAJNi8zMC8yMDA5CQAAAAEwgTWn3IvU2wh6LUvgjdTbCCdDSVEuVFNFOjcyMDMuSVFfVE9UQUxfQ0wuQ1EyMjAwOS4uLi5VU0QBAAAAvOAEAAIAAAANMTEwMjMyLjIwNDYxNgEIAAAABQAAAAExAQAAAAoxMzk0ODEyNzU3AwAAAAMxNjACAAAABDEwMDkEAAAAATAHAAAACjEwLzI0LzIwMjMIAAAACTYvMzAvMjAwOQkAAAABMIE1p9yL1NsIzGVM4I3U2wgpQ0lRLlRTRTo3MjAzLklRX1RPVEFMX0xJQUIuQ1EyMjAwOS4uLi5VU0QBAAAAvOAEAAIAAAANMTk1MTk5LjM4OTUwNgEIAAAABQAAAAExAQAAAAoxMzk0ODEyNzU3AwAAAAMxNjACAAAABDEyNzYEAAAAATAHAAAACjEwLzI0LzIwMjMIAAAACTYvMzAvMjAwOQkAAAABMIE1p9yL1NsI59c64I3U2wgqQ0lRLlRTRTo3MjAzLklRX1BSRUZfRVFVSVRZLkNRMjIwMDkuLi4u</t>
  </si>
  <si>
    <t>VVNEAQAAALzgBAADAAAAAACBNafci9TbCMOFPOCN1NsIMkNJUS5UU0U6NzIwMy5JUV9UT1RBTF9DT01NT05fRVFVSVRZLkNRMjIwMDkuLi4uVVNEAQAAALzgBAACAAAADTEwNDUwMi41NDk3NDIBCAAAAAUAAAABMQEAAAAKMTM5NDgxMjc1NwMAAAADMTYwAgAAAAQxMDA2BAAAAAEwBwAAAAoxMC8yNC8yMDIzCAAAAAk2LzMwLzIwMDkJAAAAATCBNafci9TbCNE2KuCN1NsII0NJUS5UU0U6NzIwMy5JUV9BUElDLkNRMjIwMDkuLi4uVVNEAQAAALzgBAACAAAACzUyMTAuNDMzNDgyAQgAAAAFAAAAATEBAAAACjEzOTQ4MTI3NTcDAAAAAzE2MAIAAAAEMTA4NAQAAAABMAcAAAAKMTAvMjQvMjAyMwgAAAAJNi8zMC8yMDA5CQAAAAEwgTWn3IvU2wjX4yvgjdTbCCFDSVEuVFNFOjcyMDMuSVFfUkUuQ1EyMjAwOS4uLi5VU0QBAAAAvOAEAAIAAAANMTE3NzY4LjQzMTAxMQEIAAAABQAAAAExAQAAAAoxMzk0ODEyNzU3AwAAAAMxNjACAAAABDEyMjIEAAAAATAHAAAACjEwLzI0LzIwMjMIAAAACTYvMzAvMjAwOQkAAAABMIE1p9yL1NsIQ8Yw4I3U2wgrQ0lRLlRTRTo3MjAzLklRX1RPVEFMX0VRVUlUWS5DUTIyMDA5Li4uLlVTRAEAAAC84AQAAgAAAA0xMTAwNjQuNDgwNzYzAQgAAAAFAAAAATEBAAAACjEzOTQ4MTI3NTcDAAAAAzE2MAIAAAAEMTI3NQQAAAABMAcAAAAKMTAvMjQvMjAyMwgAAAAJNi8zMC8yMDA5CQAA</t>
  </si>
  <si>
    <t>AAEwgTWn3IvU2wgDXjPgjdTbCDxDSVEuVFNFOjcyMDMuSVFfVE9UQUxfT1VUU1RBTkRJTkdfRklMSU5HX0RBVEUuQ1EyMjAwOS4uLi5VU0QBAAAAvOAEAAIAAAAJMTU2NzkuNjg1AQQAAAAFAAAAATUBAAAACjEzOTQ4MTI3NTcCAAAABTI0MTUzBgAAAAEwgTWn3IvU2wjulEjgjdTbCClDSVEuVFNFOjcyMDMuSVFfVE9UQUxfREVCVC5DUTIyMDA5Li4uLlVTRAEAAAC84AQAAgAAAA0xMzE3MjMuNzkwNjE1AQgAAAAFAAAAATEBAAAACjEzOTQ4MTI3NTcDAAAAAzE2MAIAAAAENDE3MwQAAAABMAcAAAAKMTAvMjQvMjAyMwgAAAAJNi8zMC8yMDA5CQAAAAEwgTWn3IvU2wjnaEHgjdTbCC1DSVEuVFNFOjcyMDMuSVFfUFJFRl9ESVZfT1RIRVIuQ1EyMjAwOS4uLi5VU0QBAAAAvOAEAAMAAAAAAIE1p9yL1NsIJmND4I3U2wgjQ0lRLlRTRTo3MjAzLklRX0NPR1MuQ1EyMjAwOS4uLi5VU0QBAAAAvOAEAAIAAAAMMzQ5NzMuODkwODM2AQgAAAAFAAAAATEBAAAACjEzOTQ4MTI3NTcDAAAAAzE2MAIAAAACMzQEAAAAATAHAAAACjEwLzI0LzIwMjMIAAAACTYvMzAvMjAwOQkAAAABMIE1p9yL1NsI4sJE4I3U2wghQ0lRLlRTRTo3MjAzLklRX0FQLkNRMjIwMDkuLi4uVVNEAQAAALzgBAACAAAADDIyMjM0LjM3MzQ0NQEIAAAABQAAAAExAQAAAAoxMzk0ODEyNzU3AwAAAAMxNjACAAAABDEwMTgEAAAAATAHAAAACjEwLzI0</t>
  </si>
  <si>
    <t>LzIwMjMIAAAACTYvMzAvMjAwOQkAAAABMIE1p9yL1NsIHWdK4I3U2wghQ0lRLlRTRTo3MjAzLklRX0FSLkNRMjIwMDkuLi4uVVNEAQAAALzgBAACAAAADDE0NTk1LjIyNDY1MQEIAAAABQAAAAExAQAAAAoxMzk0ODEyNzU3AwAAAAMxNjACAAAABDEwMjEEAAAAATAHAAAACjEwLzI0LzIwMjMIAAAACTYvMzAvMjAwOQkAAAABMIE1p9yL1NsIMsBG4I3U2wgoQ0lRLlRTRTo3MjAzLklRX0lOVkVOVE9SWS5DUTIyMDA5Li4uLlVTRAEAAAC84AQAAgAAAAwxNTQwNi4wOTQxMTIBCAAAAAUAAAABMQEAAAAKMTM5NDgxMjc1NwMAAAADMTYwAgAAAAQxMDQzBAAAAAEwBwAAAAoxMC8yNC8yMDIzCAAAAAk2LzMwLzIwMDkJAAAAATCBNafci9TbCKGDR+CN1NsIIkNJUS5UU0U6NzIwMy5JUV9TR0EuQ1EyMjAwOS4uLi5VU0QBAAAAvOAEAAIAAAALNDk2My42NjQ3MjgBCAAAAAUAAAABMQEAAAAKMTM5NDgxMjc1NwMAAAADMTYwAgAAAAIyMwQAAAABMAcAAAAKMTAvMjQvMjAyMwgAAAAJNi8zMC8yMDA5CQAAAAEwgTWn3IvU2wjn1zrgjdTbCDdDSVEuVFNFOjcyMDMuSVFfVE9UQUxfUkVWXzFZUl9BTk5fR1JPV1RILkNRMjIwMDkuLi4uVVNEAQAAALzgBAACAAAACC0zOC4yNzg1AQgAAAAFAAAAATEBAAAACjEzOTQ4MTI3NTcDAAAAAjc5AgAAAAQ0MTk0BAAAAAEwBwAAAAoxMC8yNC8yMDIzCAAAAAk2LzMwLzIwMDkJAAAA</t>
  </si>
  <si>
    <t>ATCBNafci9TbCMOFPOCN1NsIIUNJUS5UU0U6NzIwMy5JUV9EQS5DUTIyMDA5Li4uLlVTRAEAAAC84AQAAwAAAAAAgTWn3IvU2wgigD7gjdTbCC9DSVEuVFNFOjcyMDMuSVFfTkVUX0lOVEVSRVNUX0VYUC5DUTIyMDA5Li4uLlVTRAEAAAC84AQAAgAAAAoxNDUuMDgxNzU2AQgAAAAFAAAAATEBAAAACjEzOTQ4MTI3NTcDAAAAAzE2MAIAAAADMzY4BAAAAAEwBwAAAAoxMC8yNC8yMDIzCAAAAAk2LzMwLzIwMDkJAAAAATCBNafci9TbCNfjK+CN1NsILkNJUS5UU0U6NzIwMy5JUV9ORVRfV09SS0lOR19DQVAuQ1EyMjAwOS4uLi5VU0QBAAAAvOAEAAIAAAALNDA2OTkuOTMyOTQBCAAAAAUAAAABMQEAAAAKMTM5NDgxMjc1NwMAAAADMTYwAgAAAAQxMzExBAAAAAEwBwAAAAoxMC8yNC8yMDIzCAAAAAk2LzMwLzIwMDkJAAAAATCBNafci9TbCJt7LuCN1NsIJENJUS5UU0U6NzIwMy5JUV9DQVBFWC5DUTIyMDA5Li4uLlVTRAEAAAC84AQAAgAAAAwtNDAzMy44NjQ1NjMBCAAAAAUAAAABMQEAAAAKMTM5NDgxMjc1NwMAAAADMTYwAgAAAAQyMDIxBAAAAAEwBwAAAAoxMC8yNC8yMDIzCAAAAAk2LzMwLzIwMDkJAAAAATCBNafci9TbCEPGMOCN1NsIKENJUS5UU0U6NzIwMy5JUV9UT1RBTF9SRVYuQ1ExMjAwOS4uLi5VU0QBAAAAvOAEAAIAAAAMMzU3NDAuMjgwMzMzAQgAAAAFAAAAATEBAAAACjEzODEyMjI2MzUDAAAA</t>
  </si>
  <si>
    <t>AzE2MAIAAAACMjgEAAAAATAHAAAACjEwLzI0LzIwMjMIAAAACTMvMzEvMjAwOQkAAAABMIE1p9yL1NsI15lY4I3U2wghQ0lRLlRTRTo3MjAzLklRX05JLkNRMTIwMDkuLi4uVVNEAQAAALzgBAACAAAADC03NzM5LjI5OTY5MwEIAAAABQAAAAExAQAAAAoxMzgxMjIyNjM1AwAAAAMxNjACAAAAAjE1BAAAAAEwBwAAAAoxMC8yNC8yMDIzCAAAAAkzLzMxLzIwMDkJAAAAATCBNafci9TbCNE2KuCN1NsIKUNJUS5UU0U6NzIwMy5JUV9DQVNIX0VRVUlWLkNRMTIwMDkuLi4uVVNEAQAAALzgBAACAAAADDE2NjU3LjE2MzI0NwEIAAAABQAAAAExAQAAAAoxMzgxMjIyNjM1AwAAAAMxNjACAAAABDEwOTYEAAAAATAHAAAACjEwLzI0LzIwMjMIAAAACTMvMzEvMjAwOQkAAAABMIE1p9yL1NsI59c64I3U2wgtQ0lRLlRTRTo3MjAzLklRX0NBU0hfU1RfSU5WRVNULkNRMTIwMDkuLi4uVVNEAQAAALzgBAACAAAADDIzMzkyLjU1MTY2NgEIAAAABQAAAAExAQAAAAoxMzgxMjIyNjM1AwAAAAMxNjACAAAABDEwMDIEAAAAATAHAAAACjEwLzI0LzIwMjMIAAAACTMvMzEvMjAwOQkAAAABMIE1p9yL1NsIrF484I3U2wgnQ0lRLlRTRTo3MjAzLklRX1RPVEFMX0NBLkNRMTIwMDkuLi4uVVNEAQAAALzgBAACAAAADTExNDE5NC4wMzgzMDUBCAAAAAUAAAABMQEAAAAKMTM4MTIyMjYzNQMAAAADMTYwAgAAAAQxMDA4BAAAAAEwBwAA</t>
  </si>
  <si>
    <t>AAoxMC8yNC8yMDIzCAAAAAkzLzMxLzIwMDkJAAAAATCBNafci9TbCCKAPuCN1NsIK0NJUS5UU0U6NzIwMy5JUV9UT1RBTF9BU1NFVFMuQ1ExMjAwOS4uLi5VU0QBAAAAvOAEAAIAAAANMjkzNzE5LjEwOTY5NQEIAAAABQAAAAExAQAAAAoxMzgxMjIyNjM1AwAAAAMxNjACAAAABDEwMDcEAAAAATAHAAAACjEwLzI0LzIwMjMIAAAACTMvMzEvMjAwOQkAAAABMIE1p9yL1NsIfIdX4I3U2wgnQ0lRLlRTRTo3MjAzLklRX1RPVEFMX0NMLkNRMTIwMDkuLi4uVVNEAQAAALzgBAACAAAADTEwNzAyMi4wMTMzNjYBCAAAAAUAAAABMQEAAAAKMTM4MTIyMjYzNQMAAAADMTYwAgAAAAQxMDA5BAAAAAEwBwAAAAoxMC8yNC8yMDIzCAAAAAkzLzMxLzIwMDkJAAAAATCBNafci9TbCOdoQeCN1NsIKUNJUS5UU0U6NzIwMy5JUV9UT1RBTF9MSUFCLkNRMTIwMDkuLi4uVVNEAQAAALzgBAACAAAADTE4NjU4MS40MzYxMTMBCAAAAAUAAAABMQEAAAAKMTM4MTIyMjYzNQMAAAADMTYwAgAAAAQxMjc2BAAAAAEwBwAAAAoxMC8yNC8yMDIzCAAAAAkzLzMxLzIwMDkJAAAAATCBNafci9TbCEPGMOCN1NsIKkNJUS5UU0U6NzIwMy5JUV9QUkVGX0VRVUlUWS5DUTEyMDA5Li4uLlVTRAEAAAC84AQAAwAAAAAAgTWn3IvU2wjQNjPgjdTbCDJDSVEuVFNFOjcyMDMuSVFfVE9UQUxfQ09NTU9OX0VRVUlUWS5DUTEyMDA5Li4uLlVTRAEAAAC8</t>
  </si>
  <si>
    <t>4AQAAgAAAA0xMDE2ODQuODQ2MTk2AQgAAAAFAAAAATEBAAAACjEzODEyMjI2MzUDAAAAAzE2MAIAAAAEMTAwNgQAAAABMAcAAAAKMTAvMjQvMjAyMwgAAAAJMy8zMS8yMDA5CQAAAAEwgTWn3IvU2wiq9TXgjdTbCCNDSVEuVFNFOjcyMDMuSVFfQVBJQy5DUTEyMDA5Li4uLlVTRAEAAAC84AQAAgAAAAs1MDY1LjU1MTYyMwEIAAAABQAAAAExAQAAAAoxMzgxMjIyNjM1AwAAAAMxNjACAAAABDEwODQEAAAAATAHAAAACjEwLzI0LzIwMjMIAAAACTMvMzEvMjAwOQkAAAABMIE1p9yL1NsIRrRV4I3U2wghQ0lRLlRTRTo3MjAzLklRX1JFLkNRMTIwMDkuLi4uVVNEAQAAALzgBAACAAAADTExNjU0NS43NzkxOTYBCAAAAAUAAAABMQEAAAAKMTM4MTIyMjYzNQMAAAADMTYwAgAAAAQxMjIyBAAAAAEwBwAAAAoxMC8yNC8yMDIzCAAAAAkzLzMxLzIwMDkJAAAAATCBNafci9TbCOLCROCN1NsIK0NJUS5UU0U6NzIwMy5JUV9UT1RBTF9FUVVJVFkuQ1ExMjAwOS4uLi5VU0QBAAAAvOAEAAIAAAANMTA3MTM3LjY3MzU4MwEIAAAABQAAAAExAQAAAAoxMzgxMjIyNjM1AwAAAAMxNjACAAAABDEyNzUEAAAAATAHAAAACjEwLzI0LzIwMjMIAAAACTMvMzEvMjAwOQkAAAABMIE1p9yL1NsItntU4I3U2wg8Q0lRLlRTRTo3MjAzLklRX1RPVEFMX09VVFNUQU5ESU5HX0ZJTElOR19EQVRFLkNRMTIwMDkuLi4uVVNEAQAAALzgBAAC</t>
  </si>
  <si>
    <t>AAAACDE1Njc5LjQxAQQAAAAFAAAAATUBAAAACjEzODEyMjI2MzUCAAAABTI0MTUzBgAAAAEwgTWn3IvU2wjRNirgjdTbCClDSVEuVFNFOjcyMDMuSVFfVE9UQUxfREVCVC5DUTEyMDA5Li4uLlVTRAEAAAC84AQAAgAAAA0xMjc1MzEuOTkzODc2AQgAAAAFAAAAATEBAAAACjEzODEyMjI2MzUDAAAAAzE2MAIAAAAENDE3MwQAAAABMAcAAAAKMTAvMjQvMjAyMwgAAAAJMy8zMS8yMDA5CQAAAAEwgTWn3IvU2wjX4yvgjdTbCC1DSVEuVFNFOjcyMDMuSVFfUFJFRl9ESVZfT1RIRVIuQ1ExMjAwOS4uLi5VU0QBAAAAvOAEAAMAAAAAAIE1p9yL1NsIm3su4I3U2wgjQ0lRLlRTRTo3MjAzLklRX0NPR1MuQ1ExMjAwOS4uLi5VU0QBAAAAvOAEAAIAAAAMMzQ0NTkuMjI1MTg4AQgAAAAFAAAAATEBAAAACjEzODEyMjI2MzUDAAAAAzE2MAIAAAACMzQEAAAAATAHAAAACjEwLzI0LzIwMjMIAAAACTMvMzEvMjAwOQkAAAABMIE1p9yL1NsIrF484I3U2wghQ0lRLlRTRTo3MjAzLklRX0FQLkNRMTIwMDkuLi4uVVNEAQAAALzgBAACAAAACzE5OTEwLjk1MDc0AQgAAAAFAAAAATEBAAAACjEzODEyMjI2MzUDAAAAAzE2MAIAAAAEMTAxOAQAAAABMAcAAAAKMTAvMjQvMjAyMwgAAAAJMy8zMS8yMDA5CQAAAAEwgTWn3IvU2wgigD7gjdTbCCFDSVEuVFNFOjcyMDMuSVFfQVIuQ1ExMjAwOS4uLi5VU0QBAAAAvOAEAAIAAAAMMTQw</t>
  </si>
  <si>
    <t>NzUuOTkxODYyAQgAAAAFAAAAATEBAAAACjEzODEyMjI2MzUDAAAAAzE2MAIAAAAEMTAyMQQAAAABMAcAAAAKMTAvMjQvMjAyMwgAAAAJMy8zMS8yMDA5CQAAAAEwgTWn3IvU2wiKQFPgjdTbCChDSVEuVFNFOjcyMDMuSVFfSU5WRU5UT1JZLkNRMTIwMDkuLi4uVVNEAQAAALzgBAACAAAADDE0NzQ5LjU0Nzg4NQEIAAAABQAAAAExAQAAAAoxMzgxMjIyNjM1AwAAAAMxNjACAAAABDEwNDMEAAAAATAHAAAACjEwLzI0LzIwMjMIAAAACTMvMzEvMjAwOQkAAAABMIE1p9yL1NsI52hB4I3U2wgiQ0lRLlRTRTo3MjAzLklRX1NHQS5DUTEyMDA5Li4uLlVTRAEAAAC84AQAAgAAAAs2MTIyLjczNDkxOAEIAAAABQAAAAExAQAAAAoxMzgxMjIyNjM1AwAAAAMxNjACAAAAAjIzBAAAAAEwBwAAAAoxMC8yNC8yMDIzCAAAAAkzLzMxLzIwMDkJAAAAATCBNafci9TbCCZjQ+CN1NsIN0NJUS5UU0U6NzIwMy5JUV9UT1RBTF9SRVZfMVlSX0FOTl9HUk9XVEguQ1ExMjAwOS4uLi5VU0QBAAAAvOAEAAIAAAAILTQ2LjE1MDYBCAAAAAUAAAABMQEAAAAKMTM4MTIyMjYzNQMAAAACNzkCAAAABDQxOTQEAAAAATAHAAAACjEwLzI0LzIwMjMIAAAACTMvMzEvMjAwOQkAAAABMIE1p9yL1NsI0DYz4I3U2wghQ0lRLlRTRTo3MjAzLklRX0RBLkNRMTIwMDkuLi4uVVNEAQAAALzgBAADAAAAAACBNafci9TbCBbPNeCN1NsIL0NJUS5UU0U6</t>
  </si>
  <si>
    <t>NzIwMy5JUV9ORVRfSU5URVJFU1RfRVhQLkNRMTIwMDkuLi4uVVNEAQAAALzgBAACAAAACjExNS45MDI3NzYBCAAAAAUAAAABMQEAAAAKMTM4MTIyMjYzNQMAAAADMTYwAgAAAAMzNjgEAAAAATAHAAAACjEwLzI0LzIwMjMIAAAACTMvMzEvMjAwOQkAAAABMIE1p9yL1NsIUVpQ4I3U2wguQ0lRLlRTRTo3MjAzLklRX05FVF9XT1JLSU5HX0NBUC5DUTEyMDA5Li4uLlVTRAEAAAC84AQAAgAAAA0tMTMxMjYuODk4OTIyAQgAAAAFAAAAATEBAAAACjEzODEyMjI2MzUDAAAAAzE2MAIAAAAEMTMxMQQAAAABMAcAAAAKMTAvMjQvMjAyMwgAAAAJMy8zMS8yMDA5CQAAAAEwgTWn3IvU2whFbFHgjdTbCCRDSVEuVFNFOjcyMDMuSVFfQ0FQRVguQ1ExMjAwOS4uLi5VU0QBAAAAvOAEAAIAAAAMLTQ5ODMuNDg1ODI4AQgAAAAFAAAAATEBAAAACjEzODEyMjI2MzUDAAAAAzE2MAIAAAAEMjAyMQQAAAABMAcAAAAKMTAvMjQvMjAyMwgAAAAJMy8zMS8yMDA5CQAAAAEwgTWn3IvU2wjn1zrgjdTbCChDSVEuVFNFOjcyMDMuSVFfVE9UQUxfUkVWLkNRNDIwMDguLi4uVVNEAQAAALzgBAACAAAADDUyOTczLjUwOTE5NQEIAAAABQAAAAExAQAAAAoxMzIxODgwODY3AwAAAAMxNjACAAAAAjI4BAAAAAEwBwAAAAoxMC8yNC8yMDIzCAAAAAoxMi8zMS8yMDA4CQAAAAEwgTWn3IvU2wj1xE3gjdTbCCFDSVEuVFNFOjcyMDMuSVFfTkku</t>
  </si>
  <si>
    <t>Q1E0MjAwOC4uLi5VU0QBAAAAvOAEAAIAAAAMLTE4MTUuOTI2ODQzAQgAAAAFAAAAATEBAAAACjEzMjE4ODA4NjcDAAAAAzE2MAIAAAACMTUEAAAAATAHAAAACjEwLzI0LzIwMjMIAAAACjEyLzMxLzIwMDgJAAAAATCBNafci9TbCOdoQeCN1NsIKUNJUS5UU0U6NzIwMy5JUV9DQVNIX0VRVUlWLkNRNDIwMDguLi4uVVNEAQAAALzgBAACAAAACzE5MDc1Ljc4NTMyAQgAAAAFAAAAATEBAAAACjEzMjE4ODA4NjcDAAAAAzE2MAIAAAAEMTA5NgQAAAABMAcAAAAKMTAvMjQvMjAyMwgAAAAKMTIvMzEvMjAwOAkAAAABMIE1p9yL1NsIJmND4I3U2wgtQ0lRLlRTRTo3MjAzLklRX0NBU0hfU1RfSU5WRVNULkNRNDIwMDguLi4uVVNEAQAAALzgBAACAAAADDI1MjQxLjk2ODc5MwEIAAAABQAAAAExAQAAAAoxMzIxODgwODY3AwAAAAMxNjACAAAABDEwMDIEAAAAATAHAAAACjEwLzI0LzIwMjMIAAAACjEyLzMxLzIwMDgJAAAAATCBNafci9TbCOLCROCN1NsIJ0NJUS5UU0U6NzIwMy5JUV9UT1RBTF9DQS5DUTQyMDA4Li4uLlVTRAEAAAC84AQAAgAAAA0xMjQ5MzAuMDk5Nzk3AQgAAAAFAAAAATEBAAAACjEzMjE4ODA4NjcDAAAAAzE2MAIAAAAEMTAwOAQAAAABMAcAAAAKMTAvMjQvMjAyMwgAAAAKMTIvMzEvMjAwOAkAAAABMIE1p9yL1NsIvfxO4I3U2wgrQ0lRLlRTRTo3MjAzLklRX1RPVEFMX0FTU0VUUy5DUTQyMDA4</t>
  </si>
  <si>
    <t>Li4uLlVTRAEAAAC84AQAAgAAAA0zMjYzNzcuODIyNzY4AQgAAAAFAAAAATEBAAAACjEzMjE4ODA4NjcDAAAAAzE2MAIAAAAEMTAwNwQAAAABMAcAAAAKMTAvMjQvMjAyMwgAAAAKMTIvMzEvMjAwOAkAAAABMIE1p9yL1NsIei1L4I3U2wgnQ0lRLlRTRTo3MjAzLklRX1RPVEFMX0NMLkNRNDIwMDguLi4uVVNEAQAAALzgBAACAAAADTEyNTI4OS4xMzU4MjQBCAAAAAUAAAABMQEAAAAKMTMyMTg4MDg2NwMAAAADMTYwAgAAAAQxMDA5BAAAAAEwBwAAAAoxMC8yNC8yMDIzCAAAAAoxMi8zMS8yMDA4CQAAAAEwgTWn3IvU2wg/PUzgjdTbCClDSVEuVFNFOjcyMDMuSVFfVE9UQUxfTElBQi5DUTQyMDA4Li4uLlVTRAEAAAC84AQAAgAAAA0yMDA3OTAuMDA0OTY5AQgAAAAFAAAAATEBAAAACjEzMjE4ODA4NjcDAAAAAzE2MAIAAAAEMTI3NgQAAAABMAcAAAAKMTAvMjQvMjAyMwgAAAAKMTIvMzEvMjAwOAkAAAABMIE1p9yL1NsI59c64I3U2wgqQ0lRLlRTRTo3MjAzLklRX1BSRUZfRVFVSVRZLkNRNDIwMDguLi4uVVNEAQAAALzgBAADAAAAAACBNafci9TbCKxePOCN1NsIMkNJUS5UU0U6NzIwMy5JUV9UT1RBTF9DT01NT05fRVFVSVRZLkNRNDIwMDguLi4uVVNEAQAAALzgBAACAAAADTExOTE1NC45MzgyMzUBCAAAAAUAAAABMQEAAAAKMTMyMTg4MDg2NwMAAAADMTYwAgAAAAQxMDA2BAAAAAEwBwAAAAoxMC8yNC8y</t>
  </si>
  <si>
    <t>MDIzCAAAAAoxMi8zMS8yMDA4CQAAAAEwgTWn3IvU2wgigD7gjdTbCCNDSVEuVFNFOjcyMDMuSVFfQVBJQy5DUTQyMDA4Li4uLlVTRAEAAAC84AQAAgAAAAs1NTE1LjYyMzY5MgEIAAAABQAAAAExAQAAAAoxMzIxODgwODY3AwAAAAMxNjACAAAABDEwODQEAAAAATAHAAAACjEwLzI0LzIwMjMIAAAACjEyLzMxLzIwMDgJAAAAATCBNafci9TbCBy7K+CN1NsIIUNJUS5UU0U6NzIwMy5JUV9SRS5DUTQyMDA4Li4uLlVTRAEAAAC84AQAAgAAAA0xMzU2MzUuNDQ0MTE2AQgAAAAFAAAAATEBAAAACjEzMjE4ODA4NjcDAAAAAzE2MAIAAAAEMTIyMgQAAAABMAcAAAAKMTAvMjQvMjAyMwgAAAAKMTIvMzEvMjAwOAkAAAABMIE1p9yL1NsIQ8Yw4I3U2wgrQ0lRLlRTRTo3MjAzLklRX1RPVEFMX0VRVUlUWS5DUTQyMDA4Li4uLlVTRAEAAAC84AQAAgAAAA0xMjU1ODcuODE3Nzk5AQgAAAAFAAAAATEBAAAACjEzMjE4ODA4NjcDAAAAAzE2MAIAAAAEMTI3NQQAAAABMAcAAAAKMTAvMjQvMjAyMwgAAAAKMTIvMzEvMjAwOAkAAAABMIE1p9yL1NsI0DYz4I3U2wg8Q0lRLlRTRTo3MjAzLklRX1RPVEFMX09VVFNUQU5ESU5HX0ZJTElOR19EQVRFLkNRNDIwMDguLi4uVVNEAQAAALzgBAACAAAACjE1Njg0LjE0OTgBBAAAAAUAAAABNQEAAAAKMTMyMTg4MDg2NwIAAAAFMjQxNTMGAAAAATCWXKfci9TbCBbPNeCN1NsIKUNJUS5U</t>
  </si>
  <si>
    <t>U0U6NzIwMy5JUV9UT1RBTF9ERUJULkNRNDIwMDguLi4uVVNEAQAAALzgBAACAAAADTEzMDg0MC4zMDc5NjUBCAAAAAUAAAABMQEAAAAKMTMyMTg4MDg2NwMAAAADMTYwAgAAAAQ0MTczBAAAAAEwBwAAAAoxMC8yNC8yMDIzCAAAAAoxMi8zMS8yMDA4CQAAAAEwllyn3IvU2wjZPkHgjdTbCC1DSVEuVFNFOjcyMDMuSVFfUFJFRl9ESVZfT1RIRVIuQ1E0MjAwOC4uLi5VU0QBAAAAvOAEAAMAAAAAAJZcp9yL1NsIWjxD4I3U2wgjQ0lRLlRTRTo3MjAzLklRX0NPR1MuQ1E0MjAwOC4uLi5VU0QBAAAAvOAEAAIAAAAMNDU4MjguMjE1NzY5AQgAAAAFAAAAATEBAAAACjEzMjE4ODA4NjcDAAAAAzE2MAIAAAACMzQEAAAAATAHAAAACjEwLzI0LzIwMjMIAAAACjEyLzMxLzIwMDgJAAAAATCWXKfci9TbCOLCROCN1NsIIUNJUS5UU0U6NzIwMy5JUV9BUC5DUTQyMDA4Li4uLlVTRAEAAAC84AQAAgAAAAwyNDUzNi44Njc1NjYBCAAAAAUAAAABMQEAAAAKMTMyMTg4MDg2NwMAAAADMTYwAgAAAAQxMDE4BAAAAAEwBwAAAAoxMC8yNC8yMDIzCAAAAAoxMi8zMS8yMDA4CQAAAAEwllyn3IvU2wgdZ0rgjdTbCCFDSVEuVFNFOjcyMDMuSVFfQVIuQ1E0MjAwOC4uLi5VU0QBAAAAvOAEAAIAAAAMMTY0NDMuNzg4MjkzAQgAAAAFAAAAATEBAAAACjEzMjE4ODA4NjcDAAAAAzE2MAIAAAAEMTAyMQQAAAABMAcAAAAKMTAvMjQvMjAy</t>
  </si>
  <si>
    <t>MwgAAAAKMTIvMzEvMjAwOAkAAAABMJZcp9yL1NsIbRAq4I3U2wgoQ0lRLlRTRTo3MjAzLklRX0lOVkVOVE9SWS5DUTQyMDA4Li4uLlVTRAEAAAC84AQAAgAAAAwyMDUwMi4zOTk4NDMBCAAAAAUAAAABMQEAAAAKMTMyMTg4MDg2NwMAAAADMTYwAgAAAAQxMDQzBAAAAAEwBwAAAAoxMC8yNC8yMDIzCAAAAAoxMi8zMS8yMDA4CQAAAAEwllyn3IvU2wihg0fgjdTbCCJDSVEuVFNFOjcyMDMuSVFfU0dBLkNRNDIwMDguLi4uVVNEAQAAALzgBAACAAAACzcyMzMuNTUyNDA1AQgAAAAFAAAAATEBAAAACjEzMjE4ODA4NjcDAAAAAzE2MAIAAAACMjMEAAAAATAHAAAACjEwLzI0LzIwMjMIAAAACjEyLzMxLzIwMDgJAAAAATCWXKfci9TbCOfXOuCN1NsIN0NJUS5UU0U6NzIwMy5JUV9UT1RBTF9SRVZfMVlSX0FOTl9HUk9XVEguQ1E0MjAwOC4uLi5VU0QBAAAAvOAEAAIAAAAILTI4LjQyMjUBCAAAAAUAAAABMQEAAAAKMTMyMTg4MDg2NwMAAAACNzkCAAAABDQxOTQEAAAAATAHAAAACjEwLzI0LzIwMjMIAAAACjEyLzMxLzIwMDgJAAAAATCWXKfci9TbCKxePOCN1NsIIUNJUS5UU0U6NzIwMy5JUV9EQS5DUTQyMDA4Li4uLlVTRAEAAAC84AQAAwAAAAAAllyn3IvU2wjLWD7gjdTbCC9DSVEuVFNFOjcyMDMuSVFfTkVUX0lOVEVSRVNUX0VYUC5DUTQyMDA4Li4uLlVTRAEAAAC84AQAAgAAAAozMTQuNzA4MDA1AQgAAAAF</t>
  </si>
  <si>
    <t>AAAAATEBAAAACjEzMjE4ODA4NjcDAAAAAzE2MAIAAAADMzY4BAAAAAEwBwAAAAoxMC8yNC8yMDIzCAAAAAoxMi8zMS8yMDA4CQAAAAEwllyn3IvU2wjulEjgjdTbCC5DSVEuVFNFOjcyMDMuSVFfTkVUX1dPUktJTkdfQ0FQLkNRNDIwMDguLi4uVVNEAQAAALzgBAACAAAADDQ5MjE0LjE2NDE4OQEIAAAABQAAAAExAQAAAAoxMzIxODgwODY3AwAAAAMxNjACAAAABDEzMTEEAAAAATAHAAAACjEwLzI0LzIwMjMIAAAACjEyLzMxLzIwMDgJAAAAATCWXKfci9TbCJt7LuCN1NsIJENJUS5UU0U6NzIwMy5JUV9DQVBFWC5DUTQyMDA4Li4uLlVTRAEAAAC84AQAAgAAAAwtNTQzNy41MTE5NTgBCAAAAAUAAAABMQEAAAAKMTMyMTg4MDg2NwMAAAADMTYwAgAAAAQyMDIxBAAAAAEwBwAAAAoxMC8yNC8yMDIzCAAAAAoxMi8zMS8yMDA4CQAAAAEwllyn3IvU2wirnjDgjdTbCChDSVEuVFNFOjcyMDMuSVFfVE9UQUxfUkVWLkNRMzIwMDguLi4uVVNEAQAAALzgBAACAAAADDU2Mzc1LjgzNTI4NAEIAAAABQAAAAExAQAAAAoxMjUxMjUxMDE1AwAAAAMxNjACAAAAAjI4BAAAAAEwBwAAAAoxMC8yNC8yMDIzCAAAAAk5LzMwLzIwMDgJAAAAATCWXKfci9TbCNeZWOCN1NsIIUNJUS5UU0U6NzIwMy5JUV9OSS5DUTMyMDA4Li4uLlVTRAEAAAC84AQAAgAAAAsxMzE5LjA4NjY1OAEIAAAABQAAAAExAQAAAAoxMjUxMjUxMDE1AwAA</t>
  </si>
  <si>
    <t>AAMxNjACAAAAAjE1BAAAAAEwBwAAAAoxMC8yNC8yMDIzCAAAAAk5LzMwLzIwMDgJAAAAATCWXKfci9TbCG0QKuCN1NsIKUNJUS5UU0U6NzIwMy5JUV9DQVNIX0VRVUlWLkNRMzIwMDguLi4uVVNEAQAAALzgBAACAAAADDE3NDYwLjI2OTE5OQEIAAAABQAAAAExAQAAAAoxMjUxMjUxMDE1AwAAAAMxNjACAAAABDEwOTYEAAAAATAHAAAACjEwLzI0LzIwMjMIAAAACTkvMzAvMjAwOAkAAAABMJZcp9yL1NsIHLsr4I3U2wgtQ0lRLlRTRTo3MjAzLklRX0NBU0hfU1RfSU5WRVNULkNRMzIwMDguLi4uVVNEAQAAALzgBAACAAAADDI0Mzg0LjExMDgxOAEIAAAABQAAAAExAQAAAAoxMjUxMjUxMDE1AwAAAAMxNjACAAAABDEwMDIEAAAAATAHAAAACjEwLzI0LzIwMjMIAAAACTkvMzAvMjAwOAkAAAABMJZcp9yL1NsIrF484I3U2wgnQ0lRLlRTRTo3MjAzLklRX1RPVEFMX0NBLkNRMzIwMDguLi4uVVNEAQAAALzgBAACAAAADTExNzIwMS40NzY5OTIBCAAAAAUAAAABMQEAAAAKMTI1MTI1MTAxNQMAAAADMTYwAgAAAAQxMDA4BAAAAAEwBwAAAAoxMC8yNC8yMDIzCAAAAAk5LzMwLzIwMDgJAAAAATCWXKfci9TbCMtYPuCN1NsIK0NJUS5UU0U6NzIwMy5JUV9UT1RBTF9BU1NFVFMuQ1EzMjAwOC4uLi5VU0QBAAAAvOAEAAIAAAANMzEwMzkzLjcyMzkyMgEIAAAABQAAAAExAQAAAAoxMjUxMjUxMDE1AwAAAAMxNjACAAAA</t>
  </si>
  <si>
    <t>BDEwMDcEAAAAATAHAAAACjEwLzI0LzIwMjMIAAAACTkvMzAvMjAwOAkAAAABMJZcp9yL1NsIfIdX4I3U2wgnQ0lRLlRTRTo3MjAzLklRX1RPVEFMX0NMLkNRMzIwMDguLi4uVVNEAQAAALzgBAACAAAADTExNzc0Mi41ODQ2MjQBCAAAAAUAAAABMQEAAAAKMTI1MTI1MTAxNQMAAAADMTYwAgAAAAQxMDA5BAAAAAEwBwAAAAoxMC8yNC8yMDIzCAAAAAk5LzMwLzIwMDgJAAAAATCWXKfci9TbCNk+QeCN1NsIKUNJUS5UU0U6NzIwMy5JUV9UT1RBTF9MSUFCLkNRMzIwMDguLi4uVVNEAQAAALzgBAACAAAADTE5MTcwNC4yNzY0MjIBCAAAAAUAAAABMQEAAAAKMTI1MTI1MTAxNQMAAAADMTYwAgAAAAQxMjc2BAAAAAEwBwAAAAoxMC8yNC8yMDIzCAAAAAk5LzMwLzIwMDgJAAAAATCWXKfci9TbCFo8Q+CN1NsIKkNJUS5UU0U6NzIwMy5JUV9QUkVGX0VRVUlUWS5DUTMyMDA4Li4uLlVTRAEAAAC84AQAAwAAAAAAllyn3IvU2wjQNjPgjdTbCDJDSVEuVFNFOjcyMDMuSVFfVE9UQUxfQ09NTU9OX0VRVUlUWS5DUTMyMDA4Li4uLlVTRAEAAAC84AQAAgAAAA0xMTI1MjkuNDA0MzI1AQgAAAAFAAAAATEBAAAACjEyNTEyNTEwMTUDAAAAAzE2MAIAAAAEMTAwNgQAAAABMAcAAAAKMTAvMjQvMjAyMwgAAAAJOS8zMC8yMDA4CQAAAAEwllyn3IvU2wgWzzXgjdTbCCNDSVEuVFNFOjcyMDMuSVFfQVBJQy5DUTMyMDA4Li4uLlVT</t>
  </si>
  <si>
    <t>RAEAAAC84AQAAgAAAAs0NzA4LjUyODkzNQEIAAAABQAAAAExAQAAAAoxMjUxMjUxMDE1AwAAAAMxNjACAAAABDEwODQEAAAAATAHAAAACjEwLzI0LzIwMjMIAAAACTkvMzAvMjAwOAkAAAABMJZcp9yL1NsIRrRV4I3U2wghQ0lRLlRTRTo3MjAzLklRX1JFLkNRMzIwMDguLi4uVVNEAQAAALzgBAACAAAADTExOTUwMC4xNjU0NjMBCAAAAAUAAAABMQEAAAAKMTI1MTI1MTAxNQMAAAADMTYwAgAAAAQxMjIyBAAAAAEwBwAAAAoxMC8yNC8yMDIzCAAAAAk5LzMwLzIwMDgJAAAAATCWXKfci9TbCOfXOuCN1NsIK0NJUS5UU0U6NzIwMy5JUV9UT1RBTF9FUVVJVFkuQ1EzMjAwOC4uLi5VU0QBAAAAvOAEAAIAAAANMTE4Njg5LjQ0NzUwMQEIAAAABQAAAAExAQAAAAoxMjUxMjUxMDE1AwAAAAMxNjACAAAABDEyNzUEAAAAATAHAAAACjEwLzI0LzIwMjMIAAAACTkvMzAvMjAwOAkAAAABMJZcp9yL1NsItntU4I3U2wg8Q0lRLlRTRTo3MjAzLklRX1RPVEFMX09VVFNUQU5ESU5HX0ZJTElOR19EQVRFLkNRMzIwMDguLi4uVVNEAQAAALzgBAACAAAACDE1Njc2LjU4AQQAAAAFAAAAATUBAAAACjEyNTEyNTEwMTUCAAAABTI0MTUzBgAAAAEwllyn3IvU2whtECrgjdTbCClDSVEuVFNFOjcyMDMuSVFfVE9UQUxfREVCVC5DUTMyMDA4Li4uLlVTRAEAAAC84AQAAgAAAA0xMjA3NDcuODc3NDY2AQgAAAAFAAAAATEBAAAACjEy</t>
  </si>
  <si>
    <t>NTEyNTEwMTUDAAAAAzE2MAIAAAAENDE3MwQAAAABMAcAAAAKMTAvMjQvMjAyMwgAAAAJOS8zMC8yMDA4CQAAAAEwllyn3IvU2wgcuyvgjdTbCC1DSVEuVFNFOjcyMDMuSVFfUFJFRl9ESVZfT1RIRVIuQ1EzMjAwOC4uLi5VU0QBAAAAvOAEAAMAAAAAAJZcp9yL1NsIm3su4I3U2wgjQ0lRLlRTRTo3MjAzLklRX0NPR1MuQ1EzMjAwOC4uLi5VU0QBAAAAvOAEAAIAAAAMNDYzNjMuNDg1NDI4AQgAAAAFAAAAATEBAAAACjEyNTEyNTEwMTUDAAAAAzE2MAIAAAACMzQEAAAAATAHAAAACjEwLzI0LzIwMjMIAAAACTkvMzAvMjAwOAkAAAABMJZcp9yL1NsIq54w4I3U2wghQ0lRLlRTRTo3MjAzLklRX0FQLkNRMzIwMDguLi4uVVNEAQAAALzgBAACAAAADDI2MTQ2LjUxMjg2NwEIAAAABQAAAAExAQAAAAoxMjUxMjUxMDE1AwAAAAMxNjACAAAABDEwMTgEAAAAATAHAAAACjEwLzI0LzIwMjMIAAAACTkvMzAvMjAwOAkAAAABMJZcp9yL1NsIy1g+4I3U2wghQ0lRLlRTRTo3MjAzLklRX0FSLkNRMzIwMDguLi4uVVNEAQAAALzgBAACAAAADDE2MTk0LjEwMjYyNgEIAAAABQAAAAExAQAAAAoxMjUxMjUxMDE1AwAAAAMxNjACAAAABDEwMjEEAAAAATAHAAAACjEwLzI0LzIwMjMIAAAACTkvMzAvMjAwOAkAAAABMJZcp9yL1NsIikBT4I3U2wgoQ0lRLlRTRTo3MjAzLklRX0lOVkVOVE9SWS5DUTMyMDA4Li4uLlVTRAEAAAC8</t>
  </si>
  <si>
    <t>4AQAAgAAAAwxODUwNC41NzUyMjgBCAAAAAUAAAABMQEAAAAKMTI1MTI1MTAxNQMAAAADMTYwAgAAAAQxMDQzBAAAAAEwBwAAAAoxMC8yNC8yMDIzCAAAAAk5LzMwLzIwMDgJAAAAATCWXKfci9TbCNk+QeCN1NsIIkNJUS5UU0U6NzIwMy5JUV9TR0EuQ1EzMjAwOC4uLi5VU0QBAAAAvOAEAAIAAAALNjA4Mi40Njk4MjIBCAAAAAUAAAABMQEAAAAKMTI1MTI1MTAxNQMAAAADMTYwAgAAAAIyMwQAAAABMAcAAAAKMTAvMjQvMjAyMwgAAAAJOS8zMC8yMDA4CQAAAAEwllyn3IvU2whaPEPgjdTbCDdDSVEuVFNFOjcyMDMuSVFfVE9UQUxfUkVWXzFZUl9BTk5fR1JPV1RILkNRMzIwMDguLi4uVVNEAQAAALzgBAACAAAABi03LjkyNQEIAAAABQAAAAExAQAAAAoxMjUxMjUxMDE1AwAAAAI3OQIAAAAENDE5NAQAAAABMAcAAAAKMTAvMjQvMjAyMwgAAAAJOS8zMC8yMDA4CQAAAAEwllyn3IvU2wjiwkTgjdTbCCFDSVEuVFNFOjcyMDMuSVFfREEuQ1EzMjAwOC4uLi5VU0QBAAAAvOAEAAMAAAAAAJZcp9yL1NsIFs814I3U2wgvQ0lRLlRTRTo3MjAzLklRX05FVF9JTlRFUkVTVF9FWFAuQ1EzMjAwOC4uLi5VU0QBAAAAvOAEAAIAAAAKMjI2LjY3MjMxOQEIAAAABQAAAAExAQAAAAoxMjUxMjUxMDE1AwAAAAMxNjACAAAAAzM2OAQAAAABMAcAAAAKMTAvMjQvMjAyMwgAAAAJOS8zMC8yMDA4CQAAAAEwllyn3IvU2whRWlDg</t>
  </si>
  <si>
    <t>jdTbCC5DSVEuVFNFOjcyMDMuSVFfTkVUX1dPUktJTkdfQ0FQLkNRMzIwMDguLi4uVVNEAQAAALzgBAACAAAADDM5OTMxLjAyOTc3MQEIAAAABQAAAAExAQAAAAoxMjUxMjUxMDE1AwAAAAMxNjACAAAABDEzMTEEAAAAATAHAAAACjEwLzI0LzIwMjMIAAAACTkvMzAvMjAwOAkAAAABMJZcp9yL1NsIRWxR4I3U2wgkQ0lRLlRTRTo3MjAzLklRX0NBUEVYLkNRMzIwMDguLi4uVVNEAQAAALzgBAACAAAADC02MjY2LjM3Mzk1NwEIAAAABQAAAAExAQAAAAoxMjUxMjUxMDE1AwAAAAMxNjACAAAABDIwMjEEAAAAATAHAAAACjEwLzI0LzIwMjMIAAAACTkvMzAvMjAwOAkAAAABMJZcp9yL1NsI59c64I3U2wgoQ0lRLlRTRTo3MjAzLklRX1RPVEFMX1JFVi5DUTIyMDA4Li4uLlVTRAEAAAC84AQAAgAAAAw1ODU0Ny42ODY4MjkBCAAAAAUAAAABMQEAAAAKMTEwNTEwMTY4NwMAAAADMTYwAgAAAAIyOAQAAAABMAcAAAAKMTAvMjQvMjAyMwgAAAAJNi8zMC8yMDA4CQAAAAEwllyn3IvU2wjQNjPgjdTbCCFDSVEuVFNFOjcyMDMuSVFfTkkuQ1EyMjAwOC4uLi5VU0QBAAAAvOAEAAIAAAALMzMzMS41MzM5MTQBCAAAAAUAAAABMQEAAAAKMTEwNTEwMTY4NwMAAAADMTYwAgAAAAIxNQQAAAABMAcAAAAKMTAvMjQvMjAyMwgAAAAJNi8zMC8yMDA4CQAAAAEwllyn3IvU2wjZPkHgjdTbCClDSVEuVFNFOjcyMDMuSVFfQ0FTSF9F</t>
  </si>
  <si>
    <t>UVVJVi5DUTIyMDA4Li4uLlVTRAEAAAC84AQAAgAAAAwxNzk3OS40MjU0MjkBCAAAAAUAAAABMQEAAAAKMTEwNTEwMTY4NwMAAAADMTYwAgAAAAQxMDk2BAAAAAEwBwAAAAoxMC8yNC8yMDIzCAAAAAk2LzMwLzIwMDgJAAAAATCWXKfci9TbCFo8Q+CN1NsILUNJUS5UU0U6NzIwMy5JUV9DQVNIX1NUX0lOVkVTVC5DUTIyMDA4Li4uLlVTRAEAAAC84AQAAgAAAAwyNDQwMC41OTIyNzYBCAAAAAUAAAABMQEAAAAKMTEwNTEwMTY4NwMAAAADMTYwAgAAAAQxMDAyBAAAAAEwBwAAAAoxMC8yNC8yMDIzCAAAAAk2LzMwLzIwMDgJAAAAATCWXKfci9TbCOLCROCN1NsIJ0NJUS5UU0U6NzIwMy5JUV9UT1RBTF9DQS5DUTIyMDA4Li4uLlVTRAEAAAC84AQAAgAAAA0xMjE4OTIuOTMzNTk1AQgAAAAFAAAAATEBAAAACjExMDUxMDE2ODcDAAAAAzE2MAIAAAAEMTAwOAQAAAABMAcAAAAKMTAvMjQvMjAyMwgAAAAJNi8zMC8yMDA4CQAAAAEwllyn3IvU2wi9/E7gjdTbCCtDSVEuVFNFOjcyMDMuSVFfVE9UQUxfQVNTRVRTLkNRMjIwMDguLi4uVVNEAQAAALzgBAACAAAADDMyMjAzNC4zNzczMgEIAAAABQAAAAExAQAAAAoxMTA1MTAxNjg3AwAAAAMxNjACAAAABDEwMDcEAAAAATAHAAAACjEwLzI0LzIwMjMIAAAACTYvMzAvMjAwOAkAAAABMJZcp9yL1NsIo1Qu4I3U2wgnQ0lRLlRTRTo3MjAzLklRX1RPVEFMX0NMLkNRMjIw</t>
  </si>
  <si>
    <t>MDguLi4uVVNEAQAAALzgBAACAAAADTEyMjI3NS44NzM2MTcBCAAAAAUAAAABMQEAAAAKMTEwNTEwMTY4NwMAAAADMTYwAgAAAAQxMDA5BAAAAAEwBwAAAAoxMC8yNC8yMDIzCAAAAAk2LzMwLzIwMDgJAAAAATCWXKfci9TbCD89TOCN1NsIKUNJUS5UU0U6NzIwMy5JUV9UT1RBTF9MSUFCLkNRMjIwMDguLi4uVVNEAQAAALzgBAACAAAADDIwMDMwNy45MTcyNwEIAAAABQAAAAExAQAAAAoxMTA1MTAxNjg3AwAAAAMxNjACAAAABDEyNzYEAAAAATAHAAAACjEwLzI0LzIwMjMIAAAACTYvMzAvMjAwOAkAAAABMJZcp9yL1NsI59c64I3U2wgqQ0lRLlRTRTo3MjAzLklRX1BSRUZfRVFVSVRZLkNRMjIwMDguLi4uVVNEAQAAALzgBAADAAAAAACWXKfci9TbCKxePOCN1NsIMkNJUS5UU0U6NzIwMy5JUV9UT1RBTF9DT01NT05fRVFVSVRZLkNRMjIwMDguLi4uVVNEAQAAALzgBAACAAAADTExNTQyNS45MDkyNzgBCAAAAAUAAAABMQEAAAAKMTEwNTEwMTY4NwMAAAADMTYwAgAAAAQxMDA2BAAAAAEwBwAAAAoxMC8yNC8yMDIzCAAAAAk2LzMwLzIwMDgJAAAAATCWXKfci9TbCMtYPuCN1NsII0NJUS5UU0U6NzIwMy5JUV9BUElDLkNRMjIwMDguLi4uVVNEAQAAALzgBAACAAAACzQ2OTUuNTg2NDEyAQgAAAAFAAAAATEBAAAACjExMDUxMDE2ODcDAAAAAzE2MAIAAAAEMTA4NAQAAAABMAcAAAAKMTAvMjQvMjAyMwgAAAAJ</t>
  </si>
  <si>
    <t>Ni8zMC8yMDA4CQAAAAEwllyn3IvU2wj1xE3gjdTbCCFDSVEuVFNFOjcyMDMuSVFfUkUuQ1EyMjAwOC4uLi5VU0QBAAAAvOAEAAIAAAANMTE3OTk3LjM4NDgyNAEIAAAABQAAAAExAQAAAAoxMTA1MTAxNjg3AwAAAAMxNjACAAAABDEyMjIEAAAAATAHAAAACjEwLzI0LzIwMjMIAAAACTYvMzAvMjAwOAkAAAABMJZcp9yL1NsIq54w4I3U2wgrQ0lRLlRTRTo3MjAzLklRX1RPVEFMX0VRVUlUWS5DUTIyMDA4Li4uLlVTRAEAAAC84AQAAgAAAAwxMjE3MjYuNDYwMDUBCAAAAAUAAAABMQEAAAAKMTEwNTEwMTY4NwMAAAADMTYwAgAAAAQxMjc1BAAAAAEwBwAAAAoxMC8yNC8yMDIzCAAAAAk2LzMwLzIwMDgJAAAAATCWXKfci9TbCNA2M+CN1NsIPENJUS5UU0U6NzIwMy5JUV9UT1RBTF9PVVRTVEFORElOR19GSUxJTkdfREFURS5DUTIyMDA4Li4uLlVTRAEAAAC84AQAAgAAAAgxNTc0Ni41MgEEAAAABQAAAAE1AQAAAAoxMTA1MTAxNjg3AgAAAAUyNDE1MwYAAAABMJZcp9yL1NsIFs814I3U2wgpQ0lRLlRTRTo3MjAzLklRX1RPVEFMX0RFQlQuQ1EyMjAwOC4uLi5VU0QBAAAAvOAEAAIAAAANMTI2Njk2Ljc5NTYzNgEIAAAABQAAAAExAQAAAAoxMTA1MTAxNjg3AwAAAAMxNjACAAAABDQxNzMEAAAAATAHAAAACjEwLzI0LzIwMjMIAAAACTYvMzAvMjAwOAkAAAABMJZcp9yL1NsIei1L4I3U2wgtQ0lRLlRTRTo3MjAz</t>
  </si>
  <si>
    <t>LklRX1BSRUZfRElWX09USEVSLkNRMjIwMDguLi4uVVNEAQAAALzgBAADAAAAAACWXKfci9TbCFo8Q+CN1NsII0NJUS5UU0U6NzIwMy5JUV9DT0dTLkNRMjIwMDguLi4uVVNEAQAAALzgBAACAAAADDQ3MDA0LjUzODIyNgEIAAAABQAAAAExAQAAAAoxMTA1MTAxNjg3AwAAAAMxNjACAAAAAjM0BAAAAAEwBwAAAAoxMC8yNC8yMDIzCAAAAAk2LzMwLzIwMDgJAAAAATCWXKfci9TbCOLCROCN1NsIIUNJUS5UU0U6NzIwMy5JUV9BUC5DUTIyMDA4Li4uLlVTRAEAAAC84AQAAgAAAAwxOTg5MC45MzIwOTUBCAAAAAUAAAABMQEAAAAKMTEwNTEwMTY4NwMAAAADMTYwAgAAAAQxMDE4BAAAAAEwBwAAAAoxMC8yNC8yMDIzCAAAAAk2LzMwLzIwMDgJAAAAATCWXKfci9TbCB1nSuCN1NsIIUNJUS5UU0U6NzIwMy5JUV9BUi5DUTIyMDA4Li4uLlVTRAEAAAC84AQAAgAAAAwxNzY0Ni43Nzk3ODYBCAAAAAUAAAABMQEAAAAKMTEwNTEwMTY4NwMAAAADMTYwAgAAAAQxMDIxBAAAAAEwBwAAAAoxMC8yNC8yMDIzCAAAAAk2LzMwLzIwMDgJAAAAATCWXKfci9TbCG0QKuCN1NsIKENJUS5UU0U6NzIwMy5JUV9JTlZFTlRPUlkuQ1EyMjAwOC4uLi5VU0QBAAAAvOAEAAIAAAAMMTk0NjAuNTIzNzUxAQgAAAAFAAAAATEBAAAACjExMDUxMDE2ODcDAAAAAzE2MAIAAAAEMTA0MwQAAAABMAcAAAAKMTAvMjQvMjAyMwgAAAAJNi8zMC8y</t>
  </si>
  <si>
    <t>MDA4CQAAAAEwllyn3IvU2wgcuyvgjdTbCCJDSVEuVFNFOjcyMDMuSVFfU0dBLkNRMjIwMDguLi4uVVNEAQAAALzgBAACAAAACzU5MjAuMTczMDQxAQgAAAAFAAAAATEBAAAACjExMDUxMDE2ODcDAAAAAzE2MAIAAAACMjMEAAAAATAHAAAACjEwLzI0LzIwMjMIAAAACTYvMzAvMjAwOAkAAAABMJZcp9yL1NsI59c64I3U2wg3Q0lRLlRTRTo3MjAzLklRX1RPVEFMX1JFVl8xWVJfQU5OX0dST1dUSC5DUTIyMDA4Li4uLlVTRAEAAAC84AQAAgAAAActNC43MTQ1AQgAAAAFAAAAATEBAAAACjExMDUxMDE2ODcDAAAAAjc5AgAAAAQ0MTk0BAAAAAEwBwAAAAoxMC8yNC8yMDIzCAAAAAk2LzMwLzIwMDgJAAAAATCWXKfci9TbCKxePOCN1NsIIUNJUS5UU0U6NzIwMy5JUV9EQS5DUTIyMDA4Li4uLlVTRAEAAAC84AQAAwAAAAAAllyn3IvU2wjLWD7gjdTbCC9DSVEuVFNFOjcyMDMuSVFfTkVUX0lOVEVSRVNUX0VYUC5DUTIyMDA4Li4uLlVTRAEAAAC84AQAAgAAAAoyNTkuNjEwOTM0AQgAAAAFAAAAATEBAAAACjExMDUxMDE2ODcDAAAAAzE2MAIAAAADMzY4BAAAAAEwBwAAAAoxMC8yNC8yMDIzCAAAAAk2LzMwLzIwMDgJAAAAATCWXKfci9TbCO6USOCN1NsILkNJUS5UU0U6NzIwMy5JUV9ORVRfV09SS0lOR19DQVAuQ1EyMjAwOC4uLi5VU0QBAAAAvOAEAAIAAAAMNDMwNTMuMTc0ODQ4AQgAAAAFAAAAATEBAAAACjEx</t>
  </si>
  <si>
    <t>MDUxMDE2ODcDAAAAAzE2MAIAAAAEMTMxMQQAAAABMAcAAAAKMTAvMjQvMjAyMwgAAAAJNi8zMC8yMDA4CQAAAAEwllyn3IvU2wjZPkHgjdTbCCRDSVEuVFNFOjcyMDMuSVFfQ0FQRVguQ1EyMjAwOC4uLi5VU0QBAAAAvOAEAAIAAAAMLTYzNTUuMjQ0Mzc4AQgAAAAFAAAAATEBAAAACjExMDUxMDE2ODcDAAAAAzE2MAIAAAAEMjAyMQQAAAABMAcAAAAKMTAvMjQvMjAyMwgAAAAJNi8zMC8yMDA4CQAAAAEwllyn3IvU2wjQNjPgjdTbCChDSVEuVFNFOjcyMDMuSVFfVE9UQUxfUkVWLkNRMTIwMDguLi4uVVNEAQAAALzgBAACAAAADDY1ODU4LjE3Mjc5OQEIAAAABQAAAAExAQAAAAoxMDU1OTQ3OTY3AwAAAAMxNjACAAAAAjI4BAAAAAEwBwAAAAoxMC8yNC8yMDIzCAAAAAkzLzMxLzIwMDgJAAAAATCWXKfci9TbCG0QKuCN1NsIIUNJUS5UU0U6NzIwMy5JUV9OSS5DUTEyMDA4Li4uLlVTRAEAAAC84AQAAgAAAAszMTc3LjA2NDQ4OQEIAAAABQAAAAExAQAAAAoxMDU1OTQ3OTY3AwAAAAMxNjACAAAAAjE1BAAAAAEwBwAAAAoxMC8yNC8yMDIzCAAAAAkzLzMxLzIwMDgJAAAAATCWXKfci9TbCBy7K+CN1NsIKUNJUS5UU0U6NzIwMy5JUV9DQVNIX0VRVUlWLkNRMTIwMDguLi4uVVNEAQAAALzgBAACAAAACjE0NzczLjExMjcBCAAAAAUAAAABMQEAAAAKMTA1NTk0Nzk2NwMAAAADMTYwAgAAAAQxMDk2BAAAAAEwBwAA</t>
  </si>
  <si>
    <t>AAoxMC8yNC8yMDIzCAAAAAkzLzMxLzIwMDgJAAAAATCWXKfci9TbCKNULuCN1NsILUNJUS5UU0U6NzIwMy5JUV9DQVNIX1NUX0lOVkVTVC5DUTEyMDA4Li4uLlVTRAEAAAC84AQAAgAAAAwyMTQwNy43NjExNDYBCAAAAAUAAAABMQEAAAAKMTA1NTk0Nzk2NwMAAAADMTYwAgAAAAQxMDAyBAAAAAEwBwAAAAoxMC8yNC8yMDIzCAAAAAkzLzMxLzIwMDgJAAAAATCWXKfci9TbCKueMOCN1NsIJ0NJUS5UU0U6NzIwMy5JUV9UT1RBTF9DQS5DUTEyMDA4Li4uLlVTRAEAAAC84AQAAgAAAA0xMjEyMDcuNzA2NDU0AQgAAAAFAAAAATEBAAAACjEwNTU5NDc5NjcDAAAAAzE2MAIAAAAEMTAwOAQAAAABMAcAAAAKMTAvMjQvMjAyMwgAAAAJMy8zMS8yMDA4CQAAAAEwllyn3IvU2wjLWD7gjdTbCCtDSVEuVFNFOjcyMDMuSVFfVE9UQUxfQVNTRVRTLkNRMTIwMDguLi4uVVNEAQAAALzgBAACAAAADTMyNTUxMC44OTEyNDQBCAAAAAUAAAABMQEAAAAKMTA1NTk0Nzk2NwMAAAADMTYwAgAAAAQxMDA3BAAAAAEwBwAAAAoxMC8yNC8yMDIzCAAAAAkzLzMxLzIwMDgJAAAAATCWXKfci9TbCHyHV+CN1NsIJ0NJUS5UU0U6NzIwMy5JUV9UT1RBTF9DTC5DUTEyMDA4Li4uLlVTRAEAAAC84AQAAgAAAA0xMTk3NDguNjk4MzQ3AQgAAAAFAAAAATEBAAAACjEwNTU5NDc5NjcDAAAAAzE2MAIAAAAEMTAwOQQAAAABMAcAAAAKMTAvMjQv</t>
  </si>
  <si>
    <t>MjAyMwgAAAAJMy8zMS8yMDA4CQAAAAEwllyn3IvU2wjZPkHgjdTbCClDSVEuVFNFOjcyMDMuSVFfVE9UQUxfTElBQi5DUTEyMDA4Li4uLlVTRAEAAAC84AQAAgAAAA0xOTk4OTAuOTQwMDkzAQgAAAAFAAAAATEBAAAACjEwNTU5NDc5NjcDAAAAAzE2MAIAAAAEMTI3NgQAAAABMAcAAAAKMTAvMjQvMjAyMwgAAAAJMy8zMS8yMDA4CQAAAAEwllyn3IvU2whaPEPgjdTbCCpDSVEuVFNFOjcyMDMuSVFfUFJFRl9FUVVJVFkuQ1ExMjAwOC4uLi5VU0QBAAAAvOAEAAMAAAAAAJZcp9yL1NsI4sJE4I3U2wgyQ0lRLlRTRTo3MjAzLklRX1RPVEFMX0NPTU1PTl9FUVVJVFkuQ1ExMjAwOC4uLi5VU0QBAAAAvOAEAAIAAAANMTE5MDM0LjUxMjk1MQEIAAAABQAAAAExAQAAAAoxMDU1OTQ3OTY3AwAAAAMxNjACAAAABDEwMDYEAAAAATAHAAAACjEwLzI0LzIwMjMIAAAACTMvMzEvMjAwOAkAAAABMJZcp9yL1NsIFs814I3U2wgjQ0lRLlRTRTo3MjAzLklRX0FQSUMuQ1ExMjAwOC4uLi5VU0QBAAAAvOAEAAIAAAAKNDk4OS45MTEwMgEIAAAABQAAAAExAQAAAAoxMDU1OTQ3OTY3AwAAAAMxNjACAAAABDEwODQEAAAAATAHAAAACjEwLzI0LzIwMjMIAAAACTMvMzEvMjAwOAkAAAABMJZcp9yL1NsIRrRV4I3U2wghQ0lRLlRTRTo3MjAzLklRX1JFLkNRMTIwMDguLi4uVVNEAQAAALzgBAACAAAADTEyNDQ0MC4xNDg3NjgBCAAA</t>
  </si>
  <si>
    <t>AAUAAAABMQEAAAAKMTA1NTk0Nzk2NwMAAAADMTYwAgAAAAQxMjIyBAAAAAEwBwAAAAoxMC8yNC8yMDIzCAAAAAkzLzMxLzIwMDgJAAAAATCWXKfci9TbCOfXOuCN1NsIK0NJUS5UU0U6NzIwMy5JUV9UT1RBTF9FUVVJVFkuQ1ExMjAwOC4uLi5VU0QBAAAAvOAEAAIAAAANMTI1NjE5Ljk1MTE1MQEIAAAABQAAAAExAQAAAAoxMDU1OTQ3OTY3AwAAAAMxNjACAAAABDEyNzUEAAAAATAHAAAACjEwLzI0LzIwMjMIAAAACTMvMzEvMjAwOAkAAAABMJZcp9yL1NsIrF484I3U2wg8Q0lRLlRTRTo3MjAzLklRX1RPVEFMX09VVFNUQU5ESU5HX0ZJTElOR19EQVRFLkNRMTIwMDguLi4uVVNEAQAAALzgBAACAAAACTE1NzQ2LjM5NQEEAAAABQAAAAE1AQAAAAoxMDU1OTQ3OTY3AgAAAAUyNDE1MwYAAAABMJZcp9yL1NsIbRAq4I3U2wgpQ0lRLlRTRTo3MjAzLklRX1RPVEFMX0RFQlQuQ1ExMjAwOC4uLi5VU0QBAAAAvOAEAAIAAAANMTIyNDQ5LjgwNjM4MgEIAAAABQAAAAExAQAAAAoxMDU1OTQ3OTY3AwAAAAMxNjACAAAABDQxNzMEAAAAATAHAAAACjEwLzI0LzIwMjMIAAAACTMvMzEvMjAwOAkAAAABMJZcp9yL1NsIHLsr4I3U2wgtQ0lRLlRTRTo3MjAzLklRX1BSRUZfRElWX09USEVSLkNRMTIwMDguLi4uVVNEAQAAALzgBAADAAAAAACWXKfci9TbCKNULuCN1NsII0NJUS5UU0U6NzIwMy5JUV9DT0dTLkNRMTIwMDgu</t>
  </si>
  <si>
    <t>Li4uVVNEAQAAALzgBAACAAAADDUyNzkxLjA3MjE1NgEIAAAABQAAAAExAQAAAAoxMDU1OTQ3OTY3AwAAAAMxNjACAAAAAjM0BAAAAAEwBwAAAAoxMC8yNC8yMDIzCAAAAAkzLzMxLzIwMDgJAAAAATCWXKfci9TbCKueMOCN1NsIIUNJUS5UU0U6NzIwMy5JUV9BUC5DUTEyMDA4Li4uLlVTRAEAAAC84AQAAgAAAAwyMjE5MC45NzMyNjUBCAAAAAUAAAABMQEAAAAKMTA1NTk0Nzk2NwMAAAADMTYwAgAAAAQxMDE4BAAAAAEwBwAAAAoxMC8yNC8yMDIzCAAAAAkzLzMxLzIwMDgJAAAAATCWXKfci9TbCNA2M+CN1NsIIUNJUS5UU0U6NzIwMy5JUV9BUi5DUTEyMDA4Li4uLlVTRAEAAAC84AQAAgAAAAwyMDQ2MC42NDE4OTkBCAAAAAUAAAABMQEAAAAKMTA1NTk0Nzk2NwMAAAADMTYwAgAAAAQxMDIxBAAAAAEwBwAAAAoxMC8yNC8yMDIzCAAAAAkzLzMxLzIwMDgJAAAAATCWXKfci9TbCIpAU+CN1NsIKENJUS5UU0U6NzIwMy5JUV9JTlZFTlRPUlkuQ1ExMjAwOC4uLi5VU0QBAAAAvOAEAAIAAAAMMTgzMDkuMzQwNzg5AQgAAAAFAAAAATEBAAAACjEwNTU5NDc5NjcDAAAAAzE2MAIAAAAEMTA0MwQAAAABMAcAAAAKMTAvMjQvMjAyMwgAAAAJMy8zMS8yMDA4CQAAAAEwllyn3IvU2wjZPkHgjdTbCCJDSVEuVFNFOjcyMDMuSVFfU0dBLkNRMTIwMDguLi4uVVNEAQAAALzgBAACAAAACzY2ODkuMzQ0MzI3AQgAAAAFAAAA</t>
  </si>
  <si>
    <t>ATEBAAAACjEwNTU5NDc5NjcDAAAAAzE2MAIAAAACMjMEAAAAATAHAAAACjEwLzI0LzIwMjMIAAAACTMvMzEvMjAwOAkAAAABMJZcp9yL1NsIWjxD4I3U2wg3Q0lRLlRTRTo3MjAzLklRX1RPVEFMX1JFVl8xWVJfQU5OX0dST1dUSC5DUTEyMDA4Li4uLlVTRAEAAAC84AQAAgAAAAUzLjc1MQEIAAAABQAAAAExAQAAAAoxMDU1OTQ3OTY3AwAAAAI3OQIAAAAENDE5NAQAAAABMAcAAAAKMTAvMjQvMjAyMwgAAAAJMy8zMS8yMDA4CQAAAAEwllyn3IvU2wjiwkTgjdTbCCFDSVEuVFNFOjcyMDMuSVFfREEuQ1ExMjAwOC4uLi5VU0QBAAAAvOAEAAMAAAAAAJZcp9yL1NsItntU4I3U2wgvQ0lRLlRTRTo3MjAzLklRX05FVF9JTlRFUkVTVF9FWFAuQ1ExMjAwOC4uLi5VU0QBAAAAvOAEAAIAAAAKMjQxLjc2OTAzMQEIAAAABQAAAAExAQAAAAoxMDU1OTQ3OTY3AwAAAAMxNjACAAAAAzM2OAQAAAABMAcAAAAKMTAvMjQvMjAyMwgAAAAJMy8zMS8yMDA4CQAAAAEwllyn3IvU2whRWlDgjdTbCC5DSVEuVFNFOjcyMDMuSVFfTkVUX1dPUktJTkdfQ0FQLkNRMTIwMDguLi4uVVNEAQAAALzgBAACAAAADS0xNzE3NS4wMTgwMjEBCAAAAAUAAAABMQEAAAAKMTA1NTk0Nzk2NwMAAAADMTYwAgAAAAQxMzExBAAAAAEwBwAAAAoxMC8yNC8yMDIzCAAAAAkzLzMxLzIwMDgJAAAAATCWXKfci9TbCEVsUeCN1NsIJENJUS5UU0U6NzIw</t>
  </si>
  <si>
    <t>My5JUV9DQVBFWC5DUTEyMDA4Li4uLlVTRAEAAAC84AQAAwAAAAAAllyn3IvU2wjn1zrgjdTbCC1DSVEuTkFTREFRR1M6VFNMQS5JUV9UT1RBTF9SRVYuQ1E0MjAyMi4uLi5VU0QBAAAAEMaiAQIAAAAFMjQzMTgBCAAAAAUAAAABMQEAAAALLTIwNjI2ODA5NDADAAAAAzE2MAIAAAACMjgEAAAAATAHAAAACjEwLzI0LzIwMjMIAAAACjEyLzMxLzIwMjIJAAAAATCWXKfci9TbCNA2M+CN1NsIJkNJUS5OQVNEQVFHUzpUU0xBLklRX05JLkNRNDIwMjIuLi4uVVNEAQAAABDGogECAAAABDM2ODcBCAAAAAUAAAABMQEAAAALLTIwNjI2ODA5NDADAAAAAzE2MAIAAAACMTUEAAAAATAHAAAACjEwLzI0LzIwMjMIAAAACjEyLzMxLzIwMjIJAAAAATCWXKfci9TbCBbPNeCN1NsILkNJUS5OQVNEQVFHUzpUU0xBLklRX0NBU0hfRVFVSVYuQ1E0MjAyMi4uLi5VU0QBAAAAEMaiAQIAAAAFMTYyNTMBCAAAAAUAAAABMQEAAAALLTIwNjI2ODA5NDADAAAAAzE2MAIAAAAEMTA5NgQAAAABMAcAAAAKMTAvMjQvMjAyMwgAAAAKMTIvMzEvMjAyMgkAAAABMJZcp9yL1NsIWjxD4I3U2wgyQ0lRLk5BU0RBUUdTOlRTTEEuSVFfQ0FTSF9TVF9JTlZFU1QuQ1E0MjAyMi4uLi5VU0QBAAAAEMaiAQIAAAAFMjIxODUBCAAAAAUAAAABMQEAAAALLTIwNjI2ODA5NDADAAAAAzE2MAIAAAAEMTAwMgQAAAABMAcAAAAKMTAvMjQvMjAyMwgAAAAK</t>
  </si>
  <si>
    <t>MTIvMzEvMjAyMgkAAAABMJZcp9yL1NsI4sJE4I3U2wgsQ0lRLk5BU0RBUUdTOlRTTEEuSVFfVE9UQUxfQ0EuQ1E0MjAyMi4uLi5VU0QBAAAAEMaiAQIAAAAFNDA5MTcBCAAAAAUAAAABMQEAAAALLTIwNjI2ODA5NDADAAAAAzE2MAIAAAAEMTAwOAQAAAABMAcAAAAKMTAvMjQvMjAyMwgAAAAKMTIvMzEvMjAyMgkAAAABMJZcp9yL1NsIvfxO4I3U2wgwQ0lRLk5BU0RBUUdTOlRTTEEuSVFfVE9UQUxfQVNTRVRTLkNRNDIwMjIuLi4uVVNEAQAAABDGogECAAAABTgyMzM4AQgAAAAFAAAAATEBAAAACy0yMDYyNjgwOTQwAwAAAAMxNjACAAAABDEwMDcEAAAAATAHAAAACjEwLzI0LzIwMjMIAAAACjEyLzMxLzIwMjIJAAAAATCWXKfci9TbCNk+QeCN1NsILENJUS5OQVNEQVFHUzpUU0xBLklRX1RPVEFMX0NMLkNRNDIwMjIuLi4uVVNEAQAAABDGogECAAAABTI2NzA5AQgAAAAFAAAAATEBAAAACy0yMDYyNjgwOTQwAwAAAAMxNjACAAAABDEwMDkEAAAAATAHAAAACjEwLzI0LzIwMjMIAAAACjEyLzMxLzIwMjIJAAAAATCWXKfci9TbCBy7K+CN1NsILkNJUS5OQVNEQVFHUzpUU0xBLklRX1RPVEFMX0xJQUIuQ1E0MjAyMi4uLi5VU0QBAAAAEMaiAQIAAAAFMzY0NDABCAAAAAUAAAABMQEAAAALLTIwNjI2ODA5NDADAAAAAzE2MAIAAAAEMTI3NgQAAAABMAcAAAAKMTAvMjQvMjAyMwgAAAAKMTIvMzEvMjAyMgkAAAAB</t>
  </si>
  <si>
    <t>MJZcp9yL1NsI59c64I3U2wgvQ0lRLk5BU0RBUUdTOlRTTEEuSVFfUFJFRl9FUVVJVFkuQ1E0MjAyMi4uLi5VU0QBAAAAEMaiAQMAAAAAAJZcp9yL1NsIrF484I3U2wg3Q0lRLk5BU0RBUUdTOlRTTEEuSVFfVE9UQUxfQ09NTU9OX0VRVUlUWS5DUTQyMDIyLi4uLlVTRAEAAAAQxqIBAgAAAAU0NDcwNAEIAAAABQAAAAExAQAAAAstMjA2MjY4MDk0MAMAAAADMTYwAgAAAAQxMDA2BAAAAAEwBwAAAAoxMC8yNC8yMDIzCAAAAAoxMi8zMS8yMDIyCQAAAAEwllyn3IvU2wjLWD7gjdTbCChDSVEuTkFTREFRR1M6VFNMQS5JUV9BUElDLkNRNDIwMjIuLi4uVVNEAQAAABDGogECAAAABTMyMTc3AQgAAAAFAAAAATEBAAAACy0yMDYyNjgwOTQwAwAAAAMxNjACAAAABDEwODQEAAAAATAHAAAACjEwLzI0LzIwMjMIAAAACjEyLzMxLzIwMjIJAAAAATCWXKfci9TbCPXETeCN1NsIJkNJUS5OQVNEQVFHUzpUU0xBLklRX1JFLkNRNDIwMjIuLi4uVVNEAQAAABDGogECAAAABTEyODg1AQgAAAAFAAAAATEBAAAACy0yMDYyNjgwOTQwAwAAAAMxNjACAAAABDEyMjIEAAAAATAHAAAACjEwLzI0LzIwMjMIAAAACjEyLzMxLzIwMjIJAAAAATCWXKfci9TbCKueMOCN1NsIMENJUS5OQVNEQVFHUzpUU0xBLklRX1RPVEFMX0VRVUlUWS5DUTQyMDIyLi4uLlVTRAEAAAAQxqIBAgAAAAU0NTg5OAEIAAAABQAAAAExAQAAAAstMjA2MjY4</t>
  </si>
  <si>
    <t>MDk0MAMAAAADMTYwAgAAAAQxMjc1BAAAAAEwBwAAAAoxMC8yNC8yMDIzCAAAAAoxMi8zMS8yMDIyCQAAAAEwllyn3IvU2wjQNjPgjdTbCEFDSVEuTkFTREFRR1M6VFNMQS5JUV9UT1RBTF9PVVRTVEFORElOR19GSUxJTkdfREFURS5DUTQyMDIyLi4uLlVTRAEAAAAQxqIBAgAAAAszMTY0LjEwMjcwMQEEAAAABQAAAAE1AQAAAAstMjA2MjY4MDk0MAIAAAAFMjQxNTMGAAAAATCWXKfci9TbCBbPNeCN1NsILkNJUS5OQVNEQVFHUzpUU0xBLklRX1RPVEFMX0RFQlQuQ1E0MjAyMi4uLi5VU0QBAAAAEMaiAQIAAAAENTc0OAEIAAAABQAAAAExAQAAAAstMjA2MjY4MDk0MAMAAAADMTYwAgAAAAQ0MTczBAAAAAEwBwAAAAoxMC8yNC8yMDIzCAAAAAoxMi8zMS8yMDIyCQAAAAEwllyn3IvU2wh6LUvgjdTbCDJDSVEuTkFTREFRR1M6VFNMQS5JUV9QUkVGX0RJVl9PVEhFUi5DUTQyMDIyLi4uLlVTRAEAAAAQxqIBAgAAAAMtMzUBCAAAAAUAAAABMQEAAAALLTIwNjI2ODA5NDADAAAAAzE2MAIAAAACOTcEAAAAATAHAAAACjEwLzI0LzIwMjMIAAAACjEyLzMxLzIwMjIJAAAAATCWXKfci9TbCD89TOCN1NsIKENJUS5OQVNEQVFHUzpUU0xBLklRX0NPR1MuQ1E0MjAyMi4uLi5VU0QBAAAAEMaiAQIAAAAFMTg1NDEBCAAAAAUAAAABMQEAAAALLTIwNjI2ODA5NDADAAAAAzE2MAIAAAACMzQEAAAAATAHAAAACjEwLzI0LzIw</t>
  </si>
  <si>
    <t>MjMIAAAACjEyLzMxLzIwMjIJAAAAATCWXKfci9TbCOLCROCN1NsIJkNJUS5OQVNEQVFHUzpUU0xBLklRX0FQLkNRNDIwMjIuLi4uVVNEAQAAABDGogECAAAABTE1MjU1AQgAAAAFAAAAATEBAAAACy0yMDYyNjgwOTQwAwAAAAMxNjACAAAABDEwMTgEAAAAATAHAAAACjEwLzI0LzIwMjMIAAAACjEyLzMxLzIwMjIJAAAAATCWXKfci9TbCB1nSuCN1NsIJkNJUS5OQVNEQVFHUzpUU0xBLklRX0FSLkNRNDIwMjIuLi4uVVNEAQAAABDGogECAAAABDMxMTYBCAAAAAUAAAABMQEAAAALLTIwNjI2ODA5NDADAAAAAzE2MAIAAAAEMTAyMQQAAAABMAcAAAAKMTAvMjQvMjAyMwgAAAAKMTIvMzEvMjAyMgkAAAABMJZcp9yL1NsIbRAq4I3U2wgtQ0lRLk5BU0RBUUdTOlRTTEEuSVFfSU5WRU5UT1JZLkNRNDIwMjIuLi4uVVNEAQAAABDGogECAAAABTEyODM5AQgAAAAFAAAAATEBAAAACy0yMDYyNjgwOTQwAwAAAAMxNjACAAAABDEwNDMEAAAAATAHAAAACjEwLzI0LzIwMjMIAAAACjEyLzMxLzIwMjIJAAAAATCWXKfci9TbCBy7K+CN1NsIJ0NJUS5OQVNEQVFHUzpUU0xBLklRX1NHQS5DUTQyMDIyLi4uLlVTRAEAAAAQxqIBAgAAAAQxMDMyAQgAAAAFAAAAATEBAAAACy0yMDYyNjgwOTQwAwAAAAMxNjACAAAAAjIzBAAAAAEwBwAAAAoxMC8yNC8yMDIzCAAAAAoxMi8zMS8yMDIyCQAAAAEwllyn3IvU2wijVC7gjdTbCDxD</t>
  </si>
  <si>
    <t>SVEuTkFTREFRR1M6VFNMQS5JUV9UT1RBTF9SRVZfMVlSX0FOTl9HUk9XVEguQ1E0MjAyMi4uLi5VU0QBAAAAEMaiAQIAAAAHMzcuMjQyNQEIAAAABQAAAAExAQAAAAstMjA2MjY4MDk0MAMAAAADMTYwAgAAAAQ0MTk0BAAAAAEwBwAAAAoxMC8yNC8yMDIzCAAAAAoxMi8zMS8yMDIyCQAAAAEwllyn3IvU2wisXjzgjdTbCCZDSVEuTkFTREFRR1M6VFNMQS5JUV9EQS5DUTQyMDIyLi4uLlVTRAEAAAAQxqIBAwAAAAAAllyn3IvU2wjLWD7gjdTbCDRDSVEuTkFTREFRR1M6VFNMQS5JUV9ORVRfSU5URVJFU1RfRVhQLkNRNDIwMjIuLi4uVVNEAQAAABDGogECAAAAAzExNAEIAAAABQAAAAExAQAAAAstMjA2MjY4MDk0MAMAAAADMTYwAgAAAAMzNjgEAAAAATAHAAAACjEwLzI0LzIwMjMIAAAACjEyLzMxLzIwMjIJAAAAATCWXKfci9TbCO6USOCN1NsIM0NJUS5OQVNEQVFHUzpUU0xBLklRX05FVF9XT1JLSU5HX0NBUC5DUTQyMDIyLi4uLlVTRAEAAAAQxqIBAgAAAAUtNTk5MAEIAAAABQAAAAExAQAAAAstMjA2MjY4MDk0MAMAAAADMTYwAgAAAAQxMzExBAAAAAEwBwAAAAoxMC8yNC8yMDIzCAAAAAoxMi8zMS8yMDIyCQAAAAEwllyn3IvU2wjZPkHgjdTbCClDSVEuTkFTREFRR1M6VFNMQS5JUV9DQVBFWC5DUTQyMDIyLi4uLlVTRAEAAAAQxqIBAgAAAAUtMTg1OAEIAAAABQAAAAExAQAAAAstMjA2MjY4MDk0MAMA</t>
  </si>
  <si>
    <t>AAADMTYwAgAAAAQyMDIxBAAAAAEwBwAAAAoxMC8yNC8yMDIzCAAAAAoxMi8zMS8yMDIyCQAAAAEwllyn3IvU2whaPEPgjdTbCC1DSVEuTkFTREFRR1M6VFNMQS5JUV9UT1RBTF9SRVYuQ1EzMjAyMi4uLi5VU0QBAAAAEMaiAQIAAAAFMjE0NTQBCAAAAAUAAAABMQEAAAALLTIwMzc0MTYxNTgDAAAAAzE2MAIAAAACMjgEAAAAATAHAAAACjEwLzI0LzIwMjMIAAAACTkvMzAvMjAyMgkAAAABMJZcp9yL1NsIbRAq4I3U2wgmQ0lRLk5BU0RBUUdTOlRTTEEuSVFfTkkuQ1EzMjAyMi4uLi5VU0QBAAAAEMaiAQIAAAAEMzI5MgEIAAAABQAAAAExAQAAAAstMjAzNzQxNjE1OAMAAAADMTYwAgAAAAIxNQQAAAABMAcAAAAKMTAvMjQvMjAyMwgAAAAJOS8zMC8yMDIyCQAAAAEwllyn3IvU2wgcuyvgjdTbCC5DSVEuTkFTREFRR1M6VFNMQS5JUV9DQVNIX0VRVUlWLkNRMzIwMjIuLi4uVVNEAQAAABDGogECAAAABTE5NTMyAQgAAAAFAAAAATEBAAAACy0yMDM3NDE2MTU4AwAAAAMxNjACAAAABDEwOTYEAAAAATAHAAAACjEwLzI0LzIwMjMIAAAACTkvMzAvMjAyMgkAAAABMJZcp9yL1NsIo1Qu4I3U2wgyQ0lRLk5BU0RBUUdTOlRTTEEuSVFfQ0FTSF9TVF9JTlZFU1QuQ1EzMjAyMi4uLi5VU0QBAAAAEMaiAQIAAAAFMjExMDcBCAAAAAUAAAABMQEAAAALLTIwMzc0MTYxNTgDAAAAAzE2MAIAAAAEMTAwMgQAAAABMAcAAAAK</t>
  </si>
  <si>
    <t>MTAvMjQvMjAyMwgAAAAJOS8zMC8yMDIyCQAAAAEwllyn3IvU2wirnjDgjdTbCCxDSVEuTkFTREFRR1M6VFNMQS5JUV9UT1RBTF9DQS5DUTMyMDIyLi4uLlVTRAEAAAAQxqIBAgAAAAUzNTk5MAEIAAAABQAAAAExAQAAAAstMjAzNzQxNjE1OAMAAAADMTYwAgAAAAQxMDA4BAAAAAEwBwAAAAoxMC8yNC8yMDIzCAAAAAk5LzMwLzIwMjIJAAAAATCWXKfci9TbCNA2M+CN1NsIMENJUS5OQVNEQVFHUzpUU0xBLklRX1RPVEFMX0FTU0VUUy5DUTMyMDIyLi4uLlVTRAEAAAAQxqIBAgAAAAU3NDQyNgEIAAAABQAAAAExAQAAAAstMjAzNzQxNjE1OAMAAAADMTYwAgAAAAQxMDA3BAAAAAEwBwAAAAoxMC8yNC8yMDIzCAAAAAk5LzMwLzIwMjIJAAAAATCWXKfci9TbCHyHV+CN1NsILENJUS5OQVNEQVFHUzpUU0xBLklRX1RPVEFMX0NMLkNRMzIwMjIuLi4uVVNEAQAAABDGogECAAAABTI0NjExAQgAAAAFAAAAATEBAAAACy0yMDM3NDE2MTU4AwAAAAMxNjACAAAABDEwMDkEAAAAATAHAAAACjEwLzI0LzIwMjMIAAAACTkvMzAvMjAyMgkAAAABMJZcp9yL1NsI2T5B4I3U2wguQ0lRLk5BU0RBUUdTOlRTTEEuSVFfVE9UQUxfTElBQi5DUTMyMDIyLi4uLlVTRAEAAAAQxqIBAgAAAAUzMzMwMgEIAAAABQAAAAExAQAAAAstMjAzNzQxNjE1OAMAAAADMTYwAgAAAAQxMjc2BAAAAAEwBwAAAAoxMC8yNC8yMDIzCAAAAAk5LzMw</t>
  </si>
  <si>
    <t>LzIwMjIJAAAAATCWXKfci9TbCFo8Q+CN1NsIL0NJUS5OQVNEQVFHUzpUU0xBLklRX1BSRUZfRVFVSVRZLkNRMzIwMjIuLi4uVVNEAQAAABDGogEDAAAAAACWXKfci9TbCOLCROCN1NsIN0NJUS5OQVNEQVFHUzpUU0xBLklRX1RPVEFMX0NPTU1PTl9FUVVJVFkuQ1EzMjAyMi4uLi5VU0QBAAAAEMaiAQIAAAAFMzk4NTEBCAAAAAUAAAABMQEAAAALLTIwMzc0MTYxNTgDAAAAAzE2MAIAAAAEMTAwNgQAAAABMAcAAAAKMTAvMjQvMjAyMwgAAAAJOS8zMC8yMDIyCQAAAAEwllyn3IvU2wjXmVjgjdTbCChDSVEuTkFTREFRR1M6VFNMQS5JUV9BUElDLkNRMzIwMjIuLi4uVVNEAQAAABDGogECAAAABTMxNTkyAQgAAAAFAAAAATEBAAAACy0yMDM3NDE2MTU4AwAAAAMxNjACAAAABDEwODQEAAAAATAHAAAACjEwLzI0LzIwMjMIAAAACTkvMzAvMjAyMgkAAAABMJZcp9yL1NsIRrRV4I3U2wgmQ0lRLk5BU0RBUUdTOlRTTEEuSVFfUkUuQ1EzMjAyMi4uLi5VU0QBAAAAEMaiAQIAAAAEOTE5OAEIAAAABQAAAAExAQAAAAstMjAzNzQxNjE1OAMAAAADMTYwAgAAAAQxMjIyBAAAAAEwBwAAAAoxMC8yNC8yMDIzCAAAAAk5LzMwLzIwMjIJAAAAATCWXKfci9TbCJuwOuCN1NsIMENJUS5OQVNEQVFHUzpUU0xBLklRX1RPVEFMX0VRVUlUWS5DUTMyMDIyLi4uLlVTRAEAAAAQxqIBAgAAAAU0MTEyNAEIAAAABQAAAAExAQAAAAst</t>
  </si>
  <si>
    <t>MjAzNzQxNjE1OAMAAAADMTYwAgAAAAQxMjc1BAAAAAEwBwAAAAoxMC8yNC8yMDIzCAAAAAk5LzMwLzIwMjIJAAAAATCWXKfci9TbCKxePOCN1NsIQUNJUS5OQVNEQVFHUzpUU0xBLklRX1RPVEFMX09VVFNUQU5ESU5HX0ZJTElOR19EQVRFLkNRMzIwMjIuLi4uVVNEAQAAABDGogECAAAACzMxNTcuNzUyNDQ5AQQAAAAFAAAAATUBAAAACy0yMDM3NDE2MTU4AgAAAAUyNDE1MwYAAAABMJZcp9yL1NsIy1g+4I3U2wguQ0lRLk5BU0RBUUdTOlRTTEEuSVFfVE9UQUxfREVCVC5DUTMyMDIyLi4uLlVTRAEAAAAQxqIBAgAAAAQ1ODc0AQgAAAAFAAAAATEBAAAACy0yMDM3NDE2MTU4AwAAAAMxNjACAAAABDQxNzMEAAAAATAHAAAACjEwLzI0LzIwMjMIAAAACTkvMzAvMjAyMgkAAAABMJZcp9yL1NsIHLsr4I3U2wgyQ0lRLk5BU0RBUUdTOlRTTEEuSVFfUFJFRl9ESVZfT1RIRVIuQ1EzMjAyMi4uLi5VU0QBAAAAEMaiAQMAAAAAAJZcp9yL1NsIo1Qu4I3U2wgoQ0lRLk5BU0RBUUdTOlRTTEEuSVFfQ09HUy5DUTMyMDIyLi4uLlVTRAEAAAAQxqIBAgAAAAUxNjA3MgEIAAAABQAAAAExAQAAAAstMjAzNzQxNjE1OAMAAAADMTYwAgAAAAIzNAQAAAABMAcAAAAKMTAvMjQvMjAyMwgAAAAJOS8zMC8yMDIyCQAAAAEwllyn3IvU2wirnjDgjdTbCCZDSVEuTkFTREFRR1M6VFNMQS5JUV9BUC5DUTMyMDIyLi4uLlVTRAEAAAAQ</t>
  </si>
  <si>
    <t>xqIBAgAAAAUxMzg5NwEIAAAABQAAAAExAQAAAAstMjAzNzQxNjE1OAMAAAADMTYwAgAAAAQxMDE4BAAAAAEwBwAAAAoxMC8yNC8yMDIzCAAAAAk5LzMwLzIwMjIJAAAAATCWXKfci9TbCNA2M+CN1NsIJkNJUS5OQVNEQVFHUzpUU0xBLklRX0FSLkNRMzIwMjIuLi4uVVNEAQAAABDGogECAAAABDIzMzcBCAAAAAUAAAABMQEAAAALLTIwMzc0MTYxNTgDAAAAAzE2MAIAAAAEMTAyMQQAAAABMAcAAAAKMTAvMjQvMjAyMwgAAAAJOS8zMC8yMDIyCQAAAAEwllyn3IvU2wgWzzXgjdTbCC1DSVEuTkFTREFRR1M6VFNMQS5JUV9JTlZFTlRPUlkuQ1EzMjAyMi4uLi5VU0QBAAAAEMaiAQIAAAAFMTAzMjcBCAAAAAUAAAABMQEAAAALLTIwMzc0MTYxNTgDAAAAAzE2MAIAAAAEMTA0MwQAAAABMAcAAAAKMTAvMjQvMjAyMwgAAAAJOS8zMC8yMDIyCQAAAAEwllyn3IvU2wjZPkHgjdTbCCdDSVEuTkFTREFRR1M6VFNMQS5JUV9TR0EuQ1EzMjAyMi4uLi5VU0QBAAAAEMaiAQIAAAADOTYxAQgAAAAFAAAAATEBAAAACy0yMDM3NDE2MTU4AwAAAAMxNjACAAAAAjIzBAAAAAEwBwAAAAoxMC8yNC8yMDIzCAAAAAk5LzMwLzIwMjIJAAAAATCWXKfci9TbCFo8Q+CN1NsIPENJUS5OQVNEQVFHUzpUU0xBLklRX1RPVEFMX1JFVl8xWVJfQU5OX0dST1dUSC5DUTMyMDIyLi4uLlVTRAEAAAAQxqIBAgAAAAc1NS45NDk2AQgAAAAFAAAA</t>
  </si>
  <si>
    <t>ATEBAAAACy0yMDM3NDE2MTU4AwAAAAMxNjACAAAABDQxOTQEAAAAATAHAAAACjEwLzI0LzIwMjMIAAAACTkvMzAvMjAyMgkAAAABMJZcp9yL1NsI4sJE4I3U2wgmQ0lRLk5BU0RBUUdTOlRTTEEuSVFfREEuQ1EzMjAyMi4uLi5VU0QBAAAAEMaiAQMAAAAAAJZcp9yL1NsItntU4I3U2wg0Q0lRLk5BU0RBUUdTOlRTTEEuSVFfTkVUX0lOVEVSRVNUX0VYUC5DUTMyMDIyLi4uLlVTRAEAAAAQxqIBAgAAAAIzMwEIAAAABQAAAAExAQAAAAstMjAzNzQxNjE1OAMAAAADMTYwAgAAAAMzNjgEAAAAATAHAAAACjEwLzI0LzIwMjMIAAAACTkvMzAvMjAyMgkAAAABMJZcp9yL1NsIbRAq4I3U2wgzQ0lRLk5BU0RBUUdTOlRTTEEuSVFfTkVUX1dPUktJTkdfQ0FQLkNRMzIwMjIuLi4uVVNEAQAAABDGogECAAAABS03ODQ1AQgAAAAFAAAAATEBAAAACy0yMDM3NDE2MTU4AwAAAAMxNjACAAAABDEzMTEEAAAAATAHAAAACjEwLzI0LzIwMjMIAAAACTkvMzAvMjAyMgkAAAABMJZcp9yL1NsIRWxR4I3U2wgpQ0lRLk5BU0RBUUdTOlRTTEEuSVFfQ0FQRVguQ1EzMjAyMi4uLi5VU0QBAAAAEMaiAQIAAAAFLTE4MDMBCAAAAAUAAAABMQEAAAALLTIwMzc0MTYxNTgDAAAAAzE2MAIAAAAEMjAyMQQAAAABMAcAAAAKMTAvMjQvMjAyMwgAAAAJOS8zMC8yMDIyCQAAAAEwllyn3IvU2wibsDrgjdTbCC1DSVEuTkFTREFRR1M6VFNMQS5J</t>
  </si>
  <si>
    <t>UV9UT1RBTF9SRVYuQ1EyMjAyMi4uLi5VU0QBAAAAEMaiAQIAAAAFMTY5MzQBCAAAAAUAAAABMQEAAAALLTIwMzc0MTc1ODcDAAAAAzE2MAIAAAACMjgEAAAAATAHAAAACjEwLzI0LzIwMjMIAAAACTYvMzAvMjAyMgkAAAABMJZcp9yL1NsI0DYz4I3U2wgmQ0lRLk5BU0RBUUdTOlRTTEEuSVFfTkkuQ1EyMjAyMi4uLi5VU0QBAAAAEMaiAQIAAAAEMjI1OQEIAAAABQAAAAExAQAAAAstMjAzNzQxNzU4NwMAAAADMTYwAgAAAAIxNQQAAAABMAcAAAAKMTAvMjQvMjAyMwgAAAAJNi8zMC8yMDIyCQAAAAEwllyn3IvU2wgWzzXgjdTbCC5DSVEuTkFTREFRR1M6VFNMQS5JUV9DQVNIX0VRVUlWLkNRMjIwMjIuLi4uVVNEAQAAABDGogECAAAABTE4MzI0AQgAAAAFAAAAATEBAAAACy0yMDM3NDE3NTg3AwAAAAMxNjACAAAABDEwOTYEAAAAATAHAAAACjEwLzI0LzIwMjMIAAAACTYvMzAvMjAyMgkAAAABMJZcp9yL1NsIUVpQ4I3U2wgyQ0lRLk5BU0RBUUdTOlRTTEEuSVFfQ0FTSF9TVF9JTlZFU1QuQ1EyMjAyMi4uLi5VU0QBAAAAEMaiAQIAAAAFMTg5MTUBCAAAAAUAAAABMQEAAAALLTIwMzc0MTc1ODcDAAAAAzE2MAIAAAAEMTAwMgQAAAABMAcAAAAKMTAvMjQvMjAyMwgAAAAJNi8zMC8yMDIyCQAAAAEwllyn3IvU2wium0TgjdTbCCxDSVEuTkFTREFRR1M6VFNMQS5JUV9UT1RBTF9DQS5DUTIyMDIyLi4uLlVTRAEA</t>
  </si>
  <si>
    <t>AAAQxqIBAgAAAAUzMTIyMgEIAAAABQAAAAExAQAAAAstMjAzNzQxNzU4NwMAAAADMTYwAgAAAAQxMDA4BAAAAAEwBwAAAAoxMC8yNC8yMDIzCAAAAAk2LzMwLzIwMjIJAAAAATCWXKfci9TbCL38TuCN1NsIMENJUS5OQVNEQVFHUzpUU0xBLklRX1RPVEFMX0FTU0VUUy5DUTIyMDIyLi4uLlVTRAEAAAAQxqIBAgAAAAU2ODUxMwEIAAAABQAAAAExAQAAAAstMjAzNzQxNzU4NwMAAAADMTYwAgAAAAQxMDA3BAAAAAEwBwAAAAoxMC8yNC8yMDIzCAAAAAk2LzMwLzIwMjIJAAAAATCWXKfci9TbCNk+QeCN1NsILENJUS5OQVNEQVFHUzpUU0xBLklRX1RPVEFMX0NMLkNRMjIwMjIuLi4uVVNEAQAAABDGogECAAAABTIxODIxAQgAAAAFAAAAATEBAAAACy0yMDM3NDE3NTg3AwAAAAMxNjACAAAABDEwMDkEAAAAATAHAAAACjEwLzI0LzIwMjMIAAAACTYvMzAvMjAyMgkAAAABMJZcp9yL1NsIHLsr4I3U2wguQ0lRLk5BU0RBUUdTOlRTTEEuSVFfVE9UQUxfTElBQi5DUTIyMDIyLi4uLlVTRAEAAAAQxqIBAgAAAAUzMDg1NQEIAAAABQAAAAExAQAAAAstMjAzNzQxNzU4NwMAAAADMTYwAgAAAAQxMjc2BAAAAAEwBwAAAAoxMC8yNC8yMDIzCAAAAAk2LzMwLzIwMjIJAAAAATCWXKfci9TbCKNULuCN1NsIL0NJUS5OQVNEQVFHUzpUU0xBLklRX1BSRUZfRVFVSVRZLkNRMjIwMjIuLi4uVVNEAQAAABDGogEDAAAAAACWXKfc</t>
  </si>
  <si>
    <t>i9TbCKxePOCN1NsIN0NJUS5OQVNEQVFHUzpUU0xBLklRX1RPVEFMX0NPTU1PTl9FUVVJVFkuQ1EyMjAyMi4uLi5VU0QBAAAAEMaiAQIAAAAFMzYzNzYBCAAAAAUAAAABMQEAAAALLTIwMzc0MTc1ODcDAAAAAzE2MAIAAAAEMTAwNgQAAAABMAcAAAAKMTAvMjQvMjAyMwgAAAAJNi8zMC8yMDIyCQAAAAEwllyn3IvU2wjLWD7gjdTbCChDSVEuTkFTREFRR1M6VFNMQS5JUV9BUElDLkNRMjIwMjIuLi4uVVNEAQAAABDGogECAAAABTMwOTQ0AQgAAAAFAAAAATEBAAAACy0yMDM3NDE3NTg3AwAAAAMxNjACAAAABDEwODQEAAAAATAHAAAACjEwLzI0LzIwMjMIAAAACTYvMzAvMjAyMgkAAAABMJZcp9yL1NsI951N4I3U2wgmQ0lRLk5BU0RBUUdTOlRTTEEuSVFfUkUuQ1EyMjAyMi4uLi5VU0QBAAAAEMaiAQIAAAAENTkwOAEIAAAABQAAAAExAQAAAAstMjAzNzQxNzU4NwMAAAADMTYwAgAAAAQxMjIyBAAAAAEwBwAAAAoxMC8yNC8yMDIzCAAAAAk2LzMwLzIwMjIJAAAAATCWXKfci9TbCFo8Q+CN1NsIMENJUS5OQVNEQVFHUzpUU0xBLklRX1RPVEFMX0VRVUlUWS5DUTIyMDIyLi4uLlVTRAEAAAAQxqIBAgAAAAUzNzY1OAEIAAAABQAAAAExAQAAAAstMjAzNzQxNzU4NwMAAAADMTYwAgAAAAQxMjc1BAAAAAEwBwAAAAoxMC8yNC8yMDIzCAAAAAk2LzMwLzIwMjIJAAAAATCWXKfci9TbCNA2M+CN1NsIQUNJUS5OQVNE</t>
  </si>
  <si>
    <t>QVFHUzpUU0xBLklRX1RPVEFMX09VVFNUQU5ESU5HX0ZJTElOR19EQVRFLkNRMjIwMjIuLi4uVVNEAQAAABDGogECAAAACzMxMzMuNDcwMDQ1AQQAAAAFAAAAATUBAAAACy0yMDM3NDE3NTg3AgAAAAUyNDE1MwYAAAABMJZcp9yL1NsIFs814I3U2wguQ0lRLk5BU0RBUUdTOlRTTEEuSVFfVE9UQUxfREVCVC5DUTIyMDIyLi4uLlVTRAEAAAAQxqIBAgAAAAQ2NjY1AQgAAAAFAAAAATEBAAAACy0yMDM3NDE3NTg3AwAAAAMxNjACAAAABDQxNzMEAAAAATAHAAAACjEwLzI0LzIwMjMIAAAACTYvMzAvMjAyMgkAAAABMJZcp9yL1NsIei1L4I3U2wgyQ0lRLk5BU0RBUUdTOlRTTEEuSVFfUFJFRl9ESVZfT1RIRVIuQ1EyMjAyMi4uLi5VU0QBAAAAEMaiAQIAAAABMwEIAAAABQAAAAExAQAAAAstMjAzNzQxNzU4NwMAAAADMTYwAgAAAAI5NwQAAAABMAcAAAAKMTAvMjQvMjAyMwgAAAAJNi8zMC8yMDIyCQAAAAEwllyn3IvU2wg/PUzgjdTbCChDSVEuTkFTREFRR1M6VFNMQS5JUV9DT0dTLkNRMjIwMjIuLi4uVVNEAQAAABDGogECAAAABTEyNzAwAQgAAAAFAAAAATEBAAAACy0yMDM3NDE3NTg3AwAAAAMxNjACAAAAAjM0BAAAAAEwBwAAAAoxMC8yNC8yMDIzCAAAAAk2LzMwLzIwMjIJAAAAATCWXKfci9TbCJuwOuCN1NsIJkNJUS5OQVNEQVFHUzpUU0xBLklRX0FQLkNRMjIwMjIuLi4uVVNEAQAAABDGogECAAAABTEx</t>
  </si>
  <si>
    <t>MjEyAQgAAAAFAAAAATEBAAAACy0yMDM3NDE3NTg3AwAAAAMxNjACAAAABDEwMTgEAAAAATAHAAAACjEwLzI0LzIwMjMIAAAACTYvMzAvMjAyMgkAAAABMJZcp9yL1NsIHWdK4I3U2wgmQ0lRLk5BU0RBUUdTOlRTTEEuSVFfQVIuQ1EyMjAyMi4uLi5VU0QBAAAAEMaiAQIAAAAEMjIxMAEIAAAABQAAAAExAQAAAAstMjAzNzQxNzU4NwMAAAADMTYwAgAAAAQxMDIxBAAAAAEwBwAAAAoxMC8yNC8yMDIzCAAAAAk2LzMwLzIwMjIJAAAAATCWXKfci9TbCG0QKuCN1NsILUNJUS5OQVNEQVFHUzpUU0xBLklRX0lOVkVOVE9SWS5DUTIyMDIyLi4uLlVTRAEAAAAQxqIBAgAAAAQ4MTA4AQgAAAAFAAAAATEBAAAACy0yMDM3NDE3NTg3AwAAAAMxNjACAAAABDEwNDMEAAAAATAHAAAACjEwLzI0LzIwMjMIAAAACTYvMzAvMjAyMgkAAAABMJZcp9yL1NsIHLsr4I3U2wgnQ0lRLk5BU0RBUUdTOlRTTEEuSVFfU0dBLkNRMjIwMjIuLi4uVVNEAQAAABDGogECAAAAAzk2MQEIAAAABQAAAAExAQAAAAstMjAzNzQxNzU4NwMAAAADMTYwAgAAAAIyMwQAAAABMAcAAAAKMTAvMjQvMjAyMwgAAAAJNi8zMC8yMDIyCQAAAAEwllyn3IvU2wijVC7gjdTbCDxDSVEuTkFTREFRR1M6VFNMQS5JUV9UT1RBTF9SRVZfMVlSX0FOTl9HUk9XVEguQ1EyMjAyMi4uLi5VU0QBAAAAEMaiAQIAAAAHNDEuNjEyMwEIAAAABQAAAAExAQAAAAstMjAz</t>
  </si>
  <si>
    <t>NzQxNzU4NwMAAAADMTYwAgAAAAQ0MTk0BAAAAAEwBwAAAAoxMC8yNC8yMDIzCAAAAAk2LzMwLzIwMjIJAAAAATCWXKfci9TbCKueMOCN1NsIJkNJUS5OQVNEQVFHUzpUU0xBLklRX0RBLkNRMjIwMjIuLi4uVVNEAQAAABDGogEDAAAAAACWXKfci9TbCMtYPuCN1NsINENJUS5OQVNEQVFHUzpUU0xBLklRX05FVF9JTlRFUkVTVF9FWFAuQ1EyMjAyMi4uLi5VU0QBAAAAEMaiAQIAAAADLTE4AQgAAAAFAAAAATEBAAAACy0yMDM3NDE3NTg3AwAAAAMxNjACAAAAAzM2OAQAAAABMAcAAAAKMTAvMjQvMjAyMwgAAAAJNi8zMC8yMDIyCQAAAAEwllyn3IvU2wjdbUjgjdTbCDNDSVEuTkFTREFRR1M6VFNMQS5JUV9ORVRfV09SS0lOR19DQVAuQ1EyMjAyMi4uLi5VU0QBAAAAEMaiAQIAAAAFLTc1NjkBCAAAAAUAAAABMQEAAAALLTIwMzc0MTc1ODcDAAAAAzE2MAIAAAAEMTMxMQQAAAABMAcAAAAKMTAvMjQvMjAyMwgAAAAJNi8zMC8yMDIyCQAAAAEwllyn3IvU2wjZPkHgjdTbCClDSVEuTkFTREFRR1M6VFNMQS5JUV9DQVBFWC5DUTIyMDIyLi4uLlVTRAEAAAAQxqIBAgAAAAUtMTczMAEIAAAABQAAAAExAQAAAAstMjAzNzQxNzU4NwMAAAADMTYwAgAAAAQyMDIxBAAAAAEwBwAAAAoxMC8yNC8yMDIzCAAAAAk2LzMwLzIwMjIJAAAAATCWXKfci9TbCFo8Q+CN1NsILUNJUS5OQVNEQVFHUzpUU0xBLklRX1RPVEFMX1JF</t>
  </si>
  <si>
    <t>Vi5DUTEyMDIyLi4uLlVTRAEAAAAQxqIBAgAAAAUxODc1NgEIAAAABQAAAAExAQAAAAstMjA1MDcwNzY4NgMAAAADMTYwAgAAAAIyOAQAAAABMAcAAAAKMTAvMjQvMjAyMwgAAAAJMy8zMS8yMDIyCQAAAAEwllyn3IvU2wisXjzgjdTbCCZDSVEuTkFTREFRR1M6VFNMQS5JUV9OSS5DUTEyMDIyLi4uLlVTRAEAAAAQxqIBAgAAAAQzMzE4AQgAAAAFAAAAATEBAAAACy0yMDUwNzA3Njg2AwAAAAMxNjACAAAAAjE1BAAAAAEwBwAAAAoxMC8yNC8yMDIzCAAAAAkzLzMxLzIwMjIJAAAAATCWXKfci9TbCBy7K+CN1NsILkNJUS5OQVNEQVFHUzpUU0xBLklRX0NBU0hfRVFVSVYuQ1ExMjAyMi4uLi5VU0QBAAAAEMaiAQIAAAAFMTc1MDUBCAAAAAUAAAABMQEAAAALLTIwNTA3MDc2ODYDAAAAAzE2MAIAAAAEMTA5NgQAAAABMAcAAAAKMTAvMjQvMjAyMwgAAAAJMy8zMS8yMDIyCQAAAAEwllyn3IvU2wijVC7gjdTbCDJDSVEuTkFTREFRR1M6VFNMQS5JUV9DQVNIX1NUX0lOVkVTVC5DUTEyMDIyLi4uLlVTRAEAAAAQxqIBAgAAAAUxODAxMwEIAAAABQAAAAExAQAAAAstMjA1MDcwNzY4NgMAAAADMTYwAgAAAAQxMDAyBAAAAAEwBwAAAAoxMC8yNC8yMDIzCAAAAAkzLzMxLzIwMjIJAAAAATCWXKfci9TbCKueMOCN1NsILENJUS5OQVNEQVFHUzpUU0xBLklRX1RPVEFMX0NBLkNRMTIwMjIuLi4uVVNEAQAAABDGogECAAAA</t>
  </si>
  <si>
    <t>BTI5MDUwAQgAAAAFAAAAATEBAAAACy0yMDUwNzA3Njg2AwAAAAMxNjACAAAABDEwMDgEAAAAATAHAAAACjEwLzI0LzIwMjMIAAAACTMvMzEvMjAyMgkAAAABMJZcp9yL1NsI0DYz4I3U2wgwQ0lRLk5BU0RBUUdTOlRTTEEuSVFfVE9UQUxfQVNTRVRTLkNRMTIwMjIuLi4uVVNEAQAAABDGogECAAAABTY2MDM4AQgAAAAFAAAAATEBAAAACy0yMDUwNzA3Njg2AwAAAAMxNjACAAAABDEwMDcEAAAAATAHAAAACjEwLzI0LzIwMjMIAAAACTMvMzEvMjAyMgkAAAABMJZcp9yL1NsI2sVW4I3U2wgsQ0lRLk5BU0RBUUdTOlRTTEEuSVFfVE9UQUxfQ0wuQ1ExMjAyMi4uLi5VU0QBAAAAEMaiAQIAAAAFMjE0NTUBCAAAAAUAAAABMQEAAAALLTIwNTA3MDc2ODYDAAAAAzE2MAIAAAAEMTAwOQQAAAABMAcAAAAKMTAvMjQvMjAyMwgAAAAJMy8zMS8yMDIyCQAAAAEwllyn3IvU2wjZPkHgjdTbCC5DSVEuTkFTREFRR1M6VFNMQS5JUV9UT1RBTF9MSUFCLkNRMTIwMjIuLi4uVVNEAQAAABDGogECAAAABTMwNjMyAQgAAAAFAAAAATEBAAAACy0yMDUwNzA3Njg2AwAAAAMxNjACAAAABDEyNzYEAAAAATAHAAAACjEwLzI0LzIwMjMIAAAACTMvMzEvMjAyMgkAAAABMJZcp9yL1NsIWjxD4I3U2wgvQ0lRLk5BU0RBUUdTOlRTTEEuSVFfUFJFRl9FUVVJVFkuQ1ExMjAyMi4uLi5VU0QBAAAAEMaiAQMAAAAAAJZcp9yL1NsIrptE4I3U</t>
  </si>
  <si>
    <t>2wg3Q0lRLk5BU0RBUUdTOlRTTEEuSVFfVE9UQUxfQ09NTU9OX0VRVUlUWS5DUTEyMDIyLi4uLlVTRAEAAAAQxqIBAgAAAAUzNDA4NQEIAAAABQAAAAExAQAAAAstMjA1MDcwNzY4NgMAAAADMTYwAgAAAAQxMDA2BAAAAAEwBwAAAAoxMC8yNC8yMDIzCAAAAAkzLzMxLzIwMjIJAAAAATCWXKfci9TbCNeZWOCN1NsIKENJUS5OQVNEQVFHUzpUU0xBLklRX0FQSUMuQ1ExMjAyMi4uLi5VU0QBAAAAEMaiAQIAAAAFMzA0ODUBCAAAAAUAAAABMQEAAAALLTIwNTA3MDc2ODYDAAAAAzE2MAIAAAAEMTA4NAQAAAABMAcAAAAKMTAvMjQvMjAyMwgAAAAJMy8zMS8yMDIyCQAAAAEwllyn3IvU2whtECrgjdTbCCZDSVEuTkFTREFRR1M6VFNMQS5JUV9SRS5DUTEyMDIyLi4uLlVTRAEAAAAQxqIBAgAAAAQzNjQ5AQgAAAAFAAAAATEBAAAACy0yMDUwNzA3Njg2AwAAAAMxNjACAAAABDEyMjIEAAAAATAHAAAACjEwLzI0LzIwMjMIAAAACTMvMzEvMjAyMgkAAAABMJZcp9yL1NsIm7A64I3U2wgwQ0lRLk5BU0RBUUdTOlRTTEEuSVFfVE9UQUxfRVFVSVRZLkNRMTIwMjIuLi4uVVNEAQAAABDGogECAAAABTM1NDA2AQgAAAAFAAAAATEBAAAACy0yMDUwNzA3Njg2AwAAAAMxNjACAAAABDEyNzUEAAAAATAHAAAACjEwLzI0LzIwMjMIAAAACTMvMzEvMjAyMgkAAAABMJZcp9yL1NsIaDc84I3U2whBQ0lRLk5BU0RBUUdTOlRTTEEu</t>
  </si>
  <si>
    <t>SVFfVE9UQUxfT1VUU1RBTkRJTkdfRklMSU5HX0RBVEUuQ1ExMjAyMi4uLi5VU0QBAAAAEMaiAQIAAAALMzEwOC4wMjk3NzUBBAAAAAUAAAABNQEAAAALLTIwNTA3MDc2ODYCAAAABTI0MTUzBgAAAAEwllyn3IvU2wgzMz7gjdTbCC5DSVEuTkFTREFRR1M6VFNMQS5JUV9UT1RBTF9ERUJULkNRMTIwMjIuLi4uVVNEAQAAABDGogECAAAABDcwMjUBCAAAAAUAAAABMQEAAAALLTIwNTA3MDc2ODYDAAAAAzE2MAIAAAAENDE3MwQAAAABMAcAAAAKMTAvMjQvMjAyMwgAAAAJMy8zMS8yMDIyCQAAAAEwllyn3IvU2wh8h1fgjdTbCDJDSVEuTkFTREFRR1M6VFNMQS5JUV9QUkVGX0RJVl9PVEhFUi5DUTEyMDIyLi4uLlVTRAEAAAAQxqIBAgAAAAE1AQgAAAAFAAAAATEBAAAACy0yMDUwNzA3Njg2AwAAAAMxNjACAAAAAjk3BAAAAAEwBwAAAAoxMC8yNC8yMDIzCAAAAAkzLzMxLzIwMjIJAAAAATCWXKfci9TbCKNULuCN1NsIKENJUS5OQVNEQVFHUzpUU0xBLklRX0NPR1MuQ1ExMjAyMi4uLi5VU0QBAAAAEMaiAQIAAAAFMTMyOTYBCAAAAAUAAAABMQEAAAALLTIwNTA3MDc2ODYDAAAAAzE2MAIAAAACMzQEAAAAATAHAAAACjEwLzI0LzIwMjMIAAAACTMvMzEvMjAyMgkAAAABMJZcp9yL1NsIq54w4I3U2wgmQ0lRLk5BU0RBUUdTOlRTTEEuSVFfQVAuQ1ExMjAyMi4uLi5VU0QBAAAAEMaiAQIAAAAFMTExNzEBCAAAAAUA</t>
  </si>
  <si>
    <t>AAABMQEAAAALLTIwNTA3MDc2ODYDAAAAAzE2MAIAAAAEMTAxOAQAAAABMAcAAAAKMTAvMjQvMjAyMwgAAAAJMy8zMS8yMDIyCQAAAAEwllyn3IvU2wh7DzPgjdTbCCZDSVEuTkFTREFRR1M6VFNMQS5JUV9BUi5DUTEyMDIyLi4uLlVTRAEAAAAQxqIBAgAAAAQyNDI0AQgAAAAFAAAAATEBAAAACy0yMDUwNzA3Njg2AwAAAAMxNjACAAAABDEwMjEEAAAAATAHAAAACjEwLzI0LzIwMjMIAAAACTMvMzEvMjAyMgkAAAABMJZcp9yL1NsI1ac14I3U2wgtQ0lRLk5BU0RBUUdTOlRTTEEuSVFfSU5WRU5UT1JZLkNRMTIwMjIuLi4uVVNEAQAAABDGogECAAAABDY2OTEBCAAAAAUAAAABMQEAAAALLTIwNTA3MDc2ODYDAAAAAzE2MAIAAAAEMTA0MwQAAAABMAcAAAAKMTAvMjQvMjAyMwgAAAAJMy8zMS8yMDIyCQAAAAEwllyn3IvU2whGtFXgjdTbCCdDSVEuTkFTREFRR1M6VFNMQS5JUV9TR0EuQ1ExMjAyMi4uLi5VU0QBAAAAEMaiAQIAAAADOTkyAQgAAAAFAAAAATEBAAAACy0yMDUwNzA3Njg2AwAAAAMxNjACAAAAAjIzBAAAAAEwBwAAAAoxMC8yNC8yMDIzCAAAAAkzLzMxLzIwMjIJAAAAATCWXKfci9TbCFo8Q+CN1NsIPENJUS5OQVNEQVFHUzpUU0xBLklRX1RPVEFMX1JFVl8xWVJfQU5OX0dST1dUSC5DUTEyMDIyLi4uLlVTRAEAAAAQxqIBAgAAAAc4MC41MzcxAQgAAAAFAAAAATEBAAAACy0yMDUwNzA3Njg2AwAA</t>
  </si>
  <si>
    <t>AAMxNjACAAAABDQxOTQEAAAAATAHAAAACjEwLzI0LzIwMjMIAAAACTMvMzEvMjAyMgkAAAABMJZcp9yL1NsIrptE4I3U2wgmQ0lRLk5BU0RBUUdTOlRTTEEuSVFfREEuQ1ExMjAyMi4uLi5VU0QBAAAAEMaiAQMAAAAAAJZcp9yL1NsItntU4I3U2wg0Q0lRLk5BU0RBUUdTOlRTTEEuSVFfTkVUX0lOVEVSRVNUX0VYUC5DUTEyMDIyLi4uLlVTRAEAAAAQxqIBAgAAAAMtMzMBCAAAAAUAAAABMQEAAAALLTIwNTA3MDc2ODYDAAAAAzE2MAIAAAADMzY4BAAAAAEwBwAAAAoxMC8yNC8yMDIzCAAAAAkzLzMxLzIwMjIJAAAAATCWXKfci9TbCG0QKuCN1NsIM0NJUS5OQVNEQVFHUzpUU0xBLklRX05FVF9XT1JLSU5HX0NBUC5DUTEyMDIyLi4uLlVTRAEAAAAQxqIBAgAAAAUtODM2MAEIAAAABQAAAAExAQAAAAstMjA1MDcwNzY4NgMAAAADMTYwAgAAAAQxMzExBAAAAAEwBwAAAAoxMC8yNC8yMDIzCAAAAAkzLzMxLzIwMjIJAAAAATCWXKfci9TbCBy7K+CN1NsIKUNJUS5OQVNEQVFHUzpUU0xBLklRX0NBUEVYLkNRMTIwMjIuLi4uVVNEAQAAABDGogECAAAABS0xNzcyAQgAAAAFAAAAATEBAAAACy0yMDUwNzA3Njg2AwAAAAMxNjACAAAABDIwMjEEAAAAATAHAAAACjEwLzI0LzIwMjMIAAAACTMvMzEvMjAyMgkAAAABMJZcp9yL1NsIaDc84I3U2wgtQ0lRLk5BU0RBUUdTOlRTTEEuSVFfVE9UQUxfUkVWLkNRNDIwMjEu</t>
  </si>
  <si>
    <t>Li4uVVNEAQAAABDGogECAAAABTE3NzE5AQgAAAAFAAAAATEBAAAACy0yMDYyNjgwOTQ4AwAAAAMxNjACAAAAAjI4BAAAAAEwBwAAAAoxMC8yNC8yMDIzCAAAAAoxMi8zMS8yMDIxCQAAAAEwllyn3IvU2wjVpzXgjdTbCCZDSVEuTkFTREFRR1M6VFNMQS5JUV9OSS5DUTQyMDIxLi4uLlVTRAEAAAAQxqIBAgAAAAQyMzIxAQgAAAAFAAAAATEBAAAACy0yMDYyNjgwOTQ4AwAAAAMxNjACAAAAAjE1BAAAAAEwBwAAAAoxMC8yNC8yMDIzCAAAAAoxMi8zMS8yMDIxCQAAAAEwllyn3IvU2whRWlDgjdTbCC5DSVEuTkFTREFRR1M6VFNMQS5JUV9DQVNIX0VRVUlWLkNRNDIwMjEuLi4uVVNEAQAAABDGogECAAAABTE3NTc2AQgAAAAFAAAAATEBAAAACy0yMDYyNjgwOTQ4AwAAAAMxNjACAAAABDEwOTYEAAAAATAHAAAACjEwLzI0LzIwMjMIAAAACjEyLzMxLzIwMjEJAAAAATCWXKfci9TbCMdEUeCN1NsIMkNJUS5OQVNEQVFHUzpUU0xBLklRX0NBU0hfU1RfSU5WRVNULkNRNDIwMjEuLi4uVVNEAQAAABDGogECAAAABTE3NzA3AQgAAAAFAAAAATEBAAAACy0yMDYyNjgwOTQ4AwAAAAMxNjACAAAABDEwMDIEAAAAATAHAAAACjEwLzI0LzIwMjMIAAAACjEyLzMxLzIwMjEJAAAAATCWXKfci9TbCJuwOuCN1NsILENJUS5OQVNEQVFHUzpUU0xBLklRX1RPVEFMX0NBLkNRNDIwMjEuLi4uVVNEAQAAABDGogECAAAABTI3MTAw</t>
  </si>
  <si>
    <t>AQgAAAAFAAAAATEBAAAACy0yMDYyNjgwOTQ4AwAAAAMxNjACAAAABDEwMDgEAAAAATAHAAAACjEwLzI0LzIwMjMIAAAACjEyLzMxLzIwMjEJAAAAATCWXKfci9TbCI+ZRuCN1NsIMENJUS5OQVNEQVFHUzpUU0xBLklRX1RPVEFMX0FTU0VUUy5DUTQyMDIxLi4uLlVTRAEAAAAQxqIBAgAAAAU2MjEzMQEIAAAABQAAAAExAQAAAAstMjA2MjY4MDk0OAMAAAADMTYwAgAAAAQxMDA3BAAAAAEwBwAAAAoxMC8yNC8yMDIzCAAAAAoxMi8zMS8yMDIxCQAAAAEwllyn3IvU2wjZPkHgjdTbCCxDSVEuTkFTREFRR1M6VFNMQS5JUV9UT1RBTF9DTC5DUTQyMDIxLi4uLlVTRAEAAAAQxqIBAgAAAAUxOTcwNQEIAAAABQAAAAExAQAAAAstMjA2MjY4MDk0OAMAAAADMTYwAgAAAAQxMDA5BAAAAAEwBwAAAAoxMC8yNC8yMDIzCAAAAAoxMi8zMS8yMDIxCQAAAAEwllyn3IvU2wgcuyvgjdTbCC5DSVEuTkFTREFRR1M6VFNMQS5JUV9UT1RBTF9MSUFCLkNRNDIwMjEuLi4uVVNEAQAAABDGogECAAAABTMwNTQ4AQgAAAAFAAAAATEBAAAACy0yMDYyNjgwOTQ4AwAAAAMxNjACAAAABDEyNzYEAAAAATAHAAAACjEwLzI0LzIwMjMIAAAACjEyLzMxLzIwMjEJAAAAATCWXKfci9TbCKNULuCN1NsIL0NJUS5OQVNEQVFHUzpUU0xBLklRX1BSRUZfRVFVSVRZLkNRNDIwMjEuLi4uVVNEAQAAABDGogEDAAAAAACWXKfci9TbCKueMOCN1NsI</t>
  </si>
  <si>
    <t>N0NJUS5OQVNEQVFHUzpUU0xBLklRX1RPVEFMX0NPTU1PTl9FUVVJVFkuQ1E0MjAyMS4uLi5VU0QBAAAAEMaiAQIAAAAFMzAxODkBCAAAAAUAAAABMQEAAAALLTIwNjI2ODA5NDgDAAAAAzE2MAIAAAAEMTAwNgQAAAABMAcAAAAKMTAvMjQvMjAyMwgAAAAKMTIvMzEvMjAyMQkAAAABMJZcp9yL1NsIMzM+4I3U2wgoQ0lRLk5BU0RBUUdTOlRTTEEuSVFfQVBJQy5DUTQyMDIxLi4uLlVTRAEAAAAQxqIBAgAAAAUyOTgwMwEIAAAABQAAAAExAQAAAAstMjA2MjY4MDk0OAMAAAADMTYwAgAAAAQxMDg0BAAAAAEwBwAAAAoxMC8yNC8yMDIzCAAAAAoxMi8zMS8yMDIxCQAAAAEwllyn3IvU2wi9/E7gjdTbCCZDSVEuTkFTREFRR1M6VFNMQS5JUV9SRS5DUTQyMDIxLi4uLlVTRAEAAAAQxqIBAgAAAAMzMjkBCAAAAAUAAAABMQEAAAALLTIwNjI2ODA5NDgDAAAAAzE2MAIAAAAEMTIyMgQAAAABMAcAAAAKMTAvMjQvMjAyMwgAAAAKMTIvMzEvMjAyMQkAAAABMJZcp9yL1NsIWjxD4I3U2wgwQ0lRLk5BU0RBUUdTOlRTTEEuSVFfVE9UQUxfRVFVSVRZLkNRNDIwMjEuLi4uVVNEAQAAABDGogECAAAABTMxNTgzAQgAAAAFAAAAATEBAAAACy0yMDYyNjgwOTQ4AwAAAAMxNjACAAAABDEyNzUEAAAAATAHAAAACjEwLzI0LzIwMjMIAAAACjEyLzMxLzIwMjEJAAAAATCWXKfci9TbCK6bROCN1NsIQUNJUS5OQVNEQVFHUzpUU0xB</t>
  </si>
  <si>
    <t>LklRX1RPVEFMX09VVFNUQU5ESU5HX0ZJTElOR19EQVRFLkNRNDIwMjEuLi4uVVNEAQAAABDGogECAAAACzMxMDAuNTIyODMzAQQAAAAFAAAAATUBAAAACy0yMDYyNjgwOTQ4AgAAAAUyNDE1MwYAAAABMJZcp9yL1NsI1ac14I3U2wguQ0lRLk5BU0RBUUdTOlRTTEEuSVFfVE9UQUxfREVCVC5DUTQyMDIxLi4uLlVTRAEAAAAQxqIBAgAAAAQ4ODczAQgAAAAFAAAAATEBAAAACy0yMDYyNjgwOTQ4AwAAAAMxNjACAAAABDQxNzMEAAAAATAHAAAACjEwLzI0LzIwMjMIAAAACjEyLzMxLzIwMjEJAAAAATCWXKfci9TbCD89TOCN1NsIMkNJUS5OQVNEQVFHUzpUU0xBLklRX1BSRUZfRElWX09USEVSLkNRNDIwMjEuLi4uVVNEAQAAABDGogECAAAAAi01AQgAAAAFAAAAATEBAAAACy0yMDYyNjgwOTQ4AwAAAAMxNjACAAAAAjk3BAAAAAEwBwAAAAoxMC8yNC8yMDIzCAAAAAoxMi8zMS8yMDIxCQAAAAEwllyn3IvU2wj3nU3gjdTbCChDSVEuTkFTREFRR1M6VFNMQS5JUV9DT0dTLkNRNDIwMjEuLi4uVVNEAQAAABDGogECAAAABTEyODcyAQgAAAAFAAAAATEBAAAACy0yMDYyNjgwOTQ4AwAAAAMxNjACAAAAAjM0BAAAAAEwBwAAAAoxMC8yNC8yMDIzCAAAAAoxMi8zMS8yMDIxCQAAAAEwllyn3IvU2wibsDrgjdTbCCZDSVEuTkFTREFRR1M6VFNMQS5JUV9BUC5DUTQyMDIxLi4uLlVTRAEAAAAQxqIBAgAAAAUxMDAyNQEI</t>
  </si>
  <si>
    <t>AAAABQAAAAExAQAAAAstMjA2MjY4MDk0OAMAAAADMTYwAgAAAAQxMDE4BAAAAAEwBwAAAAoxMC8yNC8yMDIzCAAAAAoxMi8zMS8yMDIxCQAAAAEwllyn3IvU2whoNzzgjdTbCCZDSVEuTkFTREFRR1M6VFNMQS5JUV9BUi5DUTQyMDIxLi4uLlVTRAEAAAAQxqIBAgAAAAQxOTg2AQgAAAAFAAAAATEBAAAACy0yMDYyNjgwOTQ4AwAAAAMxNjACAAAABDEwMjEEAAAAATAHAAAACjEwLzI0LzIwMjMIAAAACjEyLzMxLzIwMjEJAAAAATCWXKfci9TbCAzpKeCN1NsILUNJUS5OQVNEQVFHUzpUU0xBLklRX0lOVkVOVE9SWS5DUTQyMDIxLi4uLlVTRAEAAAAQxqIBAgAAAAQ1NzU3AQgAAAAFAAAAATEBAAAACy0yMDYyNjgwOTQ4AwAAAAMxNjACAAAABDEwNDMEAAAAATAHAAAACjEwLzI0LzIwMjMIAAAACjEyLzMxLzIwMjEJAAAAATCWXKfci9TbCNeVK+CN1NsIJ0NJUS5OQVNEQVFHUzpUU0xBLklRX1NHQS5DUTQyMDIxLi4uLlVTRAEAAAAQxqIBAgAAAAQxNDk0AQgAAAAFAAAAATEBAAAACy0yMDYyNjgwOTQ4AwAAAAMxNjACAAAAAjIzBAAAAAEwBwAAAAoxMC8yNC8yMDIzCAAAAAoxMi8zMS8yMDIxCQAAAAEwllyn3IvU2wiuLS7gjdTbCDxDSVEuTkFTREFRR1M6VFNMQS5JUV9UT1RBTF9SRVZfMVlSX0FOTl9HUk9XVEguQ1E0MjAyMS4uLi5VU0QBAAAAEMaiAQIAAAAHNjQuOTE5OQEIAAAABQAAAAExAQAAAAstMjA2</t>
  </si>
  <si>
    <t>MjY4MDk0OAMAAAADMTYwAgAAAAQ0MTk0BAAAAAEwBwAAAAoxMC8yNC8yMDIzCAAAAAoxMi8zMS8yMDIxCQAAAAEwllyn3IvU2wirnjDgjdTbCCZDSVEuTkFTREFRR1M6VFNMQS5JUV9EQS5DUTQyMDIxLi4uLlVTRAEAAAAQxqIBAwAAAAAAllyn3IvU2wh7DzPgjdTbCDRDSVEuTkFTREFRR1M6VFNMQS5JUV9ORVRfSU5URVJFU1RfRVhQLkNRNDIwMjEuLi4uVVNEAQAAABDGogECAAAAAy01OAEIAAAABQAAAAExAQAAAAstMjA2MjY4MDk0OAMAAAADMTYwAgAAAAMzNjgEAAAAATAHAAAACjEwLzI0LzIwMjMIAAAACjEyLzMxLzIwMjEJAAAAATCWXKfci9TbCHotS+CN1NsIM0NJUS5OQVNEQVFHUzpUU0xBLklRX05FVF9XT1JLSU5HX0NBUC5DUTQyMDIxLi4uLlVTRAEAAAAQxqIBAgAAAAUtODM1NQEIAAAABQAAAAExAQAAAAstMjA2MjY4MDk0OAMAAAADMTYwAgAAAAQxMzExBAAAAAEwBwAAAAoxMC8yNC8yMDIzCAAAAAoxMi8zMS8yMDIxCQAAAAEwllyn3IvU2wjZPkHgjdTbCClDSVEuTkFTREFRR1M6VFNMQS5JUV9DQVBFWC5DUTQyMDIxLi4uLlVTRAEAAAAQxqIBAgAAAAUtMTgxNAEIAAAABQAAAAExAQAAAAstMjA2MjY4MDk0OAMAAAADMTYwAgAAAAQyMDIxBAAAAAEwBwAAAAoxMC8yNC8yMDIzCAAAAAoxMi8zMS8yMDIxCQAAAAEwllyn3IvU2wgDFUPgjdTbCC1DSVEuTkFTREFRR1M6VFNMQS5JUV9UT1RB</t>
  </si>
  <si>
    <t>TF9SRVYuQ1EzMjAyMS4uLi5VU0QBAAAAEMaiAQIAAAAFMTM3NTcBCAAAAAUAAAABMQEAAAALLTIwNzQwNTM3NzcDAAAAAzE2MAIAAAACMjgEAAAAATAHAAAACjEwLzI0LzIwMjMIAAAACTkvMzAvMjAyMQkAAAABMJZcp9yL1NsIaDc84I3U2wgmQ0lRLk5BU0RBUUdTOlRTTEEuSVFfTkkuQ1EzMjAyMS4uLi5VU0QBAAAAEMaiAQIAAAAEMTYxOAEIAAAABQAAAAExAQAAAAstMjA3NDA1Mzc3NwMAAAADMTYwAgAAAAIxNQQAAAABMAcAAAAKMTAvMjQvMjAyMwgAAAAJOS8zMC8yMDIxCQAAAAEwllyn3IvU2wgzMz7gjdTbCC5DSVEuTkFTREFRR1M6VFNMQS5JUV9DQVNIX0VRVUlWLkNRMzIwMjEuLi4uVVNEAQAAABDGogECAAAABTE2MDY1AQgAAAAFAAAAATEBAAAACy0yMDc0MDUzNzc3AwAAAAMxNjACAAAABDEwOTYEAAAAATAHAAAACjEwLzI0LzIwMjMIAAAACTkvMzAvMjAyMQkAAAABMJZcp9yL1NsIri0u4I3U2wgyQ0lRLk5BU0RBUUdTOlRTTEEuSVFfQ0FTSF9TVF9JTlZFU1QuQ1EzMjAyMS4uLi5VU0QBAAAAEMaiAQIAAAAFMTYwOTUBCAAAAAUAAAABMQEAAAALLTIwNzQwNTM3NzcDAAAAAzE2MAIAAAAEMTAwMgQAAAABMAcAAAAKMTAvMjQvMjAyMwgAAAAJOS8zMC8yMDIxCQAAAAEwllyn3IvU2whedzDgjdTbCCxDSVEuTkFTREFRR1M6VFNMQS5JUV9UT1RBTF9DQS5DUTMyMDIxLi4uLlVTRAEAAAAQxqIB</t>
  </si>
  <si>
    <t>AgAAAAUyNTAwMgEIAAAABQAAAAExAQAAAAstMjA3NDA1Mzc3NwMAAAADMTYwAgAAAAQxMDA4BAAAAAEwBwAAAAoxMC8yNC8yMDIzCAAAAAk5LzMwLzIwMjEJAAAAATCWXKfci9TbCHsPM+CN1NsIMENJUS5OQVNEQVFHUzpUU0xBLklRX1RPVEFMX0FTU0VUUy5DUTMyMDIxLi4uLlVTRAEAAAAQxqIBAgAAAAU1NzgzNAEIAAAABQAAAAExAQAAAAstMjA3NDA1Mzc3NwMAAAADMTYwAgAAAAQxMDA3BAAAAAEwBwAAAAoxMC8yNC8yMDIzCAAAAAk5LzMwLzIwMjEJAAAAATCWXKfci9TbCNWnNeCN1NsILENJUS5OQVNEQVFHUzpUU0xBLklRX1RPVEFMX0NMLkNRMzIwMjEuLi4uVVNEAQAAABDGogECAAAABTE4MDUxAQgAAAAFAAAAATEBAAAACy0yMDc0MDUzNzc3AwAAAAMxNjACAAAABDEwMDkEAAAAATAHAAAACjEwLzI0LzIwMjMIAAAACTkvMzAvMjAyMQkAAAABMJZcp9yL1NsI3W1I4I3U2wguQ0lRLk5BU0RBUUdTOlRTTEEuSVFfVE9UQUxfTElBQi5DUTMyMDIxLi4uLlVTRAEAAAAQxqIBAgAAAAUyOTM0MAEIAAAABQAAAAExAQAAAAstMjA3NDA1Mzc3NwMAAAADMTYwAgAAAAQxMjc2BAAAAAEwBwAAAAoxMC8yNC8yMDIzCAAAAAk5LzMwLzIwMjEJAAAAATCWXKfci9TbCAMVQ+CN1NsIL0NJUS5OQVNEQVFHUzpUU0xBLklRX1BSRUZfRVFVSVRZLkNRMzIwMjEuLi4uVVNEAQAAABDGogEDAAAAAACWXKfci9TbCK6b</t>
  </si>
  <si>
    <t>ROCN1NsIN0NJUS5OQVNEQVFHUzpUU0xBLklRX1RPVEFMX0NPTU1PTl9FUVVJVFkuQ1EzMjAyMS4uLi5VU0QBAAAAEMaiAQIAAAAFMjcwNTMBCAAAAAUAAAABMQEAAAALLTIwNzQwNTM3NzcDAAAAAzE2MAIAAAAEMTAwNgQAAAABMAcAAAAKMTAvMjQvMjAyMwgAAAAJOS8zMC8yMDIxCQAAAAEwllyn3IvU2wiPmUbgjdTbCChDSVEuTkFTREFRR1M6VFNMQS5JUV9BUElDLkNRMzIwMjEuLi4uVVNEAQAAABDGogECAAAABTI4OTIyAQgAAAAFAAAAATEBAAAACy0yMDc0MDUzNzc3AwAAAAMxNjACAAAABDEwODQEAAAAATAHAAAACjEwLzI0LzIwMjMIAAAACTkvMzAvMjAyMQkAAAABMJZcp9yL1NsIDOkp4I3U2wgmQ0lRLk5BU0RBUUdTOlRTTEEuSVFfUkUuQ1EzMjAyMS4uLi5VU0QBAAAAEMaiAQIAAAAFLTE5OTABCAAAAAUAAAABMQEAAAALLTIwNzQwNTM3NzcDAAAAAzE2MAIAAAAEMTIyMgQAAAABMAcAAAAKMTAvMjQvMjAyMwgAAAAJOS8zMC8yMDIxCQAAAAEwllyn3IvU2wibsDrgjdTbCDBDSVEuTkFTREFRR1M6VFNMQS5JUV9UT1RBTF9FUVVJVFkuQ1EzMjAyMS4uLi5VU0QBAAAAEMaiAQIAAAAFMjg0OTQBCAAAAAUAAAABMQEAAAALLTIwNzQwNTM3NzcDAAAAAzE2MAIAAAAEMTI3NQQAAAABMAcAAAAKMTAvMjQvMjAyMwgAAAAJOS8zMC8yMDIxCQAAAAEwllyn3IvU2whoNzzgjdTbCEFDSVEuTkFTREFRR1M6</t>
  </si>
  <si>
    <t>VFNMQS5JUV9UT1RBTF9PVVRTVEFORElOR19GSUxJTkdfREFURS5DUTMyMDIxLi4uLlVTRAEAAAAQxqIBAgAAAAszMDEyLjc5NDU1NgEEAAAABQAAAAE1AQAAAAstMjA3NDA1Mzc3NwIAAAAFMjQxNTMGAAAAATCWXKfci9TbCDMzPuCN1NsILkNJUS5OQVNEQVFHUzpUU0xBLklRX1RPVEFMX0RFQlQuQ1EzMjAyMS4uLi5VU0QBAAAAEMaiAQIAAAAFMTAxNTgBCAAAAAUAAAABMQEAAAALLTIwNzQwNTM3NzcDAAAAAzE2MAIAAAAENDE3MwQAAAABMAcAAAAKMTAvMjQvMjAyMwgAAAAJOS8zMC8yMDIxCQAAAAEwllyn3IvU2wihg0fgjdTbCDJDSVEuTkFTREFRR1M6VFNMQS5JUV9QUkVGX0RJVl9PVEhFUi5DUTMyMDIxLi4uLlVTRAEAAAAQxqIBAwAAAAAAllyn3IvU2wjuGEHgjdTbCChDSVEuTkFTREFRR1M6VFNMQS5JUV9DT0dTLkNRMzIwMjEuLi4uVVNEAQAAABDGogECAAAABTEwMDk3AQgAAAAFAAAAATEBAAAACy0yMDc0MDUzNzc3AwAAAAMxNjACAAAAAjM0BAAAAAEwBwAAAAoxMC8yNC8yMDIzCAAAAAk5LzMwLzIwMjEJAAAAATCWXKfci9TbCF53MOCN1NsIJkNJUS5OQVNEQVFHUzpUU0xBLklRX0FQLkNRMzIwMjEuLi4uVVNEAQAAABDGogECAAAABDgyNjABCAAAAAUAAAABMQEAAAALLTIwNzQwNTM3NzcDAAAAAzE2MAIAAAAEMTAxOAQAAAABMAcAAAAKMTAvMjQvMjAyMwgAAAAJOS8zMC8yMDIxCQAAAAEw</t>
  </si>
  <si>
    <t>llyn3IvU2wh7DzPgjdTbCCZDSVEuTkFTREFRR1M6VFNMQS5JUV9BUi5DUTMyMDIxLi4uLlVTRAEAAAAQxqIBAgAAAAQyMDAwAQgAAAAFAAAAATEBAAAACy0yMDc0MDUzNzc3AwAAAAMxNjACAAAABDEwMjEEAAAAATAHAAAACjEwLzI0LzIwMjMIAAAACTkvMzAvMjAyMQkAAAABMJZcp9yL1NsI1ac14I3U2wgtQ0lRLk5BU0RBUUdTOlRTTEEuSVFfSU5WRU5UT1JZLkNRMzIwMjEuLi4uVVNEAQAAABDGogECAAAABDUxOTkBCAAAAAUAAAABMQEAAAALLTIwNzQwNTM3NzcDAAAAAzE2MAIAAAAEMTA0MwQAAAABMAcAAAAKMTAvMjQvMjAyMwgAAAAJOS8zMC8yMDIxCQAAAAEwllyn3IvU2wjXmVjgjdTbCCdDSVEuTkFTREFRR1M6VFNMQS5JUV9TR0EuQ1EzMjAyMS4uLi5VU0QBAAAAEMaiAQIAAAADOTk0AQgAAAAFAAAAATEBAAAACy0yMDc0MDUzNzc3AwAAAAMxNjACAAAAAjIzBAAAAAEwBwAAAAoxMC8yNC8yMDIzCAAAAAk5LzMwLzIwMjEJAAAAATCWXKfci9TbCI+ZRuCN1NsIPENJUS5OQVNEQVFHUzpUU0xBLklRX1RPVEFMX1JFVl8xWVJfQU5OX0dST1dUSC5DUTMyMDIxLi4uLlVTRAEAAAAQxqIBAgAAAAc1Ni44NDY0AQgAAAAFAAAAATEBAAAACy0yMDc0MDUzNzc3AwAAAAMxNjACAAAABDQxOTQEAAAAATAHAAAACjEwLzI0LzIwMjMIAAAACTkvMzAvMjAyMQkAAAABMJZcp9yL1NsIrptE4I3U2wgmQ0lRLk5B</t>
  </si>
  <si>
    <t>U0RBUUdTOlRTTEEuSVFfREEuQ1EzMjAyMS4uLi5VU0QBAAAAEMaiAQMAAAAAAJZcp9yL1NsIj5lG4I3U2wg0Q0lRLk5BU0RBUUdTOlRTTEEuSVFfTkVUX0lOVEVSRVNUX0VYUC5DUTMyMDIxLi4uLlVTRAEAAAAQxqIBAgAAAAQtMTE1AQgAAAAFAAAAATEBAAAACy0yMDc0MDUzNzc3AwAAAAMxNjACAAAAAzM2OAQAAAABMAcAAAAKMTAvMjQvMjAyMwgAAAAJOS8zMC8yMDIxCQAAAAEwllyn3IvU2wgM6SngjdTbCDNDSVEuTkFTREFRR1M6VFNMQS5JUV9ORVRfV09SS0lOR19DQVAuQ1EzMjAyMS4uLi5VU0QBAAAAEMaiAQIAAAAFLTcwODUBCAAAAAUAAAABMQEAAAALLTIwNzQwNTM3NzcDAAAAAzE2MAIAAAAEMTMxMQQAAAABMAcAAAAKMTAvMjQvMjAyMwgAAAAJOS8zMC8yMDIxCQAAAAEwllyn3IvU2wjXlSvgjdTbCClDSVEuTkFTREFRR1M6VFNMQS5JUV9DQVBFWC5DUTMyMDIxLi4uLlVTRAEAAAAQxqIBAgAAAAUtMTgyNQEIAAAABQAAAAExAQAAAAstMjA3NDA1Mzc3NwMAAAADMTYwAgAAAAQyMDIxBAAAAAEwBwAAAAoxMC8yNC8yMDIzCAAAAAk5LzMwLzIwMjEJAAAAATCWXKfci9TbCK4tLuCN1NsILUNJUS5OQVNEQVFHUzpUU0xBLklRX1RPVEFMX1JFVi5DUTIyMDIxLi4uLlVTRAEAAAAQxqIBAgAAAAUxMTk1OAEIAAAABQAAAAExAQAAAAstMjA4ODIyMjQzNgMAAAADMTYwAgAAAAIyOAQAAAABMAcAAAAK</t>
  </si>
  <si>
    <t>MTAvMjQvMjAyMwgAAAAJNi8zMC8yMDIxCQAAAAEwllyn3IvU2wjVpzXgjdTbCCZDSVEuTkFTREFRR1M6VFNMQS5JUV9OSS5DUTIyMDIxLi4uLlVTRAEAAAAQxqIBAgAAAAQxMTQyAQgAAAAFAAAAATEBAAAACy0yMDg4MjIyNDM2AwAAAAMxNjACAAAAAjE1BAAAAAEwBwAAAAoxMC8yNC8yMDIzCAAAAAk2LzMwLzIwMjEJAAAAATCWXKfci9TbCEa0VeCN1NsILkNJUS5OQVNEQVFHUzpUU0xBLklRX0NBU0hfRVFVSVYuQ1EyMjAyMS4uLi5VU0QBAAAAEMaiAQIAAAAFMTYyMjkBCAAAAAUAAAABMQEAAAALLTIwODgyMjI0MzYDAAAAAzE2MAIAAAAEMTA5NgQAAAABMAcAAAAKMTAvMjQvMjAyMwgAAAAJNi8zMC8yMDIxCQAAAAEwllyn3IvU2wjaxVbgjdTbCDJDSVEuTkFTREFRR1M6VFNMQS5JUV9DQVNIX1NUX0lOVkVTVC5DUTIyMDIxLi4uLlVTRAEAAAAQxqIBAgAAAAUxNjIyOQEIAAAABQAAAAExAQAAAAstMjA4ODIyMjQzNgMAAAADMTYwAgAAAAQxMDAyBAAAAAEwBwAAAAoxMC8yNC8yMDIzCAAAAAk2LzMwLzIwMjEJAAAAATCWXKfci9TbCJuwOuCN1NsILENJUS5OQVNEQVFHUzpUU0xBLklRX1RPVEFMX0NBLkNRMjIwMjEuLi4uVVNEAQAAABDGogECAAAABTI0NjkzAQgAAAAFAAAAATEBAAAACy0yMDg4MjIyNDM2AwAAAAMxNjACAAAABDEwMDgEAAAAATAHAAAACjEwLzI0LzIwMjMIAAAACTYvMzAvMjAyMQkA</t>
  </si>
  <si>
    <t>AAABMJZcp9yL1NsIaDc84I3U2wgwQ0lRLk5BU0RBUUdTOlRTTEEuSVFfVE9UQUxfQVNTRVRTLkNRMjIwMjEuLi4uVVNEAQAAABDGogECAAAABTU1MTQ2AQgAAAAFAAAAATEBAAAACy0yMDg4MjIyNDM2AwAAAAMxNjACAAAABDEwMDcEAAAAATAHAAAACjEwLzI0LzIwMjMIAAAACTYvMzAvMjAyMQkAAAABMLuDp9yL1NsI7hhB4I3U2wgsQ0lRLk5BU0RBUUdTOlRTTEEuSVFfVE9UQUxfQ0wuQ1EyMjAyMS4uLi5VU0QBAAAAEMaiAQIAAAAFMTYzNzEBCAAAAAUAAAABMQEAAAALLTIwODgyMjI0MzYDAAAAAzE2MAIAAAAEMTAwOQQAAAABMAcAAAAKMTAvMjQvMjAyMwgAAAAJNi8zMC8yMDIxCQAAAAEwu4On3IvU2wjXlSvgjdTbCC5DSVEuTkFTREFRR1M6VFNMQS5JUV9UT1RBTF9MSUFCLkNRMjIwMjEuLi4uVVNEAQAAABDGogECAAAABTI4ODk2AQgAAAAFAAAAATEBAAAACy0yMDg4MjIyNDM2AwAAAAMxNjACAAAABDEyNzYEAAAAATAHAAAACjEwLzI0LzIwMjMIAAAACTYvMzAvMjAyMQkAAAABMLuDp9yL1NsIri0u4I3U2wgvQ0lRLk5BU0RBUUdTOlRTTEEuSVFfUFJFRl9FUVVJVFkuQ1EyMjAyMS4uLi5VU0QBAAAAEMaiAQMAAAAAALuDp9yL1NsIXncw4I3U2wg3Q0lRLk5BU0RBUUdTOlRTTEEuSVFfVE9UQUxfQ09NTU9OX0VRVUlUWS5DUTIyMDIxLi4uLlVTRAEAAAAQxqIBAgAAAAUyNDgwNAEIAAAABQAAAAEx</t>
  </si>
  <si>
    <t>AQAAAAstMjA4ODIyMjQzNgMAAAADMTYwAgAAAAQxMDA2BAAAAAEwBwAAAAoxMC8yNC8yMDIzCAAAAAk2LzMwLzIwMjEJAAAAATC7g6fci9TbCHsPM+CN1NsIKENJUS5OQVNEQVFHUzpUU0xBLklRX0FQSUMuQ1EyMjAyMS4uLi5VU0QBAAAAEMaiAQIAAAAFMjgyMDUBCAAAAAUAAAABMQEAAAALLTIwODgyMjI0MzYDAAAAAzE2MAIAAAAEMTA4NAQAAAABMAcAAAAKMTAvMjQvMjAyMwgAAAAJNi8zMC8yMDIxCQAAAAEwu4On3IvU2wi2e1TgjdTbCCZDSVEuTkFTREFRR1M6VFNMQS5JUV9SRS5DUTIyMDIxLi4uLlVTRAEAAAAQxqIBAgAAAAUtMzYwOAEIAAAABQAAAAExAQAAAAstMjA4ODIyMjQzNgMAAAADMTYwAgAAAAQxMjIyBAAAAAEwBwAAAAoxMC8yNC8yMDIzCAAAAAk2LzMwLzIwMjEJAAAAATC7g6fci9TbCAMVQ+CN1NsIMENJUS5OQVNEQVFHUzpUU0xBLklRX1RPVEFMX0VRVUlUWS5DUTIyMDIxLi4uLlVTRAEAAAAQxqIBAgAAAAUyNjI1MAEIAAAABQAAAAExAQAAAAstMjA4ODIyMjQzNgMAAAADMTYwAgAAAAQxMjc1BAAAAAEwBwAAAAoxMC8yNC8yMDIzCAAAAAk2LzMwLzIwMjEJAAAAATC7g6fci9TbCK6bROCN1NsIQUNJUS5OQVNEQVFHUzpUU0xBLklRX1RPVEFMX09VVFNUQU5ESU5HX0ZJTElOR19EQVRFLkNRMjIwMjEuLi4uVVNEAQAAABDGogECAAAACzI5NzAuMDQ1NDc0AQQAAAAFAAAAATUBAAAA</t>
  </si>
  <si>
    <t>Cy0yMDg4MjIyNDM2AgAAAAUyNDE1MwYAAAABMLuDp9yL1NsIj5lG4I3U2wguQ0lRLk5BU0RBUUdTOlRTTEEuSVFfVE9UQUxfREVCVC5DUTIyMDIxLi4uLlVTRAEAAAAQxqIBAgAAAAUxMTE3MAEIAAAABQAAAAExAQAAAAstMjA4ODIyMjQzNgMAAAADMTYwAgAAAAQ0MTczBAAAAAEwBwAAAAoxMC8yNC8yMDIzCAAAAAk2LzMwLzIwMjEJAAAAATC7g6fci9TbCMdEUeCN1NsIMkNJUS5OQVNEQVFHUzpUU0xBLklRX1BSRUZfRElWX09USEVSLkNRMjIwMjEuLi4uVVNEAQAAABDGogEDAAAAAAC7g6fci9TbCIpAU+CN1NsIKENJUS5OQVNEQVFHUzpUU0xBLklRX0NPR1MuQ1EyMjAyMS4uLi5VU0QBAAAAEMaiAQIAAAAEOTA3NAEIAAAABQAAAAExAQAAAAstMjA4ODIyMjQzNgMAAAADMTYwAgAAAAIzNAQAAAABMAcAAAAKMTAvMjQvMjAyMwgAAAAJNi8zMC8yMDIxCQAAAAEwu4On3IvU2wibsDrgjdTbCCZDSVEuTkFTREFRR1M6VFNMQS5JUV9BUC5DUTIyMDIxLi4uLlVTRAEAAAAQxqIBAgAAAAQ3NTU4AQgAAAAFAAAAATEBAAAACy0yMDg4MjIyNDM2AwAAAAMxNjACAAAABDEwMTgEAAAAATAHAAAACjEwLzI0LzIwMjMIAAAACTYvMzAvMjAyMQkAAAABMLuDp9yL1NsIaDc84I3U2wgmQ0lRLk5BU0RBUUdTOlRTTEEuSVFfQVIuQ1EyMjAyMS4uLi5VU0QBAAAAEMaiAQIAAAAEMjE1OQEIAAAABQAAAAExAQAAAAstMjA4</t>
  </si>
  <si>
    <t>ODIyMjQzNgMAAAADMTYwAgAAAAQxMDIxBAAAAAEwBwAAAAoxMC8yNC8yMDIzCAAAAAk2LzMwLzIwMjEJAAAAATC7g6fci9TbCDMzPuCN1NsILUNJUS5OQVNEQVFHUzpUU0xBLklRX0lOVkVOVE9SWS5DUTIyMDIxLi4uLlVTRAEAAAAQxqIBAgAAAAQ0NzMzAQgAAAAFAAAAATEBAAAACy0yMDg4MjIyNDM2AwAAAAMxNjACAAAABDEwNDMEAAAAATAHAAAACjEwLzI0LzIwMjMIAAAACTYvMzAvMjAyMQkAAAABMLuDp9yL1NsI15Ur4I3U2wgnQ0lRLk5BU0RBUUdTOlRTTEEuSVFfU0dBLkNRMjIwMjEuLi4uVVNEAQAAABDGogECAAAAAzk3MwEIAAAABQAAAAExAQAAAAstMjA4ODIyMjQzNgMAAAADMTYwAgAAAAIyMwQAAAABMAcAAAAKMTAvMjQvMjAyMwgAAAAJNi8zMC8yMDIxCQAAAAEwu4On3IvU2wiuLS7gjdTbCDxDSVEuTkFTREFRR1M6VFNMQS5JUV9UT1RBTF9SRVZfMVlSX0FOTl9HUk9XVEguQ1EyMjAyMS4uLi5VU0QBAAAAEMaiAQIAAAAHOTguMTExMwEIAAAABQAAAAExAQAAAAstMjA4ODIyMjQzNgMAAAADMTYwAgAAAAQ0MTk0BAAAAAEwBwAAAAoxMC8yNC8yMDIzCAAAAAk2LzMwLzIwMjEJAAAAATC7g6fci9TbCF53MOCN1NsIJkNJUS5OQVNEQVFHUzpUU0xBLklRX0RBLkNRMjIwMjEuLi4uVVNEAQAAABDGogEDAAAAAAC7g6fci9TbCHsPM+CN1NsINENJUS5OQVNEQVFHUzpUU0xBLklRX05FVF9JTlRF</t>
  </si>
  <si>
    <t>UkVTVF9FWFAuQ1EyMjAyMS4uLi5VU0QBAAAAEMaiAQIAAAADLTczAQgAAAAFAAAAATEBAAAACy0yMDg4MjIyNDM2AwAAAAMxNjACAAAAAzM2OAQAAAABMAcAAAAKMTAvMjQvMjAyMwgAAAAJNi8zMC8yMDIxCQAAAAEwu4On3IvU2wjVpzXgjdTbCDNDSVEuTkFTREFRR1M6VFNMQS5JUV9ORVRfV09SS0lOR19DQVAuQ1EyMjAyMS4uLi5VU0QBAAAAEMaiAQIAAAAFLTYwNTIBCAAAAAUAAAABMQEAAAALLTIwODgyMjI0MzYDAAAAAzE2MAIAAAAEMTMxMQQAAAABMAcAAAAKMTAvMjQvMjAyMwgAAAAJNi8zMC8yMDIxCQAAAAEwu4On3IvU2wjuGEHgjdTbCClDSVEuTkFTREFRR1M6VFNMQS5JUV9DQVBFWC5DUTIyMDIxLi4uLlVTRAEAAAAQxqIBAgAAAAUtMTUxNQEIAAAABQAAAAExAQAAAAstMjA4ODIyMjQzNgMAAAADMTYwAgAAAAQyMDIxBAAAAAEwBwAAAAoxMC8yNC8yMDIzCAAAAAk2LzMwLzIwMjEJAAAAATC7g6fci9TbCAMVQ+CN1NsILUNJUS5OQVNEQVFHUzpUU0xBLklRX1RPVEFMX1JFVi5DUTEyMDIxLi4uLlVTRAEAAAAQxqIBAgAAAAUxMDM4OQEIAAAABQAAAAExAQAAAAstMjEwMTUxNzEzMQMAAAADMTYwAgAAAAIyOAQAAAABMAcAAAAKMTAvMjQvMjAyMwgAAAAJMy8zMS8yMDIxCQAAAAEwoHgW3IvU2whoNzzgjdTbCCZDSVEuTkFTREFRR1M6VFNMQS5JUV9OSS5DUTEyMDIxLi4uLlVTRAEAAAAQxqIB</t>
  </si>
  <si>
    <t>AgAAAAM0MzgBCAAAAAUAAAABMQEAAAALLTIxMDE1MTcxMzEDAAAAAzE2MAIAAAACMTUEAAAAATAHAAAACjEwLzI0LzIwMjMIAAAACTMvMzEvMjAyMQkAAAABMKB4FtyL1NsIMzM+4I3U2wguQ0lRLk5BU0RBUUdTOlRTTEEuSVFfQ0FTSF9FUVVJVi5DUTEyMDIxLi4uLlVTRAEAAAAQxqIBAgAAAAUxNzE0MQEIAAAABQAAAAExAQAAAAstMjEwMTUxNzEzMQMAAAADMTYwAgAAAAQxMDk2BAAAAAEwBwAAAAoxMC8yNC8yMDIzCAAAAAkzLzMxLzIwMjEJAAAAATCgeBbci9TbCFFaUOCN1NsIMkNJUS5OQVNEQVFHUzpUU0xBLklRX0NBU0hfU1RfSU5WRVNULkNRMTIwMjEuLi4uVVNEAQAAABDGogECAAAABTE3MTQxAQgAAAAFAAAAATEBAAAACy0yMTAxNTE3MTMxAwAAAAMxNjACAAAABDEwMDIEAAAAATAHAAAACjEwLzI0LzIwMjMIAAAACTMvMzEvMjAyMQkAAAABMKB4FtyL1NsIXncw4I3U2wgsQ0lRLk5BU0RBUUdTOlRTTEEuSVFfVE9UQUxfQ0EuQ1ExMjAyMS4uLi5VU0QBAAAAEMaiAQIAAAAFMjQ3MDUBCAAAAAUAAAABMQEAAAALLTIxMDE1MTcxMzEDAAAAAzE2MAIAAAAEMTAwOAQAAAABMAcAAAAKMTAvMjQvMjAyMwgAAAAJMy8zMS8yMDIxCQAAAAEwoHgW3IvU2wh7DzPgjdTbCDBDSVEuTkFTREFRR1M6VFNMQS5JUV9UT1RBTF9BU1NFVFMuQ1ExMjAyMS4uLi5VU0QBAAAAEMaiAQIAAAAFNTI5NzIBCAAAAAUA</t>
  </si>
  <si>
    <t>AAABMQEAAAALLTIxMDE1MTcxMzEDAAAAAzE2MAIAAAAEMTAwNwQAAAABMAcAAAAKMTAvMjQvMjAyMwgAAAAJMy8zMS8yMDIxCQAAAAEwoHgW3IvU2wjVpzXgjdTbCCxDSVEuTkFTREFRR1M6VFNMQS5JUV9UT1RBTF9DTC5DUTEyMDIxLi4uLlVTRAEAAAAQxqIBAgAAAAUxNDg3NwEIAAAABQAAAAExAQAAAAstMjEwMTUxNzEzMQMAAAADMTYwAgAAAAQxMDA5BAAAAAEwBwAAAAoxMC8yNC8yMDIzCAAAAAkzLzMxLzIwMjEJAAAAATCgeBbci9TbCPedTeCN1NsILkNJUS5OQVNEQVFHUzpUU0xBLklRX1RPVEFMX0xJQUIuQ1ExMjAyMS4uLi5VU0QBAAAAEMaiAQIAAAAFMjg1MDcBCAAAAAUAAAABMQEAAAALLTIxMDE1MTcxMzEDAAAAAzE2MAIAAAAEMTI3NgQAAAABMAcAAAAKMTAvMjQvMjAyMwgAAAAJMy8zMS8yMDIxCQAAAAEwoHgW3IvU2wi9/E7gjdTbCC9DSVEuTkFTREFRR1M6VFNMQS5JUV9QUkVGX0VRVUlUWS5DUTEyMDIxLi4uLlVTRAEAAAAQxqIBAwAAAAAAoHgW3IvU2wium0TgjdTbCDdDSVEuTkFTREFRR1M6VFNMQS5JUV9UT1RBTF9DT01NT05fRVFVSVRZLkNRMTIwMjEuLi4uVVNEAQAAABDGogECAAAABTIzMDE3AQgAAAAFAAAAATEBAAAACy0yMTAxNTE3MTMxAwAAAAMxNjACAAAABDEwMDYEAAAAATAHAAAACjEwLzI0LzIwMjMIAAAACTMvMzEvMjAyMQkAAAABMKB4FtyL1NsIj5lG4I3U2wgoQ0lR</t>
  </si>
  <si>
    <t>Lk5BU0RBUUdTOlRTTEEuSVFfQVBJQy5DUTEyMDIxLi4uLlVTRAEAAAAQxqIBAgAAAAUyNzYyMwEIAAAABQAAAAExAQAAAAstMjEwMTUxNzEzMQMAAAADMTYwAgAAAAQxMDg0BAAAAAEwBwAAAAoxMC8yNC8yMDIzCAAAAAkzLzMxLzIwMjEJAAAAATCgeBbci9TbCAzpKeCN1NsIJkNJUS5OQVNEQVFHUzpUU0xBLklRX1JFLkNRMTIwMjEuLi4uVVNEAQAAABDGogECAAAABS00NzUwAQgAAAAFAAAAATEBAAAACy0yMTAxNTE3MTMxAwAAAAMxNjACAAAABDEyMjIEAAAAATAHAAAACjEwLzI0LzIwMjMIAAAACTMvMzEvMjAyMQkAAAABMKB4FtyL1NsIri0u4I3U2wgwQ0lRLk5BU0RBUUdTOlRTTEEuSVFfVE9UQUxfRVFVSVRZLkNRMTIwMjEuLi4uVVNEAQAAABDGogECAAAABTI0NDY1AQgAAAAFAAAAATEBAAAACy0yMTAxNTE3MTMxAwAAAAMxNjACAAAABDEyNzUEAAAAATAHAAAACjEwLzI0LzIwMjMIAAAACTMvMzEvMjAyMQkAAAABMKB4FtyL1NsIaDc84I3U2whBQ0lRLk5BU0RBUUdTOlRTTEEuSVFfVE9UQUxfT1VUU1RBTkRJTkdfRklMSU5HX0RBVEUuQ1ExMjAyMS4uLi5VU0QBAAAAEMaiAQIAAAALMjg4OS45OTEzNDQBBAAAAAUAAAABNQEAAAALLTIxMDE1MTcxMzECAAAABTI0MTUzBgAAAAEwoHgW3IvU2wgzMz7gjdTbCC5DSVEuTkFTREFRR1M6VFNMQS5JUV9UT1RBTF9ERUJULkNRMTIwMjEuLi4uVVNEAQAA</t>
  </si>
  <si>
    <t>ABDGogECAAAABTEyNTExAQgAAAAFAAAAATEBAAAACy0yMTAxNTE3MTMxAwAAAAMxNjACAAAABDQxNzMEAAAAATAHAAAACjEwLzI0LzIwMjMIAAAACTMvMzEvMjAyMQkAAAABMKB4FtyL1NsIPz1M4I3U2wgyQ0lRLk5BU0RBUUdTOlRTTEEuSVFfUFJFRl9ESVZfT1RIRVIuQ1ExMjAyMS4uLi5VU0QBAAAAEMaiAQMAAAAAAKB4FtyL1NsI7hhB4I3U2wgoQ0lRLk5BU0RBUUdTOlRTTEEuSVFfQ09HUy5DUTEyMDIxLi4uLlVTRAEAAAAQxqIBAgAAAAQ4MTc0AQgAAAAFAAAAATEBAAAACy0yMTAxNTE3MTMxAwAAAAMxNjACAAAAAjM0BAAAAAEwBwAAAAoxMC8yNC8yMDIzCAAAAAkzLzMxLzIwMjEJAAAAATCgeBbci9TbCAMVQ+CN1NsIJkNJUS5OQVNEQVFHUzpUU0xBLklRX0FQLkNRMTIwMjEuLi4uVVNEAQAAABDGogECAAAABDY2NDgBCAAAAAUAAAABMQEAAAALLTIxMDE1MTcxMzEDAAAAAzE2MAIAAAAEMTAxOAQAAAABMAcAAAAKMTAvMjQvMjAyMwgAAAAJMy8zMS8yMDIxCQAAAAEwoHgW3IvU2wh7DzPgjdTbCCZDSVEuTkFTREFRR1M6VFNMQS5JUV9BUi5DUTEyMDIxLi4uLlVTRAEAAAAQxqIBAgAAAAQxOTEzAQgAAAAFAAAAATEBAAAACy0yMTAxNTE3MTMxAwAAAAMxNjACAAAABDEwMjEEAAAAATAHAAAACjEwLzI0LzIwMjMIAAAACTMvMzEvMjAyMQkAAAABMKB4FtyL1NsI1ac14I3U2wgtQ0lRLk5BU0RBUUdT</t>
  </si>
  <si>
    <t>OlRTTEEuSVFfSU5WRU5UT1JZLkNRMTIwMjEuLi4uVVNEAQAAABDGogECAAAABDQxMzIBCAAAAAUAAAABMQEAAAALLTIxMDE1MTcxMzEDAAAAAzE2MAIAAAAEMTA0MwQAAAABMAcAAAAKMTAvMjQvMjAyMwgAAAAJMy8zMS8yMDIxCQAAAAEwoHgW3IvU2whmQDjgjdTbCCdDSVEuTkFTREFRR1M6VFNMQS5JUV9TR0EuQ1ExMjAyMS4uLi5VU0QBAAAAEMaiAQIAAAAEMTA1NgEIAAAABQAAAAExAQAAAAstMjEwMTUxNzEzMQMAAAADMTYwAgAAAAIyMwQAAAABMAcAAAAKMTAvMjQvMjAyMwgAAAAJMy8zMS8yMDIxCQAAAAEwoHgW3IvU2wh6LUvgjdTbCDxDSVEuTkFTREFRR1M6VFNMQS5JUV9UT1RBTF9SRVZfMVlSX0FOTl9HUk9XVEguQ1ExMjAyMS4uLi5VU0QBAAAAEMaiAQIAAAAHNzMuNTgzOQEIAAAABQAAAAExAQAAAAstMjEwMTUxNzEzMQMAAAADMTYwAgAAAAQ0MTk0BAAAAAEwBwAAAAoxMC8yNC8yMDIzCAAAAAkzLzMxLzIwMjEJAAAAATCgeBbci9TbCJuwOuCN1NsIJkNJUS5OQVNEQVFHUzpUU0xBLklRX0RBLkNRMTIwMjEuLi4uVVNEAQAAABDGogEDAAAAAACgeBbci9TbCAByRuCN1NsINENJUS5OQVNEQVFHUzpUU0xBLklRX05FVF9JTlRFUkVTVF9FWFAuQ1ExMjAyMS4uLi5VU0QBAAAAEMaiAQIAAAADLTg5AQgAAAAFAAAAATEBAAAACy0yMTAxNTE3MTMxAwAAAAMxNjACAAAAAzM2OAQAAAABMAcAAAAK</t>
  </si>
  <si>
    <t>MTAvMjQvMjAyMwgAAAAJMy8zMS8yMDIxCQAAAAEwoHgW3IvU2wgM6SngjdTbCDNDSVEuTkFTREFRR1M6VFNMQS5JUV9ORVRfV09SS0lOR19DQVAuQ1ExMjAyMS4uLi5VU0QBAAAAEMaiAQIAAAAFLTUxODUBCAAAAAUAAAABMQEAAAALLTIxMDE1MTcxMzEDAAAAAzE2MAIAAAAEMTMxMQQAAAABMAcAAAAKMTAvMjQvMjAyMwgAAAAJMy8zMS8yMDIxCQAAAAEwoHgW3IvU2wjXlSvgjdTbCClDSVEuTkFTREFRR1M6VFNMQS5JUV9DQVBFWC5DUTEyMDIxLi4uLlVTRAEAAAAQxqIBAgAAAAUtMTM2MAEIAAAABQAAAAExAQAAAAstMjEwMTUxNzEzMQMAAAADMTYwAgAAAAQyMDIxBAAAAAEwBwAAAAoxMC8yNC8yMDIzCAAAAAkzLzMxLzIwMjEJAAAAATCgeBbci9TbCK4tLuCN1NsILUNJUS5OQVNEQVFHUzpUU0xBLklRX1RPVEFMX1JFVi5DUTQyMDIwLi4uLlVTRAEAAAAQxqIBAgAAAAUxMDc0NAEIAAAABQAAAAExAQAAAAstMjExMzU3ODg3NAMAAAADMTYwAgAAAAIyOAQAAAABMAcAAAAKMTAvMjQvMjAyMwgAAAAKMTIvMzEvMjAyMAkAAAABMKB4FtyL1NsIrptE4I3U2wgmQ0lRLk5BU0RBUUdTOlRTTEEuSVFfTkkuQ1E0MjAyMC4uLi5VU0QBAAAAEMaiAQIAAAADMjcwAQgAAAAFAAAAATEBAAAACy0yMTEzNTc4ODc0AwAAAAMxNjACAAAAAjE1BAAAAAEwBwAAAAoxMC8yNC8yMDIzCAAAAAoxMi8zMS8yMDIwCQAAAAEw</t>
  </si>
  <si>
    <t>oHgW3IvU2wj0GDjgjdTbCC5DSVEuTkFTREFRR1M6VFNMQS5JUV9DQVNIX0VRVUlWLkNRNDIwMjAuLi4uVVNEAQAAABDGogECAAAABTE5Mzg0AQgAAAAFAAAAATEBAAAACy0yMTEzNTc4ODc0AwAAAAMxNjACAAAABDEwOTYEAAAAATAHAAAACjEwLzI0LzIwMjMIAAAACjEyLzMxLzIwMjAJAAAAATCgeBbci9TbCN1tSOCN1NsIMkNJUS5OQVNEQVFHUzpUU0xBLklRX0NBU0hfU1RfSU5WRVNULkNRNDIwMjAuLi4uVVNEAQAAABDGogECAAAABTE5Mzg0AQgAAAAFAAAAATEBAAAACy0yMTEzNTc4ODc0AwAAAAMxNjACAAAABDEwMDIEAAAAATAHAAAACjEwLzI0LzIwMjMIAAAACjEyLzMxLzIwMjAJAAAAATCgeBbci9TbCJuwOuCN1NsILENJUS5OQVNEQVFHUzpUU0xBLklRX1RPVEFMX0NBLkNRNDIwMjAuLi4uVVNEAQAAABDGogECAAAABTI2NzE3AQgAAAAFAAAAATEBAAAACy0yMTEzNTc4ODc0AwAAAAMxNjACAAAABDEwMDgEAAAAATAHAAAACjEwLzI0LzIwMjMIAAAACjEyLzMxLzIwMjAJAAAAATCgeBbci9TbCGg3POCN1NsIMENJUS5OQVNEQVFHUzpUU0xBLklRX1RPVEFMX0FTU0VUUy5DUTQyMDIwLi4uLlVTRAEAAAAQxqIBAgAAAAU1MjE0OAEIAAAABQAAAAExAQAAAAstMjExMzU3ODg3NAMAAAADMTYwAgAAAAQxMDA3BAAAAAEwBwAAAAoxMC8yNC8yMDIzCAAAAAoxMi8zMS8yMDIwCQAAAAEwoHgW3IvU2wju</t>
  </si>
  <si>
    <t>GEHgjdTbCCxDSVEuTkFTREFRR1M6VFNMQS5JUV9UT1RBTF9DTC5DUTQyMDIwLi4uLlVTRAEAAAAQxqIBAgAAAAUxNDI0OAEIAAAABQAAAAExAQAAAAstMjExMzU3ODg3NAMAAAADMTYwAgAAAAQxMDA5BAAAAAEwBwAAAAoxMC8yNC8yMDIzCAAAAAoxMi8zMS8yMDIwCQAAAAEwoHgW3IvU2wjXlSvgjdTbCC5DSVEuTkFTREFRR1M6VFNMQS5JUV9UT1RBTF9MSUFCLkNRNDIwMjAuLi4uVVNEAQAAABDGogECAAAABTI4NDY5AQgAAAAFAAAAATEBAAAACy0yMTEzNTc4ODc0AwAAAAMxNjACAAAABDEyNzYEAAAAATAHAAAACjEwLzI0LzIwMjMIAAAACjEyLzMxLzIwMjAJAAAAATCgeBbci9TbCK4tLuCN1NsIL0NJUS5OQVNEQVFHUzpUU0xBLklRX1BSRUZfRVFVSVRZLkNRNDIwMjAuLi4uVVNEAQAAABDGogEDAAAAAACgeBbci9TbCF53MOCN1NsIN0NJUS5OQVNEQVFHUzpUU0xBLklRX1RPVEFMX0NPTU1PTl9FUVVJVFkuQ1E0MjAyMC4uLi5VU0QBAAAAEMaiAQIAAAAFMjIyMjUBCAAAAAUAAAABMQEAAAALLTIxMTM1Nzg4NzQDAAAAAzE2MAIAAAAEMTAwNgQAAAABMAcAAAAKMTAvMjQvMjAyMwgAAAAKMTIvMzEvMjAyMAkAAAABMKB4FtyL1NsIew8z4I3U2wgoQ0lRLk5BU0RBUUdTOlRTTEEuSVFfQVBJQy5DUTQyMDIwLi4uLlVTRAEAAAAQxqIBAgAAAAUyNzI2MAEIAAAABQAAAAExAQAAAAstMjExMzU3ODg3NAMA</t>
  </si>
  <si>
    <t>AAADMTYwAgAAAAQxMDg0BAAAAAEwBwAAAAoxMC8yNC8yMDIzCAAAAAoxMi8zMS8yMDIwCQAAAAEwoHgW3IvU2wjVpzXgjdTbCCZDSVEuTkFTREFRR1M6VFNMQS5JUV9SRS5DUTQyMDIwLi4uLlVTRAEAAAAQxqIBAgAAAAUtNTM5OQEIAAAABQAAAAExAQAAAAstMjExMzU3ODg3NAMAAAADMTYwAgAAAAQxMjIyBAAAAAEwBwAAAAoxMC8yNC8yMDIzCAAAAAoxMi8zMS8yMDIwCQAAAAEwoHgW3IvU2wgDFUPgjdTbCDBDSVEuTkFTREFRR1M6VFNMQS5JUV9UT1RBTF9FUVVJVFkuQ1E0MjAyMC4uLi5VU0QBAAAAEMaiAQIAAAAFMjM2NzkBCAAAAAUAAAABMQEAAAALLTIxMTM1Nzg4NzQDAAAAAzE2MAIAAAAEMTI3NQQAAAABMAcAAAAKMTAvMjQvMjAyMwgAAAAKMTIvMzEvMjAyMAkAAAABMKB4FtyL1NsIrptE4I3U2whBQ0lRLk5BU0RBUUdTOlRTTEEuSVFfVE9UQUxfT1VUU1RBTkRJTkdfRklMSU5HX0RBVEUuQ1E0MjAyMC4uLi5VU0QBAAAAEMaiAQIAAAALMjg3OS41NjA1MTIBBAAAAAUAAAABNQEAAAALLTIxMTM1Nzg4NzQCAAAABTI0MTUzBgAAAAEwoHgW3IvU2wgAckbgjdTbCC5DSVEuTkFTREFRR1M6VFNMQS5JUV9UT1RBTF9ERUJULkNRNDIwMjAuLi4uVVNEAQAAABDGogECAAAABTEzMzM3AQgAAAAFAAAAATEBAAAACy0yMTEzNTc4ODc0AwAAAAMxNjACAAAABDQxNzMEAAAAATAHAAAACjEwLzI0LzIwMjMI</t>
  </si>
  <si>
    <t>AAAACjEyLzMxLzIwMjAJAAAAATCgeBbci9TbCAzpKeCN1NsIMkNJUS5OQVNEQVFHUzpUU0xBLklRX1BSRUZfRElWX09USEVSLkNRNDIwMjAuLi4uVVNEAQAAABDGogECAAAAATABCAAAAAUAAAABMQEAAAALLTIxMTM1Nzg4NzQDAAAAAzE2MAIAAAACOTcEAAAAATAHAAAACjEwLzI0LzIwMjMIAAAACjEyLzMxLzIwMjAJAAAAATCgeBbci9TbCI+ZRuCN1NsIKENJUS5OQVNEQVFHUzpUU0xBLklRX0NPR1MuQ1E0MjAyMC4uLi5VU0QBAAAAEMaiAQIAAAAEODY3OAEIAAAABQAAAAExAQAAAAstMjExMzU3ODg3NAMAAAADMTYwAgAAAAIzNAQAAAABMAcAAAAKMTAvMjQvMjAyMwgAAAAKMTIvMzEvMjAyMAkAAAABMKB4FtyL1NsIm7A64I3U2wgmQ0lRLk5BU0RBUUdTOlRTTEEuSVFfQVAuQ1E0MjAyMC4uLi5VU0QBAAAAEMaiAQIAAAAENjA1MQEIAAAABQAAAAExAQAAAAstMjExMzU3ODg3NAMAAAADMTYwAgAAAAQxMDE4BAAAAAEwBwAAAAoxMC8yNC8yMDIzCAAAAAoxMi8zMS8yMDIwCQAAAAEwoHgW3IvU2whoNzzgjdTbCCZDSVEuTkFTREFRR1M6VFNMQS5JUV9BUi5DUTQyMDIwLi4uLlVTRAEAAAAQxqIBAgAAAAQxOTAzAQgAAAAFAAAAATEBAAAACy0yMTEzNTc4ODc0AwAAAAMxNjACAAAABDEwMjEEAAAAATAHAAAACjEwLzI0LzIwMjMIAAAACjEyLzMxLzIwMjAJAAAAATCgeBbci9TbCDMzPuCN1NsILUNJUS5O</t>
  </si>
  <si>
    <t>QVNEQVFHUzpUU0xBLklRX0lOVkVOVE9SWS5DUTQyMDIwLi4uLlVTRAEAAAAQxqIBAgAAAAQ0MTAxAQgAAAAFAAAAATEBAAAACy0yMTEzNTc4ODc0AwAAAAMxNjACAAAABDEwNDMEAAAAATAHAAAACjEwLzI0LzIwMjMIAAAACjEyLzMxLzIwMjAJAAAAATCgeBbci9TbCKGDR+CN1NsIJ0NJUS5OQVNEQVFHUzpUU0xBLklRX1NHQS5DUTQyMDIwLi4uLlVTRAEAAAAQxqIBAgAAAAM5NjkBCAAAAAUAAAABMQEAAAALLTIxMTM1Nzg4NzQDAAAAAzE2MAIAAAACMjMEAAAAATAHAAAACjEwLzI0LzIwMjMIAAAACjEyLzMxLzIwMjAJAAAAATCgeBbci9TbCK4tLuCN1NsIPENJUS5OQVNEQVFHUzpUU0xBLklRX1RPVEFMX1JFVl8xWVJfQU5OX0dST1dUSC5DUTQyMDIwLi4uLlVTRAEAAAAQxqIBAgAAAAc0NS41MDM3AQgAAAAFAAAAATEBAAAACy0yMTEzNTc4ODc0AwAAAAMxNjACAAAABDQxOTQEAAAAATAHAAAACjEwLzI0LzIwMjMIAAAACjEyLzMxLzIwMjAJAAAAATCgeBbci9TbCF53MOCN1NsIJkNJUS5OQVNEQVFHUzpUU0xBLklRX0RBLkNRNDIwMjAuLi4uVVNEAQAAABDGogEDAAAAAACgeBbci9TbCHsPM+CN1NsINENJUS5OQVNEQVFHUzpUU0xBLklRX05FVF9JTlRFUkVTVF9FWFAuQ1E0MjAyMC4uLi5VU0QBAAAAEMaiAQIAAAAELTIzNQEIAAAABQAAAAExAQAAAAstMjExMzU3ODg3NAMAAAADMTYwAgAAAAMzNjgE</t>
  </si>
  <si>
    <t>AAAAATAHAAAACjEwLzI0LzIwMjMIAAAACjEyLzMxLzIwMjAJAAAAATCgeBbci9TbCNWnNeCN1NsIM0NJUS5OQVNEQVFHUzpUU0xBLklRX05FVF9XT1JLSU5HX0NBUC5DUTQyMDIwLi4uLlVTRAEAAAAQxqIBAgAAAAUtNDQ5NwEIAAAABQAAAAExAQAAAAstMjExMzU3ODg3NAMAAAADMTYwAgAAAAQxMzExBAAAAAEwBwAAAAoxMC8yNC8yMDIzCAAAAAoxMi8zMS8yMDIwCQAAAAEwoHgW3IvU2wj0GDjgjdTbCClDSVEuTkFTREFRR1M6VFNMQS5JUV9DQVBFWC5DUTQyMDIwLi4uLlVTRAEAAAAQxqIBAgAAAAUtMTE2NAEIAAAABQAAAAExAQAAAAstMjExMzU3ODg3NAMAAAADMTYwAgAAAAQyMDIxBAAAAAEwBwAAAAoxMC8yNC8yMDIzCAAAAAoxMi8zMS8yMDIwCQAAAAEwoHgW3IvU2wium0TgjdTbCC1DSVEuTkFTREFRR1M6VFNMQS5JUV9UT1RBTF9SRVYuQ1EzMjAyMC4uLi5VU0QBAAAAEMaiAQIAAAAEODc3MQEIAAAABQAAAAExAQAAAAstMjEyNTc4ODYzNQMAAAADMTYwAgAAAAIyOAQAAAABMAcAAAAKMTAvMjQvMjAyMwgAAAAJOS8zMC8yMDIwCQAAAAEwoHgW3IvU2whnCT7gjdTbCCZDSVEuTkFTREFRR1M6VFNMQS5JUV9OSS5DUTMyMDIwLi4uLlVTRAEAAAAQxqIBAgAAAAMzMzEBCAAAAAUAAAABMQEAAAALLTIxMjU3ODg2MzUDAAAAAzE2MAIAAAACMTUEAAAAATAHAAAACjEwLzI0LzIwMjMIAAAACTkvMzAv</t>
  </si>
  <si>
    <t>MjAyMAkAAAABMKB4FtyL1NsI15lY4I3U2wguQ0lRLk5BU0RBUUdTOlRTTEEuSVFfQ0FTSF9FUVVJVi5DUTMyMDIwLi4uLlVTRAEAAAAQxqIBAgAAAAUxNDUzMQEIAAAABQAAAAExAQAAAAstMjEyNTc4ODYzNQMAAAADMTYwAgAAAAQxMDk2BAAAAAEwBwAAAAoxMC8yNC8yMDIzCAAAAAk5LzMwLzIwMjAJAAAAATCgeBbci9TbCO4YQeCN1NsIMkNJUS5OQVNEQVFHUzpUU0xBLklRX0NBU0hfU1RfSU5WRVNULkNRMzIwMjAuLi4uVVNEAQAAABDGogECAAAABTE0NTMxAQgAAAAFAAAAATEBAAAACy0yMTI1Nzg4NjM1AwAAAAMxNjACAAAABDEwMDIEAAAAATAHAAAACjEwLzI0LzIwMjMIAAAACTkvMzAvMjAyMAkAAAABMKB4FtyL1NsIAxVD4I3U2wgsQ0lRLk5BU0RBUUdTOlRTTEEuSVFfVE9UQUxfQ0EuQ1EzMjAyMC4uLi5VU0QBAAAAEMaiAQIAAAAFMjE3NDQBCAAAAAUAAAABMQEAAAALLTIxMjU3ODg2MzUDAAAAAzE2MAIAAAAEMTAwOAQAAAABMAcAAAAKMTAvMjQvMjAyMwgAAAAJOS8zMC8yMDIwCQAAAAEwoHgW3IvU2wh7DzPgjdTbCDBDSVEuTkFTREFRR1M6VFNMQS5JUV9UT1RBTF9BU1NFVFMuQ1EzMjAyMC4uLi5VU0QBAAAAEMaiAQIAAAAFNDU2OTEBCAAAAAUAAAABMQEAAAALLTIxMjU3ODg2MzUDAAAAAzE2MAIAAAAEMTAwNwQAAAABMAcAAAAKMTAvMjQvMjAyMwgAAAAJOS8zMC8yMDIwCQAAAAEwoHgW</t>
  </si>
  <si>
    <t>3IvU2wjVpzXgjdTbCCxDSVEuTkFTREFRR1M6VFNMQS5JUV9UT1RBTF9DTC5DUTMyMDIwLi4uLlVTRAEAAAAQxqIBAgAAAAUxMzMwMgEIAAAABQAAAAExAQAAAAstMjEyNTc4ODYzNQMAAAADMTYwAgAAAAQxMDA5BAAAAAEwBwAAAAoxMC8yNC8yMDIzCAAAAAk5LzMwLzIwMjAJAAAAATCgeBbci9TbCPQYOOCN1NsILkNJUS5OQVNEQVFHUzpUU0xBLklRX1RPVEFMX0xJQUIuQ1EzMjAyMC4uLi5VU0QBAAAAEMaiAQIAAAAFMjgxOTEBCAAAAAUAAAABMQEAAAALLTIxMjU3ODg2MzUDAAAAAzE2MAIAAAAEMTI3NgQAAAABMAcAAAAKMTAvMjQvMjAyMwgAAAAJOS8zMC8yMDIwCQAAAAEwoHgW3IvU2whkYFfgjdTbCC9DSVEuTkFTREFRR1M6VFNMQS5JUV9QUkVGX0VRVUlUWS5DUTMyMDIwLi4uLlVTRAEAAAAQxqIBAwAAAAAAoHgW3IvU2wibsDrgjdTbCDdDSVEuTkFTREFRR1M6VFNMQS5JUV9UT1RBTF9DT01NT05fRVFVSVRZLkNRMzIwMjAuLi4uVVNEAQAAABDGogECAAAABTE2MDMxAQgAAAAFAAAAATEBAAAACy0yMTI1Nzg4NjM1AwAAAAMxNjACAAAABDEwMDYEAAAAATAHAAAACjEwLzI0LzIwMjMIAAAACTkvMzAvMjAyMAkAAAABMKB4FtyL1NsIAHJG4I3U2wgoQ0lRLk5BU0RBUUdTOlRTTEEuSVFfQVBJQy5DUTMyMDIwLi4uLlVTRAEAAAAQxqIBAgAAAAUyMTU3NAEIAAAABQAAAAExAQAAAAstMjEyNTc4ODYz</t>
  </si>
  <si>
    <t>NQMAAAADMTYwAgAAAAQxMDg0BAAAAAEwBwAAAAoxMC8yNC8yMDIzCAAAAAk5LzMwLzIwMjAJAAAAATCgeBbci9TbCAzpKeCN1NsIJkNJUS5OQVNEQVFHUzpUU0xBLklRX1JFLkNRMzIwMjAuLi4uVVNEAQAAABDGogECAAAABS01NjY5AQgAAAAFAAAAATEBAAAACy0yMTI1Nzg4NjM1AwAAAAMxNjACAAAABDEyMjIEAAAAATAHAAAACjEwLzI0LzIwMjMIAAAACTkvMzAvMjAyMAkAAAABMKB4FtyL1NsIri0u4I3U2wgwQ0lRLk5BU0RBUUdTOlRTTEEuSVFfVE9UQUxfRVFVSVRZLkNRMzIwMjAuLi4uVVNEAQAAABDGogECAAAABTE3NTAwAQgAAAAFAAAAATEBAAAACy0yMTI1Nzg4NjM1AwAAAAMxNjACAAAABDEyNzUEAAAAATAHAAAACjEwLzI0LzIwMjMIAAAACTkvMzAvMjAyMAkAAAABMKB4FtyL1NsIXncw4I3U2whBQ0lRLk5BU0RBUUdTOlRTTEEuSVFfVE9UQUxfT1VUU1RBTkRJTkdfRklMSU5HX0RBVEUuQ1EzMjAyMC4uLi5VU0QBAAAAEMaiAQIAAAALMjg0My43MDIxOTkBBAAAAAUAAAABNQEAAAALLTIxMjU3ODg2MzUCAAAABTI0MTUzBgAAAAEwoHgW3IvU2whnCT7gjdTbCC5DSVEuTkFTREFRR1M6VFNMQS5JUV9UT1RBTF9ERUJULkNRMzIwMjAuLi4uVVNEAQAAABDGogECAAAABTE1MTYzAQgAAAAFAAAAATEBAAAACy0yMTI1Nzg4NjM1AwAAAAMxNjACAAAABDQxNzMEAAAAATAHAAAACjEwLzI0LzIwMjMI</t>
  </si>
  <si>
    <t>AAAACTkvMzAvMjAyMAkAAAABMKB4FtyL1NsI2sVW4I3U2wgyQ0lRLk5BU0RBUUdTOlRTTEEuSVFfUFJFRl9ESVZfT1RIRVIuQ1EzMjAyMC4uLi5VU0QBAAAAEMaiAQIAAAACMzEBCAAAAAUAAAABMQEAAAALLTIxMjU3ODg2MzUDAAAAAzE2MAIAAAACOTcEAAAAATAHAAAACjEwLzI0LzIwMjMIAAAACTkvMzAvMjAyMAkAAAABMKB4FtyL1NsI7hhB4I3U2wgoQ0lRLk5BU0RBUUdTOlRTTEEuSVFfQ09HUy5DUTMyMDIwLi4uLlVTRAEAAAAQxqIBAgAAAAQ2NzA4AQgAAAAFAAAAATEBAAAACy0yMTI1Nzg4NjM1AwAAAAMxNjACAAAAAjM0BAAAAAEwBwAAAAoxMC8yNC8yMDIzCAAAAAk5LzMwLzIwMjAJAAAAATCgeBbci9TbCAMVQ+CN1NsIJkNJUS5OQVNEQVFHUzpUU0xBLklRX0FQLkNRMzIwMjAuLi4uVVNEAQAAABDGogECAAAABDQ5NTgBCAAAAAUAAAABMQEAAAALLTIxMjU3ODg2MzUDAAAAAzE2MAIAAAAEMTAxOAQAAAABMAcAAAAKMTAvMjQvMjAyMwgAAAAJOS8zMC8yMDIwCQAAAAEwoHgW3IvU2wium0TgjdTbCCZDSVEuTkFTREFRR1M6VFNMQS5JUV9BUi5DUTMyMDIwLi4uLlVTRAEAAAAQxqIBAgAAAAQxNzY2AQgAAAAFAAAAATEBAAAACy0yMTI1Nzg4NjM1AwAAAAMxNjACAAAABDEwMjEEAAAAATAHAAAACjEwLzI0LzIwMjMIAAAACTkvMzAvMjAyMAkAAAABMKB4FtyL1NsI1ac14I3U2wgtQ0lRLk5BU0RB</t>
  </si>
  <si>
    <t>UUdTOlRTTEEuSVFfSU5WRU5UT1JZLkNRMzIwMjAuLi4uVVNEAQAAABDGogECAAAABDQyMTgBCAAAAAUAAAABMQEAAAALLTIxMjU3ODg2MzUDAAAAAzE2MAIAAAAEMTA0MwQAAAABMAcAAAAKMTAvMjQvMjAyMwgAAAAJOS8zMC8yMDIwCQAAAAEwoHgW3IvU2wj0GDjgjdTbCCdDSVEuTkFTREFRR1M6VFNMQS5JUV9TR0EuQ1EzMjAyMC4uLi5VU0QBAAAAEMaiAQIAAAADOTMxAQgAAAAFAAAAATEBAAAACy0yMTI1Nzg4NjM1AwAAAAMxNjACAAAAAjIzBAAAAAEwBwAAAAoxMC8yNC8yMDIzCAAAAAk5LzMwLzIwMjAJAAAAATCgeBbci9TbCEa0VeCN1NsIPENJUS5OQVNEQVFHUzpUU0xBLklRX1RPVEFMX1JFVl8xWVJfQU5OX0dST1dUSC5DUTMyMDIwLi4uLlVTRAEAAAAQxqIBAgAAAAczOS4xNTU5AQgAAAAFAAAAATEBAAAACy0yMTI1Nzg4NjM1AwAAAAMxNjACAAAABDQxOTQEAAAAATAHAAAACjEwLzI0LzIwMjMIAAAACTkvMzAvMjAyMAkAAAABMKB4FtyL1NsIvYk64I3U2wgmQ0lRLk5BU0RBUUdTOlRTTEEuSVFfREEuQ1EzMjAyMC4uLi5VU0QBAAAAEMaiAQMAAAAAAKB4FtyL1NsIaDc84I3U2wg0Q0lRLk5BU0RBUUdTOlRTTEEuSVFfTkVUX0lOVEVSRVNUX0VYUC5DUTMyMDIwLi4uLlVTRAEAAAAQxqIBAgAAAAQtMTU2AQgAAAAFAAAAATEBAAAACy0yMTI1Nzg4NjM1AwAAAAMxNjACAAAAAzM2OAQAAAABMAcA</t>
  </si>
  <si>
    <t>AAAKMTAvMjQvMjAyMwgAAAAJOS8zMC8yMDIwCQAAAAEwoHgW3IvU2wgM6SngjdTbCDNDSVEuTkFTREFRR1M6VFNMQS5JUV9ORVRfV09SS0lOR19DQVAuQ1EzMjAyMC4uLi5VU0QBAAAAEMaiAQIAAAAFLTI2NjQBCAAAAAUAAAABMQEAAAALLTIxMjU3ODg2MzUDAAAAAzE2MAIAAAAEMTMxMQQAAAABMAcAAAAKMTAvMjQvMjAyMwgAAAAJOS8zMC8yMDIwCQAAAAEwoHgW3IvU2wjXlSvgjdTbCClDSVEuTkFTREFRR1M6VFNMQS5JUV9DQVBFWC5DUTMyMDIwLi4uLlVTRAEAAAAQxqIBAgAAAAUtMTAyMQEIAAAABQAAAAExAQAAAAstMjEyNTc4ODYzNQMAAAADMTYwAgAAAAQyMDIxBAAAAAEwBwAAAAoxMC8yNC8yMDIzCAAAAAk5LzMwLzIwMjAJAAAAATCgeBbci9TbCK4tLuCN1NsILUNJUS5OQVNEQVFHUzpUU0xBLklRX1RPVEFMX1JFVi5DUTIyMDIwLi4uLlVTRAEAAAAQxqIBAgAAAAQ2MDM2AQgAAAAFAAAAATEBAAAACy0yMTQxNDY5MDcyAwAAAAMxNjACAAAAAjI4BAAAAAEwBwAAAAoxMC8yNC8yMDIzCAAAAAk2LzMwLzIwMjAJAAAAATCgeBbci9TbCJd0ROCN1NsIJkNJUS5OQVNEQVFHUzpUU0xBLklRX05JLkNRMjIwMjAuLi4uVVNEAQAAABDGogECAAAAAzEwNAEIAAAABQAAAAExAQAAAAstMjE0MTQ2OTA3MgMAAAADMTYwAgAAAAIxNQQAAAABMAcAAAAKMTAvMjQvMjAyMwgAAAAJNi8zMC8yMDIwCQAAAAEw</t>
  </si>
  <si>
    <t>oHgW3IvU2wgAckbgjdTbCC5DSVEuTkFTREFRR1M6VFNMQS5JUV9DQVNIX0VRVUlWLkNRMjIwMjAuLi4uVVNEAQAAABDGogECAAAABDg2MTUBCAAAAAUAAAABMQEAAAALLTIxNDE0NjkwNzIDAAAAAzE2MAIAAAAEMTA5NgQAAAABMAcAAAAKMTAvMjQvMjAyMwgAAAAJNi8zMC8yMDIwCQAAAAEwoHgW3IvU2wiKQFPgjdTbCDJDSVEuTkFTREFRR1M6VFNMQS5JUV9DQVNIX1NUX0lOVkVTVC5DUTIyMDIwLi4uLlVTRAEAAAAQxqIBAgAAAAQ4NjE1AQgAAAAFAAAAATEBAAAACy0yMTQxNDY5MDcyAwAAAAMxNjACAAAABDEwMDIEAAAAATAHAAAACjEwLzI0LzIwMjMIAAAACTYvMzAvMjAyMAkAAAABMKB4FtyL1NsIvYk64I3U2wgsQ0lRLk5BU0RBUUdTOlRTTEEuSVFfVE9UQUxfQ0EuQ1EyMjAyMC4uLi5VU0QBAAAAEMaiAQIAAAAFMTUzMzYBCAAAAAUAAAABMQEAAAALLTIxNDE0NjkwNzIDAAAAAzE2MAIAAAAEMTAwOAQAAAABMAcAAAAKMTAvMjQvMjAyMwgAAAAJNi8zMC8yMDIwCQAAAAEwoHgW3IvU2whoNzzgjdTbCDBDSVEuTkFTREFRR1M6VFNMQS5JUV9UT1RBTF9BU1NFVFMuQ1EyMjAyMC4uLi5VU0QBAAAAEMaiAQIAAAAFMzgxMzUBCAAAAAUAAAABMQEAAAALLTIxNDE0NjkwNzIDAAAAAzE2MAIAAAAEMTAwNwQAAAABMAcAAAAKMTAvMjQvMjAyMwgAAAAJNi8zMC8yMDIwCQAAAAEwoHgW3IvU2whnCT7gjdTb</t>
  </si>
  <si>
    <t>CCxDSVEuTkFTREFRR1M6VFNMQS5JUV9UT1RBTF9DTC5DUTIyMDIwLi4uLlVTRAEAAAAQxqIBAgAAAAUxMjI3MAEIAAAABQAAAAExAQAAAAstMjE0MTQ2OTA3MgMAAAADMTYwAgAAAAQxMDA5BAAAAAEwBwAAAAoxMC8yNC8yMDIzCAAAAAk2LzMwLzIwMjAJAAAAATCgeBbci9TbCLZ7VOCN1NsILkNJUS5OQVNEQVFHUzpUU0xBLklRX1RPVEFMX0xJQUIuQ1EyMjAyMC4uLi5VU0QBAAAAEMaiAQIAAAAFMjY3OTgBCAAAAAUAAAABMQEAAAALLTIxNDE0NjkwNzIDAAAAAzE2MAIAAAAEMTI3NgQAAAABMAcAAAAKMTAvMjQvMjAyMwgAAAAJNi8zMC8yMDIwCQAAAAEwoHgW3IvU2wiuLS7gjdTbCC9DSVEuTkFTREFRR1M6VFNMQS5JUV9QUkVGX0VRVUlUWS5DUTIyMDIwLi4uLlVTRAEAAAAQxqIBAwAAAAAAoHgW3IvU2whedzDgjdTbCDdDSVEuTkFTREFRR1M6VFNMQS5JUV9UT1RBTF9DT01NT05fRVFVSVRZLkNRMjIwMjAuLi4uVVNEAQAAABDGogECAAAABDk4NTUBCAAAAAUAAAABMQEAAAALLTIxNDE0NjkwNzIDAAAAAzE2MAIAAAAEMTAwNgQAAAABMAcAAAAKMTAvMjQvMjAyMwgAAAAJNi8zMC8yMDIwCQAAAAEwoHgW3IvU2wh7DzPgjdTbCChDSVEuTkFTREFRR1M6VFNMQS5JUV9BUElDLkNRMjIwMjAuLi4uVVNEAQAAABDGogECAAAABTE1ODk1AQgAAAAFAAAAATEBAAAACy0yMTQxNDY5MDcyAwAAAAMxNjACAAAA</t>
  </si>
  <si>
    <t>BDEwODQEAAAAATAHAAAACjEwLzI0LzIwMjMIAAAACTYvMzAvMjAyMAkAAAABMKB4FtyL1NsI1ac14I3U2wgmQ0lRLk5BU0RBUUdTOlRTTEEuSVFfUkUuQ1EyMjAyMC4uLi5VU0QBAAAAEMaiAQIAAAAFLTYwMDABCAAAAAUAAAABMQEAAAALLTIxNDE0NjkwNzIDAAAAAzE2MAIAAAAEMTIyMgQAAAABMAcAAAAKMTAvMjQvMjAyMwgAAAAJNi8zMC8yMDIwCQAAAAEwoHgW3IvU2wgDFUPgjdTbCDBDSVEuTkFTREFRR1M6VFNMQS5JUV9UT1RBTF9FUVVJVFkuQ1EyMjAyMC4uLi5VU0QBAAAAEMaiAQIAAAAFMTEzMzcBCAAAAAUAAAABMQEAAAALLTIxNDE0NjkwNzIDAAAAAzE2MAIAAAAEMTI3NQQAAAABMAcAAAAKMTAvMjQvMjAyMwgAAAAJNi8zMC8yMDIwCQAAAAEwoHgW3IvU2wiXdETgjdTbCEFDSVEuTkFTREFRR1M6VFNMQS5JUV9UT1RBTF9PVVRTVEFORElOR19GSUxJTkdfREFURS5DUTIyMDIwLi4uLlVTRAEAAAAQxqIBAgAAAAoyNzk1LjQyNTg5AQQAAAAFAAAAATUBAAAACy0yMTQxNDY5MDcyAgAAAAUyNDE1MwYAAAABMKB4FtyL1NsIAHJG4I3U2wguQ0lRLk5BU0RBUUdTOlRTTEEuSVFfVE9UQUxfREVCVC5DUTIyMDIwLi4uLlVTRAEAAAAQxqIBAgAAAAUxNTQ3NwEIAAAABQAAAAExAQAAAAstMjE0MTQ2OTA3MgMAAAADMTYwAgAAAAQ0MTczBAAAAAEwBwAAAAoxMC8yNC8yMDIzCAAAAAk2LzMwLzIwMjAJ</t>
  </si>
  <si>
    <t>AAAAATCgeBbci9TbCAzpKeCN1NsIMkNJUS5OQVNEQVFHUzpUU0xBLklRX1BSRUZfRElWX09USEVSLkNRMjIwMjAuLi4uVVNEAQAAABDGogEDAAAAAACgeBbci9TbCNeVK+CN1NsIKENJUS5OQVNEQVFHUzpUU0xBLklRX0NPR1MuQ1EyMjAyMC4uLi5VU0QBAAAAEMaiAQIAAAAENDc2OQEIAAAABQAAAAExAQAAAAstMjE0MTQ2OTA3MgMAAAADMTYwAgAAAAIzNAQAAAABMAcAAAAKMTAvMjQvMjAyMwgAAAAJNi8zMC8yMDIwCQAAAAEwoHgW3IvU2wi9iTrgjdTbCCZDSVEuTkFTREFRR1M6VFNMQS5JUV9BUC5DUTIyMDIwLi4uLlVTRAEAAAAQxqIBAgAAAAQzNjM4AQgAAAAFAAAAATEBAAAACy0yMTQxNDY5MDcyAwAAAAMxNjACAAAABDEwMTgEAAAAATAHAAAACjEwLzI0LzIwMjMIAAAACTYvMzAvMjAyMAkAAAABMKB4FtyL1NsIaDc84I3U2wgmQ0lRLk5BU0RBUUdTOlRTTEEuSVFfQVIuQ1EyMjAyMC4uLi5VU0QBAAAAEMaiAQIAAAAEMTQ5NQEIAAAABQAAAAExAQAAAAstMjE0MTQ2OTA3MgMAAAADMTYwAgAAAAQxMDIxBAAAAAEwBwAAAAoxMC8yNC8yMDIzCAAAAAk2LzMwLzIwMjAJAAAAATCgeBbci9TbCC/iPeCN1NsILUNJUS5OQVNEQVFHUzpUU0xBLklRX0lOVkVOVE9SWS5DUTIyMDIwLi4uLlVTRAEAAAAQxqIBAgAAAAQ0MDE4AQgAAAAFAAAAATEBAAAACy0yMTQxNDY5MDcyAwAAAAMxNjACAAAABDEwNDME</t>
  </si>
  <si>
    <t>AAAAATAHAAAACjEwLzI0LzIwMjMIAAAACTYvMzAvMjAyMAkAAAABMKB4FtyL1NsIx0RR4I3U2wgnQ0lRLk5BU0RBUUdTOlRTTEEuSVFfU0dBLkNRMjIwMjAuLi4uVVNEAQAAABDGogECAAAAAzY2MQEIAAAABQAAAAExAQAAAAstMjE0MTQ2OTA3MgMAAAADMTYwAgAAAAIyMwQAAAABMAcAAAAKMTAvMjQvMjAyMwgAAAAJNi8zMC8yMDIwCQAAAAEwoHgW3IvU2wjuGEHgjdTbCDxDSVEuTkFTREFRR1M6VFNMQS5JUV9UT1RBTF9SRVZfMVlSX0FOTl9HUk9XVEguQ1EyMjAyMC4uLi5VU0QBAAAAEMaiAQIAAAAHLTQuOTQ0OQEIAAAABQAAAAExAQAAAAstMjE0MTQ2OTA3MgMAAAADMTYwAgAAAAQ0MTk0BAAAAAEwBwAAAAoxMC8yNC8yMDIzCAAAAAk2LzMwLzIwMjAJAAAAATCgeBbci9TbCF53MOCN1NsIJkNJUS5OQVNEQVFHUzpUU0xBLklRX0RBLkNRMjIwMjAuLi4uVVNEAQAAABDGogEDAAAAAACgeBbci9TbCHsPM+CN1NsINENJUS5OQVNEQVFHUzpUU0xBLklRX05FVF9JTlRFUkVTVF9FWFAuQ1EyMjAyMC4uLi5VU0QBAAAAEMaiAQIAAAAELTE2NQEIAAAABQAAAAExAQAAAAstMjE0MTQ2OTA3MgMAAAADMTYwAgAAAAMzNjgEAAAAATAHAAAACjEwLzI0LzIwMjMIAAAACTYvMzAvMjAyMAkAAAABMKB4FtyL1NsI1ac14I3U2wgzQ0lRLk5BU0RBUUdTOlRTTEEuSVFfTkVUX1dPUktJTkdfQ0FQLkNRMjIwMjAuLi4u</t>
  </si>
  <si>
    <t>VVNEAQAAABDGogECAAAABS0xNTkwAQgAAAAFAAAAATEBAAAACy0yMTQxNDY5MDcyAwAAAAMxNjACAAAABDEzMTEEAAAAATAHAAAACjEwLzI0LzIwMjMIAAAACTYvMzAvMjAyMAkAAAABMKB4FtyL1NsI9Bg44I3U2wgpQ0lRLk5BU0RBUUdTOlRTTEEuSVFfQ0FQRVguQ1EyMjAyMC4uLi5VU0QBAAAAEMaiAQIAAAAELTU2NgEIAAAABQAAAAExAQAAAAstMjE0MTQ2OTA3MgMAAAADMTYwAgAAAAQyMDIxBAAAAAEwBwAAAAoxMC8yNC8yMDIzCAAAAAk2LzMwLzIwMjAJAAAAATCgeBbci9TbCFFaUOCN1NsILENJUS5OQVNEQVFHUzpUU0xBLklRX0NFT19OQU1FLkNRMTIwMjAuLi4uVVNEAQAAABDGogEDAAAACk11c2ssIEVsb24AflEW3IvU2whedzDgjdTbCCxDSVEuTkFTREFRR1M6VFNMQS5JUV9DRU9fTkFNRS5DUTQyMDE5Li4uLlVTRAEAAAAQxqIBAwAAAApNdXNrLCBFbG9uAH5RFtyL1NsIvYk64I3U2wgsQ0lRLk5BU0RBUUdTOlRTTEEuSVFfQ0VPX05BTUUuQ1EzMjAxOS4uLi5VU0QBAAAAEMaiAQMAAAAKTXVzaywgRWxvbgB+URbci9TbCKmANeCN1NsILENJUS5OQVNEQVFHUzpUU0xBLklRX0NFT19OQU1FLkNRMjIwMTkuLi4uVVNEAQAAABDGogEDAAAACk11c2ssIEVsb24AflEW3IvU2wiPHVPgjdTbCCxDSVEuTkFTREFRR1M6VFNMQS5JUV9DRU9fTkFNRS5DUTEyMDE5Li4uLlVTRAEAAAAQxqIBAwAAAApN</t>
  </si>
  <si>
    <t>dXNrLCBFbG9uAH5RFtyL1NsIWBA84I3U2wgsQ0lRLk5BU0RBUUdTOlRTTEEuSVFfQ0VPX05BTUUuQ1E0MjAxOC4uLi5VU0QBAAAAEMaiAQMAAAAKTXVzaywgRWxvbgB+URbci9TbCC5LRuCN1NsILENJUS5OQVNEQVFHUzpUU0xBLklRX0NFT19OQU1FLkNRMzIwMTguLi4uVVNEAQAAABDGogEDAAAACk11c2ssIEVsb24AflEW3IvU2wjS8jfgjdTbCCxDSVEuTkFTREFRR1M6VFNMQS5JUV9DRU9fTkFNRS5DUTIyMDE4Li4uLlVTRAEAAAAQxqIBAwAAAApNdXNrLCBFbG9uAH5RFtyL1NsIg+gy4I3U2wgsQ0lRLk5BU0RBUUdTOlRTTEEuSVFfQ0VPX05BTUUuQ1ExMjAxOC4uLi5VU0QBAAAAEMaiAQMAAAAKTXVzaywgRWxvbgB+URbci9TbCDa+PeCN1NsILENJUS5OQVNEQVFHUzpUU0xBLklRX0NFT19OQU1FLkNRNDIwMTcuLi4uVVNEAQAAABDGogEDAAAACk11c2ssIEVsb24AflEW3IvU2wi2YjrgjdTbCCxDSVEuTkFTREFRR1M6VFNMQS5JUV9DRU9fTkFNRS5DUTMyMDE3Li4uLlVTRAEAAAAQxqIBAwAAAApNdXNrLCBFbG9uAH5RFtyL1NsICkxE4I3U2wgsQ0lRLk5BU0RBUUdTOlRTTEEuSVFfQ0VPX05BTUUuQ1EyMjAxNy4uLi5VU0QBAAAAEMaiAQMAAAAKTXVzaywgRWxvbgB+URbci9TbCJXBMuCN1NsILENJUS5OQVNEQVFHUzpUU0xBLklRX0NFT19OQU1FLkNRMTIwMTcuLi4uVVNEAQAAABDGogEDAAAACk11</t>
  </si>
  <si>
    <t>c2ssIEVsb24AflEW3IvU2whtKTDgjdTbCCxDSVEuTkFTREFRR1M6VFNMQS5JUV9DRU9fTkFNRS5DUTQyMDE2Li4uLlVTRAEAAAAQxqIBAwAAAApNdXNrLCBFbG9uAH5RFtyL1NsItmI64I3U2wgsQ0lRLk5BU0RBUUdTOlRTTEEuSVFfQ0VPX05BTUUuQ1EzMjAxNi4uLi5VU0QBAAAAEMaiAQMAAAAKTXVzaywgRWxvbgCgeBbci9TbCJooOeCN1NsILENJUS5OQVNEQVFHUzpUU0xBLklRX0NFT19OQU1FLkNRMjIwMTYuLi4uVVNEAQAAABDGogEDAAAACk11c2ssIEVsb24AoHgW3IvU2wiKzEDgjdTbCCxDSVEuTkFTREFRR1M6VFNMQS5JUV9DRU9fTkFNRS5DUTEyMDE2Li4uLlVTRAEAAAAQxqIBAwAAAApNdXNrLCBFbG9uAKB4FtyL1NsIbSkw4I3U2wgsQ0lRLk5BU0RBUUdTOlRTTEEuSVFfQ0VPX05BTUUuQ1E0MjAxNS4uLi5VU0QBAAAAEMaiAQMAAAAKTXVzaywgRWxvbgCgeBbci9TbCPAeK+CN1NsILENJUS5OQVNEQVFHUzpUU0xBLklRX0NFT19OQU1FLkNRMzIwMTUuLi4uVVNEAQAAABDGogEDAAAACk11c2ssIEVsb24AoHgW3IvU2wiaKDngjdTbCCxDSVEuTkFTREFRR1M6VFNMQS5JUV9DRU9fTkFNRS5DUTIyMDE1Li4uLlVTRAEAAAAQxqIBAwAAAApNdXNrLCBFbG9uAKB4FtyL1NsImig54I3U2wgsQ0lRLk5BU0RBUUdTOlRTTEEuSVFfQ0VPX05BTUUuQ1ExMjAxNS4uLi5VU0QBAAAAEMaiAQMAAAAKTXVz</t>
  </si>
  <si>
    <t>aywgRWxvbgCgeBbci9TbCGgiRuCN1NsILENJUS5OQVNEQVFHUzpUU0xBLklRX0NFT19OQU1FLkNRNDIwMTQuLi4uVVNEAQAAABDGogEDAAAACk11c2ssIEVsb24AoHgW3IvU2wh3BjngjdTbCCxDSVEuTkFTREFRR1M6VFNMQS5JUV9DRU9fTkFNRS5DUTMyMDE0Li4uLlVTRAEAAAAQxqIBAwAAAApNdXNrLCBFbG9uAKB4FtyL1NsILzo64I3U2wgsQ0lRLk5BU0RBUUdTOlRTTEEuSVFfQ0VPX05BTUUuQ1EyMjAxNC4uLi5VU0QBAAAAEMaiAQMAAAAKTXVzaywgRWxvbgCgeBbci9TbCBn9ReCN1NsILENJUS5OQVNEQVFHUzpUU0xBLklRX0NFT19OQU1FLkNRMTIwMTQuLi4uVVNEAQAAABDGogEDAAAACk11c2ssIEVsb24AoHgW3IvU2wgbdCngjdTbCCxDSVEuTkFTREFRR1M6VFNMQS5JUV9DRU9fTkFNRS5DUTQyMDEzLi4uLlVTRAEAAAAQxqIBAwAAAApNdXNrLCBFbG9uAKB4FtyL1NsIexQ64I3U2wgsQ0lRLk5BU0RBUUdTOlRTTEEuSVFfQ0VPX05BTUUuQ1EzMjAxMy4uLi5VU0QBAAAAEMaiAQMAAAAKTXVzaywgRWxvbgCgeBbci9TbCDIuGuCN1NsILENJUS5OQVNEQVFHUzpUU0xBLklRX0NFT19OQU1FLkNRMjIwMTMuLi4uVVNEAQAAABDGogEDAAAACk11c2ssIEVsb24AxG4C24vU2wiQCDXgjdTbCCxDSVEuTkFTREFRR1M6VFNMQS5JUV9DRU9fTkFNRS5DUTEyMDEzLi4uLlVTRAEAAAAQxqIBAwAAAApNdXNr</t>
  </si>
  <si>
    <t>LCBFbG9uAMRuAtuL1NsIGAYa4I3U2wgsQ0lRLk5BU0RBUUdTOlRTTEEuSVFfQ0VPX05BTUUuQ1E0MjAxMi4uLi5VU0QBAAAAEMaiAQMAAAAKTXVzaywgRWxvbgDEbgLbi9TbCKL4KuCN1NsILENJUS5OQVNEQVFHUzpUU0xBLklRX0NFT19OQU1FLkNRMzIwMTIuLi4uVVNEAQAAABDGogEDAAAACk11c2ssIEVsb24AxG4C24vU2wgYBhrgjdTbCCxDSVEuTkFTREFRR1M6VFNMQS5JUV9DRU9fTkFNRS5DUTIyMDEyLi4uLlVTRAEAAAAQxqIBAwAAAApNdXNrLCBFbG9uAMRuAtuL1NsIanMy4I3U2wgsQ0lRLk5BU0RBUUdTOlRTTEEuSVFfSU5EVVNUUlkuQ1E0MjAxOS4uLi5VU0QBAAAAEMaiAQMAAAALQXV0b21vYmlsZXMAflEW3IvU2wgDFUPgjdTbCCxDSVEuTkFTREFRR1M6VFNMQS5JUV9JTkRVU1RSWS5DUTMyMDE5Li4uLlVTRAEAAAAQxqIBAwAAAAtBdXRvbW9iaWxlcwB+URbci9TbCP0GLuCN1NsILENJUS5OQVNEQVFHUzpUU0xBLklRX0lORFVTVFJZLkNRMjIwMTkuLi4uVVNEAQAAABDGogEDAAAAC0F1dG9tb2JpbGVzAH5RFtyL1NsIC8Ip4I3U2wgsQ0lRLk5BU0RBUUdTOlRTTEEuSVFfSU5EVVNUUlkuQ1ExMjAxOS4uLi5VU0QBAAAAEMaiAQMAAAALQXV0b21vYmlsZXMAflEW3IvU2wipgDXgjdTbCCxDSVEuTkFTREFRR1M6VFNMQS5JUV9JTkRVU1RSWS5DUTQyMDE4Li4uLlVTRAEAAAAQxqIBAwAAAAtB</t>
  </si>
  <si>
    <t>dXRvbW9iaWxlcwB+URbci9TbCKjzQOCN1NsILENJUS5OQVNEQVFHUzpUU0xBLklRX0lORFVTVFJZLkNRMzIwMTguLi4uVVNEAQAAABDGogEDAAAAC0F1dG9tb2JpbGVzAH5RFtyL1NsIWBA84I3U2wgsQ0lRLk5BU0RBUUdTOlRTTEEuSVFfSU5EVVNUUlkuQ1EyMjAxOC4uLi5VU0QBAAAAEMaiAQMAAAALQXV0b21vYmlsZXMAflEW3IvU2wgLwingjdTbCCxDSVEuTkFTREFRR1M6VFNMQS5JUV9JTkRVU1RSWS5DUTEyMDE4Li4uLlVTRAEAAAAQxqIBAwAAAAtBdXRvbW9iaWxlcwB+URbci9TbCApMROCN1NsILENJUS5OQVNEQVFHUzpUU0xBLklRX0lORFVTVFJZLkNRNDIwMTcuLi4uVVNEAQAAABDGogEDAAAAC0F1dG9tb2JpbGVzAH5RFtyL1NsIlcEy4I3U2wgsQ0lRLk5BU0RBUUdTOlRTTEEuSVFfSU5EVVNUUlkuQ1EzMjAxNy4uLi5VU0QBAAAAEMaiAQMAAAALQXV0b21vYmlsZXMAflEW3IvU2wjXmVjgjdTbCCxDSVEuTkFTREFRR1M6VFNMQS5JUV9JTkRVU1RSWS5DUTIyMDE3Li4uLlVTRAEAAAAQxqIBAwAAAAtBdXRvbW9iaWxlcwB+URbci9TbCLZiOuCN1NsILENJUS5OQVNEQVFHUzpUU0xBLklRX0lORFVTVFJZLkNRMTIwMTcuLi4uVVNEAQAAABDGogEDAAAAC0F1dG9tb2JpbGVzAH5RFtyL1NsILktG4I3U2wgsQ0lRLk5BU0RBUUdTOlRTTEEuSVFfSU5EVVNUUlkuQ1E0MjAxNi4uLi5VU0QBAAAAEMai</t>
  </si>
  <si>
    <t>AQMAAAALQXV0b21vYmlsZXMAflEW3IvU2wjtxkLgjdTbCCxDSVEuTkFTREFRR1M6VFNMQS5JUV9JTkRVU1RSWS5DUTMyMDE2Li4uLlVTRAEAAAAQxqIBAwAAAAtBdXRvbW9iaWxlcwB+URbci9TbCG0pMOCN1NsILENJUS5OQVNEQVFHUzpUU0xBLklRX0lORFVTVFJZLkNRMjIwMTYuLi4uVVNEAQAAABDGogEDAAAAC0F1dG9tb2JpbGVzAH5RFtyL1NsIYFQa4I3U2wgsQ0lRLk5BU0RBUUdTOlRTTEEuSVFfSU5EVVNUUlkuQ1ExMjAxNi4uLi5VU0QBAAAAEMaiAQMAAAALQXV0b21vYmlsZXMAflEW3IvU2wiaKDngjdTbCCxDSVEuTkFTREFRR1M6VFNMQS5JUV9JTkRVU1RSWS5DUTQyMDE1Li4uLlVTRAEAAAAQxqIBAwAAAAtBdXRvbW9iaWxlcwB+URbci9TbCGBUGuCN1NsILENJUS5OQVNEQVFHUzpUU0xBLklRX0lORFVTVFJZLkNRMzIwMTUuLi4uVVNEAQAAABDGogEDAAAAC0F1dG9tb2JpbGVzAH5RFtyL1NsIisxA4I3U2wgsQ0lRLk5BU0RBUUdTOlRTTEEuSVFfSU5EVVNUUlkuQ1EyMjAxNS4uLi5VU0QBAAAAEMaiAQMAAAALQXV0b21vYmlsZXMAflEW3IvU2whgVBrgjdTbCCxDSVEuTkFTREFRR1M6VFNMQS5JUV9JTkRVU1RSWS5DUTEyMDE1Li4uLlVTRAEAAAAQxqIBAwAAAAtBdXRvbW9iaWxlcwB+URbci9TbCHWVPeCN1NsILENJUS5OQVNEQVFHUzpUU0xBLklRX0lORFVTVFJZLkNRNDIwMTQuLi4uVVNE</t>
  </si>
  <si>
    <t>AQAAABDGogEDAAAAC0F1dG9tb2JpbGVzAH5RFtyL1NsIMi4a4I3U2wgsQ0lRLk5BU0RBUUdTOlRTTEEuSVFfSU5EVVNUUlkuQ1EzMjAxNC4uLi5VU0QBAAAAEMaiAQMAAAALQXV0b21vYmlsZXMAflEW3IvU2whXuC3gjdTbCCxDSVEuTkFTREFRR1M6VFNMQS5JUV9JTkRVU1RSWS5DUTIyMDE0Li4uLlVTRAEAAAAQxqIBAwAAAAtBdXRvbW9iaWxlcwB+URbci9TbCFe4LeCN1NsILENJUS5OQVNEQVFHUzpUU0xBLklRX0lORFVTVFJZLkNRMTIwMTQuLi4uVVNEAQAAABDGogEDAAAAC0F1dG9tb2JpbGVzAH5RFtyL1NsIyW894I3U2wgsQ0lRLk5BU0RBUUdTOlRTTEEuSVFfSU5EVVNUUlkuQ1E0MjAxMy4uLi5VU0QBAAAAEMaiAQMAAAALQXV0b21vYmlsZXMAflEW3IvU2whXuC3gjdTbCCxDSVEuTkFTREFRR1M6VFNMQS5JUV9JTkRVU1RSWS5DUTMyMDEzLi4uLlVTRAEAAAAQxqIBAwAAAAtBdXRvbW9iaWxlcwB+URbci9TbCLMAMOCN1NsILENJUS5OQVNEQVFHUzpUU0xBLklRX0lORFVTVFJZLkNRMjIwMTMuLi4uVVNEAQAAABDGogEDAAAAC0F1dG9tb2JpbGVzAH5RFtyL1NsIa6BC4I3U2wgsQ0lRLk5BU0RBUUdTOlRTTEEuSVFfSU5EVVNUUlkuQ1ExMjAxMy4uLi5VU0QBAAAAEMaiAQMAAAALQXV0b21vYmlsZXMAxG4C24vU2wiuTSngjdTbCCxDSVEuTkFTREFRR1M6VFNMQS5JUV9JTkRVU1RSWS5DUTQyMDEy</t>
  </si>
  <si>
    <t>Li4uLlVTRAEAAAAQxqIBAwAAAAtBdXRvbW9iaWxlcwDEbgLbi9TbCD+bO+CN1NsILENJUS5OQVNEQVFHUzpUU0xBLklRX0lORFVTVFJZLkNRMzIwMTIuLi4uVVNEAQAAABDGogEDAAAAC0F1dG9tb2JpbGVzAMRuAtuL1NsIcdsv4I3U2wgsQ0lRLk5BU0RBUUdTOlRTTEEuSVFfSU5EVVNUUlkuQ1EyMjAxMi4uLi5VU0QBAAAAEMaiAQMAAAALQXV0b21vYmlsZXMAxG4C24vU2wiQCDXgjdTbCCxDSVEuTkFTREFRR1M6VFNMQS5JUV9JTkRVU1RSWS5DUTEyMDEyLi4uLlVTRAEAAAAQxqIBAwAAAAtBdXRvbW9iaWxlcwDEbgLbi9TbCIPWReCN1NsILUNJUS5OQVNEQVFHUzpUU0xBLklRX1RPVEFMX1JFVi5DUTEyMDIwLi4uLlVTRAEAAAAQxqIBAgAAAAQ1OTg1AQgAAAAFAAAAATEBAAAACjIwOTI4MTUxMDEDAAAAAzE2MAIAAAACMjgEAAAAATAHAAAACjEwLzI0LzIwMjMIAAAACTMvMzEvMjAyMAkAAAABMKB4FtyL1NsIL+I94I3U2wgmQ0lRLk5BU0RBUUdTOlRTTEEuSVFfTkkuQ1ExMjAyMC4uLi5VU0QBAAAAEMaiAQIAAAACMTYBCAAAAAUAAAABMQEAAAAKMjA5MjgxNTEwMQMAAAADMTYwAgAAAAIxNQQAAAABMAcAAAAKMTAvMjQvMjAyMwgAAAAJMy8zMS8yMDIwCQAAAAEwoHgW3IvU2wi9/E7gjdTbCC5DSVEuTkFTREFRR1M6VFNMQS5JUV9DQVNIX0VRVUlWLkNRMTIwMjAuLi4uVVNEAQAAABDGogECAAAABDgw</t>
  </si>
  <si>
    <t>ODABCAAAAAUAAAABMQEAAAAKMjA5MjgxNTEwMQMAAAADMTYwAgAAAAQxMDk2BAAAAAEwBwAAAAoxMC8yNC8yMDIzCAAAAAkzLzMxLzIwMjAJAAAAATCgeBbci9TbCO4YQeCN1NsIMkNJUS5OQVNEQVFHUzpUU0xBLklRX0NBU0hfU1RfSU5WRVNULkNRMTIwMjAuLi4uVVNEAQAAABDGogECAAAABDgwODABCAAAAAUAAAABMQEAAAAKMjA5MjgxNTEwMQMAAAADMTYwAgAAAAQxMDAyBAAAAAEwBwAAAAoxMC8yNC8yMDIzCAAAAAkzLzMxLzIwMjAJAAAAATCgeBbci9TbCAMVQ+CN1NsILENJUS5OQVNEQVFHUzpUU0xBLklRX1RPVEFMX0NBLkNRMTIwMjAuLi4uVVNEAQAAABDGogECAAAABTE0ODkzAQgAAAAFAAAAATEBAAAACjIwOTI4MTUxMDEDAAAAAzE2MAIAAAAEMTAwOAQAAAABMAcAAAAKMTAvMjQvMjAyMwgAAAAJMy8zMS8yMDIwCQAAAAEwoHgW3IvU2wiXdETgjdTbCDBDSVEuTkFTREFRR1M6VFNMQS5JUV9UT1RBTF9BU1NFVFMuQ1ExMjAyMC4uLi5VU0QBAAAAEMaiAQIAAAAFMzcyNTABCAAAAAUAAAABMQEAAAAKMjA5MjgxNTEwMQMAAAADMTYwAgAAAAQxMDA3BAAAAAEwBwAAAAoxMC8yNC8yMDIzCAAAAAkzLzMxLzIwMjAJAAAAATCgeBbci9TbCNWnNeCN1NsILENJUS5OQVNEQVFHUzpUU0xBLklRX1RPVEFMX0NMLkNRMTIwMjAuLi4uVVNEAQAAABDGogECAAAABTExOTg2AQgAAAAFAAAAATEBAAAACjIw</t>
  </si>
  <si>
    <t>OTI4MTUxMDEDAAAAAzE2MAIAAAAEMTAwOQQAAAABMAcAAAAKMTAvMjQvMjAyMwgAAAAJMy8zMS8yMDIwCQAAAAEwoHgW3IvU2wj0GDjgjdTbCC5DSVEuTkFTREFRR1M6VFNMQS5JUV9UT1RBTF9MSUFCLkNRMTIwMjAuLi4uVVNEAQAAABDGogECAAAABTI2NTc4AQgAAAAFAAAAATEBAAAACjIwOTI4MTUxMDEDAAAAAzE2MAIAAAAEMTI3NgQAAAABMAcAAAAKMTAvMjQvMjAyMwgAAAAJMy8zMS8yMDIwCQAAAAEwoHgW3IvU2wj3nU3gjdTbCC9DSVEuTkFTREFRR1M6VFNMQS5JUV9QUkVGX0VRVUlUWS5DUTEyMDIwLi4uLlVTRAEAAAAQxqIBAwAAAAAAoHgW3IvU2wi9iTrgjdTbCDdDSVEuTkFTREFRR1M6VFNMQS5JUV9UT1RBTF9DT01NT05fRVFVSVRZLkNRMTIwMjAuLi4uVVNEAQAAABDGogECAAAABDkxNzMBCAAAAAUAAAABMQEAAAAKMjA5MjgxNTEwMQMAAAADMTYwAgAAAAQxMDA2BAAAAAEwBwAAAAoxMC8yNC8yMDIzCAAAAAkzLzMxLzIwMjAJAAAAATCgeBbci9TbCGg3POCN1NsIKENJUS5OQVNEQVFHUzpUU0xBLklRX0FQSUMuQ1ExMjAyMC4uLi5VU0QBAAAAEMaiAQIAAAAFMTUzOTABCAAAAAUAAAABMQEAAAAKMjA5MjgxNTEwMQMAAAADMTYwAgAAAAQxMDg0BAAAAAEwBwAAAAoxMC8yNC8yMDIzCAAAAAkzLzMxLzIwMjAJAAAAATCgeBbci9TbCAzpKeCN1NsIJkNJUS5OQVNEQVFHUzpUU0xBLklRX1JF</t>
  </si>
  <si>
    <t>LkNRMTIwMjAuLi4uVVNEAQAAABDGogECAAAABS02MTA0AQgAAAAFAAAAATEBAAAACjIwOTI4MTUxMDEDAAAAAzE2MAIAAAAEMTIyMgQAAAABMAcAAAAKMTAvMjQvMjAyMwgAAAAJMy8zMS8yMDIwCQAAAAEwoHgW3IvU2wiuLS7gjdTbCDBDSVEuTkFTREFRR1M6VFNMQS5JUV9UT1RBTF9FUVVJVFkuQ1ExMjAyMC4uLi5VU0QBAAAAEMaiAQIAAAAFMTA2NzIBCAAAAAUAAAABMQEAAAAKMjA5MjgxNTEwMQMAAAADMTYwAgAAAAQxMjc1BAAAAAEwBwAAAAoxMC8yNC8yMDIzCAAAAAkzLzMxLzIwMjAJAAAAATCgeBbci9TbCF53MOCN1NsIQUNJUS5OQVNEQVFHUzpUU0xBLklRX1RPVEFMX09VVFNUQU5ESU5HX0ZJTElOR19EQVRFLkNRMTIwMjAuLi4uVVNEAQAAABDGogECAAAACzI3ODAuNTY2NTc1AQQAAAAFAAAAATUBAAAACjIwOTI4MTUxMDECAAAABTI0MTUzBgAAAAEwoHgW3IvU2wh7DzPgjdTbCC5DSVEuTkFTREFRR1M6VFNMQS5JUV9UT1RBTF9ERUJULkNRMTIwMjAuLi4uVVNEAQAAABDGogECAAAABTE1MjAwAQgAAAAFAAAAATEBAAAACjIwOTI4MTUxMDEDAAAAAzE2MAIAAAAENDE3MwQAAAABMAcAAAAKMTAvMjQvMjAyMwgAAAAJMy8zMS8yMDIwCQAAAAEwoHgW3IvU2wg/PUzgjdTbCDJDSVEuTkFTREFRR1M6VFNMQS5JUV9QUkVGX0RJVl9PVEhFUi5DUTEyMDIwLi4uLlVTRAEAAAAQxqIBAwAAAAAAoHgW</t>
  </si>
  <si>
    <t>3IvU2wjuGEHgjdTbCChDSVEuTkFTREFRR1M6VFNMQS5JUV9DT0dTLkNRMTIwMjAuLi4uVVNEAQAAABDGogECAAAABDQ3NTEBCAAAAAUAAAABMQEAAAAKMjA5MjgxNTEwMQMAAAADMTYwAgAAAAIzNAQAAAABMAcAAAAKMTAvMjQvMjAyMwgAAAAJMy8zMS8yMDIwCQAAAAEwoHgW3IvU2wgDFUPgjdTbCCZDSVEuTkFTREFRR1M6VFNMQS5JUV9BUC5DUTEyMDIwLi4uLlVTRAEAAAAQxqIBAgAAAAQzOTcwAQgAAAAFAAAAATEBAAAACjIwOTI4MTUxMDEDAAAAAzE2MAIAAAAEMTAxOAQAAAABMAcAAAAKMTAvMjQvMjAyMwgAAAAJMy8zMS8yMDIwCQAAAAEwoHgW3IvU2wiXdETgjdTbCCZDSVEuTkFTREFRR1M6VFNMQS5JUV9BUi5DUTEyMDIwLi4uLlVTRAEAAAAQxqIBAgAAAAQxMjc0AQgAAAAFAAAAATEBAAAACjIwOTI4MTUxMDEDAAAAAzE2MAIAAAAEMTAyMQQAAAABMAcAAAAKMTAvMjQvMjAyMwgAAAAJMy8zMS8yMDIwCQAAAAEwoHgW3IvU2wgAckbgjdTbCC1DSVEuTkFTREFRR1M6VFNMQS5JUV9JTlZFTlRPUlkuQ1ExMjAyMC4uLi5VU0QBAAAAEMaiAQIAAAAENDQ5NAEIAAAABQAAAAExAQAAAAoyMDkyODE1MTAxAwAAAAMxNjACAAAABDEwNDMEAAAAATAHAAAACjEwLzI0LzIwMjMIAAAACTMvMzEvMjAyMAkAAAABMKB4FtyL1NsI9Bg44I3U2wgnQ0lRLk5BU0RBUUdTOlRTTEEuSVFfU0dBLkNRMTIwMjAuLi4u</t>
  </si>
  <si>
    <t>VVNEAQAAABDGogECAAAAAzYyNwEIAAAABQAAAAExAQAAAAoyMDkyODE1MTAxAwAAAAMxNjACAAAAAjIzBAAAAAEwBwAAAAoxMC8yNC8yMDIzCAAAAAkzLzMxLzIwMjAJAAAAATCgeBbci9TbCHotS+CN1NsIPENJUS5OQVNEQVFHUzpUU0xBLklRX1RPVEFMX1JFVl8xWVJfQU5OX0dST1dUSC5DUTEyMDIwLi4uLlVTRAEAAAAQxqIBAgAAAAczMS43OTkxAQgAAAAFAAAAATEBAAAACjIwOTI4MTUxMDEDAAAAAzE2MAIAAAAENDE5NAQAAAABMAcAAAAKMTAvMjQvMjAyMwgAAAAJMy8zMS8yMDIwCQAAAAEwoHgW3IvU2wi9iTrgjdTbCCZDSVEuTkFTREFRR1M6VFNMQS5JUV9EQS5DUTEyMDIwLi4uLlVTRAEAAAAQxqIBAwAAAAAAoHgW3IvU2whYEDzgjdTbCDRDSVEuTkFTREFRR1M6VFNMQS5JUV9ORVRfSU5URVJFU1RfRVhQLkNRMTIwMjAuLi4uVVNEAQAAABDGogECAAAABC0xOTgBCAAAAAUAAAABMQEAAAAKMjA5MjgxNTEwMQMAAAADMTYwAgAAAAMzNjgEAAAAATAHAAAACjEwLzI0LzIwMjMIAAAACTMvMzEvMjAyMAkAAAABMKB4FtyL1NsIL+I94I3U2wgzQ0lRLk5BU0RBUUdTOlRTTEEuSVFfTkVUX1dPUktJTkdfQ0FQLkNRMTIwMjAuLi4uVVNEAQAAABDGogECAAAABS0xNjc0AQgAAAAFAAAAATEBAAAACjIwOTI4MTUxMDEDAAAAAzE2MAIAAAAEMTMxMQQAAAABMAcAAAAKMTAvMjQvMjAyMwgAAAAJMy8zMS8y</t>
  </si>
  <si>
    <t>MDIwCQAAAAEwoHgW3IvU2wjXlSvgjdTbCClDSVEuTkFTREFRR1M6VFNMQS5JUV9DQVBFWC5DUTEyMDIwLi4uLlVTRAEAAAAQxqIBAgAAAAQtNDgxAQgAAAAFAAAAATEBAAAACjIwOTI4MTUxMDEDAAAAAzE2MAIAAAAEMjAyMQQAAAABMAcAAAAKMTAvMjQvMjAyMwgAAAAJMy8zMS8yMDIwCQAAAAEwoHgW3IvU2wiuLS7gjdTbCC1DSVEuTkFTREFRR1M6VFNMQS5JUV9UT1RBTF9SRVYuQ1E0MjAxOS4uLi5VU0QBAAAAEMaiAQIAAAAENzM4NAEIAAAABQAAAAExAQAAAAoyMDc5MTI4NzcwAwAAAAMxNjACAAAAAjI4BAAAAAEwBwAAAAoxMC8yNC8yMDIzCAAAAAoxMi8zMS8yMDE5CQAAAAEwoHgW3IvU2wiXdETgjdTbCCZDSVEuTkFTREFRR1M6VFNMQS5JUV9OSS5DUTQyMDE5Li4uLlVTRAEAAAAQxqIBAgAAAAMxMDUBCAAAAAUAAAABMQEAAAAKMjA3OTEyODc3MAMAAAADMTYwAgAAAAIxNQQAAAABMAcAAAAKMTAvMjQvMjAyMwgAAAAKMTIvMzEvMjAxOQkAAAABMKB4FtyL1NsIAHJG4I3U2wguQ0lRLk5BU0RBUUdTOlRTTEEuSVFfQ0FTSF9FUVVJVi5DUTQyMDE5Li4uLlVTRAEAAAAQxqIBAgAAAAQ2MjY4AQgAAAAFAAAAATEBAAAACjIwNzkxMjg3NzADAAAAAzE2MAIAAAAEMTA5NgQAAAABMAcAAAAKMTAvMjQvMjAyMwgAAAAKMTIvMzEvMjAxOQkAAAABMKB4FtyL1NsIDOkp4I3U2wgyQ0lRLk5BU0RBUUdTOlRT</t>
  </si>
  <si>
    <t>TEEuSVFfQ0FTSF9TVF9JTlZFU1QuQ1E0MjAxOS4uLi5VU0QBAAAAEMaiAQIAAAAENjI2OAEIAAAABQAAAAExAQAAAAoyMDc5MTI4NzcwAwAAAAMxNjACAAAABDEwMDIEAAAAATAHAAAACjEwLzI0LzIwMjMIAAAACjEyLzMxLzIwMTkJAAAAATCgeBbci9TbCL2JOuCN1NsILENJUS5OQVNEQVFHUzpUU0xBLklRX1RPVEFMX0NBLkNRNDIwMTkuLi4uVVNEAQAAABDGogECAAAABTEyMTAzAQgAAAAFAAAAATEBAAAACjIwNzkxMjg3NzADAAAAAzE2MAIAAAAEMTAwOAQAAAABMAcAAAAKMTAvMjQvMjAyMwgAAAAKMTIvMzEvMjAxOQkAAAABMKB4FtyL1NsIWBA84I3U2wgwQ0lRLk5BU0RBUUdTOlRTTEEuSVFfVE9UQUxfQVNTRVRTLkNRNDIwMTkuLi4uVVNEAQAAABDGogECAAAABTM0MzA5AQgAAAAFAAAAATEBAAAACjIwNzkxMjg3NzADAAAAAzE2MAIAAAAEMTAwNwQAAAABMAcAAAAKMTAvMjQvMjAyMwgAAAAKMTIvMzEvMjAxOQkAAAABMKB4FtyL1NsIL+I94I3U2wgsQ0lRLk5BU0RBUUdTOlRTTEEuSVFfVE9UQUxfQ0wuQ1E0MjAxOS4uLi5VU0QBAAAAEMaiAQIAAAAFMTA2NjcBCAAAAAUAAAABMQEAAAAKMjA3OTEyODc3MAMAAAADMTYwAgAAAAQxMDA5BAAAAAEwBwAAAAoxMC8yNC8yMDIzCAAAAAoxMi8zMS8yMDE5CQAAAAEwoHgW3IvU2wgdZ0rgjdTbCC5DSVEuTkFTREFRR1M6VFNMQS5JUV9UT1RBTF9MSUFC</t>
  </si>
  <si>
    <t>LkNRNDIwMTkuLi4uVVNEAQAAABDGogECAAAABTI2MTk5AQgAAAAFAAAAATEBAAAACjIwNzkxMjg3NzADAAAAAzE2MAIAAAAEMTI3NgQAAAABMAcAAAAKMTAvMjQvMjAyMwgAAAAKMTIvMzEvMjAxOQkAAAABMKB4FtyL1NsI7hhB4I3U2wgvQ0lRLk5BU0RBUUdTOlRTTEEuSVFfUFJFRl9FUVVJVFkuQ1E0MjAxOS4uLi5VU0QBAAAAEMaiAQMAAAAAAKB4FtyL1NsIXncw4I3U2wg3Q0lRLk5BU0RBUUdTOlRTTEEuSVFfVE9UQUxfQ09NTU9OX0VRVUlUWS5DUTQyMDE5Li4uLlVTRAEAAAAQxqIBAgAAAAQ2NjE4AQgAAAAFAAAAATEBAAAACjIwNzkxMjg3NzADAAAAAzE2MAIAAAAEMTAwNgQAAAABMAcAAAAKMTAvMjQvMjAyMwgAAAAKMTIvMzEvMjAxOQkAAAABMKB4FtyL1NsIg+gy4I3U2wgoQ0lRLk5BU0RBUUdTOlRTTEEuSVFfQVBJQy5DUTQyMDE5Li4uLlVTRAEAAAAQxqIBAgAAAAUxMjczNgEIAAAABQAAAAExAQAAAAoyMDc5MTI4NzcwAwAAAAMxNjACAAAABDEwODQEAAAAATAHAAAACjEwLzI0LzIwMjMIAAAACjEyLzMxLzIwMTkJAAAAATCgeBbci9TbCKmANeCN1NsIJkNJUS5OQVNEQVFHUzpUU0xBLklRX1JFLkNRNDIwMTkuLi4uVVNEAQAAABDGogECAAAABS02MDgzAQgAAAAFAAAAATEBAAAACjIwNzkxMjg3NzADAAAAAzE2MAIAAAAEMTIyMgQAAAABMAcAAAAKMTAvMjQvMjAyMwgAAAAKMTIvMzEvMjAx</t>
  </si>
  <si>
    <t>OQkAAAABMKB4FtyL1NsI3W1I4I3U2wgwQ0lRLk5BU0RBUUdTOlRTTEEuSVFfVE9UQUxfRVFVSVRZLkNRNDIwMTkuLi4uVVNEAQAAABDGogECAAAABDgxMTABCAAAAAUAAAABMQEAAAAKMjA3OTEyODc3MAMAAAADMTYwAgAAAAQxMjc1BAAAAAEwBwAAAAoxMC8yNC8yMDIzCAAAAAoxMi8zMS8yMDE5CQAAAAEwoHgW3IvU2wiXdETgjdTbCEFDSVEuTkFTREFRR1M6VFNMQS5JUV9UT1RBTF9PVVRTVEFORElOR19GSUxJTkdfREFURS5DUTQyMDE5Li4uLlVTRAEAAAAQxqIBAgAAAAoyNzIwLjEyMzc5AQQAAAAFAAAAATUBAAAACjIwNzkxMjg3NzACAAAABTI0MTUzBgAAAAEwoHgW3IvU2wgAckbgjdTbCC5DSVEuTkFTREFRR1M6VFNMQS5JUV9UT1RBTF9ERUJULkNRNDIwMTkuLi4uVVNEAQAAABDGogECAAAABTE0NTc2AQgAAAAFAAAAATEBAAAACjIwNzkxMjg3NzADAAAAAzE2MAIAAAAENDE3MwQAAAABMAcAAAAKMTAvMjQvMjAyMwgAAAAKMTIvMzEvMjAxOQkAAAABMKB4FtyL1NsIDOkp4I3U2wgyQ0lRLk5BU0RBUUdTOlRTTEEuSVFfUFJFRl9ESVZfT1RIRVIuQ1E0MjAxOS4uLi5VU0QBAAAAEMaiAQIAAAABMAEIAAAABQAAAAExAQAAAAoyMDc5MTI4NzcwAwAAAAMxNjACAAAAAjk3BAAAAAEwBwAAAAoxMC8yNC8yMDIzCAAAAAoxMi8zMS8yMDE5CQAAAAEwoHgW3IvU2winbivgjdTbCChDSVEuTkFTREFRR1M6</t>
  </si>
  <si>
    <t>VFNMQS5JUV9DT0dTLkNRNDIwMTkuLi4uVVNEAQAAABDGogECAAAABDU5OTMBCAAAAAUAAAABMQEAAAAKMjA3OTEyODc3MAMAAAADMTYwAgAAAAIzNAQAAAABMAcAAAAKMTAvMjQvMjAyMwgAAAAKMTIvMzEvMjAxOQkAAAABMKB4FtyL1NsI/QYu4I3U2wgmQ0lRLk5BU0RBUUdTOlRTTEEuSVFfQVAuQ1E0MjAxOS4uLi5VU0QBAAAAEMaiAQIAAAAEMzc3MQEIAAAABQAAAAExAQAAAAoyMDc5MTI4NzcwAwAAAAMxNjACAAAABDEwMTgEAAAAATAHAAAACjEwLzI0LzIwMjMIAAAACjEyLzMxLzIwMTkJAAAAATCgeBbci9TbCFgQPOCN1NsIJkNJUS5OQVNEQVFHUzpUU0xBLklRX0FSLkNRNDIwMTkuLi4uVVNEAQAAABDGogECAAAABDEzMjQBCAAAAAUAAAABMQEAAAAKMjA3OTEyODc3MAMAAAADMTYwAgAAAAQxMDIxBAAAAAEwBwAAAAoxMC8yNC8yMDIzCAAAAAoxMi8zMS8yMDE5CQAAAAEwoHgW3IvU2wgv4j3gjdTbCC1DSVEuTkFTREFRR1M6VFNMQS5JUV9JTlZFTlRPUlkuQ1E0MjAxOS4uLi5VU0QBAAAAEMaiAQIAAAAEMzU1MgEIAAAABQAAAAExAQAAAAoyMDc5MTI4NzcwAwAAAAMxNjACAAAABDEwNDMEAAAAATAHAAAACjEwLzI0LzIwMjMIAAAACjEyLzMxLzIwMTkJAAAAATCgeBbci9TbCKGDR+CN1NsIJ0NJUS5OQVNEQVFHUzpUU0xBLklRX1NHQS5DUTQyMDE5Li4uLlVTRAEAAAAQxqIBAgAAAAM2OTkBCAAA</t>
  </si>
  <si>
    <t>AAUAAAABMQEAAAAKMjA3OTEyODc3MAMAAAADMTYwAgAAAAIyMwQAAAABMAcAAAAKMTAvMjQvMjAyMwgAAAAKMTIvMzEvMjAxOQkAAAABMKB4FtyL1NsI7hhB4I3U2wg8Q0lRLk5BU0RBUUdTOlRTTEEuSVFfVE9UQUxfUkVWXzFZUl9BTk5fR1JPV1RILkNRNDIwMTkuLi4uVVNEAQAAABDGogECAAAABjIuMTg2NQEIAAAABQAAAAExAQAAAAoyMDc5MTI4NzcwAwAAAAMxNjACAAAABDQxOTQEAAAAATAHAAAACjEwLzI0LzIwMjMIAAAACjEyLzMxLzIwMTkJAAAAATCgeBbci9TbCAMVQ+CN1NsIJkNJUS5OQVNEQVFHUzpUU0xBLklRX0RBLkNRNDIwMTkuLi4uVVNEAQAAABDGogEDAAAAAACgeBbci9TbCIPoMuCN1NsINENJUS5OQVNEQVFHUzpUU0xBLklRX05FVF9JTlRFUkVTVF9FWFAuQ1E0MjAxOS4uLi5VU0QBAAAAEMaiAQIAAAAELTE0OQEIAAAABQAAAAExAQAAAAoyMDc5MTI4NzcwAwAAAAMxNjACAAAAAzM2OAQAAAABMAcAAAAKMTAvMjQvMjAyMwgAAAAKMTIvMzEvMjAxOQkAAAABMKB4FtyL1NsIqYA14I3U2wgzQ0lRLk5BU0RBUUdTOlRTTEEuSVFfTkVUX1dPUktJTkdfQ0FQLkNRNDIwMTkuLi4uVVNEAQAAABDGogECAAAABS0yODE5AQgAAAAFAAAAATEBAAAACjIwNzkxMjg3NzADAAAAAzE2MAIAAAAEMTMxMQQAAAABMAcAAAAKMTAvMjQvMjAyMwgAAAAKMTIvMzEvMjAxOQkAAAABMKB4FtyL1NsI9Bg4</t>
  </si>
  <si>
    <t>4I3U2wgpQ0lRLk5BU0RBUUdTOlRTTEEuSVFfQ0FQRVguQ1E0MjAxOS4uLi5VU0QBAAAAEMaiAQIAAAAELTQ0OQEIAAAABQAAAAExAQAAAAoyMDc5MTI4NzcwAwAAAAMxNjACAAAABDIwMjEEAAAAATAHAAAACjEwLzI0LzIwMjMIAAAACjEyLzMxLzIwMTkJAAAAATCgeBbci9TbCI+ZRuCN1NsILUNJUS5OQVNEQVFHUzpUU0xBLklRX1RPVEFMX1JFVi5DUTMyMDE5Li4uLlVTRAEAAAAQxqIBAgAAAAQ2MzAzAQgAAAAFAAAAATEBAAAACjIwNjYzMTAxMzMDAAAAAzE2MAIAAAACMjgEAAAAATAHAAAACjEwLzI0LzIwMjMIAAAACTkvMzAvMjAxOQkAAAABMKB4FtyL1NsIXncw4I3U2wgmQ0lRLk5BU0RBUUdTOlRTTEEuSVFfTkkuQ1EzMjAxOS4uLi5VU0QBAAAAEMaiAQIAAAADMTQzAQgAAAAFAAAAATEBAAAACjIwNjYzMTAxMzMDAAAAAzE2MAIAAAACMTUEAAAAATAHAAAACjEwLzI0LzIwMjMIAAAACTkvMzAvMjAxOQkAAAABMKB4FtyL1NsI15lY4I3U2wguQ0lRLk5BU0RBUUdTOlRTTEEuSVFfQ0FTSF9FUVVJVi5DUTMyMDE5Li4uLlVTRAEAAAAQxqIBAgAAAAQ1MzM4AQgAAAAFAAAAATEBAAAACjIwNjYzMTAxMzMDAAAAAzE2MAIAAAAEMTA5NgQAAAABMAcAAAAKMTAvMjQvMjAyMwgAAAAJOS8zMC8yMDE5CQAAAAEwoHgW3IvU2wio80DgjdTbCDJDSVEuTkFTREFRR1M6VFNMQS5JUV9DQVNIX1NUX0lOVkVTVC5D</t>
  </si>
  <si>
    <t>UTMyMDE5Li4uLlVTRAEAAAAQxqIBAgAAAAQ1MzM4AQgAAAAFAAAAATEBAAAACjIwNjYzMTAxMzMDAAAAAzE2MAIAAAAEMTAwMgQAAAABMAcAAAAKMTAvMjQvMjAyMwgAAAAJOS8zMC8yMDE5CQAAAAEwoHgW3IvU2wgG7kLgjdTbCCxDSVEuTkFTREFRR1M6VFNMQS5JUV9UT1RBTF9DQS5DUTMyMDE5Li4uLlVTRAEAAAAQxqIBAgAAAAUxMDk0MAEIAAAABQAAAAExAQAAAAoyMDY2MzEwMTMzAwAAAAMxNjACAAAABDEwMDgEAAAAATAHAAAACjEwLzI0LzIwMjMIAAAACTkvMzAvMjAxOQkAAAABMKB4FtyL1NsIl3RE4I3U2wgwQ0lRLk5BU0RBUUdTOlRTTEEuSVFfVE9UQUxfQVNTRVRTLkNRMzIwMTkuLi4uVVNEAQAAABDGogECAAAABTMyNzk1AQgAAAAFAAAAATEBAAAACjIwNjYzMTAxMzMDAAAAAzE2MAIAAAAEMTAwNwQAAAABMAcAAAAKMTAvMjQvMjAyMwgAAAAJOS8zMC8yMDE5CQAAAAEwoHgW3IvU2wgAckbgjdTbCCxDSVEuTkFTREFRR1M6VFNMQS5JUV9UT1RBTF9DTC5DUTMyMDE5Li4uLlVTRAEAAAAQxqIBAgAAAAUxMDE0NgEIAAAABQAAAAExAQAAAAoyMDY2MzEwMTMzAwAAAAMxNjACAAAABDEwMDkEAAAAATAHAAAACjEwLzI0LzIwMjMIAAAACTkvMzAvMjAxOQkAAAABMKB4FtyL1NsI9Bg44I3U2wguQ0lRLk5BU0RBUUdTOlRTTEEuSVFfVE9UQUxfTElBQi5DUTMyMDE5Li4uLlVTRAEAAAAQxqIBAgAA</t>
  </si>
  <si>
    <t>AAUyNTMxMwEIAAAABQAAAAExAQAAAAoyMDY2MzEwMTMzAwAAAAMxNjACAAAABDEyNzYEAAAAATAHAAAACjEwLzI0LzIwMjMIAAAACTkvMzAvMjAxOQkAAAABMKB4FtyL1NsIZGBX4I3U2wgvQ0lRLk5BU0RBUUdTOlRTTEEuSVFfUFJFRl9FUVVJVFkuQ1EzMjAxOS4uLi5VU0QBAAAAEMaiAQMAAAAAAKB4FtyL1NsIvYk64I3U2wg3Q0lRLk5BU0RBUUdTOlRTTEEuSVFfVE9UQUxfQ09NTU9OX0VRVUlUWS5DUTMyMDE5Li4uLlVTRAEAAAAQxqIBAgAAAAQ2MDQwAQgAAAAFAAAAATEBAAAACjIwNjYzMTAxMzMDAAAAAzE2MAIAAAAEMTAwNgQAAAABMAcAAAAKMTAvMjQvMjAyMwgAAAAJOS8zMC8yMDE5CQAAAAEwoHgW3IvU2whYEDzgjdTbCChDSVEuTkFTREFRR1M6VFNMQS5JUV9BUElDLkNRMzIwMTkuLi4uVVNEAQAAABDGogECAAAABTEyMzQ4AQgAAAAFAAAAATEBAAAACjIwNjYzMTAxMzMDAAAAAzE2MAIAAAAEMTA4NAQAAAABMAcAAAAKMTAvMjQvMjAyMwgAAAAJOS8zMC8yMDE5CQAAAAEwoHgW3IvU2wgv4j3gjdTbCCZDSVEuTkFTREFRR1M6VFNMQS5JUV9SRS5DUTMyMDE5Li4uLlVTRAEAAAAQxqIBAgAAAAUtNjE4OAEIAAAABQAAAAExAQAAAAoyMDY2MzEwMTMzAwAAAAMxNjACAAAABDEyMjIEAAAAATAHAAAACjEwLzI0LzIwMjMIAAAACTkvMzAvMjAxOQkAAAABMKB4FtyL1NsI/QYu4I3U2wgwQ0lRLk5B</t>
  </si>
  <si>
    <t>U0RBUUdTOlRTTEEuSVFfVE9UQUxfRVFVSVRZLkNRMzIwMTkuLi4uVVNEAQAAABDGogECAAAABDc0ODIBCAAAAAUAAAABMQEAAAAKMjA2NjMxMDEzMwMAAAADMTYwAgAAAAQxMjc1BAAAAAEwBwAAAAoxMC8yNC8yMDIzCAAAAAk5LzMwLzIwMTkJAAAAATCgeBbci9TbCIdQMOCN1NsIQUNJUS5OQVNEQVFHUzpUU0xBLklRX1RPVEFMX09VVFNUQU5ESU5HX0ZJTElOR19EQVRFLkNRMzIwMTkuLi4uVVNEAQAAABDGogECAAAACjI3MDMuNjcyODcBBAAAAAUAAAABNQEAAAAKMjA2NjMxMDEzMwIAAAAFMjQxNTMGAAAAATCgeBbci9TbCIPoMuCN1NsILkNJUS5OQVNEQVFHUzpUU0xBLklRX1RPVEFMX0RFQlQuQ1EzMjAxOS4uLi5VU0QBAAAAEMaiAQIAAAAFMTQ2MzYBCAAAAAUAAAABMQEAAAAKMjA2NjMxMDEzMwMAAAADMTYwAgAAAAQ0MTczBAAAAAEwBwAAAAoxMC8yNC8yMDIzCAAAAAk5LzMwLzIwMTkJAAAAATCgeBbci9TbCKmANeCN1NsIMkNJUS5OQVNEQVFHUzpUU0xBLklRX1BSRUZfRElWX09USEVSLkNRMzIwMTkuLi4uVVNEAQAAABDGogEDAAAAAACgeBbci9TbCAbuQuCN1NsIKENJUS5OQVNEQVFHUzpUU0xBLklRX0NPR1MuQ1EzMjAxOS4uLi5VU0QBAAAAEMaiAQIAAAAENTExMgEIAAAABQAAAAExAQAAAAoyMDY2MzEwMTMzAwAAAAMxNjACAAAAAjM0BAAAAAEwBwAAAAoxMC8yNC8yMDIzCAAAAAk5LzMw</t>
  </si>
  <si>
    <t>LzIwMTkJAAAAATCgeBbci9TbCJd0ROCN1NsIJkNJUS5OQVNEQVFHUzpUU0xBLklRX0FQLkNRMzIwMTkuLi4uVVNEAQAAABDGogECAAAABDM0NjgBCAAAAAUAAAABMQEAAAAKMjA2NjMxMDEzMwMAAAADMTYwAgAAAAQxMDE4BAAAAAEwBwAAAAoxMC8yNC8yMDIzCAAAAAk5LzMwLzIwMTkJAAAAATCgeBbci9TbCAByRuCN1NsIJkNJUS5OQVNEQVFHUzpUU0xBLklRX0FSLkNRMzIwMTkuLi4uVVNEAQAAABDGogECAAAABDExMjgBCAAAAAUAAAABMQEAAAAKMjA2NjMxMDEzMwMAAAADMTYwAgAAAAQxMDIxBAAAAAEwBwAAAAoxMC8yNC8yMDIzCAAAAAk5LzMwLzIwMTkJAAAAATCgeBbci9TbCAvCKeCN1NsILUNJUS5OQVNEQVFHUzpUU0xBLklRX0lOVkVOVE9SWS5DUTMyMDE5Li4uLlVTRAEAAAAQxqIBAgAAAAQzNTgxAQgAAAAFAAAAATEBAAAACjIwNjYzMTAxMzMDAAAAAzE2MAIAAAAEMTA0MwQAAAABMAcAAAAKMTAvMjQvMjAyMwgAAAAJOS8zMC8yMDE5CQAAAAEwoHgW3IvU2winbivgjdTbCCdDSVEuTkFTREFRR1M6VFNMQS5JUV9TR0EuQ1EzMjAxOS4uLi5VU0QBAAAAEMaiAQIAAAADNTk2AQgAAAAFAAAAATEBAAAACjIwNjYzMTAxMzMDAAAAAzE2MAIAAAACMjMEAAAAATAHAAAACjEwLzI0LzIwMjMIAAAACTkvMzAvMjAxOQkAAAABMKB4FtyL1NsIvYk64I3U2wg8Q0lRLk5BU0RBUUdTOlRTTEEuSVFfVE9U</t>
  </si>
  <si>
    <t>QUxfUkVWXzFZUl9BTk5fR1JPV1RILkNRMzIwMTkuLi4uVVNEAQAAABDGogECAAAABy03LjYzNDkBCAAAAAUAAAABMQEAAAAKMjA2NjMxMDEzMwMAAAADMTYwAgAAAAQ0MTk0BAAAAAEwBwAAAAoxMC8yNC8yMDIzCAAAAAk5LzMwLzIwMTkJAAAAATCgeBbci9TbCFgQPOCN1NsIJkNJUS5OQVNEQVFHUzpUU0xBLklRX0RBLkNRMzIwMTkuLi4uVVNEAQAAABDGogEDAAAAAACgeBbci9TbCC/iPeCN1NsINENJUS5OQVNEQVFHUzpUU0xBLklRX05FVF9JTlRFUkVTVF9FWFAuQ1EzMjAxOS4uLi5VU0QBAAAAEMaiAQIAAAAELTE4MwEIAAAABQAAAAExAQAAAAoyMDY2MzEwMTMzAwAAAAMxNjACAAAAAzM2OAQAAAABMAcAAAAKMTAvMjQvMjAyMwgAAAAJOS8zMC8yMDE5CQAAAAEwoHgW3IvU2wjaxVbgjdTbCDNDSVEuTkFTREFRR1M6VFNMQS5JUV9ORVRfV09SS0lOR19DQVAuQ1EzMjAxOS4uLi5VU0QBAAAAEMaiAQIAAAAFLTIyOTEBCAAAAAUAAAABMQEAAAAKMjA2NjMxMDEzMwMAAAADMTYwAgAAAAQxMzExBAAAAAEwBwAAAAoxMC8yNC8yMDIzCAAAAAk5LzMwLzIwMTkJAAAAATCgeBbci9TbCKjzQOCN1NsIKUNJUS5OQVNEQVFHUzpUU0xBLklRX0NBUEVYLkNRMzIwMTkuLi4uVVNEAQAAABDGogECAAAABC00MTABCAAAAAUAAAABMQEAAAAKMjA2NjMxMDEzMwMAAAADMTYwAgAAAAQyMDIxBAAAAAEwBwAAAAoxMC8y</t>
  </si>
  <si>
    <t>NC8yMDIzCAAAAAk5LzMwLzIwMTkJAAAAATCgeBbci9TbCIPoMuCN1NsILUNJUS5OQVNEQVFHUzpUU0xBLklRX1RPVEFMX1JFVi5DUTIyMDE5Li4uLlVTRAEAAAAQxqIBAgAAAAQ2MzUwAQgAAAAFAAAAATEBAAAACjIwNDY2NTIwNjkDAAAAAzE2MAIAAAACMjgEAAAAATAHAAAACjEwLzI0LzIwMjMIAAAACTYvMzAvMjAxOQkAAAABMKB4FtyL1NsIp24r4I3U2wgmQ0lRLk5BU0RBUUdTOlRTTEEuSVFfTkkuQ1EyMjAxOS4uLi5VU0QBAAAAEMaiAQIAAAAELTQwOAEIAAAABQAAAAExAQAAAAoyMDQ2NjUyMDY5AwAAAAMxNjACAAAAAjE1BAAAAAEwBwAAAAoxMC8yNC8yMDIzCAAAAAk2LzMwLzIwMTkJAAAAATCgeBbci9TbCP0GLuCN1NsILkNJUS5OQVNEQVFHUzpUU0xBLklRX0NBU0hfRVFVSVYuQ1EyMjAxOS4uLi5VU0QBAAAAEMaiAQIAAAAHNDk1NC43NAEIAAAABQAAAAExAQAAAAoyMDQ2NjUyMDY5AwAAAAMxNjACAAAABDEwOTYEAAAAATAHAAAACjEwLzI0LzIwMjMIAAAACTYvMzAvMjAxOQkAAAABMKB4FtyL1NsIgn0a4I3U2wgyQ0lRLk5BU0RBUUdTOlRTTEEuSVFfQ0FTSF9TVF9JTlZFU1QuQ1EyMjAxOS4uLi5VU0QBAAAAEMaiAQIAAAAHNDk1NC43NAEIAAAABQAAAAExAQAAAAoyMDQ2NjUyMDY5AwAAAAMxNjACAAAABDEwMDIEAAAAATAHAAAACjEwLzI0LzIwMjMIAAAACTYvMzAvMjAxOQkAAAABMKB4</t>
  </si>
  <si>
    <t>FtyL1NsIh1Aw4I3U2wgsQ0lRLk5BU0RBUUdTOlRTTEEuSVFfVE9UQUxfQ0EuQ1EyMjAxOS4uLi5VU0QBAAAAEMaiAQIAAAAJMTAxODEuOTUyAQgAAAAFAAAAATEBAAAACjIwNDY2NTIwNjkDAAAAAzE2MAIAAAAEMTAwOAQAAAABMAcAAAAKMTAvMjQvMjAyMwgAAAAJNi8zMC8yMDE5CQAAAAEwoHgW3IvU2wi2e1TgjdTbCDBDSVEuTkFTREFRR1M6VFNMQS5JUV9UT1RBTF9BU1NFVFMuQ1EyMjAxOS4uLi5VU0QBAAAAEMaiAQIAAAAJMzE4NzIuNTk3AQgAAAAFAAAAATEBAAAACjIwNDY2NTIwNjkDAAAAAzE2MAIAAAAEMTAwNwQAAAABMAcAAAAKMTAvMjQvMjAyMwgAAAAJNi8zMC8yMDE5CQAAAAEwoHgW3IvU2wio80DgjdTbCCxDSVEuTkFTREFRR1M6VFNMQS5JUV9UT1RBTF9DTC5DUTIyMDE5Li4uLlVTRAEAAAAQxqIBAgAAAAg5NTg4Ljc3MwEIAAAABQAAAAExAQAAAAoyMDQ2NjUyMDY5AwAAAAMxNjACAAAABDEwMDkEAAAAATAHAAAACjEwLzI0LzIwMjMIAAAACTYvMzAvMjAxOQkAAAABMKB4FtyL1NsIBu5C4I3U2wguQ0lRLk5BU0RBUUdTOlRTTEEuSVFfVE9UQUxfTElBQi5DUTIyMDE5Li4uLlVTRAEAAAAQxqIBAgAAAAkyNDcyMi4xMzYBCAAAAAUAAAABMQEAAAAKMjA0NjY1MjA2OQMAAAADMTYwAgAAAAQxMjc2BAAAAAEwBwAAAAoxMC8yNC8yMDIzCAAAAAk2LzMwLzIwMTkJAAAAATCgeBbci9TbCJd0</t>
  </si>
  <si>
    <t>ROCN1NsIL0NJUS5OQVNEQVFHUzpUU0xBLklRX1BSRUZfRVFVSVRZLkNRMjIwMTkuLi4uVVNEAQAAABDGogEDAAAAAACgeBbci9TbCAByRuCN1NsIN0NJUS5OQVNEQVFHUzpUU0xBLklRX1RPVEFMX0NPTU1PTl9FUVVJVFkuQ1EyMjAxOS4uLi5VU0QBAAAAEMaiAQIAAAAINTcxNS4zOTMBCAAAAAUAAAABMQEAAAAKMjA0NjY1MjA2OQMAAAADMTYwAgAAAAQxMDA2BAAAAAEwBwAAAAoxMC8yNC8yMDIzCAAAAAk2LzMwLzIwMTkJAAAAATCgeBbci9TbCPQYOOCN1NsIKENJUS5OQVNEQVFHUzpUU0xBLklRX0FQSUMuQ1EyMjAxOS4uLi5VU0QBAAAAEMaiAQIAAAAJMTIwNTIuNDU4AQgAAAAFAAAAATEBAAAACjIwNDY2NTIwNjkDAAAAAzE2MAIAAAAEMTA4NAQAAAABMAcAAAAKMTAvMjQvMjAyMwgAAAAJNi8zMC8yMDE5CQAAAAEwoHgW3IvU2whpdTngjdTbCCZDSVEuTkFTREFRR1M6VFNMQS5JUV9SRS5DUTIyMDE5Li4uLlVTRAEAAAAQxqIBAgAAAAktNjMzMS42MzkBCAAAAAUAAAABMQEAAAAKMjA0NjY1MjA2OQMAAAADMTYwAgAAAAQxMjIyBAAAAAEwBwAAAAoxMC8yNC8yMDIzCAAAAAk2LzMwLzIwMTkJAAAAATCgeBbci9TbCFgQPOCN1NsIMENJUS5OQVNEQVFHUzpUU0xBLklRX1RPVEFMX0VRVUlUWS5DUTIyMDE5Li4uLlVTRAEAAAAQxqIBAgAAAAg3MTUwLjQ2MQEIAAAABQAAAAExAQAAAAoyMDQ2NjUyMDY5</t>
  </si>
  <si>
    <t>AwAAAAMxNjACAAAABDEyNzUEAAAAATAHAAAACjEwLzI0LzIwMjMIAAAACTYvMzAvMjAxOQkAAAABMKB4FtyL1NsIL+I94I3U2whBQ0lRLk5BU0RBUUdTOlRTTEEuSVFfVE9UQUxfT1VUU1RBTkRJTkdfRklMSU5HX0RBVEUuQ1EyMjAxOS4uLi5VU0QBAAAAEMaiAQIAAAALMjY4Ni45MDg1ODUBBAAAAAUAAAABNQEAAAAKMjA0NjY1MjA2OQIAAAAFMjQxNTMGAAAAATCgeBbci9TbCP0GLuCN1NsILkNJUS5OQVNEQVFHUzpUU0xBLklRX1RPVEFMX0RFQlQuQ1EyMjAxOS4uLi5VU0QBAAAAEMaiAQIAAAAJMTQzMjAuOTI0AQgAAAAFAAAAATEBAAAACjIwNDY2NTIwNjkDAAAAAzE2MAIAAAAENDE3MwQAAAABMAcAAAAKMTAvMjQvMjAyMwgAAAAJNi8zMC8yMDE5CQAAAAEwoHgW3IvU2wiHUDDgjdTbCDJDSVEuTkFTREFRR1M6VFNMQS5JUV9QUkVGX0RJVl9PVEhFUi5DUTIyMDE5Li4uLlVTRAEAAAAQxqIBAwAAAAAAoHgW3IvU2wiCfRrgjdTbCChDSVEuTkFTREFRR1M6VFNMQS5JUV9DT0dTLkNRMjIwMTkuLi4uVVNEAQAAABDGogECAAAABDU0MjkBCAAAAAUAAAABMQEAAAAKMjA0NjY1MjA2OQMAAAADMTYwAgAAAAIzNAQAAAABMAcAAAAKMTAvMjQvMjAyMwgAAAAJNi8zMC8yMDE5CQAAAAEwoHgW3IvU2wiD6DLgjdTbCCZDSVEuTkFTREFRR1M6VFNMQS5JUV9BUC5DUTIyMDE5Li4uLlVTRAEAAAAQxqIBAgAAAAgz</t>
  </si>
  <si>
    <t>MTMzLjU4NwEIAAAABQAAAAExAQAAAAoyMDQ2NjUyMDY5AwAAAAMxNjACAAAABDEwMTgEAAAAATAHAAAACjEwLzI0LzIwMjMIAAAACTYvMzAvMjAxOQkAAAABMKB4FtyL1NsIqYA14I3U2wgmQ0lRLk5BU0RBUUdTOlRTTEEuSVFfQVIuQ1EyMjAxOS4uLi5VU0QBAAAAEMaiAQIAAAAGMTE0Ny4xAQgAAAAFAAAAATEBAAAACjIwNDY2NTIwNjkDAAAAAzE2MAIAAAAEMTAyMQQAAAABMAcAAAAKMTAvMjQvMjAyMwgAAAAJNi8zMC8yMDE5CQAAAAEwoHgW3IvU2wgG7kLgjdTbCC1DSVEuTkFTREFRR1M6VFNMQS5JUV9JTlZFTlRPUlkuQ1EyMjAxOS4uLi5VU0QBAAAAEMaiAQIAAAAIMzM4Mi4zNTgBCAAAAAUAAAABMQEAAAAKMjA0NjY1MjA2OQMAAAADMTYwAgAAAAQxMDQzBAAAAAEwBwAAAAoxMC8yNC8yMDIzCAAAAAk2LzMwLzIwMTkJAAAAATCgeBbci9TbCJd0ROCN1NsIJ0NJUS5OQVNEQVFHUzpUU0xBLklRX1NHQS5DUTIyMDE5Li4uLlVTRAEAAAAQxqIBAgAAAAM2NDcBCAAAAAUAAAABMQEAAAAKMjA0NjY1MjA2OQMAAAADMTYwAgAAAAIyMwQAAAABMAcAAAAKMTAvMjQvMjAyMwgAAAAJNi8zMC8yMDE5CQAAAAEwoHgW3IvU2wgAckbgjdTbCDxDSVEuTkFTREFRR1M6VFNMQS5JUV9UT1RBTF9SRVZfMVlSX0FOTl9HUk9XVEguQ1EyMjAxOS4uLi5VU0QBAAAAEMaiAQIAAAAHNTguNjYxNQEIAAAABQAAAAExAQAA</t>
  </si>
  <si>
    <t>AAoyMDQ2NjUyMDY5AwAAAAMxNjACAAAABDQxOTQEAAAAATAHAAAACjEwLzI0LzIwMjMIAAAACTYvMzAvMjAxOQkAAAABMKB4FtyL1NsIC8Ip4I3U2wgmQ0lRLk5BU0RBUUdTOlRTTEEuSVFfREEuQ1EyMjAxOS4uLi5VU0QBAAAAEMaiAQMAAAAAAKB4FtyL1NsIp24r4I3U2wg0Q0lRLk5BU0RBUUdTOlRTTEEuSVFfTkVUX0lOVEVSRVNUX0VYUC5DUTIyMDE5Li4uLlVTRAEAAAAQxqIBAgAAAAQtMTgxAQgAAAAFAAAAATEBAAAACjIwNDY2NTIwNjkDAAAAAzE2MAIAAAADMzY4BAAAAAEwBwAAAAoxMC8yNC8yMDIzCAAAAAk2LzMwLzIwMTkJAAAAATCgeBbci9TbCL2JOuCN1NsIM0NJUS5OQVNEQVFHUzpUU0xBLklRX05FVF9XT1JLSU5HX0NBUC5DUTIyMDE5Li4uLlVTRAEAAAAQxqIBAgAAAAktMjM1MC4zODQBCAAAAAUAAAABMQEAAAAKMjA0NjY1MjA2OQMAAAADMTYwAgAAAAQxMzExBAAAAAEwBwAAAAoxMC8yNC8yMDIzCAAAAAk2LzMwLzIwMTkJAAAAATCgeBbci9TbCFgQPOCN1NsIKUNJUS5OQVNEQVFHUzpUU0xBLklRX0NBUEVYLkNRMjIwMTkuLi4uVVNEAQAAABDGogECAAAABC0yNjgBCAAAAAUAAAABMQEAAAAKMjA0NjY1MjA2OQMAAAADMTYwAgAAAAQyMDIxBAAAAAEwBwAAAAoxMC8yNC8yMDIzCAAAAAk2LzMwLzIwMTkJAAAAATCgeBbci9TbCC/iPeCN1NsILUNJUS5OQVNEQVFHUzpUU0xBLklRX1RP</t>
  </si>
  <si>
    <t>VEFMX1JFVi5DUTEyMDE5Li4uLlVTRAEAAAAQxqIBAgAAAAQ0NTQxAQgAAAAFAAAAATEBAAAACjIwMzIwNDUxMjADAAAAAzE2MAIAAAACMjgEAAAAATAHAAAACjEwLzI0LzIwMjMIAAAACTMvMzEvMjAxOQkAAAABMKB4FtyL1NsI9Bg44I3U2wgmQ0lRLk5BU0RBUUdTOlRTTEEuSVFfTkkuQ1ExMjAxOS4uLi5VU0QBAAAAEMaiAQIAAAAELTcwMgEIAAAABQAAAAExAQAAAAoyMDMyMDQ1MTIwAwAAAAMxNjACAAAAAjE1BAAAAAEwBwAAAAoxMC8yNC8yMDIzCAAAAAkzLzMxLzIwMTkJAAAAATCgeBbci9TbCN1POeCN1NsILkNJUS5OQVNEQVFHUzpUU0xBLklRX0NBU0hfRVFVSVYuQ1ExMjAxOS4uLi5VU0QBAAAAEMaiAQIAAAAIMjE5OC4xNjkBCAAAAAUAAAABMQEAAAAKMjAzMjA0NTEyMAMAAAADMTYwAgAAAAQxMDk2BAAAAAEwBwAAAAoxMC8yNC8yMDIzCAAAAAkzLzMxLzIwMTkJAAAAATCgeBbci9TbCAvCKeCN1NsIMkNJUS5OQVNEQVFHUzpUU0xBLklRX0NBU0hfU1RfSU5WRVNULkNRMTIwMTkuLi4uVVNEAQAAABDGogECAAAACDIxOTguMTY5AQgAAAAFAAAAATEBAAAACjIwMzIwNDUxMjADAAAAAzE2MAIAAAAEMTAwMgQAAAABMAcAAAAKMTAvMjQvMjAyMwgAAAAJMy8zMS8yMDE5CQAAAAEwoHgW3IvU2winbivgjdTbCCxDSVEuTkFTREFRR1M6VFNMQS5JUV9UT1RBTF9DQS5DUTEyMDE5Li4uLlVTRAEAAAAQ</t>
  </si>
  <si>
    <t>xqIBAgAAAAg3Njc3LjgyMgEIAAAABQAAAAExAQAAAAoyMDMyMDQ1MTIwAwAAAAMxNjACAAAABDEwMDgEAAAAATAHAAAACjEwLzI0LzIwMjMIAAAACTMvMzEvMjAxOQkAAAABMKB4FtyL1NsI/QYu4I3U2wgwQ0lRLk5BU0RBUUdTOlRTTEEuSVFfVE9UQUxfQVNTRVRTLkNRMTIwMTkuLi4uVVNEAQAAABDGogECAAAACTI4OTEyLjUyNAEIAAAABQAAAAExAQAAAAoyMDMyMDQ1MTIwAwAAAAMxNjACAAAABDEwMDcEAAAAATAHAAAACjEwLzI0LzIwMjMIAAAACTMvMzEvMjAxOQkAAAABMKB4FtyL1NsIAHJG4I3U2wgsQ0lRLk5BU0RBUUdTOlRTTEEuSVFfVE9UQUxfQ0wuQ1ExMjAxOS4uLi5VU0QBAAAAEMaiAQIAAAAGOTI0Mi44AQgAAAAFAAAAATEBAAAACjIwMzIwNDUxMjADAAAAAzE2MAIAAAAEMTAwOQQAAAABMAcAAAAKMTAvMjQvMjAyMwgAAAAJMy8zMS8yMDE5CQAAAAEwoHgW3IvU2wiD6DLgjdTbCC5DSVEuTkFTREFRR1M6VFNMQS5JUV9UT1RBTF9MSUFCLkNRMTIwMTkuLi4uVVNEAQAAABDGogECAAAACTIyODc0LjYxOAEIAAAABQAAAAExAQAAAAoyMDMyMDQ1MTIwAwAAAAMxNjACAAAABDEyNzYEAAAAATAHAAAACjEwLzI0LzIwMjMIAAAACTMvMzEvMjAxOQkAAAABMKB4FtyL1NsIx0RR4I3U2wgvQ0lRLk5BU0RBUUdTOlRTTEEuSVFfUFJFRl9FUVVJVFkuQ1ExMjAxOS4uLi5VU0QBAAAAEMaiAQMAAAAA</t>
  </si>
  <si>
    <t>AKB4FtyL1NsIqPNA4I3U2wg3Q0lRLk5BU0RBUUdTOlRTTEEuSVFfVE9UQUxfQ09NTU9OX0VRVUlUWS5DUTEyMDE5Li4uLlVTRAEAAAAQxqIBAgAAAAg0NjA1LjU5NgEIAAAABQAAAAExAQAAAAoyMDMyMDQ1MTIwAwAAAAMxNjACAAAABDEwMDYEAAAAATAHAAAACjEwLzI0LzIwMjMIAAAACTMvMzEvMjAxOQkAAAABMKB4FtyL1NsIBu5C4I3U2wgoQ0lRLk5BU0RBUUdTOlRTTEEuSVFfQVBJQy5DUTEyMDE5Li4uLlVTRAEAAAAQxqIBAgAAAAkxMDU2My43NDYBCAAAAAUAAAABMQEAAAAKMjAzMjA0NTEyMAMAAAADMTYwAgAAAAQxMDg0BAAAAAEwBwAAAAoxMC8yNC8yMDIzCAAAAAkzLzMxLzIwMTkJAAAAATCgeBbci9TbCJd0ROCN1NsIJkNJUS5OQVNEQVFHUzpUU0xBLklRX1JFLkNRMTIwMTkuLi4uVVNEAQAAABDGogECAAAACS01OTIzLjMwNQEIAAAABQAAAAExAQAAAAoyMDMyMDQ1MTIwAwAAAAMxNjACAAAABDEyMjIEAAAAATAHAAAACjEwLzI0LzIwMjMIAAAACTMvMzEvMjAxOQkAAAABMKB4FtyL1NsI9Bg44I3U2wgwQ0lRLk5BU0RBUUdTOlRTTEEuSVFfVE9UQUxfRVFVSVRZLkNRMTIwMTkuLi4uVVNEAQAAABDGogECAAAACDYwMzcuOTA2AQgAAAAFAAAAATEBAAAACjIwMzIwNDUxMjADAAAAAzE2MAIAAAAEMTI3NQQAAAABMAcAAAAKMTAvMjQvMjAyMwgAAAAJMy8zMS8yMDE5CQAAAAEwoHgW3IvU2wjd</t>
  </si>
  <si>
    <t>TzngjdTbCEFDSVEuTkFTREFRR1M6VFNMQS5JUV9UT1RBTF9PVVRTVEFORElOR19GSUxJTkdfREFURS5DUTEyMDE5Li4uLlVTRAEAAAAQxqIBAgAAAAsyNjA1LjgxMjAxNQEEAAAABQAAAAE1AQAAAAoyMDMyMDQ1MTIwAgAAAAUyNDE1MwYAAAABMKB4FtyL1NsIvYk64I3U2wguQ0lRLk5BU0RBUUdTOlRTTEEuSVFfVE9UQUxfREVCVC5DUTEyMDE5Li4uLlVTRAEAAAAQxqIBAgAAAAkxMjc0OC40NzUBCAAAAAUAAAABMQEAAAAKMjAzMjA0NTEyMAMAAAADMTYwAgAAAAQ0MTczBAAAAAEwBwAAAAoxMC8yNC8yMDIzCAAAAAkzLzMxLzIwMTkJAAAAATCgeBbci9TbCFgQPOCN1NsIMkNJUS5OQVNEQVFHUzpUU0xBLklRX1BSRUZfRElWX09USEVSLkNRMTIwMTkuLi4uVVNEAQAAABDGogECAAAAATgBCAAAAAUAAAABMQEAAAAKMjAzMjA0NTEyMAMAAAADMTYwAgAAAAI5NwQAAAABMAcAAAAKMTAvMjQvMjAyMwgAAAAJMy8zMS8yMDE5CQAAAAEwoHgW3IvU2wgv4j3gjdTbCChDSVEuTkFTREFRR1M6VFNMQS5JUV9DT0dTLkNRMTIwMTkuLi4uVVNEAQAAABDGogECAAAABDM5NzUBCAAAAAUAAAABMQEAAAAKMjAzMjA0NTEyMAMAAAADMTYwAgAAAAIzNAQAAAABMAcAAAAKMTAvMjQvMjAyMwgAAAAJMy8zMS8yMDE5CQAAAAEwoHgW3IvU2wj9Bi7gjdTbCCZDSVEuTkFTREFRR1M6VFNMQS5JUV9BUC5DUTEyMDE5Li4uLlVT</t>
  </si>
  <si>
    <t>RAEAAAAQxqIBAgAAAAgzMjQ4LjgyNwEIAAAABQAAAAExAQAAAAoyMDMyMDQ1MTIwAwAAAAMxNjACAAAABDEwMTgEAAAAATAHAAAACjEwLzI0LzIwMjMIAAAACTMvMzEvMjAxOQkAAAABMKB4FtyL1NsIh1Aw4I3U2wgmQ0lRLk5BU0RBUUdTOlRTTEEuSVFfQVIuQ1ExMjAxOS4uLi5VU0QBAAAAEMaiAQIAAAAIMTA0Ni45NDUBCAAAAAUAAAABMQEAAAAKMjAzMjA0NTEyMAMAAAADMTYwAgAAAAQxMDIxBAAAAAEwBwAAAAoxMC8yNC8yMDIzCAAAAAkzLzMxLzIwMTkJAAAAATCgeBbci9TbCIPoMuCN1NsILUNJUS5OQVNEQVFHUzpUU0xBLklRX0lOVkVOVE9SWS5DUTEyMDE5Li4uLlVTRAEAAAAQxqIBAgAAAAczODM2Ljg1AQgAAAAFAAAAATEBAAAACjIwMzIwNDUxMjADAAAAAzE2MAIAAAAEMTA0MwQAAAABMAcAAAAKMTAvMjQvMjAyMwgAAAAJMy8zMS8yMDE5CQAAAAEwoHgW3IvU2wipgDXgjdTbCCdDSVEuTkFTREFRR1M6VFNMQS5JUV9TR0EuQ1ExMjAxOS4uLi5VU0QBAAAAEMaiAQIAAAADNzA0AQgAAAAFAAAAATEBAAAACjIwMzIwNDUxMjADAAAAAzE2MAIAAAACMjMEAAAAATAHAAAACjEwLzI0LzIwMjMIAAAACTMvMzEvMjAxOQkAAAABMKB4FtyL1NsIgn0a4I3U2wg8Q0lRLk5BU0RBUUdTOlRTTEEuSVFfVE9UQUxfUkVWXzFZUl9BTk5fR1JPV1RILkNRMTIwMTkuLi4uVVNEAQAAABDGogECAAAABzMzLjIx</t>
  </si>
  <si>
    <t>NTkBCAAAAAUAAAABMQEAAAAKMjAzMjA0NTEyMAMAAAADMTYwAgAAAAQ0MTk0BAAAAAEwBwAAAAoxMC8yNC8yMDIzCAAAAAkzLzMxLzIwMTkJAAAAATCgeBbci9TbCAbuQuCN1NsIJkNJUS5OQVNEQVFHUzpUU0xBLklRX0RBLkNRMTIwMTkuLi4uVVNEAQAAABDGogEDAAAAAACgeBbci9TbCJd0ROCN1NsINENJUS5OQVNEQVFHUzpUU0xBLklRX05FVF9JTlRFUkVTVF9FWFAuQ1ExMjAxOS4uLi5VU0QBAAAAEMaiAQIAAAAELTE2OAEIAAAABQAAAAExAQAAAAoyMDMyMDQ1MTIwAwAAAAMxNjACAAAAAzM2OAQAAAABMAcAAAAKMTAvMjQvMjAyMwgAAAAJMy8zMS8yMDE5CQAAAAEwoHgW3IvU2wguS0bgjdTbCDNDSVEuTkFTREFRR1M6VFNMQS5JUV9ORVRfV09SS0lOR19DQVAuQ1ExMjAxOS4uLi5VU0QBAAAAEMaiAQIAAAAJLTE4NDkuMDc0AQgAAAAFAAAAATEBAAAACjIwMzIwNDUxMjADAAAAAzE2MAIAAAAEMTMxMQQAAAABMAcAAAAKMTAvMjQvMjAyMwgAAAAJMy8zMS8yMDE5CQAAAAEwoHgW3IvU2wgLwingjdTbCClDSVEuTkFTREFRR1M6VFNMQS5JUV9DQVBFWC5DUTEyMDE5Li4uLlVTRAEAAAAQxqIBAgAAAAQtMzA1AQgAAAAFAAAAATEBAAAACjIwMzIwNDUxMjADAAAAAzE2MAIAAAAEMjAyMQQAAAABMAcAAAAKMTAvMjQvMjAyMwgAAAAJMy8zMS8yMDE5CQAAAAEwoHgW3IvU2winbivgjdTbCC1DSVEuTkFT</t>
  </si>
  <si>
    <t>REFRR1M6VFNMQS5JUV9UT1RBTF9SRVYuQ1E0MjAxOC4uLi5VU0QBAAAAEMaiAQIAAAAENzIyNgEIAAAABQAAAAExAQAAAAoyMDEzOTA5NDQ3AwAAAAMxNjACAAAAAjI4BAAAAAEwBwAAAAoxMC8yNC8yMDIzCAAAAAoxMi8zMS8yMDE4CQAAAAEwoHgW3IvU2wipgDXgjdTbCCZDSVEuTkFTREFRR1M6VFNMQS5JUV9OSS5DUTQyMDE4Li4uLlVTRAEAAAAQxqIBAgAAAAMxNDABCAAAAAUAAAABMQEAAAAKMjAxMzkwOTQ0NwMAAAADMTYwAgAAAAIxNQQAAAABMAcAAAAKMTAvMjQvMjAyMwgAAAAKMTIvMzEvMjAxOAkAAAABMKB4FtyL1NsI9Bg44I3U2wguQ0lRLk5BU0RBUUdTOlRTTEEuSVFfQ0FTSF9FUVVJVi5DUTQyMDE4Li4uLlVTRAEAAAAQxqIBAgAAAAQzNjg2AQgAAAAFAAAAATEBAAAACjIwMTM5MDk0NDcDAAAAAzE2MAIAAAAEMTA5NgQAAAABMAcAAAAKMTAvMjQvMjAyMwgAAAAKMTIvMzEvMjAxOAkAAAABMKB4FtyL1NsIgn0a4I3U2wgyQ0lRLk5BU0RBUUdTOlRTTEEuSVFfQ0FTSF9TVF9JTlZFU1QuQ1E0MjAxOC4uLi5VU0QBAAAAEMaiAQIAAAAEMzY4NgEIAAAABQAAAAExAQAAAAoyMDEzOTA5NDQ3AwAAAAMxNjACAAAABDEwMDIEAAAAATAHAAAACjEwLzI0LzIwMjMIAAAACjEyLzMxLzIwMTgJAAAAATCgeBbci9TbCN1POeCN1NsILENJUS5OQVNEQVFHUzpUU0xBLklRX1RPVEFMX0NBLkNRNDIwMTgu</t>
  </si>
  <si>
    <t>Li4uVVNEAQAAABDGogECAAAABDgzMDcBCAAAAAUAAAABMQEAAAAKMjAxMzkwOTQ0NwMAAAADMTYwAgAAAAQxMDA4BAAAAAEwBwAAAAoxMC8yNC8yMDIzCAAAAAoxMi8zMS8yMDE4CQAAAAEwoHgW3IvU2wi9iTrgjdTbCDBDSVEuTkFTREFRR1M6VFNMQS5JUV9UT1RBTF9BU1NFVFMuQ1E0MjAxOC4uLi5VU0QBAAAAEMaiAQIAAAAFMjk3NDABCAAAAAUAAAABMQEAAAAKMjAxMzkwOTQ0NwMAAAADMTYwAgAAAAQxMDA3BAAAAAEwBwAAAAoxMC8yNC8yMDIzCAAAAAoxMi8zMS8yMDE4CQAAAAEwoHgW3IvU2wio80DgjdTbCCxDSVEuTkFTREFRR1M6VFNMQS5JUV9UT1RBTF9DTC5DUTQyMDE4Li4uLlVTRAEAAAAQxqIBAgAAAAQ5OTkzAQgAAAAFAAAAATEBAAAACjIwMTM5MDk0NDcDAAAAAzE2MAIAAAAEMTAwOQQAAAABMAcAAAAKMTAvMjQvMjAyMwgAAAAKMTIvMzEvMjAxOAkAAAABMKB4FtyL1NsIp24r4I3U2wguQ0lRLk5BU0RBUUdTOlRTTEEuSVFfVE9UQUxfTElBQi5DUTQyMDE4Li4uLlVTRAEAAAAQxqIBAgAAAAUyMzQyNwEIAAAABQAAAAExAQAAAAoyMDEzOTA5NDQ3AwAAAAMxNjACAAAABDEyNzYEAAAAATAHAAAACjEwLzI0LzIwMjMIAAAACjEyLzMxLzIwMTgJAAAAATCgeBbci9TbCP0GLuCN1NsIL0NJUS5OQVNEQVFHUzpUU0xBLklRX1BSRUZfRVFVSVRZLkNRNDIwMTguLi4uVVNEAQAAABDGogEDAAAA</t>
  </si>
  <si>
    <t>AACgeBbci9TbCIdQMOCN1NsIN0NJUS5OQVNEQVFHUzpUU0xBLklRX1RPVEFMX0NPTU1PTl9FUVVJVFkuQ1E0MjAxOC4uLi5VU0QBAAAAEMaiAQIAAAAENDkyMwEIAAAABQAAAAExAQAAAAoyMDEzOTA5NDQ3AwAAAAMxNjACAAAABDEwMDYEAAAAATAHAAAACjEwLzI0LzIwMjMIAAAACjEyLzMxLzIwMTgJAAAAATCgeBbci9TbCIPoMuCN1NsIKENJUS5OQVNEQVFHUzpUU0xBLklRX0FQSUMuQ1E0MjAxOC4uLi5VU0QBAAAAEMaiAQIAAAAFMTAyNDkBCAAAAAUAAAABMQEAAAAKMjAxMzkwOTQ0NwMAAAADMTYwAgAAAAQxMDg0BAAAAAEwBwAAAAoxMC8yNC8yMDIzCAAAAAoxMi8zMS8yMDE4CQAAAAEwoHgW3IvU2wi9/E7gjdTbCCZDSVEuTkFTREFRR1M6VFNMQS5JUV9SRS5DUTQyMDE4Li4uLlVTRAEAAAAQxqIBAgAAAAUtNTMxOAEIAAAABQAAAAExAQAAAAoyMDEzOTA5NDQ3AwAAAAMxNjACAAAABDEyMjIEAAAAATAHAAAACjEwLzI0LzIwMjMIAAAACjEyLzMxLzIwMTgJAAAAATCgeBbci9TbCAbuQuCN1NsIMENJUS5OQVNEQVFHUzpUU0xBLklRX1RPVEFMX0VRVUlUWS5DUTQyMDE4Li4uLlVTRAEAAAAQxqIBAgAAAAQ2MzEzAQgAAAAFAAAAATEBAAAACjIwMTM5MDk0NDcDAAAAAzE2MAIAAAAEMTI3NQQAAAABMAcAAAAKMTAvMjQvMjAyMwgAAAAKMTIvMzEvMjAxOAkAAAABMKB4FtyL1NsIl3RE4I3U2whBQ0lR</t>
  </si>
  <si>
    <t>Lk5BU0RBUUdTOlRTTEEuSVFfVE9UQUxfT1VUU1RBTkRJTkdfRklMSU5HX0RBVEUuQ1E0MjAxOC4uLi5VU0QBAAAAEMaiAQIAAAALMjU5MC44MjIzMDUBBAAAAAUAAAABNQEAAAAKMjAxMzkwOTQ0NwIAAAAFMjQxNTMGAAAAATCgeBbci9TbCC5LRuCN1NsILkNJUS5OQVNEQVFHUzpUU0xBLklRX1RPVEFMX0RFQlQuQ1E0MjAxOC4uLi5VU0QBAAAAEMaiAQIAAAAFMTM4MjgBCAAAAAUAAAABMQEAAAAKMjAxMzkwOTQ0NwMAAAADMTYwAgAAAAQ0MTczBAAAAAEwBwAAAAoxMC8yNC8yMDIzCAAAAAoxMi8zMS8yMDE4CQAAAAEwoHgW3IvU2wjdTzngjdTbCDJDSVEuTkFTREFRR1M6VFNMQS5JUV9QUkVGX0RJVl9PVEhFUi5DUTQyMDE4Li4uLlVTRAEAAAAQxqIBAwAAAAAAoHgW3IvU2wiCfRrgjdTbCChDSVEuTkFTREFRR1M6VFNMQS5JUV9DT0dTLkNRNDIwMTguLi4uVVNEAQAAABDGogECAAAABDU3ODMBCAAAAAUAAAABMQEAAAAKMjAxMzkwOTQ0NwMAAAADMTYwAgAAAAIzNAQAAAABMAcAAAAKMTAvMjQvMjAyMwgAAAAKMTIvMzEvMjAxOAkAAAABMKB4FtyL1NsIvYk64I3U2wgmQ0lRLk5BU0RBUUdTOlRTTEEuSVFfQVAuQ1E0MjAxOC4uLi5VU0QBAAAAEMaiAQIAAAAEMzQwNQEIAAAABQAAAAExAQAAAAoyMDEzOTA5NDQ3AwAAAAMxNjACAAAABDEwMTgEAAAAATAHAAAACjEwLzI0LzIwMjMIAAAACjEyLzMxLzIw</t>
  </si>
  <si>
    <t>MTgJAAAAATCgeBbci9TbCFgQPOCN1NsIJkNJUS5OQVNEQVFHUzpUU0xBLklRX0FSLkNRNDIwMTguLi4uVVNEAQAAABDGogECAAAAAzk0OQEIAAAABQAAAAExAQAAAAoyMDEzOTA5NDQ3AwAAAAMxNjACAAAABDEwMjEEAAAAATAHAAAACjEwLzI0LzIwMjMIAAAACjEyLzMxLzIwMTgJAAAAATCgeBbci9TbCDa+PeCN1NsILUNJUS5OQVNEQVFHUzpUU0xBLklRX0lOVkVOVE9SWS5DUTQyMDE4Li4uLlVTRAEAAAAQxqIBAgAAAAQzMTEzAQgAAAAFAAAAATEBAAAACjIwMTM5MDk0NDcDAAAAAzE2MAIAAAAEMTA0MwQAAAABMAcAAAAKMTAvMjQvMjAyMwgAAAAKMTIvMzEvMjAxOAkAAAABMKB4FtyL1NsI/QYu4I3U2wgnQ0lRLk5BU0RBUUdTOlRTTEEuSVFfU0dBLkNRNDIwMTguLi4uVVNEAQAAABDGogECAAAAAzY2OAEIAAAABQAAAAExAQAAAAoyMDEzOTA5NDQ3AwAAAAMxNjACAAAAAjIzBAAAAAEwBwAAAAoxMC8yNC8yMDIzCAAAAAoxMi8zMS8yMDE4CQAAAAEw458W3IvU2wiHUDDgjdTbCDxDSVEuTkFTREFRR1M6VFNMQS5JUV9UT1RBTF9SRVZfMVlSX0FOTl9HUk9XVEguQ1E0MjAxOC4uLi5VU0QBAAAAEMaiAQIAAAAIMTE5Ljc1MjIBCAAAAAUAAAABMQEAAAAKMjAxMzkwOTQ0NwMAAAADMTYwAgAAAAQ0MTk0BAAAAAEwBwAAAAoxMC8yNC8yMDIzCAAAAAoxMi8zMS8yMDE4CQAAAAEw458W3IvU2wiD6DLgjdTb</t>
  </si>
  <si>
    <t>CCZDSVEuTkFTREFRR1M6VFNMQS5JUV9EQS5DUTQyMDE4Li4uLlVTRAEAAAAQxqIBAwAAAAAA458W3IvU2wipgDXgjdTbCDRDSVEuTkFTREFRR1M6VFNMQS5JUV9ORVRfSU5URVJFU1RfRVhQLkNRNDIwMTguLi4uVVNEAQAAABDGogECAAAABC0xNzUBCAAAAAUAAAABMQEAAAAKMjAxMzkwOTQ0NwMAAAADMTYwAgAAAAMzNjgEAAAAATAHAAAACjEwLzI0LzIwMjMIAAAACjEyLzMxLzIwMTgJAAAAATDjnxbci9TbCNLyN+CN1NsIM0NJUS5OQVNEQVFHUzpUU0xBLklRX05FVF9XT1JLSU5HX0NBUC5DUTQyMDE4Li4uLlVTRAEAAAAQxqIBAgAAAAUtMjY2MAEIAAAABQAAAAExAQAAAAoyMDEzOTA5NDQ3AwAAAAMxNjACAAAABDEzMTEEAAAAATAHAAAACjEwLzI0LzIwMjMIAAAACjEyLzMxLzIwMTgJAAAAATDjnxbci9TbCAbuQuCN1NsIKUNJUS5OQVNEQVFHUzpUU0xBLklRX0NBUEVYLkNRNDIwMTguLi4uVVNEAQAAABDGogECAAAABC0zNTQBCAAAAAUAAAABMQEAAAAKMjAxMzkwOTQ0NwMAAAADMTYwAgAAAAQyMDIxBAAAAAEwBwAAAAoxMC8yNC8yMDIzCAAAAAoxMi8zMS8yMDE4CQAAAAEw458W3IvU2wiXdETgjdTbCC1DSVEuTkFTREFRR1M6VFNMQS5JUV9UT1RBTF9SRVYuQ1EzMjAxOC4uLi5VU0QBAAAAEMaiAQIAAAAENjgyNAEIAAAABQAAAAExAQAAAAoxOTg5NDUxOTk3AwAAAAMxNjACAAAAAjI4BAAAAAEw</t>
  </si>
  <si>
    <t>BwAAAAoxMC8yNC8yMDIzCAAAAAk5LzMwLzIwMTgJAAAAATDjnxbci9TbCDa+PeCN1NsIJkNJUS5OQVNEQVFHUzpUU0xBLklRX05JLkNRMzIwMTguLi4uVVNEAQAAABDGogECAAAAAzMxMQEIAAAABQAAAAExAQAAAAoxOTg5NDUxOTk3AwAAAAMxNjACAAAAAjE1BAAAAAEwBwAAAAoxMC8yNC8yMDIzCAAAAAk5LzMwLzIwMTgJAAAAATDjnxbci9TbCPedTeCN1NsILkNJUS5OQVNEQVFHUzpUU0xBLklRX0NBU0hfRVFVSVYuQ1EzMjAxOC4uLi5VU0QBAAAAEMaiAQIAAAAIMjk2Ny41MDQBCAAAAAUAAAABMQEAAAAKMTk4OTQ1MTk5NwMAAAADMTYwAgAAAAQxMDk2BAAAAAEwBwAAAAoxMC8yNC8yMDIzCAAAAAk5LzMwLzIwMTgJAAAAATDjnxbci9TbCKjzQOCN1NsIMkNJUS5OQVNEQVFHUzpUU0xBLklRX0NBU0hfU1RfSU5WRVNULkNRMzIwMTguLi4uVVNEAQAAABDGogECAAAACDI5NjcuNTA0AQgAAAAFAAAAATEBAAAACjE5ODk0NTE5OTcDAAAAAzE2MAIAAAAEMTAwMgQAAAABMAcAAAAKMTAvMjQvMjAyMwgAAAAJOS8zMC8yMDE4CQAAAAEw458W3IvU2wipgDXgjdTbCCxDSVEuTkFTREFRR1M6VFNMQS5JUV9UT1RBTF9DQS5DUTMyMDE4Li4uLlVTRAEAAAAQxqIBAgAAAAg3OTIwLjQ5MQEIAAAABQAAAAExAQAAAAoxOTg5NDUxOTk3AwAAAAMxNjACAAAABDEwMDgEAAAAATAHAAAACjEwLzI0LzIwMjMIAAAACTkv</t>
  </si>
  <si>
    <t>MzAvMjAxOAkAAAABMOOfFtyL1NsI0vI34I3U2wgwQ0lRLk5BU0RBUUdTOlRTTEEuSVFfVE9UQUxfQVNTRVRTLkNRMzIwMTguLi4uVVNEAQAAABDGogECAAAACTI5MjYyLjcxMwEIAAAABQAAAAExAQAAAAoxOTg5NDUxOTk3AwAAAAMxNjACAAAABDEwMDcEAAAAATAHAAAACjEwLzI0LzIwMjMIAAAACTkvMzAvMjAxOAkAAAABMOOfFtyL1NsI3U854I3U2wgsQ0lRLk5BU0RBUUdTOlRTTEEuSVFfVE9UQUxfQ0wuQ1EzMjAxOC4uLi5VU0QBAAAAEMaiAQIAAAAIOTc3NS4zMjQBCAAAAAUAAAABMQEAAAAKMTk4OTQ1MTk5NwMAAAADMTYwAgAAAAQxMDA5BAAAAAEwBwAAAAoxMC8yNC8yMDIzCAAAAAk5LzMwLzIwMTgJAAAAATDjnxbci9TbCL2JOuCN1NsILkNJUS5OQVNEQVFHUzpUU0xBLklRX1RPVEFMX0xJQUIuQ1EzMjAxOC4uLi5VU0QBAAAAEMaiAQIAAAAJMjM0MDkuMTQ0AQgAAAAFAAAAATEBAAAACjE5ODk0NTE5OTcDAAAAAzE2MAIAAAAEMTI3NgQAAAABMAcAAAAKMTAvMjQvMjAyMwgAAAAJOS8zMC8yMDE4CQAAAAEw458W3IvU2wiCfRrgjdTbCC9DSVEuTkFTREFRR1M6VFNMQS5JUV9QUkVGX0VRVUlUWS5DUTMyMDE4Li4uLlVTRAEAAAAQxqIBAwAAAAAA458W3IvU2wgLwingjdTbCDdDSVEuTkFTREFRR1M6VFNMQS5JUV9UT1RBTF9DT01NT05fRVFVSVRZLkNRMzIwMTguLi4uVVNEAQAAABDGogECAAAA</t>
  </si>
  <si>
    <t>CDQ1MDguODM4AQgAAAAFAAAAATEBAAAACjE5ODk0NTE5OTcDAAAAAzE2MAIAAAAEMTAwNgQAAAABMAcAAAAKMTAvMjQvMjAyMwgAAAAJOS8zMC8yMDE4CQAAAAEw458W3IvU2winbivgjdTbCChDSVEuTkFTREFRR1M6VFNMQS5JUV9BUElDLkNRMzIwMTguLi4uVVNEAQAAABDGogECAAAACDk5NTcuNzExAQgAAAAFAAAAATEBAAAACjE5ODk0NTE5OTcDAAAAAzE2MAIAAAAEMTA4NAQAAAABMAcAAAAKMTAvMjQvMjAyMwgAAAAJOS8zMC8yMDE4CQAAAAEw458W3IvU2wj9Bi7gjdTbCCZDSVEuTkFTREFRR1M6VFNMQS5JUV9SRS5DUTMyMDE4Li4uLlVTRAEAAAAQxqIBAgAAAAktNTQ1Ny4zMTUBCAAAAAUAAAABMQEAAAAKMTk4OTQ1MTk5NwMAAAADMTYwAgAAAAQxMjIyBAAAAAEwBwAAAAoxMC8yNC8yMDIzCAAAAAk5LzMwLzIwMTgJAAAAATDjnxbci9TbCIPoMuCN1NsIMENJUS5OQVNEQVFHUzpUU0xBLklRX1RPVEFMX0VRVUlUWS5DUTMyMDE4Li4uLlVTRAEAAAAQxqIBAgAAAAg1ODUzLjU2OQEIAAAABQAAAAExAQAAAAoxOTg5NDUxOTk3AwAAAAMxNjACAAAABDEyNzUEAAAAATAHAAAACjEwLzI0LzIwMjMIAAAACTkvMzAvMjAxOAkAAAABMOOfFtyL1NsIPz1M4I3U2whBQ0lRLk5BU0RBUUdTOlRTTEEuSVFfVE9UQUxfT1VUU1RBTkRJTkdfRklMSU5HX0RBVEUuQ1EzMjAxOC4uLi5VU0QBAAAAEMaiAQIAAAAL</t>
  </si>
  <si>
    <t>MjU3NS45OTE2MjUBBAAAAAUAAAABNQEAAAAKMTk4OTQ1MTk5NwIAAAAFMjQxNTMGAAAAATDjnxbci9TbCKjzQOCN1NsILkNJUS5OQVNEQVFHUzpUU0xBLklRX1RPVEFMX0RFQlQuQ1EzMjAxOC4uLi5VU0QBAAAAEMaiAQIAAAAJMTM1NjQuMTg2AQgAAAAFAAAAATEBAAAACjE5ODk0NTE5OTcDAAAAAzE2MAIAAAAENDE3MwQAAAABMAcAAAAKMTAvMjQvMjAyMwgAAAAJOS8zMC8yMDE4CQAAAAEw458W3IvU2wgG7kLgjdTbCDJDSVEuTkFTREFRR1M6VFNMQS5JUV9QUkVGX0RJVl9PVEhFUi5DUTMyMDE4Li4uLlVTRAEAAAAQxqIBAwAAAAAA458W3IvU2wiXdETgjdTbCChDSVEuTkFTREFRR1M6VFNMQS5JUV9DT0dTLkNRMzIwMTguLi4uVVNEAQAAABDGogECAAAABDUzMDABCAAAAAUAAAABMQEAAAAKMTk4OTQ1MTk5NwMAAAADMTYwAgAAAAIzNAQAAAABMAcAAAAKMTAvMjQvMjAyMwgAAAAJOS8zMC8yMDE4CQAAAAEw458W3IvU2wguS0bgjdTbCCZDSVEuTkFTREFRR1M6VFNMQS5JUV9BUC5DUTMyMDE4Li4uLlVTRAEAAAAQxqIBAgAAAAgzNTk2Ljk4NAEIAAAABQAAAAExAQAAAAoxOTg5NDUxOTk3AwAAAAMxNjACAAAABDEwMTgEAAAAATAHAAAACjEwLzI0LzIwMjMIAAAACTkvMzAvMjAxOAkAAAABMOOfFtyL1NsI3U854I3U2wgmQ0lRLk5BU0RBUUdTOlRTTEEuSVFfQVIuQ1EzMjAxOC4uLi5VU0QBAAAAEMai</t>
  </si>
  <si>
    <t>AQIAAAAIMTE1NS4wMDEBCAAAAAUAAAABMQEAAAAKMTk4OTQ1MTk5NwMAAAADMTYwAgAAAAQxMDIxBAAAAAEwBwAAAAoxMC8yNC8yMDIzCAAAAAk5LzMwLzIwMTgJAAAAATDjnxbci9TbCL2JOuCN1NsILUNJUS5OQVNEQVFHUzpUU0xBLklRX0lOVkVOVE9SWS5DUTMyMDE4Li4uLlVTRAEAAAAQxqIBAgAAAAgzMzE0LjEyNwEIAAAABQAAAAExAQAAAAoxOTg5NDUxOTk3AwAAAAMxNjACAAAABDEwNDMEAAAAATAHAAAACjEwLzI0LzIwMjMIAAAACTkvMzAvMjAxOAkAAAABMOOfFtyL1NsIWBA84I3U2wgnQ0lRLk5BU0RBUUdTOlRTTEEuSVFfU0dBLkNRMzIwMTguLi4uVVNEAQAAABDGogECAAAAAzczMAEIAAAABQAAAAExAQAAAAoxOTg5NDUxOTk3AwAAAAMxNjACAAAAAjIzBAAAAAEwBwAAAAoxMC8yNC8yMDIzCAAAAAk5LzMwLzIwMTgJAAAAATDjnxbci9TbCIJ9GuCN1NsIPENJUS5OQVNEQVFHUzpUU0xBLklRX1RPVEFMX1JFVl8xWVJfQU5OX0dST1dUSC5DUTMyMDE4Li4uLlVTRAEAAAAQxqIBAgAAAAgxMjguNjM0NgEIAAAABQAAAAExAQAAAAoxOTg5NDUxOTk3AwAAAAMxNjACAAAABDQxOTQEAAAAATAHAAAACjEwLzI0LzIwMjMIAAAACTkvMzAvMjAxOAkAAAABMOOfFtyL1NsINr494I3U2wgmQ0lRLk5BU0RBUUdTOlRTTEEuSVFfREEuQ1EzMjAxOC4uLi5VU0QBAAAAEMaiAQMAAAAAAOOfFtyL1NsI/QYu</t>
  </si>
  <si>
    <t>4I3U2wg0Q0lRLk5BU0RBUUdTOlRTTEEuSVFfTkVUX0lOVEVSRVNUX0VYUC5DUTMyMDE4Li4uLlVTRAEAAAAQxqIBAgAAAAQtMTYzAQgAAAAFAAAAATEBAAAACjE5ODk0NTE5OTcDAAAAAzE2MAIAAAADMzY4BAAAAAEwBwAAAAoxMC8yNC8yMDIzCAAAAAk5LzMwLzIwMTgJAAAAATDjnxbci9TbCIdQMOCN1NsIM0NJUS5OQVNEQVFHUzpUU0xBLklRX05FVF9XT1JLSU5HX0NBUC5DUTMyMDE4Li4uLlVTRAEAAAAQxqIBAgAAAAktMjYwNi43OTkBCAAAAAUAAAABMQEAAAAKMTk4OTQ1MTk5NwMAAAADMTYwAgAAAAQxMzExBAAAAAEwBwAAAAoxMC8yNC8yMDIzCAAAAAk5LzMwLzIwMTgJAAAAATDjnxbci9TbCIPoMuCN1NsIKUNJUS5OQVNEQVFHUzpUU0xBLklRX0NBUEVYLkNRMzIwMTguLi4uVVNEAQAAABDGogECAAAABy01NTkuMTUBCAAAAAUAAAABMQEAAAAKMTk4OTQ1MTk5NwMAAAADMTYwAgAAAAQyMDIxBAAAAAEwBwAAAAoxMC8yNC8yMDIzCAAAAAk5LzMwLzIwMTgJAAAAATDjnxbci9TbCKmANeCN1NsILUNJUS5OQVNEQVFHUzpUU0xBLklRX1RPVEFMX1JFVi5DUTIyMDE4Li4uLlVTRAEAAAAQxqIBAgAAAAg0MDAyLjIzMQEIAAAABQAAAAExAQAAAAoxOTcyNzUwNTMxAwAAAAMxNjACAAAAAjI4BAAAAAEwBwAAAAoxMC8yNC8yMDIzCAAAAAk2LzMwLzIwMTgJAAAAATDjnxbci9TbCKduK+CN1NsIJkNJUS5O</t>
  </si>
  <si>
    <t>QVNEQVFHUzpUU0xBLklRX05JLkNRMjIwMTguLi4uVVNEAQAAABDGogECAAAACC03MTcuNTM5AQgAAAAFAAAAATEBAAAACjE5NzI3NTA1MzEDAAAAAzE2MAIAAAACMTUEAAAAATAHAAAACjEwLzI0LzIwMjMIAAAACTYvMzAvMjAxOAkAAAABMOOfFtyL1NsINr494I3U2wguQ0lRLk5BU0RBUUdTOlRTTEEuSVFfQ0FTSF9FUVVJVi5DUTIyMDE4Li4uLlVTRAEAAAAQxqIBAgAAAAgyMjM2LjQyNAEIAAAABQAAAAExAQAAAAoxOTcyNzUwNTMxAwAAAAMxNjACAAAABDEwOTYEAAAAATAHAAAACjEwLzI0LzIwMjMIAAAACTYvMzAvMjAxOAkAAAABMOOfFtyL1NsIgn0a4I3U2wgyQ0lRLk5BU0RBUUdTOlRTTEEuSVFfQ0FTSF9TVF9JTlZFU1QuQ1EyMjAxOC4uLi5VU0QBAAAAEMaiAQIAAAAIMjIzNi40MjQBCAAAAAUAAAABMQEAAAAKMTk3Mjc1MDUzMQMAAAADMTYwAgAAAAQxMDAyBAAAAAEwBwAAAAoxMC8yNC8yMDIzCAAAAAk2LzMwLzIwMTgJAAAAATDjnxbci9TbCHotS+CN1NsILENJUS5OQVNEQVFHUzpUU0xBLklRX1RPVEFMX0NBLkNRMjIwMTguLi4uVVNEAQAAABDGogECAAAACDY2OTkuNzk3AQgAAAAFAAAAATEBAAAACjE5NzI3NTA1MzEDAAAAAzE2MAIAAAAEMTAwOAQAAAABMAcAAAAKMTAvMjQvMjAyMwgAAAAJNi8zMC8yMDE4CQAAAAEw458W3IvU2wio80DgjdTbCDBDSVEuTkFTREFRR1M6VFNMQS5JUV9U</t>
  </si>
  <si>
    <t>T1RBTF9BU1NFVFMuQ1EyMjAxOC4uLi5VU0QBAAAAEMaiAQIAAAAFMjc5MTABCAAAAAUAAAABMQEAAAAKMTk3Mjc1MDUzMQMAAAADMTYwAgAAAAQxMDA3BAAAAAEwBwAAAAoxMC8yNC8yMDIzCAAAAAk2LzMwLzIwMTgJAAAAATDjnxbci9TbCAbuQuCN1NsILENJUS5OQVNEQVFHUzpUU0xBLklRX1RPVEFMX0NMLkNRMjIwMTguLi4uVVNEAQAAABDGogECAAAACDkxNDEuMzYyAQgAAAAFAAAAATEBAAAACjE5NzI3NTA1MzEDAAAAAzE2MAIAAAAEMTAwOQQAAAABMAcAAAAKMTAvMjQvMjAyMwgAAAAJNi8zMC8yMDE4CQAAAAEw458W3IvU2wipgDXgjdTbCC5DSVEuTkFTREFRR1M6VFNMQS5JUV9UT1RBTF9MSUFCLkNRMjIwMTguLi4uVVNEAQAAABDGogECAAAACTIyNjQyLjg4NwEIAAAABQAAAAExAQAAAAoxOTcyNzUwNTMxAwAAAAMxNjACAAAABDEyNzYEAAAAATAHAAAACjEwLzI0LzIwMjMIAAAACTYvMzAvMjAxOAkAAAABMOOfFtyL1NsI0vI34I3U2wgvQ0lRLk5BU0RBUUdTOlRTTEEuSVFfUFJFRl9FUVVJVFkuQ1EyMjAxOC4uLi5VU0QBAAAAEMaiAQMAAAAAAOOfFtyL1NsI3U854I3U2wg3Q0lRLk5BU0RBUUdTOlRTTEEuSVFfVE9UQUxfQ09NTU9OX0VRVUlUWS5DUTIyMDE4Li4uLlVTRAEAAAAQxqIBAgAAAAgzOTA2LjQyMQEIAAAABQAAAAExAQAAAAoxOTcyNzUwNTMxAwAAAAMxNjACAAAABDEwMDYEAAAA</t>
  </si>
  <si>
    <t>ATAHAAAACjEwLzI0LzIwMjMIAAAACTYvMzAvMjAxOAkAAAABMOOfFtyL1NsItmI64I3U2wgoQ0lRLk5BU0RBUUdTOlRTTEEuSVFfQVBJQy5DUTIyMDE4Li4uLlVTRAEAAAAQxqIBAgAAAAg5NjU2LjUzNwEIAAAABQAAAAExAQAAAAoxOTcyNzUwNTMxAwAAAAMxNjACAAAABDEwODQEAAAAATAHAAAACjEwLzI0LzIwMjMIAAAACTYvMzAvMjAxOAkAAAABMOOfFtyL1NsIWBA84I3U2wgmQ0lRLk5BU0RBUUdTOlRTTEEuSVFfUkUuQ1EyMjAxOC4uLi5VU0QBAAAAEMaiAQIAAAAJLTU3NjguODMxAQgAAAAFAAAAATEBAAAACjE5NzI3NTA1MzEDAAAAAzE2MAIAAAAEMTIyMgQAAAABMAcAAAAKMTAvMjQvMjAyMwgAAAAJNi8zMC8yMDE4CQAAAAEw458W3IvU2winbivgjdTbCDBDSVEuTkFTREFRR1M6VFNMQS5JUV9UT1RBTF9FUVVJVFkuQ1EyMjAxOC4uLi5VU0QBAAAAEMaiAQIAAAAINTI2Ny4xMTMBCAAAAAUAAAABMQEAAAAKMTk3Mjc1MDUzMQMAAAADMTYwAgAAAAQxMjc1BAAAAAEwBwAAAAoxMC8yNC8yMDIzCAAAAAk2LzMwLzIwMTgJAAAAATDjnxbci9TbCP0GLuCN1NsIQUNJUS5OQVNEQVFHUzpUU0xBLklRX1RPVEFMX09VVFNUQU5ESU5HX0ZJTElOR19EQVRFLkNRMjIwMTguLi4uVVNEAQAAABDGogECAAAACjI1NTguODk3MTYBBAAAAAUAAAABNQEAAAAKMTk3Mjc1MDUzMQIAAAAFMjQxNTMGAAAAATDjnxbc</t>
  </si>
  <si>
    <t>i9TbCIdQMOCN1NsILkNJUS5OQVNEQVFHUzpUU0xBLklRX1RPVEFMX0RFQlQuQ1EyMjAxOC4uLi5VU0QBAAAAEMaiAQIAAAAJMTM0MTIuMjQ3AQgAAAAFAAAAATEBAAAACjE5NzI3NTA1MzEDAAAAAzE2MAIAAAAENDE3MwQAAAABMAcAAAAKMTAvMjQvMjAyMwgAAAAJNi8zMC8yMDE4CQAAAAEw458W3IvU2wiD6DLgjdTbCDJDSVEuTkFTREFRR1M6VFNMQS5JUV9QUkVGX0RJVl9PVEhFUi5DUTIyMDE4Li4uLlVTRAEAAAAQxqIBAwAAAAAA458W3IvU2wiCfRrgjdTbCChDSVEuTkFTREFRR1M6VFNMQS5JUV9DT0dTLkNRMjIwMTguLi4uVVNEAQAAABDGogECAAAACDMzODMuMzAxAQgAAAAFAAAAATEBAAAACjE5NzI3NTA1MzEDAAAAAzE2MAIAAAACMzQEAAAAATAHAAAACjEwLzI0LzIwMjMIAAAACTYvMzAvMjAxOAkAAAABMOOfFtyL1NsIqPNA4I3U2wgmQ0lRLk5BU0RBUUdTOlRTTEEuSVFfQVAuQ1EyMjAxOC4uLi5VU0QBAAAAEMaiAQIAAAAIMzAzMC40OTMBCAAAAAUAAAABMQEAAAAKMTk3Mjc1MDUzMQMAAAADMTYwAgAAAAQxMDE4BAAAAAEwBwAAAAoxMC8yNC8yMDIzCAAAAAk2LzMwLzIwMTgJAAAAATDjnxbci9TbCAbuQuCN1NsIJkNJUS5OQVNEQVFHUzpUU0xBLklRX0FSLkNRMjIwMTguLi4uVVNEAQAAABDGogECAAAABzU2OS44NzQBCAAAAAUAAAABMQEAAAAKMTk3Mjc1MDUzMQMAAAADMTYwAgAAAAQx</t>
  </si>
  <si>
    <t>MDIxBAAAAAEwBwAAAAoxMC8yNC8yMDIzCAAAAAk2LzMwLzIwMTgJAAAAATDjnxbci9TbCApMROCN1NsILUNJUS5OQVNEQVFHUzpUU0xBLklRX0lOVkVOVE9SWS5DUTIyMDE4Li4uLlVTRAEAAAAQxqIBAgAAAAgzMzI0LjY0MwEIAAAABQAAAAExAQAAAAoxOTcyNzUwNTMxAwAAAAMxNjACAAAABDEwNDMEAAAAATAHAAAACjEwLzI0LzIwMjMIAAAACTYvMzAvMjAxOAkAAAABMOOfFtyL1NsILktG4I3U2wgnQ0lRLk5BU0RBUUdTOlRTTEEuSVFfU0dBLkNRMjIwMTguLi4uVVNEAQAAABDGogECAAAABzc1MC43NTkBCAAAAAUAAAABMQEAAAAKMTk3Mjc1MDUzMQMAAAADMTYwAgAAAAIyMwQAAAABMAcAAAAKMTAvMjQvMjAyMwgAAAAJNi8zMC8yMDE4CQAAAAEw458W3IvU2wjdTzngjdTbCDxDSVEuTkFTREFRR1M6VFNMQS5JUV9UT1RBTF9SRVZfMVlSX0FOTl9HUk9XVEguQ1EyMjAxOC4uLi5VU0QBAAAAEMaiAQIAAAAHNDMuNDcxOQEIAAAABQAAAAExAQAAAAoxOTcyNzUwNTMxAwAAAAMxNjACAAAABDQxOTQEAAAAATAHAAAACjEwLzI0LzIwMjMIAAAACTYvMzAvMjAxOAkAAAABMOOfFtyL1NsItmI64I3U2wgmQ0lRLk5BU0RBUUdTOlRTTEEuSVFfREEuQ1EyMjAxOC4uLi5VU0QBAAAAEMaiAQMAAAAAAOOfFtyL1NsIWBA84I3U2wg0Q0lRLk5BU0RBUUdTOlRTTEEuSVFfTkVUX0lOVEVSRVNUX0VYUC5DUTIyMDE4</t>
  </si>
  <si>
    <t>Li4uLlVTRAEAAAAQxqIBAgAAAAgtMTU2Ljk0MQEIAAAABQAAAAExAQAAAAoxOTcyNzUwNTMxAwAAAAMxNjACAAAAAzM2OAQAAAABMAcAAAAKMTAvMjQvMjAyMwgAAAAJNi8zMC8yMDE4CQAAAAEw458W3IvU2wg2vj3gjdTbCDNDSVEuTkFTREFRR1M6VFNMQS5JUV9ORVRfV09SS0lOR19DQVAuQ1EyMjAxOC4uLi5VU0QBAAAAEMaiAQIAAAAJLTI0ODMuNTA0AQgAAAAFAAAAATEBAAAACjE5NzI3NTA1MzEDAAAAAzE2MAIAAAAEMTMxMQQAAAABMAcAAAAKMTAvMjQvMjAyMwgAAAAJNi8zMC8yMDE4CQAAAAEw458W3IvU2wgdZ0rgjdTbCClDSVEuTkFTREFRR1M6VFNMQS5JUV9DQVBFWC5DUTIyMDE4Li4uLlVTRAEAAAAQxqIBAgAAAAgtNjc3LjIxMwEIAAAABQAAAAExAQAAAAoxOTcyNzUwNTMxAwAAAAMxNjACAAAABDIwMjEEAAAAATAHAAAACjEwLzI0LzIwMjMIAAAACTYvMzAvMjAxOAkAAAABMOOfFtyL1NsIh1Aw4I3U2wgtQ0lRLk5BU0RBUUdTOlRTTEEuSVFfVE9UQUxfUkVWLkNRMTIwMTguLi4uVVNEAQAAABDGogECAAAACDM0MDguNzUxAQgAAAAFAAAAATEBAAAACjE5NTc4MTEwNTADAAAAAzE2MAIAAAACMjgEAAAAATAHAAAACjEwLzI0LzIwMjMIAAAACTMvMzEvMjAxOAkAAAABMOOfFtyL1NsILktG4I3U2wgmQ0lRLk5BU0RBUUdTOlRTTEEuSVFfTkkuQ1ExMjAxOC4uLi5VU0QBAAAAEMaiAQIAAAAI</t>
  </si>
  <si>
    <t>LTcwOS41NTEBCAAAAAUAAAABMQEAAAAKMTk1NzgxMTA1MAMAAAADMTYwAgAAAAIxNQQAAAABMAcAAAAKMTAvMjQvMjAyMwgAAAAJMy8zMS8yMDE4CQAAAAEw458W3IvU2wgLwingjdTbCC5DSVEuTkFTREFRR1M6VFNMQS5JUV9DQVNIX0VRVUlWLkNRMTIwMTguLi4uVVNEAQAAABDGogECAAAACDI2NjUuNjczAQgAAAAFAAAAATEBAAAACjE5NTc4MTEwNTADAAAAAzE2MAIAAAAEMTA5NgQAAAABMAcAAAAKMTAvMjQvMjAyMwgAAAAJMy8zMS8yMDE4CQAAAAEw458W3IvU2winbivgjdTbCDJDSVEuTkFTREFRR1M6VFNMQS5JUV9DQVNIX1NUX0lOVkVTVC5DUTEyMDE4Li4uLlVTRAEAAAAQxqIBAgAAAAgyNjY1LjY3MwEIAAAABQAAAAExAQAAAAoxOTU3ODExMDUwAwAAAAMxNjACAAAABDEwMDIEAAAAATAHAAAACjEwLzI0LzIwMjMIAAAACTMvMzEvMjAxOAkAAAABMOOfFtyL1NsI/QYu4I3U2wgsQ0lRLk5BU0RBUUdTOlRTTEEuSVFfVE9UQUxfQ0EuQ1ExMjAxOC4uLi5VU0QBAAAAEMaiAQIAAAAHNjM4My45MgEIAAAABQAAAAExAQAAAAoxOTU3ODExMDUwAwAAAAMxNjACAAAABDEwMDgEAAAAATAHAAAACjEwLzI0LzIwMjMIAAAACTMvMzEvMjAxOAkAAAABMOOfFtyL1NsINr494I3U2wgwQ0lRLk5BU0RBUUdTOlRTTEEuSVFfVE9UQUxfQVNTRVRTLkNRMTIwMTguLi4uVVNEAQAAABDGogECAAAACTI3MjcxLjQy</t>
  </si>
  <si>
    <t>OQEIAAAABQAAAAExAQAAAAoxOTU3ODExMDUwAwAAAAMxNjACAAAABDEwMDcEAAAAATAHAAAACjEwLzI0LzIwMjMIAAAACTMvMzEvMjAxOAkAAAABMOOfFtyL1NsI3W1I4I3U2wgsQ0lRLk5BU0RBUUdTOlRTTEEuSVFfVE9UQUxfQ0wuQ1ExMjAxOC4uLi5VU0QBAAAAEMaiAQIAAAAIODY1MC4zNjEBCAAAAAUAAAABMQEAAAAKMTk1NzgxMTA1MAMAAAADMTYwAgAAAAQxMDA5BAAAAAEwBwAAAAoxMC8yNC8yMDIzCAAAAAkzLzMxLzIwMTgJAAAAATDjnxbci9TbCKjzQOCN1NsILkNJUS5OQVNEQVFHUzpUU0xBLklRX1RPVEFMX0xJQUIuQ1ExMjAxOC4uLi5VU0QBAAAAEMaiAQIAAAAJMjE1NTEuMDIzAQgAAAAFAAAAATEBAAAACjE5NTc4MTEwNTADAAAAAzE2MAIAAAAEMTI3NgQAAAABMAcAAAAKMTAvMjQvMjAyMwgAAAAJMy8zMS8yMDE4CQAAAAEw458W3IvU2wiCfRrgjdTbCC9DSVEuTkFTREFRR1M6VFNMQS5JUV9QUkVGX0VRVUlUWS5DUTEyMDE4Li4uLlVTRAEAAAAQxqIBAwAAAAAA458W3IvU2wgG7kLgjdTbCDdDSVEuTkFTREFRR1M6VFNMQS5JUV9UT1RBTF9DT01NT05fRVFVSVRZLkNRMTIwMTguLi4uVVNEAQAAABDGogECAAAACDQ0NTAuNjk1AQgAAAAFAAAAATEBAAAACjE5NTc4MTEwNTADAAAAAzE2MAIAAAAEMTAwNgQAAAABMAcAAAAKMTAvMjQvMjAyMwgAAAAJMy8zMS8yMDE4CQAAAAEw458W3IvU</t>
  </si>
  <si>
    <t>2wipgDXgjdTbCChDSVEuTkFTREFRR1M6VFNMQS5JUV9BUElDLkNRMTIwMTguLi4uVVNEAQAAABDGogECAAAACDk0MTguODk2AQgAAAAFAAAAATEBAAAACjE5NTc4MTEwNTADAAAAAzE2MAIAAAAEMTA4NAQAAAABMAcAAAAKMTAvMjQvMjAyMwgAAAAJMy8zMS8yMDE4CQAAAAEw458W3IvU2wjS8jfgjdTbCCZDSVEuTkFTREFRR1M6VFNMQS5JUV9SRS5DUTEyMDE4Li4uLlVTRAEAAAAQxqIBAgAAAAktNTA1MS4yOTIBCAAAAAUAAAABMQEAAAAKMTk1NzgxMTA1MAMAAAADMTYwAgAAAAQxMjIyBAAAAAEwBwAAAAoxMC8yNC8yMDIzCAAAAAkzLzMxLzIwMTgJAAAAATDjnxbci9TbCLZiOuCN1NsIMENJUS5OQVNEQVFHUzpUU0xBLklRX1RPVEFMX0VRVUlUWS5DUTEyMDE4Li4uLlVTRAEAAAAQxqIBAgAAAAg1NzIwLjQwNgEIAAAABQAAAAExAQAAAAoxOTU3ODExMDUwAwAAAAMxNjACAAAABDEyNzUEAAAAATAHAAAACjEwLzI0LzIwMjMIAAAACTMvMzEvMjAxOAkAAAABMOOfFtyL1NsIWBA84I3U2whBQ0lRLk5BU0RBUUdTOlRTTEEuSVFfVE9UQUxfT1VUU1RBTkRJTkdfRklMSU5HX0RBVEUuQ1ExMjAxOC4uLi5VU0QBAAAAEMaiAQIAAAALMjU0Ni45MDUyNzUBBAAAAAUAAAABNQEAAAAKMTk1NzgxMTA1MAIAAAAFMjQxNTMGAAAAATDjnxbci9TbCAvCKeCN1NsILkNJUS5OQVNEQVFHUzpUU0xBLklRX1RPVEFMX0RF</t>
  </si>
  <si>
    <t>QlQuQ1ExMjAxOC4uLi5VU0QBAAAAEMaiAQIAAAAJMTI1NzAuMzQyAQgAAAAFAAAAATEBAAAACjE5NTc4MTEwNTADAAAAAzE2MAIAAAAENDE3MwQAAAABMAcAAAAKMTAvMjQvMjAyMwgAAAAJMy8zMS8yMDE4CQAAAAEw458W3IvU2winbivgjdTbCDJDSVEuTkFTREFRR1M6VFNMQS5JUV9QUkVGX0RJVl9PVEhFUi5DUTEyMDE4Li4uLlVTRAEAAAAQxqIBAwAAAAAA458W3IvU2wj9Bi7gjdTbCChDSVEuTkFTREFRR1M6VFNMQS5JUV9DT0dTLkNRMTIwMTguLi4uVVNEAQAAABDGogECAAAACDI5NTIuMjI1AQgAAAAFAAAAATEBAAAACjE5NTc4MTEwNTADAAAAAzE2MAIAAAACMzQEAAAAATAHAAAACjEwLzI0LzIwMjMIAAAACTMvMzEvMjAxOAkAAAABMOOfFtyL1NsIh1Aw4I3U2wgmQ0lRLk5BU0RBUUdTOlRTTEEuSVFfQVAuQ1ExMjAxOC4uLi5VU0QBAAAAEMaiAQIAAAAIMjYwMy40OTgBCAAAAAUAAAABMQEAAAAKMTk1NzgxMTA1MAMAAAADMTYwAgAAAAQxMDE4BAAAAAEwBwAAAAoxMC8yNC8yMDIzCAAAAAkzLzMxLzIwMTgJAAAAATDjnxbci9TbCIPoMuCN1NsIJkNJUS5OQVNEQVFHUzpUU0xBLklRX0FSLkNRMTIwMTguLi4uVVNEAQAAABDGogECAAAABzY1Mi44NDgBCAAAAAUAAAABMQEAAAAKMTk1NzgxMTA1MAMAAAADMTYwAgAAAAQxMDIxBAAAAAEwBwAAAAoxMC8yNC8yMDIzCAAAAAkzLzMxLzIwMTgJAAAA</t>
  </si>
  <si>
    <t>ATDjnxbci9TbCKjzQOCN1NsILUNJUS5OQVNEQVFHUzpUU0xBLklRX0lOVkVOVE9SWS5DUTEyMDE4Li4uLlVTRAEAAAAQxqIBAgAAAAgyNTY1LjgyNgEIAAAABQAAAAExAQAAAAoxOTU3ODExMDUwAwAAAAMxNjACAAAABDEwNDMEAAAAATAHAAAACjEwLzI0LzIwMjMIAAAACTMvMzEvMjAxOAkAAAABMOOfFtyL1NsIBu5C4I3U2wgnQ0lRLk5BU0RBUUdTOlRTTEEuSVFfU0dBLkNRMTIwMTguLi4uVVNEAQAAABDGogECAAAABzY4Ni40MDQBCAAAAAUAAAABMQEAAAAKMTk1NzgxMTA1MAMAAAADMTYwAgAAAAIyMwQAAAABMAcAAAAKMTAvMjQvMjAyMwgAAAAJMy8zMS8yMDE4CQAAAAEw458W3IvU2wiCfRrgjdTbCDxDSVEuTkFTREFRR1M6VFNMQS5JUV9UT1RBTF9SRVZfMVlSX0FOTl9HUk9XVEguQ1ExMjAxOC4uLi5VU0QBAAAAEMaiAQIAAAAHMjYuNDI0NgEIAAAABQAAAAExAQAAAAoxOTU3ODExMDUwAwAAAAMxNjACAAAABDQxOTQEAAAAATAHAAAACjEwLzI0LzIwMjMIAAAACTMvMzEvMjAxOAkAAAABMOOfFtyL1NsICkxE4I3U2wgmQ0lRLk5BU0RBUUdTOlRTTEEuSVFfREEuQ1ExMjAxOC4uLi5VU0QBAAAAEMaiAQMAAAAAAOOfFtyL1NsILktG4I3U2wg0Q0lRLk5BU0RBUUdTOlRTTEEuSVFfTkVUX0lOVEVSRVNUX0VYUC5DUTEyMDE4Li4uLlVTRAEAAAAQxqIBAgAAAAgtMTM0LjcwNAEIAAAABQAAAAExAQAA</t>
  </si>
  <si>
    <t>AAoxOTU3ODExMDUwAwAAAAMxNjACAAAAAzM2OAQAAAABMAcAAAAKMTAvMjQvMjAyMwgAAAAJMy8zMS8yMDE4CQAAAAEw458W3IvU2wjdTzngjdTbCDNDSVEuTkFTREFRR1M6VFNMQS5JUV9ORVRfV09SS0lOR19DQVAuQ1ExMjAxOC4uLi5VU0QBAAAAEMaiAQIAAAAJLTI4NDYuNzgyAQgAAAAFAAAAATEBAAAACjE5NTc4MTEwNTADAAAAAzE2MAIAAAAEMTMxMQQAAAABMAcAAAAKMTAvMjQvMjAyMwgAAAAJMy8zMS8yMDE4CQAAAAEw458W3IvU2wi2YjrgjdTbCClDSVEuTkFTREFRR1M6VFNMQS5JUV9DQVBFWC5DUTEyMDE4Li4uLlVTRAEAAAAQxqIBAgAAAAgtNzI4LjYzNwEIAAAABQAAAAExAQAAAAoxOTU3ODExMDUwAwAAAAMxNjACAAAABDIwMjEEAAAAATAHAAAACjEwLzI0LzIwMjMIAAAACTMvMzEvMjAxOAkAAAABMOOfFtyL1NsIWBA84I3U2wgtQ0lRLk5BU0RBUUdTOlRTTEEuSVFfVE9UQUxfUkVWLkNRNDIwMTcuLi4uVVNEAQAAABDGogECAAAACDMyODguMjQ5AQgAAAAFAAAAATEBAAAACjE5NDU4NzM3MjUDAAAAAzE2MAIAAAACMjgEAAAAATAHAAAACjEwLzI0LzIwMjMIAAAACjEyLzMxLzIwMTcJAAAAATDjnxbci9TbCElYNeCN1NsIJkNJUS5OQVNEQVFHUzpUU0xBLklRX05JLkNRNDIwMTcuLi4uVVNEAQAAABDGogECAAAABy02NzUuMzUBCAAAAAUAAAABMQEAAAAKMTk0NTg3MzcyNQMAAAADMTYw</t>
  </si>
  <si>
    <t>AgAAAAIxNQQAAAABMAcAAAAKMTAvMjQvMjAyMwgAAAAKMTIvMzEvMjAxNwkAAAABMOOfFtyL1NsI0vI34I3U2wguQ0lRLk5BU0RBUUdTOlRTTEEuSVFfQ0FTSF9FUVVJVi5DUTQyMDE3Li4uLlVTRAEAAAAQxqIBAgAAAAgzMzY3LjkxNAEIAAAABQAAAAExAQAAAAoxOTQ1ODczNzI1AwAAAAMxNjACAAAABDEwOTYEAAAAATAHAAAACjEwLzI0LzIwMjMIAAAACjEyLzMxLzIwMTcJAAAAATDjnxbci9TbCIJ9GuCN1NsIMkNJUS5OQVNEQVFHUzpUU0xBLklRX0NBU0hfU1RfSU5WRVNULkNRNDIwMTcuLi4uVVNEAQAAABDGogECAAAACDMzNjcuOTE0AQgAAAAFAAAAATEBAAAACjE5NDU4NzM3MjUDAAAAAzE2MAIAAAAEMTAwMgQAAAABMAcAAAAKMTAvMjQvMjAyMwgAAAAKMTIvMzEvMjAxNwkAAAABMOOfFtyL1NsILktG4I3U2wgsQ0lRLk5BU0RBUUdTOlRTTEEuSVFfVE9UQUxfQ0EuQ1E0MjAxNy4uLi5VU0QBAAAAEMaiAQIAAAAHNjU3MC41MgEIAAAABQAAAAExAQAAAAoxOTQ1ODczNzI1AwAAAAMxNjACAAAABDEwMDgEAAAAATAHAAAACjEwLzI0LzIwMjMIAAAACjEyLzMxLzIwMTcJAAAAATDjnxbci9TbCAvCKeCN1NsIMENJUS5OQVNEQVFHUzpUU0xBLklRX1RPVEFMX0FTU0VUUy5DUTQyMDE3Li4uLlVTRAEAAAAQxqIBAgAAAAkyODY1NS4zNzIBCAAAAAUAAAABMQEAAAAKMTk0NTg3MzcyNQMAAAADMTYwAgAA</t>
  </si>
  <si>
    <t>AAQxMDA3BAAAAAEwBwAAAAoxMC8yNC8yMDIzCAAAAAoxMi8zMS8yMDE3CQAAAAEw458W3IvU2wgKTETgjdTbCCxDSVEuTkFTREFRR1M6VFNMQS5JUV9UT1RBTF9DTC5DUTQyMDE3Li4uLlVTRAEAAAAQxqIBAgAAAAc3Njc0Ljc0AQgAAAAFAAAAATEBAAAACjE5NDU4NzM3MjUDAAAAAzE2MAIAAAAEMTAwOQQAAAABMAcAAAAKMTAvMjQvMjAyMwgAAAAKMTIvMzEvMjAxNwkAAAABMOOfFtyL1NsI/QYu4I3U2wguQ0lRLk5BU0RBUUdTOlRTTEEuSVFfVE9UQUxfTElBQi5DUTQyMDE3Li4uLlVTRAEAAAAQxqIBAgAAAAgyMzAyMy4wNQEIAAAABQAAAAExAQAAAAoxOTQ1ODczNzI1AwAAAAMxNjACAAAABDEyNzYEAAAAATAHAAAACjEwLzI0LzIwMjMIAAAACjEyLzMxLzIwMTcJAAAAATDjnxbci9TbCDa+PeCN1NsIL0NJUS5OQVNEQVFHUzpUU0xBLklRX1BSRUZfRVFVSVRZLkNRNDIwMTcuLi4uVVNEAQAAABDGogEDAAAAAADjnxbci9TbCI+ZRuCN1NsIN0NJUS5OQVNEQVFHUzpUU0xBLklRX1RPVEFMX0NPTU1PTl9FUVVJVFkuQ1E0MjAxNy4uLi5VU0QBAAAAEMaiAQIAAAAINDIzNy4yNDIBCAAAAAUAAAABMQEAAAAKMTk0NTg3MzcyNQMAAAADMTYwAgAAAAQxMDA2BAAAAAEwBwAAAAoxMC8yNC8yMDIzCAAAAAoxMi8zMS8yMDE3CQAAAAEw458W3IvU2wio80DgjdTbCChDSVEuTkFTREFRR1M6VFNMQS5JUV9BUElD</t>
  </si>
  <si>
    <t>LkNRNDIwMTcuLi4uVVNEAQAAABDGogECAAAACDkxNzguMDI0AQgAAAAFAAAAATEBAAAACjE5NDU4NzM3MjUDAAAAAzE2MAIAAAAEMTA4NAQAAAABMAcAAAAKMTAvMjQvMjAyMwgAAAAKMTIvMzEvMjAxNwkAAAABMOOfFtyL1NsIBu5C4I3U2wgmQ0lRLk5BU0RBUUdTOlRTTEEuSVFfUkUuQ1E0MjAxNy4uLi5VU0QBAAAAEMaiAQIAAAAJLTQ5NzQuMjk5AQgAAAAFAAAAATEBAAAACjE5NDU4NzM3MjUDAAAAAzE2MAIAAAAEMTIyMgQAAAABMAcAAAAKMTAvMjQvMjAyMwgAAAAKMTIvMzEvMjAxNwkAAAABMOOfFtyL1NsISVg14I3U2wgwQ0lRLk5BU0RBUUdTOlRTTEEuSVFfVE9UQUxfRVFVSVRZLkNRNDIwMTcuLi4uVVNEAQAAABDGogECAAAACDU2MzIuMzIyAQgAAAAFAAAAATEBAAAACjE5NDU4NzM3MjUDAAAAAzE2MAIAAAAEMTI3NQQAAAABMAcAAAAKMTAvMjQvMjAyMwgAAAAKMTIvMzEvMjAxNwkAAAABMOOfFtyL1NsI0vI34I3U2whBQ0lRLk5BU0RBUUdTOlRTTEEuSVFfVE9UQUxfT1VUU1RBTkRJTkdfRklMSU5HX0RBVEUuQ1E0MjAxNy4uLi5VU0QBAAAAEMaiAQIAAAAIMjUzMS45NTUBBAAAAAUAAAABNQEAAAAKMTk0NTg3MzcyNQIAAAAFMjQxNTMGAAAAATDjnxbci9TbCN1POeCN1NsILkNJUS5OQVNEQVFHUzpUU0xBLklRX1RPVEFMX0RFQlQuQ1E0MjAxNy4uLi5VU0QBAAAAEMaiAQIAAAAJMTIxMzAu</t>
  </si>
  <si>
    <t>ODYzAQgAAAAFAAAAATEBAAAACjE5NDU4NzM3MjUDAAAAAzE2MAIAAAAENDE3MwQAAAABMAcAAAAKMTAvMjQvMjAyMwgAAAAKMTIvMzEvMjAxNwkAAAABMOOfFtyL1NsItmI64I3U2wgyQ0lRLk5BU0RBUUdTOlRTTEEuSVFfUFJFRl9ESVZfT1RIRVIuQ1E0MjAxNy4uLi5VU0QBAAAAEMaiAQMAAAAAAOOfFtyL1NsIHuk74I3U2wgoQ0lRLk5BU0RBUUdTOlRTTEEuSVFfQ09HUy5DUTQyMDE3Li4uLlVTRAEAAAAQxqIBAgAAAAgyODQ5LjQ2MwEIAAAABQAAAAExAQAAAAoxOTQ1ODczNzI1AwAAAAMxNjACAAAAAjM0BAAAAAEwBwAAAAoxMC8yNC8yMDIzCAAAAAoxMi8zMS8yMDE3CQAAAAEw458W3IvU2wgLwingjdTbCCZDSVEuTkFTREFRR1M6VFNMQS5JUV9BUC5DUTQyMDE3Li4uLlVTRAEAAAAQxqIBAgAAAAcyMzkwLjI1AQgAAAAFAAAAATEBAAAACjE5NDU4NzM3MjUDAAAAAzE2MAIAAAAEMTAxOAQAAAABMAcAAAAKMTAvMjQvMjAyMwgAAAAKMTIvMzEvMjAxNwkAAAABMOOfFtyL1NsIp24r4I3U2wgmQ0lRLk5BU0RBUUdTOlRTTEEuSVFfQVIuQ1E0MjAxNy4uLi5VU0QBAAAAEMaiAQIAAAAHNTE1LjM4MQEIAAAABQAAAAExAQAAAAoxOTQ1ODczNzI1AwAAAAMxNjACAAAABDEwMjEEAAAAATAHAAAACjEwLzI0LzIwMjMIAAAACjEyLzMxLzIwMTcJAAAAATDjnxbci9TbCP3fLeCN1NsILUNJUS5OQVNEQVFHUzpU</t>
  </si>
  <si>
    <t>U0xBLklRX0lOVkVOVE9SWS5DUTQyMDE3Li4uLlVTRAEAAAAQxqIBAgAAAAgyMjYzLjUzNwEIAAAABQAAAAExAQAAAAoxOTQ1ODczNzI1AwAAAAMxNjACAAAABDEwNDMEAAAAATAHAAAACjEwLzI0LzIwMjMIAAAACjEyLzMxLzIwMTcJAAAAATDjnxbci9TbCIdQMOCN1NsIJ0NJUS5OQVNEQVFHUzpUU0xBLklRX1NHQS5DUTQyMDE3Li4uLlVTRAEAAAAQxqIBAgAAAAY2NTYuNDkBCAAAAAUAAAABMQEAAAAKMTk0NTg3MzcyNQMAAAADMTYwAgAAAAIyMwQAAAABMAcAAAAKMTAvMjQvMjAyMwgAAAAKMTIvMzEvMjAxNwkAAAABMOOfFtyL1NsIlcEy4I3U2wg8Q0lRLk5BU0RBUUdTOlRTTEEuSVFfVE9UQUxfUkVWXzFZUl9BTk5fR1JPV1RILkNRNDIwMTcuLi4uVVNEAQAAABDGogECAAAABzQzLjkyOTEBCAAAAAUAAAABMQEAAAAKMTk0NTg3MzcyNQMAAAADMTYwAgAAAAQ0MTk0BAAAAAEwBwAAAAoxMC8yNC8yMDIzCAAAAAoxMi8zMS8yMDE3CQAAAAEw458W3IvU2wio80DgjdTbCCZDSVEuTkFTREFRR1M6VFNMQS5JUV9EQS5DUTQyMDE3Li4uLlVTRAEAAAAQxqIBAwAAAAAA458W3IvU2wgG7kLgjdTbCDRDSVEuTkFTREFRR1M6VFNMQS5JUV9ORVRfSU5URVJFU1RfRVhQLkNRNDIwMTcuLi4uVVNEAQAAABDGogECAAAACC0xMzYuMTI2AQgAAAAFAAAAATEBAAAACjE5NDU4NzM3MjUDAAAAAzE2MAIAAAADMzY4BAAA</t>
  </si>
  <si>
    <t>AAEwBwAAAAoxMC8yNC8yMDIzCAAAAAoxMi8zMS8yMDE3CQAAAAEw458W3IvU2wgKTETgjdTbCDNDSVEuTkFTREFRR1M6VFNMQS5JUV9ORVRfV09SS0lOR19DQVAuQ1E0MjAxNy4uLi5VU0QBAAAAEMaiAQIAAAAJLTM0OTMuMjg3AQgAAAAFAAAAATEBAAAACjE5NDU4NzM3MjUDAAAAAzE2MAIAAAAEMTMxMQQAAAABMAcAAAAKMTAvMjQvMjAyMwgAAAAKMTIvMzEvMjAxNwkAAAABMOOfFtyL1NsILktG4I3U2wgpQ0lRLk5BU0RBUUdTOlRTTEEuSVFfQ0FQRVguQ1E0MjAxNy4uLi5VU0QBAAAAEMaiAQIAAAAILTkwNi4xNDMBCAAAAAUAAAABMQEAAAAKMTk0NTg3MzcyNQMAAAADMTYwAgAAAAQyMDIxBAAAAAEwBwAAAAoxMC8yNC8yMDIzCAAAAAoxMi8zMS8yMDE3CQAAAAEw458W3IvU2wiCfRrgjdTbCC1DSVEuTkFTREFRR1M6VFNMQS5JUV9UT1RBTF9SRVYuQ1EzMjAxNy4uLi5VU0QBAAAAEMaiAQIAAAAIMjk4NC42NzUBCAAAAAUAAAABMQEAAAAKMTkxNzkwNjA2MAMAAAADMTYwAgAAAAIyOAQAAAABMAcAAAAKMTAvMjQvMjAyMwgAAAAJOS8zMC8yMDE3CQAAAAEw458W3IvU2wiHUDDgjdTbCCZDSVEuTkFTREFRR1M6VFNMQS5JUV9OSS5DUTMyMDE3Li4uLlVTRAEAAAAQxqIBAgAAAAgtNjE5LjM3NgEIAAAABQAAAAExAQAAAAoxOTE3OTA2MDYwAwAAAAMxNjACAAAAAjE1BAAAAAEwBwAAAAoxMC8yNC8yMDIz</t>
  </si>
  <si>
    <t>CAAAAAk5LzMwLzIwMTcJAAAAATDjnxbci9TbCJXBMuCN1NsILkNJUS5OQVNEQVFHUzpUU0xBLklRX0NBU0hfRVFVSVYuQ1EzMjAxNy4uLi5VU0QBAAAAEMaiAQIAAAAHMzUzMC4wMwEIAAAABQAAAAExAQAAAAoxOTE3OTA2MDYwAwAAAAMxNjACAAAABDEwOTYEAAAAATAHAAAACjEwLzI0LzIwMjMIAAAACTkvMzAvMjAxNwkAAAABMOOfFtyL1NsISVg14I3U2wgyQ0lRLk5BU0RBUUdTOlRTTEEuSVFfQ0FTSF9TVF9JTlZFU1QuQ1EzMjAxNy4uLi5VU0QBAAAAEMaiAQIAAAAHMzUzMC4wMwEIAAAABQAAAAExAQAAAAoxOTE3OTA2MDYwAwAAAAMxNjACAAAABDEwMDIEAAAAATAHAAAACjEwLzI0LzIwMjMIAAAACTkvMzAvMjAxNwkAAAABMOOfFtyL1NsI0vI34I3U2wgsQ0lRLk5BU0RBUUdTOlRTTEEuSVFfVE9UQUxfQ0EuQ1EzMjAxNy4uLi5VU0QBAAAAEMaiAQIAAAAINzA2OC43MzMBCAAAAAUAAAABMQEAAAAKMTkxNzkwNjA2MAMAAAADMTYwAgAAAAQxMDA4BAAAAAEwBwAAAAoxMC8yNC8yMDIzCAAAAAk5LzMwLzIwMTcJAAAAATDjnxbci9TbCN1POeCN1NsIMENJUS5OQVNEQVFHUzpUU0xBLklRX1RPVEFMX0FTU0VUUy5DUTMyMDE3Li4uLlVTRAEAAAAQxqIBAgAAAAkyODEwNy4wNzQBCAAAAAUAAAABMQEAAAAKMTkxNzkwNjA2MAMAAAADMTYwAgAAAAQxMDA3BAAAAAEwBwAAAAoxMC8yNC8yMDIzCAAAAAk5</t>
  </si>
  <si>
    <t>LzMwLzIwMTcJAAAAATDjnxbci9TbCGRgV+CN1NsILENJUS5OQVNEQVFHUzpUU0xBLklRX1RPVEFMX0NMLkNRMzIwMTcuLi4uVVNEAQAAABDGogECAAAACDY0NjkuMjk3AQgAAAAFAAAAATEBAAAACjE5MTc5MDYwNjADAAAAAzE2MAIAAAAEMTAwOQQAAAABMAcAAAAKMTAvMjQvMjAyMwgAAAAJOS8zMC8yMDE3CQAAAAEw458W3IvU2wgfmyngjdTbCC5DSVEuTkFTREFRR1M6VFNMQS5JUV9UT1RBTF9MSUFCLkNRMzIwMTcuLi4uVVNEAQAAABDGogECAAAACTIxOTI5LjQxNAEIAAAABQAAAAExAQAAAAoxOTE3OTA2MDYwAwAAAAMxNjACAAAABDEyNzYEAAAAATAHAAAACjEwLzI0LzIwMjMIAAAACTkvMzAvMjAxNwkAAAABMOOfFtyL1NsIgn0a4I3U2wgvQ0lRLk5BU0RBUUdTOlRTTEEuSVFfUFJFRl9FUVVJVFkuQ1EzMjAxNy4uLi5VU0QBAAAAEMaiAQMAAAAAAOOfFtyL1NsIl0cr4I3U2wg3Q0lRLk5BU0RBUUdTOlRTTEEuSVFfVE9UQUxfQ09NTU9OX0VRVUlUWS5DUTMyMDE3Li4uLlVTRAEAAAAQxqIBAgAAAAc0NzExLjQ4AQgAAAAFAAAAATEBAAAACjE5MTc5MDYwNjADAAAAAzE2MAIAAAAEMTAwNgQAAAABMAcAAAAKMTAvMjQvMjAyMwgAAAAJOS8zMC8yMDE3CQAAAAEw458W3IvU2wj93y3gjdTbCChDSVEuTkFTREFRR1M6VFNMQS5JUV9BUElDLkNRMzIwMTcuLi4uVVNEAQAAABDGogECAAAACDg5ODkuMDIy</t>
  </si>
  <si>
    <t>AQgAAAAFAAAAATEBAAAACjE5MTc5MDYwNjADAAAAAzE2MAIAAAAEMTA4NAQAAAABMAcAAAAKMTAvMjQvMjAyMwgAAAAJOS8zMC8yMDE3CQAAAAEw458W3IvU2wg2vj3gjdTbCCZDSVEuTkFTREFRR1M6VFNMQS5JUV9SRS5DUTMyMDE3Li4uLlVTRAEAAAAQxqIBAgAAAAgtNDI5OC45NgEIAAAABQAAAAExAQAAAAoxOTE3OTA2MDYwAwAAAAMxNjACAAAABDEyMjIEAAAAATAHAAAACjEwLzI0LzIwMjMIAAAACTkvMzAvMjAxNwkAAAABMOOfFtyL1NsIisxA4I3U2wgwQ0lRLk5BU0RBUUdTOlRTTEEuSVFfVE9UQUxfRVFVSVRZLkNRMzIwMTcuLi4uVVNEAQAAABDGogECAAAABzYxNzcuNjYBCAAAAAUAAAABMQEAAAAKMTkxNzkwNjA2MAMAAAADMTYwAgAAAAQxMjc1BAAAAAEwBwAAAAoxMC8yNC8yMDIzCAAAAAk5LzMwLzIwMTcJAAAAATDjnxbci9TbCO3GQuCN1NsIQUNJUS5OQVNEQVFHUzpUU0xBLklRX1RPVEFMX09VVFNUQU5ESU5HX0ZJTElOR19EQVRFLkNRMzIwMTcuLi4uVVNEAQAAABDGogECAAAACzI1MjEuMDEwOTI1AQQAAAAFAAAAATUBAAAACjE5MTc5MDYwNjACAAAABTI0MTUzBgAAAAEw458W3IvU2wgKTETgjdTbCC5DSVEuTkFTREFRR1M6VFNMQS5JUV9UT1RBTF9ERUJULkNRMzIwMTcuLi4uVVNEAQAAABDGogECAAAACTExNzIwLjE0OQEIAAAABQAAAAExAQAAAAoxOTE3OTA2MDYwAwAAAAMxNjAC</t>
  </si>
  <si>
    <t>AAAABDQxNzMEAAAAATAHAAAACjEwLzI0LzIwMjMIAAAACTkvMzAvMjAxNwkAAAABMOOfFtyL1NsISVg14I3U2wgyQ0lRLk5BU0RBUUdTOlRTTEEuSVFfUFJFRl9ESVZfT1RIRVIuQ1EzMjAxNy4uLi5VU0QBAAAAEMaiAQMAAAAAAOOfFtyL1NsI0vI34I3U2wgoQ0lRLk5BU0RBUUdTOlRTTEEuSVFfQ09HUy5DUTMyMDE3Li4uLlVTRAEAAAAQxqIBAgAAAAgyNTM1LjUzNQEIAAAABQAAAAExAQAAAAoxOTE3OTA2MDYwAwAAAAMxNjACAAAAAjM0BAAAAAEwBwAAAAoxMC8yNC8yMDIzCAAAAAk5LzMwLzIwMTcJAAAAATDjnxbci9TbCN1POeCN1NsIJkNJUS5OQVNEQVFHUzpUU0xBLklRX0FQLkNRMzIwMTcuLi4uVVNEAQAAABDGogECAAAACDIzODUuNzc4AQgAAAAFAAAAATEBAAAACjE5MTc5MDYwNjADAAAAAzE2MAIAAAAEMTAxOAQAAAABMAcAAAAKMTAvMjQvMjAyMwgAAAAJOS8zMC8yMDE3CQAAAAEw458W3IvU2wi2YjrgjdTbCCZDSVEuTkFTREFRR1M6VFNMQS5JUV9BUi5DUTMyMDE3Li4uLlVTRAEAAAAQxqIBAgAAAAc2MDcuNzM0AQgAAAAFAAAAATEBAAAACjE5MTc5MDYwNjADAAAAAzE2MAIAAAAEMTAyMQQAAAABMAcAAAAKMTAvMjQvMjAyMwgAAAAJOS8zMC8yMDE3CQAAAAEw458W3IvU2wge6TvgjdTbCC1DSVEuTkFTREFRR1M6VFNMQS5JUV9JTlZFTlRPUlkuQ1EzMjAxNy4uLi5VU0QBAAAAEMaiAQIA</t>
  </si>
  <si>
    <t>AAAIMjQ3MS4zODIBCAAAAAUAAAABMQEAAAAKMTkxNzkwNjA2MAMAAAADMTYwAgAAAAQxMDQzBAAAAAEwBwAAAAoxMC8yNC8yMDIzCAAAAAk5LzMwLzIwMTcJAAAAATDjnxbci9TbCJdHK+CN1NsIJ0NJUS5OQVNEQVFHUzpUU0xBLklRX1NHQS5DUTMyMDE3Li4uLlVTRAEAAAAQxqIBAgAAAAc2NTIuOTk4AQgAAAAFAAAAATEBAAAACjE5MTc5MDYwNjADAAAAAzE2MAIAAAACMjMEAAAAATAHAAAACjEwLzI0LzIwMjMIAAAACTkvMzAvMjAxNwkAAAABMOOfFtyL1NsIgn0a4I3U2wg8Q0lRLk5BU0RBUUdTOlRTTEEuSVFfVE9UQUxfUkVWXzFZUl9BTk5fR1JPV1RILkNRMzIwMTcuLi4uVVNEAQAAABDGogECAAAABzI5Ljg1NjcBCAAAAAUAAAABMQEAAAAKMTkxNzkwNjA2MAMAAAADMTYwAgAAAAQ0MTk0BAAAAAEwBwAAAAoxMC8yNC8yMDIzCAAAAAk5LzMwLzIwMTcJAAAAATDjnxbci9TbCP3fLeCN1NsIJkNJUS5OQVNEQVFHUzpUU0xBLklRX0RBLkNRMzIwMTcuLi4uVVNEAQAAABDGogEDAAAAAADjnxbci9TbCIdQMOCN1NsINENJUS5OQVNEQVFHUzpUU0xBLklRX05FVF9JTlRFUkVTVF9FWFAuQ1EzMjAxNy4uLi5VU0QBAAAAEMaiAQIAAAAILTExMi43NzkBCAAAAAUAAAABMQEAAAAKMTkxNzkwNjA2MAMAAAADMTYwAgAAAAMzNjgEAAAAATAHAAAACjEwLzI0LzIwMjMIAAAACTkvMzAvMjAxNwkAAAABMOOfFtyL</t>
  </si>
  <si>
    <t>1NsIlcEy4I3U2wgzQ0lRLk5BU0RBUUdTOlRTTEEuSVFfTkVUX1dPUktJTkdfQ0FQLkNRMzIwMTcuLi4uVVNEAQAAABDGogECAAAACS0yNDg4LjUxMwEIAAAABQAAAAExAQAAAAoxOTE3OTA2MDYwAwAAAAMxNjACAAAABDEzMTEEAAAAATAHAAAACjEwLzI0LzIwMjMIAAAACTkvMzAvMjAxNwkAAAABMOOfFtyL1NsIisxA4I3U2wgpQ0lRLk5BU0RBUUdTOlRTTEEuSVFfQ0FQRVguQ1EzMjAxNy4uLi5VU0QBAAAAEMaiAQIAAAAJLTEyNDQuNzI3AQgAAAAFAAAAATEBAAAACjE5MTc5MDYwNjADAAAAAzE2MAIAAAAEMjAyMQQAAAABMAcAAAAKMTAvMjQvMjAyMwgAAAAJOS8zMC8yMDE3CQAAAAEw458W3IvU2wjtxkLgjdTbCC1DSVEuTkFTREFRR1M6VFNMQS5JUV9UT1RBTF9SRVYuQ1EyMjAxNy4uLi5VU0QBAAAAEMaiAQIAAAAIMjc4OS41NTcBCAAAAAUAAAABMQEAAAAKMTg5ODkyNjE2MQMAAAADMTYwAgAAAAIyOAQAAAABMAcAAAAKMTAvMjQvMjAyMwgAAAAJNi8zMC8yMDE3CQAAAAEw458W3IvU2wge6TvgjdTbCCZDSVEuTkFTREFRR1M6VFNMQS5JUV9OSS5DUTIyMDE3Li4uLlVTRAEAAAAQxqIBAgAAAAgtMzM2LjM5NwEIAAAABQAAAAExAQAAAAoxODk4OTI2MTYxAwAAAAMxNjACAAAAAjE1BAAAAAEwBwAAAAoxMC8yNC8yMDIzCAAAAAk2LzMwLzIwMTcJAAAAATDjnxbci9TbCDa+PeCN1NsILkNJUS5OQVNE</t>
  </si>
  <si>
    <t>QVFHUzpUU0xBLklRX0NBU0hfRVFVSVYuQ1EyMjAxNy4uLi5VU0QBAAAAEMaiAQIAAAAIMzAzNS45MjQBCAAAAAUAAAABMQEAAAAKMTg5ODkyNjE2MQMAAAADMTYwAgAAAAQxMDk2BAAAAAEwBwAAAAoxMC8yNC8yMDIzCAAAAAk2LzMwLzIwMTcJAAAAATDjnxbci9TbCNrFVuCN1NsIMkNJUS5OQVNEQVFHUzpUU0xBLklRX0NBU0hfU1RfSU5WRVNULkNRMjIwMTcuLi4uVVNEAQAAABDGogECAAAACDMwMzUuOTI0AQgAAAAFAAAAATEBAAAACjE4OTg5MjYxNjEDAAAAAzE2MAIAAAAEMTAwMgQAAAABMAcAAAAKMTAvMjQvMjAyMwgAAAAJNi8zMC8yMDE3CQAAAAEw458W3IvU2whtKTDgjdTbCCxDSVEuTkFTREFRR1M6VFNMQS5JUV9UT1RBTF9DQS5DUTIyMDE3Li4uLlVTRAEAAAAQxqIBAgAAAAg2MzU5LjQ0NAEIAAAABQAAAAExAQAAAAoxODk4OTI2MTYxAwAAAAMxNjACAAAABDEwMDgEAAAAATAHAAAACjEwLzI0LzIwMjMIAAAACTYvMzAvMjAxNwkAAAABMOOfFtyL1NsIlcEy4I3U2wgwQ0lRLk5BU0RBUUdTOlRTTEEuSVFfVE9UQUxfQVNTRVRTLkNRMjIwMTcuLi4uVVNEAQAAABDGogECAAAACTI2MDQzLjcwNQEIAAAABQAAAAExAQAAAAoxODk4OTI2MTYxAwAAAAMxNjACAAAABDEwMDcEAAAAATAHAAAACjEwLzI0LzIwMjMIAAAACTYvMzAvMjAxNwkAAAABMOOfFtyL1NsISVg14I3U2wgsQ0lRLk5BU0RBUUdT</t>
  </si>
  <si>
    <t>OlRTTEEuSVFfVE9UQUxfQ0wuQ1EyMjAxNy4uLi5VU0QBAAAAEMaiAQIAAAAINjU0OC4wNDMBCAAAAAUAAAABMQEAAAAKMTg5ODkyNjE2MQMAAAADMTYwAgAAAAQxMDA5BAAAAAEwBwAAAAoxMC8yNC8yMDIzCAAAAAk2LzMwLzIwMTcJAAAAATDjnxbci9TbCNLyN+CN1NsILkNJUS5OQVNEQVFHUzpUU0xBLklRX1RPVEFMX0xJQUIuQ1EyMjAxNy4uLi5VU0QBAAAAEMaiAQIAAAAIMTk0NjEuNTkBCAAAAAUAAAABMQEAAAAKMTg5ODkyNjE2MQMAAAADMTYwAgAAAAQxMjc2BAAAAAEwBwAAAAoxMC8yNC8yMDIzCAAAAAk2LzMwLzIwMTcJAAAAATDjnxbci9TbCN1POeCN1NsIL0NJUS5OQVNEQVFHUzpUU0xBLklRX1BSRUZfRVFVSVRZLkNRMjIwMTcuLi4uVVNEAQAAABDGogEDAAAAAADjnxbci9TbCC5LRuCN1NsIN0NJUS5OQVNEQVFHUzpUU0xBLklRX1RPVEFMX0NPTU1PTl9FUVVJVFkuQ1EyMjAxNy4uLi5VU0QBAAAAEMaiAQIAAAAINTEwNS43NTIBCAAAAAUAAAABMQEAAAAKMTg5ODkyNjE2MQMAAAADMTYwAgAAAAQxMDA2BAAAAAEwBwAAAAoxMC8yNC8yMDIzCAAAAAk2LzMwLzIwMTcJAAAAATDjnxbci9TbCB+bKeCN1NsIKENJUS5OQVNEQVFHUzpUU0xBLklRX0FQSUMuQ1EyMjAxNy4uLi5VU0QBAAAAEMaiAQIAAAAIODc3NC4yMTIBCAAAAAUAAAABMQEAAAAKMTg5ODkyNjE2MQMAAAADMTYwAgAAAAQxMDg0</t>
  </si>
  <si>
    <t>BAAAAAEwBwAAAAoxMC8yNC8yMDIzCAAAAAk2LzMwLzIwMTcJAAAAATDjnxbci9TbCJdHK+CN1NsIJkNJUS5OQVNEQVFHUzpUU0xBLklRX1JFLkNRMjIwMTcuLi4uVVNEAQAAABDGogECAAAACS0zNjc5LjU4NAEIAAAABQAAAAExAQAAAAoxODk4OTI2MTYxAwAAAAMxNjACAAAABDEyMjIEAAAAATAHAAAACjEwLzI0LzIwMjMIAAAACTYvMzAvMjAxNwkAAAABMOOfFtyL1NsIYFQa4I3U2wgwQ0lRLk5BU0RBUUdTOlRTTEEuSVFfVE9UQUxfRVFVSVRZLkNRMjIwMTcuLi4uVVNEAQAAABDGogECAAAACDY1ODIuMTE1AQgAAAAFAAAAATEBAAAACjE4OTg5MjYxNjEDAAAAAzE2MAIAAAAEMTI3NQQAAAABMAcAAAAKMTAvMjQvMjAyMwgAAAAJNi8zMC8yMDE3CQAAAAEw458W3IvU2wg2vj3gjdTbCEFDSVEuTkFTREFRR1M6VFNMQS5JUV9UT1RBTF9PVVRTVEFORElOR19GSUxJTkdfREFURS5DUTIyMDE3Li4uLlVTRAEAAAAQxqIBAgAAAAsyNTAzLjMwNTM0NQEEAAAABQAAAAE1AQAAAAoxODk4OTI2MTYxAgAAAAUyNDE1MwYAAAABMOOfFtyL1NsIRrRV4I3U2wguQ0lRLk5BU0RBUUdTOlRTTEEuSVFfVE9UQUxfREVCVC5DUTIyMDE3Li4uLlVTRAEAAAAQxqIBAgAAAAg5NTU3LjQwNgEIAAAABQAAAAExAQAAAAoxODk4OTI2MTYxAwAAAAMxNjACAAAABDQxNzMEAAAAATAHAAAACjEwLzI0LzIwMjMIAAAACTYvMzAvMjAx</t>
  </si>
  <si>
    <t>NwkAAAABMOOfFtyL1NsIisxA4I3U2wgyQ0lRLk5BU0RBUUdTOlRTTEEuSVFfUFJFRl9ESVZfT1RIRVIuQ1EyMjAxNy4uLi5VU0QBAAAAEMaiAQMAAAAAAOOfFtyL1NsI7cZC4I3U2wgoQ0lRLk5BU0RBUUdTOlRTTEEuSVFfQ09HUy5DUTIyMDE3Li4uLlVTRAEAAAAQxqIBAgAAAAgyMTIyLjk0MgEIAAAABQAAAAExAQAAAAoxODk4OTI2MTYxAwAAAAMxNjACAAAAAjM0BAAAAAEwBwAAAAoxMC8yNC8yMDIzCAAAAAk2LzMwLzIwMTcJAAAAATDjnxbci9TbCApMROCN1NsIJkNJUS5OQVNEQVFHUzpUU0xBLklRX0FQLkNRMjIwMTcuLi4uVVNEAQAAABDGogECAAAACDIzNTkuMzE2AQgAAAAFAAAAATEBAAAACjE4OTg5MjYxNjEDAAAAAzE2MAIAAAAEMTAxOAQAAAABMAcAAAAKMTAvMjQvMjAyMwgAAAAJNi8zMC8yMDE3CQAAAAEw458W3IvU2whJWDXgjdTbCCZDSVEuTkFTREFRR1M6VFNMQS5JUV9BUi5DUTIyMDE3Li4uLlVTRAEAAAAQxqIBAgAAAAc0NTMuNTM5AQgAAAAFAAAAATEBAAAACjE4OTg5MjYxNjEDAAAAAzE2MAIAAAAEMTAyMQQAAAABMAcAAAAKMTAvMjQvMjAyMwgAAAAJNi8zMC8yMDE3CQAAAAEw458W3IvU2wjS8jfgjdTbCC1DSVEuTkFTREFRR1M6VFNMQS5JUV9JTlZFTlRPUlkuQ1EyMjAxNy4uLi5VU0QBAAAAEMaiAQIAAAAIMjQzOC4xMTEBCAAAAAUAAAABMQEAAAAKMTg5ODkyNjE2MQMAAAAD</t>
  </si>
  <si>
    <t>MTYwAgAAAAQxMDQzBAAAAAEwBwAAAAoxMC8yNC8yMDIzCAAAAAk2LzMwLzIwMTcJAAAAATDjnxbci9TbCN1POeCN1NsIJ0NJUS5OQVNEQVFHUzpUU0xBLklRX1NHQS5DUTIyMDE3Li4uLlVTRAEAAAAQxqIBAgAAAAc1MzcuNzU3AQgAAAAFAAAAATEBAAAACjE4OTg5MjYxNjEDAAAAAzE2MAIAAAACMjMEAAAAATAHAAAACjEwLzI0LzIwMjMIAAAACTYvMzAvMjAxNwkAAAABMOOfFtyL1NsItmI64I3U2wg8Q0lRLk5BU0RBUUdTOlRTTEEuSVFfVE9UQUxfUkVWXzFZUl9BTk5fR1JPV1RILkNRMjIwMTcuLi4uVVNEAQAAABDGogECAAAACDExOS42NDcyAQgAAAAFAAAAATEBAAAACjE4OTg5MjYxNjEDAAAAAzE2MAIAAAAENDE5NAQAAAABMAcAAAAKMTAvMjQvMjAyMwgAAAAJNi8zMC8yMDE3CQAAAAEw458W3IvU2wge6TvgjdTbCCZDSVEuTkFTREFRR1M6VFNMQS5JUV9EQS5DUTIyMDE3Li4uLlVTRAEAAAAQxqIBAwAAAAAA458W3IvU2wiXRyvgjdTbCDRDSVEuTkFTREFRR1M6VFNMQS5JUV9ORVRfSU5URVJFU1RfRVhQLkNRMjIwMTcuLi4uVVNEAQAAABDGogECAAAABy0xMTEuNzQBCAAAAAUAAAABMQEAAAAKMTg5ODkyNjE2MQMAAAADMTYwAgAAAAMzNjgEAAAAATAHAAAACjEwLzI0LzIwMjMIAAAACTYvMzAvMjAxNwkAAAABMOOfFtyL1NsI/d8t4I3U2wgzQ0lRLk5BU0RBUUdTOlRTTEEuSVFfTkVUX1dPUktJ</t>
  </si>
  <si>
    <t>TkdfQ0FQLkNRMjIwMTcuLi4uVVNEAQAAABDGogECAAAACS0yMzk0LjMwMgEIAAAABQAAAAExAQAAAAoxODk4OTI2MTYxAwAAAAMxNjACAAAABDEzMTEEAAAAATAHAAAACjEwLzI0LzIwMjMIAAAACTYvMzAvMjAxNwkAAAABMOOfFtyL1NsIbSkw4I3U2wgpQ0lRLk5BU0RBUUdTOlRTTEEuSVFfQ0FQRVguQ1EyMjAxNy4uLi5VU0QBAAAAEMaiAQIAAAAJLTExNTcuOTEyAQgAAAAFAAAAATEBAAAACjE4OTg5MjYxNjEDAAAAAzE2MAIAAAAEMjAyMQQAAAABMAcAAAAKMTAvMjQvMjAyMwgAAAAJNi8zMC8yMDE3CQAAAAEw458W3IvU2whgVBrgjdTbCC1DSVEuTkFTREFRR1M6VFNMQS5JUV9UT1RBTF9SRVYuQ1ExMjAxNy4uLi5VU0QBAAAAEMaiAQIAAAAHMjY5Ni4yNwEIAAAABQAAAAExAQAAAAoxODg3MjM2NDc4AwAAAAMxNjACAAAAAjI4BAAAAAEwBwAAAAoxMC8yNC8yMDIzCAAAAAkzLzMxLzIwMTcJAAAAATDjnxbci9TbCB+bKeCN1NsIJkNJUS5OQVNEQVFHUzpUU0xBLklRX05JLkNRMTIwMTcuLi4uVVNEAQAAABDGogECAAAACC0zMzAuMjc3AQgAAAAFAAAAATEBAAAACjE4ODcyMzY0NzgDAAAAAzE2MAIAAAACMTUEAAAAATAHAAAACjEwLzI0LzIwMjMIAAAACTMvMzEvMjAxNwkAAAABMOOfFtyL1NsItmI64I3U2wguQ0lRLk5BU0RBUUdTOlRTTEEuSVFfQ0FTSF9FUVVJVi5DUTEyMDE3Li4uLlVTRAEAAAAQ</t>
  </si>
  <si>
    <t>xqIBAgAAAAg0MDA2LjU5MwEIAAAABQAAAAExAQAAAAoxODg3MjM2NDc4AwAAAAMxNjACAAAABDEwOTYEAAAAATAHAAAACjEwLzI0LzIwMjMIAAAACTMvMzEvMjAxNwkAAAABMOOfFtyL1NsIHuk74I3U2wgyQ0lRLk5BU0RBUUdTOlRTTEEuSVFfQ0FTSF9TVF9JTlZFU1QuQ1ExMjAxNy4uLi5VU0QBAAAAEMaiAQIAAAAINDAwNi41OTMBCAAAAAUAAAABMQEAAAAKMTg4NzIzNjQ3OAMAAAADMTYwAgAAAAQxMDAyBAAAAAEwBwAAAAoxMC8yNC8yMDIzCAAAAAkzLzMxLzIwMTcJAAAAATDjnxbci9TbCDa+PeCN1NsILENJUS5OQVNEQVFHUzpUU0xBLklRX1RPVEFMX0NBLkNRMTIwMTcuLi4uVVNEAQAAABDGogECAAAACDcwMjcuODg5AQgAAAAFAAAAATEBAAAACjE4ODcyMzY0NzgDAAAAAzE2MAIAAAAEMTAwOAQAAAABMAcAAAAKMTAvMjQvMjAyMwgAAAAJMy8zMS8yMDE3CQAAAAEw458W3IvU2wi2e1TgjdTbCDBDSVEuTkFTREFRR1M6VFNMQS5JUV9UT1RBTF9BU1NFVFMuQ1ExMjAxNy4uLi5VU0QBAAAAEMaiAQIAAAAJMjUwNTMuNzI2AQgAAAAFAAAAATEBAAAACjE4ODcyMzY0NzgDAAAAAzE2MAIAAAAEMTAwNwQAAAABMAcAAAAKMTAvMjQvMjAyMwgAAAAJMy8zMS8yMDE3CQAAAAEw458W3IvU2wguS0bgjdTbCCxDSVEuTkFTREFRR1M6VFNMQS5JUV9UT1RBTF9DTC5DUTEyMDE3Li4uLlVTRAEAAAAQxqIBAgAA</t>
  </si>
  <si>
    <t>AAg2MjUyLjcyMgEIAAAABQAAAAExAQAAAAoxODg3MjM2NDc4AwAAAAMxNjACAAAABDEwMDkEAAAAATAHAAAACjEwLzI0LzIwMjMIAAAACTMvMzEvMjAxNwkAAAABMOOfFtyL1NsIlcEy4I3U2wguQ0lRLk5BU0RBUUdTOlRTTEEuSVFfVE9UQUxfTElBQi5DUTEyMDE3Li4uLlVTRAEAAAAQxqIBAgAAAAkxODg5Mi42MzYBCAAAAAUAAAABMQEAAAAKMTg4NzIzNjQ3OAMAAAADMTYwAgAAAAQxMjc2BAAAAAEwBwAAAAoxMC8yNC8yMDIzCAAAAAkzLzMxLzIwMTcJAAAAATDjnxbci9TbCGBUGuCN1NsIL0NJUS5OQVNEQVFHUzpUU0xBLklRX1BSRUZfRVFVSVRZLkNRMTIwMTcuLi4uVVNEAQAAABDGogEDAAAAAADjnxbci9TbCElYNeCN1NsIN0NJUS5OQVNEQVFHUzpUU0xBLklRX1RPVEFMX0NPTU1PTl9FUVVJVFkuQ1ExMjAxNy4uLi5VU0QBAAAAEMaiAQIAAAAINDk4Ny43MTkBCAAAAAUAAAABMQEAAAAKMTg4NzIzNjQ3OAMAAAADMTYwAgAAAAQxMDA2BAAAAAEwBwAAAAoxMC8yNC8yMDIzCAAAAAkzLzMxLzIwMTcJAAAAATDjnxbci9TbCNLyN+CN1NsIKENJUS5OQVNEQVFHUzpUU0xBLklRX0FQSUMuQ1ExMjAxNy4uLi5VU0QBAAAAEMaiAQIAAAAIODM1MS41MTQBCAAAAAUAAAABMQEAAAAKMTg4NzIzNjQ3OAMAAAADMTYwAgAAAAQxMDg0BAAAAAEwBwAAAAoxMC8yNC8yMDIzCAAAAAkzLzMxLzIwMTcJAAAAATDj</t>
  </si>
  <si>
    <t>nxbci9TbCJooOeCN1NsIJkNJUS5OQVNEQVFHUzpUU0xBLklRX1JFLkNRMTIwMTcuLi4uVVNEAQAAABDGogECAAAACS0zMzQzLjE4NwEIAAAABQAAAAExAQAAAAoxODg3MjM2NDc4AwAAAAMxNjACAAAABDEyMjIEAAAAATAHAAAACjEwLzI0LzIwMjMIAAAACTMvMzEvMjAxNwkAAAABMOOfFtyL1NsIH5sp4I3U2wgwQ0lRLk5BU0RBUUdTOlRTTEEuSVFfVE9UQUxfRVFVSVRZLkNRMTIwMTcuLi4uVVNEAQAAABDGogECAAAABzYxNjEuMDkBCAAAAAUAAAABMQEAAAAKMTg4NzIzNjQ3OAMAAAADMTYwAgAAAAQxMjc1BAAAAAEwBwAAAAoxMC8yNC8yMDIzCAAAAAkzLzMxLzIwMTcJAAAAATDjnxbci9TbCJdHK+CN1NsIQUNJUS5OQVNEQVFHUzpUU0xBLklRX1RPVEFMX09VVFNUQU5ESU5HX0ZJTElOR19EQVRFLkNRMTIwMTcuLi4uVVNEAQAAABDGogECAAAACjI0NjMuODk2MDQBBAAAAAUAAAABNQEAAAAKMTg4NzIzNjQ3OAIAAAAFMjQxNTMGAAAAATDjnxbci9TbCP3fLeCN1NsILkNJUS5OQVNEQVFHUzpUU0xBLklRX1RPVEFMX0RFQlQuQ1ExMjAxNy4uLi5VU0QBAAAAEMaiAQIAAAAIOTY2Ny43MjYBCAAAAAUAAAABMQEAAAAKMTg4NzIzNjQ3OAMAAAADMTYwAgAAAAQ0MTczBAAAAAEwBwAAAAoxMC8yNC8yMDIzCAAAAAkzLzMxLzIwMTcJAAAAATDjnxbci9TbCG0pMOCN1NsIMkNJUS5OQVNEQVFHUzpUU0xBLklR</t>
  </si>
  <si>
    <t>X1BSRUZfRElWX09USEVSLkNRMTIwMTcuLi4uVVNEAQAAABDGogEDAAAAAADjnxbci9TbCDa+PeCN1NsIKENJUS5OQVNEQVFHUzpUU0xBLklRX0NPR1MuQ1ExMjAxNy4uLi5VU0QBAAAAEMaiAQIAAAAIMjAyOC4zMjQBCAAAAAUAAAABMQEAAAAKMTg4NzIzNjQ3OAMAAAADMTYwAgAAAAIzNAQAAAABMAcAAAAKMTAvMjQvMjAyMwgAAAAJMy8zMS8yMDE3CQAAAAEw458W3IvU2wiPHVPgjdTbCCZDSVEuTkFTREFRR1M6VFNMQS5JUV9BUC5DUTEyMDE3Li4uLlVTRAEAAAAQxqIBAgAAAAgyMDc1LjMzMwEIAAAABQAAAAExAQAAAAoxODg3MjM2NDc4AwAAAAMxNjACAAAABDEwMTgEAAAAATAHAAAACjEwLzI0LzIwMjMIAAAACTMvMzEvMjAxNwkAAAABMOOfFtyL1NsIisxA4I3U2wgmQ0lRLk5BU0RBUUdTOlRTTEEuSVFfQVIuQ1ExMjAxNy4uLi5VU0QBAAAAEMaiAQIAAAAHNDQwLjM0OQEIAAAABQAAAAExAQAAAAoxODg3MjM2NDc4AwAAAAMxNjACAAAABDEwMjEEAAAAATAHAAAACjEwLzI0LzIwMjMIAAAACTMvMzEvMjAxNwkAAAABMOOfFtyL1NsI7cZC4I3U2wgtQ0lRLk5BU0RBUUdTOlRTTEEuSVFfSU5WRU5UT1JZLkNRMTIwMTcuLi4uVVNEAQAAABDGogECAAAACDIyMjAuMzM2AQgAAAAFAAAAATEBAAAACjE4ODcyMzY0NzgDAAAAAzE2MAIAAAAEMTA0MwQAAAABMAcAAAAKMTAvMjQvMjAyMwgAAAAJMy8zMS8y</t>
  </si>
  <si>
    <t>MDE3CQAAAAEw458W3IvU2wgKTETgjdTbCCdDSVEuTkFTREFRR1M6VFNMQS5JUV9TR0EuQ1ExMjAxNy4uLi5VU0QBAAAAEMaiAQIAAAAHNjAzLjQ1NQEIAAAABQAAAAExAQAAAAoxODg3MjM2NDc4AwAAAAMxNjACAAAAAjIzBAAAAAEwBwAAAAoxMC8yNC8yMDIzCAAAAAkzLzMxLzIwMTcJAAAAATDjnxbci9TbCGBUGuCN1NsIPENJUS5OQVNEQVFHUzpUU0xBLklRX1RPVEFMX1JFVl8xWVJfQU5OX0dST1dUSC5DUTEyMDE3Li4uLlVTRAEAAAAQxqIBAgAAAAgxMzUuMDYxNgEIAAAABQAAAAExAQAAAAoxODg3MjM2NDc4AwAAAAMxNjACAAAABDQxOTQEAAAAATAHAAAACjEwLzI0LzIwMjMIAAAACTMvMzEvMjAxNwkAAAABMOOfFtyL1NsI0vI34I3U2wgmQ0lRLk5BU0RBUUdTOlRTTEEuSVFfREEuQ1ExMjAxNy4uLi5VU0QBAAAAEMaiAQMAAAAAAOOfFtyL1NsImig54I3U2wg0Q0lRLk5BU0RBUUdTOlRTTEEuSVFfTkVUX0lOVEVSRVNUX0VYUC5DUTEyMDE3Li4uLlVTRAEAAAAQxqIBAgAAAActOTYuMjU2AQgAAAAFAAAAATEBAAAACjE4ODcyMzY0NzgDAAAAAzE2MAIAAAADMzY4BAAAAAEwBwAAAAoxMC8yNC8yMDIzCAAAAAkzLzMxLzIwMTcJAAAAATDjnxbci9TbCLZiOuCN1NsIM0NJUS5OQVNEQVFHUzpUU0xBLklRX05FVF9XT1JLSU5HX0NBUC5DUTEyMDE3Li4uLlVTRAEAAAAQxqIBAgAAAAktMjIwOS43MzIB</t>
  </si>
  <si>
    <t>CAAAAAUAAAABMQEAAAAKMTg4NzIzNjQ3OAMAAAADMTYwAgAAAAQxMzExBAAAAAEwBwAAAAoxMC8yNC8yMDIzCAAAAAkzLzMxLzIwMTcJAAAAATDjnxbci9TbCB7pO+CN1NsIKUNJUS5OQVNEQVFHUzpUU0xBLklRX0NBUEVYLkNRMTIwMTcuLi4uVVNEAQAAABDGogECAAAACC03NzIuNTcyAQgAAAAFAAAAATEBAAAACjE4ODcyMzY0NzgDAAAAAzE2MAIAAAAEMjAyMQQAAAABMAcAAAAKMTAvMjQvMjAyMwgAAAAJMy8zMS8yMDE3CQAAAAEw458W3IvU2wj93y3gjdTbCC1DSVEuTkFTREFRR1M6VFNMQS5JUV9UT1RBTF9SRVYuQ1E0MjAxNi4uLi5VU0QBAAAAEMaiAQIAAAAIMjI4NC42MzEBCAAAAAUAAAABMQEAAAAKMTg3NTc3MDIwOQMAAAADMTYwAgAAAAIyOAQAAAABMAcAAAAKMTAvMjQvMjAyMwgAAAAKMTIvMzEvMjAxNgkAAAABMOOfFtyL1NsICkxE4I3U2wgmQ0lRLk5BU0RBUUdTOlRTTEEuSVFfTkkuQ1E0MjAxNi4uLi5VU0QBAAAAEMaiAQIAAAAILTEyMS4zMzcBCAAAAAUAAAABMQEAAAAKMTg3NTc3MDIwOQMAAAADMTYwAgAAAAIxNQQAAAABMAcAAAAKMTAvMjQvMjAyMwgAAAAKMTIvMzEvMjAxNgkAAAABMOOfFtyL1NsILktG4I3U2wguQ0lRLk5BU0RBUUdTOlRTTEEuSVFfQ0FTSF9FUVVJVi5DUTQyMDE2Li4uLlVTRAEAAAAQxqIBAgAAAAgzMzkzLjIxNgEIAAAABQAAAAExAQAAAAoxODc1NzcwMjA5</t>
  </si>
  <si>
    <t>AwAAAAMxNjACAAAABDEwOTYEAAAAATAHAAAACjEwLzI0LzIwMjMIAAAACjEyLzMxLzIwMTYJAAAAATDjnxbci9TbCB+bKeCN1NsIMkNJUS5OQVNEQVFHUzpUU0xBLklRX0NBU0hfU1RfSU5WRVNULkNRNDIwMTYuLi4uVVNEAQAAABDGogECAAAACDMzOTMuMjE2AQgAAAAFAAAAATEBAAAACjE4NzU3NzAyMDkDAAAAAzE2MAIAAAAEMTAwMgQAAAABMAcAAAAKMTAvMjQvMjAyMwgAAAAKMTIvMzEvMjAxNgkAAAABMOOfFtyL1NsIl0cr4I3U2wgsQ0lRLk5BU0RBUUdTOlRTTEEuSVFfVE9UQUxfQ0EuQ1E0MjAxNi4uLi5VU0QBAAAAEMaiAQIAAAAINjI1OS43OTYBCAAAAAUAAAABMQEAAAAKMTg3NTc3MDIwOQMAAAADMTYwAgAAAAQxMDA4BAAAAAEwBwAAAAoxMC8yNC8yMDIzCAAAAAoxMi8zMS8yMDE2CQAAAAEw458W3IvU2wi2YjrgjdTbCDBDSVEuTkFTREFRR1M6VFNMQS5JUV9UT1RBTF9BU1NFVFMuQ1E0MjAxNi4uLi5VU0QBAAAAEMaiAQIAAAAJMjI2NjQuMDc2AQgAAAAFAAAAATEBAAAACjE4NzU3NzAyMDkDAAAAAzE2MAIAAAAEMTAwNwQAAAABMAcAAAAKMTAvMjQvMjAyMwgAAAAKMTIvMzEvMjAxNgkAAAABMOOfFtyL1NsIHuk74I3U2wgsQ0lRLk5BU0RBUUdTOlRTTEEuSVFfVE9UQUxfQ0wuQ1E0MjAxNi4uLi5VU0QBAAAAEMaiAQIAAAAINTgzNS43ODkBCAAAAAUAAAABMQEAAAAKMTg3NTc3MDIwOQMA</t>
  </si>
  <si>
    <t>AAADMTYwAgAAAAQxMDA5BAAAAAEwBwAAAAoxMC8yNC8yMDIzCAAAAAoxMi8zMS8yMDE2CQAAAAEw458W3IvU2wh1lT3gjdTbCC5DSVEuTkFTREFRR1M6VFNMQS5JUV9UT1RBTF9MSUFCLkNRNDIwMTYuLi4uVVNEAQAAABDGogECAAAACTE2NzU4Ljk1MQEIAAAABQAAAAExAQAAAAoxODc1NzcwMjA5AwAAAAMxNjACAAAABDEyNzYEAAAAATAHAAAACjEwLzI0LzIwMjMIAAAACjEyLzMxLzIwMTYJAAAAATDjnxbci9TbCMdEUeCN1NsIL0NJUS5OQVNEQVFHUzpUU0xBLklRX1BSRUZfRVFVSVRZLkNRNDIwMTYuLi4uVVNEAQAAABDGogEDAAAAAADjnxbci9TbCIrMQOCN1NsIN0NJUS5OQVNEQVFHUzpUU0xBLklRX1RPVEFMX0NPTU1PTl9FUVVJVFkuQ1E0MjAxNi4uLi5VU0QBAAAAEMaiAQIAAAAINDc1Mi45MTEBCAAAAAUAAAABMQEAAAAKMTg3NTc3MDIwOQMAAAADMTYwAgAAAAQxMDA2BAAAAAEwBwAAAAoxMC8yNC8yMDIzCAAAAAoxMi8zMS8yMDE2CQAAAAEw458W3IvU2wiVwTLgjdTbCChDSVEuTkFTREFRR1M6VFNMQS5JUV9BUElDLkNRNDIwMTYuLi4uVVNEAQAAABDGogECAAAACDc3NzMuNzI3AQgAAAAFAAAAATEBAAAACjE4NzU3NzAyMDkDAAAAAzE2MAIAAAAEMTA4NAQAAAABMAcAAAAKMTAvMjQvMjAyMwgAAAAKMTIvMzEvMjAxNgkAAAABMOOfFtyL1NsISVg14I3U2wgmQ0lRLk5BU0RBUUdTOlRTTEEu</t>
  </si>
  <si>
    <t>SVFfUkUuQ1E0MjAxNi4uLi5VU0QBAAAAEMaiAQIAAAAJLTI5OTcuMjM3AQgAAAAFAAAAATEBAAAACjE4NzU3NzAyMDkDAAAAAzE2MAIAAAAEMTIyMgQAAAABMAcAAAAKMTAvMjQvMjAyMwgAAAAKMTIvMzEvMjAxNgkAAAABMOOfFtyL1NsIYFQa4I3U2wgwQ0lRLk5BU0RBUUdTOlRTTEEuSVFfVE9UQUxfRVFVSVRZLkNRNDIwMTYuLi4uVVNEAQAAABDGogECAAAACDU5MDUuMTI1AQgAAAAFAAAAATEBAAAACjE4NzU3NzAyMDkDAAAAAzE2MAIAAAAEMTI3NQQAAAABMAcAAAAKMTAvMjQvMjAyMwgAAAAKMTIvMzEvMjAxNgkAAAABMOOfFtyL1NsImig54I3U2whBQ0lRLk5BU0RBUUdTOlRTTEEuSVFfVE9UQUxfT1VUU1RBTkRJTkdfRklMSU5HX0RBVEUuQ1E0MjAxNi4uLi5VU0QBAAAAEMaiAQIAAAAIMjQyMy40MTUBBAAAAAUAAAABNQEAAAAKMTg3NTc3MDIwOQIAAAAFMjQxNTMGAAAAATDjnxbci9TbCGgiRuCN1NsILkNJUS5OQVNEQVFHUzpUU0xBLklRX1RPVEFMX0RFQlQuQ1E0MjAxNi4uLi5VU0QBAAAAEMaiAQIAAAAIODU4OC4xMTUBCAAAAAUAAAABMQEAAAAKMTg3NTc3MDIwOQMAAAADMTYwAgAAAAQ0MTczBAAAAAEwBwAAAAoxMC8yNC8yMDIzCAAAAAoxMi8zMS8yMDE2CQAAAAEw458W3IvU2wgfmyngjdTbCDJDSVEuTkFTREFRR1M6VFNMQS5JUV9QUkVGX0RJVl9PVEhFUi5DUTQyMDE2Li4uLlVTRAEA</t>
  </si>
  <si>
    <t>AAAQxqIBAwAAAAAA458W3IvU2wiXRyvgjdTbCChDSVEuTkFTREFRR1M6VFNMQS5JUV9DT0dTLkNRNDIwMTYuLi4uVVNEAQAAABDGogECAAAACDE4NDkuMzUzAQgAAAAFAAAAATEBAAAACjE4NzU3NzAyMDkDAAAAAzE2MAIAAAACMzQEAAAAATAHAAAACjEwLzI0LzIwMjMIAAAACjEyLzMxLzIwMTYJAAAAATDjnxbci9TbCP3fLeCN1NsIJkNJUS5OQVNEQVFHUzpUU0xBLklRX0FQLkNRNDIwMTYuLi4uVVNEAQAAABDGogECAAAACDE4NjAuMzQxAQgAAAAFAAAAATEBAAAACjE4NzU3NzAyMDkDAAAAAzE2MAIAAAAEMTAxOAQAAAABMAcAAAAKMTAvMjQvMjAyMwgAAAAKMTIvMzEvMjAxNgkAAAABMOOfFtyL1NsIbSkw4I3U2wgmQ0lRLk5BU0RBUUdTOlRTTEEuSVFfQVIuQ1E0MjAxNi4uLi5VU0QBAAAAEMaiAQIAAAAHNDk5LjE0MgEIAAAABQAAAAExAQAAAAoxODc1NzcwMjA5AwAAAAMxNjACAAAABDEwMjEEAAAAATAHAAAACjEwLzI0LzIwMjMIAAAACjEyLzMxLzIwMTYJAAAAATDjnxbci9TbCHWVPeCN1NsILUNJUS5OQVNEQVFHUzpUU0xBLklRX0lOVkVOVE9SWS5DUTQyMDE2Li4uLlVTRAEAAAAQxqIBAgAAAAgyMDY3LjQ1NAEIAAAABQAAAAExAQAAAAoxODc1NzcwMjA5AwAAAAMxNjACAAAABDEwNDMEAAAAATAHAAAACjEwLzI0LzIwMjMIAAAACjEyLzMxLzIwMTYJAAAAATDjnxbci9TbCFFaUOCN1NsIJ0NJ</t>
  </si>
  <si>
    <t>US5OQVNEQVFHUzpUU0xBLklRX1NHQS5DUTQyMDE2Li4uLlVTRAEAAAAQxqIBAgAAAAc0MzQuMzE2AQgAAAAFAAAAATEBAAAACjE4NzU3NzAyMDkDAAAAAzE2MAIAAAACMjMEAAAAATAHAAAACjEwLzI0LzIwMjMIAAAACjEyLzMxLzIwMTYJAAAAATDjnxbci9TbCIrMQOCN1NsIPENJUS5OQVNEQVFHUzpUU0xBLklRX1RPVEFMX1JFVl8xWVJfQU5OX0dST1dUSC5DUTQyMDE2Li4uLlVTRAEAAAAQxqIBAgAAAAc4OC4xMzE0AQgAAAAFAAAAATEBAAAACjE4NzU3NzAyMDkDAAAAAzE2MAIAAAAENDE5NAQAAAABMAcAAAAKMTAvMjQvMjAyMwgAAAAKMTIvMzEvMjAxNgkAAAABMOOfFtyL1NsI7cZC4I3U2wgmQ0lRLk5BU0RBUUdTOlRTTEEuSVFfREEuQ1E0MjAxNi4uLi5VU0QBAAAAEMaiAQMAAAAAAOOfFtyL1NsICkxE4I3U2wg0Q0lRLk5BU0RBUUdTOlRTTEEuSVFfTkVUX0lOVEVSRVNUX0VYUC5DUTQyMDE2Li4uLlVTRAEAAAAQxqIBAgAAAActNTUuOTI1AQgAAAAFAAAAATEBAAAACjE4NzU3NzAyMDkDAAAAAzE2MAIAAAADMzY4BAAAAAEwBwAAAAoxMC8yNC8yMDIzCAAAAAoxMi8zMS8yMDE2CQAAAAEw458W3IvU2wj5yjfgjdTbCDNDSVEuTkFTREFRR1M6VFNMQS5JUV9ORVRfV09SS0lOR19DQVAuQ1E0MjAxNi4uLi5VU0QBAAAAEMaiAQIAAAAJLTE3NTguMjQ3AQgAAAAFAAAAATEBAAAACjE4NzU3NzAyMDkD</t>
  </si>
  <si>
    <t>AAAAAzE2MAIAAAAEMTMxMQQAAAABMAcAAAAKMTAvMjQvMjAyMwgAAAAKMTIvMzEvMjAxNgkAAAABMOOfFtyL1NsImig54I3U2wgpQ0lRLk5BU0RBUUdTOlRTTEEuSVFfQ0FQRVguQ1E0MjAxNi4uLi5VU0QBAAAAEMaiAQIAAAAILTY4MS4yODEBCAAAAAUAAAABMQEAAAAKMTg3NTc3MDIwOQMAAAADMTYwAgAAAAQyMDIxBAAAAAEwBwAAAAoxMC8yNC8yMDIzCAAAAAoxMi8zMS8yMDE2CQAAAAEw458W3IvU2whgVBrgjdTbCC1DSVEuTkFTREFRR1M6VFNMQS5JUV9UT1RBTF9SRVYuQ1EzMjAxNi4uLi5VU0QBAAAAEMaiAQIAAAAIMjI5OC40MzYBCAAAAAUAAAABMQEAAAAKMTg2Mzk1MzI4NAMAAAADMTYwAgAAAAIyOAQAAAABMAcAAAAKMTAvMjQvMjAyMwgAAAAJOS8zMC8yMDE2CQAAAAEw458W3IvU2wiVwTLgjdTbCCZDSVEuTkFTREFRR1M6VFNMQS5JUV9OSS5DUTMyMDE2Li4uLlVTRAEAAAAQxqIBAgAAAAYyMS44NzgBCAAAAAUAAAABMQEAAAAKMTg2Mzk1MzI4NAMAAAADMTYwAgAAAAIxNQQAAAABMAcAAAAKMTAvMjQvMjAyMwgAAAAJOS8zMC8yMDE2CQAAAAEw458W3IvU2whJWDXgjdTbCC5DSVEuTkFTREFRR1M6VFNMQS5JUV9DQVNIX0VRVUlWLkNRMzIwMTYuLi4uVVNEAQAAABDGogECAAAACDMwODQuMjU3AQgAAAAFAAAAATEBAAAACjE4NjM5NTMyODQDAAAAAzE2MAIAAAAEMTA5NgQAAAABMAcAAAAK</t>
  </si>
  <si>
    <t>MTAvMjQvMjAyMwgAAAAJOS8zMC8yMDE2CQAAAAEw458W3IvU2wjtxkLgjdTbCDJDSVEuTkFTREFRR1M6VFNMQS5JUV9DQVNIX1NUX0lOVkVTVC5DUTMyMDE2Li4uLlVTRAEAAAAQxqIBAgAAAAgzMDg0LjI1NwEIAAAABQAAAAExAQAAAAoxODYzOTUzMjg0AwAAAAMxNjACAAAABDEwMDIEAAAAATAHAAAACjEwLzI0LzIwMjMIAAAACTkvMzAvMjAxNgkAAAABMOOfFtyL1NsICkxE4I3U2wgsQ0lRLk5BU0RBUUdTOlRTTEEuSVFfVE9UQUxfQ0EuQ1EzMjAxNi4uLi5VU0QBAAAAEMaiAQIAAAAINTE3Mi40MTIBCAAAAAUAAAABMQEAAAAKMTg2Mzk1MzI4NAMAAAADMTYwAgAAAAQxMDA4BAAAAAEwBwAAAAoxMC8yNC8yMDIzCAAAAAk5LzMwLzIwMTYJAAAAATDjnxbci9TbCGgiRuCN1NsIMENJUS5OQVNEQVFHUzpUU0xBLklRX1RPVEFMX0FTU0VUUy5DUTMyMDE2Li4uLlVTRAEAAAAQxqIBAgAAAAkxMjU5Mi4zOTcBCAAAAAUAAAABMQEAAAAKMTg2Mzk1MzI4NAMAAAADMTYwAgAAAAQxMDA3BAAAAAEwBwAAAAoxMC8yNC8yMDIzCAAAAAk5LzMwLzIwMTYJAAAAATDjnxbci9TbCIrMQOCN1NsILENJUS5OQVNEQVFHUzpUU0xBLklRX1RPVEFMX0NMLkNRMzIwMTYuLi4uVVNEAQAAABDGogECAAAABzQwOTMuNjYBCAAAAAUAAAABMQEAAAAKMTg2Mzk1MzI4NAMAAAADMTYwAgAAAAQxMDA5BAAAAAEwBwAAAAoxMC8yNC8y</t>
  </si>
  <si>
    <t>MDIzCAAAAAk5LzMwLzIwMTYJAAAAATDjnxbci9TbCJdHK+CN1NsILkNJUS5OQVNEQVFHUzpUU0xBLklRX1RPVEFMX0xJQUIuQ1EzMjAxNi4uLi5VU0QBAAAAEMaiAQIAAAAIOTkxMS45MDkBCAAAAAUAAAABMQEAAAAKMTg2Mzk1MzI4NAMAAAADMTYwAgAAAAQxMjc2BAAAAAEwBwAAAAoxMC8yNC8yMDIzCAAAAAk5LzMwLzIwMTYJAAAAATDjnxbci9TbCGBUGuCN1NsIL0NJUS5OQVNEQVFHUzpUU0xBLklRX1BSRUZfRVFVSVRZLkNRMzIwMTYuLi4uVVNEAQAAABDGogEDAAAAAADjnxbci9TbCB7pO+CN1NsIN0NJUS5OQVNEQVFHUzpUU0xBLklRX1RPVEFMX0NPTU1PTl9FUVVJVFkuQ1EzMjAxNi4uLi5VU0QBAAAAEMaiAQIAAAAIMjY4MC40ODgBCAAAAAUAAAABMQEAAAAKMTg2Mzk1MzI4NAMAAAADMTYwAgAAAAQxMDA2BAAAAAEwBwAAAAoxMC8yNC8yMDIzCAAAAAk5LzMwLzIwMTYJAAAAATDjnxbci9TbCHWVPeCN1NsIKENJUS5OQVNEQVFHUzpUU0xBLklRX0FQSUMuQ1EzMjAxNi4uLi5VU0QBAAAAEMaiAQIAAAAINTUzMC45MjgBCAAAAAUAAAABMQEAAAAKMTg2Mzk1MzI4NAMAAAADMTYwAgAAAAQxMDg0BAAAAAEwBwAAAAoxMC8yNC8yMDIzCAAAAAk5LzMwLzIwMTYJAAAAATDjnxbci9TbCL38TuCN1NsIJkNJUS5OQVNEQVFHUzpUU0xBLklRX1JFLkNRMzIwMTYuLi4uVVNEAQAAABDGogECAAAABy0yODc1</t>
  </si>
  <si>
    <t>LjkBCAAAAAUAAAABMQEAAAAKMTg2Mzk1MzI4NAMAAAADMTYwAgAAAAQxMjIyBAAAAAEwBwAAAAoxMC8yNC8yMDIzCAAAAAk5LzMwLzIwMTYJAAAAATDjnxbci9TbCJXBMuCN1NsIMENJUS5OQVNEQVFHUzpUU0xBLklRX1RPVEFMX0VRVUlUWS5DUTMyMDE2Li4uLlVTRAEAAAAQxqIBAgAAAAgyNjgwLjQ4OAEIAAAABQAAAAExAQAAAAoxODYzOTUzMjg0AwAAAAMxNjACAAAABDEyNzUEAAAAATAHAAAACjEwLzI0LzIwMjMIAAAACTkvMzAvMjAxNgkAAAABMOOfFtyL1NsISVg14I3U2whBQ0lRLk5BU0RBUUdTOlRTTEEuSVFfVE9UQUxfT1VUU1RBTkRJTkdfRklMSU5HX0RBVEUuQ1EzMjAxNi4uLi5VU0QBAAAAEMaiAQIAAAAKMjI0OC4zNjc4NQEEAAAABQAAAAE1AQAAAAoxODYzOTUzMjg0AgAAAAUyNDE1MwYAAAABMOOfFtyL1NsI+co34I3U2wguQ0lRLk5BU0RBUUdTOlRTTEEuSVFfVE9UQUxfREVCVC5DUTMyMDE2Li4uLlVTRAEAAAAQxqIBAgAAAAgzMTcyLjI2MQEIAAAABQAAAAExAQAAAAoxODYzOTUzMjg0AwAAAAMxNjACAAAABDQxNzMEAAAAATAHAAAACjEwLzI0LzIwMjMIAAAACTkvMzAvMjAxNgkAAAABMOOfFtyL1NsImig54I3U2wgyQ0lRLk5BU0RBUUdTOlRTTEEuSVFfUFJFRl9ESVZfT1RIRVIuQ1EzMjAxNi4uLi5VU0QBAAAAEMaiAQMAAAAAAOOfFtyL1NsItmI64I3U2wgoQ0lRLk5BU0RBUUdT</t>
  </si>
  <si>
    <t>OlRTTEEuSVFfQ09HUy5DUTMyMDE2Li4uLlVTRAEAAAAQxqIBAgAAAAgxNjYxLjcwMQEIAAAABQAAAAExAQAAAAoxODYzOTUzMjg0AwAAAAMxNjACAAAAAjM0BAAAAAEwBwAAAAoxMC8yNC8yMDIzCAAAAAk5LzMwLzIwMTYJAAAAATDjnxbci9TbCGgiRuCN1NsIJkNJUS5OQVNEQVFHUzpUU0xBLklRX0FQLkNRMzIwMTYuLi4uVVNEAQAAABDGogECAAAACDE2MDYuMjg0AQgAAAAFAAAAATEBAAAACjE4NjM5NTMyODQDAAAAAzE2MAIAAAAEMTAxOAQAAAABMAcAAAAKMTAvMjQvMjAyMwgAAAAJOS8zMC8yMDE2CQAAAAEw458W3IvU2wgfmyngjdTbCCZDSVEuTkFTREFRR1M6VFNMQS5JUV9BUi5DUTMyMDE2Li4uLlVTRAEAAAAQxqIBAgAAAAczMjYuODk1AQgAAAAFAAAAATEBAAAACjE4NjM5NTMyODQDAAAAAzE2MAIAAAAEMTAyMQQAAAABMAcAAAAKMTAvMjQvMjAyMwgAAAAJOS8zMC8yMDE2CQAAAAEw458W3IvU2wiXRyvgjdTbCC1DSVEuTkFTREFRR1M6VFNMQS5JUV9JTlZFTlRPUlkuQ1EzMjAxNi4uLi5VU0QBAAAAEMaiAQIAAAAIMTYwNC41NzEBCAAAAAUAAAABMQEAAAAKMTg2Mzk1MzI4NAMAAAADMTYwAgAAAAQxMDQzBAAAAAEwBwAAAAoxMC8yNC8yMDIzCAAAAAk5LzMwLzIwMTYJAAAAATDjnxbci9TbCP3fLeCN1NsIJ0NJUS5OQVNEQVFHUzpUU0xBLklRX1NHQS5DUTMyMDE2Li4uLlVTRAEAAAAQxqIB</t>
  </si>
  <si>
    <t>AgAAAAczMzYuODExAQgAAAAFAAAAATEBAAAACjE4NjM5NTMyODQDAAAAAzE2MAIAAAACMjMEAAAAATAHAAAACjEwLzI0LzIwMjMIAAAACTkvMzAvMjAxNgkAAAABMOOfFtyL1NsIbSkw4I3U2wg8Q0lRLk5BU0RBUUdTOlRTTEEuSVFfVE9UQUxfUkVWXzFZUl9BTk5fR1JPV1RILkNRMzIwMTYuLi4uVVNEAQAAABDGogECAAAACDE0NS4zNTI1AQgAAAAFAAAAATEBAAAACjE4NjM5NTMyODQDAAAAAzE2MAIAAAAENDE5NAQAAAABMAcAAAAKMTAvMjQvMjAyMwgAAAAJOS8zMC8yMDE2CQAAAAEw458W3IvU2wh1lT3gjdTbCCZDSVEuTkFTREFRR1M6VFNMQS5JUV9EQS5DUTMyMDE2Li4uLlVTRAEAAAAQxqIBAwAAAAAA458W3IvU2wj3nU3gjdTbCDRDSVEuTkFTREFRR1M6VFNMQS5JUV9ORVRfSU5URVJFU1RfRVhQLkNRMzIwMTYuLi4uVVNEAQAAABDGogECAAAABy00My44NTUBCAAAAAUAAAABMQEAAAAKMTg2Mzk1MzI4NAMAAAADMTYwAgAAAAMzNjgEAAAAATAHAAAACjEwLzI0LzIwMjMIAAAACTkvMzAvMjAxNgkAAAABMOOfFtyL1NsIisxA4I3U2wgzQ0lRLk5BU0RBUUdTOlRTTEEuSVFfTkVUX1dPUktJTkdfQ0FQLkNRMzIwMTYuLi4uVVNEAQAAABDGogECAAAACS0xNzMwLjg2NAEIAAAABQAAAAExAQAAAAoxODYzOTUzMjg0AwAAAAMxNjACAAAABDEzMTEEAAAAATAHAAAACjEwLzI0LzIwMjMIAAAACTkvMzAv</t>
  </si>
  <si>
    <t>MjAxNgkAAAABMOOfFtyL1NsI7cZC4I3U2wgpQ0lRLk5BU0RBUUdTOlRTTEEuSVFfQ0FQRVguQ1EzMjAxNi4uLi5VU0QBAAAAEMaiAQIAAAAILTI0Ny42MTEBCAAAAAUAAAABMQEAAAAKMTg2Mzk1MzI4NAMAAAADMTYwAgAAAAQyMDIxBAAAAAEwBwAAAAoxMC8yNC8yMDIzCAAAAAk5LzMwLzIwMTYJAAAAATDjnxbci9TbCApMROCN1NsILUNJUS5OQVNEQVFHUzpUU0xBLklRX1RPVEFMX1JFVi5DUTIyMDE2Li4uLlVTRAEAAAAQxqIBAgAAAAgxMjcwLjAxNwEIAAAABQAAAAExAQAAAAoxODUxOTM1ODcwAwAAAAMxNjACAAAAAjI4BAAAAAEwBwAAAAoxMC8yNC8yMDIzCAAAAAk2LzMwLzIwMTYJAAAAATDjnxbci9TbCP3fLeCN1NsIJkNJUS5OQVNEQVFHUzpUU0xBLklRX05JLkNRMjIwMTYuLi4uVVNEAQAAABDGogECAAAACC0yOTMuMTg4AQgAAAAFAAAAATEBAAAACjE4NTE5MzU4NzADAAAAAzE2MAIAAAACMTUEAAAAATAHAAAACjEwLzI0LzIwMjMIAAAACTYvMzAvMjAxNgkAAAABMOOfFtyL1NsIbSkw4I3U2wguQ0lRLk5BU0RBUUdTOlRTTEEuSVFfQ0FTSF9FUVVJVi5DUTIyMDE2Li4uLlVTRAEAAAAQxqIBAgAAAAgzMjQ2LjMwMQEIAAAABQAAAAExAQAAAAoxODUxOTM1ODcwAwAAAAMxNjACAAAABDEwOTYEAAAAATAHAAAACjEwLzI0LzIwMjMIAAAACTYvMzAvMjAxNgkAAAABMOOfFtyL1NsIlcEy4I3U2wgy</t>
  </si>
  <si>
    <t>Q0lRLk5BU0RBUUdTOlRTTEEuSVFfQ0FTSF9TVF9JTlZFU1QuQ1EyMjAxNi4uLi5VU0QBAAAAEMaiAQIAAAAIMzI0Ni4zMDEBCAAAAAUAAAABMQEAAAAKMTg1MTkzNTg3MAMAAAADMTYwAgAAAAQxMDAyBAAAAAEwBwAAAAoxMC8yNC8yMDIzCAAAAAk2LzMwLzIwMTYJAAAAATDjnxbci9TbCElYNeCN1NsILENJUS5OQVNEQVFHUzpUU0xBLklRX1RPVEFMX0NBLkNRMjIwMTYuLi4uVVNEAQAAABDGogECAAAACDUyMDMuNzA1AQgAAAAFAAAAATEBAAAACjE4NTE5MzU4NzADAAAAAzE2MAIAAAAEMTAwOAQAAAABMAcAAAAKMTAvMjQvMjAyMwgAAAAJNi8zMC8yMDE2CQAAAAEw458W3IvU2wj5yjfgjdTbCDBDSVEuTkFTREFRR1M6VFNMQS5JUV9UT1RBTF9BU1NFVFMuQ1EyMjAxNi4uLi5VU0QBAAAAEMaiAQIAAAAJMTE4NjguOTUyAQgAAAAFAAAAATEBAAAACjE4NTE5MzU4NzADAAAAAzE2MAIAAAAEMTAwNwQAAAABMAcAAAAKMTAvMjQvMjAyMwgAAAAJNi8zMC8yMDE2CQAAAAEw458W3IvU2wjtxkLgjdTbCCxDSVEuTkFTREFRR1M6VFNMQS5JUV9UT1RBTF9DTC5DUTIyMDE2Li4uLlVTRAEAAAAQxqIBAgAAAAczODAzLjU1AQgAAAAFAAAAATEBAAAACjE4NTE5MzU4NzADAAAAAzE2MAIAAAAEMTAwOQQAAAABMAcAAAAKMTAvMjQvMjAyMwgAAAAJNi8zMC8yMDE2CQAAAAEw458W3IvU2wgKTETgjdTbCC5DSVEuTkFT</t>
  </si>
  <si>
    <t>REFRR1M6VFNMQS5JUV9UT1RBTF9MSUFCLkNRMjIwMTYuLi4uVVNEAQAAABDGogECAAAACDkzNDguNjU4AQgAAAAFAAAAATEBAAAACjE4NTE5MzU4NzADAAAAAzE2MAIAAAAEMTI3NgQAAAABMAcAAAAKMTAvMjQvMjAyMwgAAAAJNi8zMC8yMDE2CQAAAAEw458W3IvU2whoIkbgjdTbCC9DSVEuTkFTREFRR1M6VFNMQS5JUV9QUkVGX0VRVUlUWS5DUTIyMDE2Li4uLlVTRAEAAAAQxqIBAwAAAAAA458W3IvU2wgfmyngjdTbCDdDSVEuTkFTREFRR1M6VFNMQS5JUV9UT1RBTF9DT01NT05fRVFVSVRZLkNRMjIwMTYuLi4uVVNEAQAAABDGogECAAAACDI1MjAuMjk0AQgAAAAFAAAAATEBAAAACjE4NTE5MzU4NzADAAAAAzE2MAIAAAAEMTAwNgQAAAABMAcAAAAKMTAvMjQvMjAyMwgAAAAJNi8zMC8yMDE2CQAAAAEw458W3IvU2wiXRyvgjdTbCChDSVEuTkFTREFRR1M6VFNMQS5JUV9BUElDLkNRMjIwMTYuLi4uVVNEAQAAABDGogECAAAACDUzODMuNzMxAQgAAAAFAAAAATEBAAAACjE4NTE5MzU4NzADAAAAAzE2MAIAAAAEMTA4NAQAAAABMAcAAAAKMTAvMjQvMjAyMwgAAAAJNi8zMC8yMDE2CQAAAAEw458W3IvU2wge6TvgjdTbCCZDSVEuTkFTREFRR1M6VFNMQS5JUV9SRS5DUTIyMDE2Li4uLlVTRAEAAAAQxqIBAgAAAAktMjg5Ny43NzgBCAAAAAUAAAABMQEAAAAKMTg1MTkzNTg3MAMAAAADMTYwAgAAAAQxMjIy</t>
  </si>
  <si>
    <t>BAAAAAEwBwAAAAoxMC8yNC8yMDIzCAAAAAk2LzMwLzIwMTYJAAAAATDjnxbci9TbCGBUGuCN1NsIMENJUS5OQVNEQVFHUzpUU0xBLklRX1RPVEFMX0VRVUlUWS5DUTIyMDE2Li4uLlVTRAEAAAAQxqIBAgAAAAgyNTIwLjI5NAEIAAAABQAAAAExAQAAAAoxODUxOTM1ODcwAwAAAAMxNjACAAAABDEyNzUEAAAAATAHAAAACjEwLzI0LzIwMjMIAAAACTYvMzAvMjAxNgkAAAABMOOfFtyL1NsIPz1M4I3U2whBQ0lRLk5BU0RBUUdTOlRTTEEuSVFfVE9UQUxfT1VUU1RBTkRJTkdfRklMSU5HX0RBVEUuQ1EyMjAxNi4uLi5VU0QBAAAAEMaiAQIAAAALMjIzMC4zODkwNzUBBAAAAAUAAAABNQEAAAAKMTg1MTkzNTg3MAIAAAAFMjQxNTMGAAAAATDjnxbci9TbCIrMQOCN1NsILkNJUS5OQVNEQVFHUzpUU0xBLklRX1RPVEFMX0RFQlQuQ1EyMjAxNi4uLi5VU0QBAAAAEMaiAQIAAAAIMzY2Ny4wNzQBCAAAAAUAAAABMQEAAAAKMTg1MTkzNTg3MAMAAAADMTYwAgAAAAQ0MTczBAAAAAEwBwAAAAoxMC8yNC8yMDIzCAAAAAk2LzMwLzIwMTYJAAAAATDjnxbci9TbCJXBMuCN1NsIMkNJUS5OQVNEQVFHUzpUU0xBLklRX1BSRUZfRElWX09USEVSLkNRMjIwMTYuLi4uVVNEAQAAABDGogEDAAAAAADjnxbci9TbCElYNeCN1NsIKENJUS5OQVNEQVFHUzpUU0xBLklRX0NPR1MuQ1EyMjAxNi4uLi5VU0QBAAAAEMaiAQIAAAAHOTk1</t>
  </si>
  <si>
    <t>LjI0MQEIAAAABQAAAAExAQAAAAoxODUxOTM1ODcwAwAAAAMxNjACAAAAAjM0BAAAAAEwBwAAAAoxMC8yNC8yMDIzCAAAAAk2LzMwLzIwMTYJAAAAATDjnxbci9TbCPnKN+CN1NsIJkNJUS5OQVNEQVFHUzpUU0xBLklRX0FQLkNRMjIwMTYuLi4uVVNEAQAAABDGogECAAAACDExMTQuODc4AQgAAAAFAAAAATEBAAAACjE4NTE5MzU4NzADAAAAAzE2MAIAAAAEMTAxOAQAAAABMAcAAAAKMTAvMjQvMjAyMwgAAAAJNi8zMC8yMDE2CQAAAAEw458W3IvU2wiaKDngjdTbCCZDSVEuTkFTREFRR1M6VFNMQS5JUV9BUi5DUTIyMDE2Li4uLlVTRAEAAAAQxqIBAgAAAAcxNzguNTk0AQgAAAAFAAAAATEBAAAACjE4NTE5MzU4NzADAAAAAzE2MAIAAAAEMTAyMQQAAAABMAcAAAAKMTAvMjQvMjAyMwgAAAAJNi8zMC8yMDE2CQAAAAEw458W3IvU2wi2YjrgjdTbCC1DSVEuTkFTREFRR1M6VFNMQS5JUV9JTlZFTlRPUlkuQ1EyMjAxNi4uLi5VU0QBAAAAEMaiAQIAAAAIMTYwOS42MDcBCAAAAAUAAAABMQEAAAAKMTg1MTkzNTg3MAMAAAADMTYwAgAAAAQxMDQzBAAAAAEwBwAAAAoxMC8yNC8yMDIzCAAAAAk2LzMwLzIwMTYJAAAAATDjnxbci9TbCGgiRuCN1NsIJ0NJUS5OQVNEQVFHUzpUU0xBLklRX1NHQS5DUTIyMDE2Li4uLlVTRAEAAAAQxqIBAgAAAAczMjEuMTUyAQgAAAAFAAAAATEBAAAACjE4NTE5MzU4NzADAAAAAzE2</t>
  </si>
  <si>
    <t>MAIAAAACMjMEAAAAATAHAAAACjEwLzI0LzIwMjMIAAAACTYvMzAvMjAxNgkAAAABMOOfFtyL1NsIH5sp4I3U2wg8Q0lRLk5BU0RBUUdTOlRTTEEuSVFfVE9UQUxfUkVWXzFZUl9BTk5fR1JPV1RILkNRMjIwMTYuLi4uVVNEAQAAABDGogECAAAABzMyLjk4OTQBCAAAAAUAAAABMQEAAAAKMTg1MTkzNTg3MAMAAAADMTYwAgAAAAQ0MTk0BAAAAAEwBwAAAAoxMC8yNC8yMDIzCAAAAAk2LzMwLzIwMTYJAAAAATDjnxbci9TbCJdHK+CN1NsIJkNJUS5OQVNEQVFHUzpUU0xBLklRX0RBLkNRMjIwMTYuLi4uVVNEAQAAABDGogEDAAAAAADjnxbci9TbCP3fLeCN1NsINENJUS5OQVNEQVFHUzpUU0xBLklRX05FVF9JTlRFUkVTVF9FWFAuQ1EyMjAxNi4uLi5VU0QBAAAAEMaiAQIAAAAHLTQ0LjEyNgEIAAAABQAAAAExAQAAAAoxODUxOTM1ODcwAwAAAAMxNjACAAAAAzM2OAQAAAABMAcAAAAKMTAvMjQvMjAyMwgAAAAJNi8zMC8yMDE2CQAAAAEw458W3IvU2whtKTDgjdTbCDNDSVEuTkFTREFRR1M6VFNMQS5JUV9ORVRfV09SS0lOR19DQVAuQ1EyMjAxNi4uLi5VU0QBAAAAEMaiAQIAAAAJLTExNzkuNzc0AQgAAAAFAAAAATEBAAAACjE4NTE5MzU4NzADAAAAAzE2MAIAAAAEMTMxMQQAAAABMAcAAAAKMTAvMjQvMjAyMwgAAAAJNi8zMC8yMDE2CQAAAAEw458W3IvU2wh6LUvgjdTbCClDSVEuTkFTREFRR1M6VFNMQS5J</t>
  </si>
  <si>
    <t>UV9DQVBFWC5DUTIyMDE2Li4uLlVTRAEAAAAQxqIBAgAAAActMjk0LjcyAQgAAAAFAAAAATEBAAAACjE4NTE5MzU4NzADAAAAAzE2MAIAAAAEMjAyMQQAAAABMAcAAAAKMTAvMjQvMjAyMwgAAAAJNi8zMC8yMDE2CQAAAAEw458W3IvU2whgVBrgjdTbCC1DSVEuTkFTREFRR1M6VFNMQS5JUV9UT1RBTF9SRVYuQ1ExMjAxNi4uLi5VU0QBAAAAEMaiAQIAAAAIMTE0Ny4wNDgBCAAAAAUAAAABMQEAAAAKMTg0MTMyNzEyNAMAAAADMTYwAgAAAAIyOAQAAAABMAcAAAAKMTAvMjQvMjAyMwgAAAAJMy8zMS8yMDE2CQAAAAEw458W3IvU2wgvOjrgjdTbCCZDSVEuTkFTREFRR1M6VFNMQS5JUV9OSS5DUTEyMDE2Li4uLlVTRAEAAAAQxqIBAgAAAAgtMjgyLjI2NwEIAAAABQAAAAExAQAAAAoxODQxMzI3MTI0AwAAAAMxNjACAAAAAjE1BAAAAAEwBwAAAAoxMC8yNC8yMDIzCAAAAAkzLzMxLzIwMTYJAAAAATDjnxbci9TbCB7pO+CN1NsILkNJUS5OQVNEQVFHUzpUU0xBLklRX0NBU0hfRVFVSVYuQ1ExMjAxNi4uLi5VU0QBAAAAEMaiAQIAAAAIMTQ0MS43ODkBCAAAAAUAAAABMQEAAAAKMTg0MTMyNzEyNAMAAAADMTYwAgAAAAQxMDk2BAAAAAEwBwAAAAoxMC8yNC8yMDIzCAAAAAkzLzMxLzIwMTYJAAAAATDjnxbci9TbCHWVPeCN1NsIMkNJUS5OQVNEQVFHUzpUU0xBLklRX0NBU0hfU1RfSU5WRVNULkNRMTIwMTYuLi4u</t>
  </si>
  <si>
    <t>VVNEAQAAABDGogECAAAACDE0NDEuNzg5AQgAAAAFAAAAATEBAAAACjE4NDEzMjcxMjQDAAAAAzE2MAIAAAAEMTAwMgQAAAABMAcAAAAKMTAvMjQvMjAyMwgAAAAJMy8zMS8yMDE2CQAAAAEw458W3IvU2wj93y3gjdTbCCxDSVEuTkFTREFRR1M6VFNMQS5JUV9UT1RBTF9DQS5DUTEyMDE2Li4uLlVTRAEAAAAQxqIBAgAAAAgzMjM5LjU0MwEIAAAABQAAAAExAQAAAAoxODQxMzI3MTI0AwAAAAMxNjACAAAABDEwMDgEAAAAATAHAAAACjEwLzI0LzIwMjMIAAAACTMvMzEvMjAxNgkAAAABMOOfFtyL1NsIbSkw4I3U2wgwQ0lRLk5BU0RBUUdTOlRTTEEuSVFfVE9UQUxfQVNTRVRTLkNRMTIwMTYuLi4uVVNEAQAAABDGogECAAAACDkxOTEuNzAyAQgAAAAFAAAAATEBAAAACjE4NDEzMjcxMjQDAAAAAzE2MAIAAAAEMTAwNwQAAAABMAcAAAAKMTAvMjQvMjAyMwgAAAAJMy8zMS8yMDE2CQAAAAEw6sYW3IvU2wiVwTLgjdTbCCxDSVEuTkFTREFRR1M6VFNMQS5JUV9UT1RBTF9DTC5DUTEyMDE2Li4uLlVTRAEAAAAQxqIBAgAAAAgzMjMwLjMyNQEIAAAABQAAAAExAQAAAAoxODQxMzI3MTI0AwAAAAMxNjACAAAABDEwMDkEAAAAATAHAAAACjEwLzI0LzIwMjMIAAAACTMvMzEvMjAxNgkAAAABMOOfFtyL1NsISVg14I3U2wguQ0lRLk5BU0RBUUdTOlRTTEEuSVFfVE9UQUxfTElBQi5DUTEyMDE2Li4uLlVTRAEAAAAQxqIB</t>
  </si>
  <si>
    <t>AgAAAAg4MjIxLjMzNwEIAAAABQAAAAExAQAAAAoxODQxMzI3MTI0AwAAAAMxNjACAAAABDEyNzYEAAAAATAHAAAACjEwLzI0LzIwMjMIAAAACTMvMzEvMjAxNgkAAAABMOrGFtyL1NsI+co34I3U2wgvQ0lRLk5BU0RBUUdTOlRTTEEuSVFfUFJFRl9FUVVJVFkuQ1ExMjAxNi4uLi5VU0QBAAAAEMaiAQMAAAAAAOrGFtyL1NsI7cZC4I3U2wg3Q0lRLk5BU0RBUUdTOlRTTEEuSVFfVE9UQUxfQ09NTU9OX0VRVUlUWS5DUTEyMDE2Li4uLlVTRAEAAAAQxqIBAgAAAAc5NzAuMzY1AQgAAAAFAAAAATEBAAAACjE4NDEzMjcxMjQDAAAAAzE2MAIAAAAEMTAwNgQAAAABMAcAAAAKMTAvMjQvMjAyMwgAAAAJMy8zMS8yMDE2CQAAAAEw6sYW3IvU2wgKTETgjdTbCChDSVEuTkFTREFRR1M6VFNMQS5JUV9BUElDLkNRMTIwMTYuLi4uVVNEAQAAABDGogECAAAACDM1NjEuMjU2AQgAAAAFAAAAATEBAAAACjE4NDEzMjcxMjQDAAAAAzE2MAIAAAAEMTA4NAQAAAABMAcAAAAKMTAvMjQvMjAyMwgAAAAJMy8zMS8yMDE2CQAAAAEw6sYW3IvU2whoIkbgjdTbCCZDSVEuTkFTREFRR1M6VFNMQS5JUV9SRS5DUTEyMDE2Li4uLlVTRAEAAAAQxqIBAgAAAAgtMjYwNC41OQEIAAAABQAAAAExAQAAAAoxODQxMzI3MTI0AwAAAAMxNjACAAAABDEyMjIEAAAAATAHAAAACjEwLzI0LzIwMjMIAAAACTMvMzEvMjAxNgkAAAABMOrGFtyL1NsI</t>
  </si>
  <si>
    <t>l0cr4I3U2wgwQ0lRLk5BU0RBUUdTOlRTTEEuSVFfVE9UQUxfRVFVSVRZLkNRMTIwMTYuLi4uVVNEAQAAABDGogECAAAABzk3MC4zNjUBCAAAAAUAAAABMQEAAAAKMTg0MTMyNzEyNAMAAAADMTYwAgAAAAQxMjc1BAAAAAEwBwAAAAoxMC8yNC8yMDIzCAAAAAkzLzMxLzIwMTYJAAAAATDqxhbci9TbCB7pO+CN1NsIQUNJUS5OQVNEQVFHUzpUU0xBLklRX1RPVEFMX09VVFNUQU5ESU5HX0ZJTElOR19EQVRFLkNRMTIwMTYuLi4uVVNEAQAAABDGogECAAAACjIwMDkuMTY5MzMBBAAAAAUAAAABNQEAAAAKMTg0MTMyNzEyNAIAAAAFMjQxNTMGAAAAATDqxhbci9TbCHWVPeCN1NsILkNJUS5OQVNEQVFHUzpUU0xBLklRX1RPVEFMX0RFQlQuQ1ExMjAxNi4uLi5VU0QBAAAAEMaiAQIAAAAHMzQwOS4wNAEIAAAABQAAAAExAQAAAAoxODQxMzI3MTI0AwAAAAMxNjACAAAABDQxNzMEAAAAATAHAAAACjEwLzI0LzIwMjMIAAAACTMvMzEvMjAxNgkAAAABMOrGFtyL1NsIHWdK4I3U2wgyQ0lRLk5BU0RBUUdTOlRTTEEuSVFfUFJFRl9ESVZfT1RIRVIuQ1ExMjAxNi4uLi5VU0QBAAAAEMaiAQMAAAAAAOrGFtyL1NsIisxA4I3U2wgoQ0lRLk5BU0RBUUdTOlRTTEEuSVFfQ09HUy5DUTEyMDE2Li4uLlVTRAEAAAAQxqIBAgAAAAY4OTQuNTgBCAAAAAUAAAABMQEAAAAKMTg0MTMyNzEyNAMAAAADMTYwAgAAAAIzNAQAAAABMAcA</t>
  </si>
  <si>
    <t>AAAKMTAvMjQvMjAyMwgAAAAJMy8zMS8yMDE2CQAAAAEw6sYW3IvU2whgVBrgjdTbCCZDSVEuTkFTREFRR1M6VFNMQS5JUV9BUC5DUTEyMDE2Li4uLlVTRAEAAAAQxqIBAgAAAAgxMDEzLjQ4NgEIAAAABQAAAAExAQAAAAoxODQxMzI3MTI0AwAAAAMxNjACAAAABDEwMTgEAAAAATAHAAAACjEwLzI0LzIwMjMIAAAACTMvMzEvMjAxNgkAAAABMOrGFtyL1NsIlcEy4I3U2wgmQ0lRLk5BU0RBUUdTOlRTTEEuSVFfQVIuQ1ExMjAxNi4uLi5VU0QBAAAAEMaiAQIAAAAHMzE4LjA1NgEIAAAABQAAAAExAQAAAAoxODQxMzI3MTI0AwAAAAMxNjACAAAABDEwMjEEAAAAATAHAAAACjEwLzI0LzIwMjMIAAAACTMvMzEvMjAxNgkAAAABMOrGFtyL1NsI6DI14I3U2wgtQ0lRLk5BU0RBUUdTOlRTTEEuSVFfSU5WRU5UT1JZLkNRMTIwMTYuLi4uVVNEAQAAABDGogECAAAACDEzMDEuOTYxAQgAAAAFAAAAATEBAAAACjE4NDEzMjcxMjQDAAAAAzE2MAIAAAAEMTA0MwQAAAABMAcAAAAKMTAvMjQvMjAyMwgAAAAJMy8zMS8yMDE2CQAAAAEw6sYW3IvU2wj5yjfgjdTbCCdDSVEuTkFTREFRR1M6VFNMQS5JUV9TR0EuQ1ExMjAxNi4uLi5VU0QBAAAAEMaiAQIAAAAGMzE4LjIxAQgAAAAFAAAAATEBAAAACjE4NDEzMjcxMjQDAAAAAzE2MAIAAAACMjMEAAAAATAHAAAACjEwLzI0LzIwMjMIAAAACTMvMzEvMjAxNgkAAAABMOrGFtyL</t>
  </si>
  <si>
    <t>1NsImig54I3U2wg8Q0lRLk5BU0RBUUdTOlRTTEEuSVFfVE9UQUxfUkVWXzFZUl9BTk5fR1JPV1RILkNRMTIwMTYuLi4uVVNEAQAAABDGogECAAAABzIyLjA0MTkBCAAAAAUAAAABMQEAAAAKMTg0MTMyNzEyNAMAAAADMTYwAgAAAAQ0MTk0BAAAAAEwBwAAAAoxMC8yNC8yMDIzCAAAAAkzLzMxLzIwMTYJAAAAATDqxhbci9TbCC86OuCN1NsIJkNJUS5OQVNEQVFHUzpUU0xBLklRX0RBLkNRMTIwMTYuLi4uVVNEAQAAABDGogEDAAAAAADqxhbci9TbCGgiRuCN1NsINENJUS5OQVNEQVFHUzpUU0xBLklRX05FVF9JTlRFUkVTVF9FWFAuQ1ExMjAxNi4uLi5VU0QBAAAAEMaiAQIAAAAHLTM5LjM3NAEIAAAABQAAAAExAQAAAAoxODQxMzI3MTI0AwAAAAMxNjACAAAAAzM2OAQAAAABMAcAAAAKMTAvMjQvMjAyMwgAAAAJMy8zMS8yMDE2CQAAAAEw6sYW3IvU2wgfmyngjdTbCDNDSVEuTkFTREFRR1M6VFNMQS5JUV9ORVRfV09SS0lOR19DQVAuQ1ExMjAxNi4uLi5VU0QBAAAAEMaiAQIAAAAHLTc1Mi42NgEIAAAABQAAAAExAQAAAAoxODQxMzI3MTI0AwAAAAMxNjACAAAABDEzMTEEAAAAATAHAAAACjEwLzI0LzIwMjMIAAAACTMvMzEvMjAxNgkAAAABMOrGFtyL1NsIl0cr4I3U2wgpQ0lRLk5BU0RBUUdTOlRTTEEuSVFfQ0FQRVguQ1ExMjAxNi4uLi5VU0QBAAAAEMaiAQIAAAAILTIxNi44NTkBCAAAAAUAAAABMQEA</t>
  </si>
  <si>
    <t>AAAKMTg0MTMyNzEyNAMAAAADMTYwAgAAAAQyMDIxBAAAAAEwBwAAAAoxMC8yNC8yMDIzCAAAAAkzLzMxLzIwMTYJAAAAATDqxhbci9TbCP3fLeCN1NsILUNJUS5OQVNEQVFHUzpUU0xBLklRX1RPVEFMX1JFVi5DUTQyMDE1Li4uLlVTRAEAAAAQxqIBAgAAAAcxMjE0LjM4AQgAAAAFAAAAATEBAAAACjE4MzAxNDQyNTADAAAAAzE2MAIAAAACMjgEAAAAATAHAAAACjEwLzI0LzIwMjMIAAAACjEyLzMxLzIwMTUJAAAAATDqxhbci9TbCAclROCN1NsIJkNJUS5OQVNEQVFHUzpUU0xBLklRX05JLkNRNDIwMTUuLi4uVVNEAQAAABDGogECAAAACC0zMjAuMzk3AQgAAAAFAAAAATEBAAAACjE4MzAxNDQyNTADAAAAAzE2MAIAAAACMTUEAAAAATAHAAAACjEwLzI0LzIwMjMIAAAACjEyLzMxLzIwMTUJAAAAATDqxhbci9TbCJooOeCN1NsILkNJUS5OQVNEQVFHUzpUU0xBLklRX0NBU0hfRVFVSVYuQ1E0MjAxNS4uLi5VU0QBAAAAEMaiAQIAAAAIMTE5Ni45MDgBCAAAAAUAAAABMQEAAAAKMTgzMDE0NDI1MAMAAAADMTYwAgAAAAQxMDk2BAAAAAEwBwAAAAoxMC8yNC8yMDIzCAAAAAoxMi8zMS8yMDE1CQAAAAEw6sYW3IvU2wgvOjrgjdTbCDJDSVEuTkFTREFRR1M6VFNMQS5JUV9DQVNIX1NUX0lOVkVTVC5DUTQyMDE1Li4uLlVTRAEAAAAQxqIBAgAAAAgxMTk2LjkwOAEIAAAABQAAAAExAQAAAAoxODMwMTQ0MjUwAwAA</t>
  </si>
  <si>
    <t>AAMxNjACAAAABDEwMDIEAAAAATAHAAAACjEwLzI0LzIwMjMIAAAACjEyLzMxLzIwMTUJAAAAATDqxhbci9TbCB7pO+CN1NsILENJUS5OQVNEQVFHUzpUU0xBLklRX1RPVEFMX0NBLkNRNDIwMTUuLi4uVVNEAQAAABDGogECAAAACDI3ODIuMDA2AQgAAAAFAAAAATEBAAAACjE4MzAxNDQyNTADAAAAAzE2MAIAAAAEMTAwOAQAAAABMAcAAAAKMTAvMjQvMjAyMwgAAAAKMTIvMzEvMjAxNQkAAAABMOrGFtyL1NsIdZU94I3U2wgwQ0lRLk5BU0RBUUdTOlRTTEEuSVFfVE9UQUxfQVNTRVRTLkNRNDIwMTUuLi4uVVNEAQAAABDGogECAAAACDgwNjcuOTM5AQgAAAAFAAAAATEBAAAACjE4MzAxNDQyNTADAAAAAzE2MAIAAAAEMTAwNwQAAAABMAcAAAAKMTAvMjQvMjAyMwgAAAAKMTIvMzEvMjAxNQkAAAABMOrGFtyL1NsI3W1I4I3U2wgsQ0lRLk5BU0RBUUdTOlRTTEEuSVFfVE9UQUxfQ0wuQ1E0MjAxNS4uLi5VU0QBAAAAEMaiAQIAAAAHMjg1OC4zMgEIAAAABQAAAAExAQAAAAoxODMwMTQ0MjUwAwAAAAMxNjACAAAABDEwMDkEAAAAATAHAAAACjEwLzI0LzIwMjMIAAAACjEyLzMxLzIwMTUJAAAAATDqxhbci9TbCP3fLeCN1NsILkNJUS5OQVNEQVFHUzpUU0xBLklRX1RPVEFMX0xJQUIuQ1E0MjAxNS4uLi5VU0QBAAAAEMaiAQIAAAAINjk4NC4yMzUBCAAAAAUAAAABMQEAAAAKMTgzMDE0NDI1MAMAAAADMTYwAgAA</t>
  </si>
  <si>
    <t>AAQxMjc2BAAAAAEwBwAAAAoxMC8yNC8yMDIzCAAAAAoxMi8zMS8yMDE1CQAAAAEw6sYW3IvU2whtKTDgjdTbCC9DSVEuTkFTREFRR1M6VFNMQS5JUV9QUkVGX0VRVUlUWS5DUTQyMDE1Li4uLlVTRAEAAAAQxqIBAwAAAAAA6sYW3IvU2wiVwTLgjdTbCDdDSVEuTkFTREFRR1M6VFNMQS5JUV9UT1RBTF9DT01NT05fRVFVSVRZLkNRNDIwMTUuLi4uVVNEAQAAABDGogECAAAACDEwODMuNzA0AQgAAAAFAAAAATEBAAAACjE4MzAxNDQyNTADAAAAAzE2MAIAAAAEMTAwNgQAAAABMAcAAAAKMTAvMjQvMjAyMwgAAAAKMTIvMzEvMjAxNQkAAAABMOrGFtyL1NsI6DI14I3U2wgoQ0lRLk5BU0RBUUdTOlRTTEEuSVFfQVBJQy5DUTQyMDE1Li4uLlVTRAEAAAAQxqIBAgAAAAgzNDA5LjQ1MgEIAAAABQAAAAExAQAAAAoxODMwMTQ0MjUwAwAAAAMxNjACAAAABDEwODQEAAAAATAHAAAACjEwLzI0LzIwMjMIAAAACjEyLzMxLzIwMTUJAAAAATDqxhbci9TbCPnKN+CN1NsIJkNJUS5OQVNEQVFHUzpUU0xBLklRX1JFLkNRNDIwMTUuLi4uVVNEAQAAABDGogECAAAACS0yMzIyLjMyMwEIAAAABQAAAAExAQAAAAoxODMwMTQ0MjUwAwAAAAMxNjACAAAABDEyMjIEAAAAATAHAAAACjEwLzI0LzIwMjMIAAAACjEyLzMxLzIwMTUJAAAAATDqxhbci9TbCGBUGuCN1NsIMENJUS5OQVNEQVFHUzpUU0xBLklRX1RPVEFMX0VRVUlUWS5D</t>
  </si>
  <si>
    <t>UTQyMDE1Li4uLlVTRAEAAAAQxqIBAgAAAAgxMDgzLjcwNAEIAAAABQAAAAExAQAAAAoxODMwMTQ0MjUwAwAAAAMxNjACAAAABDEyNzUEAAAAATAHAAAACjEwLzI0LzIwMjMIAAAACjEyLzMxLzIwMTUJAAAAATDqxhbci9TbCGgiRuCN1NsIQUNJUS5OQVNEQVFHUzpUU0xBLklRX1RPVEFMX09VVFNUQU5ESU5HX0ZJTElOR19EQVRFLkNRNDIwMTUuLi4uVVNEAQAAABDGogECAAAACDE5NzEuMzc1AQQAAAAFAAAAATUBAAAACjE4MzAxNDQyNTACAAAABTI0MTUzBgAAAAEw6sYW3IvU2wgfmyngjdTbCC5DSVEuTkFTREFRR1M6VFNMQS5JUV9UT1RBTF9ERUJULkNRNDIwMTUuLi4uVVNEAQAAABDGogECAAAACDI4OTguOTk0AQgAAAAFAAAAATEBAAAACjE4MzAxNDQyNTADAAAAAzE2MAIAAAAENDE3MwQAAAABMAcAAAAKMTAvMjQvMjAyMwgAAAAKMTIvMzEvMjAxNQkAAAABMOrGFtyL1NsIl0cr4I3U2wgyQ0lRLk5BU0RBUUdTOlRTTEEuSVFfUFJFRl9ESVZfT1RIRVIuQ1E0MjAxNS4uLi5VU0QBAAAAEMaiAQMAAAAAAOrGFtyL1NsIHuk74I3U2wgoQ0lRLk5BU0RBUUdTOlRTTEEuSVFfQ09HUy5DUTQyMDE1Li4uLlVTRAEAAAAQxqIBAgAAAAc5OTUuODE2AQgAAAAFAAAAATEBAAAACjE4MzAxNDQyNTADAAAAAzE2MAIAAAACMzQEAAAAATAHAAAACjEwLzI0LzIwMjMIAAAACjEyLzMxLzIwMTUJAAAAATDqxhbci9Tb</t>
  </si>
  <si>
    <t>CHWVPeCN1NsIJkNJUS5OQVNEQVFHUzpUU0xBLklRX0FQLkNRNDIwMTUuLi4uVVNEAQAAABDGogECAAAABzkxNi4xNDgBCAAAAAUAAAABMQEAAAAKMTgzMDE0NDI1MAMAAAADMTYwAgAAAAQxMDE4BAAAAAEwBwAAAAoxMC8yNC8yMDIzCAAAAAoxMi8zMS8yMDE1CQAAAAEw6sYW3IvU2wihg0fgjdTbCCZDSVEuTkFTREFRR1M6VFNMQS5JUV9BUi5DUTQyMDE1Li4uLlVTRAEAAAAQxqIBAgAAAAcxNjguOTY1AQgAAAAFAAAAATEBAAAACjE4MzAxNDQyNTADAAAAAzE2MAIAAAAEMTAyMQQAAAABMAcAAAAKMTAvMjQvMjAyMwgAAAAKMTIvMzEvMjAxNQkAAAABMOrGFtyL1NsIisxA4I3U2wgtQ0lRLk5BU0RBUUdTOlRTTEEuSVFfSU5WRU5UT1JZLkNRNDIwMTUuLi4uVVNEAQAAABDGogECAAAACDEyNzcuODM4AQgAAAAFAAAAATEBAAAACjE4MzAxNDQyNTADAAAAAzE2MAIAAAAEMTA0MwQAAAABMAcAAAAKMTAvMjQvMjAyMwgAAAAKMTIvMzEvMjAxNQkAAAABMOrGFtyL1NsI7cZC4I3U2wgnQ0lRLk5BU0RBUUdTOlRTTEEuSVFfU0dBLkNRNDIwMTUuLi4uVVNEAQAAABDGogECAAAABzI4OC42NTQBCAAAAAUAAAABMQEAAAAKMTgzMDE0NDI1MAMAAAADMTYwAgAAAAIyMwQAAAABMAcAAAAKMTAvMjQvMjAyMwgAAAAKMTIvMzEvMjAxNQkAAAABMOrGFtyL1NsIZJoy4I3U2wg8Q0lRLk5BU0RBUUdTOlRTTEEuSVFfVE9U</t>
  </si>
  <si>
    <t>QUxfUkVWXzFZUl9BTk5fR1JPV1RILkNRNDIwMTUuLi4uVVNEAQAAABDGogECAAAABzI2LjkzOTQBCAAAAAUAAAABMQEAAAAKMTgzMDE0NDI1MAMAAAADMTYwAgAAAAQ0MTk0BAAAAAEwBwAAAAoxMC8yNC8yMDIzCAAAAAoxMi8zMS8yMDE1CQAAAAEw6sYW3IvU2wjoMjXgjdTbCCZDSVEuTkFTREFRR1M6VFNMQS5JUV9EQS5DUTQyMDE1Li4uLlVTRAEAAAAQxqIBAwAAAAAA6sYW3IvU2wj5yjfgjdTbCDRDSVEuTkFTREFRR1M6VFNMQS5JUV9ORVRfSU5URVJFU1RfRVhQLkNRNDIwMTUuLi4uVVNEAQAAABDGogECAAAABy0zNy44NjcBCAAAAAUAAAABMQEAAAAKMTgzMDE0NDI1MAMAAAADMTYwAgAAAAMzNjgEAAAAATAHAAAACjEwLzI0LzIwMjMIAAAACjEyLzMxLzIwMTUJAAAAATDqxhbci9TbCJooOeCN1NsIM0NJUS5OQVNEQVFHUzpUU0xBLklRX05FVF9XT1JLSU5HX0NBUC5DUTQyMDE1Li4uLlVTRAEAAAAQxqIBAgAAAActNTk2LjcxAQgAAAAFAAAAATEBAAAACjE4MzAxNDQyNTADAAAAAzE2MAIAAAAEMTMxMQQAAAABMAcAAAAKMTAvMjQvMjAyMwgAAAAKMTIvMzEvMjAxNQkAAAABMOrGFtyL1NsILzo64I3U2wgpQ0lRLk5BU0RBUUdTOlRTTEEuSVFfQ0FQRVguQ1E0MjAxNS4uLi5VU0QBAAAAEMaiAQIAAAAILTQxMS4yMjIBCAAAAAUAAAABMQEAAAAKMTgzMDE0NDI1MAMAAAADMTYwAgAAAAQyMDIxBAAA</t>
  </si>
  <si>
    <t>AAEwBwAAAAoxMC8yNC8yMDIzCAAAAAoxMi8zMS8yMDE1CQAAAAEw6sYW3IvU2wgfmyngjdTbCC1DSVEuTkFTREFRR1M6VFNMQS5JUV9UT1RBTF9SRVYuQ1EzMjAxNS4uLi5VU0QBAAAAEMaiAQIAAAAHOTM2Ljc4OQEIAAAABQAAAAExAQAAAAoxODE1OTA5MzM0AwAAAAMxNjACAAAAAjI4BAAAAAEwBwAAAAoxMC8yNC8yMDIzCAAAAAk5LzMwLzIwMTUJAAAAATDqxhbci9TbCO3GQuCN1NsIJkNJUS5OQVNEQVFHUzpUU0xBLklRX05JLkNRMzIwMTUuLi4uVVNEAQAAABDGogECAAAACC0yMjkuODU4AQgAAAAFAAAAATEBAAAACjE4MTU5MDkzMzQDAAAAAzE2MAIAAAACMTUEAAAAATAHAAAACjEwLzI0LzIwMjMIAAAACTkvMzAvMjAxNQkAAAABMOrGFtyL1NsIByVE4I3U2wguQ0lRLk5BU0RBUUdTOlRTTEEuSVFfQ0FTSF9FUVVJVi5DUTMyMDE1Li4uLlVTRAEAAAAQxqIBAgAAAAgxNDI2LjAzNgEIAAAABQAAAAExAQAAAAoxODE1OTA5MzM0AwAAAAMxNjACAAAABDEwOTYEAAAAATAHAAAACjEwLzI0LzIwMjMIAAAACTkvMzAvMjAxNQkAAAABMOrGFtyL1NsIaCJG4I3U2wgyQ0lRLk5BU0RBUUdTOlRTTEEuSVFfQ0FTSF9TVF9JTlZFU1QuQ1EzMjAxNS4uLi5VU0QBAAAAEMaiAQIAAAAIMTQyNi4wMzYBCAAAAAUAAAABMQEAAAAKMTgxNTkwOTMzNAMAAAADMTYwAgAAAAQxMDAyBAAAAAEwBwAAAAoxMC8yNC8yMDIz</t>
  </si>
  <si>
    <t>CAAAAAk5LzMwLzIwMTUJAAAAATDqxhbci9TbCGBUGuCN1NsILENJUS5OQVNEQVFHUzpUU0xBLklRX1RPVEFMX0NBLkNRMzIwMTUuLi4uVVNEAQAAABDGogECAAAACDI5OTguNzk1AQgAAAAFAAAAATEBAAAACjE4MTU5MDkzMzQDAAAAAzE2MAIAAAAEMTAwOAQAAAABMAcAAAAKMTAvMjQvMjAyMwgAAAAJOS8zMC8yMDE1CQAAAAEw6sYW3IvU2wiaKDngjdTbCDBDSVEuTkFTREFRR1M6VFNMQS5JUV9UT1RBTF9BU1NFVFMuQ1EzMjAxNS4uLi5VU0QBAAAAEMaiAQIAAAAINzU0Ny40OTcBCAAAAAUAAAABMQEAAAAKMTgxNTkwOTMzNAMAAAADMTYwAgAAAAQxMDA3BAAAAAEwBwAAAAoxMC8yNC8yMDIzCAAAAAk5LzMwLzIwMTUJAAAAATDqxhbci9TbCC86OuCN1NsILENJUS5OQVNEQVFHUzpUU0xBLklRX1RPVEFMX0NMLkNRMzIwMTUuLi4uVVNEAQAAABDGogECAAAACDI1OTkuOTUyAQgAAAAFAAAAATEBAAAACjE4MTU5MDkzMzQDAAAAAzE2MAIAAAAEMTAwOQQAAAABMAcAAAAKMTAvMjQvMjAyMwgAAAAJOS8zMC8yMDE1CQAAAAEw6sYW3IvU2wgBwjvgjdTbCC5DSVEuTkFTREFRR1M6VFNMQS5JUV9UT1RBTF9MSUFCLkNRMzIwMTUuLi4uVVNEAQAAABDGogECAAAACDYyMzIuODQxAQgAAAAFAAAAATEBAAAACjE4MTU5MDkzMzQDAAAAAzE2MAIAAAAEMTI3NgQAAAABMAcAAAAKMTAvMjQvMjAyMwgAAAAJOS8zMC8y</t>
  </si>
  <si>
    <t>MDE1CQAAAAEw6sYW3IvU2wh1lT3gjdTbCC9DSVEuTkFTREFRR1M6VFNMQS5JUV9QUkVGX0VRVUlUWS5DUTMyMDE1Li4uLlVTRAEAAAAQxqIBAwAAAAAA6sYW3IvU2wiPmUbgjdTbCDdDSVEuTkFTREFRR1M6VFNMQS5JUV9UT1RBTF9DT01NT05fRVFVSVRZLkNRMzIwMTUuLi4uVVNEAQAAABDGogECAAAACDEzMTQuNjU2AQgAAAAFAAAAATEBAAAACjE4MTU5MDkzMzQDAAAAAzE2MAIAAAAEMTAwNgQAAAABMAcAAAAKMTAvMjQvMjAyMwgAAAAJOS8zMC8yMDE1CQAAAAEw6sYW3IvU2whXuC3gjdTbCChDSVEuTkFTREFRR1M6VFNMQS5JUV9BUElDLkNRMzIwMTUuLi4uVVNEAQAAABDGogECAAAACDMzNDAuNDM2AQgAAAAFAAAAATEBAAAACjE4MTU5MDkzMzQDAAAAAzE2MAIAAAAEMTA4NAQAAAABMAcAAAAKMTAvMjQvMjAyMwgAAAAJOS8zMC8yMDE1CQAAAAEw6sYW3IvU2whtKTDgjdTbCCZDSVEuTkFTREFRR1M6VFNMQS5JUV9SRS5DUTMyMDE1Li4uLlVTRAEAAAAQxqIBAgAAAAktMjAwMS45MjYBCAAAAAUAAAABMQEAAAAKMTgxNTkwOTMzNAMAAAADMTYwAgAAAAQxMjIyBAAAAAEwBwAAAAoxMC8yNC8yMDIzCAAAAAk5LzMwLzIwMTUJAAAAATDqxhbci9TbCOgyNeCN1NsIMENJUS5OQVNEQVFHUzpUU0xBLklRX1RPVEFMX0VRVUlUWS5DUTMyMDE1Li4uLlVTRAEAAAAQxqIBAgAAAAgxMzE0LjY1NgEIAAAABQAA</t>
  </si>
  <si>
    <t>AAExAQAAAAoxODE1OTA5MzM0AwAAAAMxNjACAAAABDEyNzUEAAAAATAHAAAACjEwLzI0LzIwMjMIAAAACTkvMzAvMjAxNQkAAAABMOrGFtyL1NsI+co34I3U2whBQ0lRLk5BU0RBUUdTOlRTTEEuSVFfVE9UQUxfT1VUU1RBTkRJTkdfRklMSU5HX0RBVEUuQ1EzMjAxNS4uLi5VU0QBAAAAEMaiAQIAAAALMTk2NC4yNjk3ODUBBAAAAAUAAAABNQEAAAAKMTgxNTkwOTMzNAIAAAAFMjQxNTMGAAAAATDqxhbci9TbCAclROCN1NsILkNJUS5OQVNEQVFHUzpUU0xBLklRX1RPVEFMX0RFQlQuQ1EzMjAxNS4uLi5VU0QBAAAAEMaiAQIAAAAIMjg0Ni43ODQBCAAAAAUAAAABMQEAAAAKMTgxNTkwOTMzNAMAAAADMTYwAgAAAAQ0MTczBAAAAAEwBwAAAAoxMC8yNC8yMDIzCAAAAAk5LzMwLzIwMTUJAAAAATDqxhbci9TbCGgiRuCN1NsIMkNJUS5OQVNEQVFHUzpUU0xBLklRX1BSRUZfRElWX09USEVSLkNRMzIwMTUuLi4uVVNEAQAAABDGogEDAAAAAADqxhbci9TbCB+bKeCN1NsIKENJUS5OQVNEQVFHUzpUU0xBLklRX0NPR1MuQ1EzMjAxNS4uLi5VU0QBAAAAEMaiAQIAAAAHNzA1LjI5MwEIAAAABQAAAAExAQAAAAoxODE1OTA5MzM0AwAAAAMxNjACAAAAAjM0BAAAAAEwBwAAAAoxMC8yNC8yMDIzCAAAAAk5LzMwLzIwMTUJAAAAATDqxhbci9TbCGBUGuCN1NsIJkNJUS5OQVNEQVFHUzpUU0xBLklRX0FQLkNRMzIwMTUu</t>
  </si>
  <si>
    <t>Li4uVVNEAQAAABDGogECAAAABzgyNC44NjEBCAAAAAUAAAABMQEAAAAKMTgxNTkwOTMzNAMAAAADMTYwAgAAAAQxMDE4BAAAAAEwBwAAAAoxMC8yNC8yMDIzCAAAAAk5LzMwLzIwMTUJAAAAATDqxhbci9TbCPAeK+CN1NsIJkNJUS5OQVNEQVFHUzpUU0xBLklRX0FSLkNRMzIwMTUuLi4uVVNEAQAAABDGogECAAAABzExOS45NjQBCAAAAAUAAAABMQEAAAAKMTgxNTkwOTMzNAMAAAADMTYwAgAAAAQxMDIxBAAAAAEwBwAAAAoxMC8yNC8yMDIzCAAAAAk5LzMwLzIwMTUJAAAAATDqxhbci9TbCAHCO+CN1NsILUNJUS5OQVNEQVFHUzpUU0xBLklRX0lOVkVOVE9SWS5DUTMyMDE1Li4uLlVTRAEAAAAQxqIBAgAAAAgxMjkzLjcxNwEIAAAABQAAAAExAQAAAAoxODE1OTA5MzM0AwAAAAMxNjACAAAABDEwNDMEAAAAATAHAAAACjEwLzI0LzIwMjMIAAAACTkvMzAvMjAxNQkAAAABMOrGFtyL1NsIdZU94I3U2wgnQ0lRLk5BU0RBUUdTOlRTTEEuSVFfU0dBLkNRMzIwMTUuLi4uVVNEAQAAABDGogECAAAABzIzNi4zNjcBCAAAAAUAAAABMQEAAAAKMTgxNTkwOTMzNAMAAAADMTYwAgAAAAIyMwQAAAABMAcAAAAKMTAvMjQvMjAyMwgAAAAJOS8zMC8yMDE1CQAAAAEw6sYW3IvU2whT3j/gjdTbCDxDSVEuTkFTREFRR1M6VFNMQS5JUV9UT1RBTF9SRVZfMVlSX0FOTl9HUk9XVEguQ1EzMjAxNS4uLi5VU0QBAAAAEMaiAQIA</t>
  </si>
  <si>
    <t>AAAFOS45NzcBCAAAAAUAAAABMQEAAAAKMTgxNTkwOTMzNAMAAAADMTYwAgAAAAQ0MTk0BAAAAAEwBwAAAAoxMC8yNC8yMDIzCAAAAAk5LzMwLzIwMTUJAAAAATDqxhbci9TbCJ2hQOCN1NsIJkNJUS5OQVNEQVFHUzpUU0xBLklRX0RBLkNRMzIwMTUuLi4uVVNEAQAAABDGogEDAAAAAADqxhbci9TbCO3GQuCN1NsINENJUS5OQVNEQVFHUzpUU0xBLklRX05FVF9JTlRFUkVTVF9FWFAuQ1EzMjAxNS4uLi5VU0QBAAAAEMaiAQIAAAAHLTI4Ljk4MQEIAAAABQAAAAExAQAAAAoxODE1OTA5MzM0AwAAAAMxNjACAAAAAzM2OAQAAAABMAcAAAAKMTAvMjQvMjAyMwgAAAAJOS8zMC8yMDE1CQAAAAEw6sYW3IvU2whkmjLgjdTbCDNDSVEuTkFTREFRR1M6VFNMQS5JUV9ORVRfV09SS0lOR19DQVAuQ1EzMjAxNS4uLi5VU0QBAAAAEMaiAQIAAAAILTMyOC4yMDMBCAAAAAUAAAABMQEAAAAKMTgxNTkwOTMzNAMAAAADMTYwAgAAAAQxMzExBAAAAAEwBwAAAAoxMC8yNC8yMDIzCAAAAAk5LzMwLzIwMTUJAAAAATDqxhbci9TbCOgyNeCN1NsIKUNJUS5OQVNEQVFHUzpUU0xBLklRX0NBUEVYLkNRMzIwMTUuLi4uVVNEAQAAABDGogECAAAACC0zOTIuNDAzAQgAAAAFAAAAATEBAAAACjE4MTU5MDkzMzQDAAAAAzE2MAIAAAAEMjAyMQQAAAABMAcAAAAKMTAvMjQvMjAyMwgAAAAJOS8zMC8yMDE1CQAAAAEw6sYW3IvU2wj5yjfg</t>
  </si>
  <si>
    <t>jdTbCC1DSVEuTkFTREFRR1M6VFNMQS5JUV9UT1RBTF9SRVYuQ1EyMjAxNS4uLi5VU0QBAAAAEMaiAQIAAAAHOTU0Ljk3NgEIAAAABQAAAAExAQAAAAoxODAyMDIyOTU3AwAAAAMxNjACAAAAAjI4BAAAAAEwBwAAAAoxMC8yNC8yMDIzCAAAAAk2LzMwLzIwMTUJAAAAATDqxhbci9TbCFe4LeCN1NsIJkNJUS5OQVNEQVFHUzpUU0xBLklRX05JLkNRMjIwMTUuLi4uVVNEAQAAABDGogECAAAACC0xODQuMjI3AQgAAAAFAAAAATEBAAAACjE4MDIwMjI5NTcDAAAAAzE2MAIAAAACMTUEAAAAATAHAAAACjEwLzI0LzIwMjMIAAAACTYvMzAvMjAxNQkAAAABMOrGFtyL1NsIbSkw4I3U2wguQ0lRLk5BU0RBUUdTOlRTTEEuSVFfQ0FTSF9FUVVJVi5DUTIyMDE1Li4uLlVTRAEAAAAQxqIBAgAAAAgxMTUwLjY3MwEIAAAABQAAAAExAQAAAAoxODAyMDIyOTU3AwAAAAMxNjACAAAABDEwOTYEAAAAATAHAAAACjEwLzI0LzIwMjMIAAAACTYvMzAvMjAxNQkAAAABMOrGFtyL1NsInaFA4I3U2wgyQ0lRLk5BU0RBUUdTOlRTTEEuSVFfQ0FTSF9TVF9JTlZFU1QuQ1EyMjAxNS4uLi5VU0QBAAAAEMaiAQIAAAAIMTE1MC42NzMBCAAAAAUAAAABMQEAAAAKMTgwMjAyMjk1NwMAAAADMTYwAgAAAAQxMDAyBAAAAAEwBwAAAAoxMC8yNC8yMDIzCAAAAAk2LzMwLzIwMTUJAAAAATDqxhbci9TbCGugQuCN1NsILENJUS5OQVNEQVFHUzpU</t>
  </si>
  <si>
    <t>U0xBLklRX1RPVEFMX0NBLkNRMjIwMTUuLi4uVVNEAQAAABDGogECAAAACDI2MjguNjIxAQgAAAAFAAAAATEBAAAACjE4MDIwMjI5NTcDAAAAAzE2MAIAAAAEMTAwOAQAAAABMAcAAAAKMTAvMjQvMjAyMwgAAAAJNi8zMC8yMDE1CQAAAAEw6sYW3IvU2wgHJUTgjdTbCDBDSVEuTkFTREFRR1M6VFNMQS5JUV9UT1RBTF9BU1NFVFMuQ1EyMjAxNS4uLi5VU0QBAAAAEMaiAQIAAAAINjQ2OC4xODUBCAAAAAUAAAABMQEAAAAKMTgwMjAyMjk1NwMAAAADMTYwAgAAAAQxMDA3BAAAAAEwBwAAAAoxMC8yNC8yMDIzCAAAAAk2LzMwLzIwMTUJAAAAATDqxhbci9TbCGgiRuCN1NsILENJUS5OQVNEQVFHUzpUU0xBLklRX1RPVEFMX0NMLkNRMjIwMTUuLi4uVVNEAQAAABDGogECAAAACDI0MzQuNjYxAQgAAAAFAAAAATEBAAAACjE4MDIwMjI5NTcDAAAAAzE2MAIAAAAEMTAwOQQAAAABMAcAAAAKMTAvMjQvMjAyMwgAAAAJNi8zMC8yMDE1CQAAAAEw6sYW3IvU2wgbdCngjdTbCC5DSVEuTkFTREFRR1M6VFNMQS5JUV9UT1RBTF9MSUFCLkNRMjIwMTUuLi4uVVNEAQAAABDGogECAAAACDU3NTIuMjUxAQgAAAAFAAAAATEBAAAACjE4MDIwMjI5NTcDAAAAAzE2MAIAAAAEMTI3NgQAAAABMAcAAAAKMTAvMjQvMjAyMwgAAAAJNi8zMC8yMDE1CQAAAAEw6sYW3IvU2wgvOjrgjdTbCC9DSVEuTkFTREFRR1M6VFNMQS5JUV9QUkVG</t>
  </si>
  <si>
    <t>X0VRVUlUWS5DUTIyMDE1Li4uLlVTRAEAAAAQxqIBAwAAAAAA6sYW3IvU2wgBwjvgjdTbCDdDSVEuTkFTREFRR1M6VFNMQS5JUV9UT1RBTF9DT01NT05fRVFVSVRZLkNRMjIwMTUuLi4uVVNEAQAAABDGogECAAAABzcxNS45MzQBCAAAAAUAAAABMQEAAAAKMTgwMjAyMjk1NwMAAAADMTYwAgAAAAQxMDA2BAAAAAEwBwAAAAoxMC8yNC8yMDIzCAAAAAk2LzMwLzIwMTUJAAAAATDqxhbci9TbCHWVPeCN1NsIKENJUS5OQVNEQVFHUzpUU0xBLklRX0FQSUMuQ1EyMjAxNS4uLi5VU0QBAAAAEMaiAQIAAAAIMjUwMi42NzkBCAAAAAUAAAABMQEAAAAKMTgwMjAyMjk1NwMAAAADMTYwAgAAAAQxMDg0BAAAAAEwBwAAAAoxMC8yNC8yMDIzCAAAAAk2LzMwLzIwMTUJAAAAATDqxhbci9TbCBuJJuCN1NsIJkNJUS5OQVNEQVFHUzpUU0xBLklRX1JFLkNRMjIwMTUuLi4uVVNEAQAAABDGogECAAAACS0xNzcyLjA2OAEIAAAABQAAAAExAQAAAAoxODAyMDIyOTU3AwAAAAMxNjACAAAABDEyMjIEAAAAATAHAAAACjEwLzI0LzIwMjMIAAAACTYvMzAvMjAxNQkAAAABMOrGFtyL1NsIMi4a4I3U2wgwQ0lRLk5BU0RBUUdTOlRTTEEuSVFfVE9UQUxfRVFVSVRZLkNRMjIwMTUuLi4uVVNEAQAAABDGogECAAAABzcxNS45MzQBCAAAAAUAAAABMQEAAAAKMTgwMjAyMjk1NwMAAAADMTYwAgAAAAQxMjc1BAAAAAEwBwAAAAoxMC8yNC8y</t>
  </si>
  <si>
    <t>MDIzCAAAAAk2LzMwLzIwMTUJAAAAATDqxhbci9TbCGSaMuCN1NsIQUNJUS5OQVNEQVFHUzpUU0xBLklRX1RPVEFMX09VVFNUQU5ESU5HX0ZJTElOR19EQVRFLkNRMjIwMTUuLi4uVVNEAQAAABDGogECAAAACzE5MDcuMTMyMjA1AQQAAAAFAAAAATUBAAAACjE4MDIwMjI5NTcCAAAABTI0MTUzBgAAAAEw6sYW3IvU2wjoMjXgjdTbCC5DSVEuTkFTREFRR1M6VFNMQS5JUV9UT1RBTF9ERUJULkNRMjIwMTUuLi4uVVNEAQAAABDGogECAAAACDI3OTAuNDkxAQgAAAAFAAAAATEBAAAACjE4MDIwMjI5NTcDAAAAAzE2MAIAAAAENDE3MwQAAAABMAcAAAAKMTAvMjQvMjAyMwgAAAAJNi8zMC8yMDE1CQAAAAEw6sYW3IvU2wj5yjfgjdTbCDJDSVEuTkFTREFRR1M6VFNMQS5JUV9QUkVGX0RJVl9PVEhFUi5DUTIyMDE1Li4uLlVTRAEAAAAQxqIBAwAAAAAA6sYW3IvU2wiaKDngjdTbCChDSVEuTkFTREFRR1M6VFNMQS5JUV9DT0dTLkNRMjIwMTUuLi4uVVNEAQAAABDGogECAAAABzc0MS42MDYBCAAAAAUAAAABMQEAAAAKMTgwMjAyMjk1NwMAAAADMTYwAgAAAAIzNAQAAAABMAcAAAAKMTAvMjQvMjAyMwgAAAAJNi8zMC8yMDE1CQAAAAEw6sYW3IvU2whoIkbgjdTbCCZDSVEuTkFTREFRR1M6VFNMQS5JUV9BUC5DUTIyMDE1Li4uLlVTRAEAAAAQxqIBAgAAAAc3NzEuNjM3AQgAAAAFAAAAATEBAAAACjE4MDIwMjI5NTcD</t>
  </si>
  <si>
    <t>AAAAAzE2MAIAAAAEMTAxOAQAAAABMAcAAAAKMTAvMjQvMjAyMwgAAAAJNi8zMC8yMDE1CQAAAAEw6sYW3IvU2wgbdCngjdTbCCZDSVEuTkFTREFRR1M6VFNMQS5JUV9BUi5DUTIyMDE1Li4uLlVTRAEAAAAQxqIBAgAAAAcxMzguNjQ4AQgAAAAFAAAAATEBAAAACjE4MDIwMjI5NTcDAAAAAzE2MAIAAAAEMTAyMQQAAAABMAcAAAAKMTAvMjQvMjAyMwgAAAAJNi8zMC8yMDE1CQAAAAEw6sYW3IvU2wjwHivgjdTbCC1DSVEuTkFTREFRR1M6VFNMQS5JUV9JTlZFTlRPUlkuQ1EyMjAxNS4uLi5VU0QBAAAAEMaiAQIAAAAIMTIxMi4yNzkBCAAAAAUAAAABMQEAAAAKMTgwMjAyMjk1NwMAAAADMTYwAgAAAAQxMDQzBAAAAAEwBwAAAAoxMC8yNC8yMDIzCAAAAAk2LzMwLzIwMTUJAAAAATDqxhbci9TbCFe4LeCN1NsIJ0NJUS5OQVNEQVFHUzpUU0xBLklRX1NHQS5DUTIyMDE1Li4uLlVTRAEAAAAQxqIBAgAAAAcyMDEuODQ2AQgAAAAFAAAAATEBAAAACjE4MDIwMjI5NTcDAAAAAzE2MAIAAAACMjMEAAAAATAHAAAACjEwLzI0LzIwMjMIAAAACTYvMzAvMjAxNQkAAAABMOrGFtyL1NsIbSkw4I3U2wg8Q0lRLk5BU0RBUUdTOlRTTEEuSVFfVE9UQUxfUkVWXzFZUl9BTk5fR1JPV1RILkNRMjIwMTUuLi4uVVNEAQAAABDGogECAAAABzI0LjEyNzgBCAAAAAUAAAABMQEAAAAKMTgwMjAyMjk1NwMAAAADMTYwAgAAAAQ0MTk0</t>
  </si>
  <si>
    <t>BAAAAAEwBwAAAAoxMC8yNC8yMDIzCAAAAAk2LzMwLzIwMTUJAAAAATDqxhbci9TbCFPeP+CN1NsIJkNJUS5OQVNEQVFHUzpUU0xBLklRX0RBLkNRMjIwMTUuLi4uVVNEAQAAABDGogEDAAAAAADqxhbci9TbCJ2hQOCN1NsINENJUS5OQVNEQVFHUzpUU0xBLklRX05FVF9JTlRFUkVTVF9FWFAuQ1EyMjAxNS4uLi5VU0QBAAAAEMaiAQIAAAAHLTI0LjEwNQEIAAAABQAAAAExAQAAAAoxODAyMDIyOTU3AwAAAAMxNjACAAAAAzM2OAQAAAABMAcAAAAKMTAvMjQvMjAyMwgAAAAJNi8zMC8yMDE1CQAAAAEw6sYW3IvU2wgbiSbgjdTbCDNDSVEuTkFTREFRR1M6VFNMQS5JUV9ORVRfV09SS0lOR19DQVAuQ1EyMjAxNS4uLi5VU0QBAAAAEMaiAQIAAAAILTI2Ny41NjUBCAAAAAUAAAABMQEAAAAKMTgwMjAyMjk1NwMAAAADMTYwAgAAAAQxMzExBAAAAAEwBwAAAAoxMC8yNC8yMDIzCAAAAAk2LzMwLzIwMTUJAAAAATDqxhbci9TbCGugQuCN1NsIKUNJUS5OQVNEQVFHUzpUU0xBLklRX0NBUEVYLkNRMjIwMTUuLi4uVVNEAQAAABDGogECAAAACC00MDUuMTY1AQgAAAAFAAAAATEBAAAACjE4MDIwMjI5NTcDAAAAAzE2MAIAAAAEMjAyMQQAAAABMAcAAAAKMTAvMjQvMjAyMwgAAAAJNi8zMC8yMDE1CQAAAAEw6sYW3IvU2wgHJUTgjdTbCC1DSVEuTkFTREFRR1M6VFNMQS5JUV9UT1RBTF9SRVYuQ1ExMjAxNS4uLi5VU0QB</t>
  </si>
  <si>
    <t>AAAAEMaiAQIAAAAGOTM5Ljg4AQgAAAAFAAAAATEBAAAACjE3OTA3OTAwODMDAAAAAzE2MAIAAAACMjgEAAAAATAHAAAACjEwLzI0LzIwMjMIAAAACTMvMzEvMjAxNQkAAAABMOrGFtyL1NsIswAw4I3U2wgmQ0lRLk5BU0RBUUdTOlRTTEEuSVFfTkkuQ1ExMjAxNS4uLi5VU0QBAAAAEMaiAQIAAAAILTE1NC4xODEBCAAAAAUAAAABMQEAAAAKMTc5MDc5MDA4MwMAAAADMTYwAgAAAAIxNQQAAAABMAcAAAAKMTAvMjQvMjAyMwgAAAAJMy8zMS8yMDE1CQAAAAEw6sYW3IvU2whkmjLgjdTbCC5DSVEuTkFTREFRR1M6VFNMQS5JUV9DQVNIX0VRVUlWLkNRMTIwMTUuLi4uVVNEAQAAABDGogECAAAACDE1MTAuMDc2AQgAAAAFAAAAATEBAAAACjE3OTA3OTAwODMDAAAAAzE2MAIAAAAEMTA5NgQAAAABMAcAAAAKMTAvMjQvMjAyMwgAAAAJMy8zMS8yMDE1CQAAAAEw6sYW3IvU2wjoMjXgjdTbCDJDSVEuTkFTREFRR1M6VFNMQS5JUV9DQVNIX1NUX0lOVkVTVC5DUTEyMDE1Li4uLlVTRAEAAAAQxqIBAgAAAAgxNTEwLjA3NgEIAAAABQAAAAExAQAAAAoxNzkwNzkwMDgzAwAAAAMxNjACAAAABDEwMDIEAAAAATAHAAAACjEwLzI0LzIwMjMIAAAACTMvMzEvMjAxNQkAAAABMOrGFtyL1NsIMi4a4I3U2wgsQ0lRLk5BU0RBUUdTOlRTTEEuSVFfVE9UQUxfQ0EuQ1ExMjAxNS4uLi5VU0QBAAAAEMaiAQIAAAAIMjkyMS40MTcB</t>
  </si>
  <si>
    <t>CAAAAAUAAAABMQEAAAAKMTc5MDc5MDA4MwMAAAADMTYwAgAAAAQxMDA4BAAAAAEwBwAAAAoxMC8yNC8yMDIzCAAAAAkzLzMxLzIwMTUJAAAAATDqxhbci9TbCPnKN+CN1NsIMENJUS5OQVNEQVFHUzpUU0xBLklRX1RPVEFMX0FTU0VUUy5DUTEyMDE1Li4uLlVTRAEAAAAQxqIBAgAAAAc2MTIwLjAzAQgAAAAFAAAAATEBAAAACjE3OTA3OTAwODMDAAAAAzE2MAIAAAAEMTAwNwQAAAABMAcAAAAKMTAvMjQvMjAyMwgAAAAJMy8zMS8yMDE1CQAAAAEw6sYW3IvU2whT3j/gjdTbCCxDSVEuTkFTREFRR1M6VFNMQS5JUV9UT1RBTF9DTC5DUTEyMDE1Li4uLlVTRAEAAAAQxqIBAgAAAAgyMjQ2LjY1OAEIAAAABQAAAAExAQAAAAoxNzkwNzkwMDgzAwAAAAMxNjACAAAABDEwMDkEAAAAATAHAAAACjEwLzI0LzIwMjMIAAAACTMvMzEvMjAxNQkAAAABMOrGFtyL1NsIaCJG4I3U2wguQ0lRLk5BU0RBUUdTOlRTTEEuSVFfVE9UQUxfTElBQi5DUTEyMDE1Li4uLlVTRAEAAAAQxqIBAgAAAAg1Mjk0LjAzMwEIAAAABQAAAAExAQAAAAoxNzkwNzkwMDgzAwAAAAMxNjACAAAABDEyNzYEAAAAATAHAAAACjEwLzI0LzIwMjMIAAAACTMvMzEvMjAxNQkAAAABMOrGFtyL1NsIG3Qp4I3U2wgvQ0lRLk5BU0RBUUdTOlRTTEEuSVFfUFJFRl9FUVVJVFkuQ1ExMjAxNS4uLi5VU0QBAAAAEMaiAQMAAAAAAOrGFtyL1NsI8B4r4I3U2wg3</t>
  </si>
  <si>
    <t>Q0lRLk5BU0RBUUdTOlRTTEEuSVFfVE9UQUxfQ09NTU9OX0VRVUlUWS5DUTEyMDE1Li4uLlVTRAEAAAAQxqIBAgAAAAc4MjUuOTk3AQgAAAAFAAAAATEBAAAACjE3OTA3OTAwODMDAAAAAzE2MAIAAAAEMTAwNgQAAAABMAcAAAAKMTAvMjQvMjAyMwgAAAAJMy8zMS8yMDE1CQAAAAEw6sYW3IvU2whXuC3gjdTbCChDSVEuTkFTREFRR1M6VFNMQS5JUV9BUElDLkNRMTIwMTUuLi4uVVNEAQAAABDGogECAAAACDI0MjkuNjc3AQgAAAAFAAAAATEBAAAACjE3OTA3OTAwODMDAAAAAzE2MAIAAAAEMTA4NAQAAAABMAcAAAAKMTAvMjQvMjAyMwgAAAAJMy8zMS8yMDE1CQAAAAEw6sYW3IvU2wh1lT3gjdTbCCZDSVEuTkFTREFRR1M6VFNMQS5JUV9SRS5DUTEyMDE1Li4uLlVTRAEAAAAQxqIBAgAAAAktMTU4Ny44NDEBCAAAAAUAAAABMQEAAAAKMTc5MDc5MDA4MwMAAAADMTYwAgAAAAQxMjIyBAAAAAEwBwAAAAoxMC8yNC8yMDIzCAAAAAkzLzMxLzIwMTUJAAAAATDqxhbci9TbCJ2hQOCN1NsIMENJUS5OQVNEQVFHUzpUU0xBLklRX1RPVEFMX0VRVUlUWS5DUTEyMDE1Li4uLlVTRAEAAAAQxqIBAgAAAAc4MjUuOTk3AQgAAAAFAAAAATEBAAAACjE3OTA3OTAwODMDAAAAAzE2MAIAAAAEMTI3NQQAAAABMAcAAAAKMTAvMjQvMjAyMwgAAAAJMy8zMS8yMDE1CQAAAAEw6sYW3IvU2whroELgjdTbCEFDSVEuTkFTREFRR1M6</t>
  </si>
  <si>
    <t>VFNMQS5JUV9UT1RBTF9PVVRTVEFORElOR19GSUxJTkdfREFURS5DUTEyMDE1Li4uLlVTRAEAAAAQxqIBAgAAAAsxODk2LjA1Njg5NQEEAAAABQAAAAE1AQAAAAoxNzkwNzkwMDgzAgAAAAUyNDE1MwYAAAABMOrGFtyL1NsIByVE4I3U2wguQ0lRLk5BU0RBUUdTOlRTTEEuSVFfVE9UQUxfREVCVC5DUTEyMDE1Li4uLlVTRAEAAAAQxqIBAgAAAAgyNjQ1Ljg0NgEIAAAABQAAAAExAQAAAAoxNzkwNzkwMDgzAwAAAAMxNjACAAAABDQxNzMEAAAAATAHAAAACjEwLzI0LzIwMjMIAAAACTMvMzEvMjAxNQkAAAABMOrGFtyL1NsI+co34I3U2wgyQ0lRLk5BU0RBUUdTOlRTTEEuSVFfUFJFRl9ESVZfT1RIRVIuQ1ExMjAxNS4uLi5VU0QBAAAAEMaiAQMAAAAAAOrGFtyL1NsIdwY54I3U2wgoQ0lRLk5BU0RBUUdTOlRTTEEuSVFfQ09HUy5DUTEyMDE1Li4uLlVTRAEAAAAQxqIBAgAAAAc2NzkuODA3AQgAAAAFAAAAATEBAAAACjE3OTA3OTAwODMDAAAAAzE2MAIAAAACMzQEAAAAATAHAAAACjEwLzI0LzIwMjMIAAAACTMvMzEvMjAxNQkAAAABMOrGFtyL1NsIMi4a4I3U2wgmQ0lRLk5BU0RBUUdTOlRTTEEuSVFfQVAuQ1ExMjAxNS4uLi5VU0QBAAAAEMaiAQIAAAAHNzMyLjMzMQEIAAAABQAAAAExAQAAAAoxNzkwNzkwMDgzAwAAAAMxNjACAAAABDEwMTgEAAAAATAHAAAACjEwLzI0LzIwMjMIAAAACTMvMzEvMjAxNQkA</t>
  </si>
  <si>
    <t>AAABMOrGFtyL1NsILzo64I3U2wgmQ0lRLk5BU0RBUUdTOlRTTEEuSVFfQVIuQ1ExMjAxNS4uLi5VU0QBAAAAEMaiAQIAAAAHMjAwLjA1MgEIAAAABQAAAAExAQAAAAoxNzkwNzkwMDgzAwAAAAMxNjACAAAABDEwMjEEAAAAATAHAAAACjEwLzI0LzIwMjMIAAAACTMvMzEvMjAxNQkAAAABMOrGFtyL1NsIAcI74I3U2wgtQ0lRLk5BU0RBUUdTOlRTTEEuSVFfSU5WRU5UT1JZLkNRMTIwMTUuLi4uVVNEAQAAABDGogECAAAABzEwNTQuODQBCAAAAAUAAAABMQEAAAAKMTc5MDc5MDA4MwMAAAADMTYwAgAAAAQxMDQzBAAAAAEwBwAAAAoxMC8yNC8yMDIzCAAAAAkzLzMxLzIwMTUJAAAAATDqxhbci9TbCPAeK+CN1NsIJ0NJUS5OQVNEQVFHUzpUU0xBLklRX1NHQS5DUTEyMDE1Li4uLlVTRAEAAAAQxqIBAgAAAAcxOTUuMzY1AQgAAAAFAAAAATEBAAAACjE3OTA3OTAwODMDAAAAAzE2MAIAAAACMjMEAAAAATAHAAAACjEwLzI0LzIwMjMIAAAACTMvMzEvMjAxNQkAAAABMOrGFtyL1NsIV7gt4I3U2wg8Q0lRLk5BU0RBUUdTOlRTTEEuSVFfVE9UQUxfUkVWXzFZUl9BTk5fR1JPV1RILkNRMTIwMTUuLi4uVVNEAQAAABDGogECAAAABzUxLjQ2MTEBCAAAAAUAAAABMQEAAAAKMTc5MDc5MDA4MwMAAAADMTYwAgAAAAQ0MTk0BAAAAAEwBwAAAAoxMC8yNC8yMDIzCAAAAAkzLzMxLzIwMTUJAAAAATDqxhbci9TbCLMAMOCN</t>
  </si>
  <si>
    <t>1NsIJkNJUS5OQVNEQVFHUzpUU0xBLklRX0RBLkNRMTIwMTUuLi4uVVNEAQAAABDGogEDAAAAAADqxhbci9TbCGSaMuCN1NsINENJUS5OQVNEQVFHUzpUU0xBLklRX05FVF9JTlRFUkVTVF9FWFAuQ1ExMjAxNS4uLi5VU0QBAAAAEMaiAQIAAAAGLTI2LjM5AQgAAAAFAAAAATEBAAAACjE3OTA3OTAwODMDAAAAAzE2MAIAAAADMzY4BAAAAAEwBwAAAAoxMC8yNC8yMDIzCAAAAAkzLzMxLzIwMTUJAAAAATDqxhbci9TbCOgyNeCN1NsIM0NJUS5OQVNEQVFHUzpUU0xBLklRX05FVF9XT1JLSU5HX0NBUC5DUTEyMDE1Li4uLlVTRAEAAAAQxqIBAgAAAAgtMTUwLjcwOAEIAAAABQAAAAExAQAAAAoxNzkwNzkwMDgzAwAAAAMxNjACAAAABDEzMTEEAAAAATAHAAAACjEwLzI0LzIwMjMIAAAACTMvMzEvMjAxNQkAAAABMOrGFtyL1NsIa6BC4I3U2wgpQ0lRLk5BU0RBUUdTOlRTTEEuSVFfQ0FQRVguQ1ExMjAxNS4uLi5VU0QBAAAAEMaiAQIAAAAHLTQyNi4wNgEIAAAABQAAAAExAQAAAAoxNzkwNzkwMDgzAwAAAAMxNjACAAAABDIwMjEEAAAAATAHAAAACjEwLzI0LzIwMjMIAAAACTMvMzEvMjAxNQkAAAABMOrGFtyL1NsIByVE4I3U2wgtQ0lRLk5BU0RBUUdTOlRTTEEuSVFfVE9UQUxfUkVWLkNRNDIwMTQuLi4uVVNEAQAAABDGogECAAAABzk1Ni42NjEBCAAAAAUAAAABMQEAAAAKMTc3NzY2MzA2OAMAAAADMTYwAgAA</t>
  </si>
  <si>
    <t>AAIyOAQAAAABMAcAAAAKMTAvMjQvMjAyMwgAAAAKMTIvMzEvMjAxNAkAAAABMOrGFtyL1NsIdZU94I3U2wgmQ0lRLk5BU0RBUUdTOlRTTEEuSVFfTkkuQ1E0MjAxNC4uLi5VU0QBAAAAEMaiAQIAAAAILTEwNy42MjkBCAAAAAUAAAABMQEAAAAKMTc3NzY2MzA2OAMAAAADMTYwAgAAAAIxNQQAAAABMAcAAAAKMTAvMjQvMjAyMwgAAAAKMTIvMzEvMjAxNAkAAAABMOrGFtyL1NsIU94/4I3U2wguQ0lRLk5BU0RBUUdTOlRTTEEuSVFfQ0FTSF9FUVVJVi5DUTQyMDE0Li4uLlVTRAEAAAAQxqIBAgAAAAgxOTA1LjcxMwEIAAAABQAAAAExAQAAAAoxNzc3NjYzMDY4AwAAAAMxNjACAAAABDEwOTYEAAAAATAHAAAACjEwLzI0LzIwMjMIAAAACjEyLzMxLzIwMTQJAAAAATDqxhbci9TbCJ2hQOCN1NsIMkNJUS5OQVNEQVFHUzpUU0xBLklRX0NBU0hfU1RfSU5WRVNULkNRNDIwMTQuLi4uVVNEAQAAABDGogECAAAACDE5MDUuNzEzAQgAAAAFAAAAATEBAAAACjE3Nzc2NjMwNjgDAAAAAzE2MAIAAAAEMTAwMgQAAAABMAcAAAAKMTAvMjQvMjAyMwgAAAAKMTIvMzEvMjAxNAkAAAABMOrGFtyL1NsI6DI14I3U2wgsQ0lRLk5BU0RBUUdTOlRTTEEuSVFfVE9UQUxfQ0EuQ1E0MjAxNC4uLi5VU0QBAAAAEMaiAQIAAAAIMzE4MC4wNzMBCAAAAAUAAAABMQEAAAAKMTc3NzY2MzA2OAMAAAADMTYwAgAAAAQxMDA4BAAAAAEwBwAA</t>
  </si>
  <si>
    <t>AAoxMC8yNC8yMDIzCAAAAAoxMi8zMS8yMDE0CQAAAAEw6sYW3IvU2wj5yjfgjdTbCDBDSVEuTkFTREFRR1M6VFNMQS5JUV9UT1RBTF9BU1NFVFMuQ1E0MjAxNC4uLi5VU0QBAAAAEMaiAQIAAAAINTgzMC42NjcBCAAAAAUAAAABMQEAAAAKMTc3NzY2MzA2OAMAAAADMTYwAgAAAAQxMDA3BAAAAAEwBwAAAAoxMC8yNC8yMDIzCAAAAAoxMi8zMS8yMDE0CQAAAAEw6sYW3IvU2wh3BjngjdTbCCxDSVEuTkFTREFRR1M6VFNMQS5JUV9UT1RBTF9DTC5DUTQyMDE0Li4uLlVTRAEAAAAQxqIBAgAAAAgyMTY1LjM2MgEIAAAABQAAAAExAQAAAAoxNzc3NjYzMDY4AwAAAAMxNjACAAAABDEwMDkEAAAAATAHAAAACjEwLzI0LzIwMjMIAAAACjEyLzMxLzIwMTQJAAAAATDqxhbci9TbCC86OuCN1NsILkNJUS5OQVNEQVFHUzpUU0xBLklRX1RPVEFMX0xJQUIuQ1E0MjAxNC4uLi5VU0QBAAAAEMaiAQIAAAAINDkxOC45NTcBCAAAAAUAAAABMQEAAAAKMTc3NzY2MzA2OAMAAAADMTYwAgAAAAQxMjc2BAAAAAEwBwAAAAoxMC8yNC8yMDIzCAAAAAoxMi8zMS8yMDE0CQAAAAEw6sYW3IvU2wgBwjvgjdTbCC9DSVEuTkFTREFRR1M6VFNMQS5JUV9QUkVGX0VRVUlUWS5DUTQyMDE0Li4uLlVTRAEAAAAQxqIBAwAAAAAA6sYW3IvU2wjwHivgjdTbCDdDSVEuTkFTREFRR1M6VFNMQS5JUV9UT1RBTF9DT01NT05fRVFVSVRZLkNRNDIw</t>
  </si>
  <si>
    <t>MTQuLi4uVVNEAQAAABDGogECAAAABjkxMS43MQEIAAAABQAAAAExAQAAAAoxNzc3NjYzMDY4AwAAAAMxNjACAAAABDEwMDYEAAAAATAHAAAACjEwLzI0LzIwMjMIAAAACjEyLzMxLzIwMTQJAAAAATDqxhbci9TbCFe4LeCN1NsIKENJUS5OQVNEQVFHUzpUU0xBLklRX0FQSUMuQ1E0MjAxNC4uLi5VU0QBAAAAEMaiAQIAAAAIMjM0NS4yNjYBCAAAAAUAAAABMQEAAAAKMTc3NzY2MzA2OAMAAAADMTYwAgAAAAQxMDg0BAAAAAEwBwAAAAoxMC8yNC8yMDIzCAAAAAoxMi8zMS8yMDE0CQAAAAEw6sYW3IvU2wgbiSbgjdTbCCZDSVEuTkFTREFRR1M6VFNMQS5JUV9SRS5DUTQyMDE0Li4uLlVTRAEAAAAQxqIBAgAAAAgtMTQzMy42NgEIAAAABQAAAAExAQAAAAoxNzc3NjYzMDY4AwAAAAMxNjACAAAABDEyMjIEAAAAATAHAAAACjEwLzI0LzIwMjMIAAAACjEyLzMxLzIwMTQJAAAAATDqxhbci9TbCGSaMuCN1NsIMENJUS5OQVNEQVFHUzpUU0xBLklRX1RPVEFMX0VRVUlUWS5DUTQyMDE0Li4uLlVTRAEAAAAQxqIBAgAAAAY5MTEuNzEBCAAAAAUAAAABMQEAAAAKMTc3NzY2MzA2OAMAAAADMTYwAgAAAAQxMjc1BAAAAAEwBwAAAAoxMC8yNC8yMDIzCAAAAAoxMi8zMS8yMDE0CQAAAAEw6sYW3IvU2widoUDgjdTbCEFDSVEuTkFTREFRR1M6VFNMQS5JUV9UT1RBTF9PVVRTVEFORElOR19GSUxJTkdfREFURS5DUTQyMDE0</t>
  </si>
  <si>
    <t>Li4uLlVTRAEAAAAQxqIBAgAAAAcxODg1LjMyAQQAAAAFAAAAATUBAAAACjE3Nzc2NjMwNjgCAAAABTI0MTUzBgAAAAEw6sYW3IvU2whroELgjdTbCC5DSVEuTkFTREFRR1M6VFNMQS5JUV9UT1RBTF9ERUJULkNRNDIwMTQuLi4uVVNEAQAAABDGogECAAAABzI1NDAuNDgBCAAAAAUAAAABMQEAAAAKMTc3NzY2MzA2OAMAAAADMTYwAgAAAAQ0MTczBAAAAAEwBwAAAAoxMC8yNC8yMDIzCAAAAAoxMi8zMS8yMDE0CQAAAAEw6sYW3IvU2wgHJUTgjdTbCDJDSVEuTkFTREFRR1M6VFNMQS5JUV9QUkVGX0RJVl9PVEhFUi5DUTQyMDE0Li4uLlVTRAEAAAAQxqIBAwAAAAAA6sYW3IvU2whoIkbgjdTbCChDSVEuTkFTREFRR1M6VFNMQS5JUV9DT0dTLkNRNDIwMTQuLi4uVVNEAQAAABDGogECAAAABzY5NC45NjQBCAAAAAUAAAABMQEAAAAKMTc3NzY2MzA2OAMAAAADMTYwAgAAAAIzNAQAAAABMAcAAAAKMTAvMjQvMjAyMwgAAAAKMTIvMzEvMjAxNAkAAAABMOrGFtyL1NsIG3Qp4I3U2wgmQ0lRLk5BU0RBUUdTOlRTTEEuSVFfQVAuQ1E0MjAxNC4uLi5VU0QBAAAAEMaiAQIAAAAHNzc3Ljk0NgEIAAAABQAAAAExAQAAAAoxNzc3NjYzMDY4AwAAAAMxNjACAAAABDEwMTgEAAAAATAHAAAACjEwLzI0LzIwMjMIAAAACjEyLzMxLzIwMTQJAAAAATDqxhbci9TbCC86OuCN1NsIJkNJUS5OQVNEQVFHUzpUU0xBLklRX0FSLkNR</t>
  </si>
  <si>
    <t>NDIwMTQuLi4uVVNEAQAAABDGogECAAAABzIyNi42MDQBCAAAAAUAAAABMQEAAAAKMTc3NzY2MzA2OAMAAAADMTYwAgAAAAQxMDIxBAAAAAEwBwAAAAoxMC8yNC8yMDIzCAAAAAoxMi8zMS8yMDE0CQAAAAEw6sYW3IvU2wgBwjvgjdTbCC1DSVEuTkFTREFRR1M6VFNMQS5JUV9JTlZFTlRPUlkuQ1E0MjAxNC4uLi5VU0QBAAAAEMaiAQIAAAAHOTUzLjY3NQEIAAAABQAAAAExAQAAAAoxNzc3NjYzMDY4AwAAAAMxNjACAAAABDEwNDMEAAAAATAHAAAACjEwLzI0LzIwMjMIAAAACjEyLzMxLzIwMTQJAAAAATDqxhbci9TbCHWVPeCN1NsIJ0NJUS5OQVNEQVFHUzpUU0xBLklRX1NHQS5DUTQyMDE0Li4uLlVTRAEAAAAQxqIBAgAAAAYxOTYuOTcBCAAAAAUAAAABMQEAAAAKMTc3NzY2MzA2OAMAAAADMTYwAgAAAAIyMwQAAAABMAcAAAAKMTAvMjQvMjAyMwgAAAAKMTIvMzEvMjAxNAkAAAABMOrGFtyL1NsIU94/4I3U2wg8Q0lRLk5BU0RBUUdTOlRTTEEuSVFfVE9UQUxfUkVWXzFZUl9BTk5fR1JPV1RILkNRNDIwMTQuLi4uVVNEAQAAABDGogECAAAABzU1LjQ5OTIBCAAAAAUAAAABMQEAAAAKMTc3NzY2MzA2OAMAAAADMTYwAgAAAAQ0MTk0BAAAAAEwBwAAAAoxMC8yNC8yMDIzCAAAAAoxMi8zMS8yMDE0CQAAAAEw6sYW3IvU2wgyLhrgjdTbCCZDSVEuTkFTREFRR1M6VFNMQS5JUV9EQS5DUTQyMDE0Li4uLlVTRAEA</t>
  </si>
  <si>
    <t>AAAQxqIBAwAAAAAA6sYW3IvU2whkmjLgjdTbCDRDSVEuTkFTREFRR1M6VFNMQS5JUV9ORVRfSU5URVJFU1RfRVhQLkNRNDIwMTQuLi4uVVNEAQAAABDGogECAAAABy0yOC40ODQBCAAAAAUAAAABMQEAAAAKMTc3NzY2MzA2OAMAAAADMTYwAgAAAAMzNjgEAAAAATAHAAAACjEwLzI0LzIwMjMIAAAACjEyLzMxLzIwMTQJAAAAATDqxhbci9TbCBuJJuCN1NsIM0NJUS5OQVNEQVFHUzpUU0xBLklRX05FVF9XT1JLSU5HX0NBUC5DUTQyMDE0Li4uLlVTRAEAAAAQxqIBAgAAAAgtMjAwLjcwNwEIAAAABQAAAAExAQAAAAoxNzc3NjYzMDY4AwAAAAMxNjACAAAABDEzMTEEAAAAATAHAAAACjEwLzI0LzIwMjMIAAAACjEyLzMxLzIwMTQJAAAAATDqxhbci9TbCOgyNeCN1NsIKUNJUS5OQVNEQVFHUzpUU0xBLklRX0NBUEVYLkNRNDIwMTQuLi4uVVNEAQAAABDGogECAAAACC0zNjguNjYxAQgAAAAFAAAAATEBAAAACjE3Nzc2NjMwNjgDAAAAAzE2MAIAAAAEMjAyMQQAAAABMAcAAAAKMTAvMjQvMjAyMwgAAAAKMTIvMzEvMjAxNAkAAAABMOrGFtyL1NsI+co34I3U2wgtQ0lRLk5BU0RBUUdTOlRTTEEuSVFfVE9UQUxfUkVWLkNRMzIwMTQuLi4uVVNEAQAAABDGogECAAAABzg1MS44MDQBCAAAAAUAAAABMQEAAAAKMTc2MzA2MTEzMQMAAAADMTYwAgAAAAIyOAQAAAABMAcAAAAKMTAvMjQvMjAyMwgAAAAJOS8zMC8yMDE0</t>
  </si>
  <si>
    <t>CQAAAAEw6sYW3IvU2wizADDgjdTbCCZDSVEuTkFTREFRR1M6VFNMQS5JUV9OSS5DUTMyMDE0Li4uLlVTRAEAAAAQxqIBAgAAAActNzQuNzA4AQgAAAAFAAAAATEBAAAACjE3NjMwNjExMzEDAAAAAzE2MAIAAAACMTUEAAAAATAHAAAACjEwLzI0LzIwMjMIAAAACTkvMzAvMjAxNAkAAAABMOrGFtyL1NsInaFA4I3U2wguQ0lRLk5BU0RBUUdTOlRTTEEuSVFfQ0FTSF9FUVVJVi5DUTMyMDE0Li4uLlVTRAEAAAAQxqIBAgAAAAgyMzcwLjczNQEIAAAABQAAAAExAQAAAAoxNzYzMDYxMTMxAwAAAAMxNjACAAAABDEwOTYEAAAAATAHAAAACjEwLzI0LzIwMjMIAAAACTkvMzAvMjAxNAkAAAABMOrGFtyL1NsIa6BC4I3U2wgyQ0lRLk5BU0RBUUdTOlRTTEEuSVFfQ0FTSF9TVF9JTlZFU1QuQ1EzMjAxNC4uLi5VU0QBAAAAEMaiAQIAAAAIMjM3MC43MzUBCAAAAAUAAAABMQEAAAAKMTc2MzA2MTEzMQMAAAADMTYwAgAAAAQxMDAyBAAAAAEwBwAAAAoxMC8yNC8yMDIzCAAAAAk5LzMwLzIwMTQJAAAAATDqxhbci9TbCDIuGuCN1NsILENJUS5OQVNEQVFHUzpUU0xBLklRX1RPVEFMX0NBLkNRMzIwMTQuLi4uVVNEAQAAABDGogECAAAACDMzNjIuOTE0AQgAAAAFAAAAATEBAAAACjE3NjMwNjExMzEDAAAAAzE2MAIAAAAEMTAwOAQAAAABMAcAAAAKMTAvMjQvMjAyMwgAAAAJOS8zMC8yMDE0CQAAAAEw6sYW3IvU2wgHJUTg</t>
  </si>
  <si>
    <t>jdTbCDBDSVEuTkFTREFRR1M6VFNMQS5JUV9UT1RBTF9BU1NFVFMuQ1EzMjAxNC4uLi5VU0QBAAAAEMaiAQIAAAAINTQzNy41MzMBCAAAAAUAAAABMQEAAAAKMTc2MzA2MTEzMQMAAAADMTYwAgAAAAQxMDA3BAAAAAEwBwAAAAoxMC8yNC8yMDIzCAAAAAk5LzMwLzIwMTQJAAAAATDqxhbci9TbCGgiRuCN1NsILENJUS5OQVNEQVFHUzpUU0xBLklRX1RPVEFMX0NMLkNRMzIwMTQuLi4uVVNEAQAAABDGogECAAAACDE5MDEuOTM4AQgAAAAFAAAAATEBAAAACjE3NjMwNjExMzEDAAAAAzE2MAIAAAAEMTAwOQQAAAABMAcAAAAKMTAvMjQvMjAyMwgAAAAJOS8zMC8yMDE0CQAAAAEw6sYW3IvU2wh3BjngjdTbCC5DSVEuTkFTREFRR1M6VFNMQS5JUV9UT1RBTF9MSUFCLkNRMzIwMTQuLi4uVVNEAQAAABDGogECAAAACDQ0NzkuNDM5AQgAAAAFAAAAATEBAAAACjE3NjMwNjExMzEDAAAAAzE2MAIAAAAEMTI3NgQAAAABMAcAAAAKMTAvMjQvMjAyMwgAAAAJOS8zMC8yMDE0CQAAAAEw6sYW3IvU2wgvOjrgjdTbCC9DSVEuTkFTREFRR1M6VFNMQS5JUV9QUkVGX0VRVUlUWS5DUTMyMDE0Li4uLlVTRAEAAAAQxqIBAwAAAAAA6sYW3IvU2wgBwjvgjdTbCDdDSVEuTkFTREFRR1M6VFNMQS5JUV9UT1RBTF9DT01NT05fRVFVSVRZLkNRMzIwMTQuLi4uVVNEAQAAABDGogECAAAABzk1OC4wOTQBCAAAAAUAAAABMQEAAAAKMTc2</t>
  </si>
  <si>
    <t>MzA2MTEzMQMAAAADMTYwAgAAAAQxMDA2BAAAAAEwBwAAAAoxMC8yNC8yMDIzCAAAAAk5LzMwLzIwMTQJAAAAATDqxhbci9TbCHWVPeCN1NsIKENJUS5OQVNEQVFHUzpUU0xBLklRX0FQSUMuQ1EzMjAxNC4uLi5VU0QBAAAAEMaiAQIAAAAHMjI4NC4wMQEIAAAABQAAAAExAQAAAAoxNzYzMDYxMTMxAwAAAAMxNjACAAAABDEwODQEAAAAATAHAAAACjEwLzI0LzIwMjMIAAAACTkvMzAvMjAxNAkAAAABMOrGFtyL1NsIXLc/4I3U2wgmQ0lRLk5BU0RBUUdTOlRTTEEuSVFfUkUuQ1EzMjAxNC4uLi5VU0QBAAAAEMaiAQIAAAAJLTEzMjYuMDQxAQgAAAAFAAAAATEBAAAACjE3NjMwNjExMzEDAAAAAzE2MAIAAAAEMTIyMgQAAAABMAcAAAAKMTAvMjQvMjAyMwgAAAAJOS8zMC8yMDE0CQAAAAEw6sYW3IvU2whkmjLgjdTbCDBDSVEuTkFTREFRR1M6VFNMQS5JUV9UT1RBTF9FUVVJVFkuQ1EzMjAxNC4uLi5VU0QBAAAAEMaiAQIAAAAHOTU4LjA5NAEIAAAABQAAAAExAQAAAAoxNzYzMDYxMTMxAwAAAAMxNjACAAAABDEyNzUEAAAAATAHAAAACjEwLzI0LzIwMjMIAAAACTkvMzAvMjAxNAkAAAABMOrGFtyL1NsI6DI14I3U2whBQ0lRLk5BU0RBUUdTOlRTTEEuSVFfVE9UQUxfT1VUU1RBTkRJTkdfRklMSU5HX0RBVEUuQ1EzMjAxNC4uLi5VU0QBAAAAEMaiAQIAAAAKMTg4MC43MjY5NwEEAAAABQAAAAE1AQAAAAoxNzYz</t>
  </si>
  <si>
    <t>MDYxMTMxAgAAAAUyNDE1MwYAAAABMOrGFtyL1NsI+co34I3U2wguQ0lRLk5BU0RBUUdTOlRTTEEuSVFfVE9UQUxfREVCVC5DUTMyMDE0Li4uLlVTRAEAAAAQxqIBAgAAAAcyNDY4LjgyAQgAAAAFAAAAATEBAAAACjE3NjMwNjExMzEDAAAAAzE2MAIAAAAENDE3MwQAAAABMAcAAAAKMTAvMjQvMjAyMwgAAAAJOS8zMC8yMDE0CQAAAAEw6sYW3IvU2wgbiSbgjdTbCDJDSVEuTkFTREFRR1M6VFNMQS5JUV9QUkVGX0RJVl9PVEhFUi5DUTMyMDE0Li4uLlVTRAEAAAAQxqIBAwAAAAAA6sYW3IvU2wgZ/UXgjdTbCChDSVEuTkFTREFRR1M6VFNMQS5JUV9DT0dTLkNRMzIwMTQuLi4uVVNEAQAAABDGogECAAAABzU5OS45NTMBCAAAAAUAAAABMQEAAAAKMTc2MzA2MTEzMQMAAAADMTYwAgAAAAIzNAQAAAABMAcAAAAKMTAvMjQvMjAyMwgAAAAJOS8zMC8yMDE0CQAAAAEw6sYW3IvU2wgyLhrgjdTbCCZDSVEuTkFTREFRR1M6VFNMQS5JUV9BUC5DUTMyMDE0Li4uLlVTRAEAAAAQxqIBAgAAAAc2NDkuMzYyAQgAAAAFAAAAATEBAAAACjE3NjMwNjExMzEDAAAAAzE2MAIAAAAEMTAxOAQAAAABMAcAAAAKMTAvMjQvMjAyMwgAAAAJOS8zMC8yMDE0CQAAAAEw6sYW3IvU2wgbdCngjdTbCCZDSVEuTkFTREFRR1M6VFNMQS5JUV9BUi5DUTMyMDE0Li4uLlVTRAEAAAAQxqIBAgAAAAcxNTYuODg5AQgAAAAFAAAAATEBAAAACjE3</t>
  </si>
  <si>
    <t>NjMwNjExMzEDAAAAAzE2MAIAAAAEMTAyMQQAAAABMAcAAAAKMTAvMjQvMjAyMwgAAAAJOS8zMC8yMDE0CQAAAAEw6sYW3IvU2wjwHivgjdTbCC1DSVEuTkFTREFRR1M6VFNMQS5JUV9JTlZFTlRPUlkuQ1EzMjAxNC4uLi5VU0QBAAAAEMaiAQIAAAAHNzUyLjQ5MgEIAAAABQAAAAExAQAAAAoxNzYzMDYxMTMxAwAAAAMxNjACAAAABDEwNDMEAAAAATAHAAAACjEwLzI0LzIwMjMIAAAACTkvMzAvMjAxNAkAAAABMOrGFtyL1NsIV7gt4I3U2wgnQ0lRLk5BU0RBUUdTOlRTTEEuSVFfU0dBLkNRMzIwMTQuLi4uVVNEAQAAABDGogECAAAABzE1NS4xMDcBCAAAAAUAAAABMQEAAAAKMTc2MzA2MTEzMQMAAAADMTYwAgAAAAIyMwQAAAABMAcAAAAKMTAvMjQvMjAyMwgAAAAJOS8zMC8yMDE0CQAAAAEw6sYW3IvU2wjJbz3gjdTbCDxDSVEuTkFTREFRR1M6VFNMQS5JUV9UT1RBTF9SRVZfMVlSX0FOTl9HUk9XVEguQ1EzMjAxNC4uLi5VU0QBAAAAEMaiAQIAAAAHOTcuNDc1OAEIAAAABQAAAAExAQAAAAoxNzYzMDYxMTMxAwAAAAMxNjACAAAABDQxOTQEAAAAATAHAAAACjEwLzI0LzIwMjMIAAAACTkvMzAvMjAxNAkAAAABMOrGFtyL1NsIXLc/4I3U2wgmQ0lRLk5BU0RBUUdTOlRTTEEuSVFfREEuQ1EzMjAxNC4uLi5VU0QBAAAAEMaiAQMAAAAAAOrGFtyL1NsInaFA4I3U2wg0Q0lRLk5BU0RBUUdTOlRTTEEuSVFfTkVU</t>
  </si>
  <si>
    <t>X0lOVEVSRVNUX0VYUC5DUTMyMDE0Li4uLlVTRAEAAAAQxqIBAgAAAActMjguNzYyAQgAAAAFAAAAATEBAAAACjE3NjMwNjExMzEDAAAAAzE2MAIAAAADMzY4BAAAAAEwBwAAAAoxMC8yNC8yMDIzCAAAAAk5LzMwLzIwMTQJAAAAATDqxhbci9TbCGugQuCN1NsIM0NJUS5OQVNEQVFHUzpUU0xBLklRX05FVF9XT1JLSU5HX0NBUC5DUTMyMDE0Li4uLlVTRAEAAAAQxqIBAgAAAActMjQwLjM4AQgAAAAFAAAAATEBAAAACjE3NjMwNjExMzEDAAAAAzE2MAIAAAAEMTMxMQQAAAABMAcAAAAKMTAvMjQvMjAyMwgAAAAJOS8zMC8yMDE0CQAAAAEw6sYW3IvU2wgHJUTgjdTbCClDSVEuTkFTREFRR1M6VFNMQS5JUV9DQVBFWC5DUTMyMDE0Li4uLlVTRAEAAAAQxqIBAgAAAAgtMjg0LjE3NQEIAAAABQAAAAExAQAAAAoxNzYzMDYxMTMxAwAAAAMxNjACAAAABDIwMjEEAAAAATAHAAAACjEwLzI0LzIwMjMIAAAACTkvMzAvMjAxNAkAAAABMOrGFtyL1NsIdwY54I3U2wgtQ0lRLk5BU0RBUUdTOlRTTEEuSVFfVE9UQUxfUkVWLkNRMjIwMTQuLi4uVVNEAQAAABDGogECAAAABzc2OS4zNDkBCAAAAAUAAAABMQEAAAAKMTc0OTM5NzExNwMAAAADMTYwAgAAAAIyOAQAAAABMAcAAAAKMTAvMjQvMjAyMwgAAAAJNi8zMC8yMDE0CQAAAAEw6sYW3IvU2wizADDgjdTbCCZDSVEuTkFTREFRR1M6VFNMQS5JUV9OSS5DUTIyMDE0Li4u</t>
  </si>
  <si>
    <t>LlVTRAEAAAAQxqIBAgAAAAUtNjEuOQEIAAAABQAAAAExAQAAAAoxNzQ5Mzk3MTE3AwAAAAMxNjACAAAAAjE1BAAAAAEwBwAAAAoxMC8yNC8yMDIzCAAAAAk2LzMwLzIwMTQJAAAAATDqxhbci9TbCGSaMuCN1NsILkNJUS5OQVNEQVFHUzpUU0xBLklRX0NBU0hfRVFVSVYuQ1EyMjAxNC4uLi5VU0QBAAAAEMaiAQIAAAAHMjY3NC45MQEIAAAABQAAAAExAQAAAAoxNzQ5Mzk3MTE3AwAAAAMxNjACAAAABDEwOTYEAAAAATAHAAAACjEwLzI0LzIwMjMIAAAACTYvMzAvMjAxNAkAAAABMOrGFtyL1NsI6DI14I3U2wgyQ0lRLk5BU0RBUUdTOlRTTEEuSVFfQ0FTSF9TVF9JTlZFU1QuQ1EyMjAxNC4uLi5VU0QBAAAAEMaiAQIAAAAHMjY3NC45MQEIAAAABQAAAAExAQAAAAoxNzQ5Mzk3MTE3AwAAAAMxNjACAAAABDEwMDIEAAAAATAHAAAACjEwLzI0LzIwMjMIAAAACTYvMzAvMjAxNAkAAAABMOrGFtyL1NsI+co34I3U2wgsQ0lRLk5BU0RBUUdTOlRTTEEuSVFfVE9UQUxfQ0EuQ1EyMjAxNC4uLi5VU0QBAAAAEMaiAQIAAAAIMzQ0MS42OTQBCAAAAAUAAAABMQEAAAAKMTc0OTM5NzExNwMAAAADMTYwAgAAAAQxMDA4BAAAAAEwBwAAAAoxMC8yNC8yMDIzCAAAAAk2LzMwLzIwMTQJAAAAATDqxhbci9TbCAclROCN1NsIMENJUS5OQVNEQVFHUzpUU0xBLklRX1RPVEFMX0FTU0VUUy5DUTIyMDE0Li4uLlVTRAEAAAAQxqIB</t>
  </si>
  <si>
    <t>AgAAAAg1MDU0LjQ2MwEIAAAABQAAAAExAQAAAAoxNzQ5Mzk3MTE3AwAAAAMxNjACAAAABDEwMDcEAAAAATAHAAAACjEwLzI0LzIwMjMIAAAACTYvMzAvMjAxNAkAAAABMOrGFtyL1NsIGf1F4I3U2wgsQ0lRLk5BU0RBUUdTOlRTTEEuSVFfVE9UQUxfQ0wuQ1EyMjAxNC4uLi5VU0QBAAAAEMaiAQIAAAAIMTY0MS45MzMBCAAAAAUAAAABMQEAAAAKMTc0OTM5NzExNwMAAAADMTYwAgAAAAQxMDA5BAAAAAEwBwAAAAoxMC8yNC8yMDIzCAAAAAk2LzMwLzIwMTQJAAAAATDqxhbci9TbCBt0KeCN1NsILkNJUS5OQVNEQVFHUzpUU0xBLklRX1RPVEFMX0xJQUIuQ1EyMjAxNC4uLi5VU0QBAAAAEMaiAQIAAAAHNDEwMi4xMwEIAAAABQAAAAExAQAAAAoxNzQ5Mzk3MTE3AwAAAAMxNjACAAAABDEyNzYEAAAAATAHAAAACjEwLzI0LzIwMjMIAAAACTYvMzAvMjAxNAkAAAABMOrGFtyL1NsI8B4r4I3U2wgvQ0lRLk5BU0RBUUdTOlRTTEEuSVFfUFJFRl9FUVVJVFkuQ1EyMjAxNC4uLi5VU0QBAAAAEMaiAQMAAAAAAOrGFtyL1NsIMi4a4I3U2wg3Q0lRLk5BU0RBUUdTOlRTTEEuSVFfVE9UQUxfQ09NTU9OX0VRVUlUWS5DUTIyMDE0Li4uLlVTRAEAAAAQxqIBAgAAAAc5NTIuMzMzAQgAAAAFAAAAATEBAAAACjE3NDkzOTcxMTcDAAAAAzE2MAIAAAAEMTAwNgQAAAABMAcAAAAKMTAvMjQvMjAyMwgAAAAJNi8zMC8yMDE0CQAA</t>
  </si>
  <si>
    <t>AAEw6sYW3IvU2wjJbz3gjdTbCChDSVEuTkFTREFRR1M6VFNMQS5JUV9BUElDLkNRMjIwMTQuLi4uVVNEAQAAABDGogECAAAACDIyMDMuNTM1AQgAAAAFAAAAATEBAAAACjE3NDkzOTcxMTcDAAAAAzE2MAIAAAAEMTA4NAQAAAABMAcAAAAKMTAvMjQvMjAyMwgAAAAJNi8zMC8yMDE0CQAAAAEw6sYW3IvU2wgbiSbgjdTbCCZDSVEuTkFTREFRR1M6VFNMQS5JUV9SRS5DUTIyMDE0Li4uLlVTRAEAAAAQxqIBAgAAAAktMTI1MS4zMjcBCAAAAAUAAAABMQEAAAAKMTc0OTM5NzExNwMAAAADMTYwAgAAAAQxMjIyBAAAAAEwBwAAAAoxMC8yNC8yMDIzCAAAAAk2LzMwLzIwMTQJAAAAATDqxhbci9TbCJ2hQOCN1NsIMENJUS5OQVNEQVFHUzpUU0xBLklRX1RPVEFMX0VRVUlUWS5DUTIyMDE0Li4uLlVTRAEAAAAQxqIBAgAAAAc5NTIuMzMzAQgAAAAFAAAAATEBAAAACjE3NDkzOTcxMTcDAAAAAzE2MAIAAAAEMTI3NQQAAAABMAcAAAAKMTAvMjQvMjAyMwgAAAAJNi8zMC8yMDE0CQAAAAEw6sYW3IvU2whroELgjdTbCEFDSVEuTkFTREFRR1M6VFNMQS5JUV9UT1RBTF9PVVRTVEFORElOR19GSUxJTkdfREFURS5DUTIyMDE0Li4uLlVTRAEAAAAQxqIBAgAAAAoxODY5LjQ0NzIxAQQAAAAFAAAAATUBAAAACjE3NDkzOTcxMTcCAAAABTI0MTUzBgAAAAEw6sYW3IvU2wjoMjXgjdTbCC5DSVEuTkFTREFRR1M6VFNMQS5JUV9U</t>
  </si>
  <si>
    <t>T1RBTF9ERUJULkNRMjIwMTQuLi4uVVNEAQAAABDGogECAAAACDI0NjkuODMxAQgAAAAFAAAAATEBAAAACjE3NDkzOTcxMTcDAAAAAzE2MAIAAAAENDE3MwQAAAABMAcAAAAKMTAvMjQvMjAyMwgAAAAJNi8zMC8yMDE0CQAAAAEw6sYW3IvU2wglojfgjdTbCDJDSVEuTkFTREFRR1M6VFNMQS5JUV9QUkVGX0RJVl9PVEhFUi5DUTIyMDE0Li4uLlVTRAEAAAAQxqIBAwAAAAAA6sYW3IvU2wh3BjngjdTbCChDSVEuTkFTREFRR1M6VFNMQS5JUV9DT0dTLkNRMjIwMTQuLi4uVVNEAQAAABDGogECAAAABzU1Ni4zNTQBCAAAAAUAAAABMQEAAAAKMTc0OTM5NzExNwMAAAADMTYwAgAAAAIzNAQAAAABMAcAAAAKMTAvMjQvMjAyMwgAAAAJNi8zMC8yMDE0CQAAAAEw6sYW3IvU2wgvOjrgjdTbCCZDSVEuTkFTREFRR1M6VFNMQS5JUV9BUC5DUTIyMDE0Li4uLlVTRAEAAAAQxqIBAgAAAAc0NDMuNTQ4AQgAAAAFAAAAATEBAAAACjE3NDkzOTcxMTcDAAAAAzE2MAIAAAAEMTAxOAQAAAABMAcAAAAKMTAvMjQvMjAyMwgAAAAJNi8zMC8yMDE0CQAAAAEw6sYW3IvU2wgBwjvgjdTbCCZDSVEuTkFTREFRR1M6VFNMQS5JUV9BUi5DUTIyMDE0Li4uLlVTRAEAAAAQxqIBAgAAAAY5Ni42MDcBCAAAAAUAAAABMQEAAAAKMTc0OTM5NzExNwMAAAADMTYwAgAAAAQxMDIxBAAAAAEwBwAAAAoxMC8yNC8yMDIzCAAAAAk2LzMwLzIwMTQJ</t>
  </si>
  <si>
    <t>AAAAATDqxhbci9TbCPAeK+CN1NsILUNJUS5OQVNEQVFHUzpUU0xBLklRX0lOVkVOVE9SWS5DUTIyMDE0Li4uLlVTRAEAAAAQxqIBAgAAAAc1OTYuOTI3AQgAAAAFAAAAATEBAAAACjE3NDkzOTcxMTcDAAAAAzE2MAIAAAAEMTA0MwQAAAABMAcAAAAKMTAvMjQvMjAyMwgAAAAJNi8zMC8yMDE0CQAAAAEw6sYW3IvU2whXuC3gjdTbCCdDSVEuTkFTREFRR1M6VFNMQS5JUV9TR0EuQ1EyMjAxNC4uLi5VU0QBAAAAEMaiAQIAAAAHMTM0LjAzMQEIAAAABQAAAAExAQAAAAoxNzQ5Mzk3MTE3AwAAAAMxNjACAAAAAjIzBAAAAAEwBwAAAAoxMC8yNC8yMDIzCAAAAAk2LzMwLzIwMTQJAAAAATDqxhbci9TbCLMAMOCN1NsIPENJUS5OQVNEQVFHUzpUU0xBLklRX1RPVEFMX1JFVl8xWVJfQU5OX0dST1dUSC5DUTIyMDE0Li4uLlVTRAEAAAAQxqIBAgAAAAc4OS44OTc1AQgAAAAFAAAAATEBAAAACjE3NDkzOTcxMTcDAAAAAzE2MAIAAAAENDE5NAQAAAABMAcAAAAKMTAvMjQvMjAyMwgAAAAJNi8zMC8yMDE0CQAAAAEw6sYW3IvU2wgyLhrgjdTbCCZDSVEuTkFTREFRR1M6VFNMQS5JUV9EQS5DUTIyMDE0Li4uLlVTRAEAAAAQxqIBAwAAAAAA6sYW3IvU2whkmjLgjdTbCDRDSVEuTkFTREFRR1M6VFNMQS5JUV9ORVRfSU5URVJFU1RfRVhQLkNRMjIwMTQuLi4uVVNEAQAAABDGogECAAAABy0zMC43NzEBCAAAAAUAAAABMQEA</t>
  </si>
  <si>
    <t>AAAKMTc0OTM5NzExNwMAAAADMTYwAgAAAAMzNjgEAAAAATAHAAAACjEwLzI0LzIwMjMIAAAACTYvMzAvMjAxNAkAAAABMOrGFtyL1NsIG4km4I3U2wgzQ0lRLk5BU0RBUUdTOlRTTEEuSVFfTkVUX1dPUktJTkdfQ0FQLkNRMjIwMTQuLi4uVVNEAQAAABDGogECAAAACC0yMDUuNjU0AQgAAAAFAAAAATEBAAAACjE3NDkzOTcxMTcDAAAAAzE2MAIAAAAEMTMxMQQAAAABMAcAAAAKMTAvMjQvMjAyMwgAAAAJNi8zMC8yMDE0CQAAAAEw6sYW3IvU2whroELgjdTbCClDSVEuTkFTREFRR1M6VFNMQS5JUV9DQVBFWC5DUTIyMDE0Li4uLlVTRAEAAAAQxqIBAgAAAAgtMTc1LjY4NQEIAAAABQAAAAExAQAAAAoxNzQ5Mzk3MTE3AwAAAAMxNjACAAAABDIwMjEEAAAAATAHAAAACjEwLzI0LzIwMjMIAAAACTYvMzAvMjAxNAkAAAABMOrGFtyL1NsIByVE4I3U2wgtQ0lRLk5BU0RBUUdTOlRTTEEuSVFfVE9UQUxfUkVWLkNRMTIwMTQuLi4uVVNEAQAAABDGogECAAAABzYyMC41NDIBCAAAAAUAAAABMQEAAAAKMTczMzc3NDY4MwMAAAADMTYwAgAAAAIyOAQAAAABMAcAAAAKMTAvMjQvMjAyMwgAAAAJMy8zMS8yMDE0CQAAAAEw6sYW3IvU2whctz/gjdTbCCZDSVEuTkFTREFRR1M6VFNMQS5JUV9OSS5DUTEyMDE0Li4uLlVTRAEAAAAQxqIBAgAAAAUtNDkuOAEIAAAABQAAAAExAQAAAAoxNzMzNzc0NjgzAwAAAAMxNjACAAAA</t>
  </si>
  <si>
    <t>AjE1BAAAAAEwBwAAAAoxMC8yNC8yMDIzCAAAAAkzLzMxLzIwMTQJAAAAATDqxhbci9TbCJ2hQOCN1NsILkNJUS5OQVNEQVFHUzpUU0xBLklRX0NBU0hfRVFVSVYuQ1ExMjAxNC4uLi5VU0QBAAAAEMaiAQIAAAAIMjM5My45MDgBCAAAAAUAAAABMQEAAAAKMTczMzc3NDY4MwMAAAADMTYwAgAAAAQxMDk2BAAAAAEwBwAAAAoxMC8yNC8yMDIzCAAAAAkzLzMxLzIwMTQJAAAAATDqxhbci9TbCOgyNeCN1NsIMkNJUS5OQVNEQVFHUzpUU0xBLklRX0NBU0hfU1RfSU5WRVNULkNRMTIwMTQuLi4uVVNEAQAAABDGogECAAAACDI1ODMuMDE5AQgAAAAFAAAAATEBAAAACjE3MzM3NzQ2ODMDAAAAAzE2MAIAAAAEMTAwMgQAAAABMAcAAAAKMTAvMjQvMjAyMwgAAAAJMy8zMS8yMDE0CQAAAAEw6sYW3IvU2wgyLhrgjdTbCCxDSVEuTkFTREFRR1M6VFNMQS5JUV9UT1RBTF9DQS5DUTEyMDE0Li4uLlVTRAEAAAAQxqIBAgAAAAgzMTU2LjA0NwEIAAAABQAAAAExAQAAAAoxNzMzNzc0NjgzAwAAAAMxNjACAAAABDEwMDgEAAAAATAHAAAACjEwLzI0LzIwMjMIAAAACTMvMzEvMjAxNAkAAAABMOrGFtyL1NsIJaI34I3U2wgwQ0lRLk5BU0RBUUdTOlRTTEEuSVFfVE9UQUxfQVNTRVRTLkNRMTIwMTQuLi4uVVNEAQAAABDGogECAAAABzQ1MDAuNDEBCAAAAAUAAAABMQEAAAAKMTczMzc3NDY4MwMAAAADMTYwAgAAAAQxMDA3BAAA</t>
  </si>
  <si>
    <t>AAEwBwAAAAoxMC8yNC8yMDIzCAAAAAkzLzMxLzIwMTQJAAAAATDqxhbci9TbCHcGOeCN1NsILENJUS5OQVNEQVFHUzpUU0xBLklRX1RPVEFMX0NMLkNRMTIwMTQuLi4uVVNEAQAAABDGogECAAAACDE0ODMuNDEyAQgAAAAFAAAAATEBAAAACjE3MzM3NzQ2ODMDAAAAAzE2MAIAAAAEMTAwOQQAAAABMAcAAAAKMTAvMjQvMjAyMwgAAAAJMy8zMS8yMDE0CQAAAAEw6sYW3IvU2wgvOjrgjdTbCC5DSVEuTkFTREFRR1M6VFNMQS5JUV9UT1RBTF9MSUFCLkNRMTIwMTQuLi4uVVNEAQAAABDGogECAAAACDM1ODguMzU0AQgAAAAFAAAAATEBAAAACjE3MzM3NzQ2ODMDAAAAAzE2MAIAAAAEMTI3NgQAAAABMAcAAAAKMTAvMjQvMjAyMwgAAAAJMy8zMS8yMDE0CQAAAAEw6sYW3IvU2wgbdCngjdTbCC9DSVEuTkFTREFRR1M6VFNMQS5JUV9QUkVGX0VRVUlUWS5DUTEyMDE0Li4uLlVTRAEAAAAQxqIBAwAAAAAA6sYW3IvU2wjwHivgjdTbCDdDSVEuTkFTREFRR1M6VFNMQS5JUV9UT1RBTF9DT01NT05fRVFVSVRZLkNRMTIwMTQuLi4uVVNEAQAAABDGogECAAAABzkxMi4wNTYBCAAAAAUAAAABMQEAAAAKMTczMzc3NDY4MwMAAAADMTYwAgAAAAQxMDA2BAAAAAEwBwAAAAoxMC8yNC8yMDIzCAAAAAkzLzMxLzIwMTQJAAAAATDqxhbci9TbCFe4LeCN1NsIKENJUS5OQVNEQVFHUzpUU0xBLklRX0FQSUMuQ1ExMjAxNC4uLi5V</t>
  </si>
  <si>
    <t>U0QBAAAAEMaiAQIAAAAIMjEwMS4zNTIBCAAAAAUAAAABMQEAAAAKMTczMzc3NDY4MwMAAAADMTYwAgAAAAQxMDg0BAAAAAEwBwAAAAoxMC8yNC8yMDIzCAAAAAkzLzMxLzIwMTQJAAAAATDqxhbci9TbCLMAMOCN1NsIJkNJUS5OQVNEQVFHUzpUU0xBLklRX1JFLkNRMTIwMTQuLi4uVVNEAQAAABDGogECAAAACC0xMTg5LjQyAQgAAAAFAAAAATEBAAAACjE3MzM3NzQ2ODMDAAAAAzE2MAIAAAAEMTIyMgQAAAABMAcAAAAKMTAvMjQvMjAyMwgAAAAJMy8zMS8yMDE0CQAAAAEw6sYW3IvU2widoUDgjdTbCDBDSVEuTkFTREFRR1M6VFNMQS5JUV9UT1RBTF9FUVVJVFkuQ1ExMjAxNC4uLi5VU0QBAAAAEMaiAQIAAAAHOTEyLjA1NgEIAAAABQAAAAExAQAAAAoxNzMzNzc0NjgzAwAAAAMxNjACAAAABDEyNzUEAAAAATAHAAAACjEwLzI0LzIwMjMIAAAACTMvMzEvMjAxNAkAAAABMOrGFtyL1NsIa6BC4I3U2whBQ0lRLk5BU0RBUUdTOlRTTEEuSVFfVE9UQUxfT1VUU1RBTkRJTkdfRklMSU5HX0RBVEUuQ1ExMjAxNC4uLi5VU0QBAAAAEMaiAQIAAAAJMTg2MS4zNTI0AQQAAAAFAAAAATUBAAAACjE3MzM3NzQ2ODMCAAAABTI0MTUzBgAAAAEw6sYW3IvU2wgHJUTgjdTbCC5DSVEuTkFTREFRR1M6VFNMQS5JUV9UT1RBTF9ERUJULkNRMTIwMTQuLi4uVVNEAQAAABDGogECAAAACDIyMDAuNzUzAQgAAAAFAAAAATEBAAAA</t>
  </si>
  <si>
    <t>CjE3MzM3NzQ2ODMDAAAAAzE2MAIAAAAENDE3MwQAAAABMAcAAAAKMTAvMjQvMjAyMwgAAAAJMy8zMS8yMDE0CQAAAAEw6sYW3IvU2wgbiSbgjdTbCDJDSVEuTkFTREFRR1M6VFNMQS5JUV9QUkVGX0RJVl9PVEhFUi5DUTEyMDE0Li4uLlVTRAEAAAAQxqIBAwAAAAAA6sYW3IvU2wgZ/UXgjdTbCChDSVEuTkFTREFRR1M6VFNMQS5JUV9DT0dTLkNRMTIwMTQuLi4uVVNEAQAAABDGogECAAAABzQ2NS40MTQBCAAAAAUAAAABMQEAAAAKMTczMzc3NDY4MwMAAAADMTYwAgAAAAIzNAQAAAABMAcAAAAKMTAvMjQvMjAyMwgAAAAJMy8zMS8yMDE0CQAAAAEw6sYW3IvU2wgyLhrgjdTbCCZDSVEuTkFTREFRR1M6VFNMQS5JUV9BUC5DUTEyMDE0Li4uLlVTRAEAAAAQxqIBAgAAAAczNzUuNzc4AQgAAAAFAAAAATEBAAAACjE3MzM3NzQ2ODMDAAAAAzE2MAIAAAAEMTAxOAQAAAABMAcAAAAKMTAvMjQvMjAyMwgAAAAJMy8zMS8yMDE0CQAAAAEw6sYW3IvU2wgvOjrgjdTbCCZDSVEuTkFTREFRR1M6VFNMQS5JUV9BUi5DUTEyMDE0Li4uLlVTRAEAAAAQxqIBAgAAAAU3Mi4zOAEIAAAABQAAAAExAQAAAAoxNzMzNzc0NjgzAwAAAAMxNjACAAAABDEwMjEEAAAAATAHAAAACjEwLzI0LzIwMjMIAAAACTMvMzEvMjAxNAkAAAABMOrGFtyL1NsIAcI74I3U2wgtQ0lRLk5BU0RBUUdTOlRTTEEuSVFfSU5WRU5UT1JZLkNRMTIwMTQu</t>
  </si>
  <si>
    <t>Li4uVVNEAQAAABDGogECAAAABjQ1MC43MwEIAAAABQAAAAExAQAAAAoxNzMzNzc0NjgzAwAAAAMxNjACAAAABDEwNDMEAAAAATAHAAAACjEwLzI0LzIwMjMIAAAACTMvMzEvMjAxNAkAAAABMOrGFtyL1NsIyW894I3U2wgnQ0lRLk5BU0RBUUdTOlRTTEEuSVFfU0dBLkNRMTIwMTQuLi4uVVNEAQAAABDGogECAAAABzExNy41NTEBCAAAAAUAAAABMQEAAAAKMTczMzc3NDY4MwMAAAADMTYwAgAAAAIyMwQAAAABMAcAAAAKMTAvMjQvMjAyMwgAAAAJMy8zMS8yMDE0CQAAAAEw6sYW3IvU2whctz/gjdTbCDxDSVEuTkFTREFRR1M6VFNMQS5JUV9UT1RBTF9SRVZfMVlSX0FOTl9HUk9XVEguQ1ExMjAxNC4uLi5VU0QBAAAAEMaiAQIAAAAHMTAuNDU3NgEIAAAABQAAAAExAQAAAAoxNzMzNzc0NjgzAwAAAAMxNjACAAAABDQxOTQEAAAAATAHAAAACjEwLzI0LzIwMjMIAAAACTMvMzEvMjAxNAkAAAABMOrGFtyL1NsIswAw4I3U2wgmQ0lRLk5BU0RBUUdTOlRTTEEuSVFfREEuQ1ExMjAxNC4uLi5VU0QBAAAAEMaiAQMAAAAAAOrGFtyL1NsIZJoy4I3U2wg0Q0lRLk5BU0RBUUdTOlRTTEEuSVFfTkVUX0lOVEVSRVNUX0VYUC5DUTEyMDE0Li4uLlVTRAEAAAAQxqIBAgAAAActMTEuNzQyAQgAAAAFAAAAATEBAAAACjE3MzM3NzQ2ODMDAAAAAzE2MAIAAAADMzY4BAAAAAEwBwAAAAoxMC8yNC8yMDIzCAAAAAkzLzMxLzIw</t>
  </si>
  <si>
    <t>MTQJAAAAATDqxhbci9TbCJAINeCN1NsIM0NJUS5OQVNEQVFHUzpUU0xBLklRX05FVF9XT1JLSU5HX0NBUC5DUTEyMDE0Li4uLlVTRAEAAAAQxqIBAgAAAActMjQyLjE3AQgAAAAFAAAAATEBAAAACjE3MzM3NzQ2ODMDAAAAAzE2MAIAAAAEMTMxMQQAAAABMAcAAAAKMTAvMjQvMjAyMwgAAAAJMy8zMS8yMDE0CQAAAAEw6sYW3IvU2wglojfgjdTbCClDSVEuTkFTREFRR1M6VFNMQS5JUV9DQVBFWC5DUTEyMDE0Li4uLlVTRAEAAAAQxqIBAgAAAAgtMTQxLjM2NAEIAAAABQAAAAExAQAAAAoxNzMzNzc0NjgzAwAAAAMxNjACAAAABDIwMjEEAAAAATAHAAAACjEwLzI0LzIwMjMIAAAACTMvMzEvMjAxNAkAAAABMOrGFtyL1NsIdwY54I3U2wgtQ0lRLk5BU0RBUUdTOlRTTEEuSVFfVE9UQUxfUkVWLkNRNDIwMTMuLi4uVVNEAQAAABDGogECAAAABzYxNS4yMTkBCAAAAAUAAAABMQEAAAAKMTcyMTEyOTY1NAMAAAADMTYwAgAAAAIyOAQAAAABMAcAAAAKMTAvMjQvMjAyMwgAAAAKMTIvMzEvMjAxMwkAAAABMOrGFtyL1NsIXLc/4I3U2wgmQ0lRLk5BU0RBUUdTOlRTTEEuSVFfTkkuQ1E0MjAxMy4uLi5VU0QBAAAAEMaiAQIAAAAHLTE2LjI2NAEIAAAABQAAAAExAQAAAAoxNzIxMTI5NjU0AwAAAAMxNjACAAAAAjE1BAAAAAEwBwAAAAoxMC8yNC8yMDIzCAAAAAoxMi8zMS8yMDEzCQAAAAEw6sYW3IvU2widoUDgjdTb</t>
  </si>
  <si>
    <t>CC5DSVEuTkFTREFRR1M6VFNMQS5JUV9DQVNIX0VRVUlWLkNRNDIwMTMuLi4uVVNEAQAAABDGogECAAAABzg0NS44ODkBCAAAAAUAAAABMQEAAAAKMTcyMTEyOTY1NAMAAAADMTYwAgAAAAQxMDk2BAAAAAEwBwAAAAoxMC8yNC8yMDIzCAAAAAoxMi8zMS8yMDEzCQAAAAEw6sYW3IvU2whroELgjdTbCDJDSVEuTkFTREFRR1M6VFNMQS5JUV9DQVNIX1NUX0lOVkVTVC5DUTQyMDEzLi4uLlVTRAEAAAAQxqIBAgAAAAc4NDUuODg5AQgAAAAFAAAAATEBAAAACjE3MjExMjk2NTQDAAAAAzE2MAIAAAAEMTAwMgQAAAABMAcAAAAKMTAvMjQvMjAyMwgAAAAKMTIvMzEvMjAxMwkAAAABMOrGFtyL1NsIByVE4I3U2wgsQ0lRLk5BU0RBUUdTOlRTTEEuSVFfVE9UQUxfQ0EuQ1E0MjAxMy4uLi5VU0QBAAAAEMaiAQIAAAAIMTI2NS45MzkBCAAAAAUAAAABMQEAAAAKMTcyMTEyOTY1NAMAAAADMTYwAgAAAAQxMDA4BAAAAAEwBwAAAAoxMC8yNC8yMDIzCAAAAAoxMi8zMS8yMDEzCQAAAAEw6sYW3IvU2wgZ/UXgjdTbCDBDSVEuTkFTREFRR1M6VFNMQS5JUV9UT1RBTF9BU1NFVFMuQ1E0MjAxMy4uLi5VU0QBAAAAEMaiAQIAAAAHMjQxNi45MwEIAAAABQAAAAExAQAAAAoxNzIxMTI5NjU0AwAAAAMxNjACAAAABDEwMDcEAAAAATAHAAAACjEwLzI0LzIwMjMIAAAACjEyLzMxLzIwMTMJAAAAATDqxhbci9TbCHcGOeCN1NsILENJ</t>
  </si>
  <si>
    <t>US5OQVNEQVFHUzpUU0xBLklRX1RPVEFMX0NMLkNRNDIwMTMuLi4uVVNEAQAAABDGogECAAAABjY3NS4xNgEIAAAABQAAAAExAQAAAAoxNzIxMTI5NjU0AwAAAAMxNjACAAAABDEwMDkEAAAAATAHAAAACjEwLzI0LzIwMjMIAAAACjEyLzMxLzIwMTMJAAAAATDqxhbci9TbCHsUOuCN1NsILkNJUS5OQVNEQVFHUzpUU0xBLklRX1RPVEFMX0xJQUIuQ1E0MjAxMy4uLi5VU0QBAAAAEMaiAQIAAAAHMTc0OS44MQEIAAAABQAAAAExAQAAAAoxNzIxMTI5NjU0AwAAAAMxNjACAAAABDEyNzYEAAAAATAHAAAACjEwLzI0LzIwMjMIAAAACjEyLzMxLzIwMTMJAAAAATDqxhbci9TbCAHCO+CN1NsIL0NJUS5OQVNEQVFHUzpUU0xBLklRX1BSRUZfRVFVSVRZLkNRNDIwMTMuLi4uVVNEAQAAABDGogEDAAAAAADqxhbci9TbCDIuGuCN1NsIN0NJUS5OQVNEQVFHUzpUU0xBLklRX1RPVEFMX0NPTU1PTl9FUVVJVFkuQ1E0MjAxMy4uLi5VU0QBAAAAEMaiAQIAAAAGNjY3LjEyAQgAAAAFAAAAATEBAAAACjE3MjExMjk2NTQDAAAAAzE2MAIAAAAEMTAwNgQAAAABMAcAAAAKMTAvMjQvMjAyMwgAAAAKMTIvMzEvMjAxMwkAAAABMOrGFtyL1NsIyW894I3U2wgoQ0lRLk5BU0RBUUdTOlRTTEEuSVFfQVBJQy5DUTQyMDEzLi4uLlVTRAEAAAAQxqIBAgAAAAgxODA2LjYxNwEIAAAABQAAAAExAQAAAAoxNzIxMTI5NjU0AwAAAAMxNjAC</t>
  </si>
  <si>
    <t>AAAABDEwODQEAAAAATAHAAAACjEwLzI0LzIwMjMIAAAACjEyLzMxLzIwMTMJAAAAATDqxhbci9TbCBuJJuCN1NsIJkNJUS5OQVNEQVFHUzpUU0xBLklRX1JFLkNRNDIwMTMuLi4uVVNEAQAAABDGogECAAAACC0xMTM5LjYyAQgAAAAFAAAAATEBAAAACjE3MjExMjk2NTQDAAAAAzE2MAIAAAAEMTIyMgQAAAABMAcAAAAKMTAvMjQvMjAyMwgAAAAKMTIvMzEvMjAxMwkAAAABMOrGFtyL1NsIZJoy4I3U2wgwQ0lRLk5BU0RBUUdTOlRTTEEuSVFfVE9UQUxfRVFVSVRZLkNRNDIwMTMuLi4uVVNEAQAAABDGogECAAAABjY2Ny4xMgEIAAAABQAAAAExAQAAAAoxNzIxMTI5NjU0AwAAAAMxNjACAAAABDEyNzUEAAAAATAHAAAACjEwLzI0LzIwMjMIAAAACjEyLzMxLzIwMTMJAAAAATDqxhbci9TbCJAINeCN1NsIQUNJUS5OQVNEQVFHUzpUU0xBLklRX1RPVEFMX09VVFNUQU5ESU5HX0ZJTElOR19EQVRFLkNRNDIwMTMuLi4uVVNEAQAAABDGogECAAAACjE4NDYuMzY0ODUBBAAAAAUAAAABNQEAAAAKMTcyMTEyOTY1NAIAAAAFMjQxNTMGAAAAATDqxhbci9TbCCWiN+CN1NsILkNJUS5OQVNEQVFHUzpUU0xBLklRX1RPVEFMX0RFQlQuQ1E0MjAxMy4uLi5VU0QBAAAAEMaiAQIAAAAHNjA2Ljg3OAEIAAAABQAAAAExAQAAAAoxNzIxMTI5NjU0AwAAAAMxNjACAAAABDQxNzMEAAAAATAHAAAACjEwLzI0LzIwMjMIAAAACjEy</t>
  </si>
  <si>
    <t>LzMxLzIwMTMJAAAAATDqxhbci9TbCIr/Q+CN1NsIMkNJUS5OQVNEQVFHUzpUU0xBLklRX1BSRUZfRElWX09USEVSLkNRNDIwMTMuLi4uVVNEAQAAABDGogEDAAAAAADqxhbci9TbCBn9ReCN1NsIKENJUS5OQVNEQVFHUzpUU0xBLklRX0NPR1MuQ1E0MjAxMy4uLi5VU0QBAAAAEMaiAQIAAAAGNDU4LjYzAQgAAAAFAAAAATEBAAAACjE3MjExMjk2NTQDAAAAAzE2MAIAAAACMzQEAAAAATAHAAAACjEwLzI0LzIwMjMIAAAACjEyLzMxLzIwMTMJAAAAATC17Rbci9TbCBt0KeCN1NsIJkNJUS5OQVNEQVFHUzpUU0xBLklRX0FQLkNRNDIwMTMuLi4uVVNEAQAAABDGogECAAAABzMwMy45NjkBCAAAAAUAAAABMQEAAAAKMTcyMTEyOTY1NAMAAAADMTYwAgAAAAQxMDE4BAAAAAEwBwAAAAoxMC8yNC8yMDIzCAAAAAoxMi8zMS8yMDEzCQAAAAEwte0W3IvU2wjwHivgjdTbCCZDSVEuTkFTREFRR1M6VFNMQS5JUV9BUi5DUTQyMDEzLi4uLlVTRAEAAAAQxqIBAgAAAAY0OS4xMDkBCAAAAAUAAAABMQEAAAAKMTcyMTEyOTY1NAMAAAADMTYwAgAAAAQxMDIxBAAAAAEwBwAAAAoxMC8yNC8yMDIzCAAAAAoxMi8zMS8yMDEzCQAAAAEwte0W3IvU2whXuC3gjdTbCC1DSVEuTkFTREFRR1M6VFNMQS5JUV9JTlZFTlRPUlkuQ1E0MjAxMy4uLi5VU0QBAAAAEMaiAQIAAAAHMzQwLjM1NQEIAAAABQAAAAExAQAAAAoxNzIxMTI5NjU0</t>
  </si>
  <si>
    <t>AwAAAAMxNjACAAAABDEwNDMEAAAAATAHAAAACjEwLzI0LzIwMjMIAAAACjEyLzMxLzIwMTMJAAAAATC17Rbci9TbCMlvPeCN1NsIJ0NJUS5OQVNEQVFHUzpUU0xBLklRX1NHQS5DUTQyMDEzLi4uLlVTRAEAAAAQxqIBAgAAAAcxMDEuNDg5AQgAAAAFAAAAATEBAAAACjE3MjExMjk2NTQDAAAAAzE2MAIAAAACMjMEAAAAATAHAAAACjEwLzI0LzIwMjMIAAAACjEyLzMxLzIwMTMJAAAAATC17Rbci9TbCFy3P+CN1NsIPENJUS5OQVNEQVFHUzpUU0xBLklRX1RPVEFMX1JFVl8xWVJfQU5OX0dST1dUSC5DUTQyMDEzLi4uLlVTRAEAAAAQxqIBAgAAAAcxMDAuODM0AQgAAAAFAAAAATEBAAAACjE3MjExMjk2NTQDAAAAAzE2MAIAAAAENDE5NAQAAAABMAcAAAAKMTAvMjQvMjAyMwgAAAAKMTIvMzEvMjAxMwkAAAABMLXtFtyL1NsIMi4a4I3U2wgmQ0lRLk5BU0RBUUdTOlRTTEEuSVFfREEuQ1E0MjAxMy4uLi5VU0QBAAAAEMaiAQMAAAAAALXtFtyL1NsInaFA4I3U2wg0Q0lRLk5BU0RBUUdTOlRTTEEuSVFfTkVUX0lOVEVSRVNUX0VYUC5DUTQyMDEzLi4uLlVTRAEAAAAQxqIBAgAAAAYtNi4xMzcBCAAAAAUAAAABMQEAAAAKMTcyMTEyOTY1NAMAAAADMTYwAgAAAAMzNjgEAAAAATAHAAAACjEwLzI0LzIwMjMIAAAACjEyLzMxLzIwMTMJAAAAATC17Rbci9TbCGugQuCN1NsIM0NJUS5OQVNEQVFHUzpUU0xBLklRX05F</t>
  </si>
  <si>
    <t>VF9XT1JLSU5HX0NBUC5DUTQyMDEzLi4uLlVTRAEAAAAQxqIBAgAAAAgtMjQ3LjIwNgEIAAAABQAAAAExAQAAAAoxNzIxMTI5NjU0AwAAAAMxNjACAAAABDEzMTEEAAAAATAHAAAACjEwLzI0LzIwMjMIAAAACjEyLzMxLzIwMTMJAAAAATC17Rbci9TbCCWiN+CN1NsIKUNJUS5OQVNEQVFHUzpUU0xBLklRX0NBUEVYLkNRNDIwMTMuLi4uVVNEAQAAABDGogECAAAABy04OS40MzQBCAAAAAUAAAABMQEAAAAKMTcyMTEyOTY1NAMAAAADMTYwAgAAAAQyMDIxBAAAAAEwBwAAAAoxMC8yNC8yMDIzCAAAAAoxMi8zMS8yMDEzCQAAAAEwte0W3IvU2wj/2zjgjdTbCC1DSVEuTkFTREFRR1M6VFNMQS5JUV9UT1RBTF9SRVYuQ1EzMjAxMy4uLi5VU0QBAAAAEMaiAQIAAAAHNDMxLjM0NgEIAAAABQAAAAExAQAAAAoxNzA1MjUxMDM4AwAAAAMxNjACAAAAAjI4BAAAAAEwBwAAAAoxMC8yNC8yMDIzCAAAAAk5LzMwLzIwMTMJAAAAATC17Rbci9TbCGSaMuCN1NsIJkNJUS5OQVNEQVFHUzpUU0xBLklRX05JLkNRMzIwMTMuLi4uVVNEAQAAABDGogECAAAABy0zOC40OTYBCAAAAAUAAAABMQEAAAAKMTcwNTI1MTAzOAMAAAADMTYwAgAAAAIxNQQAAAABMAcAAAAKMTAvMjQvMjAyMwgAAAAJOS8zMC8yMDEzCQAAAAEwte0W3IvU2wiQCDXgjdTbCC5DSVEuTkFTREFRR1M6VFNMQS5JUV9DQVNIX0VRVUlWLkNRMzIwMTMuLi4uVVNE</t>
  </si>
  <si>
    <t>AQAAABDGogECAAAABzc5NS4xMTYBCAAAAAUAAAABMQEAAAAKMTcwNTI1MTAzOAMAAAADMTYwAgAAAAQxMDk2BAAAAAEwBwAAAAoxMC8yNC8yMDIzCAAAAAk5LzMwLzIwMTMJAAAAATC17Rbci9TbCBuJJuCN1NsIMkNJUS5OQVNEQVFHUzpUU0xBLklRX0NBU0hfU1RfSU5WRVNULkNRMzIwMTMuLi4uVVNEAQAAABDGogECAAAABzc5NS4xMTYBCAAAAAUAAAABMQEAAAAKMTcwNTI1MTAzOAMAAAADMTYwAgAAAAQxMDAyBAAAAAEwBwAAAAoxMC8yNC8yMDIzCAAAAAk5LzMwLzIwMTMJAAAAATC17Rbci9TbCDIuGuCN1NsILENJUS5OQVNEQVFHUzpUU0xBLklRX1RPVEFMX0NBLkNRMzIwMTMuLi4uVVNEAQAAABDGogECAAAACDEyMTguNzY2AQgAAAAFAAAAATEBAAAACjE3MDUyNTEwMzgDAAAAAzE2MAIAAAAEMTAwOAQAAAABMAcAAAAKMTAvMjQvMjAyMwgAAAAJOS8zMC8yMDEzCQAAAAEwte0W3IvU2wgZ/UXgjdTbCDBDSVEuTkFTREFRR1M6VFNMQS5JUV9UT1RBTF9BU1NFVFMuQ1EzMjAxMy4uLi5VU0QBAAAAEMaiAQIAAAAIMjE2Ni4yMDkBCAAAAAUAAAABMQEAAAAKMTcwNTI1MTAzOAMAAAADMTYwAgAAAAQxMDA3BAAAAAEwBwAAAAoxMC8yNC8yMDIzCAAAAAk5LzMwLzIwMTMJAAAAATC17Rbci9TbCGugQuCN1NsILENJUS5OQVNEQVFHUzpUU0xBLklRX1RPVEFMX0NMLkNRMzIwMTMuLi4uVVNEAQAAABDGogEC</t>
  </si>
  <si>
    <t>AAAACDExNjkuNDU5AQgAAAAFAAAAATEBAAAACjE3MDUyNTEwMzgDAAAAAzE2MAIAAAAEMTAwOQQAAAABMAcAAAAKMTAvMjQvMjAyMwgAAAAJOS8zMC8yMDEzCQAAAAEwte0W3IvU2wjwHivgjdTbCC5DSVEuTkFTREFRR1M6VFNMQS5JUV9UT1RBTF9MSUFCLkNRMzIwMTMuLi4uVVNEAQAAABDGogECAAAACDE2MDIuMDQ0AQgAAAAFAAAAATEBAAAACjE3MDUyNTEwMzgDAAAAAzE2MAIAAAAEMTI3NgQAAAABMAcAAAAKMTAvMjQvMjAyMwgAAAAJOS8zMC8yMDEzCQAAAAEwte0W3IvU2whXuC3gjdTbCC9DSVEuTkFTREFRR1M6VFNMQS5JUV9QUkVGX0VRVUlUWS5DUTMyMDEzLi4uLlVTRAEAAAAQxqIBAwAAAAAAte0W3IvU2whctz/gjdTbCDdDSVEuTkFTREFRR1M6VFNMQS5JUV9UT1RBTF9DT01NT05fRVFVSVRZLkNRMzIwMTMuLi4uVVNEAQAAABDGogECAAAABzU2NC4xNjUBCAAAAAUAAAABMQEAAAAKMTcwNTI1MTAzOAMAAAADMTYwAgAAAAQxMDA2BAAAAAEwBwAAAAoxMC8yNC8yMDIzCAAAAAk5LzMwLzIwMTMJAAAAATC17Rbci9TbCJ2hQOCN1NsIKENJUS5OQVNEQVFHUzpUU0xBLklRX0FQSUMuQ1EzMjAxMy4uLi5VU0QBAAAAEMaiAQIAAAAIMTY4Ny4zOTcBCAAAAAUAAAABMQEAAAAKMTcwNTI1MTAzOAMAAAADMTYwAgAAAAQxMDg0BAAAAAEwBwAAAAoxMC8yNC8yMDIzCAAAAAk5LzMwLzIwMTMJAAAAATC1</t>
  </si>
  <si>
    <t>7Rbci9TbCF+eE+CN1NsIJkNJUS5OQVNEQVFHUzpUU0xBLklRX1JFLkNRMzIwMTMuLi4uVVNEAQAAABDGogECAAAACS0xMTIzLjM1NQEIAAAABQAAAAExAQAAAAoxNzA1MjUxMDM4AwAAAAMxNjACAAAABDEyMjIEAAAAATAHAAAACjEwLzI0LzIwMjMIAAAACTkvMzAvMjAxMwkAAAABMLXtFtyL1NsIiv9D4I3U2wgwQ0lRLk5BU0RBUUdTOlRTTEEuSVFfVE9UQUxfRVFVSVRZLkNRMzIwMTMuLi4uVVNEAQAAABDGogECAAAABzU2NC4xNjUBCAAAAAUAAAABMQEAAAAKMTcwNTI1MTAzOAMAAAADMTYwAgAAAAQxMjc1BAAAAAEwBwAAAAoxMC8yNC8yMDIzCAAAAAk5LzMwLzIwMTMJAAAAATC17Rbci9TbCP/bOOCN1NsIQUNJUS5OQVNEQVFHUzpUU0xBLklRX1RPVEFMX09VVFNUQU5ESU5HX0ZJTElOR19EQVRFLkNRMzIwMTMuLi4uVVNEAQAAABDGogECAAAACjE4MzguOTA4OTIBBAAAAAUAAAABNQEAAAAKMTcwNTI1MTAzOAIAAAAFMjQxNTMGAAAAATC17Rbci9TbCHsUOuCN1NsILkNJUS5OQVNEQVFHUzpUU0xBLklRX1RPVEFMX0RFQlQuQ1EzMjAxMy4uLi5VU0QBAAAAEMaiAQIAAAAHNjc2LjkwMgEIAAAABQAAAAExAQAAAAoxNzA1MjUxMDM4AwAAAAMxNjACAAAABDQxNzMEAAAAATAHAAAACjEwLzI0LzIwMjMIAAAACTkvMzAvMjAxMwkAAAABMLXtFtyL1NsICWIm4I3U2wgyQ0lRLk5BU0RBUUdTOlRTTEEuSVFf</t>
  </si>
  <si>
    <t>UFJFRl9ESVZfT1RIRVIuQ1EzMjAxMy4uLi5VU0QBAAAAEMaiAQMAAAAAALXtFtyL1NsIAcI74I3U2wgoQ0lRLk5BU0RBUUdTOlRTTEEuSVFfQ09HUy5DUTMyMDEzLi4uLlVTRAEAAAAQxqIBAgAAAAczMjguNDc4AQgAAAAFAAAAATEBAAAACjE3MDUyNTEwMzgDAAAAAzE2MAIAAAACMzQEAAAAATAHAAAACjEwLzI0LzIwMjMIAAAACTkvMzAvMjAxMwkAAAABMLXtFtyL1NsIyW894I3U2wgmQ0lRLk5BU0RBUUdTOlRTTEEuSVFfQVAuQ1EzMjAxMy4uLi5VU0QBAAAAEMaiAQIAAAAHMzAyLjQzOQEIAAAABQAAAAExAQAAAAoxNzA1MjUxMDM4AwAAAAMxNjACAAAABDEwMTgEAAAAATAHAAAACjEwLzI0LzIwMjMIAAAACTkvMzAvMjAxMwkAAAABMLXtFtyL1NsIV7gt4I3U2wgmQ0lRLk5BU0RBUUdTOlRTTEEuSVFfQVIuQ1EzMjAxMy4uLi5VU0QBAAAAEMaiAQIAAAAFNDcuNTgBCAAAAAUAAAABMQEAAAAKMTcwNTI1MTAzOAMAAAADMTYwAgAAAAQxMDIxBAAAAAEwBwAAAAoxMC8yNC8yMDIzCAAAAAk5LzMwLzIwMTMJAAAAATC17Rbci9TbCLMAMOCN1NsILUNJUS5OQVNEQVFHUzpUU0xBLklRX0lOVkVOVE9SWS5DUTMyMDEzLi4uLlVTRAEAAAAQxqIBAgAAAAczNDcuNTQ1AQgAAAAFAAAAATEBAAAACjE3MDUyNTEwMzgDAAAAAzE2MAIAAAAEMTA0MwQAAAABMAcAAAAKMTAvMjQvMjAyMwgAAAAJOS8zMC8yMDEzCQAA</t>
  </si>
  <si>
    <t>AAEwte0W3IvU2whkmjLgjdTbCCdDSVEuTkFTREFRR1M6VFNMQS5JUV9TR0EuQ1EzMjAxMy4uLi5VU0QBAAAAEMaiAQIAAAAGNzcuMDcxAQgAAAAFAAAAATEBAAAACjE3MDUyNTEwMzgDAAAAAzE2MAIAAAACMjMEAAAAATAHAAAACjEwLzI0LzIwMjMIAAAACTkvMzAvMjAxMwkAAAABMLXtFtyL1NsIkAg14I3U2wg8Q0lRLk5BU0RBUUdTOlRTTEEuSVFfVE9UQUxfUkVWXzFZUl9BTk5fR1JPV1RILkNRMzIwMTMuLi4uVVNEAQAAABDGogECAAAACDc2MC45MDEzAQgAAAAFAAAAATEBAAAACjE3MDUyNTEwMzgDAAAAAzE2MAIAAAAENDE5NAQAAAABMAcAAAAKMTAvMjQvMjAyMwgAAAAJOS8zMC8yMDEzCQAAAAEwte0W3IvU2wglojfgjdTbCCZDSVEuTkFTREFRR1M6VFNMQS5JUV9EQS5DUTMyMDEzLi4uLlVTRAEAAAAQxqIBAwAAAAAAte0W3IvU2wgZ/UXgjdTbCDRDSVEuTkFTREFRR1M6VFNMQS5JUV9ORVRfSU5URVJFU1RfRVhQLkNRMzIwMTMuLi4uVVNEAQAAABDGogECAAAABi02LjQyNAEIAAAABQAAAAExAQAAAAoxNzA1MjUxMDM4AwAAAAMxNjACAAAAAzM2OAQAAAABMAcAAAAKMTAvMjQvMjAyMwgAAAAJOS8zMC8yMDEzCQAAAAEwte0W3IvU2whfnhPgjdTbCDNDSVEuTkFTREFRR1M6VFNMQS5JUV9ORVRfV09SS0lOR19DQVAuQ1EzMjAxMy4uLi5VU0QBAAAAEMaiAQIAAAAILTE1Ny4zMzYBCAAAAAUAAAAB</t>
  </si>
  <si>
    <t>MQEAAAAKMTcwNTI1MTAzOAMAAAADMTYwAgAAAAQxMzExBAAAAAEwBwAAAAoxMC8yNC8yMDIzCAAAAAk5LzMwLzIwMTMJAAAAATC17Rbci9TbCBt0KeCN1NsIKUNJUS5OQVNEQVFHUzpUU0xBLklRX0NBUEVYLkNRMzIwMTMuLi4uVVNEAQAAABDGogECAAAABy03Ni41NDgBCAAAAAUAAAABMQEAAAAKMTcwNTI1MTAzOAMAAAADMTYwAgAAAAQyMDIxBAAAAAEwBwAAAAoxMC8yNC8yMDIzCAAAAAk5LzMwLzIwMTMJAAAAATC17Rbci9TbCPAeK+CN1NsILUNJUS5OQVNEQVFHUzpUU0xBLklRX1RPVEFMX1JFVi5DUTIyMDEzLi4uLlVTRAEAAAAQxqIBAgAAAAc0MDUuMTM5AQgAAAAFAAAAATEBAAAACjE2OTAxODY2OTEDAAAAAzE2MAIAAAACMjgEAAAAATAHAAAACjEwLzI0LzIwMjMIAAAACTYvMzAvMjAxMwkAAAABMLXtFtyL1NsIiv9D4I3U2wgmQ0lRLk5BU0RBUUdTOlRTTEEuSVFfTkkuQ1EyMjAxMy4uLi5VU0QBAAAAEMaiAQIAAAAHLTMwLjUwMgEIAAAABQAAAAExAQAAAAoxNjkwMTg2NjkxAwAAAAMxNjACAAAAAjE1BAAAAAEwBwAAAAoxMC8yNC8yMDIzCAAAAAk2LzMwLzIwMTMJAAAAATC17Rbci9TbCP/bOOCN1NsILkNJUS5OQVNEQVFHUzpUU0xBLklRX0NBU0hfRVFVSVYuQ1EyMjAxMy4uLi5VU0QBAAAAEMaiAQIAAAAHNzQ2LjA1NwEIAAAABQAAAAExAQAAAAoxNjkwMTg2NjkxAwAAAAMxNjACAAAABDEw</t>
  </si>
  <si>
    <t>OTYEAAAAATAHAAAACjEwLzI0LzIwMjMIAAAACTYvMzAvMjAxMwkAAAABMLXtFtyL1NsIexQ64I3U2wgyQ0lRLk5BU0RBUUdTOlRTTEEuSVFfQ0FTSF9TVF9JTlZFU1QuQ1EyMjAxMy4uLi5VU0QBAAAAEMaiAQIAAAAHNzQ2LjA1NwEIAAAABQAAAAExAQAAAAoxNjkwMTg2NjkxAwAAAAMxNjACAAAABDEwMDIEAAAAATAHAAAACjEwLzI0LzIwMjMIAAAACTYvMzAvMjAxMwkAAAABMLXtFtyL1NsIAcI74I3U2wgsQ0lRLk5BU0RBUUdTOlRTTEEuSVFfVE9UQUxfQ0EuQ1EyMjAxMy4uLi5VU0QBAAAAEMaiAQIAAAAIMTEyOS41NDIBCAAAAAUAAAABMQEAAAAKMTY5MDE4NjY5MQMAAAADMTYwAgAAAAQxMDA4BAAAAAEwBwAAAAoxMC8yNC8yMDIzCAAAAAk2LzMwLzIwMTMJAAAAATC17Rbci9TbCMlvPeCN1NsIMENJUS5OQVNEQVFHUzpUU0xBLklRX1RPVEFMX0FTU0VUUy5DUTIyMDEzLi4uLlVTRAEAAAAQxqIBAgAAAAgxODg3Ljg0NAEIAAAABQAAAAExAQAAAAoxNjkwMTg2NjkxAwAAAAMxNjACAAAABDEwMDcEAAAAATAHAAAACjEwLzI0LzIwMjMIAAAACTYvMzAvMjAxMwkAAAABMLXtFtyL1NsIGf1F4I3U2wgsQ0lRLk5BU0RBUUdTOlRTTEEuSVFfVE9UQUxfQ0wuQ1EyMjAxMy4uLi5VU0QBAAAAEMaiAQIAAAAHNDg2LjU0NQEIAAAABQAAAAExAQAAAAoxNjkwMTg2NjkxAwAAAAMxNjACAAAABDEwMDkEAAAAATAH</t>
  </si>
  <si>
    <t>AAAACjEwLzI0LzIwMjMIAAAACTYvMzAvMjAxMwkAAAABMMRuAtuL1NsIswAw4I3U2wguQ0lRLk5BU0RBUUdTOlRTTEEuSVFfVE9UQUxfTElBQi5DUTIyMDEzLi4uLlVTRAEAAAAQxqIBAgAAAAgxMjU4LjQxOAEIAAAABQAAAAExAQAAAAoxNjkwMTg2NjkxAwAAAAMxNjACAAAABDEyNzYEAAAAATAHAAAACjEwLzI0LzIwMjMIAAAACTYvMzAvMjAxMwkAAAABMMRuAtuL1NsIanMy4I3U2wgvQ0lRLk5BU0RBUUdTOlRTTEEuSVFfUFJFRl9FUVVJVFkuQ1EyMjAxMy4uLi5VU0QBAAAAEMaiAQMAAAAAAMRuAtuL1NsIMi4a4I3U2wg3Q0lRLk5BU0RBUUdTOlRTTEEuSVFfVE9UQUxfQ09NTU9OX0VRVUlUWS5DUTIyMDEzLi4uLlVTRAEAAAAQxqIBAgAAAAc2MjkuNDI2AQgAAAAFAAAAATEBAAAACjE2OTAxODY2OTEDAAAAAzE2MAIAAAAEMTAwNgQAAAABMAcAAAAKMTAvMjQvMjAyMwgAAAAJNi8zMC8yMDEzCQAAAAEwxG4C24vU2wiQCDXgjdTbCChDSVEuTkFTREFRR1M6VFNMQS5JUV9BUElDLkNRMjIwMTMuLi4uVVNEAQAAABDGogECAAAACDE3MTQuMTYzAQgAAAAFAAAAATEBAAAACjE2OTAxODY2OTEDAAAAAzE2MAIAAAAEMTA4NAQAAAABMAcAAAAKMTAvMjQvMjAyMwgAAAAJNi8zMC8yMDEzCQAAAAEwxG4C24vU2wglojfgjdTbCCZDSVEuTkFTREFRR1M6VFNMQS5JUV9SRS5DUTIyMDEzLi4uLlVTRAEAAAAQxqIB</t>
  </si>
  <si>
    <t>AgAAAAktMTA4NC44NTgBCAAAAAUAAAABMQEAAAAKMTY5MDE4NjY5MQMAAAADMTYwAgAAAAQxMjIyBAAAAAEwBwAAAAoxMC8yNC8yMDIzCAAAAAk2LzMwLzIwMTMJAAAAATDEbgLbi9TbCBt0KeCN1NsIMENJUS5OQVNEQVFHUzpUU0xBLklRX1RPVEFMX0VRVUlUWS5DUTIyMDEzLi4uLlVTRAEAAAAQxqIBAgAAAAc2MjkuNDI2AQgAAAAFAAAAATEBAAAACjE2OTAxODY2OTEDAAAAAzE2MAIAAAAEMTI3NQQAAAABMAcAAAAKMTAvMjQvMjAyMwgAAAAJNi8zMC8yMDEzCQAAAAEwxG4C24vU2wii+CrgjdTbCEFDSVEuTkFTREFRR1M6VFNMQS5JUV9UT1RBTF9PVVRTVEFORElOR19GSUxJTkdfREFURS5DUTIyMDEzLi4uLlVTRAEAAAAQxqIBAgAAAAsxODIxLjc0NDcwNQEEAAAABQAAAAE1AQAAAAoxNjkwMTg2NjkxAgAAAAUyNDE1MwYAAAABMMRuAtuL1NsIQpEt4I3U2wguQ0lRLk5BU0RBUUdTOlRTTEEuSVFfVE9UQUxfREVCVC5DUTIyMDEzLi4uLlVTRAEAAAAQxqIBAgAAAAc1OTMuNjg0AQgAAAAFAAAAATEBAAAACjE2OTAxODY2OTEDAAAAAzE2MAIAAAAENDE3MwQAAAABMAcAAAAKMTAvMjQvMjAyMwgAAAAJNi8zMC8yMDEzCQAAAAEwxG4C24vU2whfnhPgjdTbCDJDSVEuTkFTREFRR1M6VFNMQS5JUV9QUkVGX0RJVl9PVEhFUi5DUTIyMDEzLi4uLlVTRAEAAAAQxqIBAwAAAAAAxG4C24vU2whctz/gjdTbCChD</t>
  </si>
  <si>
    <t>SVEuTkFTREFRR1M6VFNMQS5JUV9DT0dTLkNRMjIwMTMuLi4uVVNEAQAAABDGogECAAAABzMwNC42NTYBCAAAAAUAAAABMQEAAAAKMTY5MDE4NjY5MQMAAAADMTYwAgAAAAIzNAQAAAABMAcAAAAKMTAvMjQvMjAyMwgAAAAJNi8zMC8yMDEzCQAAAAEwxG4C24vU2widoUDgjdTbCCZDSVEuTkFTREFRR1M6VFNMQS5JUV9BUC5DUTIyMDEzLi4uLlVTRAEAAAAQxqIBAgAAAAcyNjIuMjI3AQgAAAAFAAAAATEBAAAACjE2OTAxODY2OTEDAAAAAzE2MAIAAAAEMTAxOAQAAAABMAcAAAAKMTAvMjQvMjAyMwgAAAAJNi8zMC8yMDEzCQAAAAEwxG4C24vU2whroELgjdTbCCZDSVEuTkFTREFRR1M6VFNMQS5JUV9BUi5DUTIyMDEzLi4uLlVTRAEAAAAQxqIBAgAAAAcxMTMuNTQ0AQgAAAAFAAAAATEBAAAACjE2OTAxODY2OTEDAAAAAzE2MAIAAAAEMTAyMQQAAAABMAcAAAAKMTAvMjQvMjAyMwgAAAAJNi8zMC8yMDEzCQAAAAEwxG4C24vU2wiK/0PgjdTbCC1DSVEuTkFTREFRR1M6VFNMQS5JUV9JTlZFTlRPUlkuQ1EyMjAxMy4uLi5VU0QBAAAAEMaiAQIAAAAHMjU0Ljg5MQEIAAAABQAAAAExAQAAAAoxNjkwMTg2NjkxAwAAAAMxNjACAAAABDEwNDMEAAAAATAHAAAACjEwLzI0LzIwMjMIAAAACTYvMzAvMjAxMwkAAAABMMRuAtuL1NsICWIm4I3U2wgnQ0lRLk5BU0RBUUdTOlRTTEEuSVFfU0dBLkNRMjIwMTMuLi4uVVNE</t>
  </si>
  <si>
    <t>AQAAABDGogECAAAABjU5Ljk2MwEIAAAABQAAAAExAQAAAAoxNjkwMTg2NjkxAwAAAAMxNjACAAAAAjIzBAAAAAEwBwAAAAoxMC8yNC8yMDIzCAAAAAk2LzMwLzIwMTMJAAAAATDEbgLbi9TbCP/bOOCN1NsIPENJUS5OQVNEQVFHUzpUU0xBLklRX1RPVEFMX1JFVl8xWVJfQU5OX0dST1dUSC5DUTIyMDEzLi4uLlVTRAEAAAAQxqIBAgAAAAkxNDIwLjA1MDIBCAAAAAUAAAABMQEAAAAKMTY5MDE4NjY5MQMAAAADMTYwAgAAAAQ0MTk0BAAAAAEwBwAAAAoxMC8yNC8yMDIzCAAAAAk2LzMwLzIwMTMJAAAAATDEbgLbi9TbCBgGGuCN1NsIJkNJUS5OQVNEQVFHUzpUU0xBLklRX0RBLkNRMjIwMTMuLi4uVVNEAQAAABDGogEDAAAAAADEbgLbi9TbCHsUOuCN1NsINENJUS5OQVNEQVFHUzpUU0xBLklRX05FVF9JTlRFUkVTVF9FWFAuQ1EyMjAxMy4uLi5VU0QBAAAAEMaiAQIAAAAHLTIwLjA3NwEIAAAABQAAAAExAQAAAAoxNjkwMTg2NjkxAwAAAAMxNjACAAAAAzM2OAQAAAABMAcAAAAKMTAvMjQvMjAyMwgAAAAJNi8zMC8yMDEzCQAAAAEwxG4C24vU2wgBwjvgjdTbCDNDSVEuTkFTREFRR1M6VFNMQS5JUV9ORVRfV09SS0lOR19DQVAuQ1EyMjAxMy4uLi5VU0QBAAAAEMaiAQIAAAAHLTk3LjM2NQEIAAAABQAAAAExAQAAAAoxNjkwMTg2NjkxAwAAAAMxNjACAAAABDEzMTEEAAAAATAHAAAACjEwLzI0LzIwMjMIAAAA</t>
  </si>
  <si>
    <t>CTYvMzAvMjAxMwkAAAABMMRuAtuL1NsIyW894I3U2wgpQ0lRLk5BU0RBUUdTOlRTTEEuSVFfQ0FQRVguQ1EyMjAxMy4uLi5VU0QBAAAAEMaiAQIAAAAHLTQwLjUxNQEIAAAABQAAAAExAQAAAAoxNjkwMTg2NjkxAwAAAAMxNjACAAAABDIwMjEEAAAAATAHAAAACjEwLzI0LzIwMjMIAAAACTYvMzAvMjAxMwkAAAABMMRuAtuL1NsIanMy4I3U2wgtQ0lRLk5BU0RBUUdTOlRTTEEuSVFfVE9UQUxfUkVWLkNRMTIwMTMuLi4uVVNEAQAAABDGogECAAAABzU2MS43OTIBCAAAAAUAAAABMQEAAAAKMTY3NjU5MTgyOAMAAAADMTYwAgAAAAIyOAQAAAABMAcAAAAKMTAvMjQvMjAyMwgAAAAJMy8zMS8yMDEzCQAAAAEwxG4C24vU2wii+CrgjdTbCCZDSVEuTkFTREFRR1M6VFNMQS5JUV9OSS5DUTEyMDEzLi4uLlVTRAEAAAAQxqIBAgAAAAYxMS4yNDgBCAAAAAUAAAABMQEAAAAKMTY3NjU5MTgyOAMAAAADMTYwAgAAAAIxNQQAAAABMAcAAAAKMTAvMjQvMjAyMwgAAAAJMy8zMS8yMDEzCQAAAAEwxG4C24vU2wgJYibgjdTbCC5DSVEuTkFTREFRR1M6VFNMQS5JUV9DQVNIX0VRVUlWLkNRMTIwMTMuLi4uVVNEAQAAABDGogECAAAABzIxNC40MTcBCAAAAAUAAAABMQEAAAAKMTY3NjU5MTgyOAMAAAADMTYwAgAAAAQxMDk2BAAAAAEwBwAAAAoxMC8yNC8yMDIzCAAAAAkzLzMxLzIwMTMJAAAAATDEbgLbi9TbCEKRLeCN1NsI</t>
  </si>
  <si>
    <t>MkNJUS5OQVNEQVFHUzpUU0xBLklRX0NBU0hfU1RfSU5WRVNULkNRMTIwMTMuLi4uVVNEAQAAABDGogECAAAABzIxNC40MTcBCAAAAAUAAAABMQEAAAAKMTY3NjU5MTgyOAMAAAADMTYwAgAAAAQxMDAyBAAAAAEwBwAAAAoxMC8yNC8yMDIzCAAAAAkzLzMxLzIwMTMJAAAAATDEbgLbi9TbCLMAMOCN1NsILENJUS5OQVNEQVFHUzpUU0xBLklRX1RPVEFMX0NBLkNRMTIwMTMuLi4uVVNEAQAAABDGogECAAAABzUyNS45OTMBCAAAAAUAAAABMQEAAAAKMTY3NjU5MTgyOAMAAAADMTYwAgAAAAQxMDA4BAAAAAEwBwAAAAoxMC8yNC8yMDIzCAAAAAkzLzMxLzIwMTMJAAAAATDEbgLbi9TbCFy3P+CN1NsIMENJUS5OQVNEQVFHUzpUU0xBLklRX1RPVEFMX0FTU0VUUy5DUTEyMDEzLi4uLlVTRAEAAAAQxqIBAgAAAAgxMTQzLjc3OAEIAAAABQAAAAExAQAAAAoxNjc2NTkxODI4AwAAAAMxNjACAAAABDEwMDcEAAAAATAHAAAACjEwLzI0LzIwMjMIAAAACTMvMzEvMjAxMwkAAAABMMRuAtuL1NsInaFA4I3U2wgsQ0lRLk5BU0RBUUdTOlRTTEEuSVFfVE9UQUxfQ0wuQ1ExMjAxMy4uLi5VU0QBAAAAEMaiAQIAAAAHNTM1LjYyMwEIAAAABQAAAAExAQAAAAoxNjc2NTkxODI4AwAAAAMxNjACAAAABDEwMDkEAAAAATAHAAAACjEwLzI0LzIwMjMIAAAACTMvMzEvMjAxMwkAAAABMMRuAtuL1NsI3nhC4I3U2wguQ0lRLk5BU0RB</t>
  </si>
  <si>
    <t>UUdTOlRTTEEuSVFfVE9UQUxfTElBQi5DUTEyMDEzLi4uLlVTRAEAAAAQxqIBAgAAAAc5NzUuMTk1AQgAAAAFAAAAATEBAAAACjE2NzY1OTE4MjgDAAAAAzE2MAIAAAAEMTI3NgQAAAABMAcAAAAKMTAvMjQvMjAyMwgAAAAJMy8zMS8yMDEzCQAAAAEwxG4C24vU2wiK/0PgjdTbCC9DSVEuTkFTREFRR1M6VFNMQS5JUV9QUkVGX0VRVUlUWS5DUTEyMDEzLi4uLlVTRAEAAAAQxqIBAwAAAAAAxG4C24vU2wgZ/UXgjdTbCDdDSVEuTkFTREFRR1M6VFNMQS5JUV9UT1RBTF9DT01NT05fRVFVSVRZLkNRMTIwMTMuLi4uVVNEAQAAABDGogECAAAABzE2OC41ODMBCAAAAAUAAAABMQEAAAAKMTY3NjU5MTgyOAMAAAADMTYwAgAAAAQxMDA2BAAAAAEwBwAAAAoxMC8yNC8yMDIzCAAAAAkzLzMxLzIwMTMJAAAAATDEbgLbi9TbCHsUOuCN1NsIKENJUS5OQVNEQVFHUzpUU0xBLklRX0FQSUMuQ1ExMjAxMy4uLi5VU0QBAAAAEMaiAQIAAAAIMTIyMi44MjUBCAAAAAUAAAABMQEAAAAKMTY3NjU5MTgyOAMAAAADMTYwAgAAAAQxMDg0BAAAAAEwBwAAAAoxMC8yNC8yMDIzCAAAAAkzLzMxLzIwMTMJAAAAATDEbgLbi9TbCF+eE+CN1NsIJkNJUS5OQVNEQVFHUzpUU0xBLklRX1JFLkNRMTIwMTMuLi4uVVNEAQAAABDGogECAAAACS0xMDU0LjM1NwEIAAAABQAAAAExAQAAAAoxNjc2NTkxODI4AwAAAAMxNjACAAAABDEyMjIEAAAA</t>
  </si>
  <si>
    <t>ATAHAAAACjEwLzI0LzIwMjMIAAAACTMvMzEvMjAxMwkAAAABMMRuAtuL1NsIyW894I3U2wgwQ0lRLk5BU0RBUUdTOlRTTEEuSVFfVE9UQUxfRVFVSVRZLkNRMTIwMTMuLi4uVVNEAQAAABDGogECAAAABzE2OC41ODMBCAAAAAUAAAABMQEAAAAKMTY3NjU5MTgyOAMAAAADMTYwAgAAAAQxMjc1BAAAAAEwBwAAAAoxMC8yNC8yMDIzCAAAAAkzLzMxLzIwMTMJAAAAATDEbgLbi9TbCBgGGuCN1NsIQUNJUS5OQVNEQVFHUzpUU0xBLklRX1RPVEFMX09VVFNUQU5ESU5HX0ZJTElOR19EQVRFLkNRMTIwMTMuLi4uVVNEAQAAABDGogECAAAACzE3MzMuMjkwNTQ1AQQAAAAFAAAAATUBAAAACjE2NzY1OTE4MjgCAAAABTI0MTUzBgAAAAEwxG4C24vU2whqczLgjdTbCC5DSVEuTkFTREFRR1M6VFNMQS5JUV9UT1RBTF9ERUJULkNRMTIwMTMuLi4uVVNEAQAAABDGogECAAAABzQ1NS41MzgBCAAAAAUAAAABMQEAAAAKMTY3NjU5MTgyOAMAAAADMTYwAgAAAAQ0MTczBAAAAAEwBwAAAAoxMC8yNC8yMDIzCAAAAAkzLzMxLzIwMTMJAAAAATDEbgLbi9TbCAliJuCN1NsIMkNJUS5OQVNEQVFHUzpUU0xBLklRX1BSRUZfRElWX09USEVSLkNRMTIwMTMuLi4uVVNEAQAAABDGogEDAAAAAADEbgLbi9TbCJAINeCN1NsIKENJUS5OQVNEQVFHUzpUU0xBLklRX0NPR1MuQ1ExMjAxMy4uLi5VU0QBAAAAEMaiAQIAAAAHNDY1LjQ3MgEI</t>
  </si>
  <si>
    <t>AAAABQAAAAExAQAAAAoxNjc2NTkxODI4AwAAAAMxNjACAAAAAjM0BAAAAAEwBwAAAAoxMC8yNC8yMDIzCAAAAAkzLzMxLzIwMTMJAAAAATDEbgLbi9TbCCWiN+CN1NsIJkNJUS5OQVNEQVFHUzpUU0xBLklRX0FQLkNRMTIwMTMuLi4uVVNEAQAAABDGogECAAAABzMwNC4yMDQBCAAAAAUAAAABMQEAAAAKMTY3NjU5MTgyOAMAAAADMTYwAgAAAAQxMDE4BAAAAAEwBwAAAAoxMC8yNC8yMDIzCAAAAAkzLzMxLzIwMTMJAAAAATDEbgLbi9TbCP/bOOCN1NsIJkNJUS5OQVNEQVFHUzpUU0xBLklRX0FSLkNRMTIwMTMuLi4uVVNEAQAAABDGogECAAAABjQ2LjEzOQEIAAAABQAAAAExAQAAAAoxNjc2NTkxODI4AwAAAAMxNjACAAAABDEwMjEEAAAAATAHAAAACjEwLzI0LzIwMjMIAAAACTMvMzEvMjAxMwkAAAABMMRuAtuL1NsIGf1F4I3U2wgtQ0lRLk5BU0RBUUdTOlRTTEEuSVFfSU5WRU5UT1JZLkNRMTIwMTMuLi4uVVNEAQAAABDGogECAAAABzIzNy42MTgBCAAAAAUAAAABMQEAAAAKMTY3NjU5MTgyOAMAAAADMTYwAgAAAAQxMDQzBAAAAAEwBwAAAAoxMC8yNC8yMDIzCAAAAAkzLzMxLzIwMTMJAAAAATDEbgLbi9TbCK5NKeCN1NsIJ0NJUS5OQVNEQVFHUzpUU0xBLklRX1NHQS5DUTEyMDEzLi4uLlVTRAEAAAAQxqIBAgAAAAY0Ny4wNDUBCAAAAAUAAAABMQEAAAAKMTY3NjU5MTgyOAMAAAADMTYwAgAAAAIyMwQA</t>
  </si>
  <si>
    <t>AAABMAcAAAAKMTAvMjQvMjAyMwgAAAAJMy8zMS8yMDEzCQAAAAEwxG4C24vU2wii+CrgjdTbCDxDSVEuTkFTREFRR1M6VFNMQS5JUV9UT1RBTF9SRVZfMVlSX0FOTl9HUk9XVEguQ1ExMjAxMy4uLi5VU0QBAAAAEMaiAQIAAAAJMTc2Mi4yNzMzAQgAAAAFAAAAATEBAAAACjE2NzY1OTE4MjgDAAAAAzE2MAIAAAAENDE5NAQAAAABMAcAAAAKMTAvMjQvMjAyMwgAAAAJMy8zMS8yMDEzCQAAAAEwxG4C24vU2whCkS3gjdTbCCZDSVEuTkFTREFRR1M6VFNMQS5JUV9EQS5DUTEyMDEzLi4uLlVTRAEAAAAQxqIBAwAAAAAAxG4C24vU2wizADDgjdTbCDRDSVEuTkFTREFRR1M6VFNMQS5JUV9ORVRfSU5URVJFU1RfRVhQLkNRMTIwMTMuLi4uVVNEAQAAABDGogECAAAABi0wLjEwOAEIAAAABQAAAAExAQAAAAoxNjc2NTkxODI4AwAAAAMxNjACAAAAAzM2OAQAAAABMAcAAAAKMTAvMjQvMjAyMwgAAAAJMy8zMS8yMDEzCQAAAAEwxG4C24vU2whfnhPgjdTbCDNDSVEuTkFTREFRR1M6VFNMQS5JUV9ORVRfV09SS0lOR19DQVAuQ1ExMjAxMy4uLi5VU0QBAAAAEMaiAQIAAAAILTE2Ny43NTQBCAAAAAUAAAABMQEAAAAKMTY3NjU5MTgyOAMAAAADMTYwAgAAAAQxMzExBAAAAAEwBwAAAAoxMC8yNC8yMDIzCAAAAAkzLzMxLzIwMTMJAAAAATDEbgLbi9TbCJR6QOCN1NsIKUNJUS5OQVNEQVFHUzpUU0xBLklRX0NBUEVYLkNR</t>
  </si>
  <si>
    <t>MTIwMTMuLi4uVVNEAQAAABDGogECAAAABy01Ny43MjcBCAAAAAUAAAABMQEAAAAKMTY3NjU5MTgyOAMAAAADMTYwAgAAAAQyMDIxBAAAAAEwBwAAAAoxMC8yNC8yMDIzCAAAAAkzLzMxLzIwMTMJAAAAATDEbgLbi9TbCN54QuCN1NsILUNJUS5OQVNEQVFHUzpUU0xBLklRX1RPVEFMX1JFVi5DUTQyMDEyLi4uLlVTRAEAAAAQxqIBAgAAAAczMDYuMzMyAQgAAAAFAAAAATEBAAAACjE2NjA0NzM4MjkDAAAAAzE2MAIAAAACMjgEAAAAATAHAAAACjEwLzI0LzIwMjMIAAAACjEyLzMxLzIwMTIJAAAAATDEbgLbi9TbCMlvPeCN1NsIJkNJUS5OQVNEQVFHUzpUU0xBLklRX05JLkNRNDIwMTIuLi4uVVNEAQAAABDGogECAAAABy04OS45MzEBCAAAAAUAAAABMQEAAAAKMTY2MDQ3MzgyOQMAAAADMTYwAgAAAAIxNQQAAAABMAcAAAAKMTAvMjQvMjAyMwgAAAAKMTIvMzEvMjAxMgkAAAABMMRuAtuL1NsIXLc/4I3U2wguQ0lRLk5BU0RBUUdTOlRTTEEuSVFfQ0FTSF9FUVVJVi5DUTQyMDEyLi4uLlVTRAEAAAAQxqIBAgAAAAYyMDEuODkBCAAAAAUAAAABMQEAAAAKMTY2MDQ3MzgyOQMAAAADMTYwAgAAAAQxMDk2BAAAAAEwBwAAAAoxMC8yNC8yMDIzCAAAAAoxMi8zMS8yMDEyCQAAAAEwxG4C24vU2whqczLgjdTbCDJDSVEuTkFTREFRR1M6VFNMQS5JUV9DQVNIX1NUX0lOVkVTVC5DUTQyMDEyLi4uLlVTRAEAAAAQxqIB</t>
  </si>
  <si>
    <t>AgAAAAYyMDEuODkBCAAAAAUAAAABMQEAAAAKMTY2MDQ3MzgyOQMAAAADMTYwAgAAAAQxMDAyBAAAAAEwBwAAAAoxMC8yNC8yMDIzCAAAAAoxMi8zMS8yMDEyCQAAAAEwxG4C24vU2wiQCDXgjdTbCCxDSVEuTkFTREFRR1M6VFNMQS5JUV9UT1RBTF9DQS5DUTQyMDEyLi4uLlVTRAEAAAAQxqIBAgAAAAc1MjQuNzY4AQgAAAAFAAAAATEBAAAACjE2NjA0NzM4MjkDAAAAAzE2MAIAAAAEMTAwOAQAAAABMAcAAAAKMTAvMjQvMjAyMwgAAAAKMTIvMzEvMjAxMgkAAAABMMRuAtuL1NsIJaI34I3U2wgwQ0lRLk5BU0RBUUdTOlRTTEEuSVFfVE9UQUxfQVNTRVRTLkNRNDIwMTIuLi4uVVNEAQAAABDGogECAAAABzExMTQuMTkBCAAAAAUAAAABMQEAAAAKMTY2MDQ3MzgyOQMAAAADMTYwAgAAAAQxMDA3BAAAAAEwBwAAAAoxMC8yNC8yMDIzCAAAAAoxMi8zMS8yMDEyCQAAAAEwxG4C24vU2wj/2zjgjdTbCCxDSVEuTkFTREFRR1M6VFNMQS5JUV9UT1RBTF9DTC5DUTQyMDEyLi4uLlVTRAEAAAAQxqIBAgAAAAc1MzkuMTA4AQgAAAAFAAAAATEBAAAACjE2NjA0NzM4MjkDAAAAAzE2MAIAAAAEMTAwOQQAAAABMAcAAAAKMTAvMjQvMjAyMwgAAAAKMTIvMzEvMjAxMgkAAAABMMRuAtuL1NsICWIm4I3U2wguQ0lRLk5BU0RBUUdTOlRTTEEuSVFfVE9UQUxfTElBQi5DUTQyMDEyLi4uLlVTRAEAAAAQxqIBAgAAAAY5ODkuNDkB</t>
  </si>
  <si>
    <t>CAAAAAUAAAABMQEAAAAKMTY2MDQ3MzgyOQMAAAADMTYwAgAAAAQxMjc2BAAAAAEwBwAAAAoxMC8yNC8yMDIzCAAAAAoxMi8zMS8yMDEyCQAAAAEwxG4C24vU2wiuTSngjdTbCC9DSVEuTkFTREFRR1M6VFNMQS5JUV9QUkVGX0VRVUlUWS5DUTQyMDEyLi4uLlVTRAEAAAAQxqIBAwAAAAAAxG4C24vU2wgYBhrgjdTbCDdDSVEuTkFTREFRR1M6VFNMQS5JUV9UT1RBTF9DT01NT05fRVFVSVRZLkNRNDIwMTIuLi4uVVNEAQAAABDGogECAAAABTEyNC43AQgAAAAFAAAAATEBAAAACjE2NjA0NzM4MjkDAAAAAzE2MAIAAAAEMTAwNgQAAAABMAcAAAAKMTAvMjQvMjAyMwgAAAAKMTIvMzEvMjAxMgkAAAABMMRuAtuL1NsIovgq4I3U2wgoQ0lRLk5BU0RBUUdTOlRTTEEuSVFfQVBJQy5DUTQyMDEyLi4uLlVTRAEAAAAQxqIBAgAAAAgxMTkwLjE5MQEIAAAABQAAAAExAQAAAAoxNjYwNDczODI5AwAAAAMxNjACAAAABDEwODQEAAAAATAHAAAACjEwLzI0LzIwMjMIAAAACjEyLzMxLzIwMTIJAAAAATDEbgLbi9TbCEKRLeCN1NsIJkNJUS5OQVNEQVFHUzpUU0xBLklRX1JFLkNRNDIwMTIuLi4uVVNEAQAAABDGogECAAAACS0xMDY1LjYwNgEIAAAABQAAAAExAQAAAAoxNjYwNDczODI5AwAAAAMxNjACAAAABDEyMjIEAAAAATAHAAAACjEwLzI0LzIwMjMIAAAACjEyLzMxLzIwMTIJAAAAATDEbgLbi9TbCJR6QOCN1NsIMENJ</t>
  </si>
  <si>
    <t>US5OQVNEQVFHUzpUU0xBLklRX1RPVEFMX0VRVUlUWS5DUTQyMDEyLi4uLlVTRAEAAAAQxqIBAgAAAAUxMjQuNwEIAAAABQAAAAExAQAAAAoxNjYwNDczODI5AwAAAAMxNjACAAAABDEyNzUEAAAAATAHAAAACjEwLzI0LzIwMjMIAAAACjEyLzMxLzIwMTIJAAAAATDEbgLbi9TbCN54QuCN1NsIQUNJUS5OQVNEQVFHUzpUU0xBLklRX1RPVEFMX09VVFNUQU5ESU5HX0ZJTElOR19EQVRFLkNRNDIwMTIuLi4uVVNEAQAAABDGogECAAAACjE3MTMuMjE0MTEBBAAAAAUAAAABNQEAAAAKMTY2MDQ3MzgyOQIAAAAFMjQxNTMGAAAAATDEbgLbi9TbCIr/Q+CN1NsILkNJUS5OQVNEQVFHUzpUU0xBLklRX1RPVEFMX0RFQlQuQ1E0MjAxMi4uLi5VU0QBAAAAEMaiAQIAAAAHNDY2LjY2NgEIAAAABQAAAAExAQAAAAoxNjYwNDczODI5AwAAAAMxNjACAAAABDQxNzMEAAAAATAHAAAACjEwLzI0LzIwMjMIAAAACjEyLzMxLzIwMTIJAAAAATDEbgLbi9TbCF+eE+CN1NsIMkNJUS5OQVNEQVFHUzpUU0xBLklRX1BSRUZfRElWX09USEVSLkNRNDIwMTIuLi4uVVNEAQAAABDGogEDAAAAAADEbgLbi9TbCBn9ReCN1NsIKENJUS5OQVNEQVFHUzpUU0xBLklRX0NPR1MuQ1E0MjAxMi4uLi5VU0QBAAAAEMaiAQIAAAAHMjgyLjQ3NQEIAAAABQAAAAExAQAAAAoxNjYwNDczODI5AwAAAAMxNjACAAAAAjM0BAAAAAEwBwAAAAoxMC8yNC8y</t>
  </si>
  <si>
    <t>MDIzCAAAAAoxMi8zMS8yMDEyCQAAAAEwxG4C24vU2wh7FDrgjdTbCCZDSVEuTkFTREFRR1M6VFNMQS5JUV9BUC5DUTQyMDEyLi4uLlVTRAEAAAAQxqIBAgAAAAczMDMuMzgyAQgAAAAFAAAAATEBAAAACjE2NjA0NzM4MjkDAAAAAzE2MAIAAAAEMTAxOAQAAAABMAcAAAAKMTAvMjQvMjAyMwgAAAAKMTIvMzEvMjAxMgkAAAABMMRuAtuL1NsIP5s74I3U2wgmQ0lRLk5BU0RBUUdTOlRTTEEuSVFfQVIuQ1E0MjAxMi4uLi5VU0QBAAAAEMaiAQIAAAAGMjYuODQyAQgAAAAFAAAAATEBAAAACjE2NjA0NzM4MjkDAAAAAzE2MAIAAAAEMTAyMQQAAAABMAcAAAAKMTAvMjQvMjAyMwgAAAAKMTIvMzEvMjAxMgkAAAABMMRuAtuL1NsIyW894I3U2wgtQ0lRLk5BU0RBUUdTOlRTTEEuSVFfSU5WRU5UT1JZLkNRNDIwMTIuLi4uVVNEAQAAABDGogECAAAABzI2OC41MDQBCAAAAAUAAAABMQEAAAAKMTY2MDQ3MzgyOQMAAAADMTYwAgAAAAQxMDQzBAAAAAEwBwAAAAoxMC8yNC8yMDIzCAAAAAoxMi8zMS8yMDEyCQAAAAEwxG4C24vU2wgJYibgjdTbCCdDSVEuTkFTREFRR1M6VFNMQS5JUV9TR0EuQ1E0MjAxMi4uLi5VU0QBAAAAEMaiAQIAAAAGNDUuOTA4AQgAAAAFAAAAATEBAAAACjE2NjA0NzM4MjkDAAAAAzE2MAIAAAACMjMEAAAAATAHAAAACjEwLzI0LzIwMjMIAAAACjEyLzMxLzIwMTIJAAAAATDEbgLbi9TbCFy3P+CN</t>
  </si>
  <si>
    <t>1NsIPENJUS5OQVNEQVFHUzpUU0xBLklRX1RPVEFMX1JFVl8xWVJfQU5OX0dST1dUSC5DUTQyMDEyLi4uLlVTRAEAAAAQxqIBAgAAAAc2NzcuOTg2AQgAAAAFAAAAATEBAAAACjE2NjA0NzM4MjkDAAAAAzE2MAIAAAAENDE5NAQAAAABMAcAAAAKMTAvMjQvMjAyMwgAAAAKMTIvMzEvMjAxMgkAAAABMMRuAtuL1NsIGAYa4I3U2wgmQ0lRLk5BU0RBUUdTOlRTTEEuSVFfREEuQ1E0MjAxMi4uLi5VU0QBAAAAEMaiAQMAAAAAAMRuAtuL1NsIanMy4I3U2wg0Q0lRLk5BU0RBUUdTOlRTTEEuSVFfTkVUX0lOVEVSRVNUX0VYUC5DUTQyMDEyLi4uLlVTRAEAAAAQxqIBAgAAAAUwLjA1OQEIAAAABQAAAAExAQAAAAoxNjYwNDczODI5AwAAAAMxNjACAAAAAzM2OAQAAAABMAcAAAAKMTAvMjQvMjAyMwgAAAAKMTIvMzEvMjAxMgkAAAABMMRuAtuL1NsIkAg14I3U2wgzQ0lRLk5BU0RBUUdTOlRTTEEuSVFfTkVUX1dPUktJTkdfQ0FQLkNRNDIwMTIuLi4uVVNEAQAAABDGogECAAAACC0xNjEuMDI0AQgAAAAFAAAAATEBAAAACjE2NjA0NzM4MjkDAAAAAzE2MAIAAAAEMTMxMQQAAAABMAcAAAAKMTAvMjQvMjAyMwgAAAAKMTIvMzEvMjAxMgkAAAABMMRuAtuL1NsIJaI34I3U2wgpQ0lRLk5BU0RBUUdTOlRTTEEuSVFfQ0FQRVguQ1E0MjAxMi4uLi5VU0QBAAAAEMaiAQIAAAAHLTY0LjA1MwEIAAAABQAAAAExAQAAAAoxNjYw</t>
  </si>
  <si>
    <t>NDczODI5AwAAAAMxNjACAAAABDIwMjEEAAAAATAHAAAACjEwLzI0LzIwMjMIAAAACjEyLzMxLzIwMTIJAAAAATDEbgLbi9TbCP/bOOCN1NsILUNJUS5OQVNEQVFHUzpUU0xBLklRX1RPVEFMX1JFVi5DUTMyMDEyLi4uLlVTRAEAAAAQxqIBAgAAAAY1MC4xMDQBCAAAAAUAAAABMQEAAAAKMTY0NDI4MTcyNAMAAAADMTYwAgAAAAIyOAQAAAABMAcAAAAKMTAvMjQvMjAyMwgAAAAJOS8zMC8yMDEyCQAAAAEwxG4C24vU2wjeeELgjdTbCCZDSVEuTkFTREFRR1M6VFNMQS5JUV9OSS5DUTMyMDEyLi4uLlVTRAEAAAAQxqIBAgAAAAgtMTEwLjgwNAEIAAAABQAAAAExAQAAAAoxNjQ0MjgxNzI0AwAAAAMxNjACAAAAAjE1BAAAAAEwBwAAAAoxMC8yNC8yMDIzCAAAAAk5LzMwLzIwMTIJAAAAATDEbgLbi9TbCAliJuCN1NsILkNJUS5OQVNEQVFHUzpUU0xBLklRX0NBU0hfRVFVSVYuQ1EzMjAxMi4uLi5VU0QBAAAAEMaiAQIAAAAGODUuNjkzAQgAAAAFAAAAATEBAAAACjE2NDQyODE3MjQDAAAAAzE2MAIAAAAEMTA5NgQAAAABMAcAAAAKMTAvMjQvMjAyMwgAAAAJOS8zMC8yMDEyCQAAAAEwxG4C24vU2wiK/0PgjdTbCDJDSVEuTkFTREFRR1M6VFNMQS5JUV9DQVNIX1NUX0lOVkVTVC5DUTMyMDEyLi4uLlVTRAEAAAAQxqIBAgAAAAY4NS42OTMBCAAAAAUAAAABMQEAAAAKMTY0NDI4MTcyNAMAAAADMTYwAgAAAAQxMDAy</t>
  </si>
  <si>
    <t>BAAAAAEwBwAAAAoxMC8yNC8yMDIzCAAAAAk5LzMwLzIwMTIJAAAAATDEbgLbi9TbCBn9ReCN1NsILENJUS5OQVNEQVFHUzpUU0xBLklRX1RPVEFMX0NBLkNRMzIwMTIuLi4uVVNEAQAAABDGogECAAAABzI4NC41NDEBCAAAAAUAAAABMQEAAAAKMTY0NDI4MTcyNAMAAAADMTYwAgAAAAQxMDA4BAAAAAEwBwAAAAoxMC8yNC8yMDIzCAAAAAk5LzMwLzIwMTIJAAAAATDEbgLbi9TbCK5NKeCN1NsIMENJUS5OQVNEQVFHUzpUU0xBLklRX1RPVEFMX0FTU0VUUy5DUTMyMDEyLi4uLlVTRAEAAAAQxqIBAgAAAAc4MDkuMTc3AQgAAAAFAAAAATEBAAAACjE2NDQyODE3MjQDAAAAAzE2MAIAAAAEMTAwNwQAAAABMAcAAAAKMTAvMjQvMjAyMwgAAAAJOS8zMC8yMDEyCQAAAAEwxG4C24vU2wh7FDrgjdTbCCxDSVEuTkFTREFRR1M6VFNMQS5JUV9UT1RBTF9DTC5DUTMyMDEyLi4uLlVTRAEAAAAQxqIBAgAAAAczODUuODA2AQgAAAAFAAAAATEBAAAACjE2NDQyODE3MjQDAAAAAzE2MAIAAAAEMTAwOQQAAAABMAcAAAAKMTAvMjQvMjAyMwgAAAAJOS8zMC8yMDEyCQAAAAEwxG4C24vU2wg/mzvgjdTbCC5DSVEuTkFTREFRR1M6VFNMQS5JUV9UT1RBTF9MSUFCLkNRMzIwMTIuLi4uVVNEAQAAABDGogECAAAABzgzNy4wNTIBCAAAAAUAAAABMQEAAAAKMTY0NDI4MTcyNAMAAAADMTYwAgAAAAQxMjc2BAAAAAEwBwAAAAoxMC8y</t>
  </si>
  <si>
    <t>NC8yMDIzCAAAAAk5LzMwLzIwMTIJAAAAATDEbgLbi9TbCMlvPeCN1NsIL0NJUS5OQVNEQVFHUzpUU0xBLklRX1BSRUZfRVFVSVRZLkNRMzIwMTIuLi4uVVNEAQAAABDGogEDAAAAAADEbgLbi9TbCFy3P+CN1NsIN0NJUS5OQVNEQVFHUzpUU0xBLklRX1RPVEFMX0NPTU1PTl9FUVVJVFkuQ1EzMjAxMi4uLi5VU0QBAAAAEMaiAQIAAAAHLTI3Ljg3NQEIAAAABQAAAAExAQAAAAoxNjQ0MjgxNzI0AwAAAAMxNjACAAAABDEwMDYEAAAAATAHAAAACjEwLzI0LzIwMjMIAAAACTkvMzAvMjAxMgkAAAABMMRuAtuL1NsIlHpA4I3U2wgoQ0lRLk5BU0RBUUdTOlRTTEEuSVFfQVBJQy5DUTMyMDEyLi4uLlVTRAEAAAAQxqIBAgAAAAc5NDcuNjkzAQgAAAAFAAAAATEBAAAACjE2NDQyODE3MjQDAAAAAzE2MAIAAAAEMTA4NAQAAAABMAcAAAAKMTAvMjQvMjAyMwgAAAAJOS8zMC8yMDEyCQAAAAEwxG4C24vU2whfnhPgjdTbCCZDSVEuTkFTREFRR1M6VFNMQS5JUV9SRS5DUTMyMDEyLi4uLlVTRAEAAAAQxqIBAgAAAAgtOTc1LjY3NAEIAAAABQAAAAExAQAAAAoxNjQ0MjgxNzI0AwAAAAMxNjACAAAABDEyMjIEAAAAATAHAAAACjEwLzI0LzIwMjMIAAAACTkvMzAvMjAxMgkAAAABMMRuAtuL1NsIJaI34I3U2wgwQ0lRLk5BU0RBUUdTOlRTTEEuSVFfVE9UQUxfRVFVSVRZLkNRMzIwMTIuLi4uVVNEAQAAABDGogECAAAABy0y</t>
  </si>
  <si>
    <t>Ny44NzUBCAAAAAUAAAABMQEAAAAKMTY0NDI4MTcyNAMAAAADMTYwAgAAAAQxMjc1BAAAAAEwBwAAAAoxMC8yNC8yMDIzCAAAAAk5LzMwLzIwMTIJAAAAATDEbgLbi9TbCBgGGuCN1NsIQUNJUS5OQVNEQVFHUzpUU0xBLklRX1RPVEFMX09VVFNUQU5ESU5HX0ZJTElOR19EQVRFLkNRMzIwMTIuLi4uVVNEAQAAABDGogECAAAACzE3MDYuNjgyOTc1AQQAAAAFAAAAATUBAAAACjE2NDQyODE3MjQCAAAABTI0MTUzBgAAAAEwxG4C24vU2wj/2zjgjdTbCC5DSVEuTkFTREFRR1M6VFNMQS5JUV9UT1RBTF9ERUJULkNRMzIwMTIuLi4uVVNEAQAAABDGogECAAAABzQ3NC41MTQBCAAAAAUAAAABMQEAAAAKMTY0NDI4MTcyNAMAAAADMTYwAgAAAAQ0MTczBAAAAAEwBwAAAAoxMC8yNC8yMDIzCAAAAAk5LzMwLzIwMTIJAAAAATDEbgLbi9TbCAliJuCN1NsIMkNJUS5OQVNEQVFHUzpUU0xBLklRX1BSRUZfRElWX09USEVSLkNRMzIwMTIuLi4uVVNEAQAAABDGogEDAAAAAADEbgLbi9TbCKL4KuCN1NsIKENJUS5OQVNEQVFHUzpUU0xBLklRX0NPR1MuQ1EzMjAxMi4uLi5VU0QBAAAAEMaiAQIAAAAGNTguODY1AQgAAAAFAAAAATEBAAAACjE2NDQyODE3MjQDAAAAAzE2MAIAAAACMzQEAAAAATAHAAAACjEwLzI0LzIwMjMIAAAACTkvMzAvMjAxMgkAAAABMMRuAtuL1NsIQpEt4I3U2wgmQ0lRLk5BU0RBUUdTOlRTTEEuSVFf</t>
  </si>
  <si>
    <t>QVAuQ1EzMjAxMi4uLi5VU0QBAAAAEMaiAQIAAAAHMTYyLjAyNQEIAAAABQAAAAExAQAAAAoxNjQ0MjgxNzI0AwAAAAMxNjACAAAABDEwMTgEAAAAATAHAAAACjEwLzI0LzIwMjMIAAAACTkvMzAvMjAxMgkAAAABMMRuAtuL1NsIcdsv4I3U2wgmQ0lRLk5BU0RBUUdTOlRTTEEuSVFfQVIuQ1EzMjAxMi4uLi5VU0QBAAAAEMaiAQIAAAAFOS4xNjQBCAAAAAUAAAABMQEAAAAKMTY0NDI4MTcyNAMAAAADMTYwAgAAAAQxMDIxBAAAAAEwBwAAAAoxMC8yNC8yMDIzCAAAAAk5LzMwLzIwMTIJAAAAATDEbgLbi9TbCGpzMuCN1NsILUNJUS5OQVNEQVFHUzpUU0xBLklRX0lOVkVOVE9SWS5DUTMyMDEyLi4uLlVTRAEAAAAQxqIBAgAAAAcxNTkuMDQ4AQgAAAAFAAAAATEBAAAACjE2NDQyODE3MjQDAAAAAzE2MAIAAAAEMTA0MwQAAAABMAcAAAAKMTAvMjQvMjAyMwgAAAAJOS8zMC8yMDEyCQAAAAEwxG4C24vU2wiUekDgjdTbCCdDSVEuTkFTREFRR1M6VFNMQS5JUV9TR0EuQ1EzMjAxMi4uLi5VU0QBAAAAEMaiAQIAAAAGMzcuNzk4AQgAAAAFAAAAATEBAAAACjE2NDQyODE3MjQDAAAAAzE2MAIAAAACMjMEAAAAATAHAAAACjEwLzI0LzIwMjMIAAAACTkvMzAvMjAxMgkAAAABMMRuAtuL1NsI3nhC4I3U2wg8Q0lRLk5BU0RBUUdTOlRTTEEuSVFfVE9UQUxfUkVWXzFZUl9BTk5fR1JPV1RILkNRMzIwMTIuLi4uVVNEAQAA</t>
  </si>
  <si>
    <t>ABDGogECAAAACC0xMy4xMTM1AQgAAAAFAAAAATEBAAAACjE2NDQyODE3MjQDAAAAAzE2MAIAAAAENDE5NAQAAAABMAcAAAAKMTAvMjQvMjAyMwgAAAAJOS8zMC8yMDEyCQAAAAEwxG4C24vU2wiK/0PgjdTbCCZDSVEuTkFTREFRR1M6VFNMQS5JUV9EQS5DUTMyMDEyLi4uLlVTRAEAAAAQxqIBAwAAAAAAxG4C24vU2wgZ/UXgjdTbCDRDSVEuTkFTREFRR1M6VFNMQS5JUV9ORVRfSU5URVJFU1RfRVhQLkNRMzIwMTIuLi4uVVNEAQAAABDGogECAAAABS0wLjA0AQgAAAAFAAAAATEBAAAACjE2NDQyODE3MjQDAAAAAzE2MAIAAAADMzY4BAAAAAEwBwAAAAoxMC8yNC8yMDIzCAAAAAk5LzMwLzIwMTIJAAAAATDEbgLbi9TbCK5NKeCN1NsIM0NJUS5OQVNEQVFHUzpUU0xBLklRX05FVF9XT1JLSU5HX0NBUC5DUTMyMDEyLi4uLlVTRAEAAAAQxqIBAgAAAAgtMTMyLjkyOQEIAAAABQAAAAExAQAAAAoxNjQ0MjgxNzI0AwAAAAMxNjACAAAABDEzMTEEAAAAATAHAAAACjEwLzI0LzIwMjMIAAAACTkvMzAvMjAxMgkAAAABMMRuAtuL1NsIexQ64I3U2wgpQ0lRLk5BU0RBUUdTOlRTTEEuSVFfQ0FQRVguQ1EzMjAxMi4uLi5VU0QBAAAAEMaiAQIAAAAHLTYyLjM5OAEIAAAABQAAAAExAQAAAAoxNjQ0MjgxNzI0AwAAAAMxNjACAAAABDIwMjEEAAAAATAHAAAACjEwLzI0LzIwMjMIAAAACTkvMzAvMjAxMgkAAAABMMRuAtuL</t>
  </si>
  <si>
    <t>1NsIP5s74I3U2wgtQ0lRLk5BU0RBUUdTOlRTTEEuSVFfVE9UQUxfUkVWLkNRMjIwMTIuLi4uVVNEAQAAABDGogECAAAABjI2LjY1MwEIAAAABQAAAAExAQAAAAoxNjMwNDAzODY3AwAAAAMxNjACAAAAAjI4BAAAAAEwBwAAAAoxMC8yNC8yMDIzCAAAAAk2LzMwLzIwMTIJAAAAATDEbgLbi9TbCCWiN+CN1NsIJkNJUS5OQVNEQVFHUzpUU0xBLklRX05JLkNRMjIwMTIuLi4uVVNEAQAAABDGogECAAAACC0xMDUuNjAzAQgAAAAFAAAAATEBAAAACjE2MzA0MDM4NjcDAAAAAzE2MAIAAAACMTUEAAAAATAHAAAACjEwLzI0LzIwMjMIAAAACTYvMzAvMjAxMgkAAAABMMRuAtuL1NsI/9s44I3U2wguQ0lRLk5BU0RBUUdTOlRTTEEuSVFfQ0FTSF9FUVVJVi5DUTIyMDEyLi4uLlVTRAEAAAAQxqIBAgAAAAcyMTAuNTU0AQgAAAAFAAAAATEBAAAACjE2MzA0MDM4NjcDAAAAAzE2MAIAAAAEMTA5NgQAAAABMAcAAAAKMTAvMjQvMjAyMwgAAAAJNi8zMC8yMDEyCQAAAAEwxG4C24vU2whfnhPgjdTbCDJDSVEuTkFTREFRR1M6VFNMQS5JUV9DQVNIX1NUX0lOVkVTVC5DUTIyMDEyLi4uLlVTRAEAAAAQxqIBAgAAAAcyMTAuNTU0AQgAAAAFAAAAATEBAAAACjE2MzA0MDM4NjcDAAAAAzE2MAIAAAAEMTAwMgQAAAABMAcAAAAKMTAvMjQvMjAyMwgAAAAJNi8zMC8yMDEyCQAAAAEwxG4C24vU2wii+CrgjdTbCCxDSVEuTkFTREFR</t>
  </si>
  <si>
    <t>R1M6VFNMQS5JUV9UT1RBTF9DQS5DUTIyMDEyLi4uLlVTRAEAAAAQxqIBAgAAAAczMTcuMTI2AQgAAAAFAAAAATEBAAAACjE2MzA0MDM4NjcDAAAAAzE2MAIAAAAEMTAwOAQAAAABMAcAAAAKMTAvMjQvMjAyMwgAAAAJNi8zMC8yMDEyCQAAAAEwxG4C24vU2whCkS3gjdTbCDBDSVEuTkFTREFRR1M6VFNMQS5JUV9UT1RBTF9BU1NFVFMuQ1EyMjAxMi4uLi5VU0QBAAAAEMaiAQIAAAAHNzc2Ljg2OQEIAAAABQAAAAExAQAAAAoxNjMwNDAzODY3AwAAAAMxNjACAAAABDEwMDcEAAAAATAHAAAACjEwLzI0LzIwMjMIAAAACTYvMzAvMjAxMgkAAAABMMRuAtuL1NsIg9ZF4I3U2wgsQ0lRLk5BU0RBUUdTOlRTTEEuSVFfVE9UQUxfQ0wuQ1EyMjAxMi4uLi5VU0QBAAAAEMaiAQIAAAAHMjg2LjUyNgEIAAAABQAAAAExAQAAAAoxNjMwNDAzODY3AwAAAAMxNjACAAAABDEwMDkEAAAAATAHAAAACjEwLzI0LzIwMjMIAAAACTYvMzAvMjAxMgkAAAABMMRuAtuL1NsICWIm4I3U2wguQ0lRLk5BU0RBUUdTOlRTTEEuSVFfVE9UQUxfTElBQi5DUTIyMDEyLi4uLlVTRAEAAAAQxqIBAgAAAAc3MTQuNjU0AQgAAAAFAAAAATEBAAAACjE2MzA0MDM4NjcDAAAAAzE2MAIAAAAEMTI3NgQAAAABMAcAAAAKMTAvMjQvMjAyMwgAAAAJNi8zMC8yMDEyCQAAAAEwxG4C24vU2whqczLgjdTbCC9DSVEuTkFTREFRR1M6VFNMQS5JUV9QUkVG</t>
  </si>
  <si>
    <t>X0VRVUlUWS5DUTIyMDEyLi4uLlVTRAEAAAAQxqIBAwAAAAAAxG4C24vU2wgYBhrgjdTbCDdDSVEuTkFTREFRR1M6VFNMQS5JUV9UT1RBTF9DT01NT05fRVFVSVRZLkNRMjIwMTIuLi4uVVNEAQAAABDGogECAAAABjYyLjIxNQEIAAAABQAAAAExAQAAAAoxNjMwNDAzODY3AwAAAAMxNjACAAAABDEwMDYEAAAAATAHAAAACjEwLzI0LzIwMjMIAAAACTYvMzAvMjAxMgkAAAABMMRuAtuL1NsI3nhC4I3U2wgoQ0lRLk5BU0RBUUdTOlRTTEEuSVFfQVBJQy5DUTIyMDEyLi4uLlVTRAEAAAAQxqIBAgAAAAc5MjYuOTgxAQgAAAAFAAAAATEBAAAACjE2MzA0MDM4NjcDAAAAAzE2MAIAAAAEMTA4NAQAAAABMAcAAAAKMTAvMjQvMjAyMwgAAAAJNi8zMC8yMDEyCQAAAAEwxG4C24vU2wiK/0PgjdTbCCZDSVEuTkFTREFRR1M6VFNMQS5JUV9SRS5DUTIyMDEyLi4uLlVTRAEAAAAQxqIBAgAAAAgtODY0Ljg3MQEIAAAABQAAAAExAQAAAAoxNjMwNDAzODY3AwAAAAMxNjACAAAABDEyMjIEAAAAATAHAAAACjEwLzI0LzIwMjMIAAAACTYvMzAvMjAxMgkAAAABMMRuAtuL1NsIrk0p4I3U2wgwQ0lRLk5BU0RBUUdTOlRTTEEuSVFfVE9UQUxfRVFVSVRZLkNRMjIwMTIuLi4uVVNEAQAAABDGogECAAAABjYyLjIxNQEIAAAABQAAAAExAQAAAAoxNjMwNDAzODY3AwAAAAMxNjACAAAABDEyNzUEAAAAATAHAAAACjEwLzI0LzIwMjMI</t>
  </si>
  <si>
    <t>AAAACTYvMzAvMjAxMgkAAAABMMRuAtuL1NsIP5s74I3U2whBQ0lRLk5BU0RBUUdTOlRTTEEuSVFfVE9UQUxfT1VUU1RBTkRJTkdfRklMSU5HX0RBVEUuQ1EyMjAxMi4uLi5VU0QBAAAAEMaiAQIAAAALMTU4MS40ODc0NTUBBAAAAAUAAAABNQEAAAAKMTYzMDQwMzg2NwIAAAAFMjQxNTMGAAAAATDEbgLbi9TbCIpJPeCN1NsILkNJUS5OQVNEQVFHUzpUU0xBLklRX1RPVEFMX0RFQlQuQ1EyMjAxMi4uLi5VU0QBAAAAEMaiAQIAAAAHNDM4Ljk3MwEIAAAABQAAAAExAQAAAAoxNjMwNDAzODY3AwAAAAMxNjACAAAABDQxNzMEAAAAATAHAAAACjEwLzI0LzIwMjMIAAAACTYvMzAvMjAxMgkAAAABMMRuAtuL1NsICXYT4I3U2wgyQ0lRLk5BU0RBUUdTOlRTTEEuSVFfUFJFRl9ESVZfT1RIRVIuQ1EyMjAxMi4uLi5VU0QBAAAAEMaiAQMAAAAAAMRuAtuL1NsI5I8/4I3U2wgoQ0lRLk5BU0RBUUdTOlRTTEEuSVFfQ09HUy5DUTIyMDEyLi4uLlVTRAEAAAAQxqIBAgAAAAYyMS44OTEBCAAAAAUAAAABMQEAAAAKMTYzMDQwMzg2NwMAAAADMTYwAgAAAAIzNAQAAAABMAcAAAAKMTAvMjQvMjAyMwgAAAAJNi8zMC8yMDEyCQAAAAEwxG4C24vU2wiUekDgjdTbCCZDSVEuTkFTREFRR1M6VFNMQS5JUV9BUC5DUTIyMDEyLi4uLlVTRAEAAAAQxqIBAgAAAAY3OC42MDEBCAAAAAUAAAABMQEAAAAKMTYzMDQwMzg2NwMAAAADMTYw</t>
  </si>
  <si>
    <t>AgAAAAQxMDE4BAAAAAEwBwAAAAoxMC8yNC8yMDIzCAAAAAk2LzMwLzIwMTIJAAAAATDEbgLbi9TbCJAINeCN1NsIJkNJUS5OQVNEQVFHUzpUU0xBLklRX0FSLkNRMjIwMTIuLi4uVVNEAQAAABDGogECAAAABjExLjAyMwEIAAAABQAAAAExAQAAAAoxNjMwNDAzODY3AwAAAAMxNjACAAAABDEwMjEEAAAAATAHAAAACjEwLzI0LzIwMjMIAAAACTYvMzAvMjAxMgkAAAABMMRuAtuL1NsIJaI34I3U2wgtQ0lRLk5BU0RBUUdTOlRTTEEuSVFfSU5WRU5UT1JZLkNRMjIwMTIuLi4uVVNEAQAAABDGogECAAAABjY2LjY2OQEIAAAABQAAAAExAQAAAAoxNjMwNDAzODY3AwAAAAMxNjACAAAABDEwNDMEAAAAATAHAAAACjEwLzI0LzIwMjMIAAAACTYvMzAvMjAxMgkAAAABMMRuAtuL1NsICWIm4I3U2wgnQ0lRLk5BU0RBUUdTOlRTTEEuSVFfU0dBLkNRMjIwMTIuLi4uVVNEAQAAABDGogECAAAABjM2LjA4MwEIAAAABQAAAAExAQAAAAoxNjMwNDAzODY3AwAAAAMxNjACAAAAAjIzBAAAAAEwBwAAAAoxMC8yNC8yMDIzCAAAAAk2LzMwLzIwMTIJAAAAATDEbgLbi9TbCP/bOOCN1NsIPENJUS5OQVNEQVFHUzpUU0xBLklRX1RPVEFMX1JFVl8xWVJfQU5OX0dST1dUSC5DUTIyMDEyLi4uLlVTRAEAAAAQxqIBAgAAAAgtNTQuMTgxNwEIAAAABQAAAAExAQAAAAoxNjMwNDAzODY3AwAAAAMxNjACAAAABDQxOTQEAAAAATAHAAAA</t>
  </si>
  <si>
    <t>CjEwLzI0LzIwMjMIAAAACTYvMzAvMjAxMgkAAAABMMRuAtuL1NsIexQ64I3U2wgmQ0lRLk5BU0RBUUdTOlRTTEEuSVFfREEuQ1EyMjAxMi4uLi5VU0QBAAAAEMaiAQMAAAAAAMRuAtuL1NsIrk0p4I3U2wg0Q0lRLk5BU0RBUUdTOlRTTEEuSVFfTkVUX0lOVEVSRVNUX0VYUC5DUTIyMDEyLi4uLlVTRAEAAAAQxqIBAgAAAAUtMC4wMQEIAAAABQAAAAExAQAAAAoxNjMwNDAzODY3AwAAAAMxNjACAAAAAzM2OAQAAAABMAcAAAAKMTAvMjQvMjAyMwgAAAAJNi8zMC8yMDEyCQAAAAEwxG4C24vU2wii+CrgjdTbCDNDSVEuTkFTREFRR1M6VFNMQS5JUV9ORVRfV09SS0lOR19DQVAuQ1EyMjAxMi4uLi5VU0QBAAAAEMaiAQIAAAAILTE0MS44NTYBCAAAAAUAAAABMQEAAAAKMTYzMDQwMzg2NwMAAAADMTYwAgAAAAQxMzExBAAAAAEwBwAAAAoxMC8yNC8yMDIzCAAAAAk2LzMwLzIwMTIJAAAAATDEbgLbi9TbCEKRLeCN1NsIKUNJUS5OQVNEQVFHUzpUU0xBLklRX0NBUEVYLkNRMjIwMTIuLi4uVVNEAQAAABDGogECAAAABy01OC4wMDMBCAAAAAUAAAABMQEAAAAKMTYzMDQwMzg2NwMAAAADMTYwAgAAAAQyMDIxBAAAAAEwBwAAAAoxMC8yNC8yMDIzCAAAAAk2LzMwLzIwMTIJAAAAATDEbgLbi9TbCHHbL+CN1NsILUNJUS5OQVNEQVFHUzpUU0xBLklRX1RPVEFMX1JFVi5DUTEyMDEyLi4uLlVTRAEAAAAQxqIBAgAAAAYz</t>
  </si>
  <si>
    <t>MC4xNjcBCAAAAAUAAAABMQEAAAAKMTYxNjc2NjExNgMAAAADMTYwAgAAAAIyOAQAAAABMAcAAAAKMTAvMjQvMjAyMwgAAAAJMy8zMS8yMDEyCQAAAAEwxG4C24vU2wgYBhrgjdTbCCZDSVEuTkFTREFRR1M6VFNMQS5JUV9OSS5DUTEyMDEyLi4uLlVTRAEAAAAQxqIBAgAAAActODkuODczAQgAAAAFAAAAATEBAAAACjE2MTY3NjYxMTYDAAAAAzE2MAIAAAACMTUEAAAAATAHAAAACjEwLzI0LzIwMjMIAAAACTMvMzEvMjAxMgkAAAABMMRuAtuL1NsICWIm4I3U2wguQ0lRLk5BU0RBUUdTOlRTTEEuSVFfQ0FTSF9FUVVJVi5DUTEyMDEyLi4uLlVTRAEAAAAQxqIBAgAAAAYyMTguNTcBCAAAAAUAAAABMQEAAAAKMTYxNjc2NjExNgMAAAADMTYwAgAAAAQxMDk2BAAAAAEwBwAAAAoxMC8yNC8yMDIzCAAAAAkzLzMxLzIwMTIJAAAAATDEbgLbi9TbCIpJPeCN1NsIMkNJUS5OQVNEQVFHUzpUU0xBLklRX0NBU0hfU1RfSU5WRVNULkNRMTIwMTIuLi4uVVNEAQAAABDGogECAAAABzI0My41NzkBCAAAAAUAAAABMQEAAAAKMTYxNjc2NjExNgMAAAADMTYwAgAAAAQxMDAyBAAAAAEwBwAAAAoxMC8yNC8yMDIzCAAAAAkzLzMxLzIwMTIJAAAAATDEbgLbi9TbCOSPP+CN1NsILENJUS5OQVNEQVFHUzpUU0xBLklRX1RPVEFMX0NBLkNRMTIwMTIuLi4uVVNEAQAAABDGogECAAAABzM1OC44OTcBCAAAAAUAAAABMQEAAAAKMTYx</t>
  </si>
  <si>
    <t>Njc2NjExNgMAAAADMTYwAgAAAAQxMDA4BAAAAAEwBwAAAAoxMC8yNC8yMDIzCAAAAAkzLzMxLzIwMTIJAAAAATDEbgLbi9TbCJR6QOCN1NsILENJUS5OQVNEQVFHUzpUU0xBLklRX1RPVEFMX0NMLkNRMTIwMTIuLi4uVVNEAQAAABDGogECAAAABzIzNS43MjIBCAAAAAUAAAABMQEAAAAKMTYxNjc2NjExNgMAAAADMTYwAgAAAAQxMDA5BAAAAAEwBwAAAAoxMC8yNC8yMDIzCAAAAAkzLzMxLzIwMTIJAAAAATDEbgLbi9TbCJAINeCN1NsILkNJUS5OQVNEQVFHUzpUU0xBLklRX1RPVEFMX0xJQUIuQ1ExMjAxMi4uLi5VU0QBAAAAEMaiAQIAAAAHNjA3LjIyNgEIAAAABQAAAAExAQAAAAoxNjE2NzY2MTE2AwAAAAMxNjACAAAABDEyNzYEAAAAATAHAAAACjEwLzI0LzIwMjMIAAAACTMvMzEvMjAxMgkAAAABMMRuAtuL1NsIJaI34I3U2wgvQ0lRLk5BU0RBUUdTOlRTTEEuSVFfUFJFRl9FUVVJVFkuQ1ExMjAxMi4uLi5VU0QBAAAAEMaiAQMAAAAAAMRuAtuL1NsI/9s44I3U2wgmQ0lRLk5ZU0U6R00uSVFfSU5EVVNUUlkuQ1E0MjAyMi4uLi5VU0QBAAAAVO6lAwMAAAALQXV0b21vYmlsZXMAsUYI3YvU2wgcG2XgjdTbCCZDSVEuTllTRTpHTS5JUV9JTkRVU1RSWS5DUTMyMDIyLi4uLlVTRAEAAABU7qUDAwAAAAtBdXRvbW9iaWxlcwCxRgjdi9TbCGG2XOCN1NsIJkNJUS5OWVNFOkdNLklRX0lORFVTVFJZLkNRMjIw</t>
  </si>
  <si>
    <t>MjIuLi4uVVNEAQAAAFTupQMDAAAAC0F1dG9tb2JpbGVzALFGCN2L1NsIhO1f4I3U2wgmQ0lRLk5ZU0U6R00uSVFfSU5EVVNUUlkuQ1ExMjAyMi4uLi5VU0QBAAAAVO6lAwMAAAALQXV0b21vYmlsZXMAsUYI3YvU2whJ6WHgjdTbCCZDSVEuTllTRTpHTS5JUV9JTkRVU1RSWS5DUTQyMDIxLi4uLlVTRAEAAABU7qUDAwAAAAtBdXRvbW9iaWxlcwCxRgjdi9TbCO2JYOCN1NsIJkNJUS5OWVNFOkdNLklRX0lORFVTVFJZLkNRMzIwMjEuLi4uVVNEAQAAAFTupQMDAAAAC0F1dG9tb2JpbGVzALFGCN2L1NsIpEdj4I3U2wgmQ0lRLk5ZU0U6R00uSVFfSU5EVVNUUlkuQ1EyMjAyMS4uLi5VU0QBAAAAVO6lAwMAAAALQXV0b21vYmlsZXMAsUYI3YvU2wjoMFvgjdTbCCZDSVEuTllTRTpHTS5JUV9JTkRVU1RSWS5DUTEyMDIxLi4uLlVTRAEAAABU7qUDAwAAAAtBdXRvbW9iaWxlcwCxRgjdi9TbCHUEX+CN1NsIJkNJUS5OWVNFOkdNLklRX0lORFVTVFJZLkNRNDIwMjAuLi4uVVNEAQAAAFTupQMDAAAAC0F1dG9tb2JpbGVzALFGCN2L1NsIUNJi4I3U2wgmQ0lRLk5ZU0U6R00uSVFfSU5EVVNUUlkuQ1EzMjAyMC4uLi5VU0QBAAAAVO6lAwMAAAALQXV0b21vYmlsZXMAsUYI3YvU2wh1BF/gjdTbCCZDSVEuTllTRTpHTS5JUV9JTkRVU1RSWS5DUTIyMDIwLi4uLlVTRAEAAABU7qUDAwAAAAtBdXRvbW9iaWxlcwCxRgjdi9Tb</t>
  </si>
  <si>
    <t>CFDSYuCN1NsIJkNJUS5OWVNFOkdNLklRX0lORFVTVFJZLkNRMTIwMjAuLi4uVVNEAQAAAFTupQMDAAAAC0F1dG9tb2JpbGVzALFGCN2L1NsIpR9a4I3U2wgmQ0lRLk5ZU0U6R00uSVFfSU5EVVNUUlkuQ1E0MjAxOS4uLi5VU0QBAAAAVO6lAwMAAAALQXV0b21vYmlsZXMAsUYI3YvU2whWPV7gjdTbCCZDSVEuTllTRTpHTS5JUV9JTkRVU1RSWS5DUTMyMDE5Li4uLlVTRAEAAABU7qUDAwAAAAtBdXRvbW9iaWxlcwCxRgjdi9TbCF7CYeCN1NsIJkNJUS5OWVNFOkdNLklRX0lORFVTVFJZLkNRMjIwMTkuLi4uVVNEAQAAAFTupQMDAAAAC0F1dG9tb2JpbGVzALFGCN2L1NsIy51f4I3U2wgmQ0lRLk5ZU0U6R00uSVFfSU5EVVNUUlkuQ1ExMjAxOS4uLi5VU0QBAAAAVO6lAwMAAAALQXV0b21vYmlsZXMAsUYI3YvU2wjoCmTgjdTbCCZDSVEuTllTRTpHTS5JUV9JTkRVU1RSWS5DUTQyMDE4Li4uLlVTRAEAAABU7qUDAwAAAAtBdXRvbW9iaWxlcwCxRgjdi9TbCKtSXeCN1NsIJkNJUS5OWVNFOkdNLklRX0lORFVTVFJZLkNRMzIwMTguLi4uVVNEAQAAAFTupQMDAAAAC0F1dG9tb2JpbGVzALFGCN2L1NsIc5th4I3U2wgmQ0lRLk5ZU0U6R00uSVFfSU5EVVNUUlkuQ1EyMjAxOC4uLi5VU0QBAAAAVO6lAwMAAAALQXV0b21vYmlsZXMAsUYI3YvU2wjC5FrgjdTbCCZDSVEuTllTRTpHTS5JUV9JTkRVU1RSWS5DUTEyMDE4</t>
  </si>
  <si>
    <t>Li4uLlVTRAEAAABU7qUDAwAAAAtBdXRvbW9iaWxlcwCxRgjdi9TbCFS4ZeCN1NsIJkNJUS5OWVNFOkdNLklRX0lORFVTVFJZLkNRNDIwMTcuLi4uVVNEAQAAAFTupQMDAAAAC0F1dG9tb2JpbGVzALFGCN2L1NsImctS4I3U2wgmQ0lRLk5ZU0U6R00uSVFfSU5EVVNUUlkuQ1EzMjAxNy4uLi5VU0QBAAAAVO6lAwMAAAALQXV0b21vYmlsZXMAsUYI3YvU2wgnIWPgjdTbCCZDSVEuTllTRTpHTS5JUV9JTkRVU1RSWS5DUTIyMDE3Li4uLlVTRAEAAABU7qUDAwAAAAtBdXRvbW9iaWxlcwCxRgjdi9TbCFprXOCN1NsIJkNJUS5OWVNFOkdNLklRX0lORFVTVFJZLkNRMTIwMTcuLi4uVVNEAQAAAFTupQMDAAAAC0F1dG9tb2JpbGVzALFGCN2L1NsI+fJJ4I3U2wgmQ0lRLk5ZU0U6R00uSVFfSU5EVVNUUlkuQ1E0MjAxNi4uLi5VU0QBAAAAVO6lAwMAAAALQXV0b21vYmlsZXMAsUYI3YvU2wjIdl/gjdTbCCZDSVEuTllTRTpHTS5JUV9JTkRVU1RSWS5DUTMyMDE2Li4uLlVTRAEAAABU7qUDAwAAAAtBdXRvbW9iaWxlcwCxRgjdi9TbCPb4WeCN1NsIJkNJUS5OWVNFOkdNLklRX0lORFVTVFJZLkNRMjIwMTYuLi4uVVNEAQAAAFTupQMDAAAAC0F1dG9tb2JpbGVzALFGCN2L1NsIkiRh4I3U2wgmQ0lRLk5ZU0U6R00uSVFfSU5EVVNUUlkuQ1ExMjAxNi4uLi5VU0QBAAAAVO6lAwMAAAALQXV0b21vYmlsZXMAsUYI3YvU2wiK</t>
  </si>
  <si>
    <t>vVrgjdTbCCZDSVEuTllTRTpHTS5JUV9JTkRVU1RSWS5DUTQyMDE1Li4uLlVTRAEAAABU7qUDAwAAAAtBdXRvbW9iaWxlcwCxRgjdi9TbCJIkYeCN1NsIJkNJUS5OWVNFOkdNLklRX0lORFVTVFJZLkNRMzIwMTUuLi4uVVNEAQAAAFTupQMDAAAAC0F1dG9tb2JpbGVzALFGCN2L1NsISxBi4I3U2wgmQ0lRLk5ZU0U6R00uSVFfSU5EVVNUUlkuQ1EyMjAxNS4uLi5VU0QBAAAAVO6lAwMAAAALQXV0b21vYmlsZXMAsUYI3YvU2wj7Q1zgjdTbCCZDSVEuTllTRTpHTS5JUV9JTkRVU1RSWS5DUTEyMDE1Li4uLlVTRAEAAABU7qUDAwAAAAtBdXRvbW9iaWxlcwCxRgjdi9TbCCK+Y+CN1NsIJkNJUS5OWVNFOkdNLklRX0lORFVTVFJZLkNRNDIwMTQuLi4uVVNEAQAAAFTupQMDAAAAC0F1dG9tb2JpbGVzALFGCN2L1NsIhX1S4I3U2wgmQ0lRLk5ZU0U6R00uSVFfSU5EVVNUUlkuQ1EzMjAxNC4uLi5VU0QBAAAAVO6lAwMAAAALQXV0b21vYmlsZXMAgXQY3YvU2whPllrgjdTbCCZDSVEuTllTRTpHTS5JUV9DRU9fTkFNRS5DUTQyMDIyLi4uLlVTRAEAAABU7qUDAwAAAAtCYXJyYSwgTWFyeQCxRgjdi9TbCHObYeCN1NsIJkNJUS5OWVNFOkdNLklRX0NFT19OQU1FLkNRMzIwMjIuLi4uVVNEAQAAAFTupQMDAAAAC0JhcnJhLCBNYXJ5ALFGCN2L1NsIft1c4I3U2wgmQ0lRLk5ZU0U6R00uSVFfQ0VPX05BTUUuQ1EyMjAyMi4u</t>
  </si>
  <si>
    <t>Li5VU0QBAAAAVO6lAwMAAAALQmFycmEsIE1hcnkAsUYI3YvU2whzm2HgjdTbCCZDSVEuTllTRTpHTS5JUV9DRU9fTkFNRS5DUTEyMDIyLi4uLlVTRAEAAABU7qUDAwAAAAtCYXJyYSwgTWFyeQCxRgjdi9TbCBwbZeCN1NsIJkNJUS5OWVNFOkdNLklRX0NFT19OQU1FLkNRNDIwMjEuLi4uVVNEAQAAAFTupQMDAAAAC0JhcnJhLCBNYXJ5ALFGCN2L1NsIYbZc4I3U2wgmQ0lRLk5ZU0U6R00uSVFfQ0VPX05BTUUuQ1EzMjAyMS4uLi5VU0QBAAAAVO6lAwMAAAALQmFycmEsIE1hcnkAsUYI3YvU2wjtiWDgjdTbCCZDSVEuTllTRTpHTS5JUV9DRU9fTkFNRS5DUTIyMDIxLi4uLlVTRAEAAABU7qUDAwAAAAtCYXJyYSwgTWFyeQCxRgjdi9TbCGG2XOCN1NsIJkNJUS5OWVNFOkdNLklRX0NFT19OQU1FLkNRMTIwMjEuLi4uVVNEAQAAAFTupQMDAAAAC0JhcnJhLCBNYXJ5ALFGCN2L1NsI7Ylg4I3U2wgmQ0lRLk5ZU0U6R00uSVFfQ0VPX05BTUUuQ1E0MjAyMC4uLi5VU0QBAAAAVO6lAwMAAAALQmFycmEsIE1hcnkAsUYI3YvU2wiRMGTgjdTbCCZDSVEuTllTRTpHTS5JUV9DRU9fTkFNRS5DUTMyMDIwLi4uLlVTRAEAAABU7qUDAwAAAAtCYXJyYSwgTWFyeQCxRgjdi9TbCCPPW+CN1NsIJkNJUS5OWVNFOkdNLklRX0NFT19OQU1FLkNRMjIwMjAuLi4uVVNEAQAAAFTupQMDAAAAC0JhcnJhLCBNYXJ5ALFGCN2L1NsIsvJS</t>
  </si>
  <si>
    <t>4I3U2wgmQ0lRLk5ZU0U6R00uSVFfQ0VPX05BTUUuQ1ExMjAyMC4uLi5VU0QBAAAAVO6lAwMAAAALQmFycmEsIE1hcnkAsUYI3YvU2wgjz1vgjdTbCCZDSVEuTllTRTpHTS5JUV9DRU9fTkFNRS5DUTQyMDE5Li4uLlVTRAEAAABU7qUDAwAAAAtCYXJyYSwgTWFyeQCxRgjdi9TbCMudX+CN1NsIJkNJUS5OWVNFOkdNLklRX0NFT19OQU1FLkNRMzIwMTkuLi4uVVNEAQAAAFTupQMDAAAAC0JhcnJhLCBNYXJ5ALFGCN2L1NsIkTBk4I3U2wgmQ0lRLk5ZU0U6R00uSVFfQ0VPX05BTUUuQ1EyMjAxOS4uLi5VU0QBAAAAVO6lAwMAAAALQmFycmEsIE1hcnkAsUYI3YvU2wg/klzgjdTbCCZDSVEuTllTRTpHTS5JUV9DRU9fTkFNRS5DUTEyMDE5Li4uLlVTRAEAAABU7qUDAwAAAAtCYXJyYSwgTWFyeQCxRgjdi9TbCHObYeCN1NsIJkNJUS5OWVNFOkdNLklRX0NFT19OQU1FLkNRNDIwMTguLi4uVVNEAQAAAFTupQMDAAAAC0JhcnJhLCBNYXJ5ALFGCN2L1NsI52Jg4I3U2wgmQ0lRLk5ZU0U6R00uSVFfQ0VPX05BTUUuQ1EzMjAxOC4uLi5VU0QBAAAAVO6lAwMAAAALQmFycmEsIE1hcnkAsUYI3YvU2wgHzWTgjdTbCCZDSVEuTllTRTpHTS5JUV9DRU9fTkFNRS5DUTIyMDE4Li4uLlVTRAEAAABU7qUDAwAAAAtCYXJyYSwgTWFyeQCxRgjdi9TbCEwWXuCN1NsIJkNJUS5OWVNFOkdNLklRX0NFT19OQU1FLkNRMTIwMTguLi4u</t>
  </si>
  <si>
    <t>VVNEAQAAAFTupQMDAAAAC0JhcnJhLCBNYXJ5ALFGCN2L1NsIJyFj4I3U2wgmQ0lRLk5ZU0U6R00uSVFfQ0VPX05BTUUuQ1E0MjAxNy4uLi5VU0QBAAAAVO6lAwMAAAALQmFycmEsIE1hcnkAsUYI3YvU2wivp1vgjdTbCCZDSVEuTllTRTpHTS5JUV9DRU9fTkFNRS5DUTMyMDE3Li4uLlVTRAEAAABU7qUDAwAAAAtCYXJyYSwgTWFyeQCxRgjdi9TbCPb4WeCN1NsIJkNJUS5OWVNFOkdNLklRX0NFT19OQU1FLkNRMjIwMTcuLi4uVVNEAQAAAFTupQMDAAAAC0JhcnJhLCBNYXJ5ALFGCN2L1NsIyHZf4I3U2wgmQ0lRLk5ZU0U6R00uSVFfQ0VPX05BTUUuQ1ExMjAxNy4uLi5VU0QBAAAAVO6lAwMAAAALQmFycmEsIE1hcnkAsUYI3YvU2wj58kngjdTbCCZDSVEuTllTRTpHTS5JUV9DRU9fTkFNRS5DUTQyMDE2Li4uLlVTRAEAAABU7qUDAwAAAAtCYXJyYSwgTWFyeQCxRgjdi9TbCPedTeCN1NsIJkNJUS5OWVNFOkdNLklRX0NFT19OQU1FLkNRMzIwMTYuLi4uVVNEAQAAAFTupQMDAAAAC0JhcnJhLCBNYXJ5ALFGCN2L1NsIq6Vk4I3U2wgmQ0lRLk5ZU0U6R00uSVFfQ0VPX05BTUUuQ1EyMjAxNi4uLi5VU0QBAAAAVO6lAwMAAAALQmFycmEsIE1hcnkAsUYI3YvU2whUuGXgjdTbCCZDSVEuTllTRTpHTS5JUV9DRU9fTkFNRS5DUTEyMDE2Li4uLlVTRAEAAABU7qUDAwAAAAtCYXJyYSwgTWFyeQCxRgjdi9TbCMh2X+CN</t>
  </si>
  <si>
    <t>1NsIJkNJUS5OWVNFOkdNLklRX0NFT19OQU1FLkNRNDIwMTUuLi4uVVNEAQAAAFTupQMDAAAAC0JhcnJhLCBNYXJ5ALFGCN2L1NsIGpNl4I3U2wgmQ0lRLk5ZU0U6R00uSVFfQ0VPX05BTUUuQ1EzMjAxNS4uLi5VU0QBAAAAVO6lAwMAAAALQmFycmEsIE1hcnkAsUYI3YvU2wjIdl/gjdTbCCZDSVEuTllTRTpHTS5JUV9DRU9fTkFNRS5DUTIyMDE1Li4uLlVTRAEAAABU7qUDAwAAAAtCYXJyYSwgTWFyeQCxRgjdi9TbCLOAW+CN1NsIJkNJUS5OWVNFOkdNLklRX0NFT19OQU1FLkNRMTIwMTUuLi4uVVNEAQAAAFTupQMDAAAAC0JhcnJhLCBNYXJ5ALFGCN2L1NsIUe9d4I3U2wgmQ0lRLk5ZU0U6R00uSVFfQ0VPX05BTUUuQ1E0MjAxNC4uLi5VU0QBAAAAVO6lAwMAAAALQmFycmEsIE1hcnkAgXQY3YvU2wiFfVLgjdTbCCdDSVEuTllTRTpHTS5JUV9UT1RBTF9SRVYuQ1E0MjAyMi4uLi5VU0QBAAAAVO6lAwIAAAAFNDMxMDgBCAAAAAUAAAABMQEAAAALLTIwNjI2NTg5ODADAAAAAzE2MAIAAAACMjgEAAAAATAHAAAACjEwLzI0LzIwMjMIAAAACjEyLzMxLzIwMjIJAAAAATCxRgjdi9TbCPZoZeCN1NsIIENJUS5OWVNFOkdNLklRX05JLkNRNDIwMjIuLi4uVVNEAQAAAFTupQMCAAAABDE5OTkBCAAAAAUAAAABMQEAAAALLTIwNjI2NTg5ODADAAAAAzE2MAIAAAACMTUEAAAAATAHAAAACjEwLzI0LzIwMjMIAAAACjEy</t>
  </si>
  <si>
    <t>LzMxLzIwMjIJAAAAATCxRgjdi9TbCKZtWuCN1NsIKENJUS5OWVNFOkdNLklRX0NBU0hfRVFVSVYuQ1E0MjAyMi4uLi5VU0QBAAAAVO6lAwIAAAAFMTUxNTMBCAAAAAUAAAABMQEAAAALLTIwNjI2NTg5ODADAAAAAzE2MAIAAAAEMTA5NgQAAAABMAcAAAAKMTAvMjQvMjAyMwgAAAAKMTIvMzEvMjAyMgkAAAABMLFGCN2L1NsI6DBb4I3U2wgsQ0lRLk5ZU0U6R00uSVFfQ0FTSF9TVF9JTlZFU1QuQ1E0MjAyMi4uLi5VU0QBAAAAVO6lAwIAAAAFMjczMDMBCAAAAAUAAAABMQEAAAALLTIwNjI2NTg5ODADAAAAAzE2MAIAAAAEMTAwMgQAAAABMAcAAAAKMTAvMjQvMjAyMwgAAAAKMTIvMzEvMjAyMgkAAAABMLFGCN2L1NsI57Bg4I3U2wgmQ0lRLk5ZU0U6R00uSVFfVE9UQUxfQ0EuQ1E0MjAyMi4uLi5VU0QBAAAAVO6lAwIAAAAGMTAwNDUxAQgAAAAFAAAAATEBAAAACy0yMDYyNjU4OTgwAwAAAAMxNjACAAAABDEwMDgEAAAAATAHAAAACjEwLzI0LzIwMjMIAAAACjEyLzMxLzIwMjIJAAAAATCxRgjdi9TbCHObYeCN1NsIKkNJUS5OWVNFOkdNLklRX1RPVEFMX0FTU0VUUy5DUTQyMDIyLi4uLlVTRAEAAABU7qUDAgAAAAYyNjQwMzcBCAAAAAUAAAABMQEAAAALLTIwNjI2NTg5ODADAAAAAzE2MAIAAAAEMTAwNwQAAAABMAcAAAAKMTAvMjQvMjAyMwgAAAAKMTIvMzEvMjAyMgkAAAABMLFGCN2L1NsI57Bg4I3U2wgm</t>
  </si>
  <si>
    <t>Q0lRLk5ZU0U6R00uSVFfVE9UQUxfQ0wuQ1E0MjAyMi4uLi5VU0QBAAAAVO6lAwIAAAAFOTExNzMBCAAAAAUAAAABMQEAAAALLTIwNjI2NTg5ODADAAAAAzE2MAIAAAAEMTAwOQQAAAABMAcAAAAKMTAvMjQvMjAyMwgAAAAKMTIvMzEvMjAyMgkAAAABMLFGCN2L1NsIKfti4I3U2wgoQ0lRLk5ZU0U6R00uSVFfVE9UQUxfTElBQi5DUTQyMDIyLi4uLlVTRAEAAABU7qUDAgAAAAYxOTE3NTMBCAAAAAUAAAABMQEAAAALLTIwNjI2NTg5ODADAAAAAzE2MAIAAAAEMTI3NgQAAAABMAcAAAAKMTAvMjQvMjAyMwgAAAAKMTIvMzEvMjAyMgkAAAABMLFGCN2L1NsIpEdj4I3U2wgpQ0lRLk5ZU0U6R00uSVFfUFJFRl9FUVVJVFkuQ1E0MjAyMi4uLi5VU0QBAAAAVO6lAwMAAAAAALFGCN2L1NsIft1c4I3U2wgxQ0lRLk5ZU0U6R00uSVFfVE9UQUxfQ09NTU9OX0VRVUlUWS5DUTQyMDIyLi4uLlVTRAEAAABU7qUDAgAAAAU2Nzc5MgEIAAAABQAAAAExAQAAAAstMjA2MjY1ODk4MAMAAAADMTYwAgAAAAQxMDA2BAAAAAEwBwAAAAoxMC8yNC8yMDIzCAAAAAoxMi8zMS8yMDIyCQAAAAEwsUYI3YvU2wh+3VzgjdTbCCJDSVEuTllTRTpHTS5JUV9BUElDLkNRNDIwMjIuLi4uVVNEAQAAAFTupQMCAAAABTI2NDI4AQgAAAAFAAAAATEBAAAACy0yMDYyNjU4OTgwAwAAAAMxNjACAAAABDEwODQEAAAAATAHAAAACjEwLzI0LzIwMjMI</t>
  </si>
  <si>
    <t>AAAACjEyLzMxLzIwMjIJAAAAATCxRgjdi9TbCH7dXOCN1NsIIENJUS5OWVNFOkdNLklRX1JFLkNRNDIwMjIuLi4uVVNEAQAAAFTupQMCAAAABTQ5MjUxAQgAAAAFAAAAATEBAAAACy0yMDYyNjU4OTgwAwAAAAMxNjACAAAABDEyMjIEAAAAATAHAAAACjEwLzI0LzIwMjMIAAAACjEyLzMxLzIwMjIJAAAAATCxRgjdi9TbCITtX+CN1NsIKkNJUS5OWVNFOkdNLklRX1RPVEFMX0VRVUlUWS5DUTQyMDIyLi4uLlVTRAEAAABU7qUDAgAAAAU3MjI4NAEIAAAABQAAAAExAQAAAAstMjA2MjY1ODk4MAMAAAADMTYwAgAAAAQxMjc1BAAAAAEwBwAAAAoxMC8yNC8yMDIzCAAAAAoxMi8zMS8yMDIyCQAAAAEwsUYI3YvU2wjq4GXgjdTbCDtDSVEuTllTRTpHTS5JUV9UT1RBTF9PVVRTVEFORElOR19GSUxJTkdfREFURS5DUTQyMDIyLi4uLlVTRAEAAABU7qUDAgAAAAsxMzk0LjYzNzIyNgEEAAAABQAAAAE1AQAAAAstMjA2MjY1ODk4MAIAAAAFMjQxNTMGAAAAATCxRgjdi9TbCKZtWuCN1NsIKENJUS5OWVNFOkdNLklRX1RPVEFMX0RFQlQuQ1E0MjAyMi4uLi5VU0QBAAAAVO6lAwIAAAAGMTE1OTEzAQgAAAAFAAAAATEBAAAACy0yMDYyNjU4OTgwAwAAAAMxNjACAAAABDQxNzMEAAAAATAHAAAACjEwLzI0LzIwMjMIAAAACjEyLzMxLzIwMjIJAAAAATCxRgjdi9TbCOgwW+CN1NsILENJUS5OWVNFOkdNLklRX1BSRUZfRElW</t>
  </si>
  <si>
    <t>X09USEVSLkNRNDIwMjIuLi4uVVNEAQAAAFTupQMCAAAAAjE1AQgAAAAFAAAAATEBAAAACy0yMDYyNjU4OTgwAwAAAAMxNjACAAAAAjk3BAAAAAEwBwAAAAoxMC8yNC8yMDIzCAAAAAoxMi8zMS8yMDIyCQAAAAEwsUYI3YvU2wjaHFzgjdTbCCJDSVEuTllTRTpHTS5JUV9DT0dTLkNRNDIwMjIuLi4uVVNEAQAAAFTupQMCAAAABTM1Mzc4AQgAAAAFAAAAATEBAAAACy0yMDYyNjU4OTgwAwAAAAMxNjACAAAAAjM0BAAAAAEwBwAAAAoxMC8yNC8yMDIzCAAAAAoxMi8zMS8yMDIyCQAAAAEwsUYI3YvU2wiPHVPgjdTbCCBDSVEuTllTRTpHTS5JUV9BUC5DUTQyMDIyLi4uLlVTRAEAAABU7qUDAgAAAAUyNzQ4NgEIAAAABQAAAAExAQAAAAstMjA2MjY1ODk4MAMAAAADMTYwAgAAAAQxMDE4BAAAAAEwBwAAAAoxMC8yNC8yMDIzCAAAAAoxMi8zMS8yMDIyCQAAAAEwsUYI3YvU2whJ6WHgjdTbCCBDSVEuTllTRTpHTS5JUV9BUi5DUTQyMDIyLi4uLlVTRAEAAABU7qUDAgAAAAUxMzAzMwEIAAAABQAAAAExAQAAAAstMjA2MjY1ODk4MAMAAAADMTYwAgAAAAQxMDIxBAAAAAEwBwAAAAoxMC8yNC8yMDIzCAAAAAoxMi8zMS8yMDIyCQAAAAEwsUYI3YvU2wgp+2LgjdTbCCdDSVEuTllTRTpHTS5JUV9JTlZFTlRPUlkuQ1E0MjAyMi4uLi5VU0QBAAAAVO6lAwIAAAAFMTUzNjYBCAAAAAUAAAABMQEAAAALLTIwNjI2NTg5ODAD</t>
  </si>
  <si>
    <t>AAAAAzE2MAIAAAAEMTA0MwQAAAABMAcAAAAKMTAvMjQvMjAyMwgAAAAKMTIvMzEvMjAyMgkAAAABMLFGCN2L1NsIpm1a4I3U2wghQ0lRLk5ZU0U6R00uSVFfU0dBLkNRNDIwMjIuLi4uVVNEAQAAAFTupQMCAAAABDMyODEBCAAAAAUAAAABMQEAAAALLTIwNjI2NTg5ODADAAAAAzE2MAIAAAACMjMEAAAAATAHAAAACjEwLzI0LzIwMjMIAAAACjEyLzMxLzIwMjIJAAAAATCxRgjdi9TbCJhXZOCN1NsINkNJUS5OWVNFOkdNLklRX1RPVEFMX1JFVl8xWVJfQU5OX0dST1dUSC5DUTQyMDIyLi4uLlVTRAEAAABU7qUDAgAAAAcyOC4zNTg3AQgAAAAFAAAAATEBAAAACy0yMDYyNjU4OTgwAwAAAAMxNjACAAAABDQxOTQEAAAAATAHAAAACjEwLzI0LzIwMjMIAAAACjEyLzMxLzIwMjIJAAAAATCxRgjdi9TbCBwbZeCN1NsIIENJUS5OWVNFOkdNLklRX0RBLkNRNDIwMjIuLi4uVVNEAQAAAFTupQMDAAAAAACxRgjdi9TbCH7dXOCN1NsILkNJUS5OWVNFOkdNLklRX05FVF9JTlRFUkVTVF9FWFAuQ1E0MjAyMi4uLi5VU0QBAAAAVO6lAwIAAAADLTUzAQgAAAAFAAAAATEBAAAACy0yMDYyNjU4OTgwAwAAAAMxNjACAAAAAzM2OAQAAAABMAcAAAAKMTAvMjQvMjAyMwgAAAAKMTIvMzEvMjAyMgkAAAABMLFGCN2L1NsIICpf4I3U2wgtQ0lRLk5ZU0U6R00uSVFfTkVUX1dPUktJTkdfQ0FQLkNRNDIwMjIuLi4uVVNEAQAAAFTu</t>
  </si>
  <si>
    <t>pQMCAAAABi0xNTgxOQEIAAAABQAAAAExAQAAAAstMjA2MjY1ODk4MAMAAAADMTYwAgAAAAQxMzExBAAAAAEwBwAAAAoxMC8yNC8yMDIzCAAAAAoxMi8zMS8yMDIyCQAAAAEwsUYI3YvU2wiE7V/gjdTbCCNDSVEuTllTRTpHTS5JUV9DQVBFWC5DUTQyMDIyLi4uLlVTRAEAAABU7qUDAgAAAAUtMzMwNQEIAAAABQAAAAExAQAAAAstMjA2MjY1ODk4MAMAAAADMTYwAgAAAAQyMDIxBAAAAAEwBwAAAAoxMC8yNC8yMDIzCAAAAAoxMi8zMS8yMDIyCQAAAAEwsUYI3YvU2wjnsGDgjdTbCCdDSVEuTllTRTpHTS5JUV9UT1RBTF9SRVYuQ1EzMjAyMi4uLi5VU0QBAAAAVO6lAwIAAAAFNDE4ODgBCAAAAAUAAAABMQEAAAALLTIwMzcxODM1MjcDAAAAAzE2MAIAAAACMjgEAAAAATAHAAAACjEwLzI0LzIwMjMIAAAACTkvMzAvMjAyMgkAAAABMLFGCN2L1NsIjx1T4I3U2wggQ0lRLk5ZU0U6R00uSVFfTkkuQ1EzMjAyMi4uLi5VU0QBAAAAVO6lAwIAAAAEMzMwNQEIAAAABQAAAAExAQAAAAstMjAzNzE4MzUyNwMAAAADMTYwAgAAAAIxNQQAAAABMAcAAAAKMTAvMjQvMjAyMwgAAAAJOS8zMC8yMDIyCQAAAAEwsUYI3YvU2wgZoV3gjdTbCChDSVEuTllTRTpHTS5JUV9DQVNIX0VRVUlWLkNRMzIwMjIuLi4uVVNEAQAAAFTupQMCAAAABTE2NjQ1AQgAAAAFAAAAATEBAAAACy0yMDM3MTgzNTI3AwAAAAMxNjACAAAABDEwOTYE</t>
  </si>
  <si>
    <t>AAAAATAHAAAACjEwLzI0LzIwMjMIAAAACTkvMzAvMjAyMgkAAAABMLFGCN2L1NsIft1c4I3U2wgsQ0lRLk5ZU0U6R00uSVFfQ0FTSF9TVF9JTlZFU1QuQ1EzMjAyMi4uLi5VU0QBAAAAVO6lAwIAAAAFMjYyMTEBCAAAAAUAAAABMQEAAAALLTIwMzcxODM1MjcDAAAAAzE2MAIAAAAEMTAwMgQAAAABMAcAAAAKMTAvMjQvMjAyMwgAAAAJOS8zMC8yMDIyCQAAAAEwsUYI3YvU2wiYV2TgjdTbCCZDSVEuTllTRTpHTS5JUV9UT1RBTF9DQS5DUTMyMDIyLi4uLlVTRAEAAABU7qUDAgAAAAU5ODI3MQEIAAAABQAAAAExAQAAAAstMjAzNzE4MzUyNwMAAAADMTYwAgAAAAQxMDA4BAAAAAEwBwAAAAoxMC8yNC8yMDIzCAAAAAk5LzMwLzIwMjIJAAAAATCxRgjdi9TbCBwbZeCN1NsIKkNJUS5OWVNFOkdNLklRX1RPVEFMX0FTU0VUUy5DUTMyMDIyLi4uLlVTRAEAAABU7qUDAgAAAAYyNjA1MjkBCAAAAAUAAAABMQEAAAALLTIwMzcxODM1MjcDAAAAAzE2MAIAAAAEMTAwNwQAAAABMAcAAAAKMTAvMjQvMjAyMwgAAAAJOS8zMC8yMDIyCQAAAAEwsUYI3YvU2wgwQmXgjdTbCCZDSVEuTllTRTpHTS5JUV9UT1RBTF9DTC5DUTMyMDIyLi4uLlVTRAEAAABU7qUDAgAAAAU4NjAwMwEIAAAABQAAAAExAQAAAAstMjAzNzE4MzUyNwMAAAADMTYwAgAAAAQxMDA5BAAAAAEwBwAAAAoxMC8yNC8yMDIzCAAAAAk5LzMwLzIwMjIJAAAA</t>
  </si>
  <si>
    <t>ATCxRgjdi9TbCKZtWuCN1NsIKENJUS5OWVNFOkdNLklRX1RPVEFMX0xJQUIuQ1EzMjAyMi4uLi5VU0QBAAAAVO6lAwIAAAAGMTkwNzYyAQgAAAAFAAAAATEBAAAACy0yMDM3MTgzNTI3AwAAAAMxNjACAAAABDEyNzYEAAAAATAHAAAACjEwLzI0LzIwMjMIAAAACTkvMzAvMjAyMgkAAAABMLFGCN2L1NsIhO1f4I3U2wgpQ0lRLk5ZU0U6R00uSVFfUFJFRl9FUVVJVFkuQ1EzMjAyMi4uLi5VU0QBAAAAVO6lAwMAAAAAALFGCN2L1NsI57Bg4I3U2wgxQ0lRLk5ZU0U6R00uSVFfVE9UQUxfQ09NTU9OX0VRVUlUWS5DUTMyMDIyLi4uLlVTRAEAAABU7qUDAgAAAAU2NTI2OAEIAAAABQAAAAExAQAAAAstMjAzNzE4MzUyNwMAAAADMTYwAgAAAAQxMDA2BAAAAAEwBwAAAAoxMC8yNC8yMDIzCAAAAAk5LzMwLzIwMjIJAAAAATCxRgjdi9TbCHObYeCN1NsIIkNJUS5OWVNFOkdNLklRX0FQSUMuQ1EzMjAyMi4uLi5VU0QBAAAAVO6lAwIAAAAFMjY2NTcBCAAAAAUAAAABMQEAAAALLTIwMzcxODM1MjcDAAAAAzE2MAIAAAAEMTA4NAQAAAABMAcAAAAKMTAvMjQvMjAyMwgAAAAJOS8zMC8yMDIyCQAAAAEwsUYI3YvU2whJ6WHgjdTbCCBDSVEuTllTRTpHTS5JUV9SRS5DUTMyMDIyLi4uLlVTRAEAAABU7qUDAgAAAAU0NzkxMAEIAAAABQAAAAExAQAAAAstMjAzNzE4MzUyNwMAAAADMTYwAgAAAAQxMjIyBAAAAAEwBwAAAAox</t>
  </si>
  <si>
    <t>MC8yNC8yMDIzCAAAAAk5LzMwLzIwMjIJAAAAATCxRgjdi9TbCGG2XOCN1NsIKkNJUS5OWVNFOkdNLklRX1RPVEFMX0VRVUlUWS5DUTMyMDIyLi4uLlVTRAEAAABU7qUDAgAAAAU2OTc2NwEIAAAABQAAAAExAQAAAAstMjAzNzE4MzUyNwMAAAADMTYwAgAAAAQxMjc1BAAAAAEwBwAAAAoxMC8yNC8yMDIzCAAAAAk5LzMwLzIwMjIJAAAAATCxRgjdi9TbCBmhXeCN1NsIO0NJUS5OWVNFOkdNLklRX1RPVEFMX09VVFNUQU5ESU5HX0ZJTElOR19EQVRFLkNRMzIwMjIuLi4uVVNEAQAAAFTupQMCAAAACzE0MjAuNjk2Nzg3AQQAAAAFAAAAATUBAAAACy0yMDM3MTgzNTI3AgAAAAUyNDE1MwYAAAABMLFGCN2L1NsIjx1T4I3U2wgoQ0lRLk5ZU0U6R00uSVFfVE9UQUxfREVCVC5DUTMyMDIyLi4uLlVTRAEAAABU7qUDAgAAAAYxMTU0MzkBCAAAAAUAAAABMQEAAAALLTIwMzcxODM1MjcDAAAAAzE2MAIAAAAENDE3MwQAAAABMAcAAAAKMTAvMjQvMjAyMwgAAAAJOS8zMC8yMDIyCQAAAAEwsUYI3YvU2wh+3VzgjdTbCCxDSVEuTllTRTpHTS5JUV9QUkVGX0RJVl9PVEhFUi5DUTMyMDIyLi4uLlVTRAEAAABU7qUDAgAAAAIyNwEIAAAABQAAAAExAQAAAAstMjAzNzE4MzUyNwMAAAADMTYwAgAAAAI5NwQAAAABMAcAAAAKMTAvMjQvMjAyMwgAAAAJOS8zMC8yMDIyCQAAAAEwsUYI3YvU2wggKl/gjdTbCCJDSVEuTllTRTpH</t>
  </si>
  <si>
    <t>TS5JUV9DT0dTLkNRMzIwMjIuLi4uVVNEAQAAAFTupQMCAAAABTMzNzAwAQgAAAAFAAAAATEBAAAACy0yMDM3MTgzNTI3AwAAAAMxNjACAAAAAjM0BAAAAAEwBwAAAAoxMC8yNC8yMDIzCAAAAAk5LzMwLzIwMjIJAAAAATCxRgjdi9TbCBwbZeCN1NsIIENJUS5OWVNFOkdNLklRX0FQLkNRMzIwMjIuLi4uVVNEAQAAAFTupQMCAAAABTI2ODg2AQgAAAAFAAAAATEBAAAACy0yMDM3MTgzNTI3AwAAAAMxNjACAAAABDEwMTgEAAAAATAHAAAACjEwLzI0LzIwMjMIAAAACTkvMzAvMjAyMgkAAAABMLFGCN2L1NsI6uBl4I3U2wggQ0lRLk5ZU0U6R00uSVFfQVIuQ1EzMjAyMi4uLi5VU0QBAAAAVO6lAwIAAAAFMTQwMjEBCAAAAAUAAAABMQEAAAALLTIwMzcxODM1MjcDAAAAAzE2MAIAAAAEMTAyMQQAAAABMAcAAAAKMTAvMjQvMjAyMwgAAAAJOS8zMC8yMDIyCQAAAAEwsUYI3YvU2wimbVrgjdTbCCdDSVEuTllTRTpHTS5JUV9JTlZFTlRPUlkuQ1EzMjAyMi4uLi5VU0QBAAAAVO6lAwIAAAAFMTYzNjcBCAAAAAUAAAABMQEAAAALLTIwMzcxODM1MjcDAAAAAzE2MAIAAAAEMTA0MwQAAAABMAcAAAAKMTAvMjQvMjAyMwgAAAAJOS8zMC8yMDIyCQAAAAEwsUYI3YvU2wjoMFvgjdTbCCFDSVEuTllTRTpHTS5JUV9TR0EuQ1EzMjAyMi4uLi5VU0QBAAAAVO6lAwIAAAAEMjEwMQEIAAAABQAAAAExAQAAAAstMjAzNzE4MzUy</t>
  </si>
  <si>
    <t>NwMAAAADMTYwAgAAAAIyMwQAAAABMAcAAAAKMTAvMjQvMjAyMwgAAAAJOS8zMC8yMDIyCQAAAAEwsUYI3YvU2wj99VvgjdTbCDZDSVEuTllTRTpHTS5JUV9UT1RBTF9SRVZfMVlSX0FOTl9HUk9XVEguQ1EzMjAyMi4uLi5VU0QBAAAAVO6lAwIAAAAGNTYuNDIxAQgAAAAFAAAAATEBAAAACy0yMDM3MTgzNTI3AwAAAAMxNjACAAAABDQxOTQEAAAAATAHAAAACjEwLzI0LzIwMjMIAAAACTkvMzAvMjAyMgkAAAABMLFGCN2L1NsIc5th4I3U2wggQ0lRLk5ZU0U6R00uSVFfREEuQ1EzMjAyMi4uLi5VU0QBAAAAVO6lAwMAAAAAALFGCN2L1NsIXsJh4I3U2wguQ0lRLk5ZU0U6R00uSVFfTkVUX0lOVEVSRVNUX0VYUC5DUTMyMDIyLi4uLlVTRAEAAABU7qUDAgAAAAQtMTM3AQgAAAAFAAAAATEBAAAACy0yMDM3MTgzNTI3AwAAAAMxNjACAAAAAzM2OAQAAAABMAcAAAAKMTAvMjQvMjAyMwgAAAAJOS8zMC8yMDIyCQAAAAEwsUYI3YvU2wgp+2LgjdTbCC1DSVEuTllTRTpHTS5JUV9ORVRfV09SS0lOR19DQVAuQ1EzMjAyMi4uLi5VU0QBAAAAVO6lAwIAAAAGLTEzNDkzAQgAAAAFAAAAATEBAAAACy0yMDM3MTgzNTI3AwAAAAMxNjACAAAABDEzMTEEAAAAATAHAAAACjEwLzI0LzIwMjMIAAAACTkvMzAvMjAyMgkAAAABMLFGCN2L1NsIGaFd4I3U2wgjQ0lRLk5ZU0U6R00uSVFfQ0FQRVguQ1EzMjAyMi4uLi5VU0QBAAAA</t>
  </si>
  <si>
    <t>VO6lAwIAAAAFLTIxMDQBCAAAAAUAAAABMQEAAAALLTIwMzcxODM1MjcDAAAAAzE2MAIAAAAEMjAyMQQAAAABMAcAAAAKMTAvMjQvMjAyMwgAAAAJOS8zMC8yMDIyCQAAAAEwsUYI3YvU2wiYV2TgjdTbCCdDSVEuTllTRTpHTS5JUV9UT1RBTF9SRVYuQ1EyMjAyMi4uLi5VU0QBAAAAVO6lAwIAAAAFMzU3NTkBCAAAAAUAAAABMQEAAAALLTIwMzcxOTgxMDUDAAAAAzE2MAIAAAACMjgEAAAAATAHAAAACjEwLzI0LzIwMjMIAAAACTYvMzAvMjAyMgkAAAABMLFGCN2L1NsI57Bg4I3U2wggQ0lRLk5ZU0U6R00uSVFfTkkuQ1EyMjAyMi4uLi5VU0QBAAAAVO6lAwIAAAAEMTY5MgEIAAAABQAAAAExAQAAAAstMjAzNzE5ODEwNQMAAAADMTYwAgAAAAIxNQQAAAABMAcAAAAKMTAvMjQvMjAyMwgAAAAJNi8zMC8yMDIyCQAAAAEwsUYI3YvU2wjLSFrgjdTbCChDSVEuTllTRTpHTS5JUV9DQVNIX0VRVUlWLkNRMjIwMjIuLi4uVVNEAQAAAFTupQMCAAAABTExNDEwAQgAAAAFAAAAATEBAAAACy0yMDM3MTk4MTA1AwAAAAMxNjACAAAABDEwOTYEAAAAATAHAAAACjEwLzI0LzIwMjMIAAAACTYvMzAvMjAyMgkAAAABMLFGCN2L1NsI6DBb4I3U2wgsQ0lRLk5ZU0U6R00uSVFfQ0FTSF9TVF9JTlZFU1QuQ1EyMjAyMi4uLi5VU0QBAAAAVO6lAwIAAAAFMjE1MzQBCAAAAAUAAAABMQEAAAALLTIwMzcxOTgxMDUDAAAAAzE2MAIA</t>
  </si>
  <si>
    <t>AAAEMTAwMgQAAAABMAcAAAAKMTAvMjQvMjAyMwgAAAAJNi8zMC8yMDIyCQAAAAEwsUYI3YvU2wj99VvgjdTbCCZDSVEuTllTRTpHTS5JUV9UT1RBTF9DQS5DUTIyMDIyLi4uLlVTRAEAAABU7qUDAgAAAAU5MTA5NAEIAAAABQAAAAExAQAAAAstMjAzNzE5ODEwNQMAAAADMTYwAgAAAAQxMDA4BAAAAAEwBwAAAAoxMC8yNC8yMDIzCAAAAAk2LzMwLzIwMjIJAAAAATCxRgjdi9TbCGG2XOCN1NsIKkNJUS5OWVNFOkdNLklRX1RPVEFMX0FTU0VUUy5DUTIyMDIyLi4uLlVTRAEAAABU7qUDAgAAAAYyNTM1MTcBCAAAAAUAAAABMQEAAAALLTIwMzcxOTgxMDUDAAAAAzE2MAIAAAAEMTAwNwQAAAABMAcAAAAKMTAvMjQvMjAyMwgAAAAJNi8zMC8yMDIyCQAAAAEwsUYI3YvU2wgZoV3gjdTbCCZDSVEuTllTRTpHTS5JUV9UT1RBTF9DTC5DUTIyMDIyLi4uLlVTRAEAAABU7qUDAgAAAAU3OTM5OAEIAAAABQAAAAExAQAAAAstMjAzNzE5ODEwNQMAAAADMTYwAgAAAAQxMDA5BAAAAAEwBwAAAAoxMC8yNC8yMDIzCAAAAAk2LzMwLzIwMjIJAAAAATCxRgjdi9TbCCn7YuCN1NsIKENJUS5OWVNFOkdNLklRX1RPVEFMX0xJQUIuQ1EyMjAyMi4uLi5VU0QBAAAAVO6lAwIAAAAGMTg1MTQyAQgAAAAFAAAAATEBAAAACy0yMDM3MTk4MTA1AwAAAAMxNjACAAAABDEyNzYEAAAAATAHAAAACjEwLzI0LzIwMjMIAAAACTYvMzAvMjAy</t>
  </si>
  <si>
    <t>MgkAAAABMLFGCN2L1NsIpEdj4I3U2wgpQ0lRLk5ZU0U6R00uSVFfUFJFRl9FUVVJVFkuQ1EyMjAyMi4uLi5VU0QBAAAAVO6lAwMAAAAAALFGCN2L1NsImFdk4I3U2wgxQ0lRLk5ZU0U6R00uSVFfVE9UQUxfQ09NTU9OX0VRVUlUWS5DUTIyMDIyLi4uLlVTRAEAAABU7qUDAgAAAAU2Mzk1NAEIAAAABQAAAAExAQAAAAstMjAzNzE5ODEwNQMAAAADMTYwAgAAAAQxMDA2BAAAAAEwBwAAAAoxMC8yNC8yMDIzCAAAAAk2LzMwLzIwMjIJAAAAATCxRgjdi9TbCBwbZeCN1NsIIkNJUS5OWVNFOkdNLklRX0FQSUMuQ1EyMjAyMi4uLi5VU0QBAAAAVO6lAwIAAAAFMjcyNjEBCAAAAAUAAAABMQEAAAALLTIwMzcxOTgxMDUDAAAAAzE2MAIAAAAEMTA4NAQAAAABMAcAAAAKMTAvMjQvMjAyMwgAAAAJNi8zMC8yMDIyCQAAAAEwsUYI3YvU2wgwQmXgjdTbCCBDSVEuTllTRTpHTS5JUV9SRS5DUTIyMDIyLi4uLlVTRAEAAABU7qUDAgAAAAU0NTU1NAEIAAAABQAAAAExAQAAAAstMjAzNzE5ODEwNQMAAAADMTYwAgAAAAQxMjIyBAAAAAEwBwAAAAoxMC8yNC8yMDIzCAAAAAk2LzMwLzIwMjIJAAAAATCxRgjdi9TbCITtX+CN1NsIKkNJUS5OWVNFOkdNLklRX1RPVEFMX0VRVUlUWS5DUTIyMDIyLi4uLlVTRAEAAABU7qUDAgAAAAU2ODM3NQEIAAAABQAAAAExAQAAAAstMjAzNzE5ODEwNQMAAAADMTYwAgAAAAQxMjc1BAAAAAEw</t>
  </si>
  <si>
    <t>BwAAAAoxMC8yNC8yMDIzCAAAAAk2LzMwLzIwMjIJAAAAATCxRgjdi9TbCOewYOCN1NsIO0NJUS5OWVNFOkdNLklRX1RPVEFMX09VVFNUQU5ESU5HX0ZJTElOR19EQVRFLkNRMjIwMjIuLi4uVVNEAQAAAFTupQMCAAAACzE0NTguMDQ4OTU4AQQAAAAFAAAAATUBAAAACy0yMDM3MTk4MTA1AgAAAAUyNDE1MwYAAAABMLFGCN2L1NsIc5th4I3U2wgoQ0lRLk5ZU0U6R00uSVFfVE9UQUxfREVCVC5DUTIyMDIyLi4uLlVTRAEAAABU7qUDAgAAAAYxMTIxMDYBCAAAAAUAAAABMQEAAAALLTIwMzcxOTgxMDUDAAAAAzE2MAIAAAAENDE3MwQAAAABMAcAAAAKMTAvMjQvMjAyMwgAAAAJNi8zMC8yMDIyCQAAAAEwsUYI3YvU2wjnsGDgjdTbCCxDSVEuTllTRTpHTS5JUV9QUkVGX0RJVl9PVEhFUi5DUTIyMDIyLi4uLlVTRAEAAABU7qUDAgAAAAIyNgEIAAAABQAAAAExAQAAAAstMjAzNzE5ODEwNQMAAAADMTYwAgAAAAI5NwQAAAABMAcAAAAKMTAvMjQvMjAyMwgAAAAJNi8zMC8yMDIyCQAAAAEwsUYI3YvU2wj99VvgjdTbCCJDSVEuTllTRTpHTS5JUV9DT0dTLkNRMjIwMjIuLi4uVVNEAQAAAFTupQMCAAAABTI5MjYxAQgAAAAFAAAAATEBAAAACy0yMDM3MTk4MTA1AwAAAAMxNjACAAAAAjM0BAAAAAEwBwAAAAoxMC8yNC8yMDIzCAAAAAk2LzMwLzIwMjIJAAAAATCxRgjdi9TbCGG2XOCN1NsIIENJUS5OWVNFOkdNLklR</t>
  </si>
  <si>
    <t>X0FQLkNRMjIwMjIuLi4uVVNEAQAAAFTupQMCAAAABTI1ODkwAQgAAAAFAAAAATEBAAAACy0yMDM3MTk4MTA1AwAAAAMxNjACAAAABDEwMTgEAAAAATAHAAAACjEwLzI0LzIwMjMIAAAACTYvMzAvMjAyMgkAAAABMLFGCN2L1NsIGaFd4I3U2wggQ0lRLk5ZU0U6R00uSVFfQVIuQ1EyMjAyMi4uLi5VU0QBAAAAVO6lAwIAAAAFMTI0MTcBCAAAAAUAAAABMQEAAAALLTIwMzcxOTgxMDUDAAAAAzE2MAIAAAAEMTAyMQQAAAABMAcAAAAKMTAvMjQvMjAyMwgAAAAJNi8zMC8yMDIyCQAAAAEwsUYI3YvU2wgwaF7gjdTbCCdDSVEuTllTRTpHTS5JUV9JTlZFTlRPUlkuQ1EyMjAyMi4uLi5VU0QBAAAAVO6lAwIAAAAFMTY4NTkBCAAAAAUAAAABMQEAAAALLTIwMzcxOTgxMDUDAAAAAzE2MAIAAAAEMTA0MwQAAAABMAcAAAAKMTAvMjQvMjAyMwgAAAAJNi8zMC8yMDIyCQAAAAEwsUYI3YvU2wggKl/gjdTbCCFDSVEuTllTRTpHTS5JUV9TR0EuQ1EyMjAyMi4uLi5VU0QBAAAAVO6lAwIAAAAEMTkxNwEIAAAABQAAAAExAQAAAAstMjAzNzE5ODEwNQMAAAADMTYwAgAAAAIyMwQAAAABMAcAAAAKMTAvMjQvMjAyMwgAAAAJNi8zMC8yMDIyCQAAAAEwsUYI3YvU2wiYV2TgjdTbCDZDSVEuTllTRTpHTS5JUV9UT1RBTF9SRVZfMVlSX0FOTl9HUk9XVEguQ1EyMjAyMi4uLi5VU0QBAAAAVO6lAwIAAAAGNC42NTk0AQgAAAAFAAAA</t>
  </si>
  <si>
    <t>ATEBAAAACy0yMDM3MTk4MTA1AwAAAAMxNjACAAAABDQxOTQEAAAAATAHAAAACjEwLzI0LzIwMjMIAAAACTYvMzAvMjAyMgkAAAABMLFGCN2L1NsIHBtl4I3U2wggQ0lRLk5ZU0U6R00uSVFfREEuQ1EyMjAyMi4uLi5VU0QBAAAAVO6lAwMAAAAAALFGCN2L1NsI6uBl4I3U2wguQ0lRLk5ZU0U6R00uSVFfTkVUX0lOVEVSRVNUX0VYUC5DUTIyMDIyLi4uLlVTRAEAAABU7qUDAgAAAAQtMTYxAQgAAAAFAAAAATEBAAAACy0yMDM3MTk4MTA1AwAAAAMxNjACAAAAAzM2OAQAAAABMAcAAAAKMTAvMjQvMjAyMwgAAAAJNi8zMC8yMDIyCQAAAAEwsUYI3YvU2wjLSFrgjdTbCC1DSVEuTllTRTpHTS5JUV9ORVRfV09SS0lOR19DQVAuQ1EyMjAyMi4uLi5VU0QBAAAAVO6lAwIAAAAFLTkxNzYBCAAAAAUAAAABMQEAAAALLTIwMzcxOTgxMDUDAAAAAzE2MAIAAAAEMTMxMQQAAAABMAcAAAAKMTAvMjQvMjAyMwgAAAAJNi8zMC8yMDIyCQAAAAEwsUYI3YvU2wjoMFvgjdTbCCNDSVEuTllTRTpHTS5JUV9DQVBFWC5DUTIyMDIyLi4uLlVTRAEAAABU7qUDAgAAAAUtMjE2OAEIAAAABQAAAAExAQAAAAstMjAzNzE5ODEwNQMAAAADMTYwAgAAAAQyMDIxBAAAAAEwBwAAAAoxMC8yNC8yMDIzCAAAAAk2LzMwLzIwMjIJAAAAATCxRgjdi9TbCO2JYOCN1NsIJ0NJUS5OWVNFOkdNLklRX1RPVEFMX1JFVi5DUTEyMDIyLi4uLlVTRAEA</t>
  </si>
  <si>
    <t>AABU7qUDAgAAAAUzNTk3OQEIAAAABQAAAAExAQAAAAstMjA1MDE4OTA4OQMAAAADMTYwAgAAAAIyOAQAAAABMAcAAAAKMTAvMjQvMjAyMwgAAAAJMy8zMS8yMDIyCQAAAAEwH28I3YvU2wgZoV3gjdTbCCBDSVEuTllTRTpHTS5JUV9OSS5DUTEyMDIyLi4uLlVTRAEAAABU7qUDAgAAAAQyOTM5AQgAAAAFAAAAATEBAAAACy0yMDUwMTg5MDg5AwAAAAMxNjACAAAAAjE1BAAAAAEwBwAAAAoxMC8yNC8yMDIzCAAAAAkzLzMxLzIwMjIJAAAAATAfbwjdi9TbCDBoXuCN1NsIKENJUS5OWVNFOkdNLklRX0NBU0hfRVFVSVYuQ1ExMjAyMi4uLi5VU0QBAAAAVO6lAwIAAAAFMTE4NDkBCAAAAAUAAAABMQEAAAALLTIwNTAxODkwODkDAAAAAzE2MAIAAAAEMTA5NgQAAAABMAcAAAAKMTAvMjQvMjAyMwgAAAAJMy8zMS8yMDIyCQAAAAEwH28I3YvU2wh1BF/gjdTbCCxDSVEuTllTRTpHTS5JUV9DQVNIX1NUX0lOVkVTVC5DUTEyMDIyLi4uLlVTRAEAAABU7qUDAgAAAAUyMTc1NgEIAAAABQAAAAExAQAAAAstMjA1MDE4OTA4OQMAAAADMTYwAgAAAAQxMDAyBAAAAAEwBwAAAAoxMC8yNC8yMDIzCAAAAAkzLzMxLzIwMjIJAAAAATAfbwjdi9TbCITtX+CN1NsIJkNJUS5OWVNFOkdNLklRX1RPVEFMX0NBLkNRMTIwMjIuLi4uVVNEAQAAAFTupQMCAAAABTg4NTk0AQgAAAAFAAAAATEBAAAACy0yMDUwMTg5MDg5AwAAAAMxNjAC</t>
  </si>
  <si>
    <t>AAAABDEwMDgEAAAAATAHAAAACjEwLzI0LzIwMjMIAAAACTMvMzEvMjAyMgkAAAABMB9vCN2L1NsIjx1T4I3U2wgqQ0lRLk5ZU0U6R00uSVFfVE9UQUxfQVNTRVRTLkNRMTIwMjIuLi4uVVNEAQAAAFTupQMCAAAABjI1MTQ5MgEIAAAABQAAAAExAQAAAAstMjA1MDE4OTA4OQMAAAADMTYwAgAAAAQxMDA3BAAAAAEwBwAAAAoxMC8yNC8yMDIzCAAAAAkzLzMxLzIwMjIJAAAAATAfbwjdi9TbCOrgZeCN1NsIJkNJUS5OWVNFOkdNLklRX1RPVEFMX0NMLkNRMTIwMjIuLi4uVVNEAQAAAFTupQMCAAAABTc5NTU1AQgAAAAFAAAAATEBAAAACy0yMDUwMTg5MDg5AwAAAAMxNjACAAAABDEwMDkEAAAAATAHAAAACjEwLzI0LzIwMjMIAAAACTMvMzEvMjAyMgkAAAABMB9vCN2L1NsIy0ha4I3U2wgoQ0lRLk5ZU0U6R00uSVFfVE9UQUxfTElBQi5DUTEyMDIyLi4uLlVTRAEAAABU7qUDAgAAAAYxODQ0MjkBCAAAAAUAAAABMQEAAAALLTIwNTAxODkwODkDAAAAAzE2MAIAAAAEMTI3NgQAAAABMAcAAAAKMTAvMjQvMjAyMwgAAAAJMy8zMS8yMDIyCQAAAAEwH28I3YvU2wjoMFvgjdTbCClDSVEuTllTRTpHTS5JUV9QUkVGX0VRVUlUWS5DUTEyMDIyLi4uLlVTRAEAAABU7qUDAwAAAAAAH28I3YvU2wj99VvgjdTbCDFDSVEuTllTRTpHTS5JUV9UT1RBTF9DT01NT05fRVFVSVRZLkNRMTIwMjIuLi4uVVNEAQAAAFTupQMCAAAA</t>
  </si>
  <si>
    <t>BTYyMDk1AQgAAAAFAAAAATEBAAAACy0yMDUwMTg5MDg5AwAAAAMxNjACAAAABDEwMDYEAAAAATAHAAAACjEwLzI0LzIwMjMIAAAACTMvMzEvMjAyMgkAAAABMB9vCN2L1NsIYbZc4I3U2wgiQ0lRLk5ZU0U6R00uSVFfQVBJQy5DUTEyMDIyLi4uLlVTRAEAAABU7qUDAgAAAAUyNzAxNQEIAAAABQAAAAExAQAAAAstMjA1MDE4OTA4OQMAAAADMTYwAgAAAAQxMDg0BAAAAAEwBwAAAAoxMC8yNC8yMDIzCAAAAAkzLzMxLzIwMjIJAAAAATAfbwjdi9TbCF7CYeCN1NsIIENJUS5OWVNFOkdNLklRX1JFLkNRMTIwMjIuLi4uVVNEAQAAAFTupQMCAAAABTQzODc5AQgAAAAFAAAAATEBAAAACy0yMDUwMTg5MDg5AwAAAAMxNjACAAAABDEyMjIEAAAAATAHAAAACjEwLzI0LzIwMjMIAAAACTMvMzEvMjAyMgkAAAABMB9vCN2L1NsIpEdj4I3U2wgqQ0lRLk5ZU0U6R00uSVFfVE9UQUxfRVFVSVRZLkNRMTIwMjIuLi4uVVNEAQAAAFTupQMCAAAABTY3MDYzAQgAAAAFAAAAATEBAAAACy0yMDUwMTg5MDg5AwAAAAMxNjACAAAABDEyNzUEAAAAATAHAAAACjEwLzI0LzIwMjMIAAAACTMvMzEvMjAyMgkAAAABMB9vCN2L1NsImFdk4I3U2wg7Q0lRLk5ZU0U6R00uSVFfVE9UQUxfT1VUU1RBTkRJTkdfRklMSU5HX0RBVEUuQ1ExMjAyMi4uLi5VU0QBAAAAVO6lAwIAAAALMTQ1OC4wMjI5MTIBBAAAAAUAAAABNQEAAAALLTIwNTAx</t>
  </si>
  <si>
    <t>ODkwODkCAAAABTI0MTUzBgAAAAEwH28I3YvU2wgcG2XgjdTbCChDSVEuTllTRTpHTS5JUV9UT1RBTF9ERUJULkNRMTIwMjIuLi4uVVNEAQAAAFTupQMCAAAABjExMDk1MQEIAAAABQAAAAExAQAAAAstMjA1MDE4OTA4OQMAAAADMTYwAgAAAAQ0MTczBAAAAAEwBwAAAAoxMC8yNC8yMDIzCAAAAAkzLzMxLzIwMjIJAAAAATAfbwjdi9TbCHUEX+CN1NsILENJUS5OWVNFOkdNLklRX1BSRUZfRElWX09USEVSLkNRMTIwMjIuLi4uVVNEAQAAAFTupQMCAAAAAzk1MgEIAAAABQAAAAExAQAAAAstMjA1MDE4OTA4OQMAAAADMTYwAgAAAAI5NwQAAAABMAcAAAAKMTAvMjQvMjAyMwgAAAAJMy8zMS8yMDIyCQAAAAEwH28I3YvU2wiE7V/gjdTbCCJDSVEuTllTRTpHTS5JUV9DT0dTLkNRMTIwMjIuLi4uVVNEAQAAAFTupQMCAAAABTI5MzUzAQgAAAAFAAAAATEBAAAACy0yMDUwMTg5MDg5AwAAAAMxNjACAAAAAjM0BAAAAAEwBwAAAAoxMC8yNC8yMDIzCAAAAAkzLzMxLzIwMjIJAAAAATAfbwjdi9TbCO2JYOCN1NsIIENJUS5OWVNFOkdNLklRX0FQLkNRMTIwMjIuLi4uVVNEAQAAAFTupQMCAAAABTI1MjQwAQgAAAAFAAAAATEBAAAACy0yMDUwMTg5MDg5AwAAAAMxNjACAAAABDEwMTgEAAAAATAHAAAACjEwLzI0LzIwMjMIAAAACTMvMzEvMjAyMgkAAAABMB9vCN2L1NsIjx1T4I3U2wggQ0lRLk5ZU0U6R00uSVFfQVIu</t>
  </si>
  <si>
    <t>Q1ExMjAyMi4uLi5VU0QBAAAAVO6lAwIAAAAFMTE5NDYBCAAAAAUAAAABMQEAAAALLTIwNTAxODkwODkDAAAAAzE2MAIAAAAEMTAyMQQAAAABMAcAAAAKMTAvMjQvMjAyMwgAAAAJMy8zMS8yMDIyCQAAAAEwH28I3YvU2whzm2HgjdTbCCdDSVEuTllTRTpHTS5JUV9JTlZFTlRPUlkuQ1ExMjAyMi4uLi5VU0QBAAAAVO6lAwIAAAAFMTQ4MzgBCAAAAAUAAAABMQEAAAALLTIwNTAxODkwODkDAAAAAzE2MAIAAAAEMTA0MwQAAAABMAcAAAAKMTAvMjQvMjAyMwgAAAAJMy8zMS8yMDIyCQAAAAEwH28I3YvU2wjoMFvgjdTbCCFDSVEuTllTRTpHTS5JUV9TR0EuQ1ExMjAyMi4uLi5VU0QBAAAAVO6lAwIAAAAEMjEyOAEIAAAABQAAAAExAQAAAAstMjA1MDE4OTA4OQMAAAADMTYwAgAAAAIyMwQAAAABMAcAAAAKMTAvMjQvMjAyMwgAAAAJMy8zMS8yMDIyCQAAAAEwH28I3YvU2wj99VvgjdTbCDZDSVEuTllTRTpHTS5JUV9UT1RBTF9SRVZfMVlSX0FOTl9HUk9XVEguQ1ExMjAyMi4uLi5VU0QBAAAAVO6lAwIAAAAHMTAuNzkzMgEIAAAABQAAAAExAQAAAAstMjA1MDE4OTA4OQMAAAADMTYwAgAAAAQ0MTk0BAAAAAEwBwAAAAoxMC8yNC8yMDIzCAAAAAkzLzMxLzIwMjIJAAAAATAfbwjdi9TbCGG2XOCN1NsIIENJUS5OWVNFOkdNLklRX0RBLkNRMTIwMjIuLi4uVVNEAQAAAFTupQMDAAAAAAAfbwjdi9TbCBmhXeCN1NsI</t>
  </si>
  <si>
    <t>LkNJUS5OWVNFOkdNLklRX05FVF9JTlRFUkVTVF9FWFAuQ1ExMjAyMi4uLi5VU0QBAAAAVO6lAwIAAAAELTE3NgEIAAAABQAAAAExAQAAAAstMjA1MDE4OTA4OQMAAAADMTYwAgAAAAMzNjgEAAAAATAHAAAACjEwLzI0LzIwMjMIAAAACTMvMzEvMjAyMgkAAAABMB9vCN2L1NsIMGhe4I3U2wgtQ0lRLk5ZU0U6R00uSVFfTkVUX1dPUktJTkdfQ0FQLkNRMTIwMjIuLi4uVVNEAQAAAFTupQMCAAAABi0xMTk4MAEIAAAABQAAAAExAQAAAAstMjA1MDE4OTA4OQMAAAADMTYwAgAAAAQxMzExBAAAAAEwBwAAAAoxMC8yNC8yMDIzCAAAAAkzLzMxLzIwMjIJAAAAATAfbwjdi9TbCPJZW+CN1NsII0NJUS5OWVNFOkdNLklRX0NBUEVYLkNRMTIwMjIuLi4uVVNEAQAAAFTupQMCAAAABS0xNjYxAQgAAAAFAAAAATEBAAAACy0yMDUwMTg5MDg5AwAAAAMxNjACAAAABDIwMjEEAAAAATAHAAAACjEwLzI0LzIwMjMIAAAACTMvMzEvMjAyMgkAAAABMB9vCN2L1NsImFdk4I3U2wgnQ0lRLk5ZU0U6R00uSVFfVE9UQUxfUkVWLkNRNDIwMjEuLi4uVVNEAQAAAFTupQMCAAAABTMzNTg0AQgAAAAFAAAAATEBAAAACy0yMDYyNjU5MDIwAwAAAAMxNjACAAAAAjI4BAAAAAEwBwAAAAoxMC8yNC8yMDIzCAAAAAoxMi8zMS8yMDIxCQAAAAEwH28I3YvU2whzm2HgjdTbCCBDSVEuTllTRTpHTS5JUV9OSS5DUTQyMDIxLi4uLlVTRAEAAABU</t>
  </si>
  <si>
    <t>7qUDAgAAAAQxNzQxAQgAAAAFAAAAATEBAAAACy0yMDYyNjU5MDIwAwAAAAMxNjACAAAAAjE1BAAAAAEwBwAAAAoxMC8yNC8yMDIzCAAAAAoxMi8zMS8yMDIxCQAAAAEwH28I3YvU2wiPHVPgjdTbCChDSVEuTllTRTpHTS5JUV9DQVNIX0VRVUlWLkNRNDIwMjEuLi4uVVNEAQAAAFTupQMCAAAABTE2MDY3AQgAAAAFAAAAATEBAAAACy0yMDYyNjU5MDIwAwAAAAMxNjACAAAABDEwOTYEAAAAATAHAAAACjEwLzI0LzIwMjMIAAAACjEyLzMxLzIwMjEJAAAAATAfbwjdi9TbCITtX+CN1NsILENJUS5OWVNFOkdNLklRX0NBU0hfU1RfSU5WRVNULkNRNDIwMjEuLi4uVVNEAQAAAFTupQMCAAAABTI0Njc2AQgAAAAFAAAAATEBAAAACy0yMDYyNjU5MDIwAwAAAAMxNjACAAAABDEwMDIEAAAAATAHAAAACjEwLzI0LzIwMjMIAAAACjEyLzMxLzIwMjEJAAAAATAfbwjdi9TbCCn7YuCN1NsIJkNJUS5OWVNFOkdNLklRX1RPVEFMX0NBLkNRNDIwMjEuLi4uVVNEAQAAAFTupQMCAAAABTgyMTAzAQgAAAAFAAAAATEBAAAACy0yMDYyNjU5MDIwAwAAAAMxNjACAAAABDEwMDgEAAAAATAHAAAACjEwLzI0LzIwMjMIAAAACjEyLzMxLzIwMjEJAAAAATAfbwjdi9TbCGG2XOCN1NsIKkNJUS5OWVNFOkdNLklRX1RPVEFMX0FTU0VUUy5DUTQyMDIxLi4uLlVTRAEAAABU7qUDAgAAAAYyNDQ3MTgBCAAAAAUAAAABMQEAAAALLTIwNjI2</t>
  </si>
  <si>
    <t>NTkwMjADAAAAAzE2MAIAAAAEMTAwNwQAAAABMAcAAAAKMTAvMjQvMjAyMwgAAAAKMTIvMzEvMjAyMQkAAAABMB9vCN2L1NsIGaFd4I3U2wgmQ0lRLk5ZU0U6R00uSVFfVE9UQUxfQ0wuQ1E0MjAyMS4uLi5VU0QBAAAAVO6lAwIAAAAFNzQ0MDgBCAAAAAUAAAABMQEAAAALLTIwNjI2NTkwMjADAAAAAzE2MAIAAAAEMTAwOQQAAAABMAcAAAAKMTAvMjQvMjAyMwgAAAAKMTIvMzEvMjAyMQkAAAABMB9vCN2L1NsIMGhe4I3U2wgoQ0lRLk5ZU0U6R00uSVFfVE9UQUxfTElBQi5DUTQyMDIxLi4uLlVTRAEAAABU7qUDAgAAAAYxNzg5MDMBCAAAAAUAAAABMQEAAAALLTIwNjI2NTkwMjADAAAAAzE2MAIAAAAEMTI3NgQAAAABMAcAAAAKMTAvMjQvMjAyMwgAAAAKMTIvMzEvMjAyMQkAAAABMB9vCN2L1NsIdQRf4I3U2wgpQ0lRLk5ZU0U6R00uSVFfUFJFRl9FUVVJVFkuQ1E0MjAyMS4uLi5VU0QBAAAAVO6lAwMAAAAAAB9vCN2L1NsImsZf4I3U2wgxQ0lRLk5ZU0U6R00uSVFfVE9UQUxfQ09NTU9OX0VRVUlUWS5DUTQyMDIxLi4uLlVTRAEAAABU7qUDAgAAAAU1OTc0NAEIAAAABQAAAAExAQAAAAstMjA2MjY1OTAyMAMAAAADMTYwAgAAAAQxMDA2BAAAAAEwBwAAAAoxMC8yNC8yMDIzCAAAAAoxMi8zMS8yMDIxCQAAAAEwH28I3YvU2wgcG2XgjdTbCCJDSVEuTllTRTpHTS5JUV9BUElDLkNRNDIwMjEuLi4uVVNEAQAA</t>
  </si>
  <si>
    <t>AFTupQMCAAAABTI3MDYxAQgAAAAFAAAAATEBAAAACy0yMDYyNjU5MDIwAwAAAAMxNjACAAAABDEwODQEAAAAATAHAAAACjEwLzI0LzIwMjMIAAAACjEyLzMxLzIwMjEJAAAAATAfbwjdi9TbCOrgZeCN1NsIIENJUS5OWVNFOkdNLklRX1JFLkNRNDIwMjEuLi4uVVNEAQAAAFTupQMCAAAABTQxOTM3AQgAAAAFAAAAATEBAAAACy0yMDYyNjU5MDIwAwAAAAMxNjACAAAABDEyMjIEAAAAATAHAAAACjEwLzI0LzIwMjMIAAAACjEyLzMxLzIwMjEJAAAAATAfbwjdi9TbCOgwW+CN1NsIKkNJUS5OWVNFOkdNLklRX1RPVEFMX0VRVUlUWS5DUTQyMDIxLi4uLlVTRAEAAABU7qUDAgAAAAU2NTgxNQEIAAAABQAAAAExAQAAAAstMjA2MjY1OTAyMAMAAAADMTYwAgAAAAQxMjc1BAAAAAEwBwAAAAoxMC8yNC8yMDIzCAAAAAoxMi8zMS8yMDIxCQAAAAEwH28I3YvU2wj99VvgjdTbCDtDSVEuTllTRTpHTS5JUV9UT1RBTF9PVVRTVEFORElOR19GSUxJTkdfREFURS5DUTQyMDIxLi4uLlVTRAEAAABU7qUDAgAAAAsxNDUzLjAyMTMzNwEEAAAABQAAAAE1AQAAAAstMjA2MjY1OTAyMAIAAAAFMjQxNTMGAAAAATAfbwjdi9TbCCAqX+CN1NsIKENJUS5OWVNFOkdNLklRX1RPVEFMX0RFQlQuQ1E0MjAyMS4uLi5VU0QBAAAAVO6lAwIAAAAGMTEwNTk1AQgAAAAFAAAAATEBAAAACy0yMDYyNjU5MDIwAwAAAAMxNjACAAAABDQxNzME</t>
  </si>
  <si>
    <t>AAAAATAHAAAACjEwLzI0LzIwMjMIAAAACjEyLzMxLzIwMjEJAAAAATAfbwjdi9TbCI8dU+CN1NsILENJUS5OWVNFOkdNLklRX1BSRUZfRElWX09USEVSLkNRNDIwMjEuLi4uVVNEAQAAAFTupQMCAAAAAjQ1AQgAAAAFAAAAATEBAAAACy0yMDYyNjU5MDIwAwAAAAMxNjACAAAAAjk3BAAAAAEwBwAAAAoxMC8yNC8yMDIzCAAAAAoxMi8zMS8yMDIxCQAAAAEwH28I3YvU2wgp+2LgjdTbCCJDSVEuTllTRTpHTS5JUV9DT0dTLkNRNDIwMjEuLi4uVVNEAQAAAFTupQMCAAAABTI3NDkxAQgAAAAFAAAAATEBAAAACy0yMDYyNjU5MDIwAwAAAAMxNjACAAAAAjM0BAAAAAEwBwAAAAoxMC8yNC8yMDIzCAAAAAoxMi8zMS8yMDIxCQAAAAEwH28I3YvU2wh+3VzgjdTbCCBDSVEuTllTRTpHTS5JUV9BUC5DUTQyMDIxLi4uLlVTRAEAAABU7qUDAgAAAAUyMDM5MQEIAAAABQAAAAExAQAAAAstMjA2MjY1OTAyMAMAAAADMTYwAgAAAAQxMDE4BAAAAAEwBwAAAAoxMC8yNC8yMDIzCAAAAAoxMi8zMS8yMDIxCQAAAAEwH28I3YvU2wiYV2TgjdTbCCBDSVEuTllTRTpHTS5JUV9BUi5DUTQyMDIxLi4uLlVTRAEAAABU7qUDAgAAAAQ3Mzk0AQgAAAAFAAAAATEBAAAACy0yMDYyNjU5MDIwAwAAAAMxNjACAAAABDEwMjEEAAAAATAHAAAACjEwLzI0LzIwMjMIAAAACjEyLzMxLzIwMjEJAAAAATAfbwjdi9TbCDBoXuCN1NsIJ0NJUS5O</t>
  </si>
  <si>
    <t>WVNFOkdNLklRX0lOVkVOVE9SWS5DUTQyMDIxLi4uLlVTRAEAAABU7qUDAgAAAAUxMjk4OAEIAAAABQAAAAExAQAAAAstMjA2MjY1OTAyMAMAAAADMTYwAgAAAAQxMDQzBAAAAAEwBwAAAAoxMC8yNC8yMDIzCAAAAAoxMi8zMS8yMDIxCQAAAAEwH28I3YvU2wh1BF/gjdTbCCFDSVEuTllTRTpHTS5JUV9TR0EuQ1E0MjAyMS4uLi5VU0QBAAAAVO6lAwIAAAAEMjA2OQEIAAAABQAAAAExAQAAAAstMjA2MjY1OTAyMAMAAAADMTYwAgAAAAIyMwQAAAABMAcAAAAKMTAvMjQvMjAyMwgAAAAKMTIvMzEvMjAyMQkAAAABMB9vCN2L1NsImsZf4I3U2wg2Q0lRLk5ZU0U6R00uSVFfVE9UQUxfUkVWXzFZUl9BTk5fR1JPV1RILkNRNDIwMjEuLi4uVVNEAQAAAFTupQMCAAAACC0xMC40ODU3AQgAAAAFAAAAATEBAAAACy0yMDYyNjU5MDIwAwAAAAMxNjACAAAABDQxOTQEAAAAATAHAAAACjEwLzI0LzIwMjMIAAAACjEyLzMxLzIwMjEJAAAAATAfbwjdi9TbCO2JYOCN1NsIIENJUS5OWVNFOkdNLklRX0RBLkNRNDIwMjEuLi4uVVNEAQAAAFTupQMDAAAAAAAfbwjdi9TbCHObYeCN1NsILkNJUS5OWVNFOkdNLklRX05FVF9JTlRFUkVTVF9FWFAuQ1E0MjAyMS4uLi5VU0QBAAAAVO6lAwIAAAAELTE4MwEIAAAABQAAAAExAQAAAAstMjA2MjY1OTAyMAMAAAADMTYwAgAAAAMzNjgEAAAAATAHAAAACjEwLzI0LzIwMjMIAAAACjEy</t>
  </si>
  <si>
    <t>LzMxLzIwMjEJAAAAATAfbwjdi9TbCMtIWuCN1NsILUNJUS5OWVNFOkdNLklRX05FVF9XT1JLSU5HX0NBUC5DUTQyMDIxLi4uLlVTRAEAAABU7qUDAgAAAAYtMTYzMTQBCAAAAAUAAAABMQEAAAALLTIwNjI2NTkwMjADAAAAAzE2MAIAAAAEMTMxMQQAAAABMAcAAAAKMTAvMjQvMjAyMwgAAAAKMTIvMzEvMjAyMQkAAAABMB9vCN2L1NsI6DBb4I3U2wgjQ0lRLk5ZU0U6R00uSVFfQ0FQRVguQ1E0MjAyMS4uLi5VU0QBAAAAVO6lAwIAAAAFLTMxOTkBCAAAAAUAAAABMQEAAAALLTIwNjI2NTkwMjADAAAAAzE2MAIAAAAEMjAyMQQAAAABMAcAAAAKMTAvMjQvMjAyMwgAAAAKMTIvMzEvMjAyMQkAAAABMB9vCN2L1NsI/fVb4I3U2wgnQ0lRLk5ZU0U6R00uSVFfVE9UQUxfUkVWLkNRMzIwMjEuLi4uVVNEAQAAAFTupQMCAAAABTI2Nzc5AQgAAAAFAAAAATEBAAAACy0yMDczODIzNzQwAwAAAAMxNjACAAAAAjI4BAAAAAEwBwAAAAoxMC8yNC8yMDIzCAAAAAk5LzMwLzIwMjEJAAAAATAfbwjdi9TbCJhXZOCN1NsIIENJUS5OWVNFOkdNLklRX05JLkNRMzIwMjEuLi4uVVNEAQAAAFTupQMCAAAABDI0MjABCAAAAAUAAAABMQEAAAALLTIwNzM4MjM3NDADAAAAAzE2MAIAAAACMTUEAAAAATAHAAAACjEwLzI0LzIwMjMIAAAACTkvMzAvMjAyMQkAAAABMB9vCN2L1NsIHBtl4I3U2wgoQ0lRLk5ZU0U6R00uSVFfQ0FTSF9F</t>
  </si>
  <si>
    <t>UVVJVi5DUTMyMDIxLi4uLlVTRAEAAABU7qUDAgAAAAUxMjQ2NQEIAAAABQAAAAExAQAAAAstMjA3MzgyMzc0MAMAAAADMTYwAgAAAAQxMDk2BAAAAAEwBwAAAAoxMC8yNC8yMDIzCAAAAAk5LzMwLzIwMjEJAAAAATAfbwjdi9TbCDBCZeCN1NsILENJUS5OWVNFOkdNLklRX0NBU0hfU1RfSU5WRVNULkNRMzIwMjEuLi4uVVNEAQAAAFTupQMCAAAABTE5MDQwAQgAAAAFAAAAATEBAAAACy0yMDczODIzNzQwAwAAAAMxNjACAAAABDEwMDIEAAAAATAHAAAACjEwLzI0LzIwMjMIAAAACTkvMzAvMjAyMQkAAAABMB9vCN2L1NsImsZf4I3U2wgmQ0lRLk5ZU0U6R00uSVFfVE9UQUxfQ0EuQ1EzMjAyMS4uLi5VU0QBAAAAVO6lAwIAAAAFNzc3OTEBCAAAAAUAAAABMQEAAAALLTIwNzM4MjM3NDADAAAAAzE2MAIAAAAEMTAwOAQAAAABMAcAAAAKMTAvMjQvMjAyMwgAAAAJOS8zMC8yMDIxCQAAAAEwH28I3YvU2wjtiWDgjdTbCCpDSVEuTllTRTpHTS5JUV9UT1RBTF9BU1NFVFMuQ1EzMjAyMS4uLi5VU0QBAAAAVO6lAwIAAAAGMjM4NTU3AQgAAAAFAAAAATEBAAAACy0yMDczODIzNzQwAwAAAAMxNjACAAAABDEwMDcEAAAAATAHAAAACjEwLzI0LzIwMjMIAAAACTkvMzAvMjAyMQkAAAABMB9vCN2L1NsIc5th4I3U2wgmQ0lRLk5ZU0U6R00uSVFfVE9UQUxfQ0wuQ1EzMjAyMS4uLi5VU0QBAAAAVO6lAwIAAAAFNzE5NTEB</t>
  </si>
  <si>
    <t>CAAAAAUAAAABMQEAAAALLTIwNzM4MjM3NDADAAAAAzE2MAIAAAAEMTAwOQQAAAABMAcAAAAKMTAvMjQvMjAyMwgAAAAJOS8zMC8yMDIxCQAAAAEwH28I3YvU2wj2aGXgjdTbCChDSVEuTllTRTpHTS5JUV9UT1RBTF9MSUFCLkNRMzIwMjEuLi4uVVNEAQAAAFTupQMCAAAABjE3ODIzNgEIAAAABQAAAAExAQAAAAstMjA3MzgyMzc0MAMAAAADMTYwAgAAAAQxMjc2BAAAAAEwBwAAAAoxMC8yNC8yMDIzCAAAAAk5LzMwLzIwMjEJAAAAATAfbwjdi9TbCCn7YuCN1NsIKUNJUS5OWVNFOkdNLklRX1BSRUZfRVFVSVRZLkNRMzIwMjEuLi4uVVNEAQAAAFTupQMDAAAAAAAfbwjdi9TbCP31W+CN1NsIMUNJUS5OWVNFOkdNLklRX1RPVEFMX0NPTU1PTl9FUVVJVFkuQ1EzMjAyMS4uLi5VU0QBAAAAVO6lAwIAAAAFNTQxNTABCAAAAAUAAAABMQEAAAALLTIwNzM4MjM3NDADAAAAAzE2MAIAAAAEMTAwNgQAAAABMAcAAAAKMTAvMjQvMjAyMwgAAAAJOS8zMC8yMDIxCQAAAAEwH28I3YvU2whhtlzgjdTbCCJDSVEuTllTRTpHTS5JUV9BUElDLkNRMzIwMjEuLi4uVVNEAQAAAFTupQMCAAAABTI2OTI2AQgAAAAFAAAAATEBAAAACy0yMDczODIzNzQwAwAAAAMxNjACAAAABDEwODQEAAAAATAHAAAACjEwLzI0LzIwMjMIAAAACTkvMzAvMjAyMQkAAAABMB9vCN2L1NsIGaFd4I3U2wggQ0lRLk5ZU0U6R00uSVFfUkUuQ1EzMjAy</t>
  </si>
  <si>
    <t>MS4uLi5VU0QBAAAAVO6lAwIAAAAFNDAyMTIBCAAAAAUAAAABMQEAAAALLTIwNzM4MjM3NDADAAAAAzE2MAIAAAAEMTIyMgQAAAABMAcAAAAKMTAvMjQvMjAyMwgAAAAJOS8zMC8yMDIxCQAAAAEwH28I3YvU2wh1BF/gjdTbCCpDSVEuTllTRTpHTS5JUV9UT1RBTF9FUVVJVFkuQ1EzMjAyMS4uLi5VU0QBAAAAVO6lAwIAAAAFNjAzMjEBCAAAAAUAAAABMQEAAAALLTIwNzM4MjM3NDADAAAAAzE2MAIAAAAEMTI3NQQAAAABMAcAAAAKMTAvMjQvMjAyMwgAAAAJOS8zMC8yMDIxCQAAAAEwH28I3YvU2wiYV2TgjdTbCDtDSVEuTllTRTpHTS5JUV9UT1RBTF9PVVRTVEFORElOR19GSUxJTkdfREFURS5DUTMyMDIxLi4uLlVTRAEAAABU7qUDAgAAAAsxNDUxLjg2MDI5NAEEAAAABQAAAAE1AQAAAAstMjA3MzgyMzc0MAIAAAAFMjQxNTMGAAAAATAfbwjdi9TbCBwbZeCN1NsIKENJUS5OWVNFOkdNLklRX1RPVEFMX0RFQlQuQ1EzMjAyMS4uLi5VU0QBAAAAVO6lAwIAAAAGMTA5OTI4AQgAAAAFAAAAATEBAAAACy0yMDczODIzNzQwAwAAAAMxNjACAAAABDQxNzMEAAAAATAHAAAACjEwLzI0LzIwMjMIAAAACTkvMzAvMjAyMQkAAAABMB9vCN2L1NsIMEJl4I3U2wgsQ0lRLk5ZU0U6R00uSVFfUFJFRl9ESVZfT1RIRVIuQ1EzMjAyMS4uLi5VU0QBAAAAVO6lAwIAAAACNDUBCAAAAAUAAAABMQEAAAALLTIwNzM4MjM3NDAD</t>
  </si>
  <si>
    <t>AAAAAzE2MAIAAAACOTcEAAAAATAHAAAACjEwLzI0LzIwMjMIAAAACTkvMzAvMjAyMQkAAAABMB9vCN2L1NsIy0ha4I3U2wgiQ0lRLk5ZU0U6R00uSVFfQ09HUy5DUTMyMDIxLi4uLlVTRAEAAABU7qUDAgAAAAUyMDY3MgEIAAAABQAAAAExAQAAAAstMjA3MzgyMzc0MAMAAAADMTYwAgAAAAIzNAQAAAABMAcAAAAKMTAvMjQvMjAyMwgAAAAJOS8zMC8yMDIxCQAAAAEwH28I3YvU2wjoMFvgjdTbCCBDSVEuTllTRTpHTS5JUV9BUC5DUTMyMDIxLi4uLlVTRAEAAABU7qUDAgAAAAUxODY0OAEIAAAABQAAAAExAQAAAAstMjA3MzgyMzc0MAMAAAADMTYwAgAAAAQxMDE4BAAAAAEwBwAAAAoxMC8yNC8yMDIzCAAAAAk5LzMwLzIwMjEJAAAAATAfbwjdi9TbCHObYeCN1NsIIENJUS5OWVNFOkdNLklRX0FSLkNRMzIwMjEuLi4uVVNEAQAAAFTupQMCAAAABDgwOTEBCAAAAAUAAAABMQEAAAALLTIwNzM4MjM3NDADAAAAAzE2MAIAAAAEMTAyMQQAAAABMAcAAAAKMTAvMjQvMjAyMwgAAAAJOS8zMC8yMDIxCQAAAAEwH28I3YvU2wh+3VzgjdTbCCdDSVEuTllTRTpHTS5JUV9JTlZFTlRPUlkuQ1EzMjAyMS4uLi5VU0QBAAAAVO6lAwIAAAAFMTQ1MzQBCAAAAAUAAAABMQEAAAALLTIwNzM4MjM3NDADAAAAAzE2MAIAAAAEMTA0MwQAAAABMAcAAAAKMTAvMjQvMjAyMwgAAAAJOS8zMC8yMDIxCQAAAAEwH28I3YvU2wgp+2Lg</t>
  </si>
  <si>
    <t>jdTbCCFDSVEuTllTRTpHTS5JUV9TR0EuQ1EzMjAyMS4uLi5VU0QBAAAAVO6lAwIAAAAEMTY2NAEIAAAABQAAAAExAQAAAAstMjA3MzgyMzc0MAMAAAADMTYwAgAAAAIyMwQAAAABMAcAAAAKMTAvMjQvMjAyMwgAAAAJOS8zMC8yMDIxCQAAAAEwH28I3YvU2wimbVrgjdTbCDZDSVEuTllTRTpHTS5JUV9UT1RBTF9SRVZfMVlSX0FOTl9HUk9XVEguQ1EzMjAyMS4uLi5VU0QBAAAAVO6lAwIAAAAILTI0LjUyMzcBCAAAAAUAAAABMQEAAAALLTIwNzM4MjM3NDADAAAAAzE2MAIAAAAENDE5NAQAAAABMAcAAAAKMTAvMjQvMjAyMwgAAAAJOS8zMC8yMDIxCQAAAAEwH28I3YvU2wiPHVPgjdTbCCBDSVEuTllTRTpHTS5JUV9EQS5DUTMyMDIxLi4uLlVTRAEAAABU7qUDAwAAAAAAH28I3YvU2wgZoV3gjdTbCC5DSVEuTllTRTpHTS5JUV9ORVRfSU5URVJFU1RfRVhQLkNRMzIwMjEuLi4uVVNEAQAAAFTupQMCAAAABC0xOTIBCAAAAAUAAAABMQEAAAALLTIwNzM4MjM3NDADAAAAAzE2MAIAAAADMzY4BAAAAAEwBwAAAAoxMC8yNC8yMDIzCAAAAAk5LzMwLzIwMjEJAAAAATAfbwjdi9TbCDBoXuCN1NsILUNJUS5OWVNFOkdNLklRX05FVF9XT1JLSU5HX0NBUC5DUTMyMDIxLi4uLlVTRAEAAABU7qUDAgAAAAYtMTI3MjQBCAAAAAUAAAABMQEAAAALLTIwNzM4MjM3NDADAAAAAzE2MAIAAAAEMTMxMQQAAAABMAcAAAAKMTAv</t>
  </si>
  <si>
    <t>MjQvMjAyMwgAAAAJOS8zMC8yMDIxCQAAAAEwH28I3YvU2wh1BF/gjdTbCCNDSVEuTllTRTpHTS5JUV9DQVBFWC5DUTMyMDIxLi4uLlVTRAEAAABU7qUDAgAAAAUtMTg1OQEIAAAABQAAAAExAQAAAAstMjA3MzgyMzc0MAMAAAADMTYwAgAAAAQyMDIxBAAAAAEwBwAAAAoxMC8yNC8yMDIzCAAAAAk5LzMwLzIwMjEJAAAAATAfbwjdi9TbCJrGX+CN1NsIJ0NJUS5OWVNFOkdNLklRX1RPVEFMX1JFVi5DUTIyMDIxLi4uLlVTRAEAAABU7qUDAgAAAAUzNDE2NwEIAAAABQAAAAExAQAAAAstMjA4ODA0NzkzNwMAAAADMTYwAgAAAAIyOAQAAAABMAcAAAAKMTAvMjQvMjAyMwgAAAAJNi8zMC8yMDIxCQAAAAEwH28I3YvU2wj99VvgjdTbCCBDSVEuTllTRTpHTS5JUV9OSS5DUTIyMDIxLi4uLlVTRAEAAABU7qUDAgAAAAQyODM2AQgAAAAFAAAAATEBAAAACy0yMDg4MDQ3OTM3AwAAAAMxNjACAAAAAjE1BAAAAAEwBwAAAAoxMC8yNC8yMDIzCAAAAAk2LzMwLzIwMjEJAAAAATAfbwjdi9TbCGG2XOCN1NsIKENJUS5OWVNFOkdNLklRX0NBU0hfRVFVSVYuQ1EyMjAyMS4uLi5VU0QBAAAAVO6lAwIAAAAFMTg1MjABCAAAAAUAAAABMQEAAAALLTIwODgwNDc5MzcDAAAAAzE2MAIAAAAEMTA5NgQAAAABMAcAAAAKMTAvMjQvMjAyMwgAAAAJNi8zMC8yMDIxCQAAAAEwH28I3YvU2wgp+2LgjdTbCCxDSVEuTllTRTpHTS5JUV9D</t>
  </si>
  <si>
    <t>QVNIX1NUX0lOVkVTVC5DUTIyMDIxLi4uLlVTRAEAAABU7qUDAgAAAAUyNDczMQEIAAAABQAAAAExAQAAAAstMjA4ODA0NzkzNwMAAAADMTYwAgAAAAQxMDAyBAAAAAEwBwAAAAoxMC8yNC8yMDIzCAAAAAk2LzMwLzIwMjEJAAAAATAfbwjdi9TbCOewYOCN1NsIJkNJUS5OWVNFOkdNLklRX1RPVEFMX0NBLkNRMjIwMjEuLi4uVVNEAQAAAFTupQMCAAAABTgyNjA5AQgAAAAFAAAAATEBAAAACy0yMDg4MDQ3OTM3AwAAAAMxNjACAAAABDEwMDgEAAAAATAHAAAACjEwLzI0LzIwMjMIAAAACTYvMzAvMjAyMQkAAAABMB9vCN2L1NsImFdk4I3U2wgqQ0lRLk5ZU0U6R00uSVFfVE9UQUxfQVNTRVRTLkNRMjIwMjEuLi4uVVNEAQAAAFTupQMCAAAABjI0MTgwMwEIAAAABQAAAAExAQAAAAstMjA4ODA0NzkzNwMAAAADMTYwAgAAAAQxMDA3BAAAAAEwBwAAAAoxMC8yNC8yMDIzCAAAAAk2LzMwLzIwMjEJAAAAATAfbwjdi9TbCNocXOCN1NsIJkNJUS5OWVNFOkdNLklRX1RPVEFMX0NMLkNRMjIwMjEuLi4uVVNEAQAAAFTupQMCAAAABTc0ODExAQgAAAAFAAAAATEBAAAACy0yMDg4MDQ3OTM3AwAAAAMxNjACAAAABDEwMDkEAAAAATAHAAAACjEwLzI0LzIwMjMIAAAACTYvMzAvMjAyMQkAAAABMB9vCN2L1NsIHBtl4I3U2wgoQ0lRLk5ZU0U6R00uSVFfVE9UQUxfTElBQi5DUTIyMDIxLi4uLlVTRAEAAABU7qUDAgAAAAYx</t>
  </si>
  <si>
    <t>ODM5MjcBCAAAAAUAAAABMQEAAAALLTIwODgwNDc5MzcDAAAAAzE2MAIAAAAEMTI3NgQAAAABMAcAAAAKMTAvMjQvMjAyMwgAAAAJNi8zMC8yMDIxCQAAAAEwH28I3YvU2wh1BF/gjdTbCClDSVEuTllTRTpHTS5JUV9QUkVGX0VRVUlUWS5DUTIyMDIxLi4uLlVTRAEAAABU7qUDAwAAAAAAH28I3YvU2wiaxl/gjdTbCDFDSVEuTllTRTpHTS5JUV9UT1RBTF9DT01NT05fRVFVSVRZLkNRMjIwMjEuLi4uVVNEAQAAAFTupQMCAAAABTUxNjY5AQgAAAAFAAAAATEBAAAACy0yMDg4MDQ3OTM3AwAAAAMxNjACAAAABDEwMDYEAAAAATAHAAAACjEwLzI0LzIwMjMIAAAACTYvMzAvMjAyMQkAAAABMB9vCN2L1NsI7Ylg4I3U2wgiQ0lRLk5ZU0U6R00uSVFfQVBJQy5DUTIyMDIxLi4uLlVTRAEAAABU7qUDAgAAAAUyNjg0NAEIAAAABQAAAAExAQAAAAstMjA4ODA0NzkzNwMAAAADMTYwAgAAAAQxMDg0BAAAAAEwBwAAAAoxMC8yNC8yMDIzCAAAAAk2LzMwLzIwMjEJAAAAATAfbwjdi9TbCFV0YeCN1NsIIENJUS5OWVNFOkdNLklRX1JFLkNRMjIwMjEuLi4uVVNEAQAAAFTupQMCAAAABTM3ODA2AQgAAAAFAAAAATEBAAAACy0yMDg4MDQ3OTM3AwAAAAMxNjACAAAABDEyMjIEAAAAATAHAAAACjEwLzI0LzIwMjMIAAAACTYvMzAvMjAyMQkAAAABMB9vCN2L1NsI6DBb4I3U2wgqQ0lRLk5ZU0U6R00uSVFfVE9UQUxfRVFVSVRZ</t>
  </si>
  <si>
    <t>LkNRMjIwMjEuLi4uVVNEAQAAAFTupQMCAAAABTU3ODc2AQgAAAAFAAAAATEBAAAACy0yMDg4MDQ3OTM3AwAAAAMxNjACAAAABDEyNzUEAAAAATAHAAAACjEwLzI0LzIwMjMIAAAACTYvMzAvMjAyMQkAAAABMB9vCN2L1NsI/fVb4I3U2wg7Q0lRLk5ZU0U6R00uSVFfVE9UQUxfT1VUU1RBTkRJTkdfRklMSU5HX0RBVEUuQ1EyMjAyMS4uLi5VU0QBAAAAVO6lAwIAAAALMTQ1MS43MjM4MTIBBAAAAAUAAAABNQEAAAALLTIwODgwNDc5MzcCAAAABTI0MTUzBgAAAAEwH28I3YvU2whhtlzgjdTbCChDSVEuTllTRTpHTS5JUV9UT1RBTF9ERUJULkNRMjIwMjEuLi4uVVNEAQAAAFTupQMCAAAABjExMTg2NwEIAAAABQAAAAExAQAAAAstMjA4ODA0NzkzNwMAAAADMTYwAgAAAAQ0MTczBAAAAAEwBwAAAAoxMC8yNC8yMDIzCAAAAAk2LzMwLzIwMjEJAAAAATAfbwjdi9TbCL55XeCN1NsILENJUS5OWVNFOkdNLklRX1BSRUZfRElWX09USEVSLkNRMjIwMjEuLi4uVVNEAQAAAFTupQMCAAAAAjQ2AQgAAAAFAAAAATEBAAAACy0yMDg4MDQ3OTM3AwAAAAMxNjACAAAAAjk3BAAAAAEwBwAAAAoxMC8yNC8yMDIzCAAAAAk2LzMwLzIwMjEJAAAAATAfbwjdi9TbCFY9XuCN1NsIIkNJUS5OWVNFOkdNLklRX0NPR1MuQ1EyMjAyMS4uLi5VU0QBAAAAVO6lAwIAAAAFMjcyNjYBCAAAAAUAAAABMQEAAAALLTIwODgwNDc5MzcDAAAA</t>
  </si>
  <si>
    <t>AzE2MAIAAAACMzQEAAAAATAHAAAACjEwLzI0LzIwMjMIAAAACTYvMzAvMjAyMQkAAAABMB9vCN2L1NsImFdk4I3U2wggQ0lRLk5ZU0U6R00uSVFfQVAuQ1EyMjAyMS4uLi5VU0QBAAAAVO6lAwIAAAAFMjE0MzEBCAAAAAUAAAABMQEAAAALLTIwODgwNDc5MzcDAAAAAzE2MAIAAAAEMTAxOAQAAAABMAcAAAAKMTAvMjQvMjAyMwgAAAAJNi8zMC8yMDIxCQAAAAEwH28I3YvU2wgcG2XgjdTbCCBDSVEuTllTRTpHTS5JUV9BUi5DUTIyMDIxLi4uLlVTRAEAAABU7qUDAgAAAAQ4MTY3AQgAAAAFAAAAATEBAAAACy0yMDg4MDQ3OTM3AwAAAAMxNjACAAAABDEwMjEEAAAAATAHAAAACjEwLzI0LzIwMjMIAAAACTYvMzAvMjAyMQkAAAABMB9vCN2L1NsIsvJS4I3U2wgnQ0lRLk5ZU0U6R00uSVFfSU5WRU5UT1JZLkNRMjIwMjEuLi4uVVNEAQAAAFTupQMCAAAABTEzMTAyAQgAAAAFAAAAATEBAAAACy0yMDg4MDQ3OTM3AwAAAAMxNjACAAAABDEwNDMEAAAAATAHAAAACjEwLzI0LzIwMjMIAAAACTYvMzAvMjAyMQkAAAABMB9vCN2L1NsI6uBl4I3U2wghQ0lRLk5ZU0U6R00uSVFfU0dBLkNRMjIwMjEuLi4uVVNEAQAAAFTupQMCAAAABDE2NDABCAAAAAUAAAABMQEAAAALLTIwODgwNDc5MzcDAAAAAzE2MAIAAAACMjMEAAAAATAHAAAACjEwLzI0LzIwMjMIAAAACTYvMzAvMjAyMQkAAAABMB9vCN2L1NsIy0ha4I3U2wg2</t>
  </si>
  <si>
    <t>Q0lRLk5ZU0U6R00uSVFfVE9UQUxfUkVWXzFZUl9BTk5fR1JPV1RILkNRMjIwMjEuLi4uVVNEAQAAAFTupQMCAAAACDEwMy42NDE2AQgAAAAFAAAAATEBAAAACy0yMDg4MDQ3OTM3AwAAAAMxNjACAAAABDQxOTQEAAAAATAHAAAACjEwLzI0LzIwMjMIAAAACTYvMzAvMjAyMQkAAAABMB9vCN2L1NsI7Ylg4I3U2wggQ0lRLk5ZU0U6R00uSVFfREEuQ1EyMjAyMS4uLi5VU0QBAAAAVO6lAwMAAAAAAB9vCN2L1NsIVXRh4I3U2wguQ0lRLk5ZU0U6R00uSVFfTkVUX0lOVEVSRVNUX0VYUC5DUTIyMDIxLi4uLlVTRAEAAABU7qUDAgAAAAQtMjExAQgAAAAFAAAAATEBAAAACy0yMDg4MDQ3OTM3AwAAAAMxNjACAAAAAzM2OAQAAAABMAcAAAAKMTAvMjQvMjAyMwgAAAAJNi8zMC8yMDIxCQAAAAEwH28I3YvU2wimbVrgjdTbCC1DSVEuTllTRTpHTS5JUV9ORVRfV09SS0lOR19DQVAuQ1EyMjAyMS4uLi5VU0QBAAAAVO6lAwIAAAAGLTE2MDM3AQgAAAAFAAAAATEBAAAACy0yMDg4MDQ3OTM3AwAAAAMxNjACAAAABDEzMTEEAAAAATAHAAAACjEwLzI0LzIwMjMIAAAACTYvMzAvMjAyMQkAAAABMB9vCN2L1NsIKfti4I3U2wgjQ0lRLk5ZU0U6R00uSVFfQ0FQRVguQ1EyMjAyMS4uLi5VU0QBAAAAVO6lAwIAAAAFLTE1NzMBCAAAAAUAAAABMQEAAAALLTIwODgwNDc5MzcDAAAAAzE2MAIAAAAEMjAyMQQAAAABMAcAAAAKMTAv</t>
  </si>
  <si>
    <t>MjQvMjAyMwgAAAAJNi8zMC8yMDIxCQAAAAEwH28I3YvU2wj2aGXgjdTbCCdDSVEuTllTRTpHTS5JUV9UT1RBTF9SRVYuQ1ExMjAyMS4uLi5VU0QBAAAAVO6lAwIAAAAFMzI0NzQBCAAAAAUAAAABMQEAAAALLTIxMDA2MTkyNjADAAAAAzE2MAIAAAACMjgEAAAAATAHAAAACjEwLzI0LzIwMjMIAAAACTMvMzEvMjAyMQkAAAABMB9vCN2L1NsImsZf4I3U2wggQ0lRLk5ZU0U6R00uSVFfTkkuQ1ExMjAyMS4uLi5VU0QBAAAAVO6lAwIAAAAEMzAyMgEIAAAABQAAAAExAQAAAAstMjEwMDYxOTI2MAMAAAADMTYwAgAAAAIxNQQAAAABMAcAAAAKMTAvMjQvMjAyMwgAAAAJMy8zMS8yMDIxCQAAAAEwH28I3YvU2wgwQmXgjdTbCChDSVEuTllTRTpHTS5JUV9DQVNIX0VRVUlWLkNRMTIwMjEuLi4uVVNEAQAAAFTupQMCAAAABTE1MzA5AQgAAAAFAAAAATEBAAAACy0yMTAwNjE5MjYwAwAAAAMxNjACAAAABDEwOTYEAAAAATAHAAAACjEwLzI0LzIwMjMIAAAACTMvMzEvMjAyMQkAAAABMB9vCN2L1NsIsvJS4I3U2wgsQ0lRLk5ZU0U6R00uSVFfQ0FTSF9TVF9JTlZFU1QuQ1ExMjAyMS4uLi5VU0QBAAAAVO6lAwIAAAAFMjMwODABCAAAAAUAAAABMQEAAAALLTIxMDA2MTkyNjADAAAAAzE2MAIAAAAEMTAwMgQAAAABMAcAAAAKMTAvMjQvMjAyMwgAAAAJMy8zMS8yMDIxCQAAAAEwH28I3YvU2wjLSFrgjdTbCCZDSVEuTllT</t>
  </si>
  <si>
    <t>RTpHTS5JUV9UT1RBTF9DQS5DUTEyMDIxLi4uLlVTRAEAAABU7qUDAgAAAAU4MjA5MQEIAAAABQAAAAExAQAAAAstMjEwMDYxOTI2MAMAAAADMTYwAgAAAAQxMDA4BAAAAAEwBwAAAAoxMC8yNC8yMDIzCAAAAAkzLzMxLzIwMjEJAAAAATAfbwjdi9TbCOgwW+CN1NsIKkNJUS5OWVNFOkdNLklRX1RPVEFMX0FTU0VUUy5DUTEyMDIxLi4uLlVTRAEAAABU7qUDAgAAAAYyMzg0MTEBCAAAAAUAAAABMQEAAAALLTIxMDA2MTkyNjADAAAAAzE2MAIAAAAEMTAwNwQAAAABMAcAAAAKMTAvMjQvMjAyMwgAAAAJMy8zMS8yMDIxCQAAAAEwH28I3YvU2whWPV7gjdTbCCZDSVEuTllTRTpHTS5JUV9UT1RBTF9DTC5DUTEyMDIxLi4uLlVTRAEAAABU7qUDAgAAAAU3NjMyMwEIAAAABQAAAAExAQAAAAstMjEwMDYxOTI2MAMAAAADMTYwAgAAAAQxMDA5BAAAAAEwBwAAAAoxMC8yNC8yMDIzCAAAAAkzLzMxLzIwMjEJAAAAATAfbwjdi9TbCOrgZeCN1NsIKENJUS5OWVNFOkdNLklRX1RPVEFMX0xJQUIuQ1ExMjAyMS4uLi5VU0QBAAAAVO6lAwIAAAAGMTgzOTY4AQgAAAAFAAAAATEBAAAACy0yMTAwNjE5MjYwAwAAAAMxNjACAAAABDEyNzYEAAAAATAHAAAACjEwLzI0LzIwMjMIAAAACTMvMzEvMjAyMQkAAAABMB9vCN2L1NsIKfti4I3U2wgpQ0lRLk5ZU0U6R00uSVFfUFJFRl9FUVVJVFkuQ1ExMjAyMS4uLi5VU0QBAAAAVO6l</t>
  </si>
  <si>
    <t>AwMAAAAAAB9vCN2L1NsIpm1a4I3U2wgxQ0lRLk5ZU0U6R00uSVFfVE9UQUxfQ09NTU9OX0VRVUlUWS5DUTEyMDIxLi4uLlVTRAEAAABU7qUDAgAAAAU0ODM0MwEIAAAABQAAAAExAQAAAAstMjEwMDYxOTI2MAMAAAADMTYwAgAAAAQxMDA2BAAAAAEwBwAAAAoxMC8yNC8yMDIzCAAAAAkzLzMxLzIwMjEJAAAAATAfbwjdi9TbCJhXZOCN1NsIIkNJUS5OWVNFOkdNLklRX0FQSUMuQ1ExMjAyMS4uLi5VU0QBAAAAVO6lAwIAAAAFMjY2NjcBCAAAAAUAAAABMQEAAAALLTIxMDA2MTkyNjADAAAAAzE2MAIAAAAEMTA4NAQAAAABMAcAAAAKMTAvMjQvMjAyMwgAAAAJMy8zMS8yMDIxCQAAAAEwH28I3YvU2wgN9GTgjdTbCCBDSVEuTllTRTpHTS5JUV9SRS5DUTEyMDIxLi4uLlVTRAEAAABU7qUDAgAAAAUzNDk4OAEIAAAABQAAAAExAQAAAAstMjEwMDYxOTI2MAMAAAADMTYwAgAAAAQxMjIyBAAAAAEwBwAAAAoxMC8yNC8yMDIzCAAAAAkzLzMxLzIwMjEJAAAAATAfbwjdi9TbCHUEX+CN1NsIKkNJUS5OWVNFOkdNLklRX1RPVEFMX0VRVUlUWS5DUTEyMDIxLi4uLlVTRAEAAABU7qUDAgAAAAU1NDQ0MwEIAAAABQAAAAExAQAAAAstMjEwMDYxOTI2MAMAAAADMTYwAgAAAAQxMjc1BAAAAAEwBwAAAAoxMC8yNC8yMDIzCAAAAAkzLzMxLzIwMjEJAAAAATAfbwjdi9TbCJrGX+CN1NsIO0NJUS5OWVNFOkdNLklRX1RPVEFM</t>
  </si>
  <si>
    <t>X09VVFNUQU5ESU5HX0ZJTElOR19EQVRFLkNRMTIwMjEuLi4uVVNEAQAAAFTupQMCAAAACjE0NTAuNjcwODcBBAAAAAUAAAABNQEAAAALLTIxMDA2MTkyNjACAAAABTI0MTUzBgAAAAEwH28I3YvU2wjtiWDgjdTbCChDSVEuTllTRTpHTS5JUV9UT1RBTF9ERUJULkNRMTIwMjEuLi4uVVNEAQAAAFTupQMCAAAABjExMjE5MgEIAAAABQAAAAExAQAAAAstMjEwMDYxOTI2MAMAAAADMTYwAgAAAAQ0MTczBAAAAAEwBwAAAAoxMC8yNC8yMDIzCAAAAAkzLzMxLzIwMjEJAAAAATAfbwjdi9TbCFV0YeCN1NsILENJUS5OWVNFOkdNLklRX1BSRUZfRElWX09USEVSLkNRMTIwMjEuLi4uVVNEAQAAAFTupQMCAAAAAjQ2AQgAAAAFAAAAATEBAAAACy0yMTAwNjE5MjYwAwAAAAMxNjACAAAAAjk3BAAAAAEwBwAAAAoxMC8yNC8yMDIzCAAAAAkzLzMxLzIwMjEJAAAAATAfbwjdi9TbCLLyUuCN1NsIIkNJUS5OWVNFOkdNLklRX0NPR1MuQ1ExMjAyMS4uLi5VU0QBAAAAVO6lAwIAAAAFMjUxMTUBCAAAAAUAAAABMQEAAAALLTIxMDA2MTkyNjADAAAAAzE2MAIAAAACMzQEAAAAATAHAAAACjEwLzI0LzIwMjMIAAAACTMvMzEvMjAyMQkAAAABMB9vCN2L1NsI6DBb4I3U2wggQ0lRLk5ZU0U6R00uSVFfQVAuQ1ExMjAyMS4uLi5VU0QBAAAAVO6lAwIAAAAFMjA0NDYBCAAAAAUAAAABMQEAAAALLTIxMDA2MTkyNjADAAAAAzE2MAIA</t>
  </si>
  <si>
    <t>AAAEMTAxOAQAAAABMAcAAAAKMTAvMjQvMjAyMwgAAAAJMy8zMS8yMDIxCQAAAAEwH28I3YvU2wj99VvgjdTbCCBDSVEuTllTRTpHTS5JUV9BUi5DUTEyMDIxLi4uLlVTRAEAAABU7qUDAgAAAAQ5MTI2AQgAAAAFAAAAATEBAAAACy0yMTAwNjE5MjYwAwAAAAMxNjACAAAABDEwMjEEAAAAATAHAAAACjEwLzI0LzIwMjMIAAAACTMvMzEvMjAyMQkAAAABMB9vCN2L1NsIYbZc4I3U2wgnQ0lRLk5ZU0U6R00uSVFfSU5WRU5UT1JZLkNRMTIwMjEuLi4uVVNEAQAAAFTupQMCAAAABTEyMDY2AQgAAAAFAAAAATEBAAAACy0yMTAwNjE5MjYwAwAAAAMxNjACAAAABDEwNDMEAAAAATAHAAAACjEwLzI0LzIwMjMIAAAACTMvMzEvMjAyMQkAAAABMB9vCN2L1NsIvnld4I3U2wghQ0lRLk5ZU0U6R00uSVFfU0dBLkNRMTIwMjEuLi4uVVNEAQAAAFTupQMCAAAABDEzMjABCAAAAAUAAAABMQEAAAALLTIxMDA2MTkyNjADAAAAAzE2MAIAAAACMjMEAAAAATAHAAAACjEwLzI0LzIwMjMIAAAACTMvMzEvMjAyMQkAAAABMB9vCN2L1NsIpEdj4I3U2wg2Q0lRLk5ZU0U6R00uSVFfVE9UQUxfUkVWXzFZUl9BTk5fR1JPV1RILkNRMTIwMjEuLi4uVVNEAQAAAFTupQMCAAAABy0wLjcxODUBCAAAAAUAAAABMQEAAAALLTIxMDA2MTkyNjADAAAAAzE2MAIAAAAENDE5NAQAAAABMAcAAAAKMTAvMjQvMjAyMwgAAAAJMy8zMS8yMDIxCQAA</t>
  </si>
  <si>
    <t>AAEwH28I3YvU2wiYV2TgjdTbCCBDSVEuTllTRTpHTS5JUV9EQS5DUTEyMDIxLi4uLlVTRAEAAABU7qUDAwAAAAAAH28I3YvU2wgN9GTgjdTbCC5DSVEuTllTRTpHTS5JUV9ORVRfSU5URVJFU1RfRVhQLkNRMTIwMjEuLi4uVVNEAQAAAFTupQMCAAAABC0yMTgBCAAAAAUAAAABMQEAAAALLTIxMDA2MTkyNjADAAAAAzE2MAIAAAADMzY4BAAAAAEwBwAAAAoxMC8yNC8yMDIzCAAAAAkzLzMxLzIwMjEJAAAAATAfbwjdi9TbCDBCZeCN1NsILUNJUS5OWVNFOkdNLklRX05FVF9XT1JLSU5HX0NBUC5DUTEyMDIxLi4uLlVTRAEAAABU7qUDAgAAAAYtMTYxNjYBCAAAAAUAAAABMQEAAAALLTIxMDA2MTkyNjADAAAAAzE2MAIAAAAEMTMxMQQAAAABMAcAAAAKMTAvMjQvMjAyMwgAAAAJMy8zMS8yMDIxCQAAAAEwH28I3YvU2wjLSFrgjdTbCCNDSVEuTllTRTpHTS5JUV9DQVBFWC5DUTEyMDIxLi4uLlVTRAEAAABU7qUDAgAAAAQtODc4AQgAAAAFAAAAATEBAAAACy0yMTAwNjE5MjYwAwAAAAMxNjACAAAABDIwMjEEAAAAATAHAAAACjEwLzI0LzIwMjMIAAAACTMvMzEvMjAyMQkAAAABMB9vCN2L1NsImsZf4I3U2wgnQ0lRLk5ZU0U6R00uSVFfVE9UQUxfUkVWLkNRNDIwMjAuLi4uVVNEAQAAAFTupQMCAAAABTM3NTE4AQgAAAAFAAAAATEBAAAACy0yMTEzODc5NjcwAwAAAAMxNjACAAAAAjI4BAAAAAEwBwAAAAoxMC8y</t>
  </si>
  <si>
    <t>NC8yMDIzCAAAAAoxMi8zMS8yMDIwCQAAAAEwH28I3YvU2wj99VvgjdTbCCBDSVEuTllTRTpHTS5JUV9OSS5DUTQyMDIwLi4uLlVTRAEAAABU7qUDAgAAAAQyODQ2AQgAAAAFAAAAATEBAAAACy0yMTEzODc5NjcwAwAAAAMxNjACAAAAAjE1BAAAAAEwBwAAAAoxMC8yNC8yMDIzCAAAAAoxMi8zMS8yMDIwCQAAAAEwH28I3YvU2whhtlzgjdTbCChDSVEuTllTRTpHTS5JUV9DQVNIX0VRVUlWLkNRNDIwMjAuLi4uVVNEAQAAAFTupQMCAAAABTE0ODkyAQgAAAAFAAAAATEBAAAACy0yMTEzODc5NjcwAwAAAAMxNjACAAAABDEwOTYEAAAAATAHAAAACjEwLzI0LzIwMjMIAAAACjEyLzMxLzIwMjAJAAAAATAfbwjdi9TbCL55XeCN1NsILENJUS5OWVNFOkdNLklRX0NBU0hfU1RfSU5WRVNULkNRNDIwMjAuLi4uVVNEAQAAAFTupQMCAAAABTIzOTM4AQgAAAAFAAAAATEBAAAACy0yMTEzODc5NjcwAwAAAAMxNjACAAAABDEwMDIEAAAAATAHAAAACjEwLzI0LzIwMjMIAAAACjEyLzMxLzIwMjAJAAAAATAfbwjdi9TbCFY9XuCN1NsIJkNJUS5OWVNFOkdNLklRX1RPVEFMX0NBLkNRNDIwMjAuLi4uVVNEAQAAAFTupQMCAAAABTgwOTI0AQgAAAAFAAAAATEBAAAACy0yMTEzODc5NjcwAwAAAAMxNjACAAAABDEwMDgEAAAAATAHAAAACjEwLzI0LzIwMjMIAAAACjEyLzMxLzIwMjAJAAAAATAfbwjdi9TbCHUEX+CN1NsIKkNJ</t>
  </si>
  <si>
    <t>US5OWVNFOkdNLklRX1RPVEFMX0FTU0VUUy5DUTQyMDIwLi4uLlVTRAEAAABU7qUDAgAAAAYyMzUxOTQBCAAAAAUAAAABMQEAAAALLTIxMTM4Nzk2NzADAAAAAzE2MAIAAAAEMTAwNwQAAAABMAcAAAAKMTAvMjQvMjAyMwgAAAAKMTIvMzEvMjAyMAkAAAABMB9vCN2L1NsIDfRk4I3U2wgmQ0lRLk5ZU0U6R00uSVFfVE9UQUxfQ0wuQ1E0MjAyMC4uLi5VU0QBAAAAVO6lAwIAAAAFNzk5MTABCAAAAAUAAAABMQEAAAALLTIxMTM4Nzk2NzADAAAAAzE2MAIAAAAEMTAwOQQAAAABMAcAAAAKMTAvMjQvMjAyMwgAAAAKMTIvMzEvMjAyMAkAAAABMB9vCN2L1NsI6uBl4I3U2wgoQ0lRLk5ZU0U6R00uSVFfVE9UQUxfTElBQi5DUTQyMDIwLi4uLlVTRAEAAABU7qUDAgAAAAYxODU1MTcBCAAAAAUAAAABMQEAAAALLTIxMTM4Nzk2NzADAAAAAzE2MAIAAAAEMTI3NgQAAAABMAcAAAAKMTAvMjQvMjAyMwgAAAAKMTIvMzEvMjAyMAkAAAABMB9vCN2L1NsIy0ha4I3U2wgpQ0lRLk5ZU0U6R00uSVFfUFJFRl9FUVVJVFkuQ1E0MjAyMC4uLi5VU0QBAAAAVO6lAwMAAAAAAB9vCN2L1NsI6DBb4I3U2wgxQ0lRLk5ZU0U6R00uSVFfVE9UQUxfQ09NTU9OX0VRVUlUWS5DUTQyMDIwLi4uLlVTRAEAAABU7qUDAgAAAAU0NTAzMAEIAAAABQAAAAExAQAAAAstMjExMzg3OTY3MAMAAAADMTYwAgAAAAQxMDA2BAAAAAEwBwAAAAoxMC8y</t>
  </si>
  <si>
    <t>NC8yMDIzCAAAAAoxMi8zMS8yMDIwCQAAAAEwH28I3YvU2wiy8lLgjdTbCCJDSVEuTllTRTpHTS5JUV9BUElDLkNRNDIwMjAuLi4uVVNEAQAAAFTupQMCAAAABTI2NTQyAQgAAAAFAAAAATEBAAAACy0yMTEzODc5NjcwAwAAAAMxNjACAAAABDEwODQEAAAAATAHAAAACjEwLzI0LzIwMjMIAAAACjEyLzMxLzIwMjAJAAAAATAfbwjdi9TbCFV0YeCN1NsIIENJUS5OWVNFOkdNLklRX1JFLkNRNDIwMjAuLi4uVVNEAQAAAFTupQMCAAAABTMxOTYyAQgAAAAFAAAAATEBAAAACy0yMTEzODc5NjcwAwAAAAMxNjACAAAABDEyMjIEAAAAATAHAAAACjEwLzI0LzIwMjMIAAAACjEyLzMxLzIwMjAJAAAAATAfbwjdi9TbCFDSYuCN1NsIKkNJUS5OWVNFOkdNLklRX1RPVEFMX0VRVUlUWS5DUTQyMDIwLi4uLlVTRAEAAABU7qUDAgAAAAU0OTY3NwEIAAAABQAAAAExAQAAAAstMjExMzg3OTY3MAMAAAADMTYwAgAAAAQxMjc1BAAAAAEwBwAAAAoxMC8yNC8yMDIzCAAAAAoxMi8zMS8yMDIwCQAAAAEwH28I3YvU2wggKl/gjdTbCDtDSVEuTllTRTpHTS5JUV9UT1RBTF9PVVRTVEFORElOR19GSUxJTkdfREFURS5DUTQyMDIwLi4uLlVTRAEAAABU7qUDAgAAAAoxNDQwLjkxMjgyAQQAAAAFAAAAATUBAAAACy0yMTEzODc5NjcwAgAAAAUyNDE1MwYAAAABMB9vCN2L1NsImFdk4I3U2wgoQ0lRLk5ZU0U6R00uSVFfVE9UQUxfREVC</t>
  </si>
  <si>
    <t>VC5DUTQyMDIwLi4uLlVTRAEAAABU7qUDAgAAAAYxMTEwNzIBCAAAAAUAAAABMQEAAAALLTIxMTM4Nzk2NzADAAAAAzE2MAIAAAAENDE3MwQAAAABMAcAAAAKMTAvMjQvMjAyMwgAAAAKMTIvMzEvMjAyMAkAAAABMB9vCN2L1NsIvnld4I3U2wgsQ0lRLk5ZU0U6R00uSVFfUFJFRl9ESVZfT1RIRVIuQ1E0MjAyMC4uLi5VU0QBAAAAVO6lAwIAAAACNDUBCAAAAAUAAAABMQEAAAALLTIxMTM4Nzk2NzADAAAAAzE2MAIAAAACOTcEAAAAATAHAAAACjEwLzI0LzIwMjMIAAAACjEyLzMxLzIwMjAJAAAAATAfbwjdi9TbCFY9XuCN1NsIIkNJUS5OWVNFOkdNLklRX0NPR1MuQ1E0MjAyMC4uLi5VU0QBAAAAVO6lAwIAAAAFMzAxMTcBCAAAAAUAAAABMQEAAAALLTIxMTM4Nzk2NzADAAAAAzE2MAIAAAACMzQEAAAAATAHAAAACjEwLzI0LzIwMjMIAAAACjEyLzMxLzIwMjAJAAAAATAfbwjdi9TbCHUEX+CN1NsIIENJUS5OWVNFOkdNLklRX0FQLkNRNDIwMjAuLi4uVVNEAQAAAFTupQMCAAAABTE5OTI4AQgAAAAFAAAAATEBAAAACy0yMTEzODc5NjcwAwAAAAMxNjACAAAABDEwMTgEAAAAATAHAAAACjEwLzI0LzIwMjMIAAAACjEyLzMxLzIwMjAJAAAAATAfbwjdi9TbCJrGX+CN1NsIIENJUS5OWVNFOkdNLklRX0FSLkNRNDIwMjAuLi4uVVNEAQAAAFTupQMCAAAABDgwMzUBCAAAAAUAAAABMQEAAAALLTIxMTM4Nzk2NzAD</t>
  </si>
  <si>
    <t>AAAAAzE2MAIAAAAEMTAyMQQAAAABMAcAAAAKMTAvMjQvMjAyMwgAAAAKMTIvMzEvMjAyMAkAAAABMB9vCN2L1NsI7Ylg4I3U2wgnQ0lRLk5ZU0U6R00uSVFfSU5WRU5UT1JZLkNRNDIwMjAuLi4uVVNEAQAAAFTupQMCAAAABTEwMjM1AQgAAAAFAAAAATEBAAAACy0yMTEzODc5NjcwAwAAAAMxNjACAAAABDEwNDMEAAAAATAHAAAACjEwLzI0LzIwMjMIAAAACjEyLzMxLzIwMjAJAAAAATAfbwjdi9TbCMtIWuCN1NsIIUNJUS5OWVNFOkdNLklRX1NHQS5DUTQyMDIwLi4uLlVTRAEAAABU7qUDAgAAAAQyMDg4AQgAAAAFAAAAATEBAAAACy0yMTEzODc5NjcwAwAAAAMxNjACAAAAAjIzBAAAAAEwBwAAAAoxMC8yNC8yMDIzCAAAAAoxMi8zMS8yMDIwCQAAAAEwH28I3YvU2whmDFvgjdTbCDZDSVEuTllTRTpHTS5JUV9UT1RBTF9SRVZfMVlSX0FOTl9HUk9XVEguQ1E0MjAyMC4uLi5VU0QBAAAAVO6lAwIAAAAHMjEuNzA4OQEIAAAABQAAAAExAQAAAAstMjExMzg3OTY3MAMAAAADMTYwAgAAAAQ0MTk0BAAAAAEwBwAAAAoxMC8yNC8yMDIzCAAAAAoxMi8zMS8yMDIwCQAAAAEwH28I3YvU2wj99VvgjdTbCCBDSVEuTllTRTpHTS5JUV9EQS5DUTQyMDIwLi4uLlVTRAEAAABU7qUDAwAAAAAAH28I3YvU2wiy8lLgjdTbCC5DSVEuTllTRTpHTS5JUV9ORVRfSU5URVJFU1RfRVhQLkNRNDIwMjAuLi4uVVNEAQAAAFTupQMC</t>
  </si>
  <si>
    <t>AAAABC0yMjkBCAAAAAUAAAABMQEAAAALLTIxMTM4Nzk2NzADAAAAAzE2MAIAAAADMzY4BAAAAAEwBwAAAAoxMC8yNC8yMDIzCAAAAAoxMi8zMS8yMDIwCQAAAAEwH28I3YvU2whhtlzgjdTbCCZDSVEuTllTRTpHTS5JUV9JTkRVU1RSWS5DUTIyMDE0Li4uLlVTRAEAAABU7qUDAwAAAAtBdXRvbW9iaWxlcwCBdBjdi9TbCF51TeCN1NsIJkNJUS5OWVNFOkdNLklRX0lORFVTVFJZLkNRMTIwMTQuLi4uVVNEAQAAAFTupQMDAAAAC0F1dG9tb2JpbGVzAIF0GN2L1NsIlRRg4I3U2wgmQ0lRLk5ZU0U6R00uSVFfSU5EVVNUUlkuQ1E0MjAxMy4uLi5VU0QBAAAAVO6lAwMAAAALQXV0b21vYmlsZXMAgXQY3YvU2wjFi1XgjdTbCCZDSVEuTllTRTpHTS5JUV9JTkRVU1RSWS5DUTMyMDEzLi4uLlVTRAEAAABU7qUDAwAAAAtBdXRvbW9iaWxlcwCBdBjdi9TbCNocXOCN1NsIJkNJUS5OWVNFOkdNLklRX0lORFVTVFJZLkNRMjIwMTMuLi4uVVNEAQAAAFTupQMDAAAAC0F1dG9tb2JpbGVzAIF0GN2L1NsIiQRd4I3U2wgmQ0lRLk5ZU0U6R00uSVFfSU5EVVNUUlkuQ1ExMjAxMy4uLi5VU0QBAAAAVO6lAwMAAAALQXV0b21vYmlsZXMAgXQY3YvU2wjfVFTgjdTbCCZDSVEuTllTRTpHTS5JUV9JTkRVU1RSWS5DUTQyMDEyLi4uLlVTRAEAAABU7qUDAwAAAAtBdXRvbW9iaWxlcwCBdBjdi9TbCE+WWuCN1NsIJkNJUS5OWVNFOkdN</t>
  </si>
  <si>
    <t>LklRX0lORFVTVFJZLkNRMzIwMTIuLi4uVVNEAQAAAFTupQMDAAAAC0F1dG9tb2JpbGVzAIF0GN2L1NsIcIxe4I3U2wgmQ0lRLk5ZU0U6R00uSVFfSU5EVVNUUlkuQ1EyMjAxMi4uLi5VU0QBAAAAVO6lAwMAAAALQXV0b21vYmlsZXMAgXQY3YvU2wikR2PgjdTbCCZDSVEuTllTRTpHTS5JUV9JTkRVU1RSWS5DUTEyMDEyLi4uLlVTRAEAAABU7qUDAwAAAAtBdXRvbW9iaWxlcwCBdBjdi9TbCPvVTuCN1NsIJkNJUS5OWVNFOkdNLklRX0lORFVTVFJZLkNRNDIwMTEuLi4uVVNEAQAAAFTupQMDAAAAC0F1dG9tb2JpbGVzAIF0GN2L1NsI0INZ4I3U2wgmQ0lRLk5ZU0U6R00uSVFfSU5EVVNUUlkuQ1EzMjAxMS4uLi5VU0QBAAAAVO6lAwMAAAALQXV0b21vYmlsZXMAgXQY3YvU2wi2fUngjdTbCCZDSVEuTllTRTpHTS5JUV9JTkRVU1RSWS5DUTIyMDExLi4uLlVTRAEAAABU7qUDAwAAAAtBdXRvbW9iaWxlcwCBdBjdi9TbCNkoTeCN1NsIJkNJUS5OWVNFOkdNLklRX0lORFVTVFJZLkNRMTIwMTEuLi4uVVNEAQAAAFTupQMDAAAAC0F1dG9tb2JpbGVzAIF0GN2L1NsIpEdj4I3U2wgmQ0lRLk5ZU0U6R00uSVFfSU5EVVNUUlkuQ1E0MjAxMC4uLi5VU0QBAAAAVO6lAwMAAAALQXV0b21vYmlsZXMAgXQY3YvU2wgSZlXgjdTbCCZDSVEuTllTRTpHTS5JUV9JTkRVU1RSWS5DUTMyMDEwLi4uLlVTRAEAAABU7qUDAwAAAAtB</t>
  </si>
  <si>
    <t>dXRvbW9iaWxlcwCBdBjdi9TbCGUYTOCN1NsIJkNJUS5OWVNFOkdNLklRX0lORFVTVFJZLkNRMjIwMTAuLi4uVVNEAQAAAFTupQMDAAAAC0F1dG9tb2JpbGVzAIF0GN2L1NsI9OdP4I3U2wgmQ0lRLk5ZU0U6R00uSVFfSU5EVVNUUlkuQ1ExMjAxMC4uLi5VU0QBAAAAVO6lAwMAAAALQXV0b21vYmlsZXMAgXQY3YvU2wgSBlTgjdTbCCZDSVEuTllTRTpHTS5JUV9JTkRVU1RSWS5DUTQyMDA5Li4uLlVTRAEAAABU7qUDAwAAAAtBdXRvbW9iaWxlcwCBdBjdi9TbCEnpYeCN1NsIJkNJUS5OWVNFOkdNLklRX0lORFVTVFJZLkNRMzIwMDkuLi4uVVNEAQAAAFTupQMDAAAAC0F1dG9tb2JpbGVzAIF0GN2L1NsIGaFd4I3U2wgmQ0lRLk5ZU0U6R00uSVFfSU5EVVNUUlkuQ1EyMjAwOS4uLi5VU0QBAAAAVO6lAwMAAAALQXV0b21vYmlsZXMAgXQY3YvU2whjL1LgjdTbCCZDSVEuTllTRTpHTS5JUV9JTkRVU1RSWS5DUTEyMDA5Li4uLlVTRAEAAABU7qUDAwAAAAtBdXRvbW9iaWxlcwCBdBjdi9TbCI93VuCN1NsIJkNJUS5OWVNFOkdNLklRX0lORFVTVFJZLkNRNDIwMDguLi4uVVNEAQAAAFTupQMDAAAAC0F1dG9tb2JpbGVzAIF0GN2L1NsI+11Z4I3U2wgmQ0lRLk5ZU0U6R00uSVFfSU5EVVNUUlkuQ1EzMjAwOC4uLi5VU0QBAAAAVO6lAwMAAAALQXV0b21vYmlsZXMAgXQY3YvU2wgrMUngjdTbCCZDSVEuTllTRTpHTS5J</t>
  </si>
  <si>
    <t>UV9JTkRVU1RSWS5DUTIyMDA4Li4uLlVTRAEAAABU7qUDAwAAAAtBdXRvbW9iaWxlcwCBdBjdi9TbCLsBTeCN1NsIJkNJUS5OWVNFOkdNLklRX0lORFVTVFJZLkNRMTIwMDguLi4uVVNEAQAAAFTupQMDAAAAC0F1dG9tb2JpbGVzAIF0GN2L1NsIitcx4I3U2wgnQ0lRLlRTRTo3MjAzLklRX0lORFVTVFJZLkNRNDIwMjIuLi4uVVNEAQAAALzgBAADAAAAC0F1dG9tb2JpbGVzAIF0GN2L1NsINIdO4I3U2wgnQ0lRLlRTRTo3MjAzLklRX0lORFVTVFJZLkNRMzIwMjIuLi4uVVNEAQAAALzgBAADAAAAC0F1dG9tb2JpbGVzAIF0GN2L1NsICzdZ4I3U2wgnQ0lRLlRTRTo3MjAzLklRX0lORFVTVFJZLkNRMjIwMjIuLi4uVVNEAQAAALzgBAADAAAAC0F1dG9tb2JpbGVzAIF0GN2L1NsI31pH4I3U2wgnQ0lRLlRTRTo3MjAzLklRX0lORFVTVFJZLkNRMTIwMjIuLi4uVVNEAQAAALzgBAADAAAAC0F1dG9tb2JpbGVzAIF0GN2L1NsIft1c4I3U2wgnQ0lRLlRTRTo3MjAzLklRX0lORFVTVFJZLkNRNDIwMjEuLi4uVVNEAQAAALzgBAADAAAAC0F1dG9tb2JpbGVzAIF0GN2L1NsIJB5I4I3U2wgnQ0lRLlRTRTo3MjAzLklRX0lORFVTVFJZLkNRMzIwMjEuLi4uVVNEAQAAALzgBAADAAAAC0F1dG9tb2JpbGVzABFQBNyL1NsIpm1a4I3U2wgnQ0lRLlRTRTo3MjAzLklRX0lORFVTVFJZLkNRMjIwMjEuLi4uVVNEAQAAALzgBAAD</t>
  </si>
  <si>
    <t>AAAAC0F1dG9tb2JpbGVzABFQBNyL1NsIjMws4I3U2wgmQ0lRLk5ZU0U6R00uSVFfQ0VPX05BTUUuQ1EzMjAxNC4uLi5VU0QBAAAAVO6lAwMAAAALQmFycmEsIE1hcnkAgXQY3YvU2wgivmPgjdTbCCZDSVEuTllTRTpHTS5JUV9DRU9fTkFNRS5DUTIyMDE0Li4uLlVTRAEAAABU7qUDAwAAAAtCYXJyYSwgTWFyeQCBdBjdi9TbCHltY+CN1NsIJkNJUS5OWVNFOkdNLklRX0NFT19OQU1FLkNRMTIwMTQuLi4uVVNEAQAAAFTupQMDAAAAC0JhcnJhLCBNYXJ5AIF0GN2L1NsIXKZJ4I3U2wgmQ0lRLk5ZU0U6R00uSVFfQ0VPX05BTUUuQ1E0MjAxMy4uLi5VU0QBAAAAVO6lAwMAAAALQmFycmEsIE1hcnkAgXQY3YvU2wjFi1XgjdTbCCZDSVEuTllTRTpHTS5JUV9DRU9fTkFNRS5DUTMyMDEzLi4uLlVTRAEAAABU7qUDAwAAAAtCYXJyYSwgTWFyeQCBdBjdi9TbCE+WWuCN1NsIJkNJUS5OWVNFOkdNLklRX0NFT19OQU1FLkNRMjIwMTMuLi4uVVNEAQAAAFTupQMDAAAAC0JhcnJhLCBNYXJ5AIF0GN2L1NsIiQRd4I3U2wgmQ0lRLk5ZU0U6R00uSVFfQ0VPX05BTUUuQ1ExMjAxMy4uLi5VU0QBAAAAVO6lAwMAAAALQmFycmEsIE1hcnkAgXQY3YvU2wg/PUzgjdTbCCZDSVEuTllTRTpHTS5JUV9DRU9fTkFNRS5DUTQyMDEyLi4uLlVTRAEAAABU7qUDAwAAAAtCYXJyYSwgTWFyeQCBdBjdi9TbCP0OUOCN1NsIJkNJUS5OWVNF</t>
  </si>
  <si>
    <t>OkdNLklRX0NFT19OQU1FLkNRMzIwMTIuLi4uVVNEAQAAAFTupQMDAAAAC0JhcnJhLCBNYXJ5AIF0GN2L1NsISelh4I3U2wgmQ0lRLk5ZU0U6R00uSVFfQ0VPX05BTUUuQ1EyMjAxMi4uLi5VU0QBAAAAVO6lAwMAAAALQmFycmEsIE1hcnkAgXQY3YvU2wgdrFngjdTbCCZDSVEuTllTRTpHTS5JUV9DRU9fTkFNRS5DUTEyMDEyLi4uLlVTRAEAAABU7qUDAwAAAAtCYXJyYSwgTWFyeQCBdBjdi9TbCPvVTuCN1NsIJkNJUS5OWVNFOkdNLklRX0NFT19OQU1FLkNRNDIwMTEuLi4uVVNEAQAAAFTupQMDAAAAC0JhcnJhLCBNYXJ5AIF0GN2L1NsIclZS4I3U2wgmQ0lRLk5ZU0U6R00uSVFfQ0VPX05BTUUuQ1EzMjAxMS4uLi5VU0QBAAAAVO6lAwMAAAALQmFycmEsIE1hcnkAgXQY3YvU2wiinlbgjdTbCCZDSVEuTllTRTpHTS5JUV9DRU9fTkFNRS5DUTIyMDExLi4uLlVTRAEAAABU7qUDAwAAAAtCYXJyYSwgTWFyeQCBdBjdi9TbCNkoTeCN1NsIJkNJUS5OWVNFOkdNLklRX0NFT19OQU1FLkNRMTIwMTEuLi4uVVNEAQAAAFTupQMDAAAAC0JhcnJhLCBNYXJ5AIF0GN2L1NsIiQRd4I3U2wgmQ0lRLk5ZU0U6R00uSVFfQ0VPX05BTUUuQ1E0MjAxMC4uLi5VU0QBAAAAVO6lAwMAAAALQmFycmEsIE1hcnkAgXQY3YvU2wgSZlXgjdTbCCZDSVEuTllTRTpHTS5JUV9DRU9fTkFNRS5DUTMyMDEwLi4uLlVTRAEAAABU7qUDAwAA</t>
  </si>
  <si>
    <t>AAtCYXJyYSwgTWFyeQCBdBjdi9TbCLdzWOCN1NsIJkNJUS5OWVNFOkdNLklRX0NFT19OQU1FLkNRMjIwMTAuLi4uVVNEAQAAAFTupQMDAAAAC0JhcnJhLCBNYXJ5AIF0GN2L1NsI3EZI4I3U2wgmQ0lRLk5ZU0U6R00uSVFfQ0VPX05BTUUuQ1ExMjAxMC4uLi5VU0QBAAAAVO6lAwMAAAALQmFycmEsIE1hcnkAgXQY3YvU2wgSBlTgjdTbCCZDSVEuTllTRTpHTS5JUV9DRU9fTkFNRS5DUTQyMDA5Li4uLlVTRAEAAABU7qUDAwAAAAtCYXJyYSwgTWFyeQCBdBjdi9TbCH7dXOCN1NsIJkNJUS5OWVNFOkdNLklRX0NFT19OQU1FLkNRMzIwMDkuLi4uVVNEAQAAAFTupQMDAAAAC0JhcnJhLCBNYXJ5AIF0GN2L1NsIoYNH4I3U2wgmQ0lRLk5ZU0U6R00uSVFfQ0VPX05BTUUuQ1EyMjAwOS4uLi5VU0QBAAAAVO6lAwMAAAALQmFycmEsIE1hcnkAgXQY3YvU2wikR2PgjdTbCCZDSVEuTllTRTpHTS5JUV9DRU9fTkFNRS5DUTEyMDA5Li4uLlVTRAEAAABU7qUDAwAAAAtCYXJyYSwgTWFyeQCBdBjdi9TbCDSHTuCN1NsIJkNJUS5OWVNFOkdNLklRX0NFT19OQU1FLkNRNDIwMDguLi4uVVNEAQAAAFTupQMDAAAAC0JhcnJhLCBNYXJ5AIF0GN2L1NsI+11Z4I3U2wgmQ0lRLk5ZU0U6R00uSVFfQ0VPX05BTUUuQ1EzMjAwOC4uLi5VU0QBAAAAVO6lAwMAAAALQmFycmEsIE1hcnkAgXQY3YvU2wgrMUngjdTbCCZDSVEuTllTRTpH</t>
  </si>
  <si>
    <t>TS5JUV9DRU9fTkFNRS5DUTIyMDA4Li4uLlVTRAEAAABU7qUDAwAAAAtCYXJyYSwgTWFyeQCBdBjdi9TbCLsBTeCN1NsIJkNJUS5OWVNFOkdNLklRX0NFT19OQU1FLkNRMTIwMDguLi4uVVNEAQAAAFTupQMDAAAAC0JhcnJhLCBNYXJ5AIF0GN2L1NsIuFBW4I3U2wgnQ0lRLlRTRTo3MjAzLklRX0NFT19OQU1FLkNRNDIwMjIuLi4uVVNEAQAAALzgBAADAAAAClNhdG8sIEtvamkAgXQY3YvU2wi4UFbgjdTbCCdDSVEuVFNFOjcyMDMuSVFfQ0VPX05BTUUuQ1EzMjAyMi4uLi5VU0QBAAAAvOAEAAMAAAAKU2F0bywgS29qaQCBdBjdi9TbCLVhTuCN1NsIJ0NJUS5UU0U6NzIwMy5JUV9DRU9fTkFNRS5DUTIyMDIyLi4uLlVTRAEAAAC84AQAAwAAAApTYXRvLCBLb2ppAIF0GN2L1NsIKzFJ4I3U2wgnQ0lRLlRTRTo3MjAzLklRX0NFT19OQU1FLkNRMTIwMjIuLi4uVVNEAQAAALzgBAADAAAAClNhdG8sIEtvamkAgXQY3YvU2wg/mk/gjdTbCCdDSVEuVFNFOjcyMDMuSVFfQ0VPX05BTUUuQ1E0MjAyMS4uLi5VU0QBAAAAvOAEAAMAAAAKU2F0bywgS29qaQARUATci9TbCJ0ISeCN1NsIJ0NJUS5UU0U6NzIwMy5JUV9DRU9fTkFNRS5DUTMyMDIxLi4uLlVTRAEAAAC84AQAAwAAAApTYXRvLCBLb2ppABFQBNyL1NsIP5pP4I3U2wgxQ0lRLk5ZU0U6R00uSVFfVE9UQUxfQ09NTU9OX0VRVUlUWS5DUTMyMDE0Li4uLlVTRAEA</t>
  </si>
  <si>
    <t>AABU7qUDAgAAAAUzOTg5MwEIAAAABQAAAAExAQAAAAoxNzYwOTAyOTk5AwAAAAMxNjACAAAABDEwMDYEAAAAATAHAAAACjEwLzI0LzIwMjMIAAAACTkvMzAvMjAxNAkAAAABMIF0GN2L1NsIXKZJ4I3U2wgiQ0lRLk5ZU0U6R00uSVFfQVBJQy5DUTMyMDE0Li4uLlVTRAEAAABU7qUDAgAAAAUyODgzMgEIAAAABQAAAAExAQAAAAoxNzYwOTAyOTk5AwAAAAMxNjACAAAABDEwODQEAAAAATAHAAAACjEwLzI0LzIwMjMIAAAACTkvMzAvMjAxNAkAAAABMIF0GN2L1NsIhX1S4I3U2wgqQ0lRLk5ZU0U6R00uSVFfVE9UQUxfQVNTRVRTLkNRMzIwMTQuLi4uVVNEAQAAAFTupQMCAAAABjE3NjkwOAEIAAAABQAAAAExAQAAAAoxNzYwOTAyOTk5AwAAAAMxNjACAAAABDEwMDcEAAAAATAHAAAACjEwLzI0LzIwMjMIAAAACTkvMzAvMjAxNAkAAAABMIF0GN2L1NsISP9g4I3U2wggQ0lRLk5ZU0U6R00uSVFfUkUuQ1EzMjAxNC4uLi5VU0QBAAAAVO6lAwIAAAAFMTM5NzUBCAAAAAUAAAABMQEAAAAKMTc2MDkwMjk5OQMAAAADMTYwAgAAAAQxMjIyBAAAAAEwBwAAAAoxMC8yNC8yMDIzCAAAAAk5LzMwLzIwMTQJAAAAATCBdBjdi9TbCEa0VeCN1NsIKkNJUS5OWVNFOkdNLklRX1RPVEFMX0VRVUlUWS5DUTMyMDE0Li4uLlVTRAEAAABU7qUDAgAAAAU0MzU2MwEIAAAABQAAAAExAQAAAAoxNzYwOTAyOTk5AwAAAAMxNjACAAAA</t>
  </si>
  <si>
    <t>BDEyNzUEAAAAATAHAAAACjEwLzI0LzIwMjMIAAAACTkvMzAvMjAxNAkAAAABMIF0GN2L1NsIQVFf4I3U2wg7Q0lRLk5ZU0U6R00uSVFfVE9UQUxfT1VUU1RBTkRJTkdfRklMSU5HX0RBVEUuQ1EzMjAxNC4uLi5VU0QBAAAAVO6lAwIAAAALMTYwNi42OTYyODcBBAAAAAUAAAABNQEAAAAKMTc2MDkwMjk5OQIAAAAFMjQxNTMGAAAAATCBdBjdi9TbCJUUYOCN1NsIKENJUS5OWVNFOkdNLklRX1RPVEFMX0RFQlQuQ1EzMjAxNC4uLi5VU0QBAAAAVO6lAwIAAAAFNDExMDUBCAAAAAUAAAABMQEAAAAKMTc2MDkwMjk5OQMAAAADMTYwAgAAAAQ0MTczBAAAAAEwBwAAAAoxMC8yNC8yMDIzCAAAAAk5LzMwLzIwMTQJAAAAATCBdBjdi9TbCIkEXeCN1NsILENJUS5OWVNFOkdNLklRX1BSRUZfRElWX09USEVSLkNRMzIwMTQuLi4uVVNEAQAAAFTupQMCAAAAAjg3AQgAAAAFAAAAATEBAAAACjE3NjA5MDI5OTkDAAAAAzE2MAIAAAACOTcEAAAAATAHAAAACjEwLzI0LzIwMjMIAAAACTkvMzAvMjAxNAkAAAABMIF0GN2L1NsIXnVN4I3U2wgiQ0lRLk5ZU0U6R00uSVFfQ09HUy5DUTMyMDE0Li4uLlVTRAEAAABU7qUDAgAAAAUzMzY2MAEIAAAABQAAAAExAQAAAAoxNzYwOTAyOTk5AwAAAAMxNjACAAAAAjM0BAAAAAEwBwAAAAoxMC8yNC8yMDIzCAAAAAk5LzMwLzIwMTQJAAAAATCBdBjdi9TbCNfHXeCN1NsIIENJUS5OWVNF</t>
  </si>
  <si>
    <t>OkdNLklRX0FQLkNRMzIwMTQuLi4uVVNEAQAAAFTupQMCAAAABTI0NzczAQgAAAAFAAAAATEBAAAACjE3NjA5MDI5OTkDAAAAAzE2MAIAAAAEMTAxOAQAAAABMAcAAAAKMTAvMjQvMjAyMwgAAAAJOS8zMC8yMDE0CQAAAAEwgXQY3YvU2wh5NlDgjdTbCCBDSVEuTllTRTpHTS5JUV9BUi5DUTMyMDE0Li4uLlVTRAEAAABU7qUDAgAAAAUxMDg5MgEIAAAABQAAAAExAQAAAAoxNzYwOTAyOTk5AwAAAAMxNjACAAAABDEwMjEEAAAAATAHAAAACjEwLzI0LzIwMjMIAAAACTkvMzAvMjAxNAkAAAABMIF0GN2L1NsIcIxe4I3U2wgnQ0lRLk5ZU0U6R00uSVFfSU5WRU5UT1JZLkNRMzIwMTQuLi4uVVNEAQAAAFTupQMCAAAABTE1MjEwAQgAAAAFAAAAATEBAAAACjE3NjA5MDI5OTkDAAAAAzE2MAIAAAAEMTA0MwQAAAABMAcAAAAKMTAvMjQvMjAyMwgAAAAJOS8zMC8yMDE0CQAAAAEwgXQY3YvU2wiC0VngjdTbCCFDSVEuTllTRTpHTS5JUV9TR0EuQ1EzMjAxNC4uLi5VU0QBAAAAVO6lAwIAAAAEMjkyMQEIAAAABQAAAAExAQAAAAoxNzYwOTAyOTk5AwAAAAMxNjACAAAAAjIzBAAAAAEwBwAAAAoxMC8yNC8yMDIzCAAAAAk5LzMwLzIwMTQJAAAAATCBdBjdi9TbCE+WWuCN1NsINkNJUS5OWVNFOkdNLklRX1RPVEFMX1JFVl8xWVJfQU5OX0dST1dUSC5DUTMyMDE0Li4uLlVTRAEAAABU7qUDAgAAAAYwLjY5NzcBCAAAAAUA</t>
  </si>
  <si>
    <t>AAABMQEAAAAKMTc2MDkwMjk5OQMAAAADMTYwAgAAAAQ0MTk0BAAAAAEwBwAAAAoxMC8yNC8yMDIzCAAAAAk5LzMwLzIwMTQJAAAAATCBdBjdi9TbCLOAW+CN1NsIIENJUS5OWVNFOkdNLklRX0RBLkNRMzIwMTQuLi4uVVNEAQAAAFTupQMDAAAAAACBdBjdi9TbCFymSeCN1NsILkNJUS5OWVNFOkdNLklRX05FVF9JTlRFUkVTVF9FWFAuQ1EzMjAxNC4uLi5VU0QBAAAAVO6lAwIAAAADLTQ2AQgAAAAFAAAAATEBAAAACjE3NjA5MDI5OTkDAAAAAzE2MAIAAAADMzY4BAAAAAEwBwAAAAoxMC8yNC8yMDIzCAAAAAk5LzMwLzIwMTQJAAAAATCBdBjdi9TbCPtDXOCN1NsILUNJUS5OWVNFOkdNLklRX05FVF9XT1JLSU5HX0NBUC5DUTMyMDE0Li4uLlVTRAEAAABU7qUDAgAAAAUtNjI0MQEIAAAABQAAAAExAQAAAAoxNzYwOTAyOTk5AwAAAAMxNjACAAAABDEzMTEEAAAAATAHAAAACjEwLzI0LzIwMjMIAAAACTkvMzAvMjAxNAkAAAABMIF0GN2L1NsI31RU4I3U2wgjQ0lRLk5ZU0U6R00uSVFfQ0FQRVguQ1EzMjAxNC4uLi5VU0QBAAAAVO6lAwIAAAAFLTE2NjQBCAAAAAUAAAABMQEAAAAKMTc2MDkwMjk5OQMAAAADMTYwAgAAAAQyMDIxBAAAAAEwBwAAAAoxMC8yNC8yMDIzCAAAAAk5LzMwLzIwMTQJAAAAATCBdBjdi9TbCMWLVeCN1NsIJ0NJUS5OWVNFOkdNLklRX1RPVEFMX1JFVi5DUTIyMDE0Li4uLlVTRAEAAABU</t>
  </si>
  <si>
    <t>7qUDAgAAAAUzOTY0OQEIAAAABQAAAAExAQAAAAoxNzQ2OTU2MDgxAwAAAAMxNjACAAAAAjI4BAAAAAEwBwAAAAoxMC8yNC8yMDIzCAAAAAk2LzMwLzIwMTQJAAAAATCBdBjdi9TbCD2EYuCN1NsIIENJUS5OWVNFOkdNLklRX05JLkNRMjIwMTQuLi4uVVNEAQAAAFTupQMCAAAAAzI3OAEIAAAABQAAAAExAQAAAAoxNzQ2OTU2MDgxAwAAAAMxNjACAAAAAjE1BAAAAAEwBwAAAAoxMC8yNC8yMDIzCAAAAAk2LzMwLzIwMTQJAAAAATCBdBjdi9TbCHk2UOCN1NsIKENJUS5OWVNFOkdNLklRX0NBU0hfRVFVSVYuQ1EyMjAxNC4uLi5VU0QBAAAAVO6lAwIAAAAFMTg0NjQBCAAAAAUAAAABMQEAAAAKMTc0Njk1NjA4MQMAAAADMTYwAgAAAAQxMDk2BAAAAAEwBwAAAAoxMC8yNC8yMDIzCAAAAAk2LzMwLzIwMTQJAAAAATCBdBjdi9TbCHltY+CN1NsILENJUS5OWVNFOkdNLklRX0NBU0hfU1RfSU5WRVNULkNRMjIwMTQuLi4uVVNEAQAAAFTupQMCAAAABTI4Mzk5AQgAAAAFAAAAATEBAAAACjE3NDY5NTYwODEDAAAAAzE2MAIAAAAEMTAwMgQAAAABMAcAAAAKMTAvMjQvMjAyMwgAAAAJNi8zMC8yMDE0CQAAAAEwgXQY3YvU2wiFfVLgjdTbCCZDSVEuTllTRTpHTS5JUV9UT1RBTF9DQS5DUTIyMDE0Li4uLlVTRAEAAABU7qUDAgAAAAU5MTY0MwEIAAAABQAAAAExAQAAAAoxNzQ2OTU2MDgxAwAAAAMxNjACAAAABDEwMDgE</t>
  </si>
  <si>
    <t>AAAAATAHAAAACjEwLzI0LzIwMjMIAAAACTYvMzAvMjAxNAkAAAABMIF0GN2L1NsIQVFf4I3U2wgqQ0lRLk5ZU0U6R00uSVFfVE9UQUxfQVNTRVRTLkNRMjIwMTQuLi4uVVNEAQAAAFTupQMCAAAABjE3OTA5OAEIAAAABQAAAAExAQAAAAoxNzQ2OTU2MDgxAwAAAAMxNjACAAAABDEwMDcEAAAAATAHAAAACjEwLzI0LzIwMjMIAAAACTYvMzAvMjAxNAkAAAABMIF0GN2L1NsIlRRg4I3U2wgmQ0lRLk5ZU0U6R00uSVFfVE9UQUxfQ0wuQ1EyMjAxNC4uLi5VU0QBAAAAVO6lAwIAAAAFNzIzNDcBCAAAAAUAAAABMQEAAAAKMTc0Njk1NjA4MQMAAAADMTYwAgAAAAQxMDA5BAAAAAEwBwAAAAoxMC8yNC8yMDIzCAAAAAk2LzMwLzIwMTQJAAAAATCBdBjdi9TbCFymSeCN1NsIKENJUS5OWVNFOkdNLklRX1RPVEFMX0xJQUIuQ1EyMjAxNC4uLi5VU0QBAAAAVO6lAwIAAAAGMTM2NTEzAQgAAAAFAAAAATEBAAAACjE3NDY5NTYwODEDAAAAAzE2MAIAAAAEMTI3NgQAAAABMAcAAAAKMTAvMjQvMjAyMwgAAAAJNi8zMC8yMDE0CQAAAAEwgXQY3YvU2whI/2DgjdTbCClDSVEuTllTRTpHTS5JUV9QUkVGX0VRVUlUWS5DUTIyMDE0Li4uLlVTRAEAAABU7qUDAgAAAAQzMTA5AQgAAAAFAAAAATEBAAAACjE3NDY5NTYwODEDAAAAAzE2MAIAAAAEMTAwNQQAAAABMAcAAAAKMTAvMjQvMjAyMwgAAAAJNi8zMC8yMDE0CQAAAAEwgXQY</t>
  </si>
  <si>
    <t>3YvU2whLEGLgjdTbCDFDSVEuTllTRTpHTS5JUV9UT1RBTF9DT01NT05fRVFVSVRZLkNRMjIwMTQuLi4uVVNEAQAAAFTupQMCAAAABTM4ODg1AQgAAAAFAAAAATEBAAAACjE3NDY5NTYwODEDAAAAAzE2MAIAAAAEMTAwNgQAAAABMAcAAAAKMTAvMjQvMjAyMwgAAAAJNi8zMC8yMDE0CQAAAAEwgXQY3YvU2wjFi1XgjdTbCCJDSVEuTllTRTpHTS5JUV9BUElDLkNRMjIwMTQuLi4uVVNEAQAAAFTupQMCAAAABTI4ODQwAQgAAAAFAAAAATEBAAAACjE3NDY5NTYwODEDAAAAAzE2MAIAAAAEMTA4NAQAAAABMAcAAAAKMTAvMjQvMjAyMwgAAAAJNi8zMC8yMDE0CQAAAAEwgXQY3YvU2wj7Q1zgjdTbCCBDSVEuTllTRTpHTS5JUV9SRS5DUTIyMDE0Li4uLlVTRAEAAABU7qUDAgAAAAUxMzE2MgEIAAAABQAAAAExAQAAAAoxNzQ2OTU2MDgxAwAAAAMxNjACAAAABDEyMjIEAAAAATAHAAAACjEwLzI0LzIwMjMIAAAACTYvMzAvMjAxNAkAAAABMIF0GN2L1NsI18dd4I3U2wgqQ0lRLk5ZU0U6R00uSVFfVE9UQUxfRVFVSVRZLkNRMjIwMTQuLi4uVVNEAQAAAFTupQMCAAAABTQyNTg1AQgAAAAFAAAAATEBAAAACjE3NDY5NTYwODEDAAAAAzE2MAIAAAAEMTI3NQQAAAABMAcAAAAKMTAvMjQvMjAyMwgAAAAJNi8zMC8yMDE0CQAAAAEwgXQY3YvU2whwjF7gjdTbCDtDSVEuTllTRTpHTS5JUV9UT1RBTF9PVVRTVEFORElOR19G</t>
  </si>
  <si>
    <t>SUxJTkdfREFURS5DUTIyMDE0Li4uLlVTRAEAAABU7qUDAgAAAAsxNjA0LjY4MTg3NAEEAAAABQAAAAE1AQAAAAoxNzQ2OTU2MDgxAgAAAAUyNDE1MwYAAAABMIF0GN2L1NsIT5Za4I3U2wgoQ0lRLk5ZU0U6R00uSVFfVE9UQUxfREVCVC5DUTIyMDE0Li4uLlVTRAEAAABU7qUDAgAAAAU0MDA3NgEIAAAABQAAAAExAQAAAAoxNzQ2OTU2MDgxAwAAAAMxNjACAAAABDQxNzMEAAAAATAHAAAACjEwLzI0LzIwMjMIAAAACTYvMzAvMjAxNAkAAAABMIF0GN2L1NsIeTZQ4I3U2wgsQ0lRLk5ZU0U6R00uSVFfUFJFRl9ESVZfT1RIRVIuQ1EyMjAxNC4uLi5VU0QBAAAAVO6lAwIAAAACODgBCAAAAAUAAAABMQEAAAAKMTc0Njk1NjA4MQMAAAADMTYwAgAAAAI5NwQAAAABMAcAAAAKMTAvMjQvMjAyMwgAAAAJNi8zMC8yMDE0CQAAAAEwgXQY3YvU2wizgFvgjdTbCCJDSVEuTllTRTpHTS5JUV9DT0dTLkNRMjIwMTQuLi4uVVNEAQAAAFTupQMCAAAABTM1NjUxAQgAAAAFAAAAATEBAAAACjE3NDY5NTYwODEDAAAAAzE2MAIAAAACMzQEAAAAATAHAAAACjEwLzI0LzIwMjMIAAAACTYvMzAvMjAxNAkAAAABMIF0GN2L1NsIhX1S4I3U2wggQ0lRLk5ZU0U6R00uSVFfQVAuQ1EyMjAxNC4uLi5VU0QBAAAAVO6lAwIAAAAFMjY5OTIBCAAAAAUAAAABMQEAAAAKMTc0Njk1NjA4MQMAAAADMTYwAgAAAAQxMDE4BAAAAAEwBwAAAAox</t>
  </si>
  <si>
    <t>MC8yNC8yMDIzCAAAAAk2LzMwLzIwMTQJAAAAATCBdBjdi9TbCN9UVOCN1NsIIENJUS5OWVNFOkdNLklRX0FSLkNRMjIwMTQuLi4uVVNEAQAAAFTupQMCAAAABTExNDgwAQgAAAAFAAAAATEBAAAACjE3NDY5NTYwODEDAAAAAzE2MAIAAAAEMTAyMQQAAAABMAcAAAAKMTAvMjQvMjAyMwgAAAAJNi8zMC8yMDE0CQAAAAEwgXQY3YvU2wiSfmTgjdTbCCdDSVEuTllTRTpHTS5JUV9JTlZFTlRPUlkuQ1EyMjAxNC4uLi5VU0QBAAAAVO6lAwIAAAAFMTUyMDABCAAAAAUAAAABMQEAAAAKMTc0Njk1NjA4MQMAAAADMTYwAgAAAAQxMDQzBAAAAAEwBwAAAAoxMC8yNC8yMDIzCAAAAAk2LzMwLzIwMTQJAAAAATCBdBjdi9TbCFymSeCN1NsIIUNJUS5OWVNFOkdNLklRX1NHQS5DUTIyMDE0Li4uLlVTRAEAAABU7qUDAgAAAAQyOTQzAQgAAAAFAAAAATEBAAAACjE3NDY5NTYwODEDAAAAAzE2MAIAAAACMjMEAAAAATAHAAAACjEwLzI0LzIwMjMIAAAACTYvMzAvMjAxNAkAAAABMIF0GN2L1NsIGpNl4I3U2wg2Q0lRLk5ZU0U6R00uSVFfVE9UQUxfUkVWXzFZUl9BTk5fR1JPV1RILkNRMjIwMTQuLi4uVVNEAQAAAFTupQMCAAAABjEuNDY4OQEIAAAABQAAAAExAQAAAAoxNzQ2OTU2MDgxAwAAAAMxNjACAAAABDQxOTQEAAAAATAHAAAACjEwLzI0LzIwMjMIAAAACTYvMzAvMjAxNAkAAAABMIF0GN2L1NsIgtFZ4I3U2wggQ0lR</t>
  </si>
  <si>
    <t>Lk5ZU0U6R00uSVFfREEuQ1EyMjAxNC4uLi5VU0QBAAAAVO6lAwMAAAAAAIF0GN2L1NsIXnVN4I3U2wguQ0lRLk5ZU0U6R00uSVFfTkVUX0lOVEVSRVNUX0VYUC5DUTIyMDE0Li4uLlVTRAEAAABU7qUDAgAAAAMtNDgBCAAAAAUAAAABMQEAAAAKMTc0Njk1NjA4MQMAAAADMTYwAgAAAAMzNjgEAAAAATAHAAAACjEwLzI0LzIwMjMIAAAACTYvMzAvMjAxNAkAAAABMIF0GN2L1NsISP9g4I3U2wgtQ0lRLk5ZU0U6R00uSVFfTkVUX1dPUktJTkdfQ0FQLkNRMjIwMTQuLi4uVVNEAQAAAFTupQMCAAAABS04NDkzAQgAAAAFAAAAATEBAAAACjE3NDY5NTYwODEDAAAAAzE2MAIAAAAEMTMxMQQAAAABMAcAAAAKMTAvMjQvMjAyMwgAAAAJNi8zMC8yMDE0CQAAAAEwgXQY3YvU2whLEGLgjdTbCCNDSVEuTllTRTpHTS5JUV9DQVBFWC5DUTIyMDE0Li4uLlVTRAEAAABU7qUDAgAAAAUtMTY2NgEIAAAABQAAAAExAQAAAAoxNzQ2OTU2MDgxAwAAAAMxNjACAAAABDIwMjEEAAAAATAHAAAACjEwLzI0LzIwMjMIAAAACTYvMzAvMjAxNAkAAAABMIF0GN2L1NsIOmBi4I3U2wgnQ0lRLk5ZU0U6R00uSVFfVE9UQUxfUkVWLkNRMTIwMTQuLi4uVVNEAQAAAFTupQMCAAAABTM3NDA4AQgAAAAFAAAAATEBAAAACjE3Mjk3Mjc1MTMDAAAAAzE2MAIAAAACMjgEAAAAATAHAAAACjEwLzI0LzIwMjMIAAAACTMvMzEvMjAxNAkAAAABMIF0</t>
  </si>
  <si>
    <t>GN2L1NsIhX1S4I3U2wggQ0lRLk5ZU0U6R00uSVFfTkkuQ1ExMjAxNC4uLi5VU0QBAAAAVO6lAwIAAAADMjEzAQgAAAAFAAAAATEBAAAACjE3Mjk3Mjc1MTMDAAAAAzE2MAIAAAACMTUEAAAAATAHAAAACjEwLzI0LzIwMjMIAAAACTMvMzEvMjAxNAkAAAABMIF0GN2L1NsI31RU4I3U2wgoQ0lRLk5ZU0U6R00uSVFfQ0FTSF9FUVVJVi5DUTEyMDE0Li4uLlVTRAEAAABU7qUDAgAAAAUxODIyNgEIAAAABQAAAAExAQAAAAoxNzI5NzI3NTEzAwAAAAMxNjACAAAABDEwOTYEAAAAATAHAAAACjEwLzI0LzIwMjMIAAAACTMvMzEvMjAxNAkAAAABMIF0GN2L1NsIxYtV4I3U2wgsQ0lRLk5ZU0U6R00uSVFfQ0FTSF9TVF9JTlZFU1QuQ1ExMjAxNC4uLi5VU0QBAAAAVO6lAwIAAAAFMjY5NDIBCAAAAAUAAAABMQEAAAAKMTcyOTcyNzUxMwMAAAADMTYwAgAAAAQxMDAyBAAAAAEwBwAAAAoxMC8yNC8yMDIzCAAAAAkzLzMxLzIwMTQJAAAAATCBdBjdi9TbCFymSeCN1NsIJkNJUS5OWVNFOkdNLklRX1RPVEFMX0NBLkNRMTIwMTQuLi4uVVNEAQAAAFTupQMCAAAABTg2ODI1AQgAAAAFAAAAATEBAAAACjE3Mjk3Mjc1MTMDAAAAAzE2MAIAAAAEMTAwOAQAAAABMAcAAAAKMTAvMjQvMjAyMwgAAAAJMy8zMS8yMDE0CQAAAAEwgXQY3YvU2wjXx13gjdTbCCpDSVEuTllTRTpHTS5JUV9UT1RBTF9BU1NFVFMuQ1ExMjAxNC4uLi5V</t>
  </si>
  <si>
    <t>U0QBAAAAVO6lAwIAAAAGMTczNjA2AQgAAAAFAAAAATEBAAAACjE3Mjk3Mjc1MTMDAAAAAzE2MAIAAAAEMTAwNwQAAAABMAcAAAAKMTAvMjQvMjAyMwgAAAAJMy8zMS8yMDE0CQAAAAEwgXQY3YvU2whwjF7gjdTbCCZDSVEuTllTRTpHTS5JUV9UT1RBTF9DTC5DUTEyMDE0Li4uLlVTRAEAAABU7qUDAgAAAAU2OTIyMgEIAAAABQAAAAExAQAAAAoxNzI5NzI3NTEzAwAAAAMxNjACAAAABDEwMDkEAAAAATAHAAAACjEwLzI0LzIwMjMIAAAACTMvMzEvMjAxNAkAAAABMIF0GN2L1NsIXnVN4I3U2wgoQ0lRLk5ZU0U6R00uSVFfVE9UQUxfTElBQi5DUTEyMDE0Li4uLlVTRAEAAABU7qUDAgAAAAYxMzA3NjYBCAAAAAUAAAABMQEAAAAKMTcyOTcyNzUxMwMAAAADMTYwAgAAAAQxMjc2BAAAAAEwBwAAAAoxMC8yNC8yMDIzCAAAAAkzLzMxLzIwMTQJAAAAATCBdBjdi9TbCEFRX+CN1NsIKUNJUS5OWVNFOkdNLklRX1BSRUZfRVFVSVRZLkNRMTIwMTQuLi4uVVNEAQAAAFTupQMCAAAABDMxMDkBCAAAAAUAAAABMQEAAAAKMTcyOTcyNzUxMwMAAAADMTYwAgAAAAQxMDA1BAAAAAEwBwAAAAoxMC8yNC8yMDIzCAAAAAkzLzMxLzIwMTQJAAAAATCBdBjdi9TbCILRWeCN1NsIMUNJUS5OWVNFOkdNLklRX1RPVEFMX0NPTU1PTl9FUVVJVFkuQ1ExMjAxNC4uLi5VU0QBAAAAVO6lAwIAAAAFMzkxMTMBCAAAAAUAAAABMQEAAAAK</t>
  </si>
  <si>
    <t>MTcyOTcyNzUxMwMAAAADMTYwAgAAAAQxMDA2BAAAAAEwBwAAAAoxMC8yNC8yMDIzCAAAAAkzLzMxLzIwMTQJAAAAATCBdBjdi9TbCE+WWuCN1NsIIkNJUS5OWVNFOkdNLklRX0FQSUMuQ1ExMjAxNC4uLi5VU0QBAAAAVO6lAwIAAAAFMjg3NzgBCAAAAAUAAAABMQEAAAAKMTcyOTcyNzUxMwMAAAADMTYwAgAAAAQxMDg0BAAAAAEwBwAAAAoxMC8yNC8yMDIzCAAAAAkzLzMxLzIwMTQJAAAAATCBdBjdi9TbCLOAW+CN1NsIIENJUS5OWVNFOkdNLklRX1JFLkNRMTIwMTQuLi4uVVNEAQAAAFTupQMCAAAABTEzNDU3AQgAAAAFAAAAATEBAAAACjE3Mjk3Mjc1MTMDAAAAAzE2MAIAAAAEMTIyMgQAAAABMAcAAAAKMTAvMjQvMjAyMwgAAAAJMy8zMS8yMDE0CQAAAAEwgXQY3YvU2wiJBF3gjdTbCCpDSVEuTllTRTpHTS5JUV9UT1RBTF9FUVVJVFkuQ1ExMjAxNC4uLi5VU0QBAAAAVO6lAwIAAAAFNDI4NDABCAAAAAUAAAABMQEAAAAKMTcyOTcyNzUxMwMAAAADMTYwAgAAAAQxMjc1BAAAAAEwBwAAAAoxMC8yNC8yMDIzCAAAAAkzLzMxLzIwMTQJAAAAATCBdBjdi9TbCJJ+ZOCN1NsIO0NJUS5OWVNFOkdNLklRX1RPVEFMX09VVFNUQU5ESU5HX0ZJTElOR19EQVRFLkNRMTIwMTQuLi4uVVNEAQAAAFTupQMCAAAACTE2MDMuNzE4NAEEAAAABQAAAAE1AQAAAAoxNzI5NzI3NTEzAgAAAAUyNDE1MwYAAAABMIF0GN2L1NsI</t>
  </si>
  <si>
    <t>hX1S4I3U2wgoQ0lRLk5ZU0U6R00uSVFfVE9UQUxfREVCVC5DUTEyMDE0Li4uLlVTRAEAAABU7qUDAgAAAAUzNzc2NwEIAAAABQAAAAExAQAAAAoxNzI5NzI3NTEzAwAAAAMxNjACAAAABDQxNzMEAAAAATAHAAAACjEwLzI0LzIwMjMIAAAACTMvMzEvMjAxNAkAAAABMIF0GN2L1NsI31RU4I3U2wgsQ0lRLk5ZU0U6R00uSVFfUFJFRl9ESVZfT1RIRVIuQ1ExMjAxNC4uLi5VU0QBAAAAVO6lAwIAAAACODgBCAAAAAUAAAABMQEAAAAKMTcyOTcyNzUxMwMAAAADMTYwAgAAAAI5NwQAAAABMAcAAAAKMTAvMjQvMjAyMwgAAAAJMy8zMS8yMDE0CQAAAAEwgXQY3YvU2wjFi1XgjdTbCCJDSVEuTllTRTpHTS5JUV9DT0dTLkNRMTIwMTQuLi4uVVNEAQAAAFTupQMCAAAABTMzOTI3AQgAAAAFAAAAATEBAAAACjE3Mjk3Mjc1MTMDAAAAAzE2MAIAAAACMzQEAAAAATAHAAAACjEwLzI0LzIwMjMIAAAACTMvMzEvMjAxNAkAAAABMIF0GN2L1NsI9mhl4I3U2wggQ0lRLk5ZU0U6R00uSVFfQVAuQ1ExMjAxNC4uLi5VU0QBAAAAVO6lAwIAAAAFMjc3MTUBCAAAAAUAAAABMQEAAAAKMTcyOTcyNzUxMwMAAAADMTYwAgAAAAQxMDE4BAAAAAEwBwAAAAoxMC8yNC8yMDIzCAAAAAkzLzMxLzIwMTQJAAAAATCBdBjdi9TbCDpgYuCN1NsIIENJUS5OWVNFOkdNLklRX0FSLkNRMTIwMTQuLi4uVVNEAQAAAFTupQMCAAAABTExNzM0AQgA</t>
  </si>
  <si>
    <t>AAAFAAAAATEBAAAACjE3Mjk3Mjc1MTMDAAAAAzE2MAIAAAAEMTAyMQQAAAABMAcAAAAKMTAvMjQvMjAyMwgAAAAJMy8zMS8yMDE0CQAAAAEwgXQY3YvU2wh5bWPgjdTbCCdDSVEuTllTRTpHTS5JUV9JTlZFTlRPUlkuQ1ExMjAxNC4uLi5VU0QBAAAAVO6lAwIAAAAFMTQ4MzcBCAAAAAUAAAABMQEAAAAKMTcyOTcyNzUxMwMAAAADMTYwAgAAAAQxMDQzBAAAAAEwBwAAAAoxMC8yNC8yMDIzCAAAAAkzLzMxLzIwMTQJAAAAATCBdBjdi9TbCF51TeCN1NsIIUNJUS5OWVNFOkdNLklRX1NHQS5DUTEyMDE0Li4uLlVTRAEAAABU7qUDAgAAAAQyODQzAQgAAAAFAAAAATEBAAAACjE3Mjk3Mjc1MTMDAAAAAzE2MAIAAAACMjMEAAAAATAHAAAACjEwLzI0LzIwMjMIAAAACTMvMzEvMjAxNAkAAAABMIF0GN2L1NsIIr5j4I3U2wg2Q0lRLk5ZU0U6R00uSVFfVE9UQUxfUkVWXzFZUl9BTk5fR1JPV1RILkNRMTIwMTQuLi4uVVNEAQAAAFTupQMCAAAABjEuNDIwNgEIAAAABQAAAAExAQAAAAoxNzI5NzI3NTEzAwAAAAMxNjACAAAABDQxOTQEAAAAATAHAAAACjEwLzI0LzIwMjMIAAAACTMvMzEvMjAxNAkAAAABMIF0GN2L1NsIeTZQ4I3U2wggQ0lRLk5ZU0U6R00uSVFfREEuQ1ExMjAxNC4uLi5VU0QBAAAAVO6lAwMAAAAAAIF0GN2L1NsIQVFf4I3U2wguQ0lRLk5ZU0U6R00uSVFfTkVUX0lOVEVSRVNUX0VYUC5DUTEyMDE0</t>
  </si>
  <si>
    <t>Li4uLlVTRAEAAABU7qUDAgAAAAMtNTABCAAAAAUAAAABMQEAAAAKMTcyOTcyNzUxMwMAAAADMTYwAgAAAAMzNjgEAAAAATAHAAAACjEwLzI0LzIwMjMIAAAACTMvMzEvMjAxNAkAAAABMIF0GN2L1NsIlRRg4I3U2wgtQ0lRLk5ZU0U6R00uSVFfTkVUX1dPUktJTkdfQ0FQLkNRMTIwMTQuLi4uVVNEAQAAAFTupQMCAAAABS04ODE3AQgAAAAFAAAAATEBAAAACjE3Mjk3Mjc1MTMDAAAAAzE2MAIAAAAEMTMxMQQAAAABMAcAAAAKMTAvMjQvMjAyMwgAAAAJMy8zMS8yMDE0CQAAAAEwgXQY3YvU2whI/2DgjdTbCCNDSVEuTllTRTpHTS5JUV9DQVBFWC5DUTEyMDE0Li4uLlVTRAEAAABU7qUDAgAAAAUtMTc1OQEIAAAABQAAAAExAQAAAAoxNzI5NzI3NTEzAwAAAAMxNjACAAAABDIwMjEEAAAAATAHAAAACjEwLzI0LzIwMjMIAAAACTMvMzEvMjAxNAkAAAABMIF0GN2L1NsISxBi4I3U2wgnQ0lRLk5ZU0U6R00uSVFfVE9UQUxfUkVWLkNRNDIwMTMuLi4uVVNEAQAAAFTupQMCAAAABTQwNDg1AQgAAAAFAAAAATEBAAAACjE3MTc2MjU3NTYDAAAAAzE2MAIAAAACMjgEAAAAATAHAAAACjEwLzI0LzIwMjMIAAAACjEyLzMxLzIwMTMJAAAAATCBdBjdi9TbCNfHXeCN1NsIIENJUS5OWVNFOkdNLklRX05JLkNRNDIwMTMuLi4uVVNEAQAAAFTupQMCAAAABDEwNDABCAAAAAUAAAABMQEAAAAKMTcxNzYyNTc1NgMAAAADMTYw</t>
  </si>
  <si>
    <t>AgAAAAIxNQQAAAABMAcAAAAKMTAvMjQvMjAyMwgAAAAKMTIvMzEvMjAxMwkAAAABMIF0GN2L1NsIcIxe4I3U2wgoQ0lRLk5ZU0U6R00uSVFfQ0FTSF9FUVVJVi5DUTQyMDEzLi4uLlVTRAEAAABU7qUDAgAAAAUxODkyMQEIAAAABQAAAAExAQAAAAoxNzE3NjI1NzU2AwAAAAMxNjACAAAABDEwOTYEAAAAATAHAAAACjEwLzI0LzIwMjMIAAAACjEyLzMxLzIwMTMJAAAAATCBdBjdi9TbCLOAW+CN1NsILENJUS5OWVNFOkdNLklRX0NBU0hfU1RfSU5WRVNULkNRNDIwMTMuLi4uVVNEAQAAAFTupQMCAAAABTI3ODkzAQgAAAAFAAAAATEBAAAACjE3MTc2MjU3NTYDAAAAAzE2MAIAAAAEMTAwMgQAAAABMAcAAAAKMTAvMjQvMjAyMwgAAAAKMTIvMzEvMjAxMwkAAAABMIF0GN2L1NsIXnVN4I3U2wgmQ0lRLk5ZU0U6R00uSVFfVE9UQUxfQ0EuQ1E0MjAxMy4uLi5VU0QBAAAAVO6lAwIAAAAFODE1MDEBCAAAAAUAAAABMQEAAAAKMTcxNzYyNTc1NgMAAAADMTYwAgAAAAQxMDA4BAAAAAEwBwAAAAoxMC8yNC8yMDIzCAAAAAoxMi8zMS8yMDEzCQAAAAEwgXQY3YvU2wj7Q1zgjdTbCCpDSVEuTllTRTpHTS5JUV9UT1RBTF9BU1NFVFMuQ1E0MjAxMy4uLi5VU0QBAAAAVO6lAwIAAAAGMTY2MzQ0AQgAAAAFAAAAATEBAAAACjE3MTc2MjU3NTYDAAAAAzE2MAIAAAAEMTAwNwQAAAABMAcAAAAKMTAvMjQvMjAyMwgAAAAKMTIv</t>
  </si>
  <si>
    <t>MzEvMjAxMwkAAAABMIF0GN2L1NsIT5Za4I3U2wgmQ0lRLk5ZU0U6R00uSVFfVE9UQUxfQ0wuQ1E0MjAxMy4uLi5VU0QBAAAAVO6lAwIAAAAFNjI0MTIBCAAAAAUAAAABMQEAAAAKMTcxNzYyNTc1NgMAAAADMTYwAgAAAAQxMDA5BAAAAAEwBwAAAAoxMC8yNC8yMDIzCAAAAAoxMi8zMS8yMDEzCQAAAAEwgXQY3YvU2wiJBF3gjdTbCChDSVEuTllTRTpHTS5JUV9UT1RBTF9MSUFCLkNRNDIwMTMuLi4uVVNEAQAAAFTupQMCAAAABjEyMzE3MAEIAAAABQAAAAExAQAAAAoxNzE3NjI1NzU2AwAAAAMxNjACAAAABDEyNzYEAAAAATAHAAAACjEwLzI0LzIwMjMIAAAACjEyLzMxLzIwMTMJAAAAATCBdBjdi9TbCJJ+ZOCN1NsIKUNJUS5OWVNFOkdNLklRX1BSRUZfRVFVSVRZLkNRNDIwMTMuLi4uVVNEAQAAAFTupQMCAAAABDMxMDkBCAAAAAUAAAABMQEAAAAKMTcxNzYyNTc1NgMAAAADMTYwAgAAAAQxMDA1BAAAAAEwBwAAAAoxMC8yNC8yMDIzCAAAAAoxMi8zMS8yMDEzCQAAAAEwgXQY3YvU2wj2aGXgjdTbCDFDSVEuTllTRTpHTS5JUV9UT1RBTF9DT01NT05fRVFVSVRZLkNRNDIwMTMuLi4uVVNEAQAAAFTupQMCAAAABTM5NDk4AQgAAAAFAAAAATEBAAAACjE3MTc2MjU3NTYDAAAAAzE2MAIAAAAEMTAwNgQAAAABMAcAAAAKMTAvMjQvMjAyMwgAAAAKMTIvMzEvMjAxMwkAAAABMIF0GN2L1NsIgtFZ4I3U2wgiQ0lR</t>
  </si>
  <si>
    <t>Lk5ZU0U6R00uSVFfQVBJQy5DUTQyMDEzLi4uLlVTRAEAAABU7qUDAgAAAAUyODc4MAEIAAAABQAAAAExAQAAAAoxNzE3NjI1NzU2AwAAAAMxNjACAAAABDEwODQEAAAAATAHAAAACjEwLzI0LzIwMjMIAAAACjEyLzMxLzIwMTMJAAAAATCBdBjdi9TbCFymSeCN1NsIIENJUS5OWVNFOkdNLklRX1JFLkNRNDIwMTMuLi4uVVNEAQAAAFTupQMCAAAABTEzODE2AQgAAAAFAAAAATEBAAAACjE3MTc2MjU3NTYDAAAAAzE2MAIAAAAEMTIyMgQAAAABMAcAAAAKMTAvMjQvMjAyMwgAAAAKMTIvMzEvMjAxMwkAAAABMIF0GN2L1NsI31RU4I3U2wgqQ0lRLk5ZU0U6R00uSVFfVE9UQUxfRVFVSVRZLkNRNDIwMTMuLi4uVVNEAQAAAFTupQMCAAAABTQzMTc0AQgAAAAFAAAAATEBAAAACjE3MTc2MjU3NTYDAAAAAzE2MAIAAAAEMTI3NQQAAAABMAcAAAAKMTAvMjQvMjAyMwgAAAAKMTIvMzEvMjAxMwkAAAABMIF0GN2L1NsIxYtV4I3U2wg7Q0lRLk5ZU0U6R00uSVFfVE9UQUxfT1VUU1RBTkRJTkdfRklMSU5HX0RBVEUuQ1E0MjAxMy4uLi5VU0QBAAAAVO6lAwIAAAAEMTUwMAEEAAAABQAAAAE1AQAAAAoxNzE3NjI1NzU2AgAAAAUyNDE1MwYAAAABMIF0GN2L1NsIOmBi4I3U2wgtQ0lRLk5ZU0U6R00uSVFfTkVUX1dPUktJTkdfQ0FQLkNRNDIwMjAuLi4uVVNEAQAAAFTupQMCAAAABi0yMTQzOQEIAAAABQAAAAExAQAAAAst</t>
  </si>
  <si>
    <t>MjExMzg3OTY3MAMAAAADMTYwAgAAAAQxMzExBAAAAAEwBwAAAAoxMC8yNC8yMDIzCAAAAAoxMi8zMS8yMDIwCQAAAAEwH28I3YvU2whQ0mLgjdTbCChDSVEuTllTRTpHTS5JUV9UT1RBTF9ERUJULkNRNDIwMTMuLi4uVVNEAQAAAFTupQMCAAAABTM2MTgzAQgAAAAFAAAAATEBAAAACjE3MTc2MjU3NTYDAAAAAzE2MAIAAAAENDE3MwQAAAABMAcAAAAKMTAvMjQvMjAyMwgAAAAKMTIvMzEvMjAxMwkAAAABMIF0GN2L1NsIeW1j4I3U2wgjQ0lRLk5ZU0U6R00uSVFfQ0FQRVguQ1E0MjAyMC4uLi5VU0QBAAAAVO6lAwIAAAAFLTE5NzIBCAAAAAUAAAABMQEAAAALLTIxMTM4Nzk2NzADAAAAAzE2MAIAAAAEMjAyMQQAAAABMAcAAAAKMTAvMjQvMjAyMwgAAAAKMTIvMzEvMjAyMAkAAAABMB9vCN2L1NsIpEdj4I3U2wgsQ0lRLk5ZU0U6R00uSVFfUFJFRl9ESVZfT1RIRVIuQ1E0MjAxMy4uLi5VU0QBAAAAVO6lAwIAAAADMTI3AQgAAAAFAAAAATEBAAAACjE3MTc2MjU3NTYDAAAAAzE2MAIAAAACOTcEAAAAATAHAAAACjEwLzI0LzIwMjMIAAAACjEyLzMxLzIwMTMJAAAAATCBdBjdi9TbCCK+Y+CN1NsIJ0NJUS5OWVNFOkdNLklRX1RPVEFMX1JFVi5DUTMyMDIwLi4uLlVTRAEAAABU7qUDAgAAAAUzNTQ4MAEIAAAABQAAAAExAQAAAAstMjEyNTI0NTEzMgMAAAADMTYwAgAAAAIyOAQAAAABMAcAAAAKMTAvMjQvMjAy</t>
  </si>
  <si>
    <t>MwgAAAAJOS8zMC8yMDIwCQAAAAEwH28I3YvU2wiaxl/gjdTbCCBDSVEuTllTRTpHTS5JUV9OSS5DUTMyMDIwLi4uLlVTRAEAAABU7qUDAgAAAAQ0MDQ1AQgAAAAFAAAAATEBAAAACy0yMTI1MjQ1MTMyAwAAAAMxNjACAAAAAjE1BAAAAAEwBwAAAAoxMC8yNC8yMDIzCAAAAAk5LzMwLzIwMjAJAAAAATAfbwjdi9TbCO2JYOCN1NsIIkNJUS5OWVNFOkdNLklRX0NPR1MuQ1E0MjAxMy4uLi5VU0QBAAAAVO6lAwIAAAAFMzU5MTMBCAAAAAUAAAABMQEAAAAKMTcxNzYyNTc1NgMAAAADMTYwAgAAAAIzNAQAAAABMAcAAAAKMTAvMjQvMjAyMwgAAAAKMTIvMzEvMjAxMwkAAAABMIF0GN2L1NsIXnVN4I3U2wgoQ0lRLk5ZU0U6R00uSVFfQ0FTSF9FUVVJVi5DUTMyMDIwLi4uLlVTRAEAAABU7qUDAgAAAAUyMjIzOQEIAAAABQAAAAExAQAAAAstMjEyNTI0NTEzMgMAAAADMTYwAgAAAAQxMDk2BAAAAAEwBwAAAAoxMC8yNC8yMDIzCAAAAAk5LzMwLzIwMjAJAAAAATAfbwjdi9TbCFV0YeCN1NsIIENJUS5OWVNFOkdNLklRX0FQLkNRNDIwMTMuLi4uVVNEAQAAAFTupQMCAAAABTIzNjIxAQgAAAAFAAAAATEBAAAACjE3MTc2MjU3NTYDAAAAAzE2MAIAAAAEMTAxOAQAAAABMAcAAAAKMTAvMjQvMjAyMwgAAAAKMTIvMzEvMjAxMwkAAAABMIF0GN2L1NsISP9g4I3U2wgsQ0lRLk5ZU0U6R00uSVFfQ0FTSF9TVF9JTlZFU1Qu</t>
  </si>
  <si>
    <t>Q1EzMjAyMC4uLi5VU0QBAAAAVO6lAwIAAAAFMzIyMDEBCAAAAAUAAAABMQEAAAALLTIxMjUyNDUxMzIDAAAAAzE2MAIAAAAEMTAwMgQAAAABMAcAAAAKMTAvMjQvMjAyMwgAAAAJOS8zMC8yMDIwCQAAAAEwH28I3YvU2whewmHgjdTbCCBDSVEuTllTRTpHTS5JUV9BUi5DUTQyMDEzLi4uLlVTRAEAAABU7qUDAgAAAAQ4NTM1AQgAAAAFAAAAATEBAAAACjE3MTc2MjU3NTYDAAAAAzE2MAIAAAAEMTAyMQQAAAABMAcAAAAKMTAvMjQvMjAyMwgAAAAKMTIvMzEvMjAxMwkAAAABMIF0GN2L1NsIeTZQ4I3U2wgmQ0lRLk5ZU0U6R00uSVFfVE9UQUxfQ0EuQ1EzMjAyMC4uLi5VU0QBAAAAVO6lAwIAAAAFODkxNzcBCAAAAAUAAAABMQEAAAALLTIxMjUyNDUxMzIDAAAAAzE2MAIAAAAEMTAwOAQAAAABMAcAAAAKMTAvMjQvMjAyMwgAAAAJOS8zMC8yMDIwCQAAAAEwH28I3YvU2wj99VvgjdTbCCdDSVEuTllTRTpHTS5JUV9JTlZFTlRPUlkuQ1E0MjAxMy4uLi5VU0QBAAAAVO6lAwIAAAAFMTQwMzkBCAAAAAUAAAABMQEAAAAKMTcxNzYyNTc1NgMAAAADMTYwAgAAAAQxMDQzBAAAAAEwBwAAAAoxMC8yNC8yMDIzCAAAAAoxMi8zMS8yMDEzCQAAAAEwgXQY3YvU2whLEGLgjdTbCCpDSVEuTllTRTpHTS5JUV9UT1RBTF9BU1NFVFMuQ1EzMjAyMC4uLi5VU0QBAAAAVO6lAwIAAAAGMjM5NjcxAQgAAAAFAAAAATEBAAAACy0y</t>
  </si>
  <si>
    <t>MTI1MjQ1MTMyAwAAAAMxNjACAAAABDEwMDcEAAAAATAHAAAACjEwLzI0LzIwMjMIAAAACTkvMzAvMjAyMAkAAAABMB9vCN2L1NsI6uBl4I3U2wghQ0lRLk5ZU0U6R00uSVFfU0dBLkNRNDIwMTMuLi4uVVNEAQAAAFTupQMCAAAABDI5MTUBCAAAAAUAAAABMQEAAAAKMTcxNzYyNTc1NgMAAAADMTYwAgAAAAIyMwQAAAABMAcAAAAKMTAvMjQvMjAyMwgAAAAKMTIvMzEvMjAxMwkAAAABMIF0GN2L1NsIhX1S4I3U2wgmQ0lRLk5ZU0U6R00uSVFfVE9UQUxfQ0wuQ1EzMjAyMC4uLi5VU0QBAAAAVO6lAwIAAAAFODA2MDMBCAAAAAUAAAABMQEAAAALLTIxMjUyNDUxMzIDAAAAAzE2MAIAAAAEMTAwOQQAAAABMAcAAAAKMTAvMjQvMjAyMwgAAAAJOS8zMC8yMDIwCQAAAAEwH28I3YvU2wiy8lLgjdTbCDZDSVEuTllTRTpHTS5JUV9UT1RBTF9SRVZfMVlSX0FOTl9HUk9XVEguQ1E0MjAxMy4uLi5VU0QBAAAAVO6lAwIAAAAGMi45OTY5AQgAAAAFAAAAATEBAAAACjE3MTc2MjU3NTYDAAAAAzE2MAIAAAAENDE5NAQAAAABMAcAAAAKMTAvMjQvMjAyMwgAAAAKMTIvMzEvMjAxMwkAAAABMIF0GN2L1NsI18dd4I3U2wgoQ0lRLk5ZU0U6R00uSVFfVE9UQUxfTElBQi5DUTMyMDIwLi4uLlVTRAEAAABU7qUDAgAAAAYxOTE2NjMBCAAAAAUAAAABMQEAAAALLTIxMjUyNDUxMzIDAAAAAzE2MAIAAAAEMTI3NgQAAAABMAcAAAAK</t>
  </si>
  <si>
    <t>MTAvMjQvMjAyMwgAAAAJOS8zMC8yMDIwCQAAAAEwH28I3YvU2wi+eV3gjdTbCCBDSVEuTllTRTpHTS5JUV9EQS5DUTQyMDEzLi4uLlVTRAEAAABU7qUDAwAAAAAAgXQY3YvU2whwjF7gjdTbCClDSVEuTllTRTpHTS5JUV9QUkVGX0VRVUlUWS5DUTMyMDIwLi4uLlVTRAEAAABU7qUDAwAAAAAAH28I3YvU2whWPV7gjdTbCDFDSVEuTllTRTpHTS5JUV9UT1RBTF9DT01NT05fRVFVSVRZLkNRMzIwMjAuLi4uVVNEAQAAAFTupQMCAAAABTQzMzQxAQgAAAAFAAAAATEBAAAACy0yMTI1MjQ1MTMyAwAAAAMxNjACAAAABDEwMDYEAAAAATAHAAAACjEwLzI0LzIwMjMIAAAACTkvMzAvMjAyMAkAAAABMB9vCN2L1NsIkTBk4I3U2wguQ0lRLk5ZU0U6R00uSVFfTkVUX0lOVEVSRVNUX0VYUC5DUTQyMDEzLi4uLlVTRAEAAABU7qUDAgAAAAIzNwEIAAAABQAAAAExAQAAAAoxNzE3NjI1NzU2AwAAAAMxNjACAAAAAzM2OAQAAAABMAcAAAAKMTAvMjQvMjAyMwgAAAAKMTIvMzEvMjAxMwkAAAABMIF0GN2L1NsIXKZJ4I3U2wgiQ0lRLk5ZU0U6R00uSVFfQVBJQy5DUTMyMDIwLi4uLlVTRAEAAABU7qUDAgAAAAUyNjE0OAEIAAAABQAAAAExAQAAAAstMjEyNTI0NTEzMgMAAAADMTYwAgAAAAQxMDg0BAAAAAEwBwAAAAoxMC8yNC8yMDIzCAAAAAk5LzMwLzIwMjAJAAAAATAfbwjdi9TbCA30ZOCN1NsILUNJUS5OWVNFOkdNLklR</t>
  </si>
  <si>
    <t>X05FVF9XT1JLSU5HX0NBUC5DUTQyMDEzLi4uLlVTRAEAAABU7qUDAgAAAAUtODI0MAEIAAAABQAAAAExAQAAAAoxNzE3NjI1NzU2AwAAAAMxNjACAAAABDEzMTEEAAAAATAHAAAACjEwLzI0LzIwMjMIAAAACjEyLzMxLzIwMTMJAAAAATCBdBjdi9TbCEFRX+CN1NsII0NJUS5OWVNFOkdNLklRX0NBUEVYLkNRNDIwMTMuLi4uVVNEAQAAAFTupQMCAAAABS0xNzg1AQgAAAAFAAAAATEBAAAACjE3MTc2MjU3NTYDAAAAAzE2MAIAAAAEMjAyMQQAAAABMAcAAAAKMTAvMjQvMjAyMwgAAAAKMTIvMzEvMjAxMwkAAAABMIF0GN2L1NsIlRRg4I3U2wggQ0lRLk5ZU0U6R00uSVFfUkUuQ1EzMjAyMC4uLi5VU0QBAAAAVO6lAwIAAAAFMjkxMzQBCAAAAAUAAAABMQEAAAALLTIxMjUyNDUxMzIDAAAAAzE2MAIAAAAEMTIyMgQAAAABMAcAAAAKMTAvMjQvMjAyMwgAAAAJOS8zMC8yMDIwCQAAAAEwH28I3YvU2wjLSFrgjdTbCCdDSVEuTllTRTpHTS5JUV9UT1RBTF9SRVYuQ1EzMjAxMy4uLi5VU0QBAAAAVO6lAwIAAAAFMzg5ODMBCAAAAAUAAAABMQEAAAAKMTcwMjk2ODExMwMAAAADMTYwAgAAAAIyOAQAAAABMAcAAAAKMTAvMjQvMjAyMwgAAAAJOS8zMC8yMDEzCQAAAAEwgXQY3YvU2wiJBF3gjdTbCCpDSVEuTllTRTpHTS5JUV9UT1RBTF9FUVVJVFkuQ1EzMjAyMC4uLi5VU0QBAAAAVO6lAwIAAAAFNDgwMDgBCAAAAAUA</t>
  </si>
  <si>
    <t>AAABMQEAAAALLTIxMjUyNDUxMzIDAAAAAzE2MAIAAAAEMTI3NQQAAAABMAcAAAAKMTAvMjQvMjAyMwgAAAAJOS8zMC8yMDIwCQAAAAEwH28I3YvU2whmDFvgjdTbCCBDSVEuTllTRTpHTS5JUV9OSS5DUTMyMDEzLi4uLlVTRAEAAABU7qUDAgAAAAQxNzE3AQgAAAAFAAAAATEBAAAACjE3MDI5NjgxMTMDAAAAAzE2MAIAAAACMTUEAAAAATAHAAAACjEwLzI0LzIwMjMIAAAACTkvMzAvMjAxMwkAAAABMIF0GN2L1NsI+9VO4I3U2wg7Q0lRLk5ZU0U6R00uSVFfVE9UQUxfT1VUU1RBTkRJTkdfRklMSU5HX0RBVEUuQ1EzMjAyMC4uLi5VU0QBAAAAVO6lAwIAAAAJMTQzMS4zMDc2AQQAAAAFAAAAATUBAAAACy0yMTI1MjQ1MTMyAgAAAAUyNDE1MwYAAAABMB9vCN2L1NsI7Ylg4I3U2wgoQ0lRLk5ZU0U6R00uSVFfQ0FTSF9FUVVJVi5DUTMyMDEzLi4uLlVTRAEAAABU7qUDAgAAAAUxODU5OQEIAAAABQAAAAExAQAAAAoxNzAyOTY4MTEzAwAAAAMxNjACAAAABDEwOTYEAAAAATAHAAAACjEwLzI0LzIwMjMIAAAACTkvMzAvMjAxMwkAAAABMIF0GN2L1NsIeTZQ4I3U2wgoQ0lRLk5ZU0U6R00uSVFfVE9UQUxfREVCVC5DUTMyMDIwLi4uLlVTRAEAAABU7qUDAgAAAAYxMTg1NzkBCAAAAAUAAAABMQEAAAALLTIxMjUyNDUxMzIDAAAAAzE2MAIAAAAENDE3MwQAAAABMAcAAAAKMTAvMjQvMjAyMwgAAAAJOS8zMC8yMDIw</t>
  </si>
  <si>
    <t>CQAAAAEwH28I3YvU2whVdGHgjdTbCCxDSVEuTllTRTpHTS5JUV9DQVNIX1NUX0lOVkVTVC5DUTMyMDEzLi4uLlVTRAEAAABU7qUDAgAAAAUyNjgxNAEIAAAABQAAAAExAQAAAAoxNzAyOTY4MTEzAwAAAAMxNjACAAAABDEwMDIEAAAAATAHAAAACjEwLzI0LzIwMjMIAAAACTkvMzAvMjAxMwkAAAABMIF0GN2L1NsIHaxZ4I3U2wgsQ0lRLk5ZU0U6R00uSVFfUFJFRl9ESVZfT1RIRVIuQ1EzMjAyMC4uLi5VU0QBAAAAVO6lAwIAAAACNDABCAAAAAUAAAABMQEAAAALLTIxMjUyNDUxMzIDAAAAAzE2MAIAAAACOTcEAAAAATAHAAAACjEwLzI0LzIwMjMIAAAACTkvMzAvMjAyMAkAAAABMB9vCN2L1NsIXsJh4I3U2wgmQ0lRLk5ZU0U6R00uSVFfVE9UQUxfQ0EuQ1EzMjAxMy4uLi5VU0QBAAAAVO6lAwIAAAAFODExNjQBCAAAAAUAAAABMQEAAAAKMTcwMjk2ODExMwMAAAADMTYwAgAAAAQxMDA4BAAAAAEwBwAAAAoxMC8yNC8yMDIzCAAAAAk5LzMwLzIwMTMJAAAAATCBdBjdi9TbCIV9UuCN1NsIIkNJUS5OWVNFOkdNLklRX0NPR1MuQ1EzMjAyMC4uLi5VU0QBAAAAVO6lAwIAAAAFMjcxNjkBCAAAAAUAAAABMQEAAAALLTIxMjUyNDUxMzIDAAAAAzE2MAIAAAACMzQEAAAAATAHAAAACjEwLzI0LzIwMjMIAAAACTkvMzAvMjAyMAkAAAABMB9vCN2L1NsIUNJi4I3U2wgqQ0lRLk5ZU0U6R00uSVFfVE9UQUxfQVNTRVRT</t>
  </si>
  <si>
    <t>LkNRMzIwMTMuLi4uVVNEAQAAAFTupQMCAAAABjE2ODUzOQEIAAAABQAAAAExAQAAAAoxNzAyOTY4MTEzAwAAAAMxNjACAAAABDEwMDcEAAAAATAHAAAACjEwLzI0LzIwMjMIAAAACTkvMzAvMjAxMwkAAAABMIF0GN2L1NsIlRRg4I3U2wggQ0lRLk5ZU0U6R00uSVFfQVAuQ1EzMjAyMC4uLi5VU0QBAAAAVO6lAwIAAAAFMjA5MTQBCAAAAAUAAAABMQEAAAALLTIxMjUyNDUxMzIDAAAAAzE2MAIAAAAEMTAxOAQAAAABMAcAAAAKMTAvMjQvMjAyMwgAAAAJOS8zMC8yMDIwCQAAAAEwH28I3YvU2wiIN2LgjdTbCCZDSVEuTllTRTpHTS5JUV9UT1RBTF9DTC5DUTMyMDEzLi4uLlVTRAEAAABU7qUDAgAAAAU2MjU2MwEIAAAABQAAAAExAQAAAAoxNzAyOTY4MTEzAwAAAAMxNjACAAAABDEwMDkEAAAAATAHAAAACjEwLzI0LzIwMjMIAAAACTkvMzAvMjAxMwkAAAABMIF0GN2L1NsIIr5j4I3U2wggQ0lRLk5ZU0U6R00uSVFfQVIuQ1EzMjAyMC4uLi5VU0QBAAAAVO6lAwIAAAAEOTkzOQEIAAAABQAAAAExAQAAAAstMjEyNTI0NTEzMgMAAAADMTYwAgAAAAQxMDIxBAAAAAEwBwAAAAoxMC8yNC8yMDIzCAAAAAk5LzMwLzIwMjAJAAAAATAfbwjdi9TbCL55XeCN1NsIJ0NJUS5OWVNFOkdNLklRX0lOVkVOVE9SWS5DUTMyMDIwLi4uLlVTRAEAAABU7qUDAgAAAAUxMDkzNAEIAAAABQAAAAExAQAAAAstMjEyNTI0NTEzMgMA</t>
  </si>
  <si>
    <t>AAADMTYwAgAAAAQxMDQzBAAAAAEwBwAAAAoxMC8yNC8yMDIzCAAAAAk5LzMwLzIwMjAJAAAAATAfbwjdi9TbCLLyUuCN1NsIKENJUS5OWVNFOkdNLklRX1RPVEFMX0xJQUIuQ1EzMjAxMy4uLi5VU0QBAAAAVO6lAwIAAAAGMTMxMTc4AQgAAAAFAAAAATEBAAAACjE3MDI5NjgxMTMDAAAAAzE2MAIAAAAEMTI3NgQAAAABMAcAAAAKMTAvMjQvMjAyMwgAAAAJOS8zMC8yMDEzCQAAAAEwgXQY3YvU2whcpkngjdTbCCFDSVEuTllTRTpHTS5JUV9TR0EuQ1EzMjAyMC4uLi5VU0QBAAAAVO6lAwIAAAAEMTIzMAEIAAAABQAAAAExAQAAAAstMjEyNTI0NTEzMgMAAAADMTYwAgAAAAIyMwQAAAABMAcAAAAKMTAvMjQvMjAyMwgAAAAJOS8zMC8yMDIwCQAAAAEwH28I3YvU2whWPV7gjdTbCClDSVEuTllTRTpHTS5JUV9QUkVGX0VRVUlUWS5DUTMyMDEzLi4uLlVTRAEAAABU7qUDAgAAAAQ3OTY0AQgAAAAFAAAAATEBAAAACjE3MDI5NjgxMTMDAAAAAzE2MAIAAAAEMTAwNQQAAAABMAcAAAAKMTAvMjQvMjAyMwgAAAAJOS8zMC8yMDEzCQAAAAEwgXQY3YvU2wiSfmTgjdTbCDZDSVEuTllTRTpHTS5JUV9UT1RBTF9SRVZfMVlSX0FOTl9HUk9XVEguQ1EzMjAyMC4uLi5VU0QBAAAAVO6lAwIAAAAGMC4wMTk3AQgAAAAFAAAAATEBAAAACy0yMTI1MjQ1MTMyAwAAAAMxNjACAAAABDQxOTQEAAAAATAHAAAACjEwLzI0LzIwMjMI</t>
  </si>
  <si>
    <t>AAAACTkvMzAvMjAyMAkAAAABMB9vCN2L1NsIdQRf4I3U2wgxQ0lRLk5ZU0U6R00uSVFfVE9UQUxfQ09NTU9OX0VRVUlUWS5DUTMyMDEzLi4uLlVTRAEAAABU7qUDAgAAAAUyODgxNAEIAAAABQAAAAExAQAAAAoxNzAyOTY4MTEzAwAAAAMxNjACAAAABDEwMDYEAAAAATAHAAAACjEwLzI0LzIwMjMIAAAACTkvMzAvMjAxMwkAAAABMIF0GN2L1NsI9mhl4I3U2wggQ0lRLk5ZU0U6R00uSVFfREEuQ1EzMjAyMC4uLi5VU0QBAAAAVO6lAwMAAAAAAB9vCN2L1NsImsZf4I3U2wgiQ0lRLk5ZU0U6R00uSVFfQVBJQy5DUTMyMDEzLi4uLlVTRAEAAABU7qUDAgAAAAUyMzg3OAEIAAAABQAAAAExAQAAAAoxNzAyOTY4MTEzAwAAAAMxNjACAAAABDEwODQEAAAAATAHAAAACjEwLzI0LzIwMjMIAAAACTkvMzAvMjAxMwkAAAABMIF0GN2L1NsIXnVN4I3U2wguQ0lRLk5ZU0U6R00uSVFfTkVUX0lOVEVSRVNUX0VYUC5DUTMyMDIwLi4uLlVTRAEAAABU7qUDAgAAAAQtMjc2AQgAAAAFAAAAATEBAAAACy0yMTI1MjQ1MTMyAwAAAAMxNjACAAAAAzM2OAQAAAABMAcAAAAKMTAvMjQvMjAyMwgAAAAJOS8zMC8yMDIwCQAAAAEwH28I3YvU2wgwQmXgjdTbCC1DSVEuTllTRTpHTS5JUV9ORVRfV09SS0lOR19DQVAuQ1EzMjAyMC4uLi5VU0QBAAAAVO6lAwIAAAAGLTIxMjk0AQgAAAAFAAAAATEBAAAACy0yMTI1MjQ1MTMyAwAAAAMx</t>
  </si>
  <si>
    <t>NjACAAAABDEzMTEEAAAAATAHAAAACjEwLzI0LzIwMjMIAAAACTkvMzAvMjAyMAkAAAABMB9vCN2L1NsIpR9a4I3U2wggQ0lRLk5ZU0U6R00uSVFfUkUuQ1EzMjAxMy4uLi5VU0QBAAAAVO6lAwIAAAAFMTI5MDMBCAAAAAUAAAABMQEAAAAKMTcwMjk2ODExMwMAAAADMTYwAgAAAAQxMjIyBAAAAAEwBwAAAAoxMC8yNC8yMDIzCAAAAAk5LzMwLzIwMTMJAAAAATCBdBjdi9TbCEj/YOCN1NsII0NJUS5OWVNFOkdNLklRX0NBUEVYLkNRMzIwMjAuLi4uVVNEAQAAAFTupQMCAAAABC05OTIBCAAAAAUAAAABMQEAAAALLTIxMjUyNDUxMzIDAAAAAzE2MAIAAAAEMjAyMQQAAAABMAcAAAAKMTAvMjQvMjAyMwgAAAAJOS8zMC8yMDIwCQAAAAEwH28I3YvU2whmDFvgjdTbCCpDSVEuTllTRTpHTS5JUV9UT1RBTF9FUVVJVFkuQ1EzMjAxMy4uLi5VU0QBAAAAVO6lAwIAAAAFMzczNjEBCAAAAAUAAAABMQEAAAAKMTcwMjk2ODExMwMAAAADMTYwAgAAAAQxMjc1BAAAAAEwBwAAAAoxMC8yNC8yMDIzCAAAAAk5LzMwLzIwMTMJAAAAATCBdBjdi9TbCEsQYuCN1NsIJ0NJUS5OWVNFOkdNLklRX1RPVEFMX1JFVi5DUTIyMDIwLi4uLlVTRAEAAABU7qUDAgAAAAUxNjc3OAEIAAAABQAAAAExAQAAAAstMjE0MDA0Mjc3OAMAAAADMTYwAgAAAAIyOAQAAAABMAcAAAAKMTAvMjQvMjAyMwgAAAAJNi8zMC8yMDIwCQAAAAEwH28I3YvU</t>
  </si>
  <si>
    <t>2wgnIWPgjdTbCDtDSVEuTllTRTpHTS5JUV9UT1RBTF9PVVRTVEFORElOR19GSUxJTkdfREFURS5DUTMyMDEzLi4uLlVTRAEAAABU7qUDAgAAAAoxMzg4Ljk3MzcxAQQAAAAFAAAAATUBAAAACjE3MDI5NjgxMTMCAAAABTI0MTUzBgAAAAEwgXQY3YvU2wg6YGLgjdTbCCBDSVEuTllTRTpHTS5JUV9OSS5DUTIyMDIwLi4uLlVTRAEAAABU7qUDAgAAAAQtNzU4AQgAAAAFAAAAATEBAAAACy0yMTQwMDQyNzc4AwAAAAMxNjACAAAAAjE1BAAAAAEwBwAAAAoxMC8yNC8yMDIzCAAAAAk2LzMwLzIwMjAJAAAAATAfbwjdi9TbCJEwZOCN1NsIKENJUS5OWVNFOkdNLklRX1RPVEFMX0RFQlQuQ1EzMjAxMy4uLi5VU0QBAAAAVO6lAwIAAAAFMzIxMjMBCAAAAAUAAAABMQEAAAAKMTcwMjk2ODExMwMAAAADMTYwAgAAAAQ0MTczBAAAAAEwBwAAAAoxMC8yNC8yMDIzCAAAAAk5LzMwLzIwMTMJAAAAATCBdBjdi9TbCHltY+CN1NsIKENJUS5OWVNFOkdNLklRX0NBU0hfRVFVSVYuQ1EyMjAyMC4uLi5VU0QBAAAAVO6lAwIAAAAFMjE3MjgBCAAAAAUAAAABMQEAAAALLTIxNDAwNDI3NzgDAAAAAzE2MAIAAAAEMTA5NgQAAAABMAcAAAAKMTAvMjQvMjAyMwgAAAAJNi8zMC8yMDIwCQAAAAEwH28I3YvU2wgN9GTgjdTbCCxDSVEuTllTRTpHTS5JUV9QUkVGX0RJVl9PVEhFUi5DUTMyMDEzLi4uLlVTRAEAAABU7qUDAgAAAAQxMDE5</t>
  </si>
  <si>
    <t>AQgAAAAFAAAAATEBAAAACjE3MDI5NjgxMTMDAAAAAzE2MAIAAAACOTcEAAAAATAHAAAACjEwLzI0LzIwMjMIAAAACTkvMzAvMjAxMwkAAAABMIF0GN2L1NsIeTZQ4I3U2wgsQ0lRLk5ZU0U6R00uSVFfQ0FTSF9TVF9JTlZFU1QuQ1EyMjAyMC4uLi5VU0QBAAAAVO6lAwIAAAAFMzA5ODIBCAAAAAUAAAABMQEAAAALLTIxNDAwNDI3NzgDAAAAAzE2MAIAAAAEMTAwMgQAAAABMAcAAAAKMTAvMjQvMjAyMwgAAAAJNi8zMC8yMDIwCQAAAAEwH28I3YvU2wiy8lLgjdTbCCJDSVEuTllTRTpHTS5JUV9DT0dTLkNRMzIwMTMuLi4uVVNEAQAAAFTupQMCAAAABTMzMTY2AQgAAAAFAAAAATEBAAAACjE3MDI5NjgxMTMDAAAAAzE2MAIAAAACMzQEAAAAATAHAAAACjEwLzI0LzIwMjMIAAAACTkvMzAvMjAxMwkAAAABMIF0GN2L1NsIQVFf4I3U2wgmQ0lRLk5ZU0U6R00uSVFfVE9UQUxfQ0EuQ1EyMjAyMC4uLi5VU0QBAAAAVO6lAwIAAAAFODc0OTcBCAAAAAUAAAABMQEAAAALLTIxNDAwNDI3NzgDAAAAAzE2MAIAAAAEMTAwOAQAAAABMAcAAAAKMTAvMjQvMjAyMwgAAAAJNi8zMC8yMDIwCQAAAAEwH28I3YvU2wh1BF/gjdTbCCpDSVEuTllTRTpHTS5JUV9UT1RBTF9BU1NFVFMuQ1EyMjAyMC4uLi5VU0QBAAAAVO6lAwIAAAAGMjM3NTM1AQgAAAAFAAAAATEBAAAACy0yMTQwMDQyNzc4AwAAAAMxNjACAAAABDEwMDcEAAAA</t>
  </si>
  <si>
    <t>ATAHAAAACjEwLzI0LzIwMjMIAAAACTYvMzAvMjAyMAkAAAABMB9vCN2L1NsImsZf4I3U2wggQ0lRLk5ZU0U6R00uSVFfQVAuQ1EzMjAxMy4uLi5VU0QBAAAAVO6lAwIAAAAFMjcyNDIBCAAAAAUAAAABMQEAAAAKMTcwMjk2ODExMwMAAAADMTYwAgAAAAQxMDE4BAAAAAEwBwAAAAoxMC8yNC8yMDIzCAAAAAk5LzMwLzIwMTMJAAAAATCBdBjdi9TbCIV9UuCN1NsIJkNJUS5OWVNFOkdNLklRX1RPVEFMX0NMLkNRMjIwMjAuLi4uVVNEAQAAAFTupQMCAAAABTc3OTA0AQgAAAAFAAAAATEBAAAACy0yMTQwMDQyNzc4AwAAAAMxNjACAAAABDEwMDkEAAAAATAHAAAACjEwLzI0LzIwMjMIAAAACTYvMzAvMjAyMAkAAAABMB9vCN2L1NsI7Ylg4I3U2wggQ0lRLk5ZU0U6R00uSVFfQVIuQ1EzMjAxMy4uLi5VU0QBAAAAVO6lAwIAAAAFMTEwNjcBCAAAAAUAAAABMQEAAAAKMTcwMjk2ODExMwMAAAADMTYwAgAAAAQxMDIxBAAAAAEwBwAAAAoxMC8yNC8yMDIzCAAAAAk5LzMwLzIwMTMJAAAAATCBdBjdi9TbCN9UVOCN1NsIKENJUS5OWVNFOkdNLklRX1RPVEFMX0xJQUIuQ1EyMjAyMC4uLi5VU0QBAAAAVO6lAwIAAAAGMTk0MDQyAQgAAAAFAAAAATEBAAAACy0yMTQwMDQyNzc4AwAAAAMxNjACAAAABDEyNzYEAAAAATAHAAAACjEwLzI0LzIwMjMIAAAACTYvMzAvMjAyMAkAAAABMB9vCN2L1NsIVXRh4I3U2wgnQ0lRLk5Z</t>
  </si>
  <si>
    <t>U0U6R00uSVFfSU5WRU5UT1JZLkNRMzIwMTMuLi4uVVNEAQAAAFTupQMCAAAABTE1MzU3AQgAAAAFAAAAATEBAAAACjE3MDI5NjgxMTMDAAAAAzE2MAIAAAAEMTA0MwQAAAABMAcAAAAKMTAvMjQvMjAyMwgAAAAJOS8zMC8yMDEzCQAAAAEwgXQY3YvU2wjFi1XgjdTbCClDSVEuTllTRTpHTS5JUV9QUkVGX0VRVUlUWS5DUTIyMDIwLi4uLlVTRAEAAABU7qUDAwAAAAAAH28I3YvU2whmDFvgjdTbCCFDSVEuTllTRTpHTS5JUV9TR0EuQ1EzMjAxMy4uLi5VU0QBAAAAVO6lAwIAAAAEMjg3NgEIAAAABQAAAAExAQAAAAoxNzAyOTY4MTEzAwAAAAMxNjACAAAAAjIzBAAAAAEwBwAAAAoxMC8yNC8yMDIzCAAAAAk5LzMwLzIwMTMJAAAAATCBdBjdi9TbCFymSeCN1NsIMUNJUS5OWVNFOkdNLklRX1RPVEFMX0NPTU1PTl9FUVVJVFkuQ1EyMjAyMC4uLi5VU0QBAAAAVO6lAwIAAAAFMzkzMDQBCAAAAAUAAAABMQEAAAALLTIxNDAwNDI3NzgDAAAAAzE2MAIAAAAEMTAwNgQAAAABMAcAAAAKMTAvMjQvMjAyMwgAAAAJNi8zMC8yMDIwCQAAAAEwH28I3YvU2wgjz1vgjdTbCDZDSVEuTllTRTpHTS5JUV9UT1RBTF9SRVZfMVlSX0FOTl9HUk9XVEguQ1EzMjAxMy4uLi5VU0QBAAAAVO6lAwIAAAAGMy43NDQ0AQgAAAAFAAAAATEBAAAACjE3MDI5NjgxMTMDAAAAAzE2MAIAAAAENDE5NAQAAAABMAcAAAAKMTAvMjQvMjAyMwgA</t>
  </si>
  <si>
    <t>AAAJOS8zMC8yMDEzCQAAAAEwgXQY3YvU2wjXx13gjdTbCCJDSVEuTllTRTpHTS5JUV9BUElDLkNRMjIwMjAuLi4uVVNEAQAAAFTupQMCAAAABTI2MDg3AQgAAAAFAAAAATEBAAAACy0yMTQwMDQyNzc4AwAAAAMxNjACAAAABDEwODQEAAAAATAHAAAACjEwLzI0LzIwMjMIAAAACTYvMzAvMjAyMAkAAAABMB9vCN2L1NsIP5Jc4I3U2wggQ0lRLk5ZU0U6R00uSVFfREEuQ1EzMjAxMy4uLi5VU0QBAAAAVO6lAwMAAAAAAIF0GN2L1NsIcIxe4I3U2wguQ0lRLk5ZU0U6R00uSVFfTkVUX0lOVEVSRVNUX0VYUC5DUTMyMDEzLi4uLlVTRAEAAABU7qUDAgAAAAMtMzIBCAAAAAUAAAABMQEAAAAKMTcwMjk2ODExMwMAAAADMTYwAgAAAAMzNjgEAAAAATAHAAAACjEwLzI0LzIwMjMIAAAACTkvMzAvMjAxMwkAAAABMIF0GN2L1NsIB1BN4I3U2wggQ0lRLk5ZU0U6R00uSVFfUkUuQ1EyMjAyMC4uLi5VU0QBAAAAVO6lAwIAAAAFMjUxMDQBCAAAAAUAAAABMQEAAAALLTIxNDAwNDI3NzgDAAAAAzE2MAIAAAAEMTIyMgQAAAABMAcAAAAKMTAvMjQvMjAyMwgAAAAJNi8zMC8yMDIwCQAAAAEwH28I3YvU2whWPV7gjdTbCC1DSVEuTllTRTpHTS5JUV9ORVRfV09SS0lOR19DQVAuQ1EzMjAxMy4uLi5VU0QBAAAAVO6lAwIAAAAFLTY0MjcBCAAAAAUAAAABMQEAAAAKMTcwMjk2ODExMwMAAAADMTYwAgAAAAQxMzExBAAAAAEwBwAA</t>
  </si>
  <si>
    <t>AAoxMC8yNC8yMDIzCAAAAAk5LzMwLzIwMTMJAAAAATCBdBjdi9TbCPvVTuCN1NsIKkNJUS5OWVNFOkdNLklRX1RPVEFMX0VRVUlUWS5DUTIyMDIwLi4uLlVTRAEAAABU7qUDAgAAAAU0MzQ5MwEIAAAABQAAAAExAQAAAAstMjE0MDA0Mjc3OAMAAAADMTYwAgAAAAQxMjc1BAAAAAEwBwAAAAoxMC8yNC8yMDIzCAAAAAk2LzMwLzIwMjAJAAAAATAfbwjdi9TbCCchY+CN1NsIO0NJUS5OWVNFOkdNLklRX1RPVEFMX09VVFNUQU5ESU5HX0ZJTElOR19EQVRFLkNRMjIwMjAuLi4uVVNEAQAAAFTupQMCAAAACzE0MzEuMDk2NTEyAQQAAAAFAAAAATUBAAAACy0yMTQwMDQyNzc4AgAAAAUyNDE1MwYAAAABMB9vCN2L1NsIkTBk4I3U2wgjQ0lRLk5ZU0U6R00uSVFfQ0FQRVguQ1EzMjAxMy4uLi5VU0QBAAAAVO6lAwIAAAAFLTE5NDcBCAAAAAUAAAABMQEAAAAKMTcwMjk2ODExMwMAAAADMTYwAgAAAAQyMDIxBAAAAAEwBwAAAAoxMC8yNC8yMDIzCAAAAAk5LzMwLzIwMTMJAAAAATCBdBjdi9TbCB2sWeCN1NsIKENJUS5OWVNFOkdNLklRX1RPVEFMX0RFQlQuQ1EyMjAyMC4uLi5VU0QBAAAAVO6lAwIAAAAGMTI4MjU4AQgAAAAFAAAAATEBAAAACy0yMTQwMDQyNzc4AwAAAAMxNjACAAAABDQxNzMEAAAAATAHAAAACjEwLzI0LzIwMjMIAAAACTYvMzAvMjAyMAkAAAABMB9vCN2L1NsIDfRk4I3U2wgnQ0lRLk5ZU0U6R00u</t>
  </si>
  <si>
    <t>SVFfVE9UQUxfUkVWLkNRMjIwMTMuLi4uVVNEAQAAAFTupQMCAAAABTM5MDc1AQgAAAAFAAAAATEBAAAACjE2ODc5OTgyMzADAAAAAzE2MAIAAAACMjgEAAAAATAHAAAACjEwLzI0LzIwMjMIAAAACTYvMzAvMjAxMwkAAAABMIF0GN2L1NsI9mhl4I3U2wgsQ0lRLk5ZU0U6R00uSVFfUFJFRl9ESVZfT1RIRVIuQ1EyMjAyMC4uLi5VU0QBAAAAVO6lAwIAAAACNDgBCAAAAAUAAAABMQEAAAALLTIxNDAwNDI3NzgDAAAAAzE2MAIAAAACOTcEAAAAATAHAAAACjEwLzI0LzIwMjMIAAAACTYvMzAvMjAyMAkAAAABMB9vCN2L1NsI6uBl4I3U2wggQ0lRLk5ZU0U6R00uSVFfTkkuQ1EyMjAxMy4uLi5VU0QBAAAAVO6lAwIAAAAEMTQxNAEIAAAABQAAAAExAQAAAAoxNjg3OTk4MjMwAwAAAAMxNjACAAAAAjE1BAAAAAEwBwAAAAoxMC8yNC8yMDIzCAAAAAk2LzMwLzIwMTMJAAAAATCBdBjdi9TbCIV9UuCN1NsIIkNJUS5OWVNFOkdNLklRX0NPR1MuQ1EyMjAyMC4uLi5VU0QBAAAAVO6lAwIAAAAFMTM0NDQBCAAAAAUAAAABMQEAAAALLTIxNDAwNDI3NzgDAAAAAzE2MAIAAAACMzQEAAAAATAHAAAACjEwLzI0LzIwMjMIAAAACTYvMzAvMjAyMAkAAAABMB9vCN2L1NsIpR9a4I3U2wgoQ0lRLk5ZU0U6R00uSVFfQ0FTSF9FUVVJVi5DUTIyMDEzLi4uLlVTRAEAAABU7qUDAgAAAAUxNzk0MAEIAAAABQAAAAExAQAAAAoxNjg3</t>
  </si>
  <si>
    <t>OTk4MjMwAwAAAAMxNjACAAAABDEwOTYEAAAAATAHAAAACjEwLzI0LzIwMjMIAAAACTYvMzAvMjAxMwkAAAABMIF0GN2L1NsI31RU4I3U2wggQ0lRLk5ZU0U6R00uSVFfQVAuQ1EyMjAyMC4uLi5VU0QBAAAAVO6lAwIAAAAFMTUxNTQBCAAAAAUAAAABMQEAAAALLTIxNDAwNDI3NzgDAAAAAzE2MAIAAAAEMTAxOAQAAAABMAcAAAAKMTAvMjQvMjAyMwgAAAAJNi8zMC8yMDIwCQAAAAEwH28I3YvU2wiaxl/gjdTbCCxDSVEuTllTRTpHTS5JUV9DQVNIX1NUX0lOVkVTVC5DUTIyMDEzLi4uLlVTRAEAAABU7qUDAgAAAAUyNDE5OAEIAAAABQAAAAExAQAAAAoxNjg3OTk4MjMwAwAAAAMxNjACAAAABDEwMDIEAAAAATAHAAAACjEwLzI0LzIwMjMIAAAACTYvMzAvMjAxMwkAAAABMIF0GN2L1NsIxYtV4I3U2wggQ0lRLk5ZU0U6R00uSVFfQVIuQ1EyMjAyMC4uLi5VU0QBAAAAVO6lAwIAAAAENzk0NgEIAAAABQAAAAExAQAAAAstMjE0MDA0Mjc3OAMAAAADMTYwAgAAAAQxMDIxBAAAAAEwBwAAAAoxMC8yNC8yMDIzCAAAAAk2LzMwLzIwMjAJAAAAATAfbwjdi9TbCO2JYOCN1NsIJkNJUS5OWVNFOkdNLklRX1RPVEFMX0NBLkNRMjIwMTMuLi4uVVNEAQAAAFTupQMCAAAABTc3NzQ1AQgAAAAFAAAAATEBAAAACjE2ODc5OTgyMzADAAAAAzE2MAIAAAAEMTAwOAQAAAABMAcAAAAKMTAvMjQvMjAyMwgAAAAJNi8zMC8yMDEz</t>
  </si>
  <si>
    <t>CQAAAAEwjpsY3YvU2wjaxVbgjdTbCCdDSVEuTllTRTpHTS5JUV9JTlZFTlRPUlkuQ1EyMjAyMC4uLi5VU0QBAAAAVO6lAwIAAAAFMTAyODABCAAAAAUAAAABMQEAAAALLTIxNDAwNDI3NzgDAAAAAzE2MAIAAAAEMTA0MwQAAAABMAcAAAAKMTAvMjQvMjAyMwgAAAAJNi8zMC8yMDIwCQAAAAEwH28I3YvU2whVdGHgjdTbCCpDSVEuTllTRTpHTS5JUV9UT1RBTF9BU1NFVFMuQ1EyMjAxMy4uLi5VU0QBAAAAVO6lAwIAAAAGMTYzMTEwAQgAAAAFAAAAATEBAAAACjE2ODc5OTgyMzADAAAAAzE2MAIAAAAEMTAwNwQAAAABMAcAAAAKMTAvMjQvMjAyMwgAAAAJNi8zMC8yMDEzCQAAAAEwjpsY3YvU2wgivmPgjdTbCCZDSVEuTllTRTpHTS5JUV9UT1RBTF9DTC5DUTIyMDEzLi4uLlVTRAEAAABU7qUDAgAAAAU2MDAyMQEIAAAABQAAAAExAQAAAAoxNjg3OTk4MjMwAwAAAAMxNjACAAAABDEwMDkEAAAAATAHAAAACjEwLzI0LzIwMjMIAAAACTYvMzAvMjAxMwkAAAABMI6bGN2L1NsIkn5k4I3U2wgoQ0lRLk5ZU0U6R00uSVFfVE9UQUxfTElBQi5DUTIyMDEzLi4uLlVTRAEAAABU7qUDAgAAAAYxMjQxMDYBCAAAAAUAAAABMQEAAAAKMTY4Nzk5ODIzMAMAAAADMTYwAgAAAAQxMjc2BAAAAAEwBwAAAAoxMC8yNC8yMDIzCAAAAAk2LzMwLzIwMTMJAAAAATCOmxjdi9TbCAdQTeCN1NsIIUNJUS5OWVNFOkdNLklRX1NHQS5D</t>
  </si>
  <si>
    <t>UTIyMDIwLi4uLlVTRAEAAABU7qUDAgAAAAM5NzQBCAAAAAUAAAABMQEAAAALLTIxNDAwNDI3NzgDAAAAAzE2MAIAAAACMjMEAAAAATAHAAAACjEwLzI0LzIwMjMIAAAACTYvMzAvMjAyMAkAAAABMB9vCN2L1NsIXsJh4I3U2wg2Q0lRLk5ZU0U6R00uSVFfVE9UQUxfUkVWXzFZUl9BTk5fR1JPV1RILkNRMjIwMjAuLi4uVVNEAQAAAFTupQMCAAAABy01My40NzIBCAAAAAUAAAABMQEAAAALLTIxNDAwNDI3NzgDAAAAAzE2MAIAAAAENDE5NAQAAAABMAcAAAAKMTAvMjQvMjAyMwgAAAAJNi8zMC8yMDIwCQAAAAEwH28I3YvU2whQ0mLgjdTbCClDSVEuTllTRTpHTS5JUV9QUkVGX0VRVUlUWS5DUTIyMDEzLi4uLlVTRAEAAABU7qUDAgAAAAUxMDM5MQEIAAAABQAAAAExAQAAAAoxNjg3OTk4MjMwAwAAAAMxNjACAAAABDEwMDUEAAAAATAHAAAACjEwLzI0LzIwMjMIAAAACTYvMzAvMjAxMwkAAAABMI6bGN2L1NsI+9VO4I3U2wggQ0lRLk5ZU0U6R00uSVFfREEuQ1EyMjAyMC4uLi5VU0QBAAAAVO6lAwMAAAAAAB9vCN2L1NsIP5Jc4I3U2wgxQ0lRLk5ZU0U6R00uSVFfVE9UQUxfQ09NTU9OX0VRVUlUWS5DUTIyMDEzLi4uLlVTRAEAAABU7qUDAgAAAAUyNzk4MwEIAAAABQAAAAExAQAAAAoxNjg3OTk4MjMwAwAAAAMxNjACAAAABDEwMDYEAAAAATAHAAAACjEwLzI0LzIwMjMIAAAACTYvMzAvMjAxMwkAAAABMI6b</t>
  </si>
  <si>
    <t>GN2L1NsIeTZQ4I3U2wguQ0lRLk5ZU0U6R00uSVFfTkVUX0lOVEVSRVNUX0VYUC5DUTIyMDIwLi4uLlVTRAEAAABU7qUDAgAAAAQtMjQyAQgAAAAFAAAAATEBAAAACy0yMTQwMDQyNzc4AwAAAAMxNjACAAAAAzM2OAQAAAABMAcAAAAKMTAvMjQvMjAyMwgAAAAJNi8zMC8yMDIwCQAAAAEwH28I3YvU2wi+eV3gjdTbCCJDSVEuTllTRTpHTS5JUV9BUElDLkNRMjIwMTMuLi4uVVNEAQAAAFTupQMCAAAABTIzODE4AQgAAAAFAAAAATEBAAAACjE2ODc5OTgyMzADAAAAAzE2MAIAAAAEMTA4NAQAAAABMAcAAAAKMTAvMjQvMjAyMwgAAAAJNi8zMC8yMDEzCQAAAAEwjpsY3YvU2whI/2DgjdTbCC1DSVEuTllTRTpHTS5JUV9ORVRfV09SS0lOR19DQVAuQ1EyMjAyMC4uLi5VU0QBAAAAVO6lAwIAAAAGLTE4NTU0AQgAAAAFAAAAATEBAAAACy0yMTQwMDQyNzc4AwAAAAMxNjACAAAABDEzMTEEAAAAATAHAAAACjEwLzI0LzIwMjMIAAAACTYvMzAvMjAyMAkAAAABMB9vCN2L1NsIVj1e4I3U2wgjQ0lRLk5ZU0U6R00uSVFfQ0FQRVguQ1EyMjAyMC4uLi5VU0QBAAAAVO6lAwIAAAAFLTExMTIBCAAAAAUAAAABMQEAAAALLTIxNDAwNDI3NzgDAAAAAzE2MAIAAAAEMjAyMQQAAAABMAcAAAAKMTAvMjQvMjAyMwgAAAAJNi8zMC8yMDIwCQAAAAEwH28I3YvU2wh1BF/gjdTbCCBDSVEuTllTRTpHTS5JUV9SRS5DUTIyMDEzLi4u</t>
  </si>
  <si>
    <t>LlVTRAEAAABU7qUDAgAAAAUxMjE5MQEIAAAABQAAAAExAQAAAAoxNjg3OTk4MjMwAwAAAAMxNjACAAAABDEyMjIEAAAAATAHAAAACjEwLzI0LzIwMjMIAAAACTYvMzAvMjAxMwkAAAABMI6bGN2L1NsIOmBi4I3U2wgnQ0lRLk5ZU0U6R00uSVFfVE9UQUxfUkVWLkNRMTIwMjAuLi4uVVNEAQAAAFTupQMCAAAABTMyNzA5AQgAAAAFAAAAATEBAAAACjIwOTU3MzI0NDUDAAAAAzE2MAIAAAACMjgEAAAAATAHAAAACjEwLzI0LzIwMjMIAAAACTMvMzEvMjAyMAkAAAABMB9vCN2L1NsIZgxb4I3U2wgqQ0lRLk5ZU0U6R00uSVFfVE9UQUxfRVFVSVRZLkNRMjIwMTMuLi4uVVNEAQAAAFTupQMCAAAABTM5MDA0AQgAAAAFAAAAATEBAAAACjE2ODc5OTgyMzADAAAAAzE2MAIAAAAEMTI3NQQAAAABMAcAAAAKMTAvMjQvMjAyMwgAAAAJNi8zMC8yMDEzCQAAAAEwjpsY3YvU2wh5bWPgjdTbCCBDSVEuTllTRTpHTS5JUV9OSS5DUTEyMDIwLi4uLlVTRAEAAABU7qUDAgAAAAMyOTQBCAAAAAUAAAABMQEAAAAKMjA5NTczMjQ0NQMAAAADMTYwAgAAAAIxNQQAAAABMAcAAAAKMTAvMjQvMjAyMwgAAAAJMy8zMS8yMDIwCQAAAAEwH28I3YvU2wgjz1vgjdTbCDtDSVEuTllTRTpHTS5JUV9UT1RBTF9PVVRTVEFORElOR19GSUxJTkdfREFURS5DUTIyMDEzLi4uLlVTRAEAAABU7qUDAgAAAAoxMzg0LjEzNzg2AQQAAAAFAAAAATUB</t>
  </si>
  <si>
    <t>AAAACjE2ODc5OTgyMzACAAAABTI0MTUzBgAAAAEwjpsY3YvU2whcpkngjdTbCChDSVEuTllTRTpHTS5JUV9DQVNIX0VRVUlWLkNRMTIwMjAuLi4uVVNEAQAAAFTupQMCAAAABTI2OTA2AQgAAAAFAAAAATEBAAAACjIwOTU3MzI0NDUDAAAAAzE2MAIAAAAEMTA5NgQAAAABMAcAAAAKMTAvMjQvMjAyMwgAAAAJMy8zMS8yMDIwCQAAAAEwH28I3YvU2whVdGHgjdTbCChDSVEuTllTRTpHTS5JUV9UT1RBTF9ERUJULkNRMjIwMTMuLi4uVVNEAQAAAFTupQMCAAAABTI2NzQ4AQgAAAAFAAAAATEBAAAACjE2ODc5OTgyMzADAAAAAzE2MAIAAAAENDE3MwQAAAABMAcAAAAKMTAvMjQvMjAyMwgAAAAJNi8zMC8yMDEzCQAAAAEwjpsY3YvU2wiFfVLgjdTbCCxDSVEuTllTRTpHTS5JUV9DQVNIX1NUX0lOVkVTVC5DUTEyMDIwLi4uLlVTRAEAAABU7qUDAgAAAAUzNDUyNgEIAAAABQAAAAExAQAAAAoyMDk1NzMyNDQ1AwAAAAMxNjACAAAABDEwMDIEAAAAATAHAAAACjEwLzI0LzIwMjMIAAAACTMvMzEvMjAyMAkAAAABMB9vCN2L1NsIXsJh4I3U2wgsQ0lRLk5ZU0U6R00uSVFfUFJFRl9ESVZfT1RIRVIuQ1EyMjAxMy4uLi5VU0QBAAAAVO6lAwIAAAADMjE0AQgAAAAFAAAAATEBAAAACjE2ODc5OTgyMzADAAAAAzE2MAIAAAACOTcEAAAAATAHAAAACjEwLzI0LzIwMjMIAAAACTYvMzAvMjAxMwkAAAABMI6bGN2L1NsI31RU</t>
  </si>
  <si>
    <t>4I3U2wgmQ0lRLk5ZU0U6R00uSVFfVE9UQUxfQ0EuQ1ExMjAyMC4uLi5VU0QBAAAAVO6lAwIAAAAFOTc2OTkBCAAAAAUAAAABMQEAAAAKMjA5NTczMjQ0NQMAAAADMTYwAgAAAAQxMDA4BAAAAAEwBwAAAAoxMC8yNC8yMDIzCAAAAAkzLzMxLzIwMjAJAAAAATAfbwjdi9TbCFDSYuCN1NsIIkNJUS5OWVNFOkdNLklRX0NPR1MuQ1EyMjAxMy4uLi5VU0QBAAAAVO6lAwIAAAAFMzM4MjQBCAAAAAUAAAABMQEAAAAKMTY4Nzk5ODIzMAMAAAADMTYwAgAAAAIzNAQAAAABMAcAAAAKMTAvMjQvMjAyMwgAAAAJNi8zMC8yMDEzCQAAAAEwjpsY3YvU2wjFi1XgjdTbCCpDSVEuTllTRTpHTS5JUV9UT1RBTF9BU1NFVFMuQ1ExMjAyMC4uLi5VU0QBAAAAVO6lAwIAAAAGMjQ2NjI0AQgAAAAFAAAAATEBAAAACjIwOTU3MzI0NDUDAAAAAzE2MAIAAAAEMTAwNwQAAAABMAcAAAAKMTAvMjQvMjAyMwgAAAAJMy8zMS8yMDIwCQAAAAEwH28I3YvU2wgnIWPgjdTbCCBDSVEuTllTRTpHTS5JUV9BUC5DUTIyMDEzLi4uLlVTRAEAAABU7qUDAgAAAAUyNjgyMAEIAAAABQAAAAExAQAAAAoxNjg3OTk4MjMwAwAAAAMxNjACAAAABDEwMTgEAAAAATAHAAAACjEwLzI0LzIwMjMIAAAACTYvMzAvMjAxMwkAAAABMI6bGN2L1NsI2sVW4I3U2wgmQ0lRLk5ZU0U6R00uSVFfVE9UQUxfQ0wuQ1ExMjAyMC4uLi5VU0QBAAAAVO6lAwIAAAAFOTEy</t>
  </si>
  <si>
    <t>OTIBCAAAAAUAAAABMQEAAAAKMjA5NTczMjQ0NQMAAAADMTYwAgAAAAQxMDA5BAAAAAEwBwAAAAoxMC8yNC8yMDIzCAAAAAkzLzMxLzIwMjAJAAAAATAfbwjdi9TbCJEwZOCN1NsIIENJUS5OWVNFOkdNLklRX0FSLkNRMjIwMTMuLi4uVVNEAQAAAFTupQMCAAAABTExMTE5AQgAAAAFAAAAATEBAAAACjE2ODc5OTgyMzADAAAAAzE2MAIAAAAEMTAyMQQAAAABMAcAAAAKMTAvMjQvMjAyMwgAAAAJNi8zMC8yMDEzCQAAAAEwjpsY3YvU2wiVFGDgjdTbCChDSVEuTllTRTpHTS5JUV9UT1RBTF9MSUFCLkNRMTIwMjAuLi4uVVNEAQAAAFTupQMCAAAABjIwMjMwNwEIAAAABQAAAAExAQAAAAoyMDk1NzMyNDQ1AwAAAAMxNjACAAAABDEyNzYEAAAAATAHAAAACjEwLzI0LzIwMjMIAAAACTMvMzEvMjAyMAkAAAABMB9vCN2L1NsIVj1e4I3U2wgnQ0lRLk5ZU0U6R00uSVFfSU5WRU5UT1JZLkNRMjIwMTMuLi4uVVNEAQAAAFTupQMCAAAABTE0Nzc3AQgAAAAFAAAAATEBAAAACjE2ODc5OTgyMzADAAAAAzE2MAIAAAAEMTA0MwQAAAABMAcAAAAKMTAvMjQvMjAyMwgAAAAJNi8zMC8yMDEzCQAAAAEwjpsY3YvU2whwjF7gjdTbCClDSVEuTllTRTpHTS5JUV9QUkVGX0VRVUlUWS5DUTEyMDIwLi4uLlVTRAEAAABU7qUDAwAAAAAAH28I3YvU2whY3V7gjdTbCCFDSVEuTllTRTpHTS5JUV9TR0EuQ1EyMjAxMy4uLi5VU0QBAAAA</t>
  </si>
  <si>
    <t>VO6lAwIAAAAEMjkyNQEIAAAABQAAAAExAQAAAAoxNjg3OTk4MjMwAwAAAAMxNjACAAAAAjIzBAAAAAEwBwAAAAoxMC8yNC8yMDIzCAAAAAk2LzMwLzIwMTMJAAAAATCOmxjdi9TbCAdQTeCN1NsIMUNJUS5OWVNFOkdNLklRX1RPVEFMX0NPTU1PTl9FUVVJVFkuQ1ExMjAyMC4uLi5VU0QBAAAAVO6lAwIAAAAFNDAxMTMBCAAAAAUAAAABMQEAAAAKMjA5NTczMjQ0NQMAAAADMTYwAgAAAAQxMDA2BAAAAAEwBwAAAAoxMC8yNC8yMDIzCAAAAAkzLzMxLzIwMjAJAAAAATAfbwjdi9TbCJrGX+CN1NsINkNJUS5OWVNFOkdNLklRX1RPVEFMX1JFVl8xWVJfQU5OX0dST1dUSC5DUTIyMDEzLi4uLlVTRAEAAABU7qUDAgAAAAYzLjg4NDEBCAAAAAUAAAABMQEAAAAKMTY4Nzk5ODIzMAMAAAADMTYwAgAAAAQ0MTk0BAAAAAEwBwAAAAoxMC8yNC8yMDIzCAAAAAk2LzMwLzIwMTMJAAAAATCOmxjdi9TbCPvVTuCN1NsIIkNJUS5OWVNFOkdNLklRX0FQSUMuQ1ExMjAyMC4uLi5VU0QBAAAAVO6lAwIAAAAFMjYwMTQBCAAAAAUAAAABMQEAAAAKMjA5NTczMjQ0NQMAAAADMTYwAgAAAAQxMDg0BAAAAAEwBwAAAAoxMC8yNC8yMDIzCAAAAAkzLzMxLzIwMjAJAAAAATAfbwjdi9TbCLLyUuCN1NsIIENJUS5OWVNFOkdNLklRX0RBLkNRMjIwMTMuLi4uVVNEAQAAAFTupQMDAAAAAACOmxjdi9TbCHk2UOCN1NsILkNJUS5OWVNFOkdN</t>
  </si>
  <si>
    <t>LklRX05FVF9JTlRFUkVTVF9FWFAuQ1EyMjAxMy4uLi5VU0QBAAAAVO6lAwIAAAACMTYBCAAAAAUAAAABMQEAAAAKMTY4Nzk5ODIzMAMAAAADMTYwAgAAAAMzNjgEAAAAATAHAAAACjEwLzI0LzIwMjMIAAAACTYvMzAvMjAxMwkAAAABMI6bGN2L1NsIQVFf4I3U2wggQ0lRLk5ZU0U6R00uSVFfUkUuQ1ExMjAyMC4uLi5VU0QBAAAAVO6lAwIAAAAFMjU4ODUBCAAAAAUAAAABMQEAAAAKMjA5NTczMjQ0NQMAAAADMTYwAgAAAAQxMjIyBAAAAAEwBwAAAAoxMC8yNC8yMDIzCAAAAAkzLzMxLzIwMjAJAAAAATAfbwjdi9TbCKUfWuCN1NsIKkNJUS5OWVNFOkdNLklRX1RPVEFMX0VRVUlUWS5DUTEyMDIwLi4uLlVTRAEAAABU7qUDAgAAAAU0NDMxNwEIAAAABQAAAAExAQAAAAoyMDk1NzMyNDQ1AwAAAAMxNjACAAAABDEyNzUEAAAAATAHAAAACjEwLzI0LzIwMjMIAAAACTMvMzEvMjAyMAkAAAABMB9vCN2L1NsIZgxb4I3U2wgtQ0lRLk5ZU0U6R00uSVFfTkVUX1dPUktJTkdfQ0FQLkNRMjIwMTMuLi4uVVNEAQAAAFTupQMCAAAABS01Nzc1AQgAAAAFAAAAATEBAAAACjE2ODc5OTgyMzADAAAAAzE2MAIAAAAEMTMxMQQAAAABMAcAAAAKMTAvMjQvMjAyMwgAAAAJNi8zMC8yMDEzCQAAAAEwjpsY3YvU2wjyWVvgjdTbCDtDSVEuTllTRTpHTS5JUV9UT1RBTF9PVVRTVEFORElOR19GSUxJTkdfREFURS5DUTEyMDIwLi4u</t>
  </si>
  <si>
    <t>LlVTRAEAAABU7qUDAgAAAAsxNDMxLjA3NjQ3NgEEAAAABQAAAAE1AQAAAAoyMDk1NzMyNDQ1AgAAAAUyNDE1MwYAAAABMB9vCN2L1NsII89b4I3U2wgoQ0lRLk5ZU0U6R00uSVFfVE9UQUxfREVCVC5DUTEyMDIwLi4uLlVTRAEAAABU7qUDAgAAAAYxMjg3NTkBCAAAAAUAAAABMQEAAAAKMjA5NTczMjQ0NQMAAAADMTYwAgAAAAQ0MTczBAAAAAEwBwAAAAoxMC8yNC8yMDIzCAAAAAkzLzMxLzIwMjAJAAAAATAfbwjdi9TbCD+SXOCN1NsII0NJUS5OWVNFOkdNLklRX0NBUEVYLkNRMjIwMTMuLi4uVVNEAQAAAFTupQMCAAAABS0xODkzAQgAAAAFAAAAATEBAAAACjE2ODc5OTgyMzADAAAAAzE2MAIAAAAEMjAyMQQAAAABMAcAAAAKMTAvMjQvMjAyMwgAAAAJNi8zMC8yMDEzCQAAAAEwjpsY3YvU2wjaHFzgjdTbCCxDSVEuTllTRTpHTS5JUV9QUkVGX0RJVl9PVEhFUi5DUTEyMDIwLi4uLlVTRAEAAABU7qUDAgAAAAI0NwEIAAAABQAAAAExAQAAAAoyMDk1NzMyNDQ1AwAAAAMxNjACAAAAAjk3BAAAAAEwBwAAAAoxMC8yNC8yMDIzCAAAAAkzLzMxLzIwMjAJAAAAATAfbwjdi9TbCL55XeCN1NsIJ0NJUS5OWVNFOkdNLklRX1RPVEFMX1JFVi5DUTEyMDEzLi4uLlVTRAEAAABU7qUDAgAAAAUzNjg4NAEIAAAABQAAAAExAQAAAAoxNjg4MDA1MjA3AwAAAAMxNjACAAAAAjI4BAAAAAEwBwAAAAoxMC8yNC8yMDIzCAAA</t>
  </si>
  <si>
    <t>AAkzLzMxLzIwMTMJAAAAATCOmxjdi9TbCMWLVeCN1NsIIkNJUS5OWVNFOkdNLklRX0NPR1MuQ1ExMjAyMC4uLi5VU0QBAAAAVO6lAwIAAAAFMjYzMjYBCAAAAAUAAAABMQEAAAAKMjA5NTczMjQ0NQMAAAADMTYwAgAAAAIzNAQAAAABMAcAAAAKMTAvMjQvMjAyMwgAAAAJMy8zMS8yMDIwCQAAAAEwH28I3YvU2whQ0mLgjdTbCCBDSVEuTllTRTpHTS5JUV9OSS5DUTEyMDEzLi4uLlVTRAEAAABU7qUDAgAAAAQxMTc1AQgAAAAFAAAAATEBAAAACjE2ODgwMDUyMDcDAAAAAzE2MAIAAAACMTUEAAAAATAHAAAACjEwLzI0LzIwMjMIAAAACTMvMzEvMjAxMwkAAAABMI6bGN2L1NsI2sVW4I3U2wggQ0lRLk5ZU0U6R00uSVFfQVAuQ1ExMjAyMC4uLi5VU0QBAAAAVO6lAwIAAAAFMjAwMzEBCAAAAAUAAAABMQEAAAAKMjA5NTczMjQ0NQMAAAADMTYwAgAAAAQxMDE4BAAAAAEwBwAAAAoxMC8yNC8yMDIzCAAAAAkzLzMxLzIwMjAJAAAAATAfbwjdi9TbCCchY+CN1NsIIENJUS5OWVNFOkdNLklRX0FSLkNRMTIwMjAuLi4uVVNEAQAAAFTupQMCAAAABDc1MzYBCAAAAAUAAAABMQEAAAAKMjA5NTczMjQ0NQMAAAADMTYwAgAAAAQxMDIxBAAAAAEwBwAAAAoxMC8yNC8yMDIzCAAAAAkzLzMxLzIwMjAJAAAAATAfbwjdi9TbCJEwZOCN1NsIKENJUS5OWVNFOkdNLklRX0NBU0hfRVFVSVYuQ1ExMjAxMy4uLi5VU0QBAAAAVO6l</t>
  </si>
  <si>
    <t>AwIAAAAFMTc3NDYBCAAAAAUAAAABMQEAAAAKMTY4ODAwNTIwNwMAAAADMTYwAgAAAAQxMDk2BAAAAAEwBwAAAAoxMC8yNC8yMDIzCAAAAAkzLzMxLzIwMTMJAAAAATCOmxjdi9TbCB2sWeCN1NsIJ0NJUS5OWVNFOkdNLklRX0lOVkVOVE9SWS5DUTEyMDIwLi4uLlVTRAEAAABU7qUDAgAAAAUxMDc5OQEIAAAABQAAAAExAQAAAAoyMDk1NzMyNDQ1AwAAAAMxNjACAAAABDEwNDMEAAAAATAHAAAACjEwLzI0LzIwMjMIAAAACTMvMzEvMjAyMAkAAAABMB9vCN2L1NsIDfRk4I3U2wgsQ0lRLk5ZU0U6R00uSVFfQ0FTSF9TVF9JTlZFU1QuQ1ExMjAxMy4uLi5VU0QBAAAAVO6lAwIAAAAFMjQzMDYBCAAAAAUAAAABMQEAAAAKMTY4ODAwNTIwNwMAAAADMTYwAgAAAAQxMDAyBAAAAAEwBwAAAAoxMC8yNC8yMDIzCAAAAAkzLzMxLzIwMTMJAAAAATCOmxjdi9TbCE+WWuCN1NsIIUNJUS5OWVNFOkdNLklRX1NHQS5DUTEyMDIwLi4uLlVTRAEAAABU7qUDAgAAAAQxNTQzAQgAAAAFAAAAATEBAAAACjIwOTU3MzI0NDUDAAAAAzE2MAIAAAACMjMEAAAAATAHAAAACjEwLzI0LzIwMjMIAAAACTMvMzEvMjAyMAkAAAABMB9vCN2L1NsIMEJl4I3U2wgmQ0lRLk5ZU0U6R00uSVFfVE9UQUxfQ0EuQ1ExMjAxMy4uLi5VU0QBAAAAVO6lAwIAAAAFNzI1NzABCAAAAAUAAAABMQEAAAAKMTY4ODAwNTIwNwMAAAADMTYwAgAAAAQxMDA4</t>
  </si>
  <si>
    <t>BAAAAAEwBwAAAAoxMC8yNC8yMDIzCAAAAAkzLzMxLzIwMTMJAAAAATCOmxjdi9TbCAdQTeCN1NsINkNJUS5OWVNFOkdNLklRX1RPVEFMX1JFVl8xWVJfQU5OX0dST1dUSC5DUTEyMDIwLi4uLlVTRAEAAABU7qUDAgAAAActNi4yMTg5AQgAAAAFAAAAATEBAAAACjIwOTU3MzI0NDUDAAAAAzE2MAIAAAAENDE5NAQAAAABMAcAAAAKMTAvMjQvMjAyMwgAAAAJMy8zMS8yMDIwCQAAAAEwH28I3YvU2wiaxl/gjdTbCCpDSVEuTllTRTpHTS5JUV9UT1RBTF9BU1NFVFMuQ1ExMjAxMy4uLi5VU0QBAAAAVO6lAwIAAAAGMTUzNzc1AQgAAAAFAAAAATEBAAAACjE2ODgwMDUyMDcDAAAAAzE2MAIAAAAEMTAwNwQAAAABMAcAAAAKMTAvMjQvMjAyMwgAAAAJMy8zMS8yMDEzCQAAAAEwjpsY3YvU2wj71U7gjdTbCCBDSVEuTllTRTpHTS5JUV9EQS5DUTEyMDIwLi4uLlVTRAEAAABU7qUDAwAAAAAAH28I3YvU2wjnYmDgjdTbCCZDSVEuTllTRTpHTS5JUV9UT1RBTF9DTC5DUTEyMDEzLi4uLlVTRAEAAABU7qUDAgAAAAU1NjQyNwEIAAAABQAAAAExAQAAAAoxNjg4MDA1MjA3AwAAAAMxNjACAAAABDEwMDkEAAAAATAHAAAACjEwLzI0LzIwMjMIAAAACTMvMzEvMjAxMwkAAAABMI6bGN2L1NsIeTZQ4I3U2wguQ0lRLk5ZU0U6R00uSVFfTkVUX0lOVEVSRVNUX0VYUC5DUTEyMDIwLi4uLlVTRAEAAABU7qUDAgAAAAQtMTEwAQgA</t>
  </si>
  <si>
    <t>AAAFAAAAATEBAAAACjIwOTU3MzI0NDUDAAAAAzE2MAIAAAADMzY4BAAAAAEwBwAAAAoxMC8yNC8yMDIzCAAAAAkzLzMxLzIwMjAJAAAAATAfbwjdi9TbCLLyUuCN1NsIKENJUS5OWVNFOkdNLklRX1RPVEFMX0xJQUIuQ1ExMjAxMy4uLi5VU0QBAAAAVO6lAwIAAAAGMTE1MzI4AQgAAAAFAAAAATEBAAAACjE2ODgwMDUyMDcDAAAAAzE2MAIAAAAEMTI3NgQAAAABMAcAAAAKMTAvMjQvMjAyMwgAAAAJMy8zMS8yMDEzCQAAAAEwjpsY3YvU2wj2aGXgjdTbCC1DSVEuTllTRTpHTS5JUV9ORVRfV09SS0lOR19DQVAuQ1ExMjAyMC4uLi5VU0QBAAAAVO6lAwIAAAAGLTI2MTg0AQgAAAAFAAAAATEBAAAACjIwOTU3MzI0NDUDAAAAAzE2MAIAAAAEMTMxMQQAAAABMAcAAAAKMTAvMjQvMjAyMwgAAAAJMy8zMS8yMDIwCQAAAAEwH28I3YvU2whVdGHgjdTbCClDSVEuTllTRTpHTS5JUV9QUkVGX0VRVUlUWS5DUTEyMDEzLi4uLlVTRAEAAABU7qUDAgAAAAUxMDUwMwEIAAAABQAAAAExAQAAAAoxNjg4MDA1MjA3AwAAAAMxNjACAAAABDEwMDUEAAAAATAHAAAACjEwLzI0LzIwMjMIAAAACTMvMzEvMjAxMwkAAAABMI6bGN2L1NsIhX1S4I3U2wgjQ0lRLk5ZU0U6R00uSVFfQ0FQRVguQ1ExMjAyMC4uLi5VU0QBAAAAVO6lAwIAAAAFLTEyMjQBCAAAAAUAAAABMQEAAAAKMjA5NTczMjQ0NQMAAAADMTYwAgAAAAQyMDIxBAAA</t>
  </si>
  <si>
    <t>AAEwBwAAAAoxMC8yNC8yMDIzCAAAAAkzLzMxLzIwMjAJAAAAATAfbwjdi9TbCF7CYeCN1NsIMUNJUS5OWVNFOkdNLklRX1RPVEFMX0NPTU1PTl9FUVVJVFkuQ1ExMjAxMy4uLi5VU0QBAAAAVO6lAwIAAAAFMjcxOTYBCAAAAAUAAAABMQEAAAAKMTY4ODAwNTIwNwMAAAADMTYwAgAAAAQxMDA2BAAAAAEwBwAAAAoxMC8yNC8yMDIzCAAAAAkzLzMxLzIwMTMJAAAAATCOmxjdi9TbCDpgYuCN1NsIJ0NJUS5OWVNFOkdNLklRX1RPVEFMX1JFVi5DUTQyMDE5Li4uLlVTRAEAAABU7qUDAgAAAAUzMDgyNgEIAAAABQAAAAExAQAAAAoyMDc5NTI3NDU3AwAAAAMxNjACAAAAAjI4BAAAAAEwBwAAAAoxMC8yNC8yMDIzCAAAAAoxMi8zMS8yMDE5CQAAAAEwH28I3YvU2whY3V7gjdTbCCJDSVEuTllTRTpHTS5JUV9BUElDLkNRMTIwMTMuLi4uVVNEAQAAAFTupQMCAAAABTIzNzc2AQgAAAAFAAAAATEBAAAACjE2ODgwMDUyMDcDAAAAAzE2MAIAAAAEMTA4NAQAAAABMAcAAAAKMTAvMjQvMjAyMwgAAAAJMy8zMS8yMDEzCQAAAAEwjpsY3YvU2wh5bWPgjdTbCCBDSVEuTllTRTpHTS5JUV9OSS5DUTQyMDE5Li4uLlVTRAEAAABU7qUDAgAAAAQtMTk0AQgAAAAFAAAAATEBAAAACjIwNzk1Mjc0NTcDAAAAAzE2MAIAAAACMTUEAAAAATAHAAAACjEwLzI0LzIwMjMIAAAACjEyLzMxLzIwMTkJAAAAATAfbwjdi9TbCJEwZOCN1NsI</t>
  </si>
  <si>
    <t>KENJUS5OWVNFOkdNLklRX0NBU0hfRVFVSVYuQ1E0MjAxOS4uLi5VU0QBAAAAVO6lAwIAAAAFMTU3NjkBCAAAAAUAAAABMQEAAAAKMjA3OTUyNzQ1NwMAAAADMTYwAgAAAAQxMDk2BAAAAAEwBwAAAAoxMC8yNC8yMDIzCAAAAAoxMi8zMS8yMDE5CQAAAAEwH28I3YvU2wgN9GTgjdTbCCBDSVEuTllTRTpHTS5JUV9SRS5DUTEyMDEzLi4uLlVTRAEAAABU7qUDAgAAAAUxMTAxNwEIAAAABQAAAAExAQAAAAoxNjg4MDA1MjA3AwAAAAMxNjACAAAABDEyMjIEAAAAATAHAAAACjEwLzI0LzIwMjMIAAAACTMvMzEvMjAxMwkAAAABMI6bGN2L1NsIIr5j4I3U2wgsQ0lRLk5ZU0U6R00uSVFfQ0FTSF9TVF9JTlZFU1QuQ1E0MjAxOS4uLi5VU0QBAAAAVO6lAwIAAAAFMTk5NDMBCAAAAAUAAAABMQEAAAAKMjA3OTUyNzQ1NwMAAAADMTYwAgAAAAQxMDAyBAAAAAEwBwAAAAoxMC8yNC8yMDIzCAAAAAoxMi8zMS8yMDE5CQAAAAEwH28I3YvU2wgwQmXgjdTbCCpDSVEuTllTRTpHTS5JUV9UT1RBTF9FUVVJVFkuQ1ExMjAxMy4uLi5VU0QBAAAAVO6lAwIAAAAFMzg0NDcBCAAAAAUAAAABMQEAAAAKMTY4ODAwNTIwNwMAAAADMTYwAgAAAAQxMjc1BAAAAAEwBwAAAAoxMC8yNC8yMDIzCAAAAAkzLzMxLzIwMTMJAAAAATCOmxjdi9TbCJJ+ZOCN1NsIJkNJUS5OWVNFOkdNLklRX1RPVEFMX0NBLkNRNDIwMTkuLi4uVVNEAQAAAFTu</t>
  </si>
  <si>
    <t>pQMCAAAABTc0OTkyAQgAAAAFAAAAATEBAAAACjIwNzk1Mjc0NTcDAAAAAzE2MAIAAAAEMTAwOAQAAAABMAcAAAAKMTAvMjQvMjAyMwgAAAAKMTIvMzEvMjAxOQkAAAABMB9vCN2L1NsIpR9a4I3U2wg7Q0lRLk5ZU0U6R00uSVFfVE9UQUxfT1VUU1RBTkRJTkdfRklMSU5HX0RBVEUuQ1ExMjAxMy4uLi5VU0QBAAAAVO6lAwIAAAALMTM3NC42MzkwNDQBBAAAAAUAAAABNQEAAAAKMTY4ODAwNTIwNwIAAAAFMjQxNTMGAAAAATCOmxjdi9TbCMWLVeCN1NsIKkNJUS5OWVNFOkdNLklRX1RPVEFMX0FTU0VUUy5DUTQyMDE5Li4uLlVTRAEAAABU7qUDAgAAAAYyMjgwMzcBCAAAAAUAAAABMQEAAAAKMjA3OTUyNzQ1NwMAAAADMTYwAgAAAAQxMDA3BAAAAAEwBwAAAAoxMC8yNC8yMDIzCAAAAAoxMi8zMS8yMDE5CQAAAAEwH28I3YvU2wi+eV3gjdTbCChDSVEuTllTRTpHTS5JUV9UT1RBTF9ERUJULkNRMTIwMTMuLi4uVVNEAQAAAFTupQMCAAAABTE4NDI0AQgAAAAFAAAAATEBAAAACjE2ODgwMDUyMDcDAAAAAzE2MAIAAAAENDE3MwQAAAABMAcAAAAKMTAvMjQvMjAyMwgAAAAJMy8zMS8yMDEzCQAAAAEwjpsY3YvU2wjaxVbgjdTbCCZDSVEuTllTRTpHTS5JUV9UT1RBTF9DTC5DUTQyMDE5Li4uLlVTRAEAAABU7qUDAgAAAAU4NDkwNQEIAAAABQAAAAExAQAAAAoyMDc5NTI3NDU3AwAAAAMxNjACAAAABDEwMDkEAAAA</t>
  </si>
  <si>
    <t>ATAHAAAACjEwLzI0LzIwMjMIAAAACjEyLzMxLzIwMTkJAAAAATAfbwjdi9TbCFV0YeCN1NsIKENJUS5OWVNFOkdNLklRX1RPVEFMX0xJQUIuQ1E0MjAxOS4uLi5VU0QBAAAAVO6lAwIAAAAGMTgyMDgwAQgAAAAFAAAAATEBAAAACjIwNzk1Mjc0NTcDAAAAAzE2MAIAAAAEMTI3NgQAAAABMAcAAAAKMTAvMjQvMjAyMwgAAAAKMTIvMzEvMjAxOQkAAAABMB9vCN2L1NsIsvJS4I3U2wgsQ0lRLk5ZU0U6R00uSVFfUFJFRl9ESVZfT1RIRVIuQ1ExMjAxMy4uLi5VU0QBAAAAVO6lAwIAAAADMjE1AQgAAAAFAAAAATEBAAAACjE2ODgwMDUyMDcDAAAAAzE2MAIAAAACOTcEAAAAATAHAAAACjEwLzI0LzIwMjMIAAAACTMvMzEvMjAxMwkAAAABMI6bGN2L1NsIlRRg4I3U2wgpQ0lRLk5ZU0U6R00uSVFfUFJFRl9FUVVJVFkuQ1E0MjAxOS4uLi5VU0QBAAAAVO6lAwMAAAAAAB9vCN2L1NsIXsJh4I3U2wgiQ0lRLk5ZU0U6R00uSVFfQ09HUy5DUTEyMDEzLi4uLlVTRAEAAABU7qUDAgAAAAUzMjYxNwEIAAAABQAAAAExAQAAAAoxNjg4MDA1MjA3AwAAAAMxNjACAAAAAjM0BAAAAAEwBwAAAAoxMC8yNC8yMDIzCAAAAAkzLzMxLzIwMTMJAAAAATCOmxjdi9TbCEj/YOCN1NsIMUNJUS5OWVNFOkdNLklRX1RPVEFMX0NPTU1PTl9FUVVJVFkuQ1E0MjAxOS4uLi5VU0QBAAAAVO6lAwIAAAAFNDE3OTIBCAAAAAUAAAABMQEAAAAK</t>
  </si>
  <si>
    <t>MjA3OTUyNzQ1NwMAAAADMTYwAgAAAAQxMDA2BAAAAAEwBwAAAAoxMC8yNC8yMDIzCAAAAAoxMi8zMS8yMDE5CQAAAAEwH28I3YvU2whQ0mLgjdTbCCBDSVEuTllTRTpHTS5JUV9BUC5DUTEyMDEzLi4uLlVTRAEAAABU7qUDAgAAAAUyNzExNwEIAAAABQAAAAExAQAAAAoxNjg4MDA1MjA3AwAAAAMxNjACAAAABDEwMTgEAAAAATAHAAAACjEwLzI0LzIwMjMIAAAACTMvMzEvMjAxMwkAAAABMI6bGN2L1NsISelh4I3U2wgiQ0lRLk5ZU0U6R00uSVFfQVBJQy5DUTQyMDE5Li4uLlVTRAEAAABU7qUDAgAAAAUyNjA3NAEIAAAABQAAAAExAQAAAAoyMDc5NTI3NDU3AwAAAAMxNjACAAAABDEwODQEAAAAATAHAAAACjEwLzI0LzIwMjMIAAAACjEyLzMxLzIwMTkJAAAAATAfbwjdi9TbCCchY+CN1NsIIENJUS5OWVNFOkdNLklRX0FSLkNRMTIwMTMuLi4uVVNEAQAAAFTupQMCAAAABTEyNTU5AQgAAAAFAAAAATEBAAAACjE2ODgwMDUyMDcDAAAAAzE2MAIAAAAEMTAyMQQAAAABMAcAAAAKMTAvMjQvMjAyMwgAAAAJMy8zMS8yMDEzCQAAAAEwjpsY3YvU2wj71U7gjdTbCCBDSVEuTllTRTpHTS5JUV9SRS5DUTQyMDE5Li4uLlVTRAEAAABU7qUDAgAAAAUyNjg2MAEIAAAABQAAAAExAQAAAAoyMDc5NTI3NDU3AwAAAAMxNjACAAAABDEyMjIEAAAAATAHAAAACjEwLzI0LzIwMjMIAAAACjEyLzMxLzIwMTkJAAAAATAfbwjd</t>
  </si>
  <si>
    <t>i9TbCFY9XuCN1NsIKkNJUS5OWVNFOkdNLklRX1RPVEFMX0VRVUlUWS5DUTQyMDE5Li4uLlVTRAEAAABU7qUDAgAAAAU0NTk1NwEIAAAABQAAAAExAQAAAAoyMDc5NTI3NDU3AwAAAAMxNjACAAAABDEyNzUEAAAAATAHAAAACjEwLzI0LzIwMjMIAAAACjEyLzMxLzIwMTkJAAAAATAfbwjdi9TbCFjdXuCN1NsIJ0NJUS5OWVNFOkdNLklRX0lOVkVOVE9SWS5DUTEyMDEzLi4uLlVTRAEAAABU7qUDAgAAAAUxNTIwMAEIAAAABQAAAAExAQAAAAoxNjg4MDA1MjA3AwAAAAMxNjACAAAABDEwNDMEAAAAATAHAAAACjEwLzI0LzIwMjMIAAAACTMvMzEvMjAxMwkAAAABMI6bGN2L1NsI/Q5Q4I3U2wg7Q0lRLk5ZU0U6R00uSVFfVE9UQUxfT1VUU1RBTkRJTkdfRklMSU5HX0RBVEUuQ1E0MjAxOS4uLi5VU0QBAAAAVO6lAwIAAAALMTQyOS4wMDIwNjMBBAAAAAUAAAABNQEAAAAKMjA3OTUyNzQ1NwIAAAAFMjQxNTMGAAAAATAfbwjdi9TbCMudX+CN1NsIIUNJUS5OWVNFOkdNLklRX1NHQS5DUTEyMDEzLi4uLlVTRAEAAABU7qUDAgAAAAQyOTUyAQgAAAAFAAAAATEBAAAACjE2ODgwMDUyMDcDAAAAAzE2MAIAAAACMjMEAAAAATAHAAAACjEwLzI0LzIwMjMIAAAACTMvMzEvMjAxMwkAAAABMI6bGN2L1NsIQVFf4I3U2wgoQ0lRLk5ZU0U6R00uSVFfVE9UQUxfREVCVC5DUTQyMDE5Li4uLlVTRAEAAABU7qUDAgAAAAYxMDQ1</t>
  </si>
  <si>
    <t>NzMBCAAAAAUAAAABMQEAAAAKMjA3OTUyNzQ1NwMAAAADMTYwAgAAAAQ0MTczBAAAAAEwBwAAAAoxMC8yNC8yMDIzCAAAAAoxMi8zMS8yMDE5CQAAAAEwH28I3YvU2wjnYmDgjdTbCDZDSVEuTllTRTpHTS5JUV9UT1RBTF9SRVZfMVlSX0FOTl9HUk9XVEguQ1ExMjAxMy4uLi5VU0QBAAAAVO6lAwIAAAAHLTIuMzE3NAEIAAAABQAAAAExAQAAAAoxNjg4MDA1MjA3AwAAAAMxNjACAAAABDQxOTQEAAAAATAHAAAACjEwLzI0LzIwMjMIAAAACTMvMzEvMjAxMwkAAAABMI6bGN2L1NsIclZS4I3U2wgsQ0lRLk5ZU0U6R00uSVFfUFJFRl9ESVZfT1RIRVIuQ1E0MjAxOS4uLi5VU0QBAAAAVO6lAwIAAAACMzgBCAAAAAUAAAABMQEAAAAKMjA3OTUyNzQ1NwMAAAADMTYwAgAAAAI5NwQAAAABMAcAAAAKMTAvMjQvMjAyMwgAAAAKMTIvMzEvMjAxOQkAAAABMB9vCN2L1NsIMEJl4I3U2wggQ0lRLk5ZU0U6R00uSVFfREEuQ1ExMjAxMy4uLi5VU0QBAAAAVO6lAwMAAAAAAI6bGN2L1NsI31RU4I3U2wgiQ0lRLk5ZU0U6R00uSVFfQ09HUy5DUTQyMDE5Li4uLlVTRAEAAABU7qUDAgAAAAUyNTYyMQEIAAAABQAAAAExAQAAAAoyMDc5NTI3NDU3AwAAAAMxNjACAAAAAjM0BAAAAAEwBwAAAAoxMC8yNC8yMDIzCAAAAAoxMi8zMS8yMDE5CQAAAAEwH28I3YvU2wilH1rgjdTbCCBDSVEuTllTRTpHTS5JUV9BUC5DUTQyMDE5Li4u</t>
  </si>
  <si>
    <t>LlVTRAEAAABU7qUDAgAAAAUyMTAxOAEIAAAABQAAAAExAQAAAAoyMDc5NTI3NDU3AwAAAAMxNjACAAAABDEwMTgEAAAAATAHAAAACjEwLzI0LzIwMjMIAAAACjEyLzMxLzIwMTkJAAAAATAfbwjdi9TbCGYMW+CN1NsILkNJUS5OWVNFOkdNLklRX05FVF9JTlRFUkVTVF9FWFAuQ1ExMjAxMy4uLi5VU0QBAAAAVO6lAwIAAAADLTEyAQgAAAAFAAAAATEBAAAACjE2ODgwMDUyMDcDAAAAAzE2MAIAAAADMzY4BAAAAAEwBwAAAAoxMC8yNC8yMDIzCAAAAAkzLzMxLzIwMTMJAAAAATCOmxjdi9TbCNfHXeCN1NsIIENJUS5OWVNFOkdNLklRX0FSLkNRNDIwMTkuLi4uVVNEAQAAAFTupQMCAAAABDY3OTcBCAAAAAUAAAABMQEAAAAKMjA3OTUyNzQ1NwMAAAADMTYwAgAAAAQxMDIxBAAAAAEwBwAAAAoxMC8yNC8yMDIzCAAAAAoxMi8zMS8yMDE5CQAAAAEwH28I3YvU2wgjz1vgjdTbCC1DSVEuTllTRTpHTS5JUV9ORVRfV09SS0lOR19DQVAuQ1ExMjAxMy4uLi5VU0QBAAAAVO6lAwIAAAAFLTY0MDcBCAAAAAUAAAABMQEAAAAKMTY4ODAwNTIwNwMAAAADMTYwAgAAAAQxMzExBAAAAAEwBwAAAAoxMC8yNC8yMDIzCAAAAAkzLzMxLzIwMTMJAAAAATCOmxjdi9TbCLZ9SeCN1NsIJ0NJUS5OWVNFOkdNLklRX0lOVkVOVE9SWS5DUTQyMDE5Li4uLlVTRAEAAABU7qUDAgAAAAUxMDM5OAEIAAAABQAAAAExAQAAAAoyMDc5NTI3</t>
  </si>
  <si>
    <t>NDU3AwAAAAMxNjACAAAABDEwNDMEAAAAATAHAAAACjEwLzI0LzIwMjMIAAAACjEyLzMxLzIwMTkJAAAAATAfbwjdi9TbCD+SXOCN1NsIIUNJUS5OWVNFOkdNLklRX1NHQS5DUTQyMDE5Li4uLlVTRAEAAABU7qUDAgAAAAQyMDc4AQgAAAAFAAAAATEBAAAACjIwNzk1Mjc0NTcDAAAAAzE2MAIAAAACMjMEAAAAATAHAAAACjEwLzI0LzIwMjMIAAAACjEyLzMxLzIwMTkJAAAAATAfbwjdi9TbCLLyUuCN1NsII0NJUS5OWVNFOkdNLklRX0NBUEVYLkNRMTIwMTMuLi4uVVNEAQAAAFTupQMCAAAABS0xOTQwAQgAAAAFAAAAATEBAAAACjE2ODgwMDUyMDcDAAAAAzE2MAIAAAAEMjAyMQQAAAABMAcAAAAKMTAvMjQvMjAyMwgAAAAJMy8zMS8yMDEzCQAAAAEwjpsY3YvU2whwjF7gjdTbCDZDSVEuTllTRTpHTS5JUV9UT1RBTF9SRVZfMVlSX0FOTl9HUk9XVEguQ1E0MjAxOS4uLi5VU0QBAAAAVO6lAwIAAAAILTE5LjcyMTkBCAAAAAUAAAABMQEAAAAKMjA3OTUyNzQ1NwMAAAADMTYwAgAAAAQ0MTk0BAAAAAEwBwAAAAoxMC8yNC8yMDIzCAAAAAoxMi8zMS8yMDE5CQAAAAEwH28I3YvU2whQ0mLgjdTbCCdDSVEuTllTRTpHTS5JUV9UT1RBTF9SRVYuQ1E0MjAxMi4uLi5VU0QBAAAAVO6lAwIAAAAFMzkzMDcBCAAAAAUAAAABMQEAAAAKMTY1NzI2NDc5NgMAAAADMTYwAgAAAAIyOAQAAAABMAcAAAAKMTAvMjQvMjAyMwgA</t>
  </si>
  <si>
    <t>AAAKMTIvMzEvMjAxMgkAAAABMI6bGN2L1NsI8llb4I3U2wggQ0lRLk5ZU0U6R00uSVFfREEuQ1E0MjAxOS4uLi5VU0QBAAAAVO6lAwMAAAAAAB9vCN2L1NsIJyFj4I3U2wggQ0lRLk5ZU0U6R00uSVFfTkkuQ1E0MjAxMi4uLi5VU0QBAAAAVO6lAwIAAAAEMTE5NAEIAAAABQAAAAExAQAAAAoxNjU3MjY0Nzk2AwAAAAMxNjACAAAAAjE1BAAAAAEwBwAAAAoxMC8yNC8yMDIzCAAAAAoxMi8zMS8yMDEyCQAAAAEwjpsY3YvU2wjaHFzgjdTbCC5DSVEuTllTRTpHTS5JUV9ORVRfSU5URVJFU1RfRVhQLkNRNDIwMTkuLi4uVVNEAQAAAFTupQMCAAAABC0xMDQBCAAAAAUAAAABMQEAAAAKMjA3OTUyNzQ1NwMAAAADMTYwAgAAAAMzNjgEAAAAATAHAAAACjEwLzI0LzIwMjMIAAAACjEyLzMxLzIwMTkJAAAAATAfbwjdi9TbCJEwZOCN1NsIKENJUS5OWVNFOkdNLklRX0NBU0hfRVFVSVYuQ1E0MjAxMi4uLi5VU0QBAAAAVO6lAwIAAAAFMTcxMzMBCAAAAAUAAAABMQEAAAAKMTY1NzI2NDc5NgMAAAADMTYwAgAAAAQxMDk2BAAAAAEwBwAAAAoxMC8yNC8yMDIzCAAAAAoxMi8zMS8yMDEyCQAAAAEwjpsY3YvU2wiJBF3gjdTbCC1DSVEuTllTRTpHTS5JUV9ORVRfV09SS0lOR19DQVAuQ1E0MjAxOS4uLi5VU0QBAAAAVO6lAwIAAAAGLTI3NzIwAQgAAAAFAAAAATEBAAAACjIwNzk1Mjc0NTcDAAAAAzE2MAIAAAAEMTMxMQQA</t>
  </si>
  <si>
    <t>AAABMAcAAAAKMTAvMjQvMjAyMwgAAAAKMTIvMzEvMjAxOQkAAAABMB9vCN2L1NsIDfRk4I3U2wgsQ0lRLk5ZU0U6R00uSVFfQ0FTSF9TVF9JTlZFU1QuQ1E0MjAxMi4uLi5VU0QBAAAAVO6lAwIAAAAFMjYxMjEBCAAAAAUAAAABMQEAAAAKMTY1NzI2NDc5NgMAAAADMTYwAgAAAAQxMDAyBAAAAAEwBwAAAAoxMC8yNC8yMDIzCAAAAAoxMi8zMS8yMDEyCQAAAAEwjpsY3YvU2wj9DlDgjdTbCCNDSVEuTllTRTpHTS5JUV9DQVBFWC5DUTQyMDE5Li4uLlVTRAEAAABU7qUDAgAAAAUtMjc0MAEIAAAABQAAAAExAQAAAAoyMDc5NTI3NDU3AwAAAAMxNjACAAAABDIwMjEEAAAAATAHAAAACjEwLzI0LzIwMjMIAAAACjEyLzMxLzIwMTkJAAAAATAfbwjdi9TbCFjdXuCN1NsIJkNJUS5OWVNFOkdNLklRX1RPVEFMX0NBLkNRNDIwMTIuLi4uVVNEAQAAAFTupQMCAAAABTY5OTk2AQgAAAAFAAAAATEBAAAACjE2NTcyNjQ3OTYDAAAAAzE2MAIAAAAEMTAwOAQAAAABMAcAAAAKMTAvMjQvMjAyMwgAAAAKMTIvMzEvMjAxMgkAAAABMI6bGN2L1NsIHaxZ4I3U2wgnQ0lRLk5ZU0U6R00uSVFfVE9UQUxfUkVWLkNRMzIwMTkuLi4uVVNEAQAAAFTupQMCAAAABTM1NDczAQgAAAAFAAAAATEBAAAACjIwNjg0MjkyODkDAAAAAzE2MAIAAAACMjgEAAAAATAHAAAACjEwLzI0LzIwMjMIAAAACTkvMzAvMjAxOQkAAAABMB9vCN2L1NsI</t>
  </si>
  <si>
    <t>Zgxb4I3U2wggQ0lRLk5ZU0U6R00uSVFfTkkuQ1EzMjAxOS4uLi5VU0QBAAAAVO6lAwIAAAAEMjM1MQEIAAAABQAAAAExAQAAAAoyMDY4NDI5Mjg5AwAAAAMxNjACAAAAAjE1BAAAAAEwBwAAAAoxMC8yNC8yMDIzCAAAAAk5LzMwLzIwMTkJAAAAATAfbwjdi9TbCCPPW+CN1NsIKENJUS5OWVNFOkdNLklRX0NBU0hfRVFVSVYuQ1EzMjAxOS4uLi5VU0QBAAAAVO6lAwIAAAAFMTY4NTEBCAAAAAUAAAABMQEAAAAKMjA2ODQyOTI4OQMAAAADMTYwAgAAAAQxMDk2BAAAAAEwBwAAAAoxMC8yNC8yMDIzCAAAAAk5LzMwLzIwMTkJAAAAATAfbwjdi9TbCD+SXOCN1NsIKkNJUS5OWVNFOkdNLklRX1RPVEFMX0FTU0VUUy5DUTQyMDEyLi4uLlVTRAEAAABU7qUDAgAAAAYxNDk0MjIBCAAAAAUAAAABMQEAAAAKMTY1NzI2NDc5NgMAAAADMTYwAgAAAAQxMDA3BAAAAAEwBwAAAAoxMC8yNC8yMDIzCAAAAAoxMi8zMS8yMDEyCQAAAAEwjpsY3YvU2whyVlLgjdTbCCxDSVEuTllTRTpHTS5JUV9DQVNIX1NUX0lOVkVTVC5DUTMyMDE5Li4uLlVTRAEAAABU7qUDAgAAAAUyMzU3NgEIAAAABQAAAAExAQAAAAoyMDY4NDI5Mjg5AwAAAAMxNjACAAAABDEwMDIEAAAAATAHAAAACjEwLzI0LzIwMjMIAAAACTkvMzAvMjAxOQkAAAABMB9vCN2L1NsIvnld4I3U2wgmQ0lRLk5ZU0U6R00uSVFfVE9UQUxfQ0wuQ1E0MjAxMi4uLi5VU0QB</t>
  </si>
  <si>
    <t>AAAAVO6lAwIAAAAFNTM5OTIBCAAAAAUAAAABMQEAAAAKMTY1NzI2NDc5NgMAAAADMTYwAgAAAAQxMDA5BAAAAAEwBwAAAAoxMC8yNC8yMDIzCAAAAAoxMi8zMS8yMDEyCQAAAAEwjpsY3YvU2wjfVFTgjdTbCCZDSVEuTllTRTpHTS5JUV9UT1RBTF9DQS5DUTMyMDE5Li4uLlVTRAEAAABU7qUDAgAAAAU4MDU2NQEIAAAABQAAAAExAQAAAAoyMDY4NDI5Mjg5AwAAAAMxNjACAAAABDEwMDgEAAAAATAHAAAACjEwLzI0LzIwMjMIAAAACTkvMzAvMjAxOQkAAAABMB9vCN2L1NsIVj1e4I3U2wgoQ0lRLk5ZU0U6R00uSVFfVE9UQUxfTElBQi5DUTQyMDEyLi4uLlVTRAEAAABU7qUDAgAAAAYxMTI0MjIBCAAAAAUAAAABMQEAAAAKMTY1NzI2NDc5NgMAAAADMTYwAgAAAAQxMjc2BAAAAAEwBwAAAAoxMC8yNC8yMDIzCAAAAAoxMi8zMS8yMDEyCQAAAAEwjpsY3YvU2wjFi1XgjdTbCCpDSVEuTllTRTpHTS5JUV9UT1RBTF9BU1NFVFMuQ1EzMjAxOS4uLi5VU0QBAAAAVO6lAwIAAAAGMjMxNTI5AQgAAAAFAAAAATEBAAAACjIwNjg0MjkyODkDAAAAAzE2MAIAAAAEMTAwNwQAAAABMAcAAAAKMTAvMjQvMjAyMwgAAAAJOS8zMC8yMDE5CQAAAAEwH28I3YvU2whVdGHgjdTbCCZDSVEuTllTRTpHTS5JUV9UT1RBTF9DTC5DUTMyMDE5Li4uLlVTRAEAAABU7qUDAgAAAAU4NDI1MgEIAAAABQAAAAExAQAAAAoyMDY4NDI5Mjg5</t>
  </si>
  <si>
    <t>AwAAAAMxNjACAAAABDEwMDkEAAAAATAHAAAACjEwLzI0LzIwMjMIAAAACTkvMzAvMjAxOQkAAAABMB9vCN2L1NsIkTBk4I3U2wgpQ0lRLk5ZU0U6R00uSVFfUFJFRl9FUVVJVFkuQ1E0MjAxMi4uLi5VU0QBAAAAVO6lAwIAAAAFMTAzOTEBCAAAAAUAAAABMQEAAAAKMTY1NzI2NDc5NgMAAAADMTYwAgAAAAQxMDA1BAAAAAEwBwAAAAoxMC8yNC8yMDIzCAAAAAoxMi8zMS8yMDEyCQAAAAEwjpsY3YvU2wi2fUngjdTbCChDSVEuTllTRTpHTS5JUV9UT1RBTF9MSUFCLkNRMzIwMTkuLi4uVVNEAQAAAFTupQMCAAAABjE4Mjc1OAEIAAAABQAAAAExAQAAAAoyMDY4NDI5Mjg5AwAAAAMxNjACAAAABDEyNzYEAAAAATAHAAAACjEwLzI0LzIwMjMIAAAACTkvMzAvMjAxOQkAAAABMB9vCN2L1NsIDfRk4I3U2wgxQ0lRLk5ZU0U6R00uSVFfVE9UQUxfQ09NTU9OX0VRVUlUWS5DUTQyMDEyLi4uLlVTRAEAAABU7qUDAgAAAAUyNTg1MwEIAAAABQAAAAExAQAAAAoxNjU3MjY0Nzk2AwAAAAMxNjACAAAABDEwMDYEAAAAATAHAAAACjEwLzI0LzIwMjMIAAAACjEyLzMxLzIwMTIJAAAAATCOmxjdi9TbCPZoZeCN1NsIKUNJUS5OWVNFOkdNLklRX1BSRUZfRVFVSVRZLkNRMzIwMTkuLi4uVVNEAQAAAFTupQMDAAAAAAAfbwjdi9TbCOrgZeCN1NsIIkNJUS5OWVNFOkdNLklRX0FQSUMuQ1E0MjAxMi4uLi5VU0QBAAAAVO6lAwIA</t>
  </si>
  <si>
    <t>AAAFMjM4MzQBCAAAAAUAAAABMQEAAAAKMTY1NzI2NDc5NgMAAAADMTYwAgAAAAQxMDg0BAAAAAEwBwAAAAoxMC8yNC8yMDIzCAAAAAoxMi8zMS8yMDEyCQAAAAEwjpsY3YvU2wg/PUzgjdTbCDFDSVEuTllTRTpHTS5JUV9UT1RBTF9DT01NT05fRVFVSVRZLkNRMzIwMTkuLi4uVVNEAQAAAFTupQMCAAAABTQ0NTU0AQgAAAAFAAAAATEBAAAACjIwNjg0MjkyODkDAAAAAzE2MAIAAAAEMTAwNgQAAAABMAcAAAAKMTAvMjQvMjAyMwgAAAAJOS8zMC8yMDE5CQAAAAEwH28I3YvU2wilH1rgjdTbCCJDSVEuTllTRTpHTS5JUV9BUElDLkNRMzIwMTkuLi4uVVNEAQAAAFTupQMCAAAABTI1OTI4AQgAAAAFAAAAATEBAAAACjIwNjg0MjkyODkDAAAAAzE2MAIAAAAEMTA4NAQAAAABMAcAAAAKMTAvMjQvMjAyMwgAAAAJOS8zMC8yMDE5CQAAAAEwH28I3YvU2wjnYmDgjdTbCCBDSVEuTllTRTpHTS5JUV9SRS5DUTQyMDEyLi4uLlVTRAEAAABU7qUDAgAAAAUxMDA1NwEIAAAABQAAAAExAQAAAAoxNjU3MjY0Nzk2AwAAAAMxNjACAAAABDEyMjIEAAAAATAHAAAACjEwLzI0LzIwMjMIAAAACjEyLzMxLzIwMTIJAAAAATCOmxjdi9TbCPvVTuCN1NsIKkNJUS5OWVNFOkdNLklRX1RPVEFMX0VRVUlUWS5DUTQyMDEyLi4uLlVTRAEAAABU7qUDAgAAAAUzNzAwMAEIAAAABQAAAAExAQAAAAoxNjU3MjY0Nzk2AwAAAAMxNjACAAAA</t>
  </si>
  <si>
    <t>BDEyNzUEAAAAATAHAAAACjEwLzI0LzIwMjMIAAAACjEyLzMxLzIwMTIJAAAAATCOmxjdi9TbCEnpYeCN1NsIIENJUS5OWVNFOkdNLklRX1JFLkNRMzIwMTkuLi4uVVNEAQAAAFTupQMCAAAABTI3NjA5AQgAAAAFAAAAATEBAAAACjIwNjg0MjkyODkDAAAAAzE2MAIAAAAEMTIyMgQAAAABMAcAAAAKMTAvMjQvMjAyMwgAAAAJOS8zMC8yMDE5CQAAAAEwH28I3YvU2whewmHgjdTbCDtDSVEuTllTRTpHTS5JUV9UT1RBTF9PVVRTVEFORElOR19GSUxJTkdfREFURS5DUTQyMDEyLi4uLlVTRAEAAABU7qUDAgAAAAQxNDAwAQQAAAAFAAAAATUBAAAACjE2NTcyNjQ3OTYCAAAABTI0MTUzBgAAAAEwjpsY3YvU2wg6YGLgjdTbCCpDSVEuTllTRTpHTS5JUV9UT1RBTF9FUVVJVFkuQ1EzMjAxOS4uLi5VU0QBAAAAVO6lAwIAAAAFNDg3NzEBCAAAAAUAAAABMQEAAAAKMjA2ODQyOTI4OQMAAAADMTYwAgAAAAQxMjc1BAAAAAEwBwAAAAoxMC8yNC8yMDIzCAAAAAk5LzMwLzIwMTkJAAAAATAfbwjdi9TbCFDSYuCN1NsIKENJUS5OWVNFOkdNLklRX1RPVEFMX0RFQlQuQ1E0MjAxMi4uLi5VU0QBAAAAVO6lAwIAAAAFMTYwNTABCAAAAAUAAAABMQEAAAAKMTY1NzI2NDc5NgMAAAADMTYwAgAAAAQ0MTczBAAAAAEwBwAAAAoxMC8yNC8yMDIzCAAAAAoxMi8zMS8yMDEyCQAAAAEwjpsY3YvU2wikR2PgjdTbCDtDSVEuTllTRTpH</t>
  </si>
  <si>
    <t>TS5JUV9UT1RBTF9PVVRTVEFORElOR19GSUxJTkdfREFURS5DUTMyMDE5Li4uLlVTRAEAAABU7qUDAgAAAAsxNDI4Ljc4NDA1NgEEAAAABQAAAAE1AQAAAAoyMDY4NDI5Mjg5AgAAAAUyNDE1MwYAAAABMB9vCN2L1NsIsvJS4I3U2wgsQ0lRLk5ZU0U6R00uSVFfUFJFRl9ESVZfT1RIRVIuQ1E0MjAxMi4uLi5VU0QBAAAAVO6lAwIAAAADMzAyAQgAAAAFAAAAATEBAAAACjE2NTcyNjQ3OTYDAAAAAzE2MAIAAAACOTcEAAAAATAHAAAACjEwLzI0LzIwMjMIAAAACjEyLzMxLzIwMTIJAAAAATCOmxjdi9TbCCK+Y+CN1NsIKENJUS5OWVNFOkdNLklRX1RPVEFMX0RFQlQuQ1EzMjAxOS4uLi5VU0QBAAAAVO6lAwIAAAAGMTA2MDkzAQgAAAAFAAAAATEBAAAACjIwNjg0MjkyODkDAAAAAzE2MAIAAAAENDE3MwQAAAABMAcAAAAKMTAvMjQvMjAyMwgAAAAJOS8zMC8yMDE5CQAAAAEwH28I3YvU2wi+eV3gjdTbCCJDSVEuTllTRTpHTS5JUV9DT0dTLkNRNDIwMTIuLi4uVVNEAQAAAFTupQMCAAAABTM1MjE1AQgAAAAFAAAAATEBAAAACjE2NTcyNjQ3OTYDAAAAAzE2MAIAAAACMzQEAAAAATAHAAAACjEwLzI0LzIwMjMIAAAACjEyLzMxLzIwMTIJAAAAATCOmxjdi9TbCJJ+ZOCN1NsILENJUS5OWVNFOkdNLklRX1BSRUZfRElWX09USEVSLkNRMzIwMTkuLi4uVVNEAQAAAFTupQMCAAAAAjM4AQgAAAAFAAAAATEBAAAACjIw</t>
  </si>
  <si>
    <t>Njg0MjkyODkDAAAAAzE2MAIAAAACOTcEAAAAATAHAAAACjEwLzI0LzIwMjMIAAAACTkvMzAvMjAxOQkAAAABMB9vCN2L1NsIVj1e4I3U2wggQ0lRLk5ZU0U6R00uSVFfQVAuQ1E0MjAxMi4uLi5VU0QBAAAAVO6lAwIAAAAFMjUxNjYBCAAAAAUAAAABMQEAAAAKMTY1NzI2NDc5NgMAAAADMTYwAgAAAAQxMDE4BAAAAAEwBwAAAAoxMC8yNC8yMDIzCAAAAAoxMi8zMS8yMDEyCQAAAAEwjpsY3YvU2whI/2DgjdTbCCJDSVEuTllTRTpHTS5JUV9DT0dTLkNRMzIwMTkuLi4uVVNEAQAAAFTupQMCAAAABTI3OTk3AQgAAAAFAAAAATEBAAAACjIwNjg0MjkyODkDAAAAAzE2MAIAAAACMzQEAAAAATAHAAAACjEwLzI0LzIwMjMIAAAACTkvMzAvMjAxOQkAAAABMB9vCN2L1NsIHWdK4I3U2wggQ0lRLk5ZU0U6R00uSVFfQVAuQ1EzMjAxOS4uLi5VU0QBAAAAVO6lAwIAAAAFMjE0MDYBCAAAAAUAAAABMQEAAAAKMjA2ODQyOTI4OQMAAAADMTYwAgAAAAQxMDE4BAAAAAEwBwAAAAoxMC8yNC8yMDIzCAAAAAk5LzMwLzIwMTkJAAAAATAfbwjdi9TbCFjdXuCN1NsIIENJUS5OWVNFOkdNLklRX0FSLkNRNDIwMTIuLi4uVVNEAQAAAFTupQMCAAAABTEwMzk1AQgAAAAFAAAAATEBAAAACjE2NTcyNjQ3OTYDAAAAAzE2MAIAAAAEMTAyMQQAAAABMAcAAAAKMTAvMjQvMjAyMwgAAAAKMTIvMzEvMjAxMgkAAAABMI6bGN2L1NsIclZS</t>
  </si>
  <si>
    <t>4I3U2wggQ0lRLk5ZU0U6R00uSVFfQVIuQ1EzMjAxOS4uLi5VU0QBAAAAVO6lAwIAAAAENjkyNAEIAAAABQAAAAExAQAAAAoyMDY4NDI5Mjg5AwAAAAMxNjACAAAABDEwMjEEAAAAATAHAAAACjEwLzI0LzIwMjMIAAAACTkvMzAvMjAxOQkAAAABMB9vCN2L1NsIy51f4I3U2wgnQ0lRLk5ZU0U6R00uSVFfSU5WRU5UT1JZLkNRNDIwMTIuLi4uVVNEAQAAAFTupQMCAAAABTE0NzE0AQgAAAAFAAAAATEBAAAACjE2NTcyNjQ3OTYDAAAAAzE2MAIAAAAEMTA0MwQAAAABMAcAAAAKMTAvMjQvMjAyMwgAAAAKMTIvMzEvMjAxMgkAAAABMI6bGN2L1NsI31RU4I3U2wgnQ0lRLk5ZU0U6R00uSVFfSU5WRU5UT1JZLkNRMzIwMTkuLi4uVVNEAQAAAFTupQMCAAAABTExNzk3AQgAAAAFAAAAATEBAAAACjIwNjg0MjkyODkDAAAAAzE2MAIAAAAEMTA0MwQAAAABMAcAAAAKMTAvMjQvMjAyMwgAAAAJOS8zMC8yMDE5CQAAAAEwH28I3YvU2wgwQmXgjdTbCCFDSVEuTllTRTpHTS5JUV9TR0EuQ1E0MjAxMi4uLi5VU0QBAAAAVO6lAwIAAAAEMzE5MAEIAAAABQAAAAExAQAAAAoxNjU3MjY0Nzk2AwAAAAMxNjACAAAAAjIzBAAAAAEwBwAAAAoxMC8yNC8yMDIzCAAAAAoxMi8zMS8yMDEyCQAAAAEwjpsY3YvU2wjFi1XgjdTbCCFDSVEuTllTRTpHTS5JUV9TR0EuQ1EzMjAxOS4uLi5VU0QBAAAAVO6lAwIAAAAEMTc5MwEIAAAABQAA</t>
  </si>
  <si>
    <t>AAExAQAAAAoyMDY4NDI5Mjg5AwAAAAMxNjACAAAAAjIzBAAAAAEwBwAAAAoxMC8yNC8yMDIzCAAAAAk5LzMwLzIwMTkJAAAAATAfbwjdi9TbCKUfWuCN1NsINkNJUS5OWVNFOkdNLklRX1RPVEFMX1JFVl8xWVJfQU5OX0dST1dUSC5DUTQyMDEyLi4uLlVTRAEAAABU7qUDAgAAAAYzLjQ2NjcBCAAAAAUAAAABMQEAAAAKMTY1NzI2NDc5NgMAAAADMTYwAgAAAAQ0MTk0BAAAAAEwBwAAAAoxMC8yNC8yMDIzCAAAAAoxMi8zMS8yMDEyCQAAAAEwjpsY3YvU2wjaxVbgjdTbCDZDSVEuTllTRTpHTS5JUV9UT1RBTF9SRVZfMVlSX0FOTl9HUk9XVEguQ1EzMjAxOS4uLi5VU0QBAAAAVO6lAwIAAAAHLTAuODg4NQEIAAAABQAAAAExAQAAAAoyMDY4NDI5Mjg5AwAAAAMxNjACAAAABDQxOTQEAAAAATAHAAAACjEwLzI0LzIwMjMIAAAACTkvMzAvMjAxOQkAAAABMNOUCN2L1NsIZgxb4I3U2wggQ0lRLk5ZU0U6R00uSVFfREEuQ1E0MjAxMi4uLi5VU0QBAAAAVO6lAwMAAAAAAI6bGN2L1NsIlRRg4I3U2wguQ0lRLk5ZU0U6R00uSVFfTkVUX0lOVEVSRVNUX0VYUC5DUTQyMDEyLi4uLlVTRAEAAABU7qUDAgAAAAI0OQEIAAAABQAAAAExAQAAAAoxNjU3MjY0Nzk2AwAAAAMxNjACAAAAAzM2OAQAAAABMAcAAAAKMTAvMjQvMjAyMwgAAAAKMTIvMzEvMjAxMgkAAAABMI6bGN2L1NsIPz1M4I3U2wgtQ0lRLk5ZU0U6R00uSVFf</t>
  </si>
  <si>
    <t>TkVUX1dPUktJTkdfQ0FQLkNRNDIwMTIuLi4uVVNEAQAAAFTupQMCAAAABS04MzY5AQgAAAAFAAAAATEBAAAACjE2NTcyNjQ3OTYDAAAAAzE2MAIAAAAEMTMxMQQAAAABMAcAAAAKMTAvMjQvMjAyMwgAAAAKMTIvMzEvMjAxMgkAAAABMI6bGN2L1NsIB1BN4I3U2wggQ0lRLk5ZU0U6R00uSVFfREEuQ1EzMjAxOS4uLi5VU0QBAAAAVO6lAwMAAAAAANOUCN2L1NsII89b4I3U2wguQ0lRLk5ZU0U6R00uSVFfTkVUX0lOVEVSRVNUX0VYUC5DUTMyMDE5Li4uLlVTRAEAAABU7qUDAgAAAAMtNzcBCAAAAAUAAAABMQEAAAAKMjA2ODQyOTI4OQMAAAADMTYwAgAAAAMzNjgEAAAAATAHAAAACjEwLzI0LzIwMjMIAAAACTkvMzAvMjAxOQkAAAABMNOUCN2L1NsIP5Jc4I3U2wgjQ0lRLk5ZU0U6R00uSVFfQ0FQRVguQ1E0MjAxMi4uLi5VU0QBAAAAVO6lAwIAAAAFLTIwNjQBCAAAAAUAAAABMQEAAAAKMTY1NzI2NDc5NgMAAAADMTYwAgAAAAQyMDIxBAAAAAEwBwAAAAoxMC8yNC8yMDIzCAAAAAoxMi8zMS8yMDEyCQAAAAEwjpsY3YvU2wj71U7gjdTbCC1DSVEuTllTRTpHTS5JUV9ORVRfV09SS0lOR19DQVAuQ1EzMjAxOS4uLi5VU0QBAAAAVO6lAwIAAAAGLTI0MTMwAQgAAAAFAAAAATEBAAAACjIwNjg0MjkyODkDAAAAAzE2MAIAAAAEMTMxMQQAAAABMAcAAAAKMTAvMjQvMjAyMwgAAAAJOS8zMC8yMDE5CQAAAAEw05QI</t>
  </si>
  <si>
    <t>3YvU2whQ0mLgjdTbCCdDSVEuTllTRTpHTS5JUV9UT1RBTF9SRVYuQ1EzMjAxMi4uLi5VU0QBAAAAVO6lAwIAAAAFMzc1NzYBCAAAAAUAAAABMQEAAAAKMTY0MjcxMDAwNQMAAAADMTYwAgAAAAIyOAQAAAABMAcAAAAKMTAvMjQvMjAyMwgAAAAJOS8zMC8yMDEyCQAAAAEwjpsY3YvU2whBUV/gjdTbCCNDSVEuTllTRTpHTS5JUV9DQVBFWC5DUTMyMDE5Li4uLlVTRAEAAABU7qUDAgAAAAUtMTM3NgEIAAAABQAAAAExAQAAAAoyMDY4NDI5Mjg5AwAAAAMxNjACAAAABDIwMjEEAAAAATAHAAAACjEwLzI0LzIwMjMIAAAACTkvMzAvMjAxOQkAAAABMNOUCN2L1NsIJyFj4I3U2wggQ0lRLk5ZU0U6R00uSVFfTkkuQ1EzMjAxMi4uLi5VU0QBAAAAVO6lAwIAAAAEMTgzMwEIAAAABQAAAAExAQAAAAoxNjQyNzEwMDA1AwAAAAMxNjACAAAAAjE1BAAAAAEwBwAAAAoxMC8yNC8yMDIzCAAAAAk5LzMwLzIwMTIJAAAAATCOmxjdi9TbCLZ9SeCN1NsIJ0NJUS5OWVNFOkdNLklRX1RPVEFMX1JFVi5DUTIyMDE5Li4uLlVTRAEAAABU7qUDAgAAAAUzNjA2MAEIAAAABQAAAAExAQAAAAoyMDQ2OTU1MTkwAwAAAAMxNjACAAAAAjI4BAAAAAEwBwAAAAoxMC8yNC8yMDIzCAAAAAk2LzMwLzIwMTkJAAAAATDTlAjdi9TbCPo/SuCN1NsIKENJUS5OWVNFOkdNLklRX0NBU0hfRVFVSVYuQ1EzMjAxMi4uLi5VU0QBAAAAVO6lAwIAAAAF</t>
  </si>
  <si>
    <t>MjE1MTQBCAAAAAUAAAABMQEAAAAKMTY0MjcxMDAwNQMAAAADMTYwAgAAAAQxMDk2BAAAAAEwBwAAAAoxMC8yNC8yMDIzCAAAAAk5LzMwLzIwMTIJAAAAATCOmxjdi9TbCHJWUuCN1NsIIENJUS5OWVNFOkdNLklRX05JLkNRMjIwMTkuLi4uVVNEAQAAAFTupQMCAAAABDI0MTgBCAAAAAUAAAABMQEAAAAKMjA0Njk1NTE5MAMAAAADMTYwAgAAAAIxNQQAAAABMAcAAAAKMTAvMjQvMjAyMwgAAAAJNi8zMC8yMDE5CQAAAAEw05QI3YvU2wjnYmDgjdTbCCxDSVEuTllTRTpHTS5JUV9DQVNIX1NUX0lOVkVTVC5DUTMyMDEyLi4uLlVTRAEAAABU7qUDAgAAAAUzMTkyNQEIAAAABQAAAAExAQAAAAoxNjQyNzEwMDA1AwAAAAMxNjACAAAABDEwMDIEAAAAATAHAAAACjEwLzI0LzIwMjMIAAAACTkvMzAvMjAxMgkAAAABMI6bGN2L1NsIki1U4I3U2wgoQ0lRLk5ZU0U6R00uSVFfQ0FTSF9FUVVJVi5DUTIyMDE5Li4uLlVTRAEAAABU7qUDAgAAAAUxMzQ3MgEIAAAABQAAAAExAQAAAAoyMDQ2OTU1MTkwAwAAAAMxNjACAAAABDEwOTYEAAAAATAHAAAACjEwLzI0LzIwMjMIAAAACTYvMzAvMjAxOQkAAAABMNOUCN2L1NsIH01h4I3U2wgmQ0lRLk5ZU0U6R00uSVFfVE9UQUxfQ0EuQ1EzMjAxMi4uLi5VU0QBAAAAVO6lAwIAAAAFNzIxMDcBCAAAAAUAAAABMQEAAAAKMTY0MjcxMDAwNQMAAAADMTYwAgAAAAQxMDA4BAAAAAEw</t>
  </si>
  <si>
    <t>BwAAAAoxMC8yNC8yMDIzCAAAAAk5LzMwLzIwMTIJAAAAATCOmxjdi9TbCMWLVeCN1NsILENJUS5OWVNFOkdNLklRX0NBU0hfU1RfSU5WRVNULkNRMjIwMTkuLi4uVVNEAQAAAFTupQMCAAAABTIwNTIxAQgAAAAFAAAAATEBAAAACjIwNDY5NTUxOTADAAAAAzE2MAIAAAAEMTAwMgQAAAABMAcAAAAKMTAvMjQvMjAyMwgAAAAJNi8zMC8yMDE5CQAAAAEw05QI3YvU2whewmHgjdTbCCpDSVEuTllTRTpHTS5JUV9UT1RBTF9BU1NFVFMuQ1EzMjAxMi4uLi5VU0QBAAAAVO6lAwIAAAAGMTU1NDU2AQgAAAAFAAAAATEBAAAACjE2NDI3MTAwMDUDAAAAAzE2MAIAAAAEMTAwNwQAAAABMAcAAAAKMTAvMjQvMjAyMwgAAAAJOS8zMC8yMDEyCQAAAAEwjpsY3YvU2wjaHFzgjdTbCCZDSVEuTllTRTpHTS5JUV9UT1RBTF9DQS5DUTIyMDE5Li4uLlVTRAEAAABU7qUDAgAAAAU4MTMwNgEIAAAABQAAAAExAQAAAAoyMDQ2OTU1MTkwAwAAAAMxNjACAAAABDEwMDgEAAAAATAHAAAACjEwLzI0LzIwMjMIAAAACTYvMzAvMjAxOQkAAAABMNOUCN2L1NsII89b4I3U2wgmQ0lRLk5ZU0U6R00uSVFfVE9UQUxfQ0wuQ1EzMjAxMi4uLi5VU0QBAAAAVO6lAwIAAAAFNTc2MjMBCAAAAAUAAAABMQEAAAAKMTY0MjcxMDAwNQMAAAADMTYwAgAAAAQxMDA5BAAAAAEwBwAAAAoxMC8yNC8yMDIzCAAAAAk5LzMwLzIwMTIJAAAAATCOmxjdi9Tb</t>
  </si>
  <si>
    <t>CIkEXeCN1NsIKkNJUS5OWVNFOkdNLklRX1RPVEFMX0FTU0VUUy5DUTIyMDE5Li4uLlVTRAEAAABU7qUDAgAAAAYyMzM3MzcBCAAAAAUAAAABMQEAAAAKMjA0Njk1NTE5MAMAAAADMTYwAgAAAAQxMDA3BAAAAAEwBwAAAAoxMC8yNC8yMDIzCAAAAAk2LzMwLzIwMTkJAAAAATDTlAjdi9TbCD+SXOCN1NsIKENJUS5OWVNFOkdNLklRX1RPVEFMX0xJQUIuQ1EzMjAxMi4uLi5VU0QBAAAAVO6lAwIAAAAGMTEyODI3AQgAAAAFAAAAATEBAAAACjE2NDI3MTAwMDUDAAAAAzE2MAIAAAAEMTI3NgQAAAABMAcAAAAKMTAvMjQvMjAyMwgAAAAJOS8zMC8yMDEyCQAAAAEwjpsY3YvU2wg/PUzgjdTbCCZDSVEuTllTRTpHTS5JUV9UT1RBTF9DTC5DUTIyMDE5Li4uLlVTRAEAAABU7qUDAgAAAAU4NDI5NAEIAAAABQAAAAExAQAAAAoyMDQ2OTU1MTkwAwAAAAMxNjACAAAABDEwMDkEAAAAATAHAAAACjEwLzI0LzIwMjMIAAAACTYvMzAvMjAxOQkAAAABMNOUCN2L1NsIq1Jd4I3U2wgpQ0lRLk5ZU0U6R00uSVFfUFJFRl9FUVVJVFkuQ1EzMjAxMi4uLi5VU0QBAAAAVO6lAwIAAAAFMTAzOTEBCAAAAAUAAAABMQEAAAAKMTY0MjcxMDAwNQMAAAADMTYwAgAAAAQxMDA1BAAAAAEwBwAAAAoxMC8yNC8yMDIzCAAAAAk5LzMwLzIwMTIJAAAAATCOmxjdi9TbCAdQTeCN1NsIKENJUS5OWVNFOkdNLklRX1RPVEFMX0xJQUIuQ1EyMjAx</t>
  </si>
  <si>
    <t>OS4uLi5VU0QBAAAAVO6lAwIAAAAGMTg2NjQ4AQgAAAAFAAAAATEBAAAACjIwNDY5NTUxOTADAAAAAzE2MAIAAAAEMTI3NgQAAAABMAcAAAAKMTAvMjQvMjAyMwgAAAAJNi8zMC8yMDE5CQAAAAEw05QI3YvU2whWPV7gjdTbCDFDSVEuTllTRTpHTS5JUV9UT1RBTF9DT01NT05fRVFVSVRZLkNRMzIwMTIuLi4uVVNEAQAAAFTupQMCAAAABTMxMjY4AQgAAAAFAAAAATEBAAAACjE2NDI3MTAwMDUDAAAAAzE2MAIAAAAEMTAwNgQAAAABMAcAAAAKMTAvMjQvMjAyMwgAAAAJOS8zMC8yMDEyCQAAAAEwjpsY3YvU2wj71U7gjdTbCClDSVEuTllTRTpHTS5JUV9QUkVGX0VRVUlUWS5DUTIyMDE5Li4uLlVTRAEAAABU7qUDAwAAAAAA05QI3YvU2whY3V7gjdTbCDFDSVEuTllTRTpHTS5JUV9UT1RBTF9DT01NT05fRVFVSVRZLkNRMjIwMTkuLi4uVVNEAQAAAFTupQMCAAAABTQyODE2AQgAAAAFAAAAATEBAAAACjIwNDY5NTUxOTADAAAAAzE2MAIAAAAEMTAwNgQAAAABMAcAAAAKMTAvMjQvMjAyMwgAAAAJNi8zMC8yMDE5CQAAAAEw05QI3YvU2wgN9GTgjdTbCCJDSVEuTllTRTpHTS5JUV9BUElDLkNRMzIwMTIuLi4uVVNEAQAAAFTupQMCAAAABTI2NDQzAQgAAAAFAAAAATEBAAAACjE2NDI3MTAwMDUDAAAAAzE2MAIAAAAEMTA4NAQAAAABMAcAAAAKMTAvMjQvMjAyMwgAAAAJOS8zMC8yMDEyCQAAAAEwjpsY3YvU2wj9</t>
  </si>
  <si>
    <t>DlDgjdTbCCJDSVEuTllTRTpHTS5JUV9BUElDLkNRMjIwMTkuLi4uVVNEAQAAAFTupQMCAAAABTI1NzY1AQgAAAAFAAAAATEBAAAACjIwNDY5NTUxOTADAAAAAzE2MAIAAAAEMTA4NAQAAAABMAcAAAAKMTAvMjQvMjAyMwgAAAAJNi8zMC8yMDE5CQAAAAEw05QI3YvU2wjq4GXgjdTbCCBDSVEuTllTRTpHTS5JUV9SRS5DUTIyMDE5Li4uLlVTRAEAAABU7qUDAgAAAAUyNTgwNwEIAAAABQAAAAExAQAAAAoyMDQ2OTU1MTkwAwAAAAMxNjACAAAABDEyMjIEAAAAATAHAAAACjEwLzI0LzIwMjMIAAAACTYvMzAvMjAxOQkAAAABMNOUCN2L1NsIpR9a4I3U2wgqQ0lRLk5ZU0U6R00uSVFfVE9UQUxfRVFVSVRZLkNRMjIwMTkuLi4uVVNEAQAAAFTupQMCAAAABTQ3MDg5AQgAAAAFAAAAATEBAAAACjIwNDY5NTUxOTADAAAAAzE2MAIAAAAEMTI3NQQAAAABMAcAAAAKMTAvMjQvMjAyMwgAAAAJNi8zMC8yMDE5CQAAAAEw05QI3YvU2whmDFvgjdTbCCBDSVEuTllTRTpHTS5JUV9SRS5DUTMyMDEyLi4uLlVTRAEAAABU7qUDAgAAAAUxMTUzMwEIAAAABQAAAAExAQAAAAoxNjQyNzEwMDA1AwAAAAMxNjACAAAABDEyMjIEAAAAATAHAAAACjEwLzI0LzIwMjMIAAAACTkvMzAvMjAxMgkAAAABMI6bGN2L1NsI9mhl4I3U2wg7Q0lRLk5ZU0U6R00uSVFfVE9UQUxfT1VUU1RBTkRJTkdfRklMSU5HX0RBVEUuQ1EyMjAxOS4uLi5V</t>
  </si>
  <si>
    <t>U0QBAAAAVO6lAwIAAAALMTQyNy43MjkyNDgBBAAAAAUAAAABNQEAAAAKMjA0Njk1NTE5MAIAAAAFMjQxNTMGAAAAATDTlAjdi9TbCPo/SuCN1NsIKkNJUS5OWVNFOkdNLklRX1RPVEFMX0VRVUlUWS5DUTMyMDEyLi4uLlVTRAEAAABU7qUDAgAAAAU0MjYyOQEIAAAABQAAAAExAQAAAAoxNjQyNzEwMDA1AwAAAAMxNjACAAAABDEyNzUEAAAAATAHAAAACjEwLzI0LzIwMjMIAAAACTkvMzAvMjAxMgkAAAABMI6bGN2L1NsIHaxZ4I3U2wgoQ0lRLk5ZU0U6R00uSVFfVE9UQUxfREVCVC5DUTIyMDE5Li4uLlVTRAEAAABU7qUDAgAAAAYxMDc5OTQBCAAAAAUAAAABMQEAAAAKMjA0Njk1NTE5MAMAAAADMTYwAgAAAAQ0MTczBAAAAAEwBwAAAAoxMC8yNC8yMDIzCAAAAAk2LzMwLzIwMTkJAAAAATDTlAjdi9TbCOewYOCN1NsIO0NJUS5OWVNFOkdNLklRX1RPVEFMX09VVFNUQU5ESU5HX0ZJTElOR19EQVRFLkNRMzIwMTIuLi4uVVNEAQAAAFTupQMCAAAACzE1NjYuMDE5ODk1AQQAAAAFAAAAATUBAAAACjE2NDI3MTAwMDUCAAAABTI0MTUzBgAAAAEwjpsY3YvU2whPllrgjdTbCCxDSVEuTllTRTpHTS5JUV9QUkVGX0RJVl9PVEhFUi5DUTIyMDE5Li4uLlVTRAEAAABU7qUDAgAAAAIzNwEIAAAABQAAAAExAQAAAAoyMDQ2OTU1MTkwAwAAAAMxNjACAAAAAjk3BAAAAAEwBwAAAAoxMC8yNC8yMDIzCAAAAAk2LzMwLzIw</t>
  </si>
  <si>
    <t>MTkJAAAAATDTlAjdi9TbCFDSYuCN1NsIKENJUS5OWVNFOkdNLklRX1RPVEFMX0RFQlQuQ1EzMjAxMi4uLi5VU0QBAAAAVO6lAwIAAAAFMTY2NTMBCAAAAAUAAAABMQEAAAAKMTY0MjcxMDAwNQMAAAADMTYwAgAAAAQ0MTczBAAAAAEwBwAAAAoxMC8yNC8yMDIzCAAAAAk5LzMwLzIwMTIJAAAAATCOmxjdi9TbCLZ9SeCN1NsIIkNJUS5OWVNFOkdNLklRX0NPR1MuQ1EyMjAxOS4uLi5VU0QBAAAAVO6lAwIAAAAFMjgzNDYBCAAAAAUAAAABMQEAAAAKMjA0Njk1NTE5MAMAAAADMTYwAgAAAAIzNAQAAAABMAcAAAAKMTAvMjQvMjAyMwgAAAAJNi8zMC8yMDE5CQAAAAEw05QI3YvU2wgnIWPgjdTbCCxDSVEuTllTRTpHTS5JUV9QUkVGX0RJVl9PVEhFUi5DUTMyMDEyLi4uLlVTRAEAAABU7qUDAgAAAAMzNTcBCAAAAAUAAAABMQEAAAAKMTY0MjcxMDAwNQMAAAADMTYwAgAAAAI5NwQAAAABMAcAAAAKMTAvMjQvMjAyMwgAAAAJOS8zMC8yMDEyCQAAAAEwjpsY3YvU2wjyWVvgjdTbCCBDSVEuTllTRTpHTS5JUV9BUC5DUTIyMDE5Li4uLlVTRAEAAABU7qUDAgAAAAUyMjcxNwEIAAAABQAAAAExAQAAAAoyMDQ2OTU1MTkwAwAAAAMxNjACAAAABDEwMTgEAAAAATAHAAAACjEwLzI0LzIwMjMIAAAACTYvMzAvMjAxOQkAAAABMNOUCN2L1NsIkTBk4I3U2wgiQ0lRLk5ZU0U6R00uSVFfQ09HUy5DUTMyMDEyLi4uLlVTRAEA</t>
  </si>
  <si>
    <t>AABU7qUDAgAAAAUzMjczNQEIAAAABQAAAAExAQAAAAoxNjQyNzEwMDA1AwAAAAMxNjACAAAAAjM0BAAAAAEwBwAAAAoxMC8yNC8yMDIzCAAAAAk5LzMwLzIwMTIJAAAAATCOmxjdi9TbCJItVOCN1NsIIENJUS5OWVNFOkdNLklRX0FSLkNRMjIwMTkuLi4uVVNEAQAAAFTupQMCAAAABTEwMzYyAQgAAAAFAAAAATEBAAAACjIwNDY5NTUxOTADAAAAAzE2MAIAAAAEMTAyMQQAAAABMAcAAAAKMTAvMjQvMjAyMwgAAAAJNi8zMC8yMDE5CQAAAAEw05QI3YvU2whWPV7gjdTbCCBDSVEuTllTRTpHTS5JUV9BUC5DUTMyMDEyLi4uLlVTRAEAAABU7qUDAgAAAAUyNjMxMwEIAAAABQAAAAExAQAAAAoxNjQyNzEwMDA1AwAAAAMxNjACAAAABDEwMTgEAAAAATAHAAAACjEwLzI0LzIwMjMIAAAACTkvMzAvMjAxMgkAAAABMI6bGN2L1NsIxYtV4I3U2wgnQ0lRLk5ZU0U6R00uSVFfSU5WRU5UT1JZLkNRMjIwMTkuLi4uVVNEAQAAAFTupQMCAAAABTExNDQ3AQgAAAAFAAAAATEBAAAACjIwNDY5NTUxOTADAAAAAzE2MAIAAAAEMTA0MwQAAAABMAcAAAAKMTAvMjQvMjAyMwgAAAAJNi8zMC8yMDE5CQAAAAEw05QI3YvU2whY3V7gjdTbCCBDSVEuTllTRTpHTS5JUV9BUi5DUTMyMDEyLi4uLlVTRAEAAABU7qUDAgAAAAUxMzAxNQEIAAAABQAAAAExAQAAAAoxNjQyNzEwMDA1AwAAAAMxNjACAAAABDEwMjEEAAAAATAHAAAACjEw</t>
  </si>
  <si>
    <t>LzI0LzIwMjMIAAAACTkvMzAvMjAxMgkAAAABMI6bGN2L1NsI2sVW4I3U2wghQ0lRLk5ZU0U6R00uSVFfU0dBLkNRMjIwMTkuLi4uVVNEAQAAAFTupQMCAAAABDE4NzABCAAAAAUAAAABMQEAAAAKMjA0Njk1NTE5MAMAAAADMTYwAgAAAAIyMwQAAAABMAcAAAAKMTAvMjQvMjAyMwgAAAAJNi8zMC8yMDE5CQAAAAEw05QI3YvU2wjLnV/gjdTbCCdDSVEuTllTRTpHTS5JUV9JTlZFTlRPUlkuQ1EzMjAxMi4uLi5VU0QBAAAAVO6lAwIAAAAFMTU2NzIBCAAAAAUAAAABMQEAAAAKMTY0MjcxMDAwNQMAAAADMTYwAgAAAAQxMDQzBAAAAAEwBwAAAAoxMC8yNC8yMDIzCAAAAAk5LzMwLzIwMTIJAAAAATCOmxjdi9TbCJJ+ZOCN1NsINkNJUS5OWVNFOkdNLklRX1RPVEFMX1JFVl8xWVJfQU5OX0dST1dUSC5DUTIyMDE5Li4uLlVTRAEAAABU7qUDAgAAAActMS45MDQzAQgAAAAFAAAAATEBAAAACjIwNDY5NTUxOTADAAAAAzE2MAIAAAAENDE5NAQAAAABMAcAAAAKMTAvMjQvMjAyMwgAAAAJNi8zMC8yMDE5CQAAAAEw05QI3YvU2wjnYmDgjdTbCCFDSVEuTllTRTpHTS5JUV9TR0EuQ1EzMjAxMi4uLi5VU0QBAAAAVO6lAwIAAAAEMjg0OQEIAAAABQAAAAExAQAAAAoxNjQyNzEwMDA1AwAAAAMxNjACAAAAAjIzBAAAAAEwBwAAAAoxMC8yNC8yMDIzCAAAAAk5LzMwLzIwMTIJAAAAATCOmxjdi9TbCNeZWOCN1NsIIENJUS5O</t>
  </si>
  <si>
    <t>WVNFOkdNLklRX0RBLkNRMjIwMTkuLi4uVVNEAQAAAFTupQMDAAAAAADTlAjdi9TbCB9NYeCN1NsINkNJUS5OWVNFOkdNLklRX1RPVEFMX1JFVl8xWVJfQU5OX0dST1dUSC5DUTMyMDEyLi4uLlVTRAEAAABU7qUDAgAAAAYyLjMzMzkBCAAAAAUAAAABMQEAAAAKMTY0MjcxMDAwNQMAAAADMTYwAgAAAAQ0MTk0BAAAAAEwBwAAAAoxMC8yNC8yMDIzCAAAAAk5LzMwLzIwMTIJAAAAATCOmxjdi9TbCAdQTeCN1NsILkNJUS5OWVNFOkdNLklRX05FVF9JTlRFUkVTVF9FWFAuQ1EyMjAxOS4uLi5VU0QBAAAAVO6lAwIAAAADLTg5AQgAAAAFAAAAATEBAAAACjIwNDY5NTUxOTADAAAAAzE2MAIAAAADMzY4BAAAAAEwBwAAAAoxMC8yNC8yMDIzCAAAAAk2LzMwLzIwMTkJAAAAATDTlAjdi9TbCMLkWuCN1NsIIENJUS5OWVNFOkdNLklRX0RBLkNRMzIwMTIuLi4uVVNEAQAAAFTupQMDAAAAAACOmxjdi9TbCPvVTuCN1NsILUNJUS5OWVNFOkdNLklRX05FVF9XT1JLSU5HX0NBUC5DUTIyMDE5Li4uLlVTRAEAAABU7qUDAgAAAAYtMjA3ODgBCAAAAAUAAAABMQEAAAAKMjA0Njk1NTE5MAMAAAADMTYwAgAAAAQxMzExBAAAAAEwBwAAAAoxMC8yNC8yMDIzCAAAAAk2LzMwLzIwMTkJAAAAATDTlAjdi9TbCLLyUuCN1NsILkNJUS5OWVNFOkdNLklRX05FVF9JTlRFUkVTVF9FWFAuQ1EzMjAxMi4uLi5VU0QBAAAAVO6lAwIAAAAD</t>
  </si>
  <si>
    <t>LTQ0AQgAAAAFAAAAATEBAAAACjE2NDI3MTAwMDUDAAAAAzE2MAIAAAADMzY4BAAAAAEwBwAAAAoxMC8yNC8yMDIzCAAAAAk5LzMwLzIwMTIJAAAAATCOmxjdi9TbCP0OUOCN1NsII0NJUS5OWVNFOkdNLklRX0NBUEVYLkNRMjIwMTkuLi4uVVNEAQAAAFTupQMCAAAABS0xNDYyAQgAAAAFAAAAATEBAAAACjIwNDY5NTUxOTADAAAAAzE2MAIAAAAEMjAyMQQAAAABMAcAAAAKMTAvMjQvMjAyMwgAAAAJNi8zMC8yMDE5CQAAAAEw05QI3YvU2wgjz1vgjdTbCC1DSVEuTllTRTpHTS5JUV9ORVRfV09SS0lOR19DQVAuQ1EzMjAxMi4uLi5VU0QBAAAAVO6lAwIAAAAGLTE1MTY0AQgAAAAFAAAAATEBAAAACjE2NDI3MTAwMDUDAAAAAzE2MAIAAAAEMTMxMQQAAAABMAcAAAAKMTAvMjQvMjAyMwgAAAAJOS8zMC8yMDEyCQAAAAEwjpsY3YvU2wgivmPgjdTbCCdDSVEuTllTRTpHTS5JUV9UT1RBTF9SRVYuQ1ExMjAxOS4uLi5VU0QBAAAAVO6lAwIAAAAFMzQ4NzgBCAAAAAUAAAABMQEAAAAKMjAzMzc1NjI3MQMAAAADMTYwAgAAAAIyOAQAAAABMAcAAAAKMTAvMjQvMjAyMwgAAAAJMy8zMS8yMDE5CQAAAAEw05QI3YvU2wgN9GTgjdTbCCNDSVEuTllTRTpHTS5JUV9DQVBFWC5DUTMyMDEyLi4uLlVTRAEAAABU7qUDAgAAAAUtMTk0NQEIAAAABQAAAAExAQAAAAoxNjQyNzEwMDA1AwAAAAMxNjACAAAABDIwMjEEAAAAATAH</t>
  </si>
  <si>
    <t>AAAACjEwLzI0LzIwMjMIAAAACTkvMzAvMjAxMgkAAAABMI6bGN2L1NsIclZS4I3U2wggQ0lRLk5ZU0U6R00uSVFfTkkuQ1ExMjAxOS4uLi5VU0QBAAAAVO6lAwIAAAAEMjE1NwEIAAAABQAAAAExAQAAAAoyMDMzNzU2MjcxAwAAAAMxNjACAAAAAjE1BAAAAAEwBwAAAAoxMC8yNC8yMDIzCAAAAAkzLzMxLzIwMTkJAAAAATDTlAjdi9TbCBwbZeCN1NsIJ0NJUS5OWVNFOkdNLklRX1RPVEFMX1JFVi5DUTIyMDEyLi4uLlVTRAEAAABU7qUDAgAAAAUzNzYxNAEIAAAABQAAAAExAQAAAAoxNjI4MTA0MDQwAwAAAAMxNjACAAAAAjI4BAAAAAEwBwAAAAoxMC8yNC8yMDIzCAAAAAk2LzMwLzIwMTIJAAAAATCOmxjdi9TbCD89TOCN1NsIKENJUS5OWVNFOkdNLklRX0NBU0hfRVFVSVYuQ1ExMjAxOS4uLi5VU0QBAAAAVO6lAwIAAAAFMTE4NzYBCAAAAAUAAAABMQEAAAAKMjAzMzc1NjI3MQMAAAADMTYwAgAAAAQxMDk2BAAAAAEwBwAAAAoxMC8yNC8yMDIzCAAAAAkzLzMxLzIwMTkJAAAAATDTlAjdi9TbCKUfWuCN1NsIIENJUS5OWVNFOkdNLklRX05JLkNRMjIwMTIuLi4uVVNEAQAAAFTupQMCAAAABDE4NDYBCAAAAAUAAAABMQEAAAAKMTYyODEwNDA0MAMAAAADMTYwAgAAAAIxNQQAAAABMAcAAAAKMTAvMjQvMjAyMwgAAAAJNi8zMC8yMDEyCQAAAAEwjpsY3YvU2wgSZlXgjdTbCCxDSVEuTllTRTpHTS5JUV9DQVNI</t>
  </si>
  <si>
    <t>X1NUX0lOVkVTVC5DUTEyMDE5Li4uLlVTRAEAAABU7qUDAgAAAAUxNzg5NwEIAAAABQAAAAExAQAAAAoyMDMzNzU2MjcxAwAAAAMxNjACAAAABDEwMDIEAAAAATAHAAAACjEwLzI0LzIwMjMIAAAACTMvMzEvMjAxOQkAAAABMNOUCN2L1NsI52Jg4I3U2wgoQ0lRLk5ZU0U6R00uSVFfQ0FTSF9FUVVJVi5DUTIyMDEyLi4uLlVTRAEAAABU7qUDAgAAAAUyMTIzMgEIAAAABQAAAAExAQAAAAoxNjI4MTA0MDQwAwAAAAMxNjACAAAABDEwOTYEAAAAATAHAAAACjEwLzI0LzIwMjMIAAAACTYvMzAvMjAxMgkAAAABMI6bGN2L1NsI2sVW4I3U2wgmQ0lRLk5ZU0U6R00uSVFfVE9UQUxfQ0EuQ1ExMjAxOS4uLi5VU0QBAAAAVO6lAwIAAAAFODAwOTABCAAAAAUAAAABMQEAAAAKMjAzMzc1NjI3MQMAAAADMTYwAgAAAAQxMDA4BAAAAAEwBwAAAAoxMC8yNC8yMDIzCAAAAAkzLzMxLzIwMTkJAAAAATDTlAjdi9TbCB9NYeCN1NsILENJUS5OWVNFOkdNLklRX0NBU0hfU1RfSU5WRVNULkNRMjIwMTIuLi4uVVNEAQAAAFTupQMCAAAABTMyNjEzAQgAAAAFAAAAATEBAAAACjE2MjgxMDQwNDADAAAAAzE2MAIAAAAEMTAwMgQAAAABMAcAAAAKMTAvMjQvMjAyMwgAAAAJNi8zMC8yMDEyCQAAAAEwjpsY3YvU2wiVFGDgjdTbCCpDSVEuTllTRTpHTS5JUV9UT1RBTF9BU1NFVFMuQ1ExMjAxOS4uLi5VU0QBAAAAVO6lAwIAAAAGMjMz</t>
  </si>
  <si>
    <t>MTMyAQgAAAAFAAAAATEBAAAACjIwMzM3NTYyNzEDAAAAAzE2MAIAAAAEMTAwNwQAAAABMAcAAAAKMTAvMjQvMjAyMwgAAAAJMy8zMS8yMDE5CQAAAAEw05QI3YvU2whewmHgjdTbCCZDSVEuTllTRTpHTS5JUV9UT1RBTF9DQS5DUTIyMDEyLi4uLlVTRAEAAABU7qUDAgAAAAU3MDIzMwEIAAAABQAAAAExAQAAAAoxNjI4MTA0MDQwAwAAAAMxNjACAAAABDEwMDgEAAAAATAHAAAACjEwLzI0LzIwMjMIAAAACTYvMzAvMjAxMgkAAAABMI6bGN2L1NsI15lY4I3U2wgmQ0lRLk5ZU0U6R00uSVFfVE9UQUxfQ0wuQ1ExMjAxOS4uLi5VU0QBAAAAVO6lAwIAAAAFODUzMDMBCAAAAAUAAAABMQEAAAAKMjAzMzc1NjI3MQMAAAADMTYwAgAAAAQxMDA5BAAAAAEwBwAAAAoxMC8yNC8yMDIzCAAAAAkzLzMxLzIwMTkJAAAAATDTlAjdi9TbCFDSYuCN1NsIKkNJUS5OWVNFOkdNLklRX1RPVEFMX0FTU0VUUy5DUTIyMDEyLi4uLlVTRAEAAABU7qUDAgAAAAYxNTE5ODcBCAAAAAUAAAABMQEAAAAKMTYyODEwNDA0MAMAAAADMTYwAgAAAAQxMDA3BAAAAAEwBwAAAAoxMC8yNC8yMDIzCAAAAAk2LzMwLzIwMTIJAAAAATCOmxjdi9TbCEj/YOCN1NsIKENJUS5OWVNFOkdNLklRX1RPVEFMX0xJQUIuQ1ExMjAxOS4uLi5VU0QBAAAAVO6lAwIAAAAGMTg4NDk0AQgAAAAFAAAAATEBAAAACjIwMzM3NTYyNzEDAAAAAzE2MAIAAAAEMTI3</t>
  </si>
  <si>
    <t>NgQAAAABMAcAAAAKMTAvMjQvMjAyMwgAAAAJMy8zMS8yMDE5CQAAAAEw05QI3YvU2wj6P0rgjdTbCCZDSVEuTllTRTpHTS5JUV9UT1RBTF9DTC5DUTIyMDEyLi4uLlVTRAEAAABU7qUDAgAAAAU1NjY1MQEIAAAABQAAAAExAQAAAAoxNjI4MTA0MDQwAwAAAAMxNjACAAAABDEwMDkEAAAAATAHAAAACjEwLzI0LzIwMjMIAAAACTYvMzAvMjAxMgkAAAABMI6bGN2L1NsI+9VO4I3U2wgpQ0lRLk5ZU0U6R00uSVFfUFJFRl9FUVVJVFkuQ1ExMjAxOS4uLi5VU0QBAAAAVO6lAwMAAAAAANOUCN2L1NsImctS4I3U2wgoQ0lRLk5ZU0U6R00uSVFfVE9UQUxfTElBQi5DUTIyMDEyLi4uLlVTRAEAAABU7qUDAgAAAAYxMTAzNzcBCAAAAAUAAAABMQEAAAAKMTYyODEwNDA0MAMAAAADMTYwAgAAAAQxMjc2BAAAAAEwBwAAAAoxMC8yNC8yMDIzCAAAAAk2LzMwLzIwMTIJAAAAATCOmxjdi9TbCPTnT+CN1NsIMUNJUS5OWVNFOkdNLklRX1RPVEFMX0NPTU1PTl9FUVVJVFkuQ1ExMjAxOS4uLi5VU0QBAAAAVO6lAwIAAAAFNDA3NjUBCAAAAAUAAAABMQEAAAAKMjAzMzc1NjI3MQMAAAADMTYwAgAAAAQxMDA2BAAAAAEwBwAAAAoxMC8yNC8yMDIzCAAAAAkzLzMxLzIwMTkJAAAAATDTlAjdi9TbCKtSXeCN1NsIKUNJUS5OWVNFOkdNLklRX1BSRUZfRVFVSVRZLkNRMjIwMTIuLi4uVVNEAQAAAFTupQMCAAAABTEwMzkxAQgAAAAF</t>
  </si>
  <si>
    <t>AAAAATEBAAAACjE2MjgxMDQwNDADAAAAAzE2MAIAAAAEMTAwNQQAAAABMAcAAAAKMTAvMjQvMjAyMwgAAAAJNi8zMC8yMDEyCQAAAAEwjpsY3YvU2whBUV/gjdTbCCJDSVEuTllTRTpHTS5JUV9BUElDLkNRMTIwMTkuLi4uVVNEAQAAAFTupQMCAAAABTI1NjYxAQgAAAAFAAAAATEBAAAACjIwMzM3NTYyNzEDAAAAAzE2MAIAAAAEMTA4NAQAAAABMAcAAAAKMTAvMjQvMjAyMwgAAAAJMy8zMS8yMDE5CQAAAAEw05QI3YvU2whMFl7gjdTbCDFDSVEuTllTRTpHTS5JUV9UT1RBTF9DT01NT05fRVFVSVRZLkNRMjIwMTIuLi4uVVNEAQAAAFTupQMCAAAABTMwMzA5AQgAAAAFAAAAATEBAAAACjE2MjgxMDQwNDADAAAAAzE2MAIAAAAEMTAwNgQAAAABMAcAAAAKMTAvMjQvMjAyMwgAAAAJNi8zMC8yMDEyCQAAAAEwjpsY3YvU2whyVlLgjdTbCCJDSVEuTllTRTpHTS5JUV9BUElDLkNRMjIwMTIuLi4uVVNEAQAAAFTupQMCAAAABTI2Mzk5AQgAAAAFAAAAATEBAAAACjE2MjgxMDQwNDADAAAAAzE2MAIAAAAEMTA4NAQAAAABMAcAAAAKMTAvMjQvMjAyMwgAAAAJNi8zMC8yMDEyCQAAAAEwjpsY3YvU2wiSLVTgjdTbCCBDSVEuTllTRTpHTS5JUV9SRS5DUTEyMDE5Li4uLlVTRAEAAABU7qUDAgAAAAUyMzkzOQEIAAAABQAAAAExAQAAAAoyMDMzNzU2MjcxAwAAAAMxNjACAAAABDEyMjIEAAAAATAHAAAACjEwLzI0LzIw</t>
  </si>
  <si>
    <t>MjMIAAAACTMvMzEvMjAxOQkAAAABMNOUCN2L1NsIy51f4I3U2wgqQ0lRLk5ZU0U6R00uSVFfVE9UQUxfRVFVSVRZLkNRMTIwMTkuLi4uVVNEAQAAAFTupQMCAAAABTQ0NjM4AQgAAAAFAAAAATEBAAAACjIwMzM3NTYyNzEDAAAAAzE2MAIAAAAEMTI3NQQAAAABMAcAAAAKMTAvMjQvMjAyMwgAAAAJMy8zMS8yMDE5CQAAAAEw05QI3YvU2wjq4GXgjdTbCDtDSVEuTllTRTpHTS5JUV9UT1RBTF9PVVRTVEFORElOR19GSUxJTkdfREFURS5DUTEyMDE5Li4uLlVTRAEAAABU7qUDAgAAAAsxNDE4LjM5Mjg1OAEEAAAABQAAAAE1AQAAAAoyMDMzNzU2MjcxAgAAAAUyNDE1MwYAAAABMNOUCN2L1NsIpR9a4I3U2wggQ0lRLk5ZU0U6R00uSVFfUkUuQ1EyMjAxMi4uLi5VU0QBAAAAVO6lAwIAAAAEOTg4OQEIAAAABQAAAAExAQAAAAoxNjI4MTA0MDQwAwAAAAMxNjACAAAABDEyMjIEAAAAATAHAAAACjEwLzI0LzIwMjMIAAAACTYvMzAvMjAxMgkAAAABMI6bGN2L1NsItn1J4I3U2wgoQ0lRLk5ZU0U6R00uSVFfVE9UQUxfREVCVC5DUTEyMDE5Li4uLlVTRAEAAABU7qUDAgAAAAYxMDg1ODYBCAAAAAUAAAABMQEAAAAKMjAzMzc1NjI3MQMAAAADMTYwAgAAAAQ0MTczBAAAAAEwBwAAAAoxMC8yNC8yMDIzCAAAAAkzLzMxLzIwMTkJAAAAATDTlAjdi9TbCMLkWuCN1NsIKkNJUS5OWVNFOkdNLklRX1RPVEFMX0VRVUlUWS5D</t>
  </si>
  <si>
    <t>UTIyMDEyLi4uLlVTRAEAAABU7qUDAgAAAAU0MTYxMAEIAAAABQAAAAExAQAAAAoxNjI4MTA0MDQwAwAAAAMxNjACAAAABDEyNzUEAAAAATAHAAAACjEwLzI0LzIwMjMIAAAACTYvMzAvMjAxMgkAAAABMI6bGN2L1NsIcIxe4I3U2wgsQ0lRLk5ZU0U6R00uSVFfUFJFRl9ESVZfT1RIRVIuQ1ExMjAxOS4uLi5VU0QBAAAAVO6lAwIAAAACMzgBCAAAAAUAAAABMQEAAAAKMjAzMzc1NjI3MQMAAAADMTYwAgAAAAI5NwQAAAABMAcAAAAKMTAvMjQvMjAyMwgAAAAJMy8zMS8yMDE5CQAAAAEw05QI3YvU2wgjz1vgjdTbCDtDSVEuTllTRTpHTS5JUV9UT1RBTF9PVVRTVEFORElOR19GSUxJTkdfREFURS5DUTIyMDEyLi4uLlVTRAEAAABU7qUDAgAAAAsxNTY1Ljk1NDQ4NAEEAAAABQAAAAE1AQAAAAoxNjI4MTA0MDQwAgAAAAUyNDE1MwYAAAABMI6bGN2L1NsIPz1M4I3U2wgiQ0lRLk5ZU0U6R00uSVFfQ09HUy5DUTEyMDE5Li4uLlVTRAEAAABU7qUDAgAAAAUyODI5NgEIAAAABQAAAAExAQAAAAoyMDMzNzU2MjcxAwAAAAMxNjACAAAAAjM0BAAAAAEwBwAAAAoxMC8yNC8yMDIzCAAAAAkzLzMxLzIwMTkJAAAAATDTlAjdi9TbCD+SXOCN1NsIKENJUS5OWVNFOkdNLklRX1RPVEFMX0RFQlQuQ1EyMjAxMi4uLi5VU0QBAAAAVO6lAwIAAAAFMTQ3OTMBCAAAAAUAAAABMQEAAAAKMTYyODEwNDA0MAMAAAADMTYwAgAAAAQ0</t>
  </si>
  <si>
    <t>MTczBAAAAAEwBwAAAAoxMC8yNC8yMDIzCAAAAAk2LzMwLzIwMTIJAAAAATCOmxjdi9TbCAdQTeCN1NsIIENJUS5OWVNFOkdNLklRX0FQLkNRMTIwMTkuLi4uVVNEAQAAAFTupQMCAAAABTI0NTYwAQgAAAAFAAAAATEBAAAACjIwMzM3NTYyNzEDAAAAAzE2MAIAAAAEMTAxOAQAAAABMAcAAAAKMTAvMjQvMjAyMwgAAAAJMy8zMS8yMDE5CQAAAAEw05QI3YvU2whQ0mLgjdTbCCxDSVEuTllTRTpHTS5JUV9QUkVGX0RJVl9PVEhFUi5DUTIyMDEyLi4uLlVTRAEAAABU7qUDAgAAAAMzNTkBCAAAAAUAAAABMQEAAAAKMTYyODEwNDA0MAMAAAADMTYwAgAAAAI5NwQAAAABMAcAAAAKMTAvMjQvMjAyMwgAAAAJNi8zMC8yMDEyCQAAAAEwjpsY3YvU2wiinlbgjdTbCCBDSVEuTllTRTpHTS5JUV9BUi5DUTEyMDE5Li4uLlVTRAEAAABU7qUDAgAAAAUxMjExNgEIAAAABQAAAAExAQAAAAoyMDMzNzU2MjcxAwAAAAMxNjACAAAABDEwMjEEAAAAATAHAAAACjEwLzI0LzIwMjMIAAAACTMvMzEvMjAxOQkAAAABMNOUCN2L1NsI8llb4I3U2wgiQ0lRLk5ZU0U6R00uSVFfQ09HUy5DUTIyMDEyLi4uLlVTRAEAAABU7qUDAgAAAAUzMjY3OAEIAAAABQAAAAExAQAAAAoxNjI4MTA0MDQwAwAAAAMxNjACAAAAAjM0BAAAAAEwBwAAAAoxMC8yNC8yMDIzCAAAAAk2LzMwLzIwMTIJAAAAATCOmxjdi9TbCPJZW+CN1NsIJ0NJUS5OWVNF</t>
  </si>
  <si>
    <t>OkdNLklRX0lOVkVOVE9SWS5DUTEyMDE5Li4uLlVTRAEAAABU7qUDAgAAAAUxMTEwOAEIAAAABQAAAAExAQAAAAoyMDMzNzU2MjcxAwAAAAMxNjACAAAABDEwNDMEAAAAATAHAAAACjEwLzI0LzIwMjMIAAAACTMvMzEvMjAxOQkAAAABMNOUCN2L1NsI6Apk4I3U2wghQ0lRLk5ZU0U6R00uSVFfU0dBLkNRMTIwMTkuLi4uVVNEAQAAAFTupQMCAAAABDE4MTMBCAAAAAUAAAABMQEAAAAKMjAzMzc1NjI3MQMAAAADMTYwAgAAAAIyMwQAAAABMAcAAAAKMTAvMjQvMjAyMwgAAAAJMy8zMS8yMDE5CQAAAAEw05QI3YvU2wj6P0rgjdTbCCBDSVEuTllTRTpHTS5JUV9BUC5DUTIyMDEyLi4uLlVTRAEAAABU7qUDAgAAAAUyNjQyNQEIAAAABQAAAAExAQAAAAoxNjI4MTA0MDQwAwAAAAMxNjACAAAABDEwMTgEAAAAATAHAAAACjEwLzI0LzIwMjMIAAAACTYvMzAvMjAxMgkAAAABMI6bGN2L1NsIt3NY4I3U2wg2Q0lRLk5ZU0U6R00uSVFfVE9UQUxfUkVWXzFZUl9BTk5fR1JPV1RILkNRMTIwMTkuLi4uVVNEAQAAAFTupQMCAAAABy0zLjM4MjQBCAAAAAUAAAABMQEAAAAKMjAzMzc1NjI3MQMAAAADMTYwAgAAAAQ0MTk0BAAAAAEwBwAAAAoxMC8yNC8yMDIzCAAAAAkzLzMxLzIwMTkJAAAAATDTlAjdi9TbCAfNZOCN1NsIIENJUS5OWVNFOkdNLklRX0FSLkNRMjIwMTIuLi4uVVNEAQAAAFTupQMCAAAABTExMTE3AQgAAAAF</t>
  </si>
  <si>
    <t>AAAAATEBAAAACjE2MjgxMDQwNDADAAAAAzE2MAIAAAAEMTAyMQQAAAABMAcAAAAKMTAvMjQvMjAyMwgAAAAJNi8zMC8yMDEyCQAAAAEwjpsY3YvU2wjaHFzgjdTbCCBDSVEuTllTRTpHTS5JUV9EQS5DUTEyMDE5Li4uLlVTRAEAAABU7qUDAwAAAAAA05QI3YvU2whY3V7gjdTbCCdDSVEuTllTRTpHTS5JUV9JTlZFTlRPUlkuQ1EyMjAxMi4uLi5VU0QBAAAAVO6lAwIAAAAFMTU0MzMBCAAAAAUAAAABMQEAAAAKMTYyODEwNDA0MAMAAAADMTYwAgAAAAQxMDQzBAAAAAEwBwAAAAoxMC8yNC8yMDIzCAAAAAk2LzMwLzIwMTIJAAAAATCOmxjdi9TbCIkEXeCN1NsILkNJUS5OWVNFOkdNLklRX05FVF9JTlRFUkVTVF9FWFAuQ1ExMjAxOS4uLi5VU0QBAAAAVO6lAwIAAAADLTgzAQgAAAAFAAAAATEBAAAACjIwMzM3NTYyNzEDAAAAAzE2MAIAAAADMzY4BAAAAAEwBwAAAAoxMC8yNC8yMDIzCAAAAAkzLzMxLzIwMTkJAAAAATDTlAjdi9TbCMudX+CN1NsIIUNJUS5OWVNFOkdNLklRX1NHQS5DUTIyMDEyLi4uLlVTRAEAAABU7qUDAgAAAAQyODQ3AQgAAAAFAAAAATEBAAAACjE2MjgxMDQwNDADAAAAAzE2MAIAAAACMjMEAAAAATAHAAAACjEwLzI0LzIwMjMIAAAACTYvMzAvMjAxMgkAAAABMI6bGN2L1NsI9OdP4I3U2wgtQ0lRLk5ZU0U6R00uSVFfTkVUX1dPUktJTkdfQ0FQLkNRMTIwMTkuLi4uVVNEAQAAAFTupQMC</t>
  </si>
  <si>
    <t>AAAABi0yMDg3NQEIAAAABQAAAAExAQAAAAoyMDMzNzU2MjcxAwAAAAMxNjACAAAABDEzMTEEAAAAATAHAAAACjEwLzI0LzIwMjMIAAAACTMvMzEvMjAxOQkAAAABMNOUCN2L1NsI52Jg4I3U2wg2Q0lRLk5ZU0U6R00uSVFfVE9UQUxfUkVWXzFZUl9BTk5fR1JPV1RILkNRMjIwMTIuLi4uVVNEAQAAAFTupQMCAAAABy00LjQ2NzYBCAAAAAUAAAABMQEAAAAKMTYyODEwNDA0MAMAAAADMTYwAgAAAAQ0MTk0BAAAAAEwBwAAAAoxMC8yNC8yMDIzCAAAAAk2LzMwLzIwMTIJAAAAATCOmxjdi9TbCE+WWuCN1NsII0NJUS5OWVNFOkdNLklRX0NBUEVYLkNRMTIwMTkuLi4uVVNEAQAAAFTupQMCAAAABS0yMDE0AQgAAAAFAAAAATEBAAAACjIwMzM3NTYyNzEDAAAAAzE2MAIAAAAEMjAyMQQAAAABMAcAAAAKMTAvMjQvMjAyMwgAAAAJMy8zMS8yMDE5CQAAAAEw05QI3YvU2wgfTWHgjdTbCCBDSVEuTllTRTpHTS5JUV9EQS5DUTIyMDEyLi4uLlVTRAEAAABU7qUDAwAAAAAAjpsY3YvU2whyVlLgjdTbCCdDSVEuTllTRTpHTS5JUV9UT1RBTF9SRVYuQ1E0MjAxOC4uLi5VU0QBAAAAVO6lAwIAAAAFMzgzOTkBCAAAAAUAAAABMQEAAAAKMjAwODA3MDU5OQMAAAADMTYwAgAAAAIyOAQAAAABMAcAAAAKMTAvMjQvMjAyMwgAAAAKMTIvMzEvMjAxOAkAAAABMNOUCN2L1NsITBZe4I3U2wguQ0lRLk5ZU0U6R00uSVFfTkVUX0lO</t>
  </si>
  <si>
    <t>VEVSRVNUX0VYUC5DUTIyMDEyLi4uLlVTRAEAAABU7qUDAgAAAAMtMzIBCAAAAAUAAAABMQEAAAAKMTYyODEwNDA0MAMAAAADMTYwAgAAAAMzNjgEAAAAATAHAAAACjEwLzI0LzIwMjMIAAAACTYvMzAvMjAxMgkAAAABMI6bGN2L1NsIki1U4I3U2wggQ0lRLk5ZU0U6R00uSVFfTkkuQ1E0MjAxOC4uLi5VU0QBAAAAVO6lAwIAAAAEMjA0NAEIAAAABQAAAAExAQAAAAoyMDA4MDcwNTk5AwAAAAMxNjACAAAAAjE1BAAAAAEwBwAAAAoxMC8yNC8yMDIzCAAAAAoxMi8zMS8yMDE4CQAAAAEw05QI3YvU2wiZy1LgjdTbCC1DSVEuTllTRTpHTS5JUV9ORVRfV09SS0lOR19DQVAuQ1EyMjAxMi4uLi5VU0QBAAAAVO6lAwIAAAAGLTE3NjcxAQgAAAAFAAAAATEBAAAACjE2MjgxMDQwNDADAAAAAzE2MAIAAAAEMTMxMQQAAAABMAcAAAAKMTAvMjQvMjAyMwgAAAAJNi8zMC8yMDEyCQAAAAEwjpsY3YvU2wgSZlXgjdTbCChDSVEuTllTRTpHTS5JUV9DQVNIX0VRVUlWLkNRNDIwMTguLi4uVVNEAQAAAFTupQMCAAAABTE1OTQ0AQgAAAAFAAAAATEBAAAACjIwMDgwNzA1OTkDAAAAAzE2MAIAAAAEMTA5NgQAAAABMAcAAAAKMTAvMjQvMjAyMwgAAAAKMTIvMzEvMjAxOAkAAAABMNOUCN2L1NsIB81k4I3U2wgjQ0lRLk5ZU0U6R00uSVFfQ0FQRVguQ1EyMjAxMi4uLi5VU0QBAAAAVO6lAwIAAAAFLTIwNjUBCAAAAAUAAAABMQEA</t>
  </si>
  <si>
    <t>AAAKMTYyODEwNDA0MAMAAAADMTYwAgAAAAQyMDIxBAAAAAEwBwAAAAoxMC8yNC8yMDIzCAAAAAk2LzMwLzIwMTIJAAAAATCOmxjdi9TbCLZ9SeCN1NsILENJUS5OWVNFOkdNLklRX0NBU0hfU1RfSU5WRVNULkNRNDIwMTguLi4uVVNEAQAAAFTupQMCAAAABTIyNDQ1AQgAAAAFAAAAATEBAAAACjIwMDgwNzA1OTkDAAAAAzE2MAIAAAAEMTAwMgQAAAABMAcAAAAKMTAvMjQvMjAyMwgAAAAKMTIvMzEvMjAxOAkAAAABMNOUCN2L1NsI6uBl4I3U2wgnQ0lRLk5ZU0U6R00uSVFfVE9UQUxfUkVWLkNRMTIwMTIuLi4uVVNEAQAAAFTupQMCAAAABTM3NzU5AQgAAAAFAAAAATEBAAAACjE2MTY4NTc2MjcDAAAAAzE2MAIAAAACMjgEAAAAATAHAAAACjEwLzI0LzIwMjMIAAAACTMvMzEvMjAxMgkAAAABMI6bGN2L1NsIIr5j4I3U2wgmQ0lRLk5ZU0U6R00uSVFfVE9UQUxfQ0EuQ1E0MjAxOC4uLi5VU0QBAAAAVO6lAwIAAAAFNzUyOTMBCAAAAAUAAAABMQEAAAAKMjAwODA3MDU5OQMAAAADMTYwAgAAAAQxMDA4BAAAAAEwBwAAAAoxMC8yNC8yMDIzCAAAAAoxMi8zMS8yMDE4CQAAAAEw05QI3YvU2wj6P0rgjdTbCCBDSVEuTllTRTpHTS5JUV9OSS5DUTEyMDEyLi4uLlVTRAEAAABU7qUDAgAAAAQxMzE1AQgAAAAFAAAAATEBAAAACjE2MTY4NTc2MjcDAAAAAzE2MAIAAAACMTUEAAAAATAHAAAACjEwLzI0LzIwMjMIAAAA</t>
  </si>
  <si>
    <t>CTMvMzEvMjAxMgkAAAABMI6bGN2L1NsIt3NY4I3U2wgqQ0lRLk5ZU0U6R00uSVFfVE9UQUxfQVNTRVRTLkNRNDIwMTguLi4uVVNEAQAAAFTupQMCAAAABjIyNzMzOQEIAAAABQAAAAExAQAAAAoyMDA4MDcwNTk5AwAAAAMxNjACAAAABDEwMDcEAAAAATAHAAAACjEwLzI0LzIwMjMIAAAACjEyLzMxLzIwMTgJAAAAATDTlAjdi9TbCOgKZOCN1NsIKENJUS5OWVNFOkdNLklRX0NBU0hfRVFVSVYuQ1ExMjAxMi4uLi5VU0QBAAAAVO6lAwIAAAAFMTY3NjkBCAAAAAUAAAABMQEAAAAKMTYxNjg1NzYyNwMAAAADMTYwAgAAAAQxMDk2BAAAAAEwBwAAAAoxMC8yNC8yMDIzCAAAAAkzLzMxLzIwMTIJAAAAATCOmxjdi9TbCB2sWeCN1NsIJkNJUS5OWVNFOkdNLklRX1RPVEFMX0NMLkNRNDIwMTguLi4uVVNEAQAAAFTupQMCAAAABTgyMjM3AQgAAAAFAAAAATEBAAAACjIwMDgwNzA1OTkDAAAAAzE2MAIAAAAEMTAwOQQAAAABMAcAAAAKMTAvMjQvMjAyMwgAAAAKMTIvMzEvMjAxOAkAAAABMNOUCN2L1NsIwuRa4I3U2wgsQ0lRLk5ZU0U6R00uSVFfQ0FTSF9TVF9JTlZFU1QuQ1ExMjAxMi4uLi5VU0QBAAAAVO6lAwIAAAAFMzE0NTUBCAAAAAUAAAABMQEAAAAKMTYxNjg1NzYyNwMAAAADMTYwAgAAAAQxMDAyBAAAAAEwBwAAAAoxMC8yNC8yMDIzCAAAAAkzLzMxLzIwMTIJAAAAATCOmxjdi9TbCJJ+ZOCN1NsIKENJUS5O</t>
  </si>
  <si>
    <t>WVNFOkdNLklRX1RPVEFMX0xJQUIuQ1E0MjAxOC4uLi5VU0QBAAAAVO6lAwIAAAAGMTg0NTYyAQgAAAAFAAAAATEBAAAACjIwMDgwNzA1OTkDAAAAAzE2MAIAAAAEMTI3NgQAAAABMAcAAAAKMTAvMjQvMjAyMwgAAAAKMTIvMzEvMjAxOAkAAAABMNOUCN2L1NsIH01h4I3U2wgmQ0lRLk5ZU0U6R00uSVFfVE9UQUxfQ0EuQ1ExMjAxMi4uLi5VU0QBAAAAVO6lAwIAAAAFNjkyMTYBCAAAAAUAAAABMQEAAAAKMTYxNjg1NzYyNwMAAAADMTYwAgAAAAQxMDA4BAAAAAEwBwAAAAoxMC8yNC8yMDIzCAAAAAkzLzMxLzIwMTIJAAAAATCOmxjdi9TbCPZoZeCN1NsIKUNJUS5OWVNFOkdNLklRX1BSRUZfRVFVSVRZLkNRNDIwMTguLi4uVVNEAQAAAFTupQMDAAAAAADTlAjdi9TbCHObYeCN1NsIKkNJUS5OWVNFOkdNLklRX1RPVEFMX0FTU0VUUy5DUTEyMDEyLi4uLlVTRAEAAABU7qUDAgAAAAYxNTAxOTQBCAAAAAUAAAABMQEAAAAKMTYxNjg1NzYyNwMAAAADMTYwAgAAAAQxMDA3BAAAAAEwBwAAAAoxMC8yNC8yMDIzCAAAAAkzLzMxLzIwMTIJAAAAATCOmxjdi9TbCKRHY+CN1NsIMUNJUS5OWVNFOkdNLklRX1RPVEFMX0NPTU1PTl9FUVVJVFkuQ1E0MjAxOC4uLi5VU0QBAAAAVO6lAwIAAAAFMzg4NjABCAAAAAUAAAABMQEAAAAKMjAwODA3MDU5OQMAAAADMTYwAgAAAAQxMDA2BAAAAAEwBwAAAAoxMC8yNC8yMDIzCAAA</t>
  </si>
  <si>
    <t>AAoxMi8zMS8yMDE4CQAAAAEw05QI3YvU2whQ0mLgjdTbCCZDSVEuTllTRTpHTS5JUV9UT1RBTF9DTC5DUTEyMDEyLi4uLlVTRAEAAABU7qUDAgAAAAU1NjU3NwEIAAAABQAAAAExAQAAAAoxNjE2ODU3NjI3AwAAAAMxNjACAAAABDEwMDkEAAAAATAHAAAACjEwLzI0LzIwMjMIAAAACTMvMzEvMjAxMgkAAAABMI6bGN2L1NsIclZS4I3U2wgiQ0lRLk5ZU0U6R00uSVFfQVBJQy5DUTQyMDE4Li4uLlVTRAEAAABU7qUDAgAAAAUyNTU2MwEIAAAABQAAAAExAQAAAAoyMDA4MDcwNTk5AwAAAAMxNjACAAAABDEwODQEAAAAATAHAAAACjEwLzI0LzIwMjMIAAAACjEyLzMxLzIwMTgJAAAAATDTlAjdi9TbCKZtWuCN1NsIKENJUS5OWVNFOkdNLklRX1RPVEFMX0xJQUIuQ1ExMjAxMi4uLi5VU0QBAAAAVO6lAwIAAAAGMTEwMDU0AQgAAAAFAAAAATEBAAAACjE2MTY4NTc2MjcDAAAAAzE2MAIAAAAEMTI3NgQAAAABMAcAAAAKMTAvMjQvMjAyMwgAAAAJMy8zMS8yMDEyCQAAAAEwjpsY3YvU2wiSLVTgjdTbCCBDSVEuTllTRTpHTS5JUV9SRS5DUTQyMDE4Li4uLlVTRAEAAABU7qUDAgAAAAUyMjMyMgEIAAAABQAAAAExAQAAAAoyMDA4MDcwNTk5AwAAAAMxNjACAAAABDEyMjIEAAAAATAHAAAACjEwLzI0LzIwMjMIAAAACjEyLzMxLzIwMTgJAAAAATDTlAjdi9TbCEwWXuCN1NsIKUNJUS5OWVNFOkdNLklRX1BSRUZfRVFV</t>
  </si>
  <si>
    <t>SVRZLkNRMTIwMTIuLi4uVVNEAQAAAFTupQMCAAAABTEwMzkxAQgAAAAFAAAAATEBAAAACjE2MTY4NTc2MjcDAAAAAzE2MAIAAAAEMTAwNQQAAAABMAcAAAAKMTAvMjQvMjAyMwgAAAAJMy8zMS8yMDEyCQAAAAEwjpsY3YvU2wgSZlXgjdTbCCpDSVEuTllTRTpHTS5JUV9UT1RBTF9FUVVJVFkuQ1E0MjAxOC4uLi5VU0QBAAAAVO6lAwIAAAAFNDI3NzcBCAAAAAUAAAABMQEAAAAKMjAwODA3MDU5OQMAAAADMTYwAgAAAAQxMjc1BAAAAAEwBwAAAAoxMC8yNC8yMDIzCAAAAAoxMi8zMS8yMDE4CQAAAAEw05QI3YvU2whY3V7gjdTbCDFDSVEuTllTRTpHTS5JUV9UT1RBTF9DT01NT05fRVFVSVRZLkNRMTIwMTIuLi4uVVNEAQAAAFTupQMCAAAABTI4ODY1AQgAAAAFAAAAATEBAAAACjE2MTY4NTc2MjcDAAAAAzE2MAIAAAAEMTAwNgQAAAABMAcAAAAKMTAvMjQvMjAyMwgAAAAJMy8zMS8yMDEyCQAAAAEwjpsY3YvU2wiinlbgjdTbCDtDSVEuTllTRTpHTS5JUV9UT1RBTF9PVVRTVEFORElOR19GSUxJTkdfREFURS5DUTQyMDE4Li4uLlVTRAEAAABU7qUDAgAAAAsxNDA5LjQ3ODkyNgEEAAAABQAAAAE1AQAAAAoyMDA4MDcwNTk5AgAAAAUyNDE1MwYAAAABMNOUCN2L1NsIy51f4I3U2wgiQ0lRLk5ZU0U6R00uSVFfQVBJQy5DUTEyMDEyLi4uLlVTRAEAAABU7qUDAgAAAAUyNjMzNAEIAAAABQAAAAExAQAAAAoxNjE2</t>
  </si>
  <si>
    <t>ODU3NjI3AwAAAAMxNjACAAAABDEwODQEAAAAATAHAAAACjEwLzI0LzIwMjMIAAAACTMvMzEvMjAxMgkAAAABMI6bGN2L1NsIOmBi4I3U2wgoQ0lRLk5ZU0U6R00uSVFfVE9UQUxfREVCVC5DUTQyMDE4Li4uLlVTRAEAAABU7qUDAgAAAAYxMDQ5NTEBCAAAAAUAAAABMQEAAAAKMjAwODA3MDU5OQMAAAADMTYwAgAAAAQ0MTczBAAAAAEwBwAAAAoxMC8yNC8yMDIzCAAAAAoxMi8zMS8yMDE4CQAAAAEw05QI3YvU2wiZy1LgjdTbCCxDSVEuTllTRTpHTS5JUV9QUkVGX0RJVl9PVEhFUi5DUTQyMDE4Li4uLlVTRAEAAABU7qUDAgAAAAIzOAEIAAAABQAAAAExAQAAAAoyMDA4MDcwNTk5AwAAAAMxNjACAAAAAjk3BAAAAAEwBwAAAAoxMC8yNC8yMDIzCAAAAAoxMi8zMS8yMDE4CQAAAAEw05QI3YvU2wjnYmDgjdTbCCJDSVEuTllTRTpHTS5JUV9DT0dTLkNRNDIwMTguLi4uVVNEAQAAAFTupQMCAAAABTMxODY4AQgAAAAFAAAAATEBAAAACjIwMDgwNzA1OTkDAAAAAzE2MAIAAAACMzQEAAAAATAHAAAACjEwLzI0LzIwMjMIAAAACjEyLzMxLzIwMTgJAAAAATDTlAjdi9TbCMLkWuCN1NsIIENJUS5OWVNFOkdNLklRX0FQLkNRNDIwMTguLi4uVVNEAQAAAFTupQMCAAAABTIyMjk3AQgAAAAFAAAAATEBAAAACjIwMDgwNzA1OTkDAAAAAzE2MAIAAAAEMTAxOAQAAAABMAcAAAAKMTAvMjQvMjAyMwgAAAAKMTIvMzEvMjAx</t>
  </si>
  <si>
    <t>OAkAAAABMNOUCN2L1NsI+j9K4I3U2wggQ0lRLk5ZU0U6R00uSVFfQVIuQ1E0MjAxOC4uLi5VU0QBAAAAVO6lAwIAAAAENjU0OQEIAAAABQAAAAExAQAAAAoyMDA4MDcwNTk5AwAAAAMxNjACAAAABDEwMjEEAAAAATAHAAAACjEwLzI0LzIwMjMIAAAACjEyLzMxLzIwMTgJAAAAATDTlAjdi9TbCCPPW+CN1NsIJ0NJUS5OWVNFOkdNLklRX0lOVkVOVE9SWS5DUTQyMDE4Li4uLlVTRAEAAABU7qUDAgAAAAQ5ODE2AQgAAAAFAAAAATEBAAAACjIwMDgwNzA1OTkDAAAAAzE2MAIAAAAEMTA0MwQAAAABMAcAAAAKMTAvMjQvMjAyMwgAAAAKMTIvMzEvMjAxOAkAAAABMNOUCN2L1NsIP5Jc4I3U2wghQ0lRLk5ZU0U6R00uSVFfU0dBLkNRNDIwMTguLi4uVVNEAQAAAFTupQMCAAAABDIwMTMBCAAAAAUAAAABMQEAAAAKMjAwODA3MDU5OQMAAAADMTYwAgAAAAIyMwQAAAABMAcAAAAKMTAvMjQvMjAyMwgAAAAKMTIvMzEvMjAxOAkAAAABMNOUCN2L1NsIq1Jd4I3U2wggQ0lRLk5ZU0U6R00uSVFfUkUuQ1ExMjAxMi4uLi5VU0QBAAAAVO6lAwIAAAAEODI4MwEIAAAABQAAAAExAQAAAAoxNjE2ODU3NjI3AwAAAAMxNjACAAAABDEyMjIEAAAAATAHAAAACjEwLzI0LzIwMjMIAAAACTMvMzEvMjAxMgkAAAABMI6bGN2L1NsIB1BN4I3U2wg2Q0lRLk5ZU0U6R00uSVFfVE9UQUxfUkVWXzFZUl9BTk5fR1JPV1RILkNRNDIwMTgu</t>
  </si>
  <si>
    <t>Li4uVVNEAQAAAFTupQMCAAAABjEuODEzNgEIAAAABQAAAAExAQAAAAoyMDA4MDcwNTk5AwAAAAMxNjACAAAABDQxOTQEAAAAATAHAAAACjEwLzI0LzIwMjMIAAAACjEyLzMxLzIwMTgJAAAAATDTlAjdi9TbCEnpYeCN1NsIKkNJUS5OWVNFOkdNLklRX1RPVEFMX0VRVUlUWS5DUTEyMDEyLi4uLlVTRAEAAABU7qUDAgAAAAU0MDE0MAEIAAAABQAAAAExAQAAAAoxNjE2ODU3NjI3AwAAAAMxNjACAAAABDEyNzUEAAAAATAHAAAACjEwLzI0LzIwMjMIAAAACTMvMzEvMjAxMgkAAAABMI6bGN2L1NsI+9VO4I3U2wggQ0lRLk5ZU0U6R00uSVFfREEuQ1E0MjAxOC4uLi5VU0QBAAAAVO6lAwMAAAAAANOUCN2L1NsI6Apk4I3U2wguQ0lRLk5ZU0U6R00uSVFfTkVUX0lOVEVSRVNUX0VYUC5DUTQyMDE4Li4uLlVTRAEAAABU7qUDAgAAAAMtNjgBCAAAAAUAAAABMQEAAAAKMjAwODA3MDU5OQMAAAADMTYwAgAAAAMzNjgEAAAAATAHAAAACjEwLzI0LzIwMjMIAAAACjEyLzMxLzIwMTgJAAAAATDTlAjdi9TbCAfNZOCN1NsIO0NJUS5OWVNFOkdNLklRX1RPVEFMX09VVFNUQU5ESU5HX0ZJTElOR19EQVRFLkNRMTIwMTIuLi4uVVNEAQAAAFTupQMCAAAACzE1NjUuODU1MTI1AQQAAAAFAAAAATUBAAAACjE2MTY4NTc2MjcCAAAABTI0MTUzBgAAAAEwjpsY3YvU2wj050/gjdTbCC1DSVEuTllTRTpHTS5JUV9ORVRfV09SS0lO</t>
  </si>
  <si>
    <t>R19DQVAuQ1E0MjAxOC4uLi5VU0QBAAAAVO6lAwIAAAAGLTI4NDU0AQgAAAAFAAAAATEBAAAACjIwMDgwNzA1OTkDAAAAAzE2MAIAAAAEMTMxMQQAAAABMAcAAAAKMTAvMjQvMjAyMwgAAAAKMTIvMzEvMjAxOAkAAAABMNOUCN2L1NsI6uBl4I3U2wgoQ0lRLk5ZU0U6R00uSVFfVE9UQUxfREVCVC5DUTEyMDEyLi4uLlVTRAEAAABU7qUDAgAAAAUxNDIyNAEIAAAABQAAAAExAQAAAAoxNjE2ODU3NjI3AwAAAAMxNjACAAAABDQxNzMEAAAAATAHAAAACjEwLzI0LzIwMjMIAAAACTMvMzEvMjAxMgkAAAABMI6bGN2L1NsIt3NY4I3U2wgjQ0lRLk5ZU0U6R00uSVFfQ0FQRVguQ1E0MjAxOC4uLi5VU0QBAAAAVO6lAwIAAAAFLTIxOTkBCAAAAAUAAAABMQEAAAAKMjAwODA3MDU5OQMAAAADMTYwAgAAAAQyMDIxBAAAAAEwBwAAAAoxMC8yNC8yMDIzCAAAAAoxMi8zMS8yMDE4CQAAAAEw05QI3YvU2wj2+FngjdTbCCxDSVEuTllTRTpHTS5JUV9QUkVGX0RJVl9PVEhFUi5DUTEyMDEyLi4uLlVTRAEAAABU7qUDAgAAAAMzMTEBCAAAAAUAAAABMQEAAAAKMTYxNjg1NzYyNwMAAAADMTYwAgAAAAI5NwQAAAABMAcAAAAKMTAvMjQvMjAyMwgAAAAJMy8zMS8yMDEyCQAAAAEwjpsY3YvU2wgdrFngjdTbCCdDSVEuTllTRTpHTS5JUV9UT1RBTF9SRVYuQ1EzMjAxOC4uLi5VU0QBAAAAVO6lAwIAAAAFMzU3OTEBCAAAAAUAAAAB</t>
  </si>
  <si>
    <t>MQEAAAAKMTk4OTQ2OTAyMgMAAAADMTYwAgAAAAIyOAQAAAABMAcAAAAKMTAvMjQvMjAyMwgAAAAJOS8zMC8yMDE4CQAAAAEw05QI3YvU2whQ0mLgjdTbCCJDSVEuTllTRTpHTS5JUV9DT0dTLkNRMTIwMTIuLi4uVVNEAQAAAFTupQMCAAAABTMyOTEwAQgAAAAFAAAAATEBAAAACjE2MTY4NTc2MjcDAAAAAzE2MAIAAAACMzQEAAAAATAHAAAACjEwLzI0LzIwMjMIAAAACTMvMzEvMjAxMgkAAAABMI6bGN2L1NsI3Ndg4I3U2wggQ0lRLk5ZU0U6R00uSVFfTkkuQ1EzMjAxOC4uLi5VU0QBAAAAVO6lAwIAAAAEMjUzNAEIAAAABQAAAAExAQAAAAoxOTg5NDY5MDIyAwAAAAMxNjACAAAAAjE1BAAAAAEwBwAAAAoxMC8yNC8yMDIzCAAAAAk5LzMwLzIwMTgJAAAAATDTlAjdi9TbCPo/SuCN1NsIIENJUS5OWVNFOkdNLklRX0FQLkNRMTIwMTIuLi4uVVNEAQAAAFTupQMCAAAABTI3NTc2AQgAAAAFAAAAATEBAAAACjE2MTY4NTc2MjcDAAAAAzE2MAIAAAAEMTAxOAQAAAABMAcAAAAKMTAvMjQvMjAyMwgAAAAJMy8zMS8yMDEyCQAAAAEwjpsY3YvU2whJ6WHgjdTbCChDSVEuTllTRTpHTS5JUV9DQVNIX0VRVUlWLkNRMzIwMTguLi4uVVNEAQAAAFTupQMCAAAABTEzOTM1AQgAAAAFAAAAATEBAAAACjE5ODk0NjkwMjIDAAAAAzE2MAIAAAAEMTA5NgQAAAABMAcAAAAKMTAvMjQvMjAyMwgAAAAJOS8zMC8yMDE4CQAAAAEw</t>
  </si>
  <si>
    <t>05QI3YvU2wirUl3gjdTbCCBDSVEuTllTRTpHTS5JUV9BUi5DUTEyMDEyLi4uLlVTRAEAAABU7qUDAgAAAAUxMjQ4NQEIAAAABQAAAAExAQAAAAoxNjE2ODU3NjI3AwAAAAMxNjACAAAABDEwMjEEAAAAATAHAAAACjEwLzI0LzIwMjMIAAAACTMvMzEvMjAxMgkAAAABMI6bGN2L1NsItn1J4I3U2wgsQ0lRLk5ZU0U6R00uSVFfQ0FTSF9TVF9JTlZFU1QuQ1EzMjAxOC4uLi5VU0QBAAAAVO6lAwIAAAAFMTk4NTEBCAAAAAUAAAABMQEAAAAKMTk4OTQ2OTAyMgMAAAADMTYwAgAAAAQxMDAyBAAAAAEwBwAAAAoxMC8yNC8yMDIzCAAAAAk5LzMwLzIwMTgJAAAAATDTlAjdi9TbCEwWXuCN1NsIJ0NJUS5OWVNFOkdNLklRX0lOVkVOVE9SWS5DUTEyMDEyLi4uLlVTRAEAAABU7qUDAgAAAAUxNTg0NAEIAAAABQAAAAExAQAAAAoxNjE2ODU3NjI3AwAAAAMxNjACAAAABDEwNDMEAAAAATAHAAAACjEwLzI0LzIwMjMIAAAACTMvMzEvMjAxMgkAAAABMI6bGN2L1NsIclZS4I3U2wgmQ0lRLk5ZU0U6R00uSVFfVE9UQUxfQ0EuQ1EzMjAxOC4uLi5VU0QBAAAAVO6lAwIAAAAFNzQ4NDgBCAAAAAUAAAABMQEAAAAKMTk4OTQ2OTAyMgMAAAADMTYwAgAAAAQxMDA4BAAAAAEwBwAAAAoxMC8yNC8yMDIzCAAAAAk5LzMwLzIwMTgJAAAAATDTlAjdi9TbCFjdXuCN1NsIIUNJUS5OWVNFOkdNLklRX1NHQS5DUTEyMDEyLi4uLlVTRAEA</t>
  </si>
  <si>
    <t>AABU7qUDAgAAAAQyOTczAQgAAAAFAAAAATEBAAAACjE2MTY4NTc2MjcDAAAAAzE2MAIAAAACMjMEAAAAATAHAAAACjEwLzI0LzIwMjMIAAAACTMvMzEvMjAxMgkAAAABMI6bGN2L1NsIki1U4I3U2wgqQ0lRLk5ZU0U6R00uSVFfVE9UQUxfQVNTRVRTLkNRMzIwMTguLi4uVVNEAQAAAFTupQMCAAAABjIyNTcxMQEIAAAABQAAAAExAQAAAAoxOTg5NDY5MDIyAwAAAAMxNjACAAAABDEwMDcEAAAAATAHAAAACjEwLzI0LzIwMjMIAAAACTkvMzAvMjAxOAkAAAABMNOUCN2L1NsIEqti4I3U2wg2Q0lRLk5ZU0U6R00uSVFfVE9UQUxfUkVWXzFZUl9BTk5fR1JPV1RILkNRMTIwMTIuLi4uVVNEAQAAAFTupQMCAAAABjQuMzIzOQEIAAAABQAAAAExAQAAAAoxNjE2ODU3NjI3AwAAAAMxNjACAAAABDQxOTQEAAAAATAHAAAACjEwLzI0LzIwMjMIAAAACTMvMzEvMjAxMgkAAAABMI6bGN2L1NsIEmZV4I3U2wgmQ0lRLk5ZU0U6R00uSVFfVE9UQUxfQ0wuQ1EzMjAxOC4uLi5VU0QBAAAAVO6lAwIAAAAFODQxMTYBCAAAAAUAAAABMQEAAAAKMTk4OTQ2OTAyMgMAAAADMTYwAgAAAAQxMDA5BAAAAAEwBwAAAAoxMC8yNC8yMDIzCAAAAAk5LzMwLzIwMTgJAAAAATDTlAjdi9TbCBwbZeCN1NsIIENJUS5OWVNFOkdNLklRX0RBLkNRMTIwMTIuLi4uVVNEAQAAAFTupQMDAAAAAACOmxjdi9TbCKKeVuCN1NsIKENJUS5OWVNFOkdN</t>
  </si>
  <si>
    <t>LklRX1RPVEFMX0xJQUIuQ1EzMjAxOC4uLi5VU0QBAAAAVO6lAwIAAAAGMTg0ODAzAQgAAAAFAAAAATEBAAAACjE5ODk0NjkwMjIDAAAAAzE2MAIAAAAEMTI3NgQAAAABMAcAAAAKMTAvMjQvMjAyMwgAAAAJOS8zMC8yMDE4CQAAAAEw05QI3YvU2wj2+FngjdTbCC5DSVEuTllTRTpHTS5JUV9ORVRfSU5URVJFU1RfRVhQLkNRMTIwMTIuLi4uVVNEAQAAAFTupQMCAAAAAy0yMQEIAAAABQAAAAExAQAAAAoxNjE2ODU3NjI3AwAAAAMxNjACAAAAAzM2OAQAAAABMAcAAAAKMTAvMjQvMjAyMwgAAAAJMy8zMS8yMDEyCQAAAAEwjpsY3YvU2wiVFGDgjdTbCClDSVEuTllTRTpHTS5JUV9QUkVGX0VRVUlUWS5DUTMyMDE4Li4uLlVTRAEAAABU7qUDAwAAAAAA05QI3YvU2wjC5FrgjdTbCC1DSVEuTllTRTpHTS5JUV9ORVRfV09SS0lOR19DQVAuQ1ExMjAxMi4uLi5VU0QBAAAAVO6lAwIAAAAGLTE3MjU5AQgAAAAFAAAAATEBAAAACjE2MTY4NTc2MjcDAAAAAzE2MAIAAAAEMTMxMQQAAAABMAcAAAAKMTAvMjQvMjAyMwgAAAAJMy8zMS8yMDEyCQAAAAEwjpsY3YvU2whlGEzgjdTbCDFDSVEuTllTRTpHTS5JUV9UT1RBTF9DT01NT05fRVFVSVRZLkNRMzIwMTguLi4uVVNEAQAAAFTupQMCAAAABTM4MDYxAQgAAAAFAAAAATEBAAAACjE5ODk0NjkwMjIDAAAAAzE2MAIAAAAEMTAwNgQAAAABMAcAAAAKMTAvMjQvMjAyMwgA</t>
  </si>
  <si>
    <t>AAAJOS8zMC8yMDE4CQAAAAEw05QI3YvU2wgjz1vgjdTbCCJDSVEuTllTRTpHTS5JUV9BUElDLkNRMzIwMTguLi4uVVNEAQAAAFTupQMCAAAABTI1NTAzAQgAAAAFAAAAATEBAAAACjE5ODk0NjkwMjIDAAAAAzE2MAIAAAAEMTA4NAQAAAABMAcAAAAKMTAvMjQvMjAyMwgAAAAJOS8zMC8yMDE4CQAAAAEw05QI3YvU2wg/klzgjdTbCCNDSVEuTllTRTpHTS5JUV9DQVBFWC5DUTEyMDEyLi4uLlVTRAEAAABU7qUDAgAAAAUtMTk5NAEIAAAABQAAAAExAQAAAAoxNjE2ODU3NjI3AwAAAAMxNjACAAAABDIwMjEEAAAAATAHAAAACjEwLzI0LzIwMjMIAAAACTMvMzEvMjAxMgkAAAABMI6bGN2L1NsIB1BN4I3U2wgnQ0lRLk5ZU0U6R00uSVFfVE9UQUxfUkVWLkNRNDIwMTEuLi4uVVNEAQAAAFTupQMCAAAABTM3OTkwAQgAAAAFAAAAATEBAAAACjE1ODc4MzYwODcDAAAAAzE2MAIAAAACMjgEAAAAATAHAAAACjEwLzI0LzIwMjMIAAAACjEyLzMxLzIwMTEJAAAAATCOmxjdi9TbCIkEXeCN1NsIIENJUS5OWVNFOkdNLklRX1JFLkNRMzIwMTguLi4uVVNEAQAAAFTupQMCAAAABTIwODY1AQgAAAAFAAAAATEBAAAACjE5ODk0NjkwMjIDAAAAAzE2MAIAAAAEMTIyMgQAAAABMAcAAAAKMTAvMjQvMjAyMwgAAAAJOS8zMC8yMDE4CQAAAAEw05QI3YvU2wiZy1LgjdTbCCBDSVEuTllTRTpHTS5JUV9OSS5DUTQyMDExLi4uLlVT</t>
  </si>
  <si>
    <t>RAEAAABU7qUDAgAAAAM3MjUBCAAAAAUAAAABMQEAAAAKMTU4NzgzNjA4NwMAAAADMTYwAgAAAAIxNQQAAAABMAcAAAAKMTAvMjQvMjAyMwgAAAAKMTIvMzEvMjAxMQkAAAABMI6bGN2L1NsI18dd4I3U2wgqQ0lRLk5ZU0U6R00uSVFfVE9UQUxfRVFVSVRZLkNRMzIwMTguLi4uVVNEAQAAAFTupQMCAAAABTQwOTA4AQgAAAAFAAAAATEBAAAACjE5ODk0NjkwMjIDAAAAAzE2MAIAAAAEMTI3NQQAAAABMAcAAAAKMTAvMjQvMjAyMwgAAAAJOS8zMC8yMDE4CQAAAAEw05QI3YvU2wgnIWPgjdTbCChDSVEuTllTRTpHTS5JUV9DQVNIX0VRVUlWLkNRNDIwMTEuLi4uVVNEAQAAAFTupQMCAAAABTE1NDk5AQgAAAAFAAAAATEBAAAACjE1ODc4MzYwODcDAAAAAzE2MAIAAAAEMTA5NgQAAAABMAcAAAAKMTAvMjQvMjAyMwgAAAAKMTIvMzEvMjAxMQkAAAABMI6bGN2L1NsItn1J4I3U2wg7Q0lRLk5ZU0U6R00uSVFfVE9UQUxfT1VUU1RBTkRJTkdfRklMSU5HX0RBVEUuQ1EzMjAxOC4uLi5VU0QBAAAAVO6lAwIAAAALMTQxMS40MDM2MzMBBAAAAAUAAAABNQEAAAAKMTk4OTQ2OTAyMgIAAAAFMjQxNTMGAAAAATDTlAjdi9TbCOgKZOCN1NsILENJUS5OWVNFOkdNLklRX0NBU0hfU1RfSU5WRVNULkNRNDIwMTEuLi4uVVNEAQAAAFTupQMCAAAABTMxNjQ3AQgAAAAFAAAAATEBAAAACjE1ODc4MzYwODcDAAAAAzE2MAIAAAAE</t>
  </si>
  <si>
    <t>MTAwMgQAAAABMAcAAAAKMTAvMjQvMjAyMwgAAAAKMTIvMzEvMjAxMQkAAAABMI6bGN2L1NsIcIxe4I3U2wgoQ0lRLk5ZU0U6R00uSVFfVE9UQUxfREVCVC5DUTMyMDE4Li4uLlVTRAEAAABU7qUDAgAAAAYxMDIzNDABCAAAAAUAAAABMQEAAAAKMTk4OTQ2OTAyMgMAAAADMTYwAgAAAAQ0MTczBAAAAAEwBwAAAAoxMC8yNC8yMDIzCAAAAAk5LzMwLzIwMTgJAAAAATDTlAjdi9TbCAfNZOCN1NsIJkNJUS5OWVNFOkdNLklRX1RPVEFMX0NBLkNRNDIwMTEuLi4uVVNEAQAAAFTupQMCAAAABTY0OTIzAQgAAAAFAAAAATEBAAAACjE1ODc4MzYwODcDAAAAAzE2MAIAAAAEMTAwOAQAAAABMAcAAAAKMTAvMjQvMjAyMwgAAAAKMTIvMzEvMjAxMQkAAAABMI6bGN2L1NsIki1U4I3U2wgsQ0lRLk5ZU0U6R00uSVFfUFJFRl9ESVZfT1RIRVIuQ1EzMjAxOC4uLi5VU0QBAAAAVO6lAwIAAAACMzEBCAAAAAUAAAABMQEAAAAKMTk4OTQ2OTAyMgMAAAADMTYwAgAAAAI5NwQAAAABMAcAAAAKMTAvMjQvMjAyMwgAAAAJOS8zMC8yMDE4CQAAAAEw05QI3YvU2whY3V7gjdTbCCpDSVEuTllTRTpHTS5JUV9UT1RBTF9BU1NFVFMuQ1E0MjAxMS4uLi5VU0QBAAAAVO6lAwIAAAAGMTQ0NjAzAQgAAAAFAAAAATEBAAAACjE1ODc4MzYwODcDAAAAAzE2MAIAAAAEMTAwNwQAAAABMAcAAAAKMTAvMjQvMjAyMwgAAAAKMTIvMzEvMjAxMQkA</t>
  </si>
  <si>
    <t>AAABMI6bGN2L1NsIEmZV4I3U2wgiQ0lRLk5ZU0U6R00uSVFfQ09HUy5DUTMyMDE4Li4uLlVTRAEAAABU7qUDAgAAAAUyODUyNQEIAAAABQAAAAExAQAAAAoxOTg5NDY5MDIyAwAAAAMxNjACAAAAAjM0BAAAAAEwBwAAAAoxMC8yNC8yMDIzCAAAAAk5LzMwLzIwMTgJAAAAATDTlAjdi9TbCMudX+CN1NsIJkNJUS5OWVNFOkdNLklRX1RPVEFMX0NMLkNRNDIwMTEuLi4uVVNEAQAAAFTupQMCAAAABTUzMjI2AQgAAAAFAAAAATEBAAAACjE1ODc4MzYwODcDAAAAAzE2MAIAAAAEMTAwOQQAAAABMAcAAAAKMTAvMjQvMjAyMwgAAAAKMTIvMzEvMjAxMQkAAAABMI6bGN2L1NsIop5W4I3U2wggQ0lRLk5ZU0U6R00uSVFfQVAuQ1EzMjAxOC4uLi5VU0QBAAAAVO6lAwIAAAAFMjUxNDcBCAAAAAUAAAABMQEAAAAKMTk4OTQ2OTAyMgMAAAADMTYwAgAAAAQxMDE4BAAAAAEwBwAAAAoxMC8yNC8yMDIzCAAAAAk5LzMwLzIwMTgJAAAAATDTlAjdi9TbCOdiYOCN1NsIKENJUS5OWVNFOkdNLklRX1RPVEFMX0xJQUIuQ1E0MjAxMS4uLi5VU0QBAAAAVO6lAwIAAAAGMTA1NjEyAQgAAAAFAAAAATEBAAAACjE1ODc4MzYwODcDAAAAAzE2MAIAAAAEMTI3NgQAAAABMAcAAAAKMTAvMjQvMjAyMwgAAAAKMTIvMzEvMjAxMQkAAAABMI6bGN2L1NsI2hxc4I3U2wggQ0lRLk5ZU0U6R00uSVFfQVIuQ1EzMjAxOC4uLi5VU0QBAAAAVO6l</t>
  </si>
  <si>
    <t>AwIAAAAFMTAzNzYBCAAAAAUAAAABMQEAAAAKMTk4OTQ2OTAyMgMAAAADMTYwAgAAAAQxMDIxBAAAAAEwBwAAAAoxMC8yNC8yMDIzCAAAAAk5LzMwLzIwMTgJAAAAATDTlAjdi9TbCB9NYeCN1NsIKUNJUS5OWVNFOkdNLklRX1BSRUZfRVFVSVRZLkNRNDIwMTEuLi4uVVNEAQAAAFTupQMCAAAABTEwMzkxAQgAAAAFAAAAATEBAAAACjE1ODc4MzYwODcDAAAAAzE2MAIAAAAEMTAwNQQAAAABMAcAAAAKMTAvMjQvMjAyMwgAAAAKMTIvMzEvMjAxMQkAAAABMI6bGN2L1NsIt3NY4I3U2wgnQ0lRLk5ZU0U6R00uSVFfSU5WRU5UT1JZLkNRMzIwMTguLi4uVVNEAQAAAFTupQMCAAAABTExMzM0AQgAAAAFAAAAATEBAAAACjE5ODk0NjkwMjIDAAAAAzE2MAIAAAAEMTA0MwQAAAABMAcAAAAKMTAvMjQvMjAyMwgAAAAJOS8zMC8yMDE4CQAAAAEw05QI3YvU2whzm2HgjdTbCCFDSVEuTllTRTpHTS5JUV9TR0EuQ1EzMjAxOC4uLi5VU0QBAAAAVO6lAwIAAAAEMTc0MwEIAAAABQAAAAExAQAAAAoxOTg5NDY5MDIyAwAAAAMxNjACAAAAAjIzBAAAAAEwBwAAAAoxMC8yNC8yMDIzCAAAAAk5LzMwLzIwMTgJAAAAATDTlAjdi9TbCK+nW+CN1NsIMUNJUS5OWVNFOkdNLklRX1RPVEFMX0NPTU1PTl9FUVVJVFkuQ1E0MjAxMS4uLi5VU0QBAAAAVO6lAwIAAAAFMjc3MjkBCAAAAAUAAAABMQEAAAAKMTU4NzgzNjA4NwMAAAADMTYw</t>
  </si>
  <si>
    <t>AgAAAAQxMDA2BAAAAAEwBwAAAAoxMC8yNC8yMDIzCAAAAAoxMi8zMS8yMDExCQAAAAEwjpsY3YvU2wgHUE3gjdTbCDZDSVEuTllTRTpHTS5JUV9UT1RBTF9SRVZfMVlSX0FOTl9HUk9XVEguQ1EzMjAxOC4uLi5VU0QBAAAAVO6lAwIAAAAGNi40NDc5AQgAAAAFAAAAATEBAAAACjE5ODk0NjkwMjIDAAAAAzE2MAIAAAAENDE5NAQAAAABMAcAAAAKMTAvMjQvMjAyMwgAAAAJOS8zMC8yMDE4CQAAAAEw05QI3YvU2whaa1zgjdTbCCJDSVEuTllTRTpHTS5JUV9BUElDLkNRNDIwMTEuLi4uVVNEAQAAAFTupQMCAAAABTI2MzkxAQgAAAAFAAAAATEBAAAACjE1ODc4MzYwODcDAAAAAzE2MAIAAAAEMTA4NAQAAAABMAcAAAAKMTAvMjQvMjAyMwgAAAAKMTIvMzEvMjAxMQkAAAABMI6bGN2L1NsI+9VO4I3U2wggQ0lRLk5ZU0U6R00uSVFfREEuQ1EzMjAxOC4uLi5VU0QBAAAAVO6lAwMAAAAAANOUCN2L1NsIq1Jd4I3U2wguQ0lRLk5ZU0U6R00uSVFfTkVUX0lOVEVSRVNUX0VYUC5DUTMyMDE4Li4uLlVTRAEAAABU7qUDAgAAAAMtNzkBCAAAAAUAAAABMQEAAAAKMTk4OTQ2OTAyMgMAAAADMTYwAgAAAAMzNjgEAAAAATAHAAAACjEwLzI0LzIwMjMIAAAACTkvMzAvMjAxOAkAAAABMNOUCN2L1NsITBZe4I3U2wgtQ0lRLk5ZU0U6R00uSVFfTkVUX1dPUktJTkdfQ0FQLkNRMzIwMTguLi4uVVNEAQAAAFTupQMCAAAABi0y</t>
  </si>
  <si>
    <t>NjIwNAEIAAAABQAAAAExAQAAAAoxOTg5NDY5MDIyAwAAAAMxNjACAAAABDEzMTEEAAAAATAHAAAACjEwLzI0LzIwMjMIAAAACTkvMzAvMjAxOAkAAAABMNOUCN2L1NsI+j9K4I3U2wggQ0lRLk5ZU0U6R00uSVFfUkUuQ1E0MjAxMS4uLi5VU0QBAAAAVO6lAwIAAAAENzE4MwEIAAAABQAAAAExAQAAAAoxNTg3ODM2MDg3AwAAAAMxNjACAAAABDEyMjIEAAAAATAHAAAACjEwLzI0LzIwMjMIAAAACjEyLzMxLzIwMTEJAAAAATCOmxjdi9TbCPJZW+CN1NsII0NJUS5OWVNFOkdNLklRX0NBUEVYLkNRMzIwMTguLi4uVVNEAQAAAFTupQMCAAAABS0yMjExAQgAAAAFAAAAATEBAAAACjE5ODk0NjkwMjIDAAAAAzE2MAIAAAAEMjAyMQQAAAABMAcAAAAKMTAvMjQvMjAyMwgAAAAJOS8zMC8yMDE4CQAAAAEw05QI3YvU2wiZy1LgjdTbCCpDSVEuTllTRTpHTS5JUV9UT1RBTF9FUVVJVFkuQ1E0MjAxMS4uLi5VU0QBAAAAVO6lAwIAAAAFMzg5OTEBCAAAAAUAAAABMQEAAAAKMTU4NzgzNjA4NwMAAAADMTYwAgAAAAQxMjc1BAAAAAEwBwAAAAoxMC8yNC8yMDIzCAAAAAoxMi8zMS8yMDExCQAAAAEwjpsY3YvU2whyVlLgjdTbCCdDSVEuTllTRTpHTS5JUV9UT1RBTF9SRVYuQ1EyMjAxOC4uLi5VU0QBAAAAVO6lAwIAAAAFMzY3NjABCAAAAAUAAAABMQEAAAAKMTk3MzMzMDA4MwMAAAADMTYwAgAAAAIyOAQAAAABMAcAAAAK</t>
  </si>
  <si>
    <t>MTAvMjQvMjAyMwgAAAAJNi8zMC8yMDE4CQAAAAEw05QI3YvU2wgfTWHgjdTbCDtDSVEuTllTRTpHTS5JUV9UT1RBTF9PVVRTVEFORElOR19GSUxJTkdfREFURS5DUTQyMDExLi4uLlVTRAEAAABU7qUDAgAAAAsxNTY0LjcyNzI4OQEEAAAABQAAAAE1AQAAAAoxNTg3ODM2MDg3AgAAAAUyNDE1MwYAAAABMI6bGN2L1NsI9mhl4I3U2wggQ0lRLk5ZU0U6R00uSVFfTkkuQ1EyMjAxOC4uLi5VU0QBAAAAVO6lAwIAAAAEMjM5MAEIAAAABQAAAAExAQAAAAoxOTczMzMwMDgzAwAAAAMxNjACAAAAAjE1BAAAAAEwBwAAAAoxMC8yNC8yMDIzCAAAAAk2LzMwLzIwMTgJAAAAATDTlAjdi9TbCHObYeCN1NsIKENJUS5OWVNFOkdNLklRX1RPVEFMX0RFQlQuQ1E0MjAxMS4uLi5VU0QBAAAAVO6lAwIAAAAFMTM4MzMBCAAAAAUAAAABMQEAAAAKMTU4NzgzNjA4NwMAAAADMTYwAgAAAAQ0MTczBAAAAAEwBwAAAAoxMC8yNC8yMDIzCAAAAAoxMi8zMS8yMDExCQAAAAEwjpsY3YvU2wgdrFngjdTbCChDSVEuTllTRTpHTS5JUV9DQVNIX0VRVUlWLkNRMjIwMTguLi4uVVNEAQAAAFTupQMCAAAABTExMDg3AQgAAAAFAAAAATEBAAAACjE5NzMzMzAwODMDAAAAAzE2MAIAAAAEMTA5NgQAAAABMAcAAAAKMTAvMjQvMjAyMwgAAAAJNi8zMC8yMDE4CQAAAAEw05QI3YvU2wgSq2LgjdTbCCxDSVEuTllTRTpHTS5JUV9QUkVGX0RJVl9P</t>
  </si>
  <si>
    <t>VEhFUi5DUTQyMDExLi4uLlVTRAEAAABU7qUDAgAAAAMyNTMBCAAAAAUAAAABMQEAAAAKMTU4NzgzNjA4NwMAAAADMTYwAgAAAAI5NwQAAAABMAcAAAAKMTAvMjQvMjAyMwgAAAAKMTIvMzEvMjAxMQkAAAABMI6bGN2L1NsItn1J4I3U2wgsQ0lRLk5ZU0U6R00uSVFfQ0FTSF9TVF9JTlZFU1QuQ1EyMjAxOC4uLi5VU0QBAAAAVO6lAwIAAAAFMTgwMTEBCAAAAAUAAAABMQEAAAAKMTk3MzMzMDA4MwMAAAADMTYwAgAAAAQxMDAyBAAAAAEwBwAAAAoxMC8yNC8yMDIzCAAAAAk2LzMwLzIwMTgJAAAAATDTlAjdi9TbCCchY+CN1NsIIkNJUS5OWVNFOkdNLklRX0NPR1MuQ1E0MjAxMS4uLi5VU0QBAAAAVO6lAwIAAAAFMzMxNzQBCAAAAAUAAAABMQEAAAAKMTU4NzgzNjA4NwMAAAADMTYwAgAAAAIzNAQAAAABMAcAAAAKMTAvMjQvMjAyMwgAAAAKMTIvMzEvMjAxMQkAAAABMI6bGN2L1NsIT5Za4I3U2wgmQ0lRLk5ZU0U6R00uSVFfVE9UQUxfQ0EuQ1EyMjAxOC4uLi5VU0QBAAAAVO6lAwIAAAAFNzA0NTEBCAAAAAUAAAABMQEAAAAKMTk3MzMzMDA4MwMAAAADMTYwAgAAAAQxMDA4BAAAAAEwBwAAAAoxMC8yNC8yMDIzCAAAAAk2LzMwLzIwMTgJAAAAATDTlAjdi9TbCOgKZOCN1NsIKkNJUS5OWVNFOkdNLklRX1RPVEFMX0FTU0VUUy5DUTIyMDE4Li4uLlVTRAEAAABU7qUDAgAAAAYyMTg2NDEBCAAAAAUAAAABMQEA</t>
  </si>
  <si>
    <t>AAAKMTk3MzMzMDA4MwMAAAADMTYwAgAAAAQxMDA3BAAAAAEwBwAAAAoxMC8yNC8yMDIzCAAAAAk2LzMwLzIwMTgJAAAAATDTlAjdi9TbCEwWXuCN1NsIIENJUS5OWVNFOkdNLklRX0FQLkNRNDIwMTEuLi4uVVNEAQAAAFTupQMCAAAABTI0NTUxAQgAAAAFAAAAATEBAAAACjE1ODc4MzYwODcDAAAAAzE2MAIAAAAEMTAxOAQAAAABMAcAAAAKMTAvMjQvMjAyMwgAAAAKMTIvMzEvMjAxMQkAAAABMI6bGN2L1NsIZRhM4I3U2wggQ0lRLk5ZU0U6R00uSVFfQVIuQ1E0MjAxMS4uLi5VU0QBAAAAVO6lAwIAAAAEOTk2NAEIAAAABQAAAAExAQAAAAoxNTg3ODM2MDg3AwAAAAMxNjACAAAABDEwMjEEAAAAATAHAAAACjEwLzI0LzIwMjMIAAAACjEyLzMxLzIwMTEJAAAAATCOmxjdi9TbCBJmVeCN1NsIJ0NJUS5OWVNFOkdNLklRX0lOVkVOVE9SWS5DUTQyMDExLi4uLlVTRAEAAABU7qUDAgAAAAUxNDMyNAEIAAAABQAAAAExAQAAAAoxNTg3ODM2MDg3AwAAAAMxNjACAAAABDEwNDMEAAAAATAHAAAACjEwLzI0LzIwMjMIAAAACjEyLzMxLzIwMTEJAAAAATCOmxjdi9TbCKKeVuCN1NsIIUNJUS5OWVNFOkdNLklRX1NHQS5DUTQyMDExLi4uLlVTRAEAAABU7qUDAgAAAAQzMjQ1AQgAAAAFAAAAATEBAAAACjE1ODc4MzYwODcDAAAAAzE2MAIAAAACMjMEAAAAATAHAAAACjEwLzI0LzIwMjMIAAAACjEyLzMxLzIwMTEJAAAA</t>
  </si>
  <si>
    <t>ATCOmxjdi9TbCJJ+ZOCN1NsINkNJUS5OWVNFOkdNLklRX1RPVEFMX1JFVl8xWVJfQU5OX0dST1dUSC5DUTQyMDExLi4uLlVTRAEAAABU7qUDAgAAAAYzLjAwNDEBCAAAAAUAAAABMQEAAAAKMTU4NzgzNjA4NwMAAAADMTYwAgAAAAQ0MTk0BAAAAAEwBwAAAAoxMC8yNC8yMDIzCAAAAAoxMi8zMS8yMDExCQAAAAEwjpsY3YvU2wi3c1jgjdTbCCBDSVEuTllTRTpHTS5JUV9EQS5DUTQyMDExLi4uLlVTRAEAAABU7qUDAwAAAAAAjpsY3YvU2wjQg1ngjdTbCC5DSVEuTllTRTpHTS5JUV9ORVRfSU5URVJFU1RfRVhQLkNRNDIwMTEuLi4uVVNEAQAAAFTupQMCAAAAAzExMAEIAAAABQAAAAExAQAAAAoxNTg3ODM2MDg3AwAAAAMxNjACAAAAAzM2OAQAAAABMAcAAAAKMTAvMjQvMjAyMwgAAAAKMTIvMzEvMjAxMQkAAAABMI6bGN2L1NsIZq9O4I3U2wgtQ0lRLk5ZU0U6R00uSVFfTkVUX1dPUktJTkdfQ0FQLkNRNDIwMTEuLi4uVVNEAQAAAFTupQMCAAAABi0xODI2OAEIAAAABQAAAAExAQAAAAoxNTg3ODM2MDg3AwAAAAMxNjACAAAABDEzMTEEAAAAATAHAAAACjEwLzI0LzIwMjMIAAAACjEyLzMxLzIwMTEJAAAAATCOmxjdi9TbCPTnT+CN1NsII0NJUS5OWVNFOkdNLklRX0NBUEVYLkNRNDIwMTEuLi4uVVNEAQAAAFTupQMCAAAABS0yMTc4AQgAAAAFAAAAATEBAAAACjE1ODc4MzYwODcDAAAAAzE2MAIAAAAEMjAy</t>
  </si>
  <si>
    <t>MQQAAAABMAcAAAAKMTAvMjQvMjAyMwgAAAAKMTIvMzEvMjAxMQkAAAABMI6bGN2L1NsIRpdj4I3U2wgnQ0lRLk5ZU0U6R00uSVFfVE9UQUxfUkVWLkNRMzIwMTEuLi4uVVNEAQAAAFTupQMCAAAABTM2NzE5AQgAAAAFAAAAATEBAAAACjE1NzM4NjQ4NDgDAAAAAzE2MAIAAAACMjgEAAAAATAHAAAACjEwLzI0LzIwMjMIAAAACTkvMzAvMjAxMQkAAAABMI6bGN2L1NsIpEdj4I3U2wggQ0lRLk5ZU0U6R00uSVFfTkkuQ1EzMjAxMS4uLi5VU0QBAAAAVO6lAwIAAAAEMjEwNwEIAAAABQAAAAExAQAAAAoxNTczODY0ODQ4AwAAAAMxNjACAAAAAjE1BAAAAAEwBwAAAAoxMC8yNC8yMDIzCAAAAAk5LzMwLzIwMTEJAAAAATCOmxjdi9TbCGUYTOCN1NsIKENJUS5OWVNFOkdNLklRX0NBU0hfRVFVSVYuQ1EzMjAxMS4uLi5VU0QBAAAAVO6lAwIAAAAFMjAyOTcBCAAAAAUAAAABMQEAAAAKMTU3Mzg2NDg0OAMAAAADMTYwAgAAAAQxMDk2BAAAAAEwBwAAAAoxMC8yNC8yMDIzCAAAAAk5LzMwLzIwMTEJAAAAATCOmxjdi9TbCAdQTeCN1NsILENJUS5OWVNFOkdNLklRX0NBU0hfU1RfSU5WRVNULkNRMzIwMTEuLi4uVVNEAQAAAFTupQMCAAAABTMxOTc3AQgAAAAFAAAAATEBAAAACjE1NzM4NjQ4NDgDAAAAAzE2MAIAAAAEMTAwMgQAAAABMAcAAAAKMTAvMjQvMjAyMwgAAAAJOS8zMC8yMDExCQAAAAEwjpsY3YvU2wiinlbg</t>
  </si>
  <si>
    <t>jdTbCCZDSVEuTllTRTpHTS5JUV9UT1RBTF9DQS5DUTMyMDExLi4uLlVTRAEAAABU7qUDAgAAAAU3NDA1MgEIAAAABQAAAAExAQAAAAoxNTczODY0ODQ4AwAAAAMxNjACAAAABDEwMDgEAAAAATAHAAAACjEwLzI0LzIwMjMIAAAACTkvMzAvMjAxMQkAAAABMI6bGN2L1NsI3Ndg4I3U2wgqQ0lRLk5ZU0U6R00uSVFfVE9UQUxfQVNTRVRTLkNRMzIwMTEuLi4uVVNEAQAAAFTupQMCAAAABjE0ODQ5NwEIAAAABQAAAAExAQAAAAoxNTczODY0ODQ4AwAAAAMxNjACAAAABDEwMDcEAAAAATAHAAAACjEwLzI0LzIwMjMIAAAACTkvMzAvMjAxMQkAAAABMI6bGN2L1NsIt3NY4I3U2wgmQ0lRLk5ZU0U6R00uSVFfVE9UQUxfQ0wuQ1EzMjAxMS4uLi5VU0QBAAAAVO6lAwIAAAAFNTE3NDgBCAAAAAUAAAABMQEAAAAKMTU3Mzg2NDg0OAMAAAADMTYwAgAAAAQxMDA5BAAAAAEwBwAAAAoxMC8yNC8yMDIzCAAAAAk5LzMwLzIwMTEJAAAAATCOmxjdi9TbCNCDWeCN1NsIKENJUS5OWVNFOkdNLklRX1RPVEFMX0xJQUIuQ1EzMjAxMS4uLi5VU0QBAAAAVO6lAwIAAAAGMTAyODgxAQgAAAAFAAAAATEBAAAACjE1NzM4NjQ4NDgDAAAAAzE2MAIAAAAEMTI3NgQAAAABMAcAAAAKMTAvMjQvMjAyMwgAAAAJOS8zMC8yMDExCQAAAAEwjpsY3YvU2whJ6WHgjdTbCClDSVEuTllTRTpHTS5JUV9QUkVGX0VRVUlUWS5DUTMyMDExLi4uLlVT</t>
  </si>
  <si>
    <t>RAEAAABU7qUDAgAAAAUxMDM5MQEIAAAABQAAAAExAQAAAAoxNTczODY0ODQ4AwAAAAMxNjACAAAABDEwMDUEAAAAATAHAAAACjEwLzI0LzIwMjMIAAAACTkvMzAvMjAxMQkAAAABMI6bGN2L1NsI9OdP4I3U2wgxQ0lRLk5ZU0U6R00uSVFfVE9UQUxfQ09NTU9OX0VRVUlUWS5DUTMyMDExLi4uLlVTRAEAAABU7qUDAgAAAAUzNDM1MwEIAAAABQAAAAExAQAAAAoxNTczODY0ODQ4AwAAAAMxNjACAAAABDEwMDYEAAAAATAHAAAACjEwLzI0LzIwMjMIAAAACTkvMzAvMjAxMQkAAAABMI6bGN2L1NsIlRRg4I3U2wgiQ0lRLk5ZU0U6R00uSVFfQVBJQy5DUTMyMDExLi4uLlVTRAEAAABU7qUDAgAAAAUyNjMzMAEIAAAABQAAAAExAQAAAAoxNTczODY0ODQ4AwAAAAMxNjACAAAABDEwODQEAAAAATAHAAAACjEwLzI0LzIwMjMIAAAACTkvMzAvMjAxMQkAAAABMI6bGN2L1NsIclZS4I3U2wggQ0lRLk5ZU0U6R00uSVFfUkUuQ1EzMjAxMS4uLi5VU0QBAAAAVO6lAwIAAAAENjU5NQEIAAAABQAAAAExAQAAAAoxNTczODY0ODQ4AwAAAAMxNjACAAAABDEyMjIEAAAAATAHAAAACjEwLzI0LzIwMjMIAAAACTkvMzAvMjAxMQkAAAABMI6bGN2L1NsIEmZV4I3U2wgqQ0lRLk5ZU0U6R00uSVFfVE9UQUxfRVFVSVRZLkNRMzIwMTEuLi4uVVNEAQAAAFTupQMCAAAABTQ1NjE2AQgAAAAFAAAAATEBAAAACjE1NzM4NjQ4NDgDAAAA</t>
  </si>
  <si>
    <t>AzE2MAIAAAAEMTI3NQQAAAABMAcAAAAKMTAvMjQvMjAyMwgAAAAJOS8zMC8yMDExCQAAAAEwjpsY3YvU2wi2fUngjdTbCDtDSVEuTllTRTpHTS5JUV9UT1RBTF9PVVRTVEFORElOR19GSUxJTkdfREFURS5DUTMyMDExLi4uLlVTRAEAAABU7qUDAgAAAAsxNTY0LjU2MTg3NwEEAAAABQAAAAE1AQAAAAoxNTczODY0ODQ4AgAAAAUyNDE1MwYAAAABMI6bGN2L1NsIICpf4I3U2wgoQ0lRLk5ZU0U6R00uSVFfVE9UQUxfREVCVC5DUTMyMDExLi4uLlVTRAEAAABU7qUDAgAAAAUxMTY4OAEIAAAABQAAAAExAQAAAAoxNTczODY0ODQ4AwAAAAMxNjACAAAABDQxNzMEAAAAATAHAAAACjEwLzI0LzIwMjMIAAAACTkvMzAvMjAxMQkAAAABMI6bGN2L1NsIZRhM4I3U2wgsQ0lRLk5ZU0U6R00uSVFfUFJFRl9ESVZfT1RIRVIuQ1EzMjAxMS4uLi5VU0QBAAAAVO6lAwIAAAADMzgxAQgAAAAFAAAAATEBAAAACjE1NzM4NjQ4NDgDAAAAAzE2MAIAAAACOTcEAAAAATAHAAAACjEwLzI0LzIwMjMIAAAACTkvMzAvMjAxMQkAAAABMI6bGN2L1NsI2ShN4I3U2wgiQ0lRLk5ZU0U6R00uSVFfQ09HUy5DUTMyMDExLi4uLlVTRAEAAABU7qUDAgAAAAUzMTczNAEIAAAABQAAAAExAQAAAAoxNTczODY0ODQ4AwAAAAMxNjACAAAAAjM0BAAAAAEwBwAAAAoxMC8yNC8yMDIzCAAAAAk5LzMwLzIwMTEJAAAAATCOmxjdi9TbCGavTuCN1NsI</t>
  </si>
  <si>
    <t>IENJUS5OWVNFOkdNLklRX0FQLkNRMzIwMTEuLi4uVVNEAQAAAFTupQMCAAAABTI1NjQ2AQgAAAAFAAAAATEBAAAACjE1NzM4NjQ4NDgDAAAAAzE2MAIAAAAEMTAxOAQAAAABMAcAAAAKMTAvMjQvMjAyMwgAAAAJOS8zMC8yMDExCQAAAAEwjpsY3YvU2wjXx13gjdTbCCBDSVEuTllTRTpHTS5JUV9BUi5DUTMyMDExLi4uLlVTRAEAAABU7qUDAgAAAAUxMDUxMgEIAAAABQAAAAExAQAAAAoxNTczODY0ODQ4AwAAAAMxNjACAAAABDEwMjEEAAAAATAHAAAACjEwLzI0LzIwMjMIAAAACTkvMzAvMjAxMQkAAAABMI6bGN2L1NsIt3NY4I3U2wgnQ0lRLk5ZU0U6R00uSVFfSU5WRU5UT1JZLkNRMzIwMTEuLi4uVVNEAQAAAFTupQMCAAAABTE1MjIwAQgAAAAFAAAAATEBAAAACjE1NzM4NjQ4NDgDAAAAAzE2MAIAAAAEMTA0MwQAAAABMAcAAAAKMTAvMjQvMjAyMwgAAAAJOS8zMC8yMDExCQAAAAEwjpsY3YvU2wjQg1ngjdTbCCZDSVEuTllTRTpHTS5JUV9UT1RBTF9DTC5DUTIyMDE4Li4uLlVTRAEAAABU7qUDAgAAAAU4MDI5MgEIAAAABQAAAAExAQAAAAoxOTczMzMwMDgzAwAAAAMxNjACAAAABDEwMDkEAAAAATAHAAAACjEwLzI0LzIwMjMIAAAACTYvMzAvMjAxOAkAAAABMNOUCN2L1NsIWN1e4I3U2wghQ0lRLk5ZU0U6R00uSVFfU0dBLkNRMzIwMTEuLi4uVVNEAQAAAFTupQMCAAAABDI5NDIBCAAAAAUAAAABMQEA</t>
  </si>
  <si>
    <t>AAAKMTU3Mzg2NDg0OAMAAAADMTYwAgAAAAIyMwQAAAABMAcAAAAKMTAvMjQvMjAyMwgAAAAJOS8zMC8yMDExCQAAAAEwjpsY3YvU2whwjF7gjdTbCChDSVEuTllTRTpHTS5JUV9UT1RBTF9MSUFCLkNRMjIwMTguLi4uVVNEAQAAAFTupQMCAAAABjE4MDAwNQEIAAAABQAAAAExAQAAAAoxOTczMzMwMDgzAwAAAAMxNjACAAAABDEyNzYEAAAAATAHAAAACjEwLzI0LzIwMjMIAAAACTYvMzAvMjAxOAkAAAABMNOUCN2L1NsIy51f4I3U2wgpQ0lRLk5ZU0U6R00uSVFfUFJFRl9FUVVJVFkuQ1EyMjAxOC4uLi5VU0QBAAAAVO6lAwMAAAAAANOUCN2L1NsI+j9K4I3U2wg2Q0lRLk5ZU0U6R00uSVFfVE9UQUxfUkVWXzFZUl9BTk5fR1JPV1RILkNRMzIwMTEuLi4uVVNEAQAAAFTupQMCAAAABjcuODA2OAEIAAAABQAAAAExAQAAAAoxNTczODY0ODQ4AwAAAAMxNjACAAAABDQxOTQEAAAAATAHAAAACjEwLzI0LzIwMjMIAAAACTkvMzAvMjAxMQkAAAABMI6bGN2L1NsI3W1I4I3U2wgxQ0lRLk5ZU0U6R00uSVFfVE9UQUxfQ09NTU9OX0VRVUlUWS5DUTIyMDE4Li4uLlVTRAEAAABU7qUDAgAAAAUzNjE4MQEIAAAABQAAAAExAQAAAAoxOTczMzMwMDgzAwAAAAMxNjACAAAABDEwMDYEAAAAATAHAAAACjEwLzI0LzIwMjMIAAAACTYvMzAvMjAxOAkAAAABMNOUCN2L1NsI52Jg4I3U2wggQ0lRLk5ZU0U6R00uSVFfREEuQ1Ez</t>
  </si>
  <si>
    <t>MjAxMS4uLi5VU0QBAAAAVO6lAwMAAAAAAI6bGN2L1NsIiQRd4I3U2wgiQ0lRLk5ZU0U6R00uSVFfQVBJQy5DUTIyMDE4Li4uLlVTRAEAAABU7qUDAgAAAAUyNTQ2NQEIAAAABQAAAAExAQAAAAoxOTczMzMwMDgzAwAAAAMxNjACAAAABDEwODQEAAAAATAHAAAACjEwLzI0LzIwMjMIAAAACTYvMzAvMjAxOAkAAAABMNOUCN2L1NsI9vhZ4I3U2wguQ0lRLk5ZU0U6R00uSVFfTkVUX0lOVEVSRVNUX0VYUC5DUTMyMDExLi4uLlVTRAEAAABU7qUDAgAAAAIxMQEIAAAABQAAAAExAQAAAAoxNTczODY0ODQ4AwAAAAMxNjACAAAAAzM2OAQAAAABMAcAAAAKMTAvMjQvMjAyMwgAAAAJOS8zMC8yMDExCQAAAAEwjpsY3YvU2whyVlLgjdTbCC1DSVEuTllTRTpHTS5JUV9ORVRfV09SS0lOR19DQVAuQ1EzMjAxMS4uLi5VU0QBAAAAVO6lAwIAAAAFLTgxMzABCAAAAAUAAAABMQEAAAAKMTU3Mzg2NDg0OAMAAAADMTYwAgAAAAQxMzExBAAAAAEwBwAAAAoxMC8yNC8yMDIzCAAAAAk5LzMwLzIwMTEJAAAAATCOmxjdi9TbCJItVOCN1NsIIENJUS5OWVNFOkdNLklRX1JFLkNRMjIwMTguLi4uVVNEAQAAAFTupQMCAAAABTE4ODczAQgAAAAFAAAAATEBAAAACjE5NzMzMzAwODMDAAAAAzE2MAIAAAAEMTIyMgQAAAABMAcAAAAKMTAvMjQvMjAyMwgAAAAJNi8zMC8yMDE4CQAAAAEw05QI3YvU2wivp1vgjdTbCCNDSVEuTllTRTpH</t>
  </si>
  <si>
    <t>TS5JUV9DQVBFWC5DUTMyMDExLi4uLlVTRAEAAABU7qUDAgAAAAUtMTU3MwEIAAAABQAAAAExAQAAAAoxNTczODY0ODQ4AwAAAAMxNjACAAAABDIwMjEEAAAAATAHAAAACjEwLzI0LzIwMjMIAAAACTkvMzAvMjAxMQkAAAABMI6bGN2L1NsIEmZV4I3U2wgqQ0lRLk5ZU0U6R00uSVFfVE9UQUxfRVFVSVRZLkNRMjIwMTguLi4uVVNEAQAAAFTupQMCAAAABTM4NjM2AQgAAAAFAAAAATEBAAAACjE5NzMzMzAwODMDAAAAAzE2MAIAAAAEMTI3NQQAAAABMAcAAAAKMTAvMjQvMjAyMwgAAAAJNi8zMC8yMDE4CQAAAAEw05QI3YvU2whaa1zgjdTbCCdDSVEuTllTRTpHTS5JUV9UT1RBTF9SRVYuQ1EyMjAxMS4uLi5VU0QBAAAAVO6lAwIAAAAFMzkzNzMBCAAAAAUAAAABMQEAAAAKMTU1NzI2NTQwNgMAAAADMTYwAgAAAAIyOAQAAAABMAcAAAAKMTAvMjQvMjAyMwgAAAAJNi8zMC8yMDExCQAAAAEwjpsY3YvU2whmr07gjdTbCDtDSVEuTllTRTpHTS5JUV9UT1RBTF9PVVRTVEFORElOR19GSUxJTkdfREFURS5DUTIyMDE4Li4uLlVTRAEAAABU7qUDAgAAAAsxNDEwLjg4ODMxNgEEAAAABQAAAAE1AQAAAAoxOTczMzMwMDgzAgAAAAUyNDE1MwYAAAABMNOUCN2L1NsIq1Jd4I3U2wggQ0lRLk5ZU0U6R00uSVFfTkkuQ1EyMjAxMS4uLi5VU0QBAAAAVO6lAwIAAAAEMjk5MgEIAAAABQAAAAExAQAAAAoxNTU3MjY1NDA2AwAA</t>
  </si>
  <si>
    <t>AAMxNjACAAAAAjE1BAAAAAEwBwAAAAoxMC8yNC8yMDIzCAAAAAk2LzMwLzIwMTEJAAAAATCOmxjdi9TbCPTnT+CN1NsIKENJUS5OWVNFOkdNLklRX1RPVEFMX0RFQlQuQ1EyMjAxOC4uLi5VU0QBAAAAVO6lAwIAAAAFOTgyNTkBCAAAAAUAAAABMQEAAAAKMTk3MzMzMDA4MwMAAAADMTYwAgAAAAQ0MTczBAAAAAEwBwAAAAoxMC8yNC8yMDIzCAAAAAk2LzMwLzIwMTgJAAAAATDTlAjdi9TbCCchY+CN1NsIKENJUS5OWVNFOkdNLklRX0NBU0hfRVFVSVYuQ1EyMjAxMS4uLi5VU0QBAAAAVO6lAwIAAAAFMjA0NzEBCAAAAAUAAAABMQEAAAAKMTU1NzI2NTQwNgMAAAADMTYwAgAAAAQxMDk2BAAAAAEwBwAAAAoxMC8yNC8yMDIzCAAAAAk2LzMwLzIwMTEJAAAAATCOmxjdi9TbCLdzWOCN1NsILENJUS5OWVNFOkdNLklRX1BSRUZfRElWX09USEVSLkNRMjIwMTguLi4uVVNEAQAAAFTupQMCAAAAAjE1AQgAAAAFAAAAATEBAAAACjE5NzMzMzAwODMDAAAAAzE2MAIAAAACOTcEAAAAATAHAAAACjEwLzI0LzIwMjMIAAAACTYvMzAvMjAxOAkAAAABMNOUCN2L1NsI6Apk4I3U2wgsQ0lRLk5ZU0U6R00uSVFfQ0FTSF9TVF9JTlZFU1QuQ1EyMjAxMS4uLi5VU0QBAAAAVO6lAwIAAAAFMzI3NjkBCAAAAAUAAAABMQEAAAAKMTU1NzI2NTQwNgMAAAADMTYwAgAAAAQxMDAyBAAAAAEwBwAAAAoxMC8yNC8yMDIzCAAAAAk2LzMw</t>
  </si>
  <si>
    <t>LzIwMTEJAAAAATCOmxjdi9TbCNCDWeCN1NsIIkNJUS5OWVNFOkdNLklRX0NPR1MuQ1EyMjAxOC4uLi5VU0QBAAAAVO6lAwIAAAAFMjk4NzUBCAAAAAUAAAABMQEAAAAKMTk3MzMzMDA4MwMAAAADMTYwAgAAAAIzNAQAAAABMAcAAAAKMTAvMjQvMjAyMwgAAAAJNi8zMC8yMDE4CQAAAAEw05QI3YvU2wgHzWTgjdTbCCZDSVEuTllTRTpHTS5JUV9UT1RBTF9DQS5DUTIyMDExLi4uLlVTRAEAAABU7qUDAgAAAAU3NTY5NgEIAAAABQAAAAExAQAAAAoxNTU3MjY1NDA2AwAAAAMxNjACAAAABDEwMDgEAAAAATAHAAAACjEwLzI0LzIwMjMIAAAACTYvMzAvMjAxMQkAAAABMI6bGN2L1NsI8llb4I3U2wggQ0lRLk5ZU0U6R00uSVFfQVAuQ1EyMjAxOC4uLi5VU0QBAAAAVO6lAwIAAAAFMjQ2NjABCAAAAAUAAAABMQEAAAAKMTk3MzMzMDA4MwMAAAADMTYwAgAAAAQxMDE4BAAAAAEwBwAAAAoxMC8yNC8yMDIzCAAAAAk2LzMwLzIwMTgJAAAAATDTlAjdi9TbCFS4ZeCN1NsIIENJUS5OWVNFOkdNLklRX0FSLkNRMjIwMTguLi4uVVNEAQAAAFTupQMCAAAABDk2NjMBCAAAAAUAAAABMQEAAAAKMTk3MzMzMDA4MwMAAAADMTYwAgAAAAQxMDIxBAAAAAEwBwAAAAoxMC8yNC8yMDIzCAAAAAk2LzMwLzIwMTgJAAAAATDTlAjdi9TbCJnLUuCN1NsIKkNJUS5OWVNFOkdNLklRX1RPVEFMX0FTU0VUUy5DUTIyMDExLi4uLlVTRAEA</t>
  </si>
  <si>
    <t>AABU7qUDAgAAAAYxNTA0MTUBCAAAAAUAAAABMQEAAAAKMTU1NzI2NTQwNgMAAAADMTYwAgAAAAQxMDA3BAAAAAEwBwAAAAoxMC8yNC8yMDIzCAAAAAk2LzMwLzIwMTEJAAAAATCOmxjdi9TbCE+WWuCN1NsIJ0NJUS5OWVNFOkdNLklRX0lOVkVOVE9SWS5DUTIyMDE4Li4uLlVTRAEAAABU7qUDAgAAAAUxMDgzMwEIAAAABQAAAAExAQAAAAoxOTczMzMwMDgzAwAAAAMxNjACAAAABDEwNDMEAAAAATAHAAAACjEwLzI0LzIwMjMIAAAACTYvMzAvMjAxOAkAAAABMNOUCN2L1NsI52Jg4I3U2wgmQ0lRLk5ZU0U6R00uSVFfVE9UQUxfQ0wuQ1EyMjAxMS4uLi5VU0QBAAAAVO6lAwIAAAAFNTM4NDgBCAAAAAUAAAABMQEAAAAKMTU1NzI2NTQwNgMAAAADMTYwAgAAAAQxMDA5BAAAAAEwBwAAAAoxMC8yNC8yMDIzCAAAAAk2LzMwLzIwMTEJAAAAATCOmxjdi9TbCLZ9SeCN1NsIIUNJUS5OWVNFOkdNLklRX1NHQS5DUTIyMDE4Li4uLlVTRAEAAABU7qUDAgAAAAQxNzk2AQgAAAAFAAAAATEBAAAACjE5NzMzMzAwODMDAAAAAzE2MAIAAAACMjMEAAAAATAHAAAACjEwLzI0LzIwMjMIAAAACTYvMzAvMjAxOAkAAAABMNOUCN2L1NsIH01h4I3U2wgoQ0lRLk5ZU0U6R00uSVFfVE9UQUxfTElBQi5DUTIyMDExLi4uLlVTRAEAAABU7qUDAgAAAAYxMDgzODMBCAAAAAUAAAABMQEAAAAKMTU1NzI2NTQwNgMAAAADMTYwAgAAAAQx</t>
  </si>
  <si>
    <t>Mjc2BAAAAAEwBwAAAAoxMC8yNC8yMDIzCAAAAAk2LzMwLzIwMTEJAAAAATCOmxjdi9TbCHJWUuCN1NsINkNJUS5OWVNFOkdNLklRX1RPVEFMX1JFVl8xWVJfQU5OX0dST1dUSC5DUTIyMDE4Li4uLlVTRAEAAABU7qUDAgAAAActMC42MDU3AQgAAAAFAAAAATEBAAAACjE5NzMzMzAwODMDAAAAAzE2MAIAAAAENDE5NAQAAAABMAcAAAAKMTAvMjQvMjAyMwgAAAAJNi8zMC8yMDE4CQAAAAEw05QI3YvU2wi+G0rgjdTbCClDSVEuTllTRTpHTS5JUV9QUkVGX0VRVUlUWS5DUTIyMDExLi4uLlVTRAEAAABU7qUDAgAAAAUxMDM5MQEIAAAABQAAAAExAQAAAAoxNTU3MjY1NDA2AwAAAAMxNjACAAAABDEwMDUEAAAAATAHAAAACjEwLzI0LzIwMjMIAAAACTYvMzAvMjAxMQkAAAABMI6bGN2L1NsIki1U4I3U2wggQ0lRLk5ZU0U6R00uSVFfREEuQ1EyMjAxOC4uLi5VU0QBAAAAVO6lAwMAAAAAANOUCN2L1NsIiDdi4I3U2wgxQ0lRLk5ZU0U6R00uSVFfVE9UQUxfQ09NTU9OX0VRVUlUWS5DUTIyMDExLi4uLlVTRAEAAABU7qUDAgAAAAUzMDcyNwEIAAAABQAAAAExAQAAAAoxNTU3MjY1NDA2AwAAAAMxNjACAAAABDEwMDYEAAAAATAHAAAACjEwLzI0LzIwMjMIAAAACTYvMzAvMjAxMQkAAAABMI6bGN2L1NsIEmZV4I3U2wguQ0lRLk5ZU0U6R00uSVFfTkVUX0lOVEVSRVNUX0VYUC5DUTIyMDE4Li4uLlVTRAEAAABU7qUD</t>
  </si>
  <si>
    <t>AgAAAAMtODcBCAAAAAUAAAABMQEAAAAKMTk3MzMzMDA4MwMAAAADMTYwAgAAAAMzNjgEAAAAATAHAAAACjEwLzI0LzIwMjMIAAAACTYvMzAvMjAxOAkAAAABMNOUCN2L1NsIEqti4I3U2wgiQ0lRLk5ZU0U6R00uSVFfQVBJQy5DUTIyMDExLi4uLlVTRAEAAABU7qUDAgAAAAUyNDQxMgEIAAAABQAAAAExAQAAAAoxNTU3MjY1NDA2AwAAAAMxNjACAAAABDEwODQEAAAAATAHAAAACjEwLzI0LzIwMjMIAAAACTYvMzAvMjAxMQkAAAABMI6bGN2L1NsIop5W4I3U2wgtQ0lRLk5ZU0U6R00uSVFfTkVUX1dPUktJTkdfQ0FQLkNRMjIwMTguLi4uVVNEAQAAAFTupQMCAAAABi0yNTA0NQEIAAAABQAAAAExAQAAAAoxOTczMzMwMDgzAwAAAAMxNjACAAAABDEzMTEEAAAAATAHAAAACjEwLzI0LzIwMjMIAAAACTYvMzAvMjAxOAkAAAABMNOUCN2L1NsIWmtc4I3U2wgjQ0lRLk5ZU0U6R00uSVFfQ0FQRVguQ1EyMjAxOC4uLi5VU0QBAAAAVO6lAwIAAAAFLTIwNzkBCAAAAAUAAAABMQEAAAAKMTk3MzMzMDA4MwMAAAADMTYwAgAAAAQyMDIxBAAAAAEwBwAAAAoxMC8yNC8yMDIzCAAAAAk2LzMwLzIwMTgJAAAAATDTlAjdi9TbCKtSXeCN1NsIIENJUS5OWVNFOkdNLklRX1JFLkNRMjIwMTEuLi4uVVNEAQAAAFTupQMCAAAABDQ3MjkBCAAAAAUAAAABMQEAAAAKMTU1NzI2NTQwNgMAAAADMTYwAgAAAAQxMjIyBAAAAAEwBwAA</t>
  </si>
  <si>
    <t>AAoxMC8yNC8yMDIzCAAAAAk2LzMwLzIwMTEJAAAAATCOmxjdi9TbCGUYTOCN1NsIJ0NJUS5OWVNFOkdNLklRX1RPVEFMX1JFVi5DUTEyMDE4Li4uLlVTRAEAAABU7qUDAgAAAAUzNjA5OQEIAAAABQAAAAExAQAAAAoxOTU4MTU2NjkwAwAAAAMxNjACAAAAAjI4BAAAAAEwBwAAAAoxMC8yNC8yMDIzCAAAAAkzLzMxLzIwMTgJAAAAATDTlAjdi9TbCPb4WeCN1NsIKkNJUS5OWVNFOkdNLklRX1RPVEFMX0VRVUlUWS5DUTIyMDExLi4uLlVTRAEAAABU7qUDAgAAAAU0MjAzMgEIAAAABQAAAAExAQAAAAoxNTU3MjY1NDA2AwAAAAMxNjACAAAABDEyNzUEAAAAATAHAAAACjEwLzI0LzIwMjMIAAAACTYvMzAvMjAxMQkAAAABMI6bGN2L1NsI2ShN4I3U2wggQ0lRLk5ZU0U6R00uSVFfTkkuQ1ExMjAxOC4uLi5VU0QBAAAAVO6lAwIAAAAEMTA0NgEIAAAABQAAAAExAQAAAAoxOTU4MTU2NjkwAwAAAAMxNjACAAAAAjE1BAAAAAEwBwAAAAoxMC8yNC8yMDIzCAAAAAkzLzMxLzIwMTgJAAAAATDTlAjdi9TbCMLkWuCN1NsIKENJUS5OWVNFOkdNLklRX0NBU0hfRVFVSVYuQ1ExMjAxOC4uLi5VU0QBAAAAVO6lAwIAAAAFMTAwNTYBCAAAAAUAAAABMQEAAAAKMTk1ODE1NjY5MAMAAAADMTYwAgAAAAQxMDk2BAAAAAEwBwAAAAoxMC8yNC8yMDIzCAAAAAkzLzMxLzIwMTgJAAAAATDTlAjdi9TbCJnLUuCN1NsIO0NJUS5OWVNF</t>
  </si>
  <si>
    <t>OkdNLklRX1RPVEFMX09VVFNUQU5ESU5HX0ZJTElOR19EQVRFLkNRMjIwMTEuLi4uVVNEAQAAAFTupQMCAAAACzE1NjEuNzY2MTA5AQQAAAAFAAAAATUBAAAACjE1NTcyNjU0MDYCAAAABTI0MTUzBgAAAAEwjpsY3YvU2whmr07gjdTbCCxDSVEuTllTRTpHTS5JUV9DQVNIX1NUX0lOVkVTVC5DUTEyMDE4Li4uLlVTRAEAAABU7qUDAgAAAAUxNzE2NgEIAAAABQAAAAExAQAAAAoxOTU4MTU2NjkwAwAAAAMxNjACAAAABDEwMDIEAAAAATAHAAAACjEwLzI0LzIwMjMIAAAACTMvMzEvMjAxOAkAAAABMNOUCN2L1NsIr6db4I3U2wgoQ0lRLk5ZU0U6R00uSVFfVE9UQUxfREVCVC5DUTIyMDExLi4uLlVTRAEAAABU7qUDAgAAAAUxMjA1NAEIAAAABQAAAAExAQAAAAoxNTU3MjY1NDA2AwAAAAMxNjACAAAABDQxNzMEAAAAATAHAAAACjEwLzI0LzIwMjMIAAAACTYvMzAvMjAxMQkAAAABMI6bGN2L1NsI9OdP4I3U2wgmQ0lRLk5ZU0U6R00uSVFfVE9UQUxfQ0EuQ1ExMjAxOC4uLi5VU0QBAAAAVO6lAwIAAAAFNzE0MzUBCAAAAAUAAAABMQEAAAAKMTk1ODE1NjY5MAMAAAADMTYwAgAAAAQxMDA4BAAAAAEwBwAAAAoxMC8yNC8yMDIzCAAAAAkzLzMxLzIwMTgJAAAAATDTlAjdi9TbCBKrYuCN1NsIKkNJUS5OWVNFOkdNLklRX1RPVEFMX0FTU0VUUy5DUTEyMDE4Li4uLlVTRAEAAABU7qUDAgAAAAYyMTg3MjYBCAAAAAUA</t>
  </si>
  <si>
    <t>AAABMQEAAAAKMTk1ODE1NjY5MAMAAAADMTYwAgAAAAQxMDA3BAAAAAEwBwAAAAoxMC8yNC8yMDIzCAAAAAkzLzMxLzIwMTgJAAAAATDTlAjdi9TbCOdiYOCN1NsILENJUS5OWVNFOkdNLklRX1BSRUZfRElWX09USEVSLkNRMjIwMTEuLi4uVVNEAQAAAFTupQMCAAAAAzQ2OAEIAAAABQAAAAExAQAAAAoxNTU3MjY1NDA2AwAAAAMxNjACAAAAAjk3BAAAAAEwBwAAAAoxMC8yNC8yMDIzCAAAAAk2LzMwLzIwMTEJAAAAATCOmxjdi9TbCB2sWeCN1NsIJkNJUS5OWVNFOkdNLklRX1RPVEFMX0NMLkNRMTIwMTguLi4uVVNEAQAAAFTupQMCAAAABTgyNzE2AQgAAAAFAAAAATEBAAAACjE5NTgxNTY2OTADAAAAAzE2MAIAAAAEMTAwOQQAAAABMAcAAAAKMTAvMjQvMjAyMwgAAAAJMy8zMS8yMDE4CQAAAAEw05QI3YvU2wgnIWPgjdTbCChDSVEuTllTRTpHTS5JUV9UT1RBTF9MSUFCLkNRMTIwMTguLi4uVVNEAQAAAFTupQMCAAAABjE4MzI2OAEIAAAABQAAAAExAQAAAAoxOTU4MTU2NjkwAwAAAAMxNjACAAAABDEyNzYEAAAAATAHAAAACjEwLzI0LzIwMjMIAAAACTMvMzEvMjAxOAkAAAABMNOUCN2L1NsI6Apk4I3U2wgiQ0lRLk5ZU0U6R00uSVFfQ09HUy5DUTIyMDExLi4uLlVTRAEAAABU7qUDAgAAAAUzMzc5MwEIAAAABQAAAAExAQAAAAoxNTU3MjY1NDA2AwAAAAMxNjACAAAAAjM0BAAAAAEwBwAAAAoxMC8yNC8y</t>
  </si>
  <si>
    <t>MDIzCAAAAAk2LzMwLzIwMTEJAAAAATCOmxjdi9TbCNCDWeCN1NsIKUNJUS5OWVNFOkdNLklRX1BSRUZfRVFVSVRZLkNRMTIwMTguLi4uVVNEAQAAAFTupQMDAAAAAADTlAjdi9TbCAfNZOCN1NsIIENJUS5OWVNFOkdNLklRX0FQLkNRMjIwMTEuLi4uVVNEAQAAAFTupQMCAAAABTI1NDEyAQgAAAAFAAAAATEBAAAACjE1NTcyNjU0MDYDAAAAAzE2MAIAAAAEMTAxOAQAAAABMAcAAAAKMTAvMjQvMjAyMwgAAAAJNi8zMC8yMDExCQAAAAEwjpsY3YvU2wiSfmTgjdTbCDFDSVEuTllTRTpHTS5JUV9UT1RBTF9DT01NT05fRVFVSVRZLkNRMTIwMTguLi4uVVNEAQAAAFTupQMCAAAABTM0Mjk4AQgAAAAFAAAAATEBAAAACjE5NTgxNTY2OTADAAAAAzE2MAIAAAAEMTAwNgQAAAABMAcAAAAKMTAvMjQvMjAyMwgAAAAJMy8zMS8yMDE4CQAAAAEw05QI3YvU2whY3V7gjdTbCCBDSVEuTllTRTpHTS5JUV9BUi5DUTIyMDExLi4uLlVTRAEAAABU7qUDAgAAAAUxMTc4OQEIAAAABQAAAAExAQAAAAoxNTU3MjY1NDA2AwAAAAMxNjACAAAABDEwMjEEAAAAATAHAAAACjEwLzI0LzIwMjMIAAAACTYvMzAvMjAxMQkAAAABMI6bGN2L1NsI3W1I4I3U2wgiQ0lRLk5ZU0U6R00uSVFfQVBJQy5DUTEyMDE4Li4uLlVTRAEAAABU7qUDAgAAAAUyNTMzNwEIAAAABQAAAAExAQAAAAoxOTU4MTU2NjkwAwAAAAMxNjACAAAABDEwODQEAAAA</t>
  </si>
  <si>
    <t>ATAHAAAACjEwLzI0LzIwMjMIAAAACTMvMzEvMjAxOAkAAAABMNOUCN2L1NsIy51f4I3U2wgnQ0lRLk5ZU0U6R00uSVFfSU5WRU5UT1JZLkNRMjIwMTEuLi4uVVNEAQAAAFTupQMCAAAABTE0MTA1AQgAAAAFAAAAATEBAAAACjE1NTcyNjU0MDYDAAAAAzE2MAIAAAAEMTA0MwQAAAABMAcAAAAKMTAvMjQvMjAyMwgAAAAJNi8zMC8yMDExCQAAAAEwjpsY3YvU2wi2fUngjdTbCCFDSVEuTllTRTpHTS5JUV9TR0EuQ1EyMjAxMS4uLi5VU0QBAAAAVO6lAwIAAAAEMjkyNAEIAAAABQAAAAExAQAAAAoxNTU3MjY1NDA2AwAAAAMxNjACAAAAAjIzBAAAAAEwBwAAAAoxMC8yNC8yMDIzCAAAAAk2LzMwLzIwMTEJAAAAATCOmxjdi9TbCPZoZeCN1NsIIENJUS5OWVNFOkdNLklRX1JFLkNRMTIwMTguLi4uVVNEAQAAAFTupQMCAAAABTE3MDI4AQgAAAAFAAAAATEBAAAACjE5NTgxNTY2OTADAAAAAzE2MAIAAAAEMTIyMgQAAAABMAcAAAAKMTAvMjQvMjAyMwgAAAAJMy8zMS8yMDE4CQAAAAEw05QI3YvU2wgfTWHgjdTbCDZDSVEuTllTRTpHTS5JUV9UT1RBTF9SRVZfMVlSX0FOTl9HUk9XVEguQ1EyMjAxMS4uLi5VU0QBAAAAVO6lAwIAAAAHMTguNjg2MwEIAAAABQAAAAExAQAAAAoxNTU3MjY1NDA2AwAAAAMxNjACAAAABDQxOTQEAAAAATAHAAAACjEwLzI0LzIwMjMIAAAACTYvMzAvMjAxMQkAAAABMI6bGN2L1NsIki1U</t>
  </si>
  <si>
    <t>4I3U2wgqQ0lRLk5ZU0U6R00uSVFfVE9UQUxfRVFVSVRZLkNRMTIwMTguLi4uVVNEAQAAAFTupQMCAAAABTM1NDU4AQgAAAAFAAAAATEBAAAACjE5NTgxNTY2OTADAAAAAzE2MAIAAAAEMTI3NQQAAAABMAcAAAAKMTAvMjQvMjAyMwgAAAAJMy8zMS8yMDE4CQAAAAEw05QI3YvU2wiIN2LgjdTbCCBDSVEuTllTRTpHTS5JUV9EQS5DUTIyMDExLi4uLlVTRAEAAABU7qUDAwAAAAAAjpsY3YvU2wgSZlXgjdTbCDtDSVEuTllTRTpHTS5JUV9UT1RBTF9PVVRTVEFORElOR19GSUxJTkdfREFURS5DUTEyMDE4Li4uLlVTRAEAAABU7qUDAgAAAAsxNDA5LjIzMjU2OQEEAAAABQAAAAE1AQAAAAoxOTU4MTU2NjkwAgAAAAUyNDE1MwYAAAABMNOUCN2L1NsIr6db4I3U2wguQ0lRLk5ZU0U6R00uSVFfTkVUX0lOVEVSRVNUX0VYUC5DUTIyMDExLi4uLlVTRAEAAABU7qUDAgAAAAMtMzEBCAAAAAUAAAABMQEAAAAKMTU1NzI2NTQwNgMAAAADMTYwAgAAAAMzNjgEAAAAATAHAAAACjEwLzI0LzIwMjMIAAAACTYvMzAvMjAxMQkAAAABMI6bGN2L1NsIop5W4I3U2wgoQ0lRLk5ZU0U6R00uSVFfVE9UQUxfREVCVC5DUTEyMDE4Li4uLlVTRAEAAABU7qUDAgAAAAU5ODgxOAEIAAAABQAAAAExAQAAAAoxOTU4MTU2NjkwAwAAAAMxNjACAAAABDQxNzMEAAAAATAHAAAACjEwLzI0LzIwMjMIAAAACTMvMzEvMjAxOAkAAAABMNOUCN2L</t>
  </si>
  <si>
    <t>1NsIWmtc4I3U2wgtQ0lRLk5ZU0U6R00uSVFfTkVUX1dPUktJTkdfQ0FQLkNRMjIwMTEuLi4uVVNEAQAAAFTupQMCAAAABS04ODk0AQgAAAAFAAAAATEBAAAACjE1NTcyNjU0MDYDAAAAAzE2MAIAAAAEMTMxMQQAAAABMAcAAAAKMTAvMjQvMjAyMwgAAAAJNi8zMC8yMDExCQAAAAEwjpsY3YvU2whGl2PgjdTbCCxDSVEuTllTRTpHTS5JUV9QUkVGX0RJVl9PVEhFUi5DUTEyMDE4Li4uLlVTRAEAAABU7qUDAgAAAAIxNAEIAAAABQAAAAExAQAAAAoxOTU4MTU2NjkwAwAAAAMxNjACAAAAAjk3BAAAAAEwBwAAAAoxMC8yNC8yMDIzCAAAAAkzLzMxLzIwMTgJAAAAATDTlAjdi9TbCJnLUuCN1NsII0NJUS5OWVNFOkdNLklRX0NBUEVYLkNRMjIwMTEuLi4uVVNEAQAAAFTupQMCAAAABS0xMTc2AQgAAAAFAAAAATEBAAAACjE1NTcyNjU0MDYDAAAAAzE2MAIAAAAEMjAyMQQAAAABMAcAAAAKMTAvMjQvMjAyMwgAAAAJNi8zMC8yMDExCQAAAAEwjpsY3YvU2wi3c1jgjdTbCCJDSVEuTllTRTpHTS5JUV9DT0dTLkNRMTIwMTguLi4uVVNEAQAAAFTupQMCAAAABTI5MjQyAQgAAAAFAAAAATEBAAAACjE5NTgxNTY2OTADAAAAAzE2MAIAAAACMzQEAAAAATAHAAAACjEwLzI0LzIwMjMIAAAACTMvMzEvMjAxOAkAAAABMNOUCN2L1NsIq1Jd4I3U2wgnQ0lRLk5ZU0U6R00uSVFfVE9UQUxfUkVWLkNRMTIwMTEuLi4uVVNEAQAA</t>
  </si>
  <si>
    <t>AFTupQMCAAAABTM2MTk0AQgAAAAFAAAAATEBAAAACjE1NTcyODA0OTEDAAAAAzE2MAIAAAACMjgEAAAAATAHAAAACjEwLzI0LzIwMjMIAAAACTMvMzEvMjAxMQkAAAABMI6bGN2L1NsIclZS4I3U2wggQ0lRLk5ZU0U6R00uSVFfQVAuQ1ExMjAxOC4uLi5VU0QBAAAAVO6lAwIAAAAFMjYwMzkBCAAAAAUAAAABMQEAAAAKMTk1ODE1NjY5MAMAAAADMTYwAgAAAAQxMDE4BAAAAAEwBwAAAAoxMC8yNC8yMDIzCAAAAAkzLzMxLzIwMTgJAAAAATDTlAjdi9TbCEwWXuCN1NsIIENJUS5OWVNFOkdNLklRX05JLkNRMTIwMTEuLi4uVVNEAQAAAFTupQMCAAAABDMzNjYBCAAAAAUAAAABMQEAAAAKMTU1NzI4MDQ5MQMAAAADMTYwAgAAAAIxNQQAAAABMAcAAAAKMTAvMjQvMjAyMwgAAAAJMy8zMS8yMDExCQAAAAEwjpsY3YvU2whJ6WHgjdTbCCBDSVEuTllTRTpHTS5JUV9BUi5DUTEyMDE4Li4uLlVTRAEAAABU7qUDAgAAAAUxMDc2OQEIAAAABQAAAAExAQAAAAoxOTU4MTU2NjkwAwAAAAMxNjACAAAABDEwMjEEAAAAATAHAAAACjEwLzI0LzIwMjMIAAAACTMvMzEvMjAxOAkAAAABMNOUCN2L1NsIvhtK4I3U2wgoQ0lRLk5ZU0U6R00uSVFfQ0FTSF9FUVVJVi5DUTEyMDExLi4uLlVTRAEAAABU7qUDAgAAAAUyMDk3NQEIAAAABQAAAAExAQAAAAoxNTU3MjgwNDkxAwAAAAMxNjACAAAABDEwOTYEAAAAATAHAAAACjEwLzI0</t>
  </si>
  <si>
    <t>LzIwMjMIAAAACTMvMzEvMjAxMQkAAAABMI6bGN2L1NsI3W1I4I3U2wgnQ0lRLk5ZU0U6R00uSVFfSU5WRU5UT1JZLkNRMTIwMTguLi4uVVNEAQAAAFTupQMCAAAABTExNDYxAQgAAAAFAAAAATEBAAAACjE5NTgxNTY2OTADAAAAAzE2MAIAAAAEMTA0MwQAAAABMAcAAAAKMTAvMjQvMjAyMwgAAAAJMy8zMS8yMDE4CQAAAAEw05QI3YvU2wgHzWTgjdTbCCxDSVEuTllTRTpHTS5JUV9DQVNIX1NUX0lOVkVTVC5DUTEyMDExLi4uLlVTRAEAAABU7qUDAgAAAAUyOTU5MwEIAAAABQAAAAExAQAAAAoxNTU3MjgwNDkxAwAAAAMxNjACAAAABDEwMDIEAAAAATAHAAAACjEwLzI0LzIwMjMIAAAACTMvMzEvMjAxMQkAAAABMI6bGN2L1NsI2VhJ4I3U2wghQ0lRLk5ZU0U6R00uSVFfU0dBLkNRMTIwMTguLi4uVVNEAQAAAFTupQMCAAAABDE5MTgBCAAAAAUAAAABMQEAAAAKMTk1ODE1NjY5MAMAAAADMTYwAgAAAAIyMwQAAAABMAcAAAAKMTAvMjQvMjAyMwgAAAAJMy8zMS8yMDE4CQAAAAEw05QI3YvU2whUuGXgjdTbCCZDSVEuTllTRTpHTS5JUV9UT1RBTF9DQS5DUTEyMDExLi4uLlVTRAEAAABU7qUDAgAAAAU3MjQyNgEIAAAABQAAAAExAQAAAAoxNTU3MjgwNDkxAwAAAAMxNjACAAAABDEwMDgEAAAAATAHAAAACjEwLzI0LzIwMjMIAAAACTMvMzEvMjAxMQkAAAABMI6bGN2L1NsIOmBi4I3U2wg2Q0lRLk5ZU0U6R00u</t>
  </si>
  <si>
    <t>SVFfVE9UQUxfUkVWXzFZUl9BTk5fR1JPV1RILkNRMTIwMTguLi4uVVNEAQAAAFTupQMCAAAABy0zLjEzMTYBCAAAAAUAAAABMQEAAAAKMTk1ODE1NjY5MAMAAAADMTYwAgAAAAQ0MTk0BAAAAAEwBwAAAAoxMC8yNC8yMDIzCAAAAAkzLzMxLzIwMTgJAAAAATDTlAjdi9TbCPb4WeCN1NsIKkNJUS5OWVNFOkdNLklRX1RPVEFMX0FTU0VUUy5DUTEyMDExLi4uLlVTRAEAAABU7qUDAgAAAAYxNDU4NDYBCAAAAAUAAAABMQEAAAAKMTU1NzI4MDQ5MQMAAAADMTYwAgAAAAQxMDA3BAAAAAEwBwAAAAoxMC8yNC8yMDIzCAAAAAkzLzMxLzIwMTEJAAAAATCOmxjdi9TbCGavTuCN1NsIIENJUS5OWVNFOkdNLklRX0RBLkNRMTIwMTguLi4uVVNEAQAAAFTupQMDAAAAAADTlAjdi9TbCMLkWuCN1NsIJkNJUS5OWVNFOkdNLklRX1RPVEFMX0NMLkNRMTIwMTEuLi4uVVNEAQAAAFTupQMCAAAABTUxNjgyAQgAAAAFAAAAATEBAAAACjE1NTcyODA0OTEDAAAAAzE2MAIAAAAEMTAwOQQAAAABMAcAAAAKMTAvMjQvMjAyMwgAAAAJMy8zMS8yMDExCQAAAAEwjpsY3YvU2wgSZlXgjdTbCC5DSVEuTllTRTpHTS5JUV9ORVRfSU5URVJFU1RfRVhQLkNRMTIwMTguLi4uVVNEAQAAAFTupQMCAAAAAy04NgEIAAAABQAAAAExAQAAAAoxOTU4MTU2NjkwAwAAAAMxNjACAAAAAzM2OAQAAAABMAcAAAAKMTAvMjQvMjAyMwgAAAAJMy8zMS8y</t>
  </si>
  <si>
    <t>MDE4CQAAAAEw05QI3YvU2wgfTWHgjdTbCChDSVEuTllTRTpHTS5JUV9UT1RBTF9MSUFCLkNRMTIwMTEuLi4uVVNEAQAAAFTupQMCAAAABjEwNjc2MAEIAAAABQAAAAExAQAAAAoxNTU3MjgwNDkxAwAAAAMxNjACAAAABDEyNzYEAAAAATAHAAAACjEwLzI0LzIwMjMIAAAACTMvMzEvMjAxMQkAAAABMI6bGN2L1NsIop5W4I3U2wgtQ0lRLk5ZU0U6R00uSVFfTkVUX1dPUktJTkdfQ0FQLkNRMTIwMTguLi4uVVNEAQAAAFTupQMCAAAABi0yNDEwNgEIAAAABQAAAAExAQAAAAoxOTU4MTU2NjkwAwAAAAMxNjACAAAABDEzMTEEAAAAATAHAAAACjEwLzI0LzIwMjMIAAAACTMvMzEvMjAxOAkAAAABMNOUCN2L1NsIiDdi4I3U2wgpQ0lRLk5ZU0U6R00uSVFfUFJFRl9FUVVJVFkuQ1ExMjAxMS4uLi5VU0QBAAAAVO6lAwIAAAAFMTAzOTEBCAAAAAUAAAABMQEAAAAKMTU1NzI4MDQ5MQMAAAADMTYwAgAAAAQxMDA1BAAAAAEwBwAAAAoxMC8yNC8yMDIzCAAAAAkzLzMxLzIwMTEJAAAAATCOmxjdi9TbCNzXYOCN1NsII0NJUS5OWVNFOkdNLklRX0NBUEVYLkNRMTIwMTguLi4uVVNEAQAAAFTupQMCAAAABS0yMjcyAQgAAAAFAAAAATEBAAAACjE5NTgxNTY2OTADAAAAAzE2MAIAAAAEMjAyMQQAAAABMAcAAAAKMTAvMjQvMjAyMwgAAAAJMy8zMS8yMDE4CQAAAAEw05QI3YvU2wgSq2LgjdTbCDFDSVEuTllTRTpHTS5JUV9U</t>
  </si>
  <si>
    <t>T1RBTF9DT01NT05fRVFVSVRZLkNRMTIwMTEuLi4uVVNEAQAAAFTupQMCAAAABTI3ODA3AQgAAAAFAAAAATEBAAAACjE1NTcyODA0OTEDAAAAAzE2MAIAAAAEMTAwNgQAAAABMAcAAAAKMTAvMjQvMjAyMwgAAAAJMy8zMS8yMDExCQAAAAEwjpsY3YvU2wi3c1jgjdTbCCdDSVEuTllTRTpHTS5JUV9UT1RBTF9SRVYuQ1E0MjAxNy4uLi5VU0QBAAAAVO6lAwIAAAAFMzc3MTUBCAAAAAUAAAABMQEAAAAKMTk0MzkyMjk0OAMAAAADMTYwAgAAAAIyOAQAAAABMAcAAAAKMTAvMjQvMjAyMwgAAAAKMTIvMzEvMjAxNwkAAAABMNOUCN2L1NsIWN1e4I3U2wggQ0lRLk5ZU0U6R00uSVFfTkkuQ1E0MjAxNy4uLi5VU0QBAAAAVO6lAwIAAAAFLTUxNTEBCAAAAAUAAAABMQEAAAAKMTk0MzkyMjk0OAMAAAADMTYwAgAAAAIxNQQAAAABMAcAAAAKMTAvMjQvMjAyMwgAAAAKMTIvMzEvMjAxNwkAAAABMNOUCN2L1NsIy51f4I3U2wgiQ0lRLk5ZU0U6R00uSVFfQVBJQy5DUTEyMDExLi4uLlVTRAEAAABU7qUDAgAAAAUyNDM0NwEIAAAABQAAAAExAQAAAAoxNTU3MjgwNDkxAwAAAAMxNjACAAAABDEwODQEAAAAATAHAAAACjEwLzI0LzIwMjMIAAAACTMvMzEvMjAxMQkAAAABMI6bGN2L1NsI0INZ4I3U2wgoQ0lRLk5ZU0U6R00uSVFfQ0FTSF9FUVVJVi5DUTQyMDE3Li4uLlVTRAEAAABU7qUDAgAAAAUxMTIxMgEIAAAABQAAAAEx</t>
  </si>
  <si>
    <t>AQAAAAoxOTQzOTIyOTQ4AwAAAAMxNjACAAAABDEwOTYEAAAAATAHAAAACjEwLzI0LzIwMjMIAAAACjEyLzMxLzIwMTcJAAAAATDTlAjdi9TbCOdiYOCN1NsILENJUS5OWVNFOkdNLklRX0NBU0hfU1RfSU5WRVNULkNRNDIwMTcuLi4uVVNEAQAAAFTupQMCAAAABTE5NTI1AQgAAAAFAAAAATEBAAAACjE5NDM5MjI5NDgDAAAAAzE2MAIAAAAEMTAwMgQAAAABMAcAAAAKMTAvMjQvMjAyMwgAAAAKMTIvMzEvMjAxNwkAAAABMNOUCN2L1NsI9vhZ4I3U2wggQ0lRLk5ZU0U6R00uSVFfUkUuQ1ExMjAxMS4uLi5VU0QBAAAAVO6lAwIAAAAEMTk1MQEIAAAABQAAAAExAQAAAAoxNTU3MjgwNDkxAwAAAAMxNjACAAAABDEyMjIEAAAAATAHAAAACjEwLzI0LzIwMjMIAAAACTMvMzEvMjAxMQkAAAABMI6bGN2L1NsI9OdP4I3U2wgmQ0lRLk5ZU0U6R00uSVFfVE9UQUxfQ0EuQ1E0MjAxNy4uLi5VU0QBAAAAVO6lAwIAAAAFNjg3NDQBCAAAAAUAAAABMQEAAAAKMTk0MzkyMjk0OAMAAAADMTYwAgAAAAQxMDA4BAAAAAEwBwAAAAoxMC8yNC8yMDIzCAAAAAoxMi8zMS8yMDE3CQAAAAEw05QI3YvU2wjC5FrgjdTbCCpDSVEuTllTRTpHTS5JUV9UT1RBTF9FUVVJVFkuQ1ExMjAxMS4uLi5VU0QBAAAAVO6lAwIAAAAFMzkwODYBCAAAAAUAAAABMQEAAAAKMTU1NzI4MDQ5MQMAAAADMTYwAgAAAAQxMjc1BAAAAAEwBwAAAAoxMC8y</t>
  </si>
  <si>
    <t>NC8yMDIzCAAAAAkzLzMxLzIwMTEJAAAAATCOmxjdi9TbCITtX+CN1NsIKkNJUS5OWVNFOkdNLklRX1RPVEFMX0FTU0VUUy5DUTQyMDE3Li4uLlVTRAEAAABU7qUDAgAAAAYyMTI0ODIBCAAAAAUAAAABMQEAAAAKMTk0MzkyMjk0OAMAAAADMTYwAgAAAAQxMDA3BAAAAAEwBwAAAAoxMC8yNC8yMDIzCAAAAAoxMi8zMS8yMDE3CQAAAAEw05QI3YvU2whUuGXgjdTbCDtDSVEuTllTRTpHTS5JUV9UT1RBTF9PVVRTVEFORElOR19GSUxJTkdfREFURS5DUTEyMDExLi4uLlVTRAEAAABU7qUDAgAAAAsxNTAwLjE0OTkyOAEEAAAABQAAAAE1AQAAAAoxNTU3MjgwNDkxAgAAAAUyNDE1MwYAAAABMI6bGN2L1NsIclZS4I3U2wgmQ0lRLk5ZU0U6R00uSVFfVE9UQUxfQ0wuQ1E0MjAxNy4uLi5VU0QBAAAAVO6lAwIAAAAFNzY4OTABCAAAAAUAAAABMQEAAAAKMTk0MzkyMjk0OAMAAAADMTYwAgAAAAQxMDA5BAAAAAEwBwAAAAoxMC8yNC8yMDIzCAAAAAoxMi8zMS8yMDE3CQAAAAEw05QI3YvU2whaa1zgjdTbCChDSVEuTllTRTpHTS5JUV9UT1RBTF9ERUJULkNRMTIwMTEuLi4uVVNEAQAAAFTupQMCAAAABTEyNTM4AQgAAAAFAAAAATEBAAAACjE1NTcyODA0OTEDAAAAAzE2MAIAAAAENDE3MwQAAAABMAcAAAAKMTAvMjQvMjAyMwgAAAAJMy8zMS8yMDExCQAAAAEwjpsY3YvU2wiSLVTgjdTbCChDSVEuTllTRTpHTS5JUV9U</t>
  </si>
  <si>
    <t>T1RBTF9MSUFCLkNRNDIwMTcuLi4uVVNEAQAAAFTupQMCAAAABjE3NjI4MgEIAAAABQAAAAExAQAAAAoxOTQzOTIyOTQ4AwAAAAMxNjACAAAABDEyNzYEAAAAATAHAAAACjEwLzI0LzIwMjMIAAAACjEyLzMxLzIwMTcJAAAAATDTlAjdi9TbCKtSXeCN1NsIKUNJUS5OWVNFOkdNLklRX1BSRUZfRVFVSVRZLkNRNDIwMTcuLi4uVVNEAQAAAFTupQMDAAAAAADTlAjdi9TbCCchY+CN1NsILENJUS5OWVNFOkdNLklRX1BSRUZfRElWX09USEVSLkNRMTIwMTEuLi4uVVNEAQAAAFTupQMCAAAAAzUwMwEIAAAABQAAAAExAQAAAAoxNTU3MjgwNDkxAwAAAAMxNjACAAAAAjk3BAAAAAEwBwAAAAoxMC8yNC8yMDIzCAAAAAkzLzMxLzIwMTEJAAAAATCOmxjdi9TbCN1tSOCN1NsIMUNJUS5OWVNFOkdNLklRX1RPVEFMX0NPTU1PTl9FUVVJVFkuQ1E0MjAxNy4uLi5VU0QBAAAAVO6lAwIAAAAFMzUwMDEBCAAAAAUAAAABMQEAAAAKMTk0MzkyMjk0OAMAAAADMTYwAgAAAAQxMDA2BAAAAAEwBwAAAAoxMC8yNC8yMDIzCAAAAAoxMi8zMS8yMDE3CQAAAAEw05QI3YvU2wjoCmTgjdTbCCJDSVEuTllTRTpHTS5JUV9DT0dTLkNRMTIwMTEuLi4uVVNEAQAAAFTupQMCAAAABTMxNjg1AQgAAAAFAAAAATEBAAAACjE1NTcyODA0OTEDAAAAAzE2MAIAAAACMzQEAAAAATAHAAAACjEwLzI0LzIwMjMIAAAACTMvMzEvMjAxMQkAAAABMI6b</t>
  </si>
  <si>
    <t>GN2L1NsI2VhJ4I3U2wgiQ0lRLk5ZU0U6R00uSVFfQVBJQy5DUTQyMDE3Li4uLlVTRAEAAABU7qUDAgAAAAUyNTM3MQEIAAAABQAAAAExAQAAAAoxOTQzOTIyOTQ4AwAAAAMxNjACAAAABDEwODQEAAAAATAHAAAACjEwLzI0LzIwMjMIAAAACjEyLzMxLzIwMTcJAAAAATDTlAjdi9TbCAfNZOCN1NsIIENJUS5OWVNFOkdNLklRX0FQLkNRMTIwMTEuLi4uVVNEAQAAAFTupQMCAAAABTI0NzM5AQgAAAAFAAAAATEBAAAACjE1NTcyODA0OTEDAAAAAzE2MAIAAAAEMTAxOAQAAAABMAcAAAAKMTAvMjQvMjAyMwgAAAAJMy8zMS8yMDExCQAAAAEwjpsY3YvU2wggKl/gjdTbCCBDSVEuTllTRTpHTS5JUV9BUi5DUTEyMDExLi4uLlVTRAEAAABU7qUDAgAAAAUxMjk5MAEIAAAABQAAAAExAQAAAAoxNTU3MjgwNDkxAwAAAAMxNjACAAAABDEwMjEEAAAAATAHAAAACjEwLzI0LzIwMjMIAAAACTMvMzEvMjAxMQkAAAABMI6bGN2L1NsIZRhM4I3U2wggQ0lRLk5ZU0U6R00uSVFfUkUuQ1E0MjAxNy4uLi5VU0QBAAAAVO6lAwIAAAAFMTc2MjcBCAAAAAUAAAABMQEAAAAKMTk0MzkyMjk0OAMAAAADMTYwAgAAAAQxMjIyBAAAAAEwBwAAAAoxMC8yNC8yMDIzCAAAAAoxMi8zMS8yMDE3CQAAAAEw05QI3YvU2wi+G0rgjdTbCCpDSVEuTllTRTpHTS5JUV9UT1RBTF9FUVVJVFkuQ1E0MjAxNy4uLi5VU0QBAAAAVO6lAwIAAAAFMzYy</t>
  </si>
  <si>
    <t>MDABCAAAAAUAAAABMQEAAAAKMTk0MzkyMjk0OAMAAAADMTYwAgAAAAQxMjc1BAAAAAEwBwAAAAoxMC8yNC8yMDIzCAAAAAoxMi8zMS8yMDE3CQAAAAEw05QI3YvU2wiZy1LgjdTbCCdDSVEuTllTRTpHTS5JUV9JTlZFTlRPUlkuQ1ExMjAxMS4uLi5VU0QBAAAAVO6lAwIAAAAFMTM5OTEBCAAAAAUAAAABMQEAAAAKMTU1NzI4MDQ5MQMAAAADMTYwAgAAAAQxMDQzBAAAAAEwBwAAAAoxMC8yNC8yMDIzCAAAAAkzLzMxLzIwMTEJAAAAATCOmxjdi9TbCNkoTeCN1NsIO0NJUS5OWVNFOkdNLklRX1RPVEFMX09VVFNUQU5ESU5HX0ZJTElOR19EQVRFLkNRNDIwMTcuLi4uVVNEAQAAAFTupQMCAAAABDE0MDABBAAAAAUAAAABNQEAAAAKMTk0MzkyMjk0OAIAAAAFMjQxNTMGAAAAATDTlAjdi9TbCJM7YOCN1NsIIUNJUS5OWVNFOkdNLklRX1NHQS5DUTEyMDExLi4uLlVTRAEAAABU7qUDAgAAAAQyOTk0AQgAAAAFAAAAATEBAAAACjE1NTcyODA0OTEDAAAAAzE2MAIAAAACMjMEAAAAATAHAAAACjEwLzI0LzIwMjMIAAAACTMvMzEvMjAxMQkAAAABMI6bGN2L1NsIop5W4I3U2wgoQ0lRLk5ZU0U6R00uSVFfVE9UQUxfREVCVC5DUTQyMDE3Li4uLlVTRAEAAABU7qUDAgAAAAU5NDIxOQEIAAAABQAAAAExAQAAAAoxOTQzOTIyOTQ4AwAAAAMxNjACAAAABDQxNzMEAAAAATAHAAAACjEwLzI0LzIwMjMIAAAACjEyLzMxLzIw</t>
  </si>
  <si>
    <t>MTcJAAAAATDTlAjdi9TbCB9NYeCN1NsINkNJUS5OWVNFOkdNLklRX1RPVEFMX1JFVl8xWVJfQU5OX0dST1dUSC5DUTEyMDExLi4uLlVTRAEAAABU7qUDAgAAAAcxNC45ODkxAQgAAAAFAAAAATEBAAAACjE1NTcyODA0OTEDAAAAAzE2MAIAAAAENDE5NAQAAAABMAcAAAAKMTAvMjQvMjAyMwgAAAAJMy8zMS8yMDExCQAAAAEwjpsY3YvU2wjXx13gjdTbCCxDSVEuTllTRTpHTS5JUV9QUkVGX0RJVl9PVEhFUi5DUTQyMDE3Li4uLlVTRAEAAABU7qUDAgAAAAIxNAEIAAAABQAAAAExAQAAAAoxOTQzOTIyOTQ4AwAAAAMxNjACAAAAAjk3BAAAAAEwBwAAAAoxMC8yNC8yMDIzCAAAAAoxMi8zMS8yMDE3CQAAAAEw05QI3YvU2wiIN2LgjdTbCCBDSVEuTllTRTpHTS5JUV9EQS5DUTEyMDExLi4uLlVTRAEAAABU7qUDAwAAAAAAjpsY3YvU2wi3c1jgjdTbCCJDSVEuTllTRTpHTS5JUV9DT0dTLkNRNDIwMTcuLi4uVVNEAQAAAFTupQMCAAAABTI5NjgxAQgAAAAFAAAAATEBAAAACjE5NDM5MjI5NDgDAAAAAzE2MAIAAAACMzQEAAAAATAHAAAACjEwLzI0LzIwMjMIAAAACjEyLzMxLzIwMTcJAAAAATDTlAjdi9TbCBKrYuCN1NsILkNJUS5OWVNFOkdNLklRX05FVF9JTlRFUkVTVF9FWFAuQ1ExMjAxMS4uLi5VU0QBAAAAVO6lAwIAAAADLTIyAQgAAAAFAAAAATEBAAAACjE1NTcyODA0OTEDAAAAAzE2MAIAAAADMzY4BAAA</t>
  </si>
  <si>
    <t>AAEwBwAAAAoxMC8yNC8yMDIzCAAAAAkzLzMxLzIwMTEJAAAAATCOmxjdi9TbCNCDWeCN1NsIIENJUS5OWVNFOkdNLklRX0FQLkNRNDIwMTcuLi4uVVNEAQAAAFTupQMCAAAABTIzOTI5AQgAAAAFAAAAATEBAAAACjE5NDM5MjI5NDgDAAAAAzE2MAIAAAAEMTAxOAQAAAABMAcAAAAKMTAvMjQvMjAyMwgAAAAKMTIvMzEvMjAxNwkAAAABMNOUCN2L1NsIWmtc4I3U2wgtQ0lRLk5ZU0U6R00uSVFfTkVUX1dPUktJTkdfQ0FQLkNRMTIwMTEuLi4uVVNEAQAAAFTupQMCAAAABS03MTA2AQgAAAAFAAAAATEBAAAACjE1NTcyODA0OTEDAAAAAzE2MAIAAAAEMTMxMQQAAAABMAcAAAAKMTAvMjQvMjAyMwgAAAAJMy8zMS8yMDExCQAAAAEwjpsY3YvU2wgwaF7gjdTbCCBDSVEuTllTRTpHTS5JUV9BUi5DUTQyMDE3Li4uLlVTRAEAAABU7qUDAgAAAAQ4MTY0AQgAAAAFAAAAATEBAAAACjE5NDM5MjI5NDgDAAAAAzE2MAIAAAAEMTAyMQQAAAABMAcAAAAKMTAvMjQvMjAyMwgAAAAKMTIvMzEvMjAxNwkAAAABMNOUCN2L1NsIq1Jd4I3U2wgjQ0lRLk5ZU0U6R00uSVFfQ0FQRVguQ1ExMjAxMS4uLi5VU0QBAAAAVO6lAwIAAAAFLTEzMjIBCAAAAAUAAAABMQEAAAAKMTU1NzI4MDQ5MQMAAAADMTYwAgAAAAQyMDIxBAAAAAEwBwAAAAoxMC8yNC8yMDIzCAAAAAkzLzMxLzIwMTEJAAAAATCOmxjdi9TbCPTnT+CN1NsIJ0NJUS5O</t>
  </si>
  <si>
    <t>WVNFOkdNLklRX0lOVkVOVE9SWS5DUTQyMDE3Li4uLlVTRAEAAABU7qUDAgAAAAUxMDY2MwEIAAAABQAAAAExAQAAAAoxOTQzOTIyOTQ4AwAAAAMxNjACAAAABDEwNDMEAAAAATAHAAAACjEwLzI0LzIwMjMIAAAACjEyLzMxLzIwMTcJAAAAATDTlAjdi9TbCEwWXuCN1NsIIUNJUS5OWVNFOkdNLklRX1NHQS5DUTQyMDE3Li4uLlVTRAEAAABU7qUDAgAAAAQyMTE4AQgAAAAFAAAAATEBAAAACjE5NDM5MjI5NDgDAAAAAzE2MAIAAAACMjMEAAAAATAHAAAACjEwLzI0LzIwMjMIAAAACjEyLzMxLzIwMTcJAAAAATDTlAjdi9TbCG+2XuCN1NsINkNJUS5OWVNFOkdNLklRX1RPVEFMX1JFVl8xWVJfQU5OX0dST1dUSC5DUTQyMDE3Li4uLlVTRAEAAABU7qUDAgAAAActNS40NjY4AQgAAAAFAAAAATEBAAAACjE5NDM5MjI5NDgDAAAAAzE2MAIAAAAENDE5NAQAAAABMAcAAAAKMTAvMjQvMjAyMwgAAAAKMTIvMzEvMjAxNwkAAAABMNOUCN2L1NsIy51f4I3U2wggQ0lRLk5ZU0U6R00uSVFfREEuQ1E0MjAxNy4uLi5VU0QBAAAAVO6lAwMAAAAAANOUCN2L1NsIVLhl4I3U2wguQ0lRLk5ZU0U6R00uSVFfTkVUX0lOVEVSRVNUX0VYUC5DUTQyMDE3Li4uLlVTRAEAAABU7qUDAgAAAAMtNjMBCAAAAAUAAAABMQEAAAAKMTk0MzkyMjk0OAMAAAADMTYwAgAAAAMzNjgEAAAAATAHAAAACjEwLzI0LzIwMjMIAAAACjEyLzMxLzIw</t>
  </si>
  <si>
    <t>MTcJAAAAATDTlAjdi9TbCPb4WeCN1NsILUNJUS5OWVNFOkdNLklRX05FVF9XT1JLSU5HX0NBUC5DUTQyMDE3Li4uLlVTRAEAAABU7qUDAgAAAAYtMjUxNTYBCAAAAAUAAAABMQEAAAAKMTk0MzkyMjk0OAMAAAADMTYwAgAAAAQxMzExBAAAAAEwBwAAAAoxMC8yNC8yMDIzCAAAAAoxMi8zMS8yMDE3CQAAAAEw05QI3YvU2wjC5FrgjdTbCCNDSVEuTllTRTpHTS5JUV9DQVBFWC5DUTQyMDE3Li4uLlVTRAEAAABU7qUDAgAAAAUtMjEwMAEIAAAABQAAAAExAQAAAAoxOTQzOTIyOTQ4AwAAAAMxNjACAAAABDIwMjEEAAAAATAHAAAACjEwLzI0LzIwMjMIAAAACjEyLzMxLzIwMTcJAAAAATDTlAjdi9TbCL4bSuCN1NsIJ0NJUS5OWVNFOkdNLklRX1RPVEFMX1JFVi5DUTMyMDE3Li4uLlVTRAEAAABU7qUDAgAAAAUzMzYyMwEIAAAABQAAAAExAQAAAAoxOTE3NjE1ODc4AwAAAAMxNjACAAAAAjI4BAAAAAEwBwAAAAoxMC8yNC8yMDIzCAAAAAk5LzMwLzIwMTcJAAAAATDTlAjdi9TbCOgKZOCN1NsIIENJUS5OWVNFOkdNLklRX05JLkNRMzIwMTcuLi4uVVNEAQAAAFTupQMCAAAABS0yOTgxAQgAAAAFAAAAATEBAAAACjE5MTc2MTU4NzgDAAAAAzE2MAIAAAACMTUEAAAAATAHAAAACjEwLzI0LzIwMjMIAAAACTkvMzAvMjAxNwkAAAABMNOUCN2L1NsIB81k4I3U2wgoQ0lRLk5ZU0U6R00uSVFfQ0FTSF9FUVVJVi5DUTMy</t>
  </si>
  <si>
    <t>MDE3Li4uLlVTRAEAAABU7qUDAgAAAAQ4NzkyAQgAAAAFAAAAATEBAAAACjE5MTc2MTU4NzgDAAAAAzE2MAIAAAAEMTA5NgQAAAABMAcAAAAKMTAvMjQvMjAyMwgAAAAJOS8zMC8yMDE3CQAAAAEw05QI3YvU2whvtl7gjdTbCCxDSVEuTllTRTpHTS5JUV9DQVNIX1NUX0lOVkVTVC5DUTMyMDE3Li4uLlVTRAEAAABU7qUDAgAAAAUxNzI0NgEIAAAABQAAAAExAQAAAAoxOTE3NjE1ODc4AwAAAAMxNjACAAAABDEwMDIEAAAAATAHAAAACjEwLzI0LzIwMjMIAAAACTkvMzAvMjAxNwkAAAABMNOUCN2L1NsIy51f4I3U2wgmQ0lRLk5ZU0U6R00uSVFfVE9UQUxfQ0EuQ1EzMjAxNy4uLi5VU0QBAAAAVO6lAwIAAAAFNzY2MTgBCAAAAAUAAAABMQEAAAAKMTkxNzYxNTg3OAMAAAADMTYwAgAAAAQxMDA4BAAAAAEwBwAAAAoxMC8yNC8yMDIzCAAAAAk5LzMwLzIwMTcJAAAAATDTlAjdi9TbCJM7YOCN1NsIKkNJUS5OWVNFOkdNLklRX1RPVEFMX0FTU0VUUy5DUTMyMDE3Li4uLlVTRAEAAABU7qUDAgAAAAYyMjk1MDIBCAAAAAUAAAABMQEAAAAKMTkxNzYxNTg3OAMAAAADMTYwAgAAAAQxMDA3BAAAAAEwBwAAAAoxMC8yNC8yMDIzCAAAAAk5LzMwLzIwMTcJAAAAATDTlAjdi9TbCJIkYeCN1NsIJkNJUS5OWVNFOkdNLklRX1RPVEFMX0NMLkNRMzIwMTcuLi4uVVNEAQAAAFTupQMCAAAABTgxODQ5AQgAAAAFAAAAATEBAAAA</t>
  </si>
  <si>
    <t>CjE5MTc2MTU4NzgDAAAAAzE2MAIAAAAEMTAwOQQAAAABMAcAAAAKMTAvMjQvMjAyMwgAAAAJOS8zMC8yMDE3CQAAAAEw05QI3YvU2wiZy1LgjdTbCChDSVEuTllTRTpHTS5JUV9UT1RBTF9MSUFCLkNRMzIwMTcuLi4uVVNEAQAAAFTupQMCAAAABjE4NjAyNQEIAAAABQAAAAExAQAAAAoxOTE3NjE1ODc4AwAAAAMxNjACAAAABDEyNzYEAAAAATAHAAAACjEwLzI0LzIwMjMIAAAACTkvMzAvMjAxNwkAAAABMNOUCN2L1NsIr6db4I3U2wgpQ0lRLk5ZU0U6R00uSVFfUFJFRl9FUVVJVFkuQ1EzMjAxNy4uLi5VU0QBAAAAVO6lAwMAAAAAANOUCN2L1NsIWmtc4I3U2wgxQ0lRLk5ZU0U6R00uSVFfVE9UQUxfQ09NTU9OX0VRVUlUWS5DUTMyMDE3Li4uLlVTRAEAAABU7qUDAgAAAAU0MjI0MwEIAAAABQAAAAExAQAAAAoxOTE3NjE1ODc4AwAAAAMxNjACAAAABDEwMDYEAAAAATAHAAAACjEwLzI0LzIwMjMIAAAACTkvMzAvMjAxNwkAAAABMNOUCN2L1NsI+fJJ4I3U2wgiQ0lRLk5ZU0U6R00uSVFfQVBJQy5DUTMyMDE3Li4uLlVTRAEAAABU7qUDAgAAAAUyNTc4MgEIAAAABQAAAAExAQAAAAoxOTE3NjE1ODc4AwAAAAMxNjACAAAABDEwODQEAAAAATAHAAAACjEwLzI0LzIwMjMIAAAACTkvMzAvMjAxNwkAAAABMNOUCN2L1NsIq1Jd4I3U2wggQ0lRLk5ZU0U6R00uSVFfUkUuQ1EzMjAxNy4uLi5VU0QBAAAAVO6lAwIA</t>
  </si>
  <si>
    <t>AAAFMjQyMzABCAAAAAUAAAABMQEAAAAKMTkxNzYxNTg3OAMAAAADMTYwAgAAAAQxMjIyBAAAAAEwBwAAAAoxMC8yNC8yMDIzCAAAAAk5LzMwLzIwMTcJAAAAATDTlAjdi9TbCOgKZOCN1NsIKkNJUS5OWVNFOkdNLklRX1RPVEFMX0VRVUlUWS5DUTMyMDE3Li4uLlVTRAEAAABU7qUDAgAAAAU0MzQ3NwEIAAAABQAAAAExAQAAAAoxOTE3NjE1ODc4AwAAAAMxNjACAAAABDEyNzUEAAAAATAHAAAACjEwLzI0LzIwMjMIAAAACTkvMzAvMjAxNwkAAAABMNOUCN2L1NsIB81k4I3U2wg7Q0lRLk5ZU0U6R00uSVFfVE9UQUxfT1VUU1RBTkRJTkdfRklMSU5HX0RBVEUuQ1EzMjAxNy4uLi5VU0QBAAAAVO6lAwIAAAAKMTQyMC40MDc1NgEEAAAABQAAAAE1AQAAAAoxOTE3NjE1ODc4AgAAAAUyNDE1MwYAAAABMNOUCN2L1NsIVLhl4I3U2wgoQ0lRLk5ZU0U6R00uSVFfVE9UQUxfREVCVC5DUTMyMDE3Li4uLlVTRAEAAABU7qUDAgAAAAU5MjY3MwEIAAAABQAAAAExAQAAAAoxOTE3NjE1ODc4AwAAAAMxNjACAAAABDQxNzMEAAAAATAHAAAACjEwLzI0LzIwMjMIAAAACTkvMzAvMjAxNwkAAAABMNOUCN2L1NsI9vhZ4I3U2wgsQ0lRLk5ZU0U6R00uSVFfUFJFRl9ESVZfT1RIRVIuQ1EzMjAxNy4uLi5VU0QBAAAAVO6lAwIAAAABMgEIAAAABQAAAAExAQAAAAoxOTE3NjE1ODc4AwAAAAMxNjACAAAAAjk3BAAAAAEwBwAAAAox</t>
  </si>
  <si>
    <t>MC8yNC8yMDIzCAAAAAk5LzMwLzIwMTcJAAAAATDTlAjdi9TbCMLkWuCN1NsIIkNJUS5OWVNFOkdNLklRX0NPR1MuQ1EzMjAxNy4uLi5VU0QBAAAAVO6lAwIAAAAFMjY4NTIBCAAAAAUAAAABMQEAAAAKMTkxNzYxNTg3OAMAAAADMTYwAgAAAAIzNAQAAAABMAcAAAAKMTAvMjQvMjAyMwgAAAAJOS8zMC8yMDE3CQAAAAEw05QI3YvU2wiSJGHgjdTbCCBDSVEuTllTRTpHTS5JUV9BUC5DUTMyMDE3Li4uLlVTRAEAAABU7qUDAgAAAAUyMzI2NQEIAAAABQAAAAExAQAAAAoxOTE3NjE1ODc4AwAAAAMxNjACAAAABDEwMTgEAAAAATAHAAAACjEwLzI0LzIwMjMIAAAACTkvMzAvMjAxNwkAAAABMNOUCN2L1NsIiDdi4I3U2wggQ0lRLk5ZU0U6R00uSVFfQVIuQ1EzMjAxNy4uLi5VU0QBAAAAVO6lAwIAAAAFMTAwMTMBCAAAAAUAAAABMQEAAAAKMTkxNzYxNTg3OAMAAAADMTYwAgAAAAQxMDIxBAAAAAEwBwAAAAoxMC8yNC8yMDIzCAAAAAk5LzMwLzIwMTcJAAAAATDTlAjdi9TbCBKrYuCN1NsIJ0NJUS5OWVNFOkdNLklRX0lOVkVOVE9SWS5DUTMyMDE3Li4uLlVTRAEAAABU7qUDAgAAAAUxMTc4OQEIAAAABQAAAAExAQAAAAoxOTE3NjE1ODc4AwAAAAMxNjACAAAABDEwNDMEAAAAATAHAAAACjEwLzI0LzIwMjMIAAAACTkvMzAvMjAxNwkAAAABMNOUCN2L1NsImctS4I3U2wghQ0lRLk5ZU0U6R00uSVFfU0dBLkNRMzIw</t>
  </si>
  <si>
    <t>MTcuLi4uVVNEAQAAAFTupQMCAAAABDE5MzQBCAAAAAUAAAABMQEAAAAKMTkxNzYxNTg3OAMAAAADMTYwAgAAAAIyMwQAAAABMAcAAAAKMTAvMjQvMjAyMwgAAAAJOS8zMC8yMDE3CQAAAAEw05QI3YvU2wgp+2LgjdTbCDZDSVEuTllTRTpHTS5JUV9UT1RBTF9SRVZfMVlSX0FOTl9HUk9XVEguQ1EzMjAxNy4uLi5VU0QBAAAAVO6lAwIAAAAILTEzLjU0MTIBCAAAAAUAAAABMQEAAAAKMTkxNzYxNTg3OAMAAAADMTYwAgAAAAQ0MTk0BAAAAAEwBwAAAAoxMC8yNC8yMDIzCAAAAAk5LzMwLzIwMTcJAAAAATDTlAjdi9TbCEwWXuCN1NsIIENJUS5OWVNFOkdNLklRX0RBLkNRMzIwMTcuLi4uVVNEAQAAAFTupQMDAAAAAADTlAjdi9TbCPnySeCN1NsILkNJUS5OWVNFOkdNLklRX05FVF9JTlRFUkVTVF9FWFAuQ1EzMjAxNy4uLi5VU0QBAAAAVO6lAwIAAAADLTkyAQgAAAAFAAAAATEBAAAACjE5MTc2MTU4NzgDAAAAAzE2MAIAAAADMzY4BAAAAAEwBwAAAAoxMC8yNC8yMDIzCAAAAAk5LzMwLzIwMTcJAAAAATDTlAjdi9TbCG+2XuCN1NsILUNJUS5OWVNFOkdNLklRX05FVF9XT1JLSU5HX0NBUC5DUTMyMDE3Li4uLlVTRAEAAABU7qUDAgAAAAYtMjEzNTABCAAAAAUAAAABMQEAAAAKMTkxNzYxNTg3OAMAAAADMTYwAgAAAAQxMzExBAAAAAEwBwAAAAoxMC8yNC8yMDIzCAAAAAk5LzMwLzIwMTcJAAAAATDTlAjdi9Tb</t>
  </si>
  <si>
    <t>CMh2X+CN1NsII0NJUS5OWVNFOkdNLklRX0NBUEVYLkNRMzIwMTcuLi4uVVNEAQAAAFTupQMCAAAABS0yMTY3AQgAAAAFAAAAATEBAAAACjE5MTc2MTU4NzgDAAAAAzE2MAIAAAAEMjAyMQQAAAABMAcAAAAKMTAvMjQvMjAyMwgAAAAJOS8zMC8yMDE3CQAAAAEw05QI3YvU2wiTO2DgjdTbCCdDSVEuTllTRTpHTS5JUV9UT1RBTF9SRVYuQ1EyMjAxNy4uLi5VU0QBAAAAVO6lAwIAAAAFMzY5ODQBCAAAAAUAAAABMQEAAAAKMTg5NzExMzc0NQMAAAADMTYwAgAAAAIyOAQAAAABMAcAAAAKMTAvMjQvMjAyMwgAAAAJNi8zMC8yMDE3CQAAAAEw05QI3YvU2wirUl3gjdTbCCBDSVEuTllTRTpHTS5JUV9OSS5DUTIyMDE3Li4uLlVTRAEAAABU7qUDAgAAAAQxNjYwAQgAAAAFAAAAATEBAAAACjE4OTcxMTM3NDUDAAAAAzE2MAIAAAACMTUEAAAAATAHAAAACjEwLzI0LzIwMjMIAAAACTYvMzAvMjAxNwkAAAABMNOUCN2L1NsIRpdj4I3U2wgoQ0lRLk5ZU0U6R00uSVFfQ0FTSF9FUVVJVi5DUTIyMDE3Li4uLlVTRAEAAABU7qUDAgAAAAUxMTM5OAEIAAAABQAAAAExAQAAAAoxODk3MTEzNzQ1AwAAAAMxNjACAAAABDEwOTYEAAAAATAHAAAACjEwLzI0LzIwMjMIAAAACTYvMzAvMjAxNwkAAAABMNOUCN2L1NsI6Apk4I3U2wgsQ0lRLk5ZU0U6R00uSVFfQ0FTSF9TVF9JTlZFU1QuQ1EyMjAxNy4uLi5VU0QBAAAAVO6lAwIA</t>
  </si>
  <si>
    <t>AAAFMjA1MzEBCAAAAAUAAAABMQEAAAAKMTg5NzExMzc0NQMAAAADMTYwAgAAAAQxMDAyBAAAAAEwBwAAAAoxMC8yNC8yMDIzCAAAAAk2LzMwLzIwMTcJAAAAATDTlAjdi9TbCJnLUuCN1NsIJkNJUS5OWVNFOkdNLklRX1RPVEFMX0NBLkNRMjIwMTcuLi4uVVNEAQAAAFTupQMCAAAABTg1MDgxAQgAAAAFAAAAATEBAAAACjE4OTcxMTM3NDUDAAAAAzE2MAIAAAAEMTAwOAQAAAABMAcAAAAKMTAvMjQvMjAyMwgAAAAJNi8zMC8yMDE3CQAAAAEw05QI3YvU2wgHzWTgjdTbCCpDSVEuTllTRTpHTS5JUV9UT1RBTF9BU1NFVFMuQ1EyMjAxNy4uLi5VU0QBAAAAVO6lAwIAAAAGMjQwMzAwAQgAAAAFAAAAATEBAAAACjE4OTcxMTM3NDUDAAAAAzE2MAIAAAAEMTAwNwQAAAABMAcAAAAKMTAvMjQvMjAyMwgAAAAJNi8zMC8yMDE3CQAAAAEw05QI3YvU2whUuGXgjdTbCCZDSVEuTllTRTpHTS5JUV9UT1RBTF9DTC5DUTIyMDE3Li4uLlVTRAEAAABU7qUDAgAAAAU5NDMwNgEIAAAABQAAAAExAQAAAAoxODk3MTEzNzQ1AwAAAAMxNjACAAAABDEwMDkEAAAAATAHAAAACjEwLzI0LzIwMjMIAAAACTYvMzAvMjAxNwkAAAABMNOUCN2L1NsI+fJJ4I3U2wgoQ0lRLk5ZU0U6R00uSVFfVE9UQUxfTElBQi5DUTIyMDE3Li4uLlVTRAEAAABU7qUDAgAAAAYxOTQ1NzUBCAAAAAUAAAABMQEAAAAKMTg5NzExMzc0NQMAAAADMTYwAgAA</t>
  </si>
  <si>
    <t>AAQxMjc2BAAAAAEwBwAAAAoxMC8yNC8yMDIzCAAAAAk2LzMwLzIwMTcJAAAAATDTlAjdi9TbCJM7YOCN1NsIKUNJUS5OWVNFOkdNLklRX1BSRUZfRVFVSVRZLkNRMjIwMTcuLi4uVVNEAQAAAFTupQMDAAAAAADTlAjdi9TbCJIkYeCN1NsIMUNJUS5OWVNFOkdNLklRX1RPVEFMX0NPTU1PTl9FUVVJVFkuQ1EyMjAxNy4uLi5VU0QBAAAAVO6lAwIAAAAFNDU1MjEBCAAAAAUAAAABMQEAAAAKMTg5NzExMzc0NQMAAAADMTYwAgAAAAQxMDA2BAAAAAEwBwAAAAoxMC8yNC8yMDIzCAAAAAk2LzMwLzIwMTcJAAAAATDTlAjdi9TbCIg3YuCN1NsIIkNJUS5OWVNFOkdNLklRX0FQSUMuQ1EyMjAxNy4uLi5VU0QBAAAAVO6lAwIAAAAFMjYzMjgBCAAAAAUAAAABMQEAAAAKMTg5NzExMzc0NQMAAAADMTYwAgAAAAQxMDg0BAAAAAEwBwAAAAoxMC8yNC8yMDIzCAAAAAk2LzMwLzIwMTcJAAAAATDTlAjdi9TbCBKrYuCN1NsIIENJUS5OWVNFOkdNLklRX1JFLkNRMjIwMTcuLi4uVVNEAQAAAFTupQMCAAAABTI4NTQ3AQgAAAAFAAAAATEBAAAACjE4OTcxMTM3NDUDAAAAAzE2MAIAAAAEMTIyMgQAAAABMAcAAAAKMTAvMjQvMjAyMwgAAAAJNi8zMC8yMDE3CQAAAAEw05QI3YvU2wirUl3gjdTbCCpDSVEuTllTRTpHTS5JUV9UT1RBTF9FUVVJVFkuQ1EyMjAxNy4uLi5VU0QBAAAAVO6lAwIAAAAFNDU3MjUBCAAAAAUAAAABMQEA</t>
  </si>
  <si>
    <t>AAAKMTg5NzExMzc0NQMAAAADMTYwAgAAAAQxMjc1BAAAAAEwBwAAAAoxMC8yNC8yMDIzCAAAAAk2LzMwLzIwMTcJAAAAATDTlAjdi9TbCEwWXuCN1NsIO0NJUS5OWVNFOkdNLklRX1RPVEFMX09VVFNUQU5ESU5HX0ZJTElOR19EQVRFLkNRMjIwMTcuLi4uVVNEAQAAAFTupQMCAAAACzE0NTcuMjA4MjY0AQQAAAAFAAAAATUBAAAACjE4OTcxMTM3NDUCAAAABTI0MTUzBgAAAAEw05QI3YvU2whvtl7gjdTbCChDSVEuTllTRTpHTS5JUV9UT1RBTF9ERUJULkNRMjIwMTcuLi4uVVNEAQAAAFTupQMCAAAABTg5MDg5AQgAAAAFAAAAATEBAAAACjE4OTcxMTM3NDUDAAAAAzE2MAIAAAAENDE3MwQAAAABMAcAAAAKMTAvMjQvMjAyMwgAAAAJNi8zMC8yMDE3CQAAAAEw05QI3YvU2wjIdl/gjdTbCCxDSVEuTllTRTpHTS5JUV9QUkVGX0RJVl9PVEhFUi5DUTIyMDE3Li4uLlVTRAEAAABU7qUDAwAAAAAA05QI3YvU2whUuGXgjdTbCCJDSVEuTllTRTpHTS5JUV9DT0dTLkNRMjIwMTcuLi4uVVNEAQAAAFTupQMCAAAABTI5NTM1AQgAAAAFAAAAATEBAAAACjE4OTcxMTM3NDUDAAAAAzE2MAIAAAACMzQEAAAAATAHAAAACjEwLzI0LzIwMjMIAAAACTYvMzAvMjAxNwkAAAABMNOUCN2L1NsImctS4I3U2wggQ0lRLk5ZU0U6R00uSVFfQVAuQ1EyMjAxNy4uLi5VU0QBAAAAVO6lAwIAAAAFMjM0MDQBCAAAAAUAAAABMQEAAAAK</t>
  </si>
  <si>
    <t>MTg5NzExMzc0NQMAAAADMTYwAgAAAAQxMDE4BAAAAAEwBwAAAAoxMC8yNC8yMDIzCAAAAAk2LzMwLzIwMTcJAAAAATDTlAjdi9TbCPb4WeCN1NsIIENJUS5OWVNFOkdNLklRX0FSLkNRMjIwMTcuLi4uVVNEAQAAAFTupQMCAAAABDk3OTYBCAAAAAUAAAABMQEAAAAKMTg5NzExMzc0NQMAAAADMTYwAgAAAAQxMDIxBAAAAAEwBwAAAAoxMC8yNC8yMDIzCAAAAAk2LzMwLzIwMTcJAAAAATDTlAjdi9TbCIq9WuCN1NsIJ0NJUS5OWVNFOkdNLklRX0lOVkVOVE9SWS5DUTIyMDE3Li4uLlVTRAEAAABU7qUDAgAAAAUxMTI4OQEIAAAABQAAAAExAQAAAAoxODk3MTEzNzQ1AwAAAAMxNjACAAAABDEwNDMEAAAAATAHAAAACjEwLzI0LzIwMjMIAAAACTYvMzAvMjAxNwkAAAABMNOUCN2L1NsIr6db4I3U2wghQ0lRLk5ZU0U6R00uSVFfU0dBLkNRMjIwMTcuLi4uVVNEAQAAAFTupQMCAAAABDIxNDcBCAAAAAUAAAABMQEAAAAKMTg5NzExMzc0NQMAAAADMTYwAgAAAAIyMwQAAAABMAcAAAAKMTAvMjQvMjAyMwgAAAAJNi8zMC8yMDE3CQAAAAEw05QI3YvU2wiIN2LgjdTbCDZDSVEuTllTRTpHTS5JUV9UT1RBTF9SRVZfMVlSX0FOTl9HUk9XVEguQ1EyMjAxNy4uLi5VU0QBAAAAVO6lAwIAAAAHLTEuMDY3NAEIAAAABQAAAAExAQAAAAoxODk3MTEzNzQ1AwAAAAMxNjACAAAABDQxOTQEAAAAATAHAAAACjEwLzI0LzIwMjMI</t>
  </si>
  <si>
    <t>AAAACTYvMzAvMjAxNwkAAAABMNOUCN2L1NsIEqti4I3U2wggQ0lRLk5ZU0U6R00uSVFfREEuQ1EyMjAxNy4uLi5VU0QBAAAAVO6lAwMAAAAAANOUCN2L1NsIRpdj4I3U2wguQ0lRLk5ZU0U6R00uSVFfTkVUX0lOVEVSRVNUX0VYUC5DUTIyMDE3Li4uLlVTRAEAAABU7qUDAgAAAAMtNjQBCAAAAAUAAAABMQEAAAAKMTg5NzExMzc0NQMAAAADMTYwAgAAAAMzNjgEAAAAATAHAAAACjEwLzI0LzIwMjMIAAAACTYvMzAvMjAxNwkAAAABMNOUCN2L1NsI6Apk4I3U2wgtQ0lRLk5ZU0U6R00uSVFfTkVUX1dPUktJTkdfQ0FQLkNRMjIwMTcuLi4uVVNEAQAAAFTupQMCAAAABi0yODY5MAEIAAAABQAAAAExAQAAAAoxODk3MTEzNzQ1AwAAAAMxNjACAAAABDEzMTEEAAAAATAHAAAACjEwLzI0LzIwMjMIAAAACTYvMzAvMjAxNwkAAAABMNOUCN2L1NsIB81k4I3U2wgjQ0lRLk5ZU0U6R00uSVFfQ0FQRVguQ1EyMjAxNy4uLi5VU0QBAAAAVO6lAwIAAAAFLTI0NTYBCAAAAAUAAAABMQEAAAAKMTg5NzExMzc0NQMAAAADMTYwAgAAAAQyMDIxBAAAAAEwBwAAAAoxMC8yNC8yMDIzCAAAAAk2LzMwLzIwMTcJAAAAATDTlAjdi9TbCG+2XuCN1NsIJ0NJUS5OWVNFOkdNLklRX1RPVEFMX1JFVi5DUTEyMDE3Li4uLlVTRAEAAABU7qUDAgAAAAUzNzI2NgEIAAAABQAAAAExAQAAAAoxODg1MTAwODIyAwAAAAMxNjACAAAAAjI4BAAA</t>
  </si>
  <si>
    <t>AAEwBwAAAAoxMC8yNC8yMDIzCAAAAAkzLzMxLzIwMTcJAAAAATDTlAjdi9TbCJnLUuCN1NsIIENJUS5OWVNFOkdNLklRX05JLkNRMTIwMTcuLi4uVVNEAQAAAFTupQMCAAAABDI2MDgBCAAAAAUAAAABMQEAAAAKMTg4NTEwMDgyMgMAAAADMTYwAgAAAAIxNQQAAAABMAcAAAAKMTAvMjQvMjAyMwgAAAAJMy8zMS8yMDE3CQAAAAEw05QI3YvU2wivp1vgjdTbCChDSVEuTllTRTpHTS5JUV9DQVNIX0VRVUlWLkNRMTIwMTcuLi4uVVNEAQAAAFTupQMCAAAABTEwMTY0AQgAAAAFAAAAATEBAAAACjE4ODUxMDA4MjIDAAAAAzE2MAIAAAAEMTA5NgQAAAABMAcAAAAKMTAvMjQvMjAyMwgAAAAJMy8zMS8yMDE3CQAAAAEw05QI3YvU2whaa1zgjdTbCCxDSVEuTllTRTpHTS5JUV9DQVNIX1NUX0lOVkVTVC5DUTEyMDE3Li4uLlVTRAEAAABU7qUDAgAAAAUyMDQyNAEIAAAABQAAAAExAQAAAAoxODg1MTAwODIyAwAAAAMxNjACAAAABDEwMDIEAAAAATAHAAAACjEwLzI0LzIwMjMIAAAACTMvMzEvMjAxNwkAAAABMNOUCN2L1NsItCtd4I3U2wgmQ0lRLk5ZU0U6R00uSVFfVE9UQUxfQ0EuQ1ExMjAxNy4uLi5VU0QBAAAAVO6lAwIAAAAFNzk1OTgBCAAAAAUAAAABMQEAAAAKMTg4NTEwMDgyMgMAAAADMTYwAgAAAAQxMDA4BAAAAAEwBwAAAAoxMC8yNC8yMDIzCAAAAAkzLzMxLzIwMTcJAAAAATDTlAjdi9TbCEwWXuCN1NsI</t>
  </si>
  <si>
    <t>KkNJUS5OWVNFOkdNLklRX1RPVEFMX0FTU0VUUy5DUTEyMDE3Li4uLlVTRAEAAABU7qUDAgAAAAYyMzA3OTMBCAAAAAUAAAABMQEAAAAKMTg4NTEwMDgyMgMAAAADMTYwAgAAAAQxMDA3BAAAAAEwBwAAAAoxMC8yNC8yMDIzCAAAAAkzLzMxLzIwMTcJAAAAATDTlAjdi9TbCGvlY+CN1NsIJkNJUS5OWVNFOkdNLklRX1RPVEFMX0NMLkNRMTIwMTcuLi4uVVNEAQAAAFTupQMCAAAABTkwOTA0AQgAAAAFAAAAATEBAAAACjE4ODUxMDA4MjIDAAAAAzE2MAIAAAAEMTAwOQQAAAABMAcAAAAKMTAvMjQvMjAyMwgAAAAJMy8zMS8yMDE3CQAAAAEw05QI3YvU2wgHzWTgjdTbCChDSVEuTllTRTpHTS5JUV9UT1RBTF9MSUFCLkNRMTIwMTcuLi4uVVNEAQAAAFTupQMCAAAABjE4NDU3OQEIAAAABQAAAAExAQAAAAoxODg1MTAwODIyAwAAAAMxNjACAAAABDEyNzYEAAAAATAHAAAACjEwLzI0LzIwMjMIAAAACTMvMzEvMjAxNwkAAAABMNOUCN2L1NsIVLhl4I3U2wgpQ0lRLk5ZU0U6R00uSVFfUFJFRl9FUVVJVFkuQ1ExMjAxNy4uLi5VU0QBAAAAVO6lAwMAAAAAANOUCN2L1NsI9vhZ4I3U2wgxQ0lRLk5ZU0U6R00uSVFfVE9UQUxfQ09NTU9OX0VRVUlUWS5DUTEyMDE3Li4uLlVTRAEAAABU7qUDAgAAAAU0NTk3MgEIAAAABQAAAAExAQAAAAoxODg1MTAwODIyAwAAAAMxNjACAAAABDEwMDYEAAAAATAHAAAACjEwLzI0LzIw</t>
  </si>
  <si>
    <t>MjMIAAAACTMvMzEvMjAxNwkAAAABMNOUCN2L1NsIir1a4I3U2wgiQ0lRLk5ZU0U6R00uSVFfQVBJQy5DUTEyMDE3Li4uLlVTRAEAAABU7qUDAgAAAAUyNzAxMgEIAAAABQAAAAExAQAAAAoxODg1MTAwODIyAwAAAAMxNjACAAAABDEwODQEAAAAATAHAAAACjEwLzI0LzIwMjMIAAAACTMvMzEvMjAxNwkAAAABMNOUCN2L1NsIkiRh4I3U2wggQ0lRLk5ZU0U6R00uSVFfUkUuQ1ExMjAxNy4uLi5VU0QBAAAAVO6lAwIAAAAFMjgxOTUBCAAAAAUAAAABMQEAAAAKMTg4NTEwMDgyMgMAAAADMTYwAgAAAAQxMjIyBAAAAAEwBwAAAAoxMC8yNC8yMDIzCAAAAAkzLzMxLzIwMTcJAAAAATDTlAjdi9TbCBKrYuCN1NsIKkNJUS5OWVNFOkdNLklRX1RPVEFMX0VRVUlUWS5DUTEyMDE3Li4uLlVTRAEAAABU7qUDAgAAAAU0NjIxNAEIAAAABQAAAAExAQAAAAoxODg1MTAwODIyAwAAAAMxNjACAAAABDEyNzUEAAAAATAHAAAACjEwLzI0LzIwMjMIAAAACTMvMzEvMjAxNwkAAAABMNOUCN2L1NsI+fJJ4I3U2wg7Q0lRLk5ZU0U6R00uSVFfVE9UQUxfT1VUU1RBTkRJTkdfRklMSU5HX0RBVEUuQ1ExMjAxNy4uLi5VU0QBAAAAVO6lAwIAAAALMTUwOS4xMTEzNTMBBAAAAAUAAAABNQEAAAAKMTg4NTEwMDgyMgIAAAAFMjQxNTMGAAAAATDTlAjdi9TbCEaXY+CN1NsIKENJUS5OWVNFOkdNLklRX1RPVEFMX0RFQlQuQ1ExMjAxNy4u</t>
  </si>
  <si>
    <t>Li5VU0QBAAAAVO6lAwIAAAAFOTA5MDEBCAAAAAUAAAABMQEAAAAKMTg4NTEwMDgyMgMAAAADMTYwAgAAAAQ0MTczBAAAAAEwBwAAAAoxMC8yNC8yMDIzCAAAAAkzLzMxLzIwMTcJAAAAATDTlAjdi9TbCLQrXeCN1NsILENJUS5OWVNFOkdNLklRX1BSRUZfRElWX09USEVSLkNRMTIwMTcuLi4uVVNEAQAAAFTupQMDAAAAAADTlAjdi9TbCEwWXuCN1NsIIkNJUS5OWVNFOkdNLklRX0NPR1MuQ1ExMjAxNy4uLi5VU0QBAAAAVO6lAwIAAAAFMjk3NjEBCAAAAAUAAAABMQEAAAAKMTg4NTEwMDgyMgMAAAADMTYwAgAAAAIzNAQAAAABMAcAAAAKMTAvMjQvMjAyMwgAAAAJMy8zMS8yMDE3CQAAAAEw05QI3YvU2whvtl7gjdTbCCBDSVEuTllTRTpHTS5JUV9BUC5DUTEyMDE3Li4uLlVTRAEAAABU7qUDAgAAAAUyODcyNQEIAAAABQAAAAExAQAAAAoxODg1MTAwODIyAwAAAAMxNjACAAAABDEwMTgEAAAAATAHAAAACjEwLzI0LzIwMjMIAAAACTMvMzEvMjAxNwkAAAABMNOUCN2L1NsIyHZf4I3U2wggQ0lRLk5ZU0U6R00uSVFfQVIuQ1ExMjAxNy4uLi5VU0QBAAAAVO6lAwIAAAAFMTA4OTgBCAAAAAUAAAABMQEAAAAKMTg4NTEwMDgyMgMAAAADMTYwAgAAAAQxMDIxBAAAAAEwBwAAAAoxMC8yNC8yMDIzCAAAAAkzLzMxLzIwMTcJAAAAATDTlAjdi9TbCJM7YOCN1NsIJ0NJUS5OWVNFOkdNLklRX0lOVkVOVE9SWS5DUTEy</t>
  </si>
  <si>
    <t>MDE3Li4uLlVTRAEAAABU7qUDAgAAAAUxNDY4NgEIAAAABQAAAAExAQAAAAoxODg1MTAwODIyAwAAAAMxNjACAAAABDEwNDMEAAAAATAHAAAACjEwLzI0LzIwMjMIAAAACTMvMzEvMjAxNwkAAAABMNOUCN2L1NsI9vhZ4I3U2wghQ0lRLk5ZU0U6R00uSVFfU0dBLkNRMTIwMTcuLi4uVVNEAQAAAFTupQMCAAAABDIwMjcBCAAAAAUAAAABMQEAAAAKMTg4NTEwMDgyMgMAAAADMTYwAgAAAAIyMwQAAAABMAcAAAAKMTAvMjQvMjAyMwgAAAAJMy8zMS8yMDE3CQAAAAEw05QI3YvU2wiKvVrgjdTbCDZDSVEuTllTRTpHTS5JUV9UT1RBTF9SRVZfMVlSX0FOTl9HUk9XVEguQ1ExMjAxNy4uLi5VU0QBAAAAVO6lAwIAAAAHMTIuODcyNQEIAAAABQAAAAExAQAAAAoxODg1MTAwODIyAwAAAAMxNjACAAAABDQxOTQEAAAAATAHAAAACjEwLzI0LzIwMjMIAAAACTMvMzEvMjAxNwkAAAABMNOUCN2L1NsIr6db4I3U2wggQ0lRLk5ZU0U6R00uSVFfREEuQ1ExMjAxNy4uLi5VU0QBAAAAVO6lAwMAAAAAANOUCN2L1NsIWmtc4I3U2wguQ0lRLk5ZU0U6R00uSVFfTkVUX0lOVEVSRVNUX0VYUC5DUTEyMDE3Li4uLlVTRAEAAABU7qUDAgAAAAMtOTABCAAAAAUAAAABMQEAAAAKMTg4NTEwMDgyMgMAAAADMTYwAgAAAAMzNjgEAAAAATAHAAAACjEwLzI0LzIwMjMIAAAACTMvMzEvMjAxNwkAAAABMNOUCN2L1NsIkKRS4I3U2wgtQ0lR</t>
  </si>
  <si>
    <t>Lk5ZU0U6R00uSVFfTkVUX1dPUktJTkdfQ0FQLkNRMTIwMTcuLi4uVVNEAQAAAFTupQMCAAAABi0zMDM4MAEIAAAABQAAAAExAQAAAAoxODg1MTAwODIyAwAAAAMxNjACAAAABDEzMTEEAAAAATAHAAAACjEwLzI0LzIwMjMIAAAACTMvMzEvMjAxNwkAAAABMNOUCN2L1NsIRpdj4I3U2wgjQ0lRLk5ZU0U6R00uSVFfQ0FQRVguQ1ExMjAxNy4uLi5VU0QBAAAAVO6lAwIAAAAFLTE3MzABCAAAAAUAAAABMQEAAAAKMTg4NTEwMDgyMgMAAAADMTYwAgAAAAQyMDIxBAAAAAEwBwAAAAoxMC8yNC8yMDIzCAAAAAkzLzMxLzIwMTcJAAAAATDTlAjdi9TbCGvlY+CN1NsIJ0NJUS5OWVNFOkdNLklRX1RPVEFMX1JFVi5DUTQyMDE2Li4uLlVTRAEAAABU7qUDAgAAAAUzOTg5NgEIAAAABQAAAAExAQAAAAoxODczMzAzMzQ5AwAAAAMxNjACAAAAAjI4BAAAAAEwBwAAAAoxMC8yNC8yMDIzCAAAAAoxMi8zMS8yMDE2CQAAAAEw05QI3YvU2wiTO2DgjdTbCCBDSVEuTllTRTpHTS5JUV9OSS5DUTQyMDE2Li4uLlVTRAEAAABU7qUDAgAAAAQxODM1AQgAAAAFAAAAATEBAAAACjE4NzMzMDMzNDkDAAAAAzE2MAIAAAACMTUEAAAAATAHAAAACjEwLzI0LzIwMjMIAAAACjEyLzMxLzIwMTYJAAAAATDTlAjdi9TbCJIkYeCN1NsIKENJUS5OWVNFOkdNLklRX0NBU0hfRVFVSVYuQ1E0MjAxNi4uLi5VU0QBAAAAVO6lAwIAAAAEOTc3NAEI</t>
  </si>
  <si>
    <t>AAAABQAAAAExAQAAAAoxODczMzAzMzQ5AwAAAAMxNjACAAAABDEwOTYEAAAAATAHAAAACjEwLzI0LzIwMjMIAAAACjEyLzMxLzIwMTYJAAAAATDTlAjdi9TbCIg3YuCN1NsILENJUS5OWVNFOkdNLklRX0NBU0hfU1RfSU5WRVNULkNRNDIwMTYuLi4uVVNEAQAAAFTupQMCAAAABTIxNjE1AQgAAAAFAAAAATEBAAAACjE4NzMzMDMzNDkDAAAAAzE2MAIAAAAEMTAwMgQAAAABMAcAAAAKMTAvMjQvMjAyMwgAAAAKMTIvMzEvMjAxNgkAAAABMNOUCN2L1NsIEqti4I3U2wgmQ0lRLk5ZU0U6R00uSVFfVE9UQUxfQ0EuQ1E0MjAxNi4uLi5VU0QBAAAAVO6lAwIAAAAFNzYyMDMBCAAAAAUAAAABMQEAAAAKMTg3MzMwMzM0OQMAAAADMTYwAgAAAAQxMDA4BAAAAAEwBwAAAAoxMC8yNC8yMDIzCAAAAAoxMi8zMS8yMDE2CQAAAAEw05QI3YvU2whaa1zgjdTbCCpDSVEuTllTRTpHTS5JUV9UT1RBTF9BU1NFVFMuQ1E0MjAxNi4uLi5VU0QBAAAAVO6lAwIAAAAGMjIxNjkwAQgAAAAFAAAAATEBAAAACjE4NzMzMDMzNDkDAAAAAzE2MAIAAAAEMTAwNwQAAAABMAcAAAAKMTAvMjQvMjAyMwgAAAAKMTIvMzEvMjAxNgkAAAABMNOUCN2L1NsItCtd4I3U2wgmQ0lRLk5ZU0U6R00uSVFfVE9UQUxfQ0wuQ1E0MjAxNi4uLi5VU0QBAAAAVO6lAwIAAAAFODUxODEBCAAAAAUAAAABMQEAAAAKMTg3MzMwMzM0OQMAAAADMTYwAgAAAAQx</t>
  </si>
  <si>
    <t>MDA5BAAAAAEwBwAAAAoxMC8yNC8yMDIzCAAAAAoxMi8zMS8yMDE2CQAAAAEw05QI3YvU2whR713gjdTbCChDSVEuTllTRTpHTS5JUV9UT1RBTF9MSUFCLkNRNDIwMTYuLi4uVVNEAQAAAFTupQMCAAAABjE3NzYxNQEIAAAABQAAAAExAQAAAAoxODczMzAzMzQ5AwAAAAMxNjACAAAABDEyNzYEAAAAATAHAAAACjEwLzI0LzIwMjMIAAAACjEyLzMxLzIwMTYJAAAAATDTlAjdi9TbCJCkUuCN1NsIKUNJUS5OWVNFOkdNLklRX1BSRUZfRVFVSVRZLkNRNDIwMTYuLi4uVVNEAQAAAFTupQMDAAAAAADTlAjdi9TbCG+2XuCN1NsIMUNJUS5OWVNFOkdNLklRX1RPVEFMX0NPTU1PTl9FUVVJVFkuQ1E0MjAxNi4uLi5VU0QBAAAAVO6lAwIAAAAFNDM4MzYBCAAAAAUAAAABMQEAAAAKMTg3MzMwMzM0OQMAAAADMTYwAgAAAAQxMDA2BAAAAAEwBwAAAAoxMC8yNC8yMDIzCAAAAAoxMi8zMS8yMDE2CQAAAAEw05QI3YvU2wj2+FngjdTbCCJDSVEuTllTRTpHTS5JUV9BUElDLkNRNDIwMTYuLi4uVVNEAQAAAFTupQMCAAAABTI2OTgzAQgAAAAFAAAAATEBAAAACjE4NzMzMDMzNDkDAAAAAzE2MAIAAAAEMTA4NAQAAAABMAcAAAAKMTAvMjQvMjAyMwgAAAAKMTIvMzEvMjAxNgkAAAABMNOUCN2L1NsI+fJJ4I3U2wggQ0lRLk5ZU0U6R00uSVFfUkUuQ1E0MjAxNi4uLi5VU0QBAAAAVO6lAwIAAAAFMjYxNjgBCAAAAAUAAAABMQEA</t>
  </si>
  <si>
    <t>AAAKMTg3MzMwMzM0OQMAAAADMTYwAgAAAAQxMjIyBAAAAAEwBwAAAAoxMC8yNC8yMDIzCAAAAAoxMi8zMS8yMDE2CQAAAAEw05QI3YvU2wivp1vgjdTbCCpDSVEuTllTRTpHTS5JUV9UT1RBTF9FUVVJVFkuQ1E0MjAxNi4uLi5VU0QBAAAAVO6lAwIAAAAFNDQwNzUBCAAAAAUAAAABMQEAAAAKMTg3MzMwMzM0OQMAAAADMTYwAgAAAAQxMjc1BAAAAAEwBwAAAAoxMC8yNC8yMDIzCAAAAAoxMi8zMS8yMDE2CQAAAAEw05QI3YvU2wj3nU3gjdTbCDtDSVEuTllTRTpHTS5JUV9UT1RBTF9PVVRTVEFORElOR19GSUxJTkdfREFURS5DUTQyMDE2Li4uLlVTRAEAAABU7qUDAgAAAAQxNTAwAQQAAAAFAAAAATUBAAAACjE4NzMzMDMzNDkCAAAABTI0MTUzBgAAAAEw05QI3YvU2wgSq2LgjdTbCChDSVEuTllTRTpHTS5JUV9UT1RBTF9ERUJULkNRNDIwMTYuLi4uVVNEAQAAAFTupQMCAAAABTc1MTIzAQgAAAAFAAAAATEBAAAACjE4NzMzMDMzNDkDAAAAAzE2MAIAAAAENDE3MwQAAAABMAcAAAAKMTAvMjQvMjAyMwgAAAAKMTIvMzEvMjAxNgkAAAABMNOUCN2L1NsIRpdj4I3U2wgsQ0lRLk5ZU0U6R00uSVFfUFJFRl9ESVZfT1RIRVIuQ1E0MjAxNi4uLi5VU0QBAAAAVO6lAwMAAAAAANOUCN2L1NsIa+Vj4I3U2wgiQ0lRLk5ZU0U6R00uSVFfQ09HUy5DUTQyMDE2Li4uLlVTRAEAAABU7qUDAgAAAAUzMjc3OAEIAAAABQAA</t>
  </si>
  <si>
    <t>AAExAQAAAAoxODczMzAzMzQ5AwAAAAMxNjACAAAAAjM0BAAAAAEwBwAAAAoxMC8yNC8yMDIzCAAAAAoxMi8zMS8yMDE2CQAAAAEw05QI3YvU2wgHzWTgjdTbCCBDSVEuTllTRTpHTS5JUV9BUC5DUTQyMDE2Li4uLlVTRAEAAABU7qUDAgAAAAUyMzMzMwEIAAAABQAAAAExAQAAAAoxODczMzAzMzQ5AwAAAAMxNjACAAAABDEwMTgEAAAAATAHAAAACjEwLzI0LzIwMjMIAAAACjEyLzMxLzIwMTYJAAAAATDTlAjdi9TbCFS4ZeCN1NsIIENJUS5OWVNFOkdNLklRX0FSLkNRNDIwMTYuLi4uVVNEAQAAAFTupQMCAAAABDg3MDABCAAAAAUAAAABMQEAAAAKMTg3MzMwMzM0OQMAAAADMTYwAgAAAAQxMDIxBAAAAAEwBwAAAAoxMC8yNC8yMDIzCAAAAAoxMi8zMS8yMDE2CQAAAAEw05QI3YvU2wjIdl/gjdTbCCdDSVEuTllTRTpHTS5JUV9JTlZFTlRPUlkuQ1E0MjAxNi4uLi5VU0QBAAAAVO6lAwIAAAAFMTEwNDABCAAAAAUAAAABMQEAAAAKMTg3MzMwMzM0OQMAAAADMTYwAgAAAAQxMDQzBAAAAAEwBwAAAAoxMC8yNC8yMDIzCAAAAAoxMi8zMS8yMDE2CQAAAAEw05QI3YvU2wiTO2DgjdTbCCFDSVEuTllTRTpHTS5JUV9TR0EuQ1E0MjAxNi4uLi5VU0QBAAAAVO6lAwIAAAAEMjc0MQEIAAAABQAAAAExAQAAAAoxODczMzAzMzQ5AwAAAAMxNjACAAAAAjIzBAAAAAEwBwAAAAoxMC8yNC8yMDIzCAAAAAoxMi8zMS8yMDE2</t>
  </si>
  <si>
    <t>CQAAAAEw05QI3YvU2wiQpFLgjdTbCDZDSVEuTllTRTpHTS5JUV9UT1RBTF9SRVZfMVlSX0FOTl9HUk9XVEguQ1E0MjAxNi4uLi5VU0QBAAAAVO6lAwIAAAAFMC42OTQBCAAAAAUAAAABMQEAAAAKMTg3MzMwMzM0OQMAAAADMTYwAgAAAAQ0MTk0BAAAAAEwBwAAAAoxMC8yNC8yMDIzCAAAAAoxMi8zMS8yMDE2CQAAAAEw05QI3YvU2wiSJGHgjdTbCCBDSVEuTllTRTpHTS5JUV9EQS5DUTQyMDE2Li4uLlVTRAEAAABU7qUDAwAAAAAA05QI3YvU2wiIN2LgjdTbCC5DSVEuTllTRTpHTS5JUV9ORVRfSU5URVJFU1RfRVhQLkNRNDIwMTYuLi4uVVNEAQAAAFTupQMCAAAABC0xMDUBCAAAAAUAAAABMQEAAAAKMTg3MzMwMzM0OQMAAAADMTYwAgAAAAMzNjgEAAAAATAHAAAACjEwLzI0LzIwMjMIAAAACjEyLzMxLzIwMTYJAAAAATDTlAjdi9TbCPnySeCN1NsILUNJUS5OWVNFOkdNLklRX05FVF9XT1JLSU5HX0NBUC5DUTQyMDE2Li4uLlVTRAEAAABU7qUDAgAAAAYtMjk1MzMBCAAAAAUAAAABMQEAAAAKMTg3MzMwMzM0OQMAAAADMTYwAgAAAAQxMzExBAAAAAEwBwAAAAoxMC8yNC8yMDIzCAAAAAoxMi8zMS8yMDE2CQAAAAEw05QI3YvU2wi0K13gjdTbCCNDSVEuTllTRTpHTS5JUV9DQVBFWC5DUTQyMDE2Li4uLlVTRAEAAABU7qUDAgAAAAUtMjI4MgEIAAAABQAAAAExAQAAAAoxODczMzAzMzQ5AwAAAAMxNjACAAAA</t>
  </si>
  <si>
    <t>BDIwMjEEAAAAATAHAAAACjEwLzI0LzIwMjMIAAAACjEyLzMxLzIwMTYJAAAAATDTlAjdi9TbCFHvXeCN1NsIJ0NJUS5OWVNFOkdNLklRX1RPVEFMX1JFVi5DUTMyMDE2Li4uLlVTRAEAAABU7qUDAgAAAAUzODg4OQEIAAAABQAAAAExAQAAAAoxODYyNDM4NjkxAwAAAAMxNjACAAAAAjI4BAAAAAEwBwAAAAoxMC8yNC8yMDIzCAAAAAk5LzMwLzIwMTYJAAAAATDTlAjdi9TbCIq9WuCN1NsIIENJUS5OWVNFOkdNLklRX05JLkNRMzIwMTYuLi4uVVNEAQAAAFTupQMCAAAABDI3NzMBCAAAAAUAAAABMQEAAAAKMTg2MjQzODY5MQMAAAADMTYwAgAAAAIxNQQAAAABMAcAAAAKMTAvMjQvMjAyMwgAAAAJOS8zMC8yMDE2CQAAAAEw05QI3YvU2wivp1vgjdTbCChDSVEuTllTRTpHTS5JUV9DQVNIX0VRVUlWLkNRMzIwMTYuLi4uVVNEAQAAAFTupQMCAAAABTEzMzMyAQgAAAAFAAAAATEBAAAACjE4NjI0Mzg2OTEDAAAAAzE2MAIAAAAEMTA5NgQAAAABMAcAAAAKMTAvMjQvMjAyMwgAAAAJOS8zMC8yMDE2CQAAAAEw05QI3YvU2whaa1zgjdTbCCxDSVEuTllTRTpHTS5JUV9DQVNIX1NUX0lOVkVTVC5DUTMyMDE2Li4uLlVTRAEAAABU7qUDAgAAAAUyMTUwNAEIAAAABQAAAAExAQAAAAoxODYyNDM4NjkxAwAAAAMxNjACAAAABDEwMDIEAAAAATAHAAAACjEwLzI0LzIwMjMIAAAACTkvMzAvMjAxNgkAAAABMNOUCN2L1NsI</t>
  </si>
  <si>
    <t>Eqti4I3U2wgmQ0lRLk5ZU0U6R00uSVFfVE9UQUxfQ0EuQ1EzMjAxNi4uLi5VU0QBAAAAVO6lAwIAAAAFNzY0OTYBCAAAAAUAAAABMQEAAAAKMTg2MjQzODY5MQMAAAADMTYwAgAAAAQxMDA4BAAAAAEwBwAAAAoxMC8yNC8yMDIzCAAAAAk5LzMwLzIwMTYJAAAAATDTlAjdi9TbCJCkUuCN1NsIKkNJUS5OWVNFOkdNLklRX1RPVEFMX0FTU0VUUy5DUTMyMDE2Li4uLlVTRAEAAABU7qUDAgAAAAYyMTc1NzYBCAAAAAUAAAABMQEAAAAKMTg2MjQzODY5MQMAAAADMTYwAgAAAAQxMDA3BAAAAAEwBwAAAAoxMC8yNC8yMDIzCAAAAAk5LzMwLzIwMTYJAAAAATArvAjdi9TbCEaXY+CN1NsIJkNJUS5OWVNFOkdNLklRX1RPVEFMX0NMLkNRMzIwMTYuLi4uVVNEAQAAAFTupQMCAAAABTgyNTM1AQgAAAAFAAAAATEBAAAACjE4NjI0Mzg2OTEDAAAAAzE2MAIAAAAEMTAwOQQAAAABMAcAAAAKMTAvMjQvMjAyMwgAAAAJOS8zMC8yMDE2CQAAAAEwK7wI3YvU2whr5WPgjdTbCChDSVEuTllTRTpHTS5JUV9UT1RBTF9MSUFCLkNRMzIwMTYuLi4uVVNEAQAAAFTupQMCAAAABjE3MjU2MQEIAAAABQAAAAExAQAAAAoxODYyNDM4NjkxAwAAAAMxNjACAAAABDEyNzYEAAAAATAHAAAACjEwLzI0LzIwMjMIAAAACTkvMzAvMjAxNgkAAAABMCu8CN2L1NsIq6Vk4I3U2wgpQ0lRLk5ZU0U6R00uSVFfUFJFRl9FUVVJVFkuQ1EzMjAxNi4u</t>
  </si>
  <si>
    <t>Li5VU0QBAAAAVO6lAwMAAAAAACu8CN2L1NsIyHZf4I3U2wgxQ0lRLk5ZU0U6R00uSVFfVE9UQUxfQ09NTU9OX0VRVUlUWS5DUTMyMDE2Li4uLlVTRAEAAABU7qUDAgAAAAU0NDcyMAEIAAAABQAAAAExAQAAAAoxODYyNDM4NjkxAwAAAAMxNjACAAAABDEwMDYEAAAAATAHAAAACjEwLzI0LzIwMjMIAAAACTkvMzAvMjAxNgkAAAABMCu8CN2L1NsIkztg4I3U2wgiQ0lRLk5ZU0U6R00uSVFfQVBJQy5DUTMyMDE2Li4uLlVTRAEAAABU7qUDAgAAAAUyNzI0MQEIAAAABQAAAAExAQAAAAoxODYyNDM4NjkxAwAAAAMxNjACAAAABDEwODQEAAAAATAHAAAACjEwLzI0LzIwMjMIAAAACTkvMzAvMjAxNgkAAAABMCu8CN2L1NsI951N4I3U2wggQ0lRLk5ZU0U6R00uSVFfUkUuQ1EzMjAxNi4uLi5VU0QBAAAAVO6lAwIAAAAFMjU0MTcBCAAAAAUAAAABMQEAAAAKMTg2MjQzODY5MQMAAAADMTYwAgAAAAQxMjIyBAAAAAEwBwAAAAoxMC8yNC8yMDIzCAAAAAk5LzMwLzIwMTYJAAAAATArvAjdi9TbCIg3YuCN1NsIKkNJUS5OWVNFOkdNLklRX1RPVEFMX0VRVUlUWS5DUTMyMDE2Li4uLlVTRAEAAABU7qUDAgAAAAU0NTAxNQEIAAAABQAAAAExAQAAAAoxODYyNDM4NjkxAwAAAAMxNjACAAAABDEyNzUEAAAAATAHAAAACjEwLzI0LzIwMjMIAAAACTkvMzAvMjAxNgkAAAABMCu8CN2L1NsI+0Nc4I3U2wg7Q0lRLk5ZU0U6R00u</t>
  </si>
  <si>
    <t>SVFfVE9UQUxfT1VUU1RBTkRJTkdfRklMSU5HX0RBVEUuQ1EzMjAxNi4uLi5VU0QBAAAAVO6lAwIAAAALMTUyNC4zNDM5ODkBBAAAAAUAAAABNQEAAAAKMTg2MjQzODY5MQIAAAAFMjQxNTMGAAAAATArvAjdi9TbCLQrXeCN1NsIKENJUS5OWVNFOkdNLklRX1RPVEFMX0RFQlQuQ1EzMjAxNi4uLi5VU0QBAAAAVO6lAwIAAAAFNzkxMDABCAAAAAUAAAABMQEAAAAKMTg2MjQzODY5MQMAAAADMTYwAgAAAAQ0MTczBAAAAAEwBwAAAAoxMC8yNC8yMDIzCAAAAAk5LzMwLzIwMTYJAAAAATArvAjdi9TbCFHvXeCN1NsILENJUS5OWVNFOkdNLklRX1BSRUZfRElWX09USEVSLkNRMzIwMTYuLi4uVVNEAQAAAFTupQMDAAAAAAArvAjdi9TbCG+2XuCN1NsIIkNJUS5OWVNFOkdNLklRX0NPR1MuQ1EzMjAxNi4uLi5VU0QBAAAAVO6lAwIAAAAFMzExMzkBCAAAAAUAAAABMQEAAAAKMTg2MjQzODY5MQMAAAADMTYwAgAAAAIzNAQAAAABMAcAAAAKMTAvMjQvMjAyMwgAAAAJOS8zMC8yMDE2CQAAAAEwK7wI3YvU2wj58kngjdTbCCBDSVEuTllTRTpHTS5JUV9BUC5DUTMyMDE2Li4uLlVTRAEAAABU7qUDAgAAAAUyODYyOAEIAAAABQAAAAExAQAAAAoxODYyNDM4NjkxAwAAAAMxNjACAAAABDEwMTgEAAAAATAHAAAACjEwLzI0LzIwMjMIAAAACTkvMzAvMjAxNgkAAAABMCu8CN2L1NsIkKRS4I3U2wggQ0lRLk5ZU0U6R00uSVFf</t>
  </si>
  <si>
    <t>QVIuQ1EzMjAxNi4uLi5VU0QBAAAAVO6lAwIAAAAFMTA3MzcBCAAAAAUAAAABMQEAAAAKMTg2MjQzODY5MQMAAAADMTYwAgAAAAQxMDIxBAAAAAEwBwAAAAoxMC8yNC8yMDIzCAAAAAk5LzMwLzIwMTYJAAAAATArvAjdi9TbCFS4ZeCN1NsIJ0NJUS5OWVNFOkdNLklRX0lOVkVOVE9SWS5DUTMyMDE2Li4uLlVTRAEAAABU7qUDAgAAAAUxNTQyNwEIAAAABQAAAAExAQAAAAoxODYyNDM4NjkxAwAAAAMxNjACAAAABDEwNDMEAAAAATAHAAAACjEwLzI0LzIwMjMIAAAACTkvMzAvMjAxNgkAAAABMCu8CN2L1NsI9vhZ4I3U2wghQ0lRLk5ZU0U6R00uSVFfU0dBLkNRMzIwMTYuLi4uVVNEAQAAAFTupQMCAAAABDI1MTABCAAAAAUAAAABMQEAAAAKMTg2MjQzODY5MQMAAAADMTYwAgAAAAIyMwQAAAABMAcAAAAKMTAvMjQvMjAyMwgAAAAJOS8zMC8yMDE2CQAAAAEwK7wI3YvU2wiKvVrgjdTbCDZDSVEuTllTRTpHTS5JUV9UT1RBTF9SRVZfMVlSX0FOTl9HUk9XVEguQ1EzMjAxNi4uLi5VU0QBAAAAVO6lAwIAAAAGMC4xMTg0AQgAAAAFAAAAATEBAAAACjE4NjI0Mzg2OTEDAAAAAzE2MAIAAAAENDE5NAQAAAABMAcAAAAKMTAvMjQvMjAyMwgAAAAJOS8zMC8yMDE2CQAAAAEwK7wI3YvU2wivp1vgjdTbCCBDSVEuTllTRTpHTS5JUV9EQS5DUTMyMDE2Li4uLlVTRAEAAABU7qUDAwAAAAAAK7wI3YvU2wg9hGLgjdTbCC5D</t>
  </si>
  <si>
    <t>SVEuTllTRTpHTS5JUV9ORVRfSU5URVJFU1RfRVhQLkNRMzIwMTYuLi4uVVNEAQAAAFTupQMCAAAABC0xMDIBCAAAAAUAAAABMQEAAAAKMTg2MjQzODY5MQMAAAADMTYwAgAAAAMzNjgEAAAAATAHAAAACjEwLzI0LzIwMjMIAAAACTkvMzAvMjAxNgkAAAABMCu8CN2L1NsI951N4I3U2wgtQ0lRLk5ZU0U6R00uSVFfTkVUX1dPUktJTkdfQ0FQLkNRMzIwMTYuLi4uVVNEAQAAAFTupQMCAAAABi0yNjUzMQEIAAAABQAAAAExAQAAAAoxODYyNDM4NjkxAwAAAAMxNjACAAAABDEzMTEEAAAAATAHAAAACjEwLzI0LzIwMjMIAAAACTkvMzAvMjAxNgkAAAABMCu8CN2L1NsIRpdj4I3U2wgjQ0lRLk5ZU0U6R00uSVFfQ0FQRVguQ1EzMjAxNi4uLi5VU0QBAAAAVO6lAwIAAAAFLTIwNzABCAAAAAUAAAABMQEAAAAKMTg2MjQzODY5MQMAAAADMTYwAgAAAAQyMDIxBAAAAAEwBwAAAAoxMC8yNC8yMDIzCAAAAAk5LzMwLzIwMTYJAAAAATArvAjdi9TbCGvlY+CN1NsIJ0NJUS5OWVNFOkdNLklRX1RPVEFMX1JFVi5DUTIyMDE2Li4uLlVTRAEAAABU7qUDAgAAAAUzNzM4MwEIAAAABQAAAAExAQAAAAoxODUwMzMxNTA1AwAAAAMxNjACAAAAAjI4BAAAAAEwBwAAAAoxMC8yNC8yMDIzCAAAAAk2LzMwLzIwMTYJAAAAATArvAjdi9TbCPnySeCN1NsIIENJUS5OWVNFOkdNLklRX05JLkNRMjIwMTYuLi4uVVNEAQAAAFTupQMCAAAA</t>
  </si>
  <si>
    <t>BDI4NjYBCAAAAAUAAAABMQEAAAAKMTg1MDMzMTUwNQMAAAADMTYwAgAAAAIxNQQAAAABMAcAAAAKMTAvMjQvMjAyMwgAAAAJNi8zMC8yMDE2CQAAAAEwK7wI3YvU2wiIN2LgjdTbCChDSVEuTllTRTpHTS5JUV9DQVNIX0VRVUlWLkNRMjIwMTYuLi4uVVNEAQAAAFTupQMCAAAABTE1ODIzAQgAAAAFAAAAATEBAAAACjE4NTAzMzE1MDUDAAAAAzE2MAIAAAAEMTA5NgQAAAABMAcAAAAKMTAvMjQvMjAyMwgAAAAJNi8zMC8yMDE2CQAAAAEwK7wI3YvU2wivp1vgjdTbCCxDSVEuTllTRTpHTS5JUV9DQVNIX1NUX0lOVkVTVC5DUTIyMDE2Li4uLlVTRAEAAABU7qUDAgAAAAUyMDA3MAEIAAAABQAAAAExAQAAAAoxODUwMzMxNTA1AwAAAAMxNjACAAAABDEwMDIEAAAAATAHAAAACjEwLzI0LzIwMjMIAAAACTYvMzAvMjAxNgkAAAABMCu8CN2L1NsI+0Nc4I3U2wgmQ0lRLk5ZU0U6R00uSVFfVE9UQUxfQ0EuQ1EyMjAxNi4uLi5VU0QBAAAAVO6lAwIAAAAFNzQ2MzABCAAAAAUAAAABMQEAAAAKMTg1MDMzMTUwNQMAAAADMTYwAgAAAAQxMDA4BAAAAAEwBwAAAAoxMC8yNC8yMDIzCAAAAAk2LzMwLzIwMTYJAAAAATArvAjdi9TbCLQrXeCN1NsIKkNJUS5OWVNFOkdNLklRX1RPVEFMX0FTU0VUUy5DUTIyMDE2Li4uLlVTRAEAAABU7qUDAgAAAAYyMTA0NDkBCAAAAAUAAAABMQEAAAAKMTg1MDMzMTUwNQMAAAADMTYwAgAA</t>
  </si>
  <si>
    <t>AAQxMDA3BAAAAAEwBwAAAAoxMC8yNC8yMDIzCAAAAAk2LzMwLzIwMTYJAAAAATArvAjdi9TbCFHvXeCN1NsIJkNJUS5OWVNFOkdNLklRX1RPVEFMX0NMLkNRMjIwMTYuLi4uVVNEAQAAAFTupQMCAAAABTc2MDQzAQgAAAAFAAAAATEBAAAACjE4NTAzMzE1MDUDAAAAAzE2MAIAAAAEMTAwOQQAAAABMAcAAAAKMTAvMjQvMjAyMwgAAAAJNi8zMC8yMDE2CQAAAAEwK7wI3YvU2whvtl7gjdTbCChDSVEuTllTRTpHTS5JUV9UT1RBTF9MSUFCLkNRMjIwMTYuLi4uVVNEAQAAAFTupQMCAAAABjE2NjQ0NgEIAAAABQAAAAExAQAAAAoxODUwMzMxNTA1AwAAAAMxNjACAAAABDEyNzYEAAAAATAHAAAACjEwLzI0LzIwMjMIAAAACTYvMzAvMjAxNgkAAAABMCu8CN2L1NsI951N4I3U2wgpQ0lRLk5ZU0U6R00uSVFfUFJFRl9FUVVJVFkuQ1EyMjAxNi4uLi5VU0QBAAAAVO6lAwMAAAAAACu8CN2L1NsIVLhl4I3U2wgxQ0lRLk5ZU0U6R00uSVFfVE9UQUxfQ09NTU9OX0VRVUlUWS5DUTIyMDE2Li4uLlVTRAEAAABU7qUDAgAAAAU0MzYzMAEIAAAABQAAAAExAQAAAAoxODUwMzMxNTA1AwAAAAMxNjACAAAABDEwMDYEAAAAATAHAAAACjEwLzI0LzIwMjMIAAAACTYvMzAvMjAxNgkAAAABMCu8CN2L1NsIgtFZ4I3U2wgiQ0lRLk5ZU0U6R00uSVFfQVBJQy5DUTIyMDE2Li4uLlVTRAEAAABU7qUDAgAAAAUyNzczNAEIAAAABQAA</t>
  </si>
  <si>
    <t>AAExAQAAAAoxODUwMzMxNTA1AwAAAAMxNjACAAAABDEwODQEAAAAATAHAAAACjEwLzI0LzIwMjMIAAAACTYvMzAvMjAxNgkAAAABMCu8CN2L1NsIir1a4I3U2wggQ0lRLk5ZU0U6R00uSVFfUkUuQ1EyMjAxNi4uLi5VU0QBAAAAVO6lAwIAAAAFMjM3ODUBCAAAAAUAAAABMQEAAAAKMTg1MDMzMTUwNQMAAAADMTYwAgAAAAQxMjIyBAAAAAEwBwAAAAoxMC8yNC8yMDIzCAAAAAk2LzMwLzIwMTYJAAAAATArvAjdi9TbCD2EYuCN1NsIKkNJUS5OWVNFOkdNLklRX1RPVEFMX0VRVUlUWS5DUTIyMDE2Li4uLlVTRAEAAABU7qUDAgAAAAU0NDAwMwEIAAAABQAAAAExAQAAAAoxODUwMzMxNTA1AwAAAAMxNjACAAAABDEyNzUEAAAAATAHAAAACjEwLzI0LzIwMjMIAAAACTYvMzAvMjAxNgkAAAABMCu8CN2L1NsIRpdj4I3U2wg7Q0lRLk5ZU0U6R00uSVFfVE9UQUxfT1VUU1RBTkRJTkdfRklMSU5HX0RBVEUuQ1EyMjAxNi4uLi5VU0QBAAAAVO6lAwIAAAALMTU2MS45MjE4MTQBBAAAAAUAAAABNQEAAAAKMTg1MDMzMTUwNQIAAAAFMjQxNTMGAAAAATArvAjdi9TbCCrOSeCN1NsIKENJUS5OWVNFOkdNLklRX1RPVEFMX0RFQlQuQ1EyMjAxNi4uLi5VU0QBAAAAVO6lAwIAAAAFNzUzMjABCAAAAAUAAAABMQEAAAAKMTg1MDMzMTUwNQMAAAADMTYwAgAAAAQ0MTczBAAAAAEwBwAAAAoxMC8yNC8yMDIzCAAAAAk2LzMwLzIw</t>
  </si>
  <si>
    <t>MTYJAAAAATArvAjdi9TbCGvlY+CN1NsILENJUS5OWVNFOkdNLklRX1BSRUZfRElWX09USEVSLkNRMjIwMTYuLi4uVVNEAQAAAFTupQMDAAAAAAArvAjdi9TbCKulZOCN1NsIIkNJUS5OWVNFOkdNLklRX0NPR1MuQ1EyMjAxNi4uLi5VU0QBAAAAVO6lAwIAAAAFMjk5NDEBCAAAAAUAAAABMQEAAAAKMTg1MDMzMTUwNQMAAAADMTYwAgAAAAIzNAQAAAABMAcAAAAKMTAvMjQvMjAyMwgAAAAJNi8zMC8yMDE2CQAAAAEwK7wI3YvU2whvtl7gjdTbCCBDSVEuTllTRTpHTS5JUV9BUC5DUTIyMDE2Li4uLlVTRAEAAABU7qUDAgAAAAUyNjk1OQEIAAAABQAAAAExAQAAAAoxODUwMzMxNTA1AwAAAAMxNjACAAAABDEwMTgEAAAAATAHAAAACjEwLzI0LzIwMjMIAAAACTYvMzAvMjAxNgkAAAABMCu8CN2L1NsIyHZf4I3U2wggQ0lRLk5ZU0U6R00uSVFfQVIuQ1EyMjAxNi4uLi5VU0QBAAAAVO6lAwIAAAAFMTA0NjEBCAAAAAUAAAABMQEAAAAKMTg1MDMzMTUwNQMAAAADMTYwAgAAAAQxMDIxBAAAAAEwBwAAAAoxMC8yNC8yMDIzCAAAAAk2LzMwLzIwMTYJAAAAATArvAjdi9TbCJM7YOCN1NsIJ0NJUS5OWVNFOkdNLklRX0lOVkVOVE9SWS5DUTIyMDE2Li4uLlVTRAEAAABU7qUDAgAAAAUxNTAyNgEIAAAABQAAAAExAQAAAAoxODUwMzMxNTA1AwAAAAMxNjACAAAABDEwNDMEAAAAATAHAAAACjEwLzI0LzIwMjMIAAAACTYv</t>
  </si>
  <si>
    <t>MzAvMjAxNgkAAAABMCu8CN2L1NsIkiRh4I3U2wghQ0lRLk5ZU0U6R00uSVFfU0dBLkNRMjIwMTYuLi4uVVNEAQAAAFTupQMCAAAABDIzOTMBCAAAAAUAAAABMQEAAAAKMTg1MDMzMTUwNQMAAAADMTYwAgAAAAIyMwQAAAABMAcAAAAKMTAvMjQvMjAyMwgAAAAJNi8zMC8yMDE2CQAAAAEwK7wI3YvU2wiIN2LgjdTbCDZDSVEuTllTRTpHTS5JUV9UT1RBTF9SRVZfMVlSX0FOTl9HUk9XVEguQ1EyMjAxNi4uLi5VU0QBAAAAVO6lAwIAAAAHLTIuMDg3NQEIAAAABQAAAAExAQAAAAoxODUwMzMxNTA1AwAAAAMxNjACAAAABDQxOTQEAAAAATAHAAAACjEwLzI0LzIwMjMIAAAACTYvMzAvMjAxNgkAAAABMCu8CN2L1NsIs4Bb4I3U2wggQ0lRLk5ZU0U6R00uSVFfREEuQ1EyMjAxNi4uLi5VU0QBAAAAVO6lAwMAAAAAACu8CN2L1NsI+0Nc4I3U2wguQ0lRLk5ZU0U6R00uSVFfTkVUX0lOVEVSRVNUX0VYUC5DUTIyMDE2Li4uLlVTRAEAAABU7qUDAgAAAAMtOTQBCAAAAAUAAAABMQEAAAAKMTg1MDMzMTUwNQMAAAADMTYwAgAAAAMzNjgEAAAAATAHAAAACjEwLzI0LzIwMjMIAAAACTYvMzAvMjAxNgkAAAABMCu8CN2L1NsItCtd4I3U2wgtQ0lRLk5ZU0U6R00uSVFfTkVUX1dPUktJTkdfQ0FQLkNRMjIwMTYuLi4uVVNEAQAAAFTupQMCAAAABi0yMDQ1MgEIAAAABQAAAAExAQAAAAoxODUwMzMxNTA1AwAAAAMxNjACAAAA</t>
  </si>
  <si>
    <t>BDEzMTEEAAAAATAHAAAACjEwLzI0LzIwMjMIAAAACTYvMzAvMjAxNgkAAAABMCu8CN2L1NsIkKRS4I3U2wgjQ0lRLk5ZU0U6R00uSVFfQ0FQRVguQ1EyMjAxNi4uLi5VU0QBAAAAVO6lAwMAAAAAACu8CN2L1NsIUe9d4I3U2wgnQ0lRLk5ZU0U6R00uSVFfVE9UQUxfUkVWLkNRMTIwMTYuLi4uVVNEAQAAAFTupQMCAAAABTMzMDE2AQgAAAAFAAAAATEBAAAACjE4NTAzMzYxODIDAAAAAzE2MAIAAAACMjgEAAAAATAHAAAACjEwLzI0LzIwMjMIAAAACTMvMzEvMjAxNgkAAAABMCu8CN2L1NsI951N4I3U2wggQ0lRLk5ZU0U6R00uSVFfTkkuQ1ExMjAxNi4uLi5VU0QBAAAAVO6lAwIAAAAEMTk1MwEIAAAABQAAAAExAQAAAAoxODUwMzM2MTgyAwAAAAMxNjACAAAAAjE1BAAAAAEwBwAAAAoxMC8yNC8yMDIzCAAAAAkzLzMxLzIwMTYJAAAAATArvAjdi9TbCEsQYuCN1NsIKENJUS5OWVNFOkdNLklRX0NBU0hfRVFVSVYuQ1ExMjAxNi4uLi5VU0QBAAAAVO6lAwIAAAAFMTE5OTQBCAAAAAUAAAABMQEAAAAKMTg1MDMzNjE4MgMAAAADMTYwAgAAAAQxMDk2BAAAAAEwBwAAAAoxMC8yNC8yMDIzCAAAAAkzLzMxLzIwMTYJAAAAATArvAjdi9TbCD2EYuCN1NsILENJUS5OWVNFOkdNLklRX0NBU0hfU1RfSU5WRVNULkNRMTIwMTYuLi4uVVNEAQAAAFTupQMCAAAABTE4NTMxAQgAAAAFAAAAATEBAAAACjE4NTAzMzYxODID</t>
  </si>
  <si>
    <t>AAAAAzE2MAIAAAAEMTAwMgQAAAABMAcAAAAKMTAvMjQvMjAyMwgAAAAJMy8zMS8yMDE2CQAAAAEwK7wI3YvU2wh5bWPgjdTbCCZDSVEuTllTRTpHTS5JUV9UT1RBTF9DQS5DUTEyMDE2Li4uLlVTRAEAAABU7qUDAgAAAAU3MTAzNAEIAAAABQAAAAExAQAAAAoxODUwMzM2MTgyAwAAAAMxNjACAAAABDEwMDgEAAAAATAHAAAACjEwLzI0LzIwMjMIAAAACTMvMzEvMjAxNgkAAAABMCu8CN2L1NsIa+Vj4I3U2wgqQ0lRLk5ZU0U6R00uSVFfVE9UQUxfQVNTRVRTLkNRMTIwMTYuLi4uVVNEAQAAAFTupQMCAAAABjIwMzYxOAEIAAAABQAAAAExAQAAAAoxODUwMzM2MTgyAwAAAAMxNjACAAAABDEwMDcEAAAAATAHAAAACjEwLzI0LzIwMjMIAAAACTMvMzEvMjAxNgkAAAABMCu8CN2L1NsIq6Vk4I3U2wgnQ0lRLk5ZU0U6R00uSVFfVE9UQUxfUkVWLkNRNDIwMTAuLi4uVVNEAQAAAFTupQMCAAAABTM2ODgyAQgAAAAFAAAAATEBAAAACjE1MjUwNDE0OTEDAAAAAzE2MAIAAAACMjgEAAAAATAHAAAACjEwLzI0LzIwMjMIAAAACjEyLzMxLzIwMTAJAAAAATCOmxjdi9TbCNlYSeCN1NsIJkNJUS5OWVNFOkdNLklRX1RPVEFMX0NMLkNRMTIwMTYuLi4uVVNEAQAAAFTupQMCAAAABTc0OTg3AQgAAAAFAAAAATEBAAAACjE4NTAzMzYxODIDAAAAAzE2MAIAAAAEMTAwOQQAAAABMAcAAAAKMTAvMjQvMjAyMwgAAAAJMy8zMS8y</t>
  </si>
  <si>
    <t>MDE2CQAAAAEwK7wI3YvU2whvtl7gjdTbCChDSVEuTllTRTpHTS5JUV9UT1RBTF9MSUFCLkNRMTIwMTYuLi4uVVNEAQAAAFTupQMCAAAABjE2MjI5MwEIAAAABQAAAAExAQAAAAoxODUwMzM2MTgyAwAAAAMxNjACAAAABDEyNzYEAAAAATAHAAAACjEwLzI0LzIwMjMIAAAACTMvMzEvMjAxNgkAAAABMCu8CN2L1NsIyHZf4I3U2wggQ0lRLk5ZU0U6R00uSVFfTkkuQ1E0MjAxMC4uLi5VU0QBAAAAVO6lAwIAAAAEMTQwNgEIAAAABQAAAAExAQAAAAoxNTI1MDQxNDkxAwAAAAMxNjACAAAAAjE1BAAAAAEwBwAAAAoxMC8yNC8yMDIzCAAAAAoxMi8zMS8yMDEwCQAAAAEwjpsY3YvU2wjaHFzgjdTbCClDSVEuTllTRTpHTS5JUV9QUkVGX0VRVUlUWS5DUTEyMDE2Li4uLlVTRAEAAABU7qUDAwAAAAAAK7wI3YvU2wiQpFLgjdTbCDFDSVEuTllTRTpHTS5JUV9UT1RBTF9DT01NT05fRVFVSVRZLkNRMTIwMTYuLi4uVVNEAQAAAFTupQMCAAAABTQwOTMyAQgAAAAFAAAAATEBAAAACjE4NTAzMzYxODIDAAAAAzE2MAIAAAAEMTAwNgQAAAABMAcAAAAKMTAvMjQvMjAyMwgAAAAJMy8zMS8yMDE2CQAAAAEwK7wI3YvU2wiTO2DgjdTbCChDSVEuTllTRTpHTS5JUV9DQVNIX0VRVUlWLkNRNDIwMTAuLi4uVVNEAQAAAFTupQMCAAAABTIxMDYxAQgAAAAFAAAAATEBAAAACjE1MjUwNDE0OTEDAAAAAzE2MAIAAAAEMTA5NgQAAAAB</t>
  </si>
  <si>
    <t>MAcAAAAKMTAvMjQvMjAyMwgAAAAKMTIvMzEvMjAxMAkAAAABMI6bGN2L1NsIZRhM4I3U2wgiQ0lRLk5ZU0U6R00uSVFfQVBJQy5DUTEyMDE2Li4uLlVTRAEAAABU7qUDAgAAAAUyNzQ2MwEIAAAABQAAAAExAQAAAAoxODUwMzM2MTgyAwAAAAMxNjACAAAABDEwODQEAAAAATAHAAAACjEwLzI0LzIwMjMIAAAACTMvMzEvMjAxNgkAAAABMCu8CN2L1NsIkiRh4I3U2wgsQ0lRLk5ZU0U6R00uSVFfQ0FTSF9TVF9JTlZFU1QuQ1E0MjAxMC4uLi5VU0QBAAAAVO6lAwIAAAAFMjY2MTYBCAAAAAUAAAABMQEAAAAKMTUyNTA0MTQ5MQMAAAADMTYwAgAAAAQxMDAyBAAAAAEwBwAAAAoxMC8yNC8yMDIzCAAAAAoxMi8zMS8yMDEwCQAAAAEwjpsY3YvU2wjZKE3gjdTbCCZDSVEuTllTRTpHTS5JUV9UT1RBTF9DQS5DUTQyMDEwLi4uLlVTRAEAAABU7qUDAgAAAAU2MjM0MAEIAAAABQAAAAExAQAAAAoxNTI1MDQxNDkxAwAAAAMxNjACAAAABDEwMDgEAAAAATAHAAAACjEwLzI0LzIwMjMIAAAACjEyLzMxLzIwMTAJAAAAATCOmxjdi9TbCGavTuCN1NsIIENJUS5OWVNFOkdNLklRX1JFLkNRMTIwMTYuLi4uVVNEAQAAAFTupQMCAAAABTIxNTA4AQgAAAAFAAAAATEBAAAACjE4NTAzMzYxODIDAAAAAzE2MAIAAAAEMTIyMgQAAAABMAcAAAAKMTAvMjQvMjAyMwgAAAAJMy8zMS8yMDE2CQAAAAEwK7wI3YvU2wj7Q1zgjdTbCCpD</t>
  </si>
  <si>
    <t>SVEuTllTRTpHTS5JUV9UT1RBTF9BU1NFVFMuQ1E0MjAxMC4uLi5VU0QBAAAAVO6lAwIAAAAGMTM4ODk4AQgAAAAFAAAAATEBAAAACjE1MjUwNDE0OTEDAAAAAzE2MAIAAAAEMTAwNwQAAAABMAcAAAAKMTAvMjQvMjAyMwgAAAAKMTIvMzEvMjAxMAkAAAABMI6bGN2L1NsIT5Za4I3U2wgqQ0lRLk5ZU0U6R00uSVFfVE9UQUxfRVFVSVRZLkNRMTIwMTYuLi4uVVNEAQAAAFTupQMCAAAABTQxMzI1AQgAAAAFAAAAATEBAAAACjE4NTAzMzYxODIDAAAAAzE2MAIAAAAEMTI3NQQAAAABMAcAAAAKMTAvMjQvMjAyMwgAAAAJMy8zMS8yMDE2CQAAAAEwK7wI3YvU2wi0K13gjdTbCCZDSVEuTllTRTpHTS5JUV9UT1RBTF9DTC5DUTQyMDEwLi4uLlVTRAEAAABU7qUDAgAAAAU0NzIxNAEIAAAABQAAAAExAQAAAAoxNTI1MDQxNDkxAwAAAAMxNjACAAAABDEwMDkEAAAAATAHAAAACjEwLzI0LzIwMjMIAAAACjEyLzMxLzIwMTAJAAAAATCOmxjdi9TbCLdzWOCN1NsIO0NJUS5OWVNFOkdNLklRX1RPVEFMX09VVFNUQU5ESU5HX0ZJTElOR19EQVRFLkNRMTIwMTYuLi4uVVNEAQAAAFTupQMCAAAACzE1MzkuODI1Mzc2AQQAAAAFAAAAATUBAAAACjE4NTAzMzYxODICAAAABTI0MTUzBgAAAAEwK7wI3YvU2wj3nU3gjdTbCChDSVEuTllTRTpHTS5JUV9UT1RBTF9MSUFCLkNRNDIwMTAuLi4uVVNEAQAAAFTupQMCAAAABjEwMTcz</t>
  </si>
  <si>
    <t>OQEIAAAABQAAAAExAQAAAAoxNTI1MDQxNDkxAwAAAAMxNjACAAAABDEyNzYEAAAAATAHAAAACjEwLzI0LzIwMjMIAAAACjEyLzMxLzIwMTAJAAAAATCOmxjdi9TbCNCDWeCN1NsIKENJUS5OWVNFOkdNLklRX1RPVEFMX0RFQlQuQ1ExMjAxNi4uLi5VU0QBAAAAVO6lAwIAAAAFNzExNDkBCAAAAAUAAAABMQEAAAAKMTg1MDMzNjE4MgMAAAADMTYwAgAAAAQ0MTczBAAAAAEwBwAAAAoxMC8yNC8yMDIzCAAAAAkzLzMxLzIwMTYJAAAAATArvAjdi9TbCFHvXeCN1NsIKUNJUS5OWVNFOkdNLklRX1BSRUZfRVFVSVRZLkNRNDIwMTAuLi4uVVNEAQAAAFTupQMCAAAABTEwMzkxAQgAAAAFAAAAATEBAAAACjE1MjUwNDE0OTEDAAAAAzE2MAIAAAAEMTAwNQQAAAABMAcAAAAKMTAvMjQvMjAyMwgAAAAKMTIvMzEvMjAxMAkAAAABMI6bGN2L1NsI8llb4I3U2wgsQ0lRLk5ZU0U6R00uSVFfUFJFRl9ESVZfT1RIRVIuQ1ExMjAxNi4uLi5VU0QBAAAAVO6lAwMAAAAAACu8CN2L1NsIq6Vk4I3U2wgxQ0lRLk5ZU0U6R00uSVFfVE9UQUxfQ09NTU9OX0VRVUlUWS5DUTQyMDEwLi4uLlVTRAEAAABU7qUDAgAAAAUyNTc4OQEIAAAABQAAAAExAQAAAAoxNTI1MDQxNDkxAwAAAAMxNjACAAAABDEwMDYEAAAAATAHAAAACjEwLzI0LzIwMjMIAAAACjEyLzMxLzIwMTAJAAAAATCOmxjdi9TbCN1tSOCN1NsIIkNJUS5OWVNFOkdNLklR</t>
  </si>
  <si>
    <t>X0NPR1MuQ1ExMjAxNi4uLi5VU0QBAAAAVO6lAwIAAAAFMjY0ODEBCAAAAAUAAAABMQEAAAAKMTg1MDMzNjE4MgMAAAADMTYwAgAAAAIzNAQAAAABMAcAAAAKMTAvMjQvMjAyMwgAAAAJMy8zMS8yMDE2CQAAAAEwK7wI3YvU2wgak2XgjdTbCCJDSVEuTllTRTpHTS5JUV9BUElDLkNRNDIwMTAuLi4uVVNEAQAAAFTupQMCAAAABTI0MjU3AQgAAAAFAAAAATEBAAAACjE1MjUwNDE0OTEDAAAAAzE2MAIAAAAEMTA4NAQAAAABMAcAAAAKMTAvMjQvMjAyMwgAAAAKMTIvMzEvMjAxMAkAAAABMI6bGN2L1NsIHaxZ4I3U2wggQ0lRLk5ZU0U6R00uSVFfQVAuQ1ExMjAxNi4uLi5VU0QBAAAAVO6lAwIAAAAFMjY3NjYBCAAAAAUAAAABMQEAAAAKMTg1MDMzNjE4MgMAAAADMTYwAgAAAAQxMDE4BAAAAAEwBwAAAAoxMC8yNC8yMDIzCAAAAAkzLzMxLzIwMTYJAAAAATArvAjdi9TbCILRWeCN1NsIIENJUS5OWVNFOkdNLklRX0FSLkNRMTIwMTYuLi4uVVNEAQAAAFTupQMCAAAABDg5ODgBCAAAAAUAAAABMQEAAAAKMTg1MDMzNjE4MgMAAAADMTYwAgAAAAQxMDIxBAAAAAEwBwAAAAoxMC8yNC8yMDIzCAAAAAkzLzMxLzIwMTYJAAAAATArvAjdi9TbCIq9WuCN1NsIJ0NJUS5OWVNFOkdNLklRX0lOVkVOVE9SWS5DUTEyMDE2Li4uLlVTRAEAAABU7qUDAgAAAAUxNTgxNwEIAAAABQAAAAExAQAAAAoxODUwMzM2MTgyAwAAAAMx</t>
  </si>
  <si>
    <t>NjACAAAABDEwNDMEAAAAATAHAAAACjEwLzI0LzIwMjMIAAAACTMvMzEvMjAxNgkAAAABMCu8CN2L1NsIs4Bb4I3U2wghQ0lRLk5ZU0U6R00uSVFfU0dBLkNRMTIwMTYuLi4uVVNEAQAAAFTupQMCAAAABDI0MTABCAAAAAUAAAABMQEAAAAKMTg1MDMzNjE4MgMAAAADMTYwAgAAAAIyMwQAAAABMAcAAAAKMTAvMjQvMjAyMwgAAAAJMy8zMS8yMDE2CQAAAAEwK7wI3YvU2whLEGLgjdTbCCBDSVEuTllTRTpHTS5JUV9SRS5DUTQyMDEwLi4uLlVTRAEAAABU7qUDAgAAAAMyNjYBCAAAAAUAAAABMQEAAAAKMTUyNTA0MTQ5MQMAAAADMTYwAgAAAAQxMjIyBAAAAAEwBwAAAAoxMC8yNC8yMDIzCAAAAAoxMi8zMS8yMDEwCQAAAAEwjpsY3YvU2wgSBlTgjdTbCDZDSVEuTllTRTpHTS5JUV9UT1RBTF9SRVZfMVlSX0FOTl9HUk9XVEguQ1ExMjAxNi4uLi5VU0QBAAAAVO6lAwIAAAAHLTcuNTQ5MwEIAAAABQAAAAExAQAAAAoxODUwMzM2MTgyAwAAAAMxNjACAAAABDQxOTQEAAAAATAHAAAACjEwLzI0LzIwMjMIAAAACTMvMzEvMjAxNgkAAAABMCu8CN2L1NsIkKRS4I3U2wgqQ0lRLk5ZU0U6R00uSVFfVE9UQUxfRVFVSVRZLkNRNDIwMTAuLi4uVVNEAQAAAFTupQMCAAAABTM3MTU5AQgAAAAFAAAAATEBAAAACjE1MjUwNDE0OTEDAAAAAzE2MAIAAAAEMTI3NQQAAAABMAcAAAAKMTAvMjQvMjAyMwgAAAAKMTIvMzEvMjAx</t>
  </si>
  <si>
    <t>MAkAAAABMI6bGN2L1NsIEmZV4I3U2wggQ0lRLk5ZU0U6R00uSVFfREEuQ1ExMjAxNi4uLi5VU0QBAAAAVO6lAwMAAAAAACu8CN2L1NsIPYRi4I3U2wg7Q0lRLk5ZU0U6R00uSVFfVE9UQUxfT1VUU1RBTkRJTkdfRklMSU5HX0RBVEUuQ1E0MjAxMC4uLi5VU0QBAAAAVO6lAwIAAAALMTUwMC4xMzY5OTgBBAAAAAUAAAABNQEAAAAKMTUyNTA0MTQ5MQIAAAAFMjQxNTMGAAAAATCOmxjdi9TbCKKeVuCN1NsILkNJUS5OWVNFOkdNLklRX05FVF9JTlRFUkVTVF9FWFAuQ1ExMjAxNi4uLi5VU0QBAAAAVO6lAwIAAAADLTgwAQgAAAAFAAAAATEBAAAACjE4NTAzMzYxODIDAAAAAzE2MAIAAAADMzY4BAAAAAEwBwAAAAoxMC8yNC8yMDIzCAAAAAkzLzMxLzIwMTYJAAAAATArvAjdi9TbCHltY+CN1NsIKENJUS5OWVNFOkdNLklRX1RPVEFMX0RFQlQuQ1E0MjAxMC4uLi5VU0QBAAAAVO6lAwIAAAAFMTE3MTcBCAAAAAUAAAABMQEAAAAKMTUyNTA0MTQ5MQMAAAADMTYwAgAAAAQ0MTczBAAAAAEwBwAAAAoxMC8yNC8yMDIzCAAAAAoxMi8zMS8yMDEwCQAAAAEwjpsY3YvU2wj2aGXgjdTbCC1DSVEuTllTRTpHTS5JUV9ORVRfV09SS0lOR19DQVAuQ1ExMjAxNi4uLi5VU0QBAAAAVO6lAwIAAAAGLTIxNjUyAQgAAAAFAAAAATEBAAAACjE4NTAzMzYxODIDAAAAAzE2MAIAAAAEMTMxMQQAAAABMAcAAAAKMTAvMjQvMjAyMwgA</t>
  </si>
  <si>
    <t>AAAJMy8zMS8yMDE2CQAAAAEwK7wI3YvU2whr5WPgjdTbCCNDSVEuTllTRTpHTS5JUV9DQVBFWC5DUTEyMDE2Li4uLlVTRAEAAABU7qUDAgAAAAUtMjI4NQEIAAAABQAAAAExAQAAAAoxODUwMzM2MTgyAwAAAAMxNjACAAAABDIwMjEEAAAAATAHAAAACjEwLzI0LzIwMjMIAAAACTMvMzEvMjAxNgkAAAABMCu8CN2L1NsIb7Ze4I3U2wgsQ0lRLk5ZU0U6R00uSVFfUFJFRl9ESVZfT1RIRVIuQ1E0MjAxMC4uLi5VU0QBAAAAVO6lAwIAAAADODk2AQgAAAAFAAAAATEBAAAACjE1MjUwNDE0OTEDAAAAAzE2MAIAAAACOTcEAAAAATAHAAAACjEwLzI0LzIwMjMIAAAACjEyLzMxLzIwMTAJAAAAATCOmxjdi9TbCGUYTOCN1NsIJ0NJUS5OWVNFOkdNLklRX1RPVEFMX1JFVi5DUTQyMDE1Li4uLlVTRAEAAABU7qUDAgAAAAUzOTYyMQEIAAAABQAAAAExAQAAAAoxODI2NjU2NTc1AwAAAAMxNjACAAAAAjI4BAAAAAEwBwAAAAoxMC8yNC8yMDIzCAAAAAoxMi8zMS8yMDE1CQAAAAEwK7wI3YvU2wizgFvgjdTbCCJDSVEuTllTRTpHTS5JUV9DT0dTLkNRNDIwMTAuLi4uVVNEAQAAAFTupQMCAAAABTMyNDA0AQgAAAAFAAAAATEBAAAACjE1MjUwNDE0OTEDAAAAAzE2MAIAAAACMzQEAAAAATAHAAAACjEwLzI0LzIwMjMIAAAACjEyLzMxLzIwMTAJAAAAATCOmxjdi9TbCNkoTeCN1NsIIENJUS5OWVNFOkdNLklRX05JLkNRNDIw</t>
  </si>
  <si>
    <t>MTUuLi4uVVNEAQAAAFTupQMCAAAABDYyNjYBCAAAAAUAAAABMQEAAAAKMTgyNjY1NjU3NQMAAAADMTYwAgAAAAIxNQQAAAABMAcAAAAKMTAvMjQvMjAyMwgAAAAKMTIvMzEvMjAxNQkAAAABMCu8CN2L1NsI+0Nc4I3U2wgoQ0lRLk5ZU0U6R00uSVFfQ0FTSF9FUVVJVi5DUTQyMDE1Li4uLlVTRAEAAABU7qUDAgAAAAUxMjEzOAEIAAAABQAAAAExAQAAAAoxODI2NjU2NTc1AwAAAAMxNjACAAAABDEwOTYEAAAAATAHAAAACjEwLzI0LzIwMjMIAAAACjEyLzMxLzIwMTUJAAAAATArvAjdi9TbCLQrXeCN1NsIIENJUS5OWVNFOkdNLklRX0FQLkNRNDIwMTAuLi4uVVNEAQAAAFTupQMCAAAABTIxNDk3AQgAAAAFAAAAATEBAAAACjE1MjUwNDE0OTEDAAAAAzE2MAIAAAAEMTAxOAQAAAABMAcAAAAKMTAvMjQvMjAyMwgAAAAKMTIvMzEvMjAxMAkAAAABMI6bGN2L1NsIZq9O4I3U2wgsQ0lRLk5ZU0U6R00uSVFfQ0FTSF9TVF9JTlZFU1QuQ1E0MjAxNS4uLi5VU0QBAAAAVO6lAwIAAAAFMjAzMDEBCAAAAAUAAAABMQEAAAAKMTgyNjY1NjU3NQMAAAADMTYwAgAAAAQxMDAyBAAAAAEwBwAAAAoxMC8yNC8yMDIzCAAAAAoxMi8zMS8yMDE1CQAAAAEwK7wI3YvU2whR713gjdTbCCBDSVEuTllTRTpHTS5JUV9BUi5DUTQyMDEwLi4uLlVTRAEAAABU7qUDAgAAAAQ4Njk5AQgAAAAFAAAAATEBAAAACjE1MjUwNDE0OTEDAAAA</t>
  </si>
  <si>
    <t>AzE2MAIAAAAEMTAyMQQAAAABMAcAAAAKMTAvMjQvMjAyMwgAAAAKMTIvMzEvMjAxMAkAAAABMI6bGN2L1NsI9OdP4I3U2wgmQ0lRLk5ZU0U6R00uSVFfVE9UQUxfQ0EuQ1E0MjAxNS4uLi5VU0QBAAAAVO6lAwIAAAAFNjk0MDgBCAAAAAUAAAABMQEAAAAKMTgyNjY1NjU3NQMAAAADMTYwAgAAAAQxMDA4BAAAAAEwBwAAAAoxMC8yNC8yMDIzCAAAAAoxMi8zMS8yMDE1CQAAAAEwK7wI3YvU2wgqzkngjdTbCCdDSVEuTllTRTpHTS5JUV9JTlZFTlRPUlkuQ1E0MjAxMC4uLi5VU0QBAAAAVO6lAwIAAAAFMTIxMjUBCAAAAAUAAAABMQEAAAAKMTUyNTA0MTQ5MQMAAAADMTYwAgAAAAQxMDQzBAAAAAEwBwAAAAoxMC8yNC8yMDIzCAAAAAoxMi8zMS8yMDEwCQAAAAEwjpsY3YvU2wi3c1jgjdTbCCpDSVEuTllTRTpHTS5JUV9UT1RBTF9BU1NFVFMuQ1E0MjAxNS4uLi5VU0QBAAAAVO6lAwIAAAAGMTk0MzM4AQgAAAAFAAAAATEBAAAACjE4MjY2NTY1NzUDAAAAAzE2MAIAAAAEMTAwNwQAAAABMAcAAAAKMTAvMjQvMjAyMwgAAAAKMTIvMzEvMjAxNQkAAAABMCu8CN2L1NsIkKRS4I3U2wghQ0lRLk5ZU0U6R00uSVFfU0dBLkNRNDIwMTAuLi4uVVNEAQAAAFTupQMCAAAABDM0MDIBCAAAAAUAAAABMQEAAAAKMTUyNTA0MTQ5MQMAAAADMTYwAgAAAAIyMwQAAAABMAcAAAAKMTAvMjQvMjAyMwgAAAAKMTIvMzEvMjAxMAkA</t>
  </si>
  <si>
    <t>AAABMI6bGN2L1NsI0INZ4I3U2wgmQ0lRLk5ZU0U6R00uSVFfVE9UQUxfQ0wuQ1E0MjAxNS4uLi5VU0QBAAAAVO6lAwIAAAAFNzEyMTcBCAAAAAUAAAABMQEAAAAKMTgyNjY1NjU3NQMAAAADMTYwAgAAAAQxMDA5BAAAAAEwBwAAAAoxMC8yNC8yMDIzCAAAAAoxMi8zMS8yMDE1CQAAAAEwK7wI3YvU2wirpWTgjdTbCChDSVEuTllTRTpHTS5JUV9UT1RBTF9MSUFCLkNRNDIwMTUuLi4uVVNEAQAAAFTupQMCAAAABjE1NDAxNQEIAAAABQAAAAExAQAAAAoxODI2NjU2NTc1AwAAAAMxNjACAAAABDEyNzYEAAAAATAHAAAACjEwLzI0LzIwMjMIAAAACjEyLzMxLzIwMTUJAAAAATArvAjdi9TbCBqTZeCN1NsIKUNJUS5OWVNFOkdNLklRX1BSRUZfRVFVSVRZLkNRNDIwMTUuLi4uVVNEAQAAAFTupQMDAAAAAAArvAjdi9TbCILRWeCN1NsIMUNJUS5OWVNFOkdNLklRX1RPVEFMX0NPTU1PTl9FUVVJVFkuQ1E0MjAxNS4uLi5VU0QBAAAAVO6lAwIAAAAFMzk4NzEBCAAAAAUAAAABMQEAAAAKMTgyNjY1NjU3NQMAAAADMTYwAgAAAAQxMDA2BAAAAAEwBwAAAAoxMC8yNC8yMDIzCAAAAAoxMi8zMS8yMDE1CQAAAAEwK7wI3YvU2wiKvVrgjdTbCDZDSVEuTllTRTpHTS5JUV9UT1RBTF9SRVZfMVlSX0FOTl9HUk9XVEguQ1E0MjAxMC4uLi5VU0QBAAAAVO6lAwIAAAAHMTQuMDkwMwEIAAAABQAAAAExAQAAAAoxNTI1MDQxNDkx</t>
  </si>
  <si>
    <t>AwAAAAMxNjACAAAABDQxOTQEAAAAATAHAAAACjEwLzI0LzIwMjMIAAAACjEyLzMxLzIwMTAJAAAAATCOmxjdi9TbCJJ+ZOCN1NsIIkNJUS5OWVNFOkdNLklRX0FQSUMuQ1E0MjAxNS4uLi5VU0QBAAAAVO6lAwIAAAAFMjc2MDcBCAAAAAUAAAABMQEAAAAKMTgyNjY1NjU3NQMAAAADMTYwAgAAAAQxMDg0BAAAAAEwBwAAAAoxMC8yNC8yMDIzCAAAAAoxMi8zMS8yMDE1CQAAAAEwK7wI3YvU2whLEGLgjdTbCCBDSVEuTllTRTpHTS5JUV9EQS5DUTQyMDEwLi4uLlVTRAEAAABU7qUDAwAAAAAAjpsY3YvU2wjdbUjgjdTbCCBDSVEuTllTRTpHTS5JUV9SRS5DUTQyMDE1Li4uLlVTRAEAAABU7qUDAgAAAAUyMDI4NQEIAAAABQAAAAExAQAAAAoxODI2NjU2NTc1AwAAAAMxNjACAAAABDEyMjIEAAAAATAHAAAACjEwLzI0LzIwMjMIAAAACjEyLzMxLzIwMTUJAAAAATArvAjdi9TbCD2EYuCN1NsILkNJUS5OWVNFOkdNLklRX05FVF9JTlRFUkVTVF9FWFAuQ1E0MjAxMC4uLi5VU0QBAAAAVO6lAwIAAAADMTAxAQgAAAAFAAAAATEBAAAACjE1MjUwNDE0OTEDAAAAAzE2MAIAAAADMzY4BAAAAAEwBwAAAAoxMC8yNC8yMDIzCAAAAAoxMi8zMS8yMDEwCQAAAAEwjpsY3YvU2wjZWEngjdTbCCpDSVEuTllTRTpHTS5JUV9UT1RBTF9FUVVJVFkuQ1E0MjAxNS4uLi5VU0QBAAAAVO6lAwIAAAAFNDAzMjMBCAAAAAUAAAABMQEA</t>
  </si>
  <si>
    <t>AAAKMTgyNjY1NjU3NQMAAAADMTYwAgAAAAQxMjc1BAAAAAEwBwAAAAoxMC8yNC8yMDIzCAAAAAoxMi8zMS8yMDE1CQAAAAEwK7wI3YvU2wh5bWPgjdTbCC1DSVEuTllTRTpHTS5JUV9ORVRfV09SS0lOR19DQVAuQ1E0MjAxMC4uLi5VU0QBAAAAVO6lAwIAAAAFLTk4NzQBCAAAAAUAAAABMQEAAAAKMTUyNTA0MTQ5MQMAAAADMTYwAgAAAAQxMzExBAAAAAEwBwAAAAoxMC8yNC8yMDIzCAAAAAoxMi8zMS8yMDEwCQAAAAEwjpsY3YvU2whjL1LgjdTbCDtDSVEuTllTRTpHTS5JUV9UT1RBTF9PVVRTVEFORElOR19GSUxJTkdfREFURS5DUTQyMDE1Li4uLlVTRAEAAABU7qUDAgAAAAQxNTAwAQQAAAAFAAAAATUBAAAACjE4MjY2NTY1NzUCAAAABTI0MTUzBgAAAAEwK7wI3YvU2whr5WPgjdTbCCNDSVEuTllTRTpHTS5JUV9DQVBFWC5DUTQyMDEwLi4uLlVTRAEAAABU7qUDAgAAAAUtMTA4OAEIAAAABQAAAAExAQAAAAoxNTI1MDQxNDkxAwAAAAMxNjACAAAABDIwMjEEAAAAATAHAAAACjEwLzI0LzIwMjMIAAAACjEyLzMxLzIwMTAJAAAAATCOmxjdi9TbCBIGVOCN1NsIKENJUS5OWVNFOkdNLklRX1RPVEFMX0RFQlQuQ1E0MjAxNS4uLi5VU0QBAAAAVO6lAwIAAAAFNjMxMTEBCAAAAAUAAAABMQEAAAAKMTgyNjY1NjU3NQMAAAADMTYwAgAAAAQ0MTczBAAAAAEwBwAAAAoxMC8yNC8yMDIzCAAAAAoxMi8zMS8yMDE1</t>
  </si>
  <si>
    <t>CQAAAAEwK7wI3YvU2whvtl7gjdTbCCdDSVEuTllTRTpHTS5JUV9UT1RBTF9SRVYuQ1EzMjAxMC4uLi5VU0QBAAAAVO6lAwIAAAAFMzQwNjABCAAAAAUAAAABMQEAAAAKMTQ4MTIxMjEwNQMAAAADMTYwAgAAAAIyOAQAAAABMAcAAAAKMTAvMjQvMjAyMwgAAAAJOS8zMC8yMDEwCQAAAAEwjpsY3YvU2wjZKE3gjdTbCCxDSVEuTllTRTpHTS5JUV9QUkVGX0RJVl9PVEhFUi5DUTQyMDE1Li4uLlVTRAEAAABU7qUDAwAAAAAAK7wI3YvU2wjIdl/gjdTbCCBDSVEuTllTRTpHTS5JUV9OSS5DUTMyMDEwLi4uLlVTRAEAAABU7qUDAgAAAAQyMTYyAQgAAAAFAAAAATEBAAAACjE0ODEyMTIxMDUDAAAAAzE2MAIAAAACMTUEAAAAATAHAAAACjEwLzI0LzIwMjMIAAAACTkvMzAvMjAxMAkAAAABMI6bGN2L1NsIZq9O4I3U2wgiQ0lRLk5ZU0U6R00uSVFfQ09HUy5DUTQyMDE1Li4uLlVTRAEAAABU7qUDAgAAAAUzMjI3MgEIAAAABQAAAAExAQAAAAoxODI2NjU2NTc1AwAAAAMxNjACAAAAAjM0BAAAAAEwBwAAAAoxMC8yNC8yMDIzCAAAAAoxMi8zMS8yMDE1CQAAAAEwK7wI3YvU2wiTO2DgjdTbCChDSVEuTllTRTpHTS5JUV9DQVNIX0VRVUlWLkNRMzIwMTAuLi4uVVNEAQAAAFTupQMCAAAABTI3NDY2AQgAAAAFAAAAATEBAAAACjE0ODEyMTIxMDUDAAAAAzE2MAIAAAAEMTA5NgQAAAABMAcAAAAKMTAvMjQvMjAyMwgAAAAJ</t>
  </si>
  <si>
    <t>OS8zMC8yMDEwCQAAAAEwjpsY3YvU2wj050/gjdTbCCBDSVEuTllTRTpHTS5JUV9BUC5DUTQyMDE1Li4uLlVTRAEAAABU7qUDAgAAAAUyNDA2MgEIAAAABQAAAAExAQAAAAoxODI2NjU2NTc1AwAAAAMxNjACAAAABDEwMTgEAAAAATAHAAAACjEwLzI0LzIwMjMIAAAACjEyLzMxLzIwMTUJAAAAATArvAjdi9TbCCrOSeCN1NsILENJUS5OWVNFOkdNLklRX0NBU0hfU1RfSU5WRVNULkNRMzIwMTAuLi4uVVNEAQAAAFTupQMCAAAABTMzNDc2AQgAAAAFAAAAATEBAAAACjE0ODEyMTIxMDUDAAAAAzE2MAIAAAAEMTAwMgQAAAABMAcAAAAKMTAvMjQvMjAyMwgAAAAJOS8zMC8yMDEwCQAAAAEwjpsY3YvU2wikR2PgjdTbCCBDSVEuTllTRTpHTS5JUV9BUi5DUTQyMDE1Li4uLlVTRAEAAABU7qUDAgAAAAQ4MzM3AQgAAAAFAAAAATEBAAAACjE4MjY2NTY1NzUDAAAAAzE2MAIAAAAEMTAyMQQAAAABMAcAAAAKMTAvMjQvMjAyMwgAAAAKMTIvMzEvMjAxNQkAAAABMCu8CN2L1NsIkiRh4I3U2wgmQ0lRLk5ZU0U6R00uSVFfVE9UQUxfQ0EuQ1EzMjAxMC4uLi5VU0QBAAAAVO6lAwIAAAAFNjE1ODQBCAAAAAUAAAABMQEAAAAKMTQ4MTIxMjEwNQMAAAADMTYwAgAAAAQxMDA4BAAAAAEwBwAAAAoxMC8yNC8yMDIzCAAAAAk5LzMwLzIwMTAJAAAAATCOmxjdi9TbCNCDWeCN1NsIJ0NJUS5OWVNFOkdNLklRX0lOVkVOVE9SWS5D</t>
  </si>
  <si>
    <t>UTQyMDE1Li4uLlVTRAEAAABU7qUDAgAAAAUxMzc2NAEIAAAABQAAAAExAQAAAAoxODI2NjU2NTc1AwAAAAMxNjACAAAABDEwNDMEAAAAATAHAAAACjEwLzI0LzIwMjMIAAAACjEyLzMxLzIwMTUJAAAAATArvAjdi9TbCIq9WuCN1NsIKkNJUS5OWVNFOkdNLklRX1RPVEFMX0FTU0VUUy5DUTMyMDEwLi4uLlVTRAEAAABU7qUDAgAAAAYxMzcyMzgBCAAAAAUAAAABMQEAAAAKMTQ4MTIxMjEwNQMAAAADMTYwAgAAAAQxMDA3BAAAAAEwBwAAAAoxMC8yNC8yMDIzCAAAAAk5LzMwLzIwMTAJAAAAATCOmxjdi9TbCEnpYeCN1NsIIUNJUS5OWVNFOkdNLklRX1NHQS5DUTQyMDE1Li4uLlVTRAEAAABU7qUDAgAAAAQyODU5AQgAAAAFAAAAATEBAAAACjE4MjY2NTY1NzUDAAAAAzE2MAIAAAACMjMEAAAAATAHAAAACjEwLzI0LzIwMjMIAAAACjEyLzMxLzIwMTUJAAAAATArvAjdi9TbCLOAW+CN1NsIJkNJUS5OWVNFOkdNLklRX1RPVEFMX0NMLkNRMzIwMTAuLi4uVVNEAQAAAFTupQMCAAAABTUyNTY5AQgAAAAFAAAAATEBAAAACjE0ODEyMTIxMDUDAAAAAzE2MAIAAAAEMTAwOQQAAAABMAcAAAAKMTAvMjQvMjAyMwgAAAAJOS8zMC8yMDEwCQAAAAEwjpsY3YvU2wjdbUjgjdTbCDZDSVEuTllTRTpHTS5JUV9UT1RBTF9SRVZfMVlSX0FOTl9HUk9XVEguQ1E0MjAxNS4uLi5VU0QBAAAAVO6lAwIAAAAEMC4wMQEIAAAABQAA</t>
  </si>
  <si>
    <t>AAExAQAAAAoxODI2NjU2NTc1AwAAAAMxNjACAAAABDQxOTQEAAAAATAHAAAACjEwLzI0LzIwMjMIAAAACjEyLzMxLzIwMTUJAAAAATArvAjdi9TbCPtDXOCN1NsIKENJUS5OWVNFOkdNLklRX1RPVEFMX0xJQUIuQ1EzMjAxMC4uLi5VU0QBAAAAVO6lAwIAAAAGMTA2NTIyAQgAAAAFAAAAATEBAAAACjE0ODEyMTIxMDUDAAAAAzE2MAIAAAAEMTI3NgQAAAABMAcAAAAKMTAvMjQvMjAyMwgAAAAJOS8zMC8yMDEwCQAAAAEwjpsY3YvU2wjZWEngjdTbCCBDSVEuTllTRTpHTS5JUV9EQS5DUTQyMDE1Li4uLlVTRAEAAABU7qUDAwAAAAAAK7wI3YvU2wi0K13gjdTbCClDSVEuTllTRTpHTS5JUV9QUkVGX0VRVUlUWS5DUTMyMDEwLi4uLlVTRAEAAABU7qUDAgAAAAQ2OTk4AQgAAAAFAAAAATEBAAAACjE0ODEyMTIxMDUDAAAAAzE2MAIAAAAEMTAwNQQAAAABMAcAAAAKMTAvMjQvMjAyMwgAAAAJOS8zMC8yMDEwCQAAAAEwjpsY3YvU2wg6YGLgjdTbCC5DSVEuTllTRTpHTS5JUV9ORVRfSU5URVJFU1RfRVhQLkNRNDIwMTUuLi4uVVNEAQAAAFTupQMCAAAAAy03NAEIAAAABQAAAAExAQAAAAoxODI2NjU2NTc1AwAAAAMxNjACAAAAAzM2OAQAAAABMAcAAAAKMTAvMjQvMjAyMwgAAAAKMTIvMzEvMjAxNQkAAAABMCu8CN2L1NsIUe9d4I3U2wgxQ0lRLk5ZU0U6R00uSVFfVE9UQUxfQ09NTU9OX0VRVUlUWS5DUTMyMDEw</t>
  </si>
  <si>
    <t>Li4uLlVTRAEAAABU7qUDAgAAAAUyMjc0NwEIAAAABQAAAAExAQAAAAoxNDgxMjEyMTA1AwAAAAMxNjACAAAABDEwMDYEAAAAATAHAAAACjEwLzI0LzIwMjMIAAAACTkvMzAvMjAxMAkAAAABMI6bGN2L1NsIEgZU4I3U2wgtQ0lRLk5ZU0U6R00uSVFfTkVUX1dPUktJTkdfQ0FQLkNRNDIwMTUuLi4uVVNEAQAAAFTupQMCAAAABi0yMTI5MwEIAAAABQAAAAExAQAAAAoxODI2NjU2NTc1AwAAAAMxNjACAAAABDEzMTEEAAAAATAHAAAACjEwLzI0LzIwMjMIAAAACjEyLzMxLzIwMTUJAAAAATArvAjdi9TbCPedTeCN1NsIIkNJUS5OWVNFOkdNLklRX0FQSUMuQ1EzMjAxMC4uLi5VU0QBAAAAVO6lAwIAAAAFMjQwNDEBCAAAAAUAAAABMQEAAAAKMTQ4MTIxMjEwNQMAAAADMTYwAgAAAAQxMDg0BAAAAAEwBwAAAAoxMC8yNC8yMDIzCAAAAAk5LzMwLzIwMTAJAAAAATCOmxjdi9TbCBJmVeCN1NsII0NJUS5OWVNFOkdNLklRX0NBUEVYLkNRNDIwMTUuLi4uVVNEAQAAAFTupQMCAAAABS0yNTUwAQgAAAAFAAAAATEBAAAACjE4MjY2NTY1NzUDAAAAAzE2MAIAAAAEMjAyMQQAAAABMAcAAAAKMTAvMjQvMjAyMwgAAAAKMTIvMzEvMjAxNQkAAAABMCu8CN2L1NsIq6Vk4I3U2wgnQ0lRLk5ZU0U6R00uSVFfVE9UQUxfUkVWLkNRMzIwMTUuLi4uVVNEAQAAAFTupQMCAAAABTM4ODQzAQgAAAAFAAAAATEBAAAACjE4MTQ1MDM2</t>
  </si>
  <si>
    <t>MDMDAAAAAzE2MAIAAAACMjgEAAAAATAHAAAACjEwLzI0LzIwMjMIAAAACTkvMzAvMjAxNQkAAAABMCu8CN2L1NsIPYRi4I3U2wggQ0lRLk5ZU0U6R00uSVFfTkkuQ1EzMjAxNS4uLi5VU0QBAAAAVO6lAwIAAAAEMTM1OQEIAAAABQAAAAExAQAAAAoxODE0NTAzNjAzAwAAAAMxNjACAAAAAjE1BAAAAAEwBwAAAAoxMC8yNC8yMDIzCAAAAAk5LzMwLzIwMTUJAAAAATArvAjdi9TbCCrOSeCN1NsIKENJUS5OWVNFOkdNLklRX0NBU0hfRVFVSVYuQ1EzMjAxNS4uLi5VU0QBAAAAVO6lAwIAAAAFMTM4MzMBCAAAAAUAAAABMQEAAAAKMTgxNDUwMzYwMwMAAAADMTYwAgAAAAQxMDk2BAAAAAEwBwAAAAoxMC8yNC8yMDIzCAAAAAk5LzMwLzIwMTUJAAAAATArvAjdi9TbCHltY+CN1NsIIENJUS5OWVNFOkdNLklRX1JFLkNRMzIwMTAuLi4uVVNEAQAAAFTupQMCAAAABC0yMzYBCAAAAAUAAAABMQEAAAAKMTQ4MTIxMjEwNQMAAAADMTYwAgAAAAQxMjIyBAAAAAEwBwAAAAoxMC8yNC8yMDIzCAAAAAk5LzMwLzIwMTAJAAAAATCOmxjdi9TbCNzXYOCN1NsILENJUS5OWVNFOkdNLklRX0NBU0hfU1RfSU5WRVNULkNRMzIwMTUuLi4uVVNEAQAAAFTupQMCAAAABTIxODYyAQgAAAAFAAAAATEBAAAACjE4MTQ1MDM2MDMDAAAAAzE2MAIAAAAEMTAwMgQAAAABMAcAAAAKMTAvMjQvMjAyMwgAAAAJOS8zMC8yMDE1CQAAAAEwK7wI</t>
  </si>
  <si>
    <t>3YvU2whr5WPgjdTbCCZDSVEuTllTRTpHTS5JUV9UT1RBTF9DQS5DUTMyMDE1Li4uLlVTRAEAAABU7qUDAgAAAAU4MjM0MQEIAAAABQAAAAExAQAAAAoxODE0NTAzNjAzAwAAAAMxNjACAAAABDEwMDgEAAAAATAHAAAACjEwLzI0LzIwMjMIAAAACTkvMzAvMjAxNQkAAAABMCu8CN2L1NsIUe9d4I3U2wgqQ0lRLk5ZU0U6R00uSVFfVE9UQUxfRVFVSVRZLkNRMzIwMTAuLi4uVVNEAQAAAFTupQMCAAAABTMwNzE2AQgAAAAFAAAAATEBAAAACjE0ODEyMTIxMDUDAAAAAzE2MAIAAAAEMTI3NQQAAAABMAcAAAAKMTAvMjQvMjAyMwgAAAAJOS8zMC8yMDEwCQAAAAEwjpsY3YvU2wi3c1jgjdTbCCpDSVEuTllTRTpHTS5JUV9UT1RBTF9BU1NFVFMuQ1EzMjAxNS4uLi5VU0QBAAAAVO6lAwIAAAAGMTg5MDAwAQgAAAAFAAAAATEBAAAACjE4MTQ1MDM2MDMDAAAAAzE2MAIAAAAEMTAwNwQAAAABMAcAAAAKMTAvMjQvMjAyMwgAAAAJOS8zMC8yMDE1CQAAAAEwK7wI3YvU2whvtl7gjdTbCDtDSVEuTllTRTpHTS5JUV9UT1RBTF9PVVRTVEFORElOR19GSUxJTkdfREFURS5DUTMyMDEwLi4uLlVTRAEAAABU7qUDAgAAAAQxNTAwAQQAAAAFAAAAATUBAAAACjE0ODEyMTIxMDUCAAAABTI0MTUzBgAAAAEwjpsY3YvU2wjZKE3gjdTbCCZDSVEuTllTRTpHTS5JUV9UT1RBTF9DTC5DUTMyMDE1Li4uLlVTRAEAAABU7qUDAgAAAAU3</t>
  </si>
  <si>
    <t>MjczOQEIAAAABQAAAAExAQAAAAoxODE0NTAzNjAzAwAAAAMxNjACAAAABDEwMDkEAAAAATAHAAAACjEwLzI0LzIwMjMIAAAACTkvMzAvMjAxNQkAAAABMCu8CN2L1NsIyHZf4I3U2wgoQ0lRLk5ZU0U6R00uSVFfVE9UQUxfREVCVC5DUTMyMDEwLi4uLlVTRAEAAABU7qUDAgAAAAQ4NTY2AQgAAAAFAAAAATEBAAAACjE0ODEyMTIxMDUDAAAAAzE2MAIAAAAENDE3MwQAAAABMAcAAAAKMTAvMjQvMjAyMwgAAAAJOS8zMC8yMDEwCQAAAAEwjpsY3YvU2whmr07gjdTbCChDSVEuTllTRTpHTS5JUV9UT1RBTF9MSUFCLkNRMzIwMTUuLi4uVVNEAQAAAFTupQMCAAAABjE1Mzg2NQEIAAAABQAAAAExAQAAAAoxODE0NTAzNjAzAwAAAAMxNjACAAAABDEyNzYEAAAAATAHAAAACjEwLzI0LzIwMjMIAAAACTkvMzAvMjAxNQkAAAABMCu8CN2L1NsIkztg4I3U2wgpQ0lRLk5ZU0U6R00uSVFfUFJFRl9FUVVJVFkuQ1EzMjAxNS4uLi5VU0QBAAAAVO6lAwMAAAAAACu8CN2L1NsIkiRh4I3U2wgsQ0lRLk5ZU0U6R00uSVFfUFJFRl9ESVZfT1RIRVIuQ1EzMjAxMC4uLi5VU0QBAAAAVO6lAwIAAAADMjAzAQgAAAAFAAAAATEBAAAACjE0ODEyMTIxMDUDAAAAAzE2MAIAAAACOTcEAAAAATAHAAAACjEwLzI0LzIwMjMIAAAACTkvMzAvMjAxMAkAAAABMI6bGN2L1NsI9OdP4I3U2wgxQ0lRLk5ZU0U6R00uSVFfVE9UQUxfQ09NTU9O</t>
  </si>
  <si>
    <t>X0VRVUlUWS5DUTMyMDE1Li4uLlVTRAEAAABU7qUDAgAAAAUzNDYzOAEIAAAABQAAAAExAQAAAAoxODE0NTAzNjAzAwAAAAMxNjACAAAABDEwMDYEAAAAATAHAAAACjEwLzI0LzIwMjMIAAAACTkvMzAvMjAxNQkAAAABMCu8CN2L1NsIir1a4I3U2wgiQ0lRLk5ZU0U6R00uSVFfQ09HUy5DUTMyMDEwLi4uLlVTRAEAAABU7qUDAgAAAAUyOTQyNAEIAAAABQAAAAExAQAAAAoxNDgxMjEyMTA1AwAAAAMxNjACAAAAAjM0BAAAAAEwBwAAAAoxMC8yNC8yMDIzCAAAAAk5LzMwLzIwMTAJAAAAATCOmxjdi9TbCMdEUeCN1NsIIkNJUS5OWVNFOkdNLklRX0FQSUMuQ1EzMjAxNS4uLi5VU0QBAAAAVO6lAwIAAAAFMjc3NDQBCAAAAAUAAAABMQEAAAAKMTgxNDUwMzYwMwMAAAADMTYwAgAAAAQxMDg0BAAAAAEwBwAAAAoxMC8yNC8yMDIzCAAAAAk5LzMwLzIwMTUJAAAAATArvAjdi9TbCLOAW+CN1NsIIENJUS5OWVNFOkdNLklRX0FQLkNRMzIwMTAuLi4uVVNEAQAAAFTupQMCAAAABTIyMTM3AQgAAAAFAAAAATEBAAAACjE0ODEyMTIxMDUDAAAAAzE2MAIAAAAEMTAxOAQAAAABMAcAAAAKMTAvMjQvMjAyMwgAAAAJOS8zMC8yMDEwCQAAAAEwjpsY3YvU2whjL1LgjdTbCCBDSVEuTllTRTpHTS5JUV9BUi5DUTMyMDEwLi4uLlVTRAEAAABU7qUDAgAAAAQ4NzI1AQgAAAAFAAAAATEBAAAACjE0ODEyMTIxMDUDAAAAAzE2MAIA</t>
  </si>
  <si>
    <t>AAAEMTAyMQQAAAABMAcAAAAKMTAvMjQvMjAyMwgAAAAJOS8zMC8yMDEwCQAAAAEwjpsY3YvU2wggKl/gjdTbCCBDSVEuTllTRTpHTS5JUV9SRS5DUTMyMDE1Li4uLlVTRAEAAABU7qUDAgAAAAUxNDkxMgEIAAAABQAAAAExAQAAAAoxODE0NTAzNjAzAwAAAAMxNjACAAAABDEyMjIEAAAAATAHAAAACjEwLzI0LzIwMjMIAAAACTkvMzAvMjAxNQkAAAABMCu8CN2L1NsIkKRS4I3U2wgnQ0lRLk5ZU0U6R00uSVFfSU5WRU5UT1JZLkNRMzIwMTAuLi4uVVNEAQAAAFTupQMCAAAABTEzMDQ0AQgAAAAFAAAAATEBAAAACjE0ODEyMTIxMDUDAAAAAzE2MAIAAAAEMTA0MwQAAAABMAcAAAAKMTAvMjQvMjAyMwgAAAAJOS8zMC8yMDEwCQAAAAEwjpsY3YvU2wjdbUjgjdTbCCpDSVEuTllTRTpHTS5JUV9UT1RBTF9FUVVJVFkuQ1EzMjAxNS4uLi5VU0QBAAAAVO6lAwIAAAAFMzUxMzUBCAAAAAUAAAABMQEAAAAKMTgxNDUwMzYwMwMAAAADMTYwAgAAAAQxMjc1BAAAAAEwBwAAAAoxMC8yNC8yMDIzCAAAAAk5LzMwLzIwMTUJAAAAATArvAjdi9TbCLQrXeCN1NsIO0NJUS5OWVNFOkdNLklRX1RPVEFMX09VVFNUQU5ESU5HX0ZJTElOR19EQVRFLkNRMzIwMTUuLi4uVVNEAQAAAFTupQMCAAAACjE1NTYuMTc2OTEBBAAAAAUAAAABNQEAAAAKMTgxNDUwMzYwMwIAAAAFMjQxNTMGAAAAATArvAjdi9TbCKulZOCN1NsIIUNJUS5O</t>
  </si>
  <si>
    <t>WVNFOkdNLklRX1NHQS5DUTMyMDEwLi4uLlVTRAEAAABU7qUDAgAAAAQyNzEwAQgAAAAFAAAAATEBAAAACjE0ODEyMTIxMDUDAAAAAzE2MAIAAAACMjMEAAAAATAHAAAACjEwLzI0LzIwMjMIAAAACTkvMzAvMjAxMAkAAAABMI6bGN2L1NsI2VhJ4I3U2wgoQ0lRLk5ZU0U6R00uSVFfVE9UQUxfREVCVC5DUTMyMDE1Li4uLlVTRAEAAABU7qUDAgAAAAU1NzQwMwEIAAAABQAAAAExAQAAAAoxODE0NTAzNjAzAwAAAAMxNjACAAAABDQxNzMEAAAAATAHAAAACjEwLzI0LzIwMjMIAAAACTkvMzAvMjAxNQkAAAABMCu8CN2L1NsIKs5J4I3U2wg2Q0lRLk5ZU0U6R00uSVFfVE9UQUxfUkVWXzFZUl9BTk5fR1JPV1RILkNRMzIwMTAuLi4uVVNEAQAAAFTupQMCAAAABzI3LjE2NTQBCAAAAAUAAAABMQEAAAAKMTQ4MTIxMjEwNQMAAAADMTYwAgAAAAQ0MTk0BAAAAAEwBwAAAAoxMC8yNC8yMDIzCAAAAAk5LzMwLzIwMTAJAAAAATCOmxjdi9TbCITtX+CN1NsILENJUS5OWVNFOkdNLklRX1BSRUZfRElWX09USEVSLkNRMzIwMTUuLi4uVVNEAQAAAFTupQMDAAAAAAArvAjdi9TbCBqTZeCN1NsIIENJUS5OWVNFOkdNLklRX0RBLkNRMzIwMTAuLi4uVVNEAQAAAFTupQMDAAAAAACOmxjdi9TbCGUYTOCN1NsIIkNJUS5OWVNFOkdNLklRX0NPR1MuQ1EzMjAxNS4uLi5VU0QBAAAAVO6lAwIAAAAFMzIwNTgBCAAAAAUAAAABMQEA</t>
  </si>
  <si>
    <t>AAAKMTgxNDUwMzYwMwMAAAADMTYwAgAAAAIzNAQAAAABMAcAAAAKMTAvMjQvMjAyMwgAAAAJOS8zMC8yMDE1CQAAAAEwK7wI3YvU2wiC0VngjdTbCC5DSVEuTllTRTpHTS5JUV9ORVRfSU5URVJFU1RfRVhQLkNRMzIwMTAuLi4uVVNEAQAAAFTupQMCAAAABC0xMzgBCAAAAAUAAAABMQEAAAAKMTQ4MTIxMjEwNQMAAAADMTYwAgAAAAMzNjgEAAAAATAHAAAACjEwLzI0LzIwMjMIAAAACTkvMzAvMjAxMAkAAAABMI6bGN2L1NsIUD9V4I3U2wggQ0lRLk5ZU0U6R00uSVFfQVAuQ1EzMjAxNS4uLi5VU0QBAAAAVO6lAwIAAAAFMjUxODgBCAAAAAUAAAABMQEAAAAKMTgxNDUwMzYwMwMAAAADMTYwAgAAAAQxMDE4BAAAAAEwBwAAAAoxMC8yNC8yMDIzCAAAAAk5LzMwLzIwMTUJAAAAATArvAjdi9TbCF51TeCN1NsILUNJUS5OWVNFOkdNLklRX05FVF9XT1JLSU5HX0NBUC5DUTMyMDEwLi4uLlVTRAEAAABU7qUDAgAAAAYtMTg4NDABCAAAAAUAAAABMQEAAAAKMTQ4MTIxMjEwNQMAAAADMTYwAgAAAAQxMzExBAAAAAEwBwAAAAoxMC8yNC8yMDIzCAAAAAk5LzMwLzIwMTAJAAAAATCOmxjdi9TbCKKeVuCN1NsIIENJUS5OWVNFOkdNLklRX0FSLkNRMzIwMTUuLi4uVVNEAQAAAFTupQMCAAAABTEwNDg2AQgAAAAFAAAAATEBAAAACjE4MTQ1MDM2MDMDAAAAAzE2MAIAAAAEMTAyMQQAAAABMAcAAAAKMTAvMjQvMjAyMwgA</t>
  </si>
  <si>
    <t>AAAJOS8zMC8yMDE1CQAAAAEwK7wI3YvU2wiSJGHgjdTbCCNDSVEuTllTRTpHTS5JUV9DQVBFWC5DUTMyMDEwLi4uLlVTRAEAAABU7qUDAgAAAAUtMTI2MQEIAAAABQAAAAExAQAAAAoxNDgxMjEyMTA1AwAAAAMxNjACAAAABDIwMjEEAAAAATAHAAAACjEwLzI0LzIwMjMIAAAACTkvMzAvMjAxMAkAAAABMI6bGN2L1NsIMGhe4I3U2wgnQ0lRLk5ZU0U6R00uSVFfSU5WRU5UT1JZLkNRMzIwMTUuLi4uVVNEAQAAAFTupQMCAAAABTE0MzY4AQgAAAAFAAAAATEBAAAACjE4MTQ1MDM2MDMDAAAAAzE2MAIAAAAEMTA0MwQAAAABMAcAAAAKMTAvMjQvMjAyMwgAAAAJOS8zMC8yMDE1CQAAAAEwK7wI3YvU2whLEGLgjdTbCCdDSVEuTllTRTpHTS5JUV9UT1RBTF9SRVYuQ1EyMjAxMC4uLi5VU0QBAAAAVO6lAwIAAAAFMzMxNzQBCAAAAAUAAAABMQEAAAAKMTQ2NTI5NDY4MQMAAAADMTYwAgAAAAIyOAQAAAABMAcAAAAKMTAvMjQvMjAyMwgAAAAJNi8zMC8yMDEwCQAAAAEwjpsY3YvU2wjHRFHgjdTbCCFDSVEuTllTRTpHTS5JUV9TR0EuQ1EzMjAxNS4uLi5VU0QBAAAAVO6lAwIAAAAEMjc4MgEIAAAABQAAAAExAQAAAAoxODE0NTAzNjAzAwAAAAMxNjACAAAAAjIzBAAAAAEwBwAAAAoxMC8yNC8yMDIzCAAAAAk5LzMwLzIwMTUJAAAAATArvAjdi9TbCD2EYuCN1NsINkNJUS5OWVNFOkdNLklRX1RPVEFMX1JFVl8xWVJf</t>
  </si>
  <si>
    <t>QU5OX0dST1dUSC5DUTMyMDE1Li4uLlVTRAEAAABU7qUDAgAAAActMS4wNDk2AQgAAAAFAAAAATEBAAAACjE4MTQ1MDM2MDMDAAAAAzE2MAIAAAAENDE5NAQAAAABMAcAAAAKMTAvMjQvMjAyMwgAAAAJOS8zMC8yMDE1CQAAAAEwK7wI3YvU2wh5bWPgjdTbCCBDSVEuTllTRTpHTS5JUV9OSS5DUTIyMDEwLi4uLlVTRAEAAABU7qUDAgAAAAQxNTM2AQgAAAAFAAAAATEBAAAACjE0NjUyOTQ2ODEDAAAAAzE2MAIAAAACMTUEAAAAATAHAAAACjEwLzI0LzIwMjMIAAAACTYvMzAvMjAxMAkAAAABMI6bGN2L1NsIYy9S4I3U2wggQ0lRLk5ZU0U6R00uSVFfREEuQ1EzMjAxNS4uLi5VU0QBAAAAVO6lAwMAAAAAACu8CN2L1NsIa+Vj4I3U2wgoQ0lRLk5ZU0U6R00uSVFfQ0FTSF9FUVVJVi5DUTIyMDEwLi4uLlVTRAEAAABU7qUDAgAAAAUyNjc3MwEIAAAABQAAAAExAQAAAAoxNDY1Mjk0NjgxAwAAAAMxNjACAAAABDEwOTYEAAAAATAHAAAACjEwLzI0LzIwMjMIAAAACTYvMzAvMjAxMAkAAAABMI6bGN2L1NsIEgZU4I3U2wguQ0lRLk5ZU0U6R00uSVFfTkVUX0lOVEVSRVNUX0VYUC5DUTMyMDE1Li4uLlVTRAEAAABU7qUDAgAAAAMtNzIBCAAAAAUAAAABMQEAAAAKMTgxNDUwMzYwMwMAAAADMTYwAgAAAAMzNjgEAAAAATAHAAAACjEwLzI0LzIwMjMIAAAACTkvMzAvMjAxNQkAAAABMCu8CN2L1NsIUVpQ4I3U2wgsQ0lR</t>
  </si>
  <si>
    <t>Lk5ZU0U6R00uSVFfQ0FTSF9TVF9JTlZFU1QuQ1EyMjAxMC4uLi5VU0QBAAAAVO6lAwIAAAAFMzE1MzQBCAAAAAUAAAABMQEAAAAKMTQ2NTI5NDY4MQMAAAADMTYwAgAAAAQxMDAyBAAAAAEwBwAAAAoxMC8yNC8yMDIzCAAAAAk2LzMwLzIwMTAJAAAAATCOmxjdi9TbCNxGSOCN1NsILUNJUS5OWVNFOkdNLklRX05FVF9XT1JLSU5HX0NBUC5DUTMyMDE1Li4uLlVTRAEAAABU7qUDAgAAAAYtMTE2MTkBCAAAAAUAAAABMQEAAAAKMTgxNDUwMzYwMwMAAAADMTYwAgAAAAQxMzExBAAAAAEwBwAAAAoxMC8yNC8yMDIzCAAAAAk5LzMwLzIwMTUJAAAAATArvAjdi9TbCHCMXuCN1NsIJkNJUS5OWVNFOkdNLklRX1RPVEFMX0NBLkNRMjIwMTAuLi4uVVNEAQAAAFTupQMCAAAABTU3ODA3AQgAAAAFAAAAATEBAAAACjE0NjUyOTQ2ODEDAAAAAzE2MAIAAAAEMTAwOAQAAAABMAcAAAAKMTAvMjQvMjAyMwgAAAAJNi8zMC8yMDEwCQAAAAEwm8IY3YvU2wjZWEngjdTbCCNDSVEuTllTRTpHTS5JUV9DQVBFWC5DUTMyMDE1Li4uLlVTRAEAAABU7qUDAgAAAAUtMTgzNQEIAAAABQAAAAExAQAAAAoxODE0NTAzNjAzAwAAAAMxNjACAAAABDIwMjEEAAAAATAHAAAACjEwLzI0LzIwMjMIAAAACTkvMzAvMjAxNQkAAAABMCu8CN2L1NsIkKRS4I3U2wgqQ0lRLk5ZU0U6R00uSVFfVE9UQUxfQVNTRVRTLkNRMjIwMTAuLi4uVVNEAQAA</t>
  </si>
  <si>
    <t>AFTupQMCAAAABjEzMTg5OQEIAAAABQAAAAExAQAAAAoxNDY1Mjk0NjgxAwAAAAMxNjACAAAABDEwMDcEAAAAATAHAAAACjEwLzI0LzIwMjMIAAAACTYvMzAvMjAxMAkAAAABMJvCGN2L1NsI18dd4I3U2wgnQ0lRLk5ZU0U6R00uSVFfVE9UQUxfUkVWLkNRMjIwMTUuLi4uVVNEAQAAAFTupQMCAAAABTM4MTgwAQgAAAAFAAAAATEBAAAACjE4MDAwOTk0MDYDAAAAAzE2MAIAAAACMjgEAAAAATAHAAAACjEwLzI0LzIwMjMIAAAACTYvMzAvMjAxNQkAAAABMCu8CN2L1NsItCtd4I3U2wgmQ0lRLk5ZU0U6R00uSVFfVE9UQUxfQ0wuQ1EyMjAxMC4uLi5VU0QBAAAAVO6lAwIAAAAFNTAzNDcBCAAAAAUAAAABMQEAAAAKMTQ2NTI5NDY4MQMAAAADMTYwAgAAAAQxMDA5BAAAAAEwBwAAAAoxMC8yNC8yMDIzCAAAAAk2LzMwLzIwMTAJAAAAATCbwhjdi9TbCGUYTOCN1NsIIENJUS5OWVNFOkdNLklRX05JLkNRMjIwMTUuLi4uVVNEAQAAAFTupQMCAAAABDExMTcBCAAAAAUAAAABMQEAAAAKMTgwMDA5OTQwNgMAAAADMTYwAgAAAAIxNQQAAAABMAcAAAAKMTAvMjQvMjAyMwgAAAAJNi8zMC8yMDE1CQAAAAEwK7wI3YvU2whedU3gjdTbCChDSVEuTllTRTpHTS5JUV9UT1RBTF9MSUFCLkNRMjIwMTAuLi4uVVNEAQAAAFTupQMCAAAABjEwMTAwMAEIAAAABQAAAAExAQAAAAoxNDY1Mjk0NjgxAwAAAAMxNjACAAAABDEyNzYE</t>
  </si>
  <si>
    <t>AAAAATAHAAAACjEwLzI0LzIwMjMIAAAACTYvMzAvMjAxMAkAAAABMJvCGN2L1NsI2ShN4I3U2wgoQ0lRLk5ZU0U6R00uSVFfQ0FTSF9FUVVJVi5DUTIyMDE1Li4uLlVTRAEAAABU7qUDAgAAAAUxNTUyNwEIAAAABQAAAAExAQAAAAoxODAwMDk5NDA2AwAAAAMxNjACAAAABDEwOTYEAAAAATAHAAAACjEwLzI0LzIwMjMIAAAACTYvMzAvMjAxNQkAAAABMCu8CN2L1NsIUe9d4I3U2wgpQ0lRLk5ZU0U6R00uSVFfUFJFRl9FUVVJVFkuQ1EyMjAxMC4uLi5VU0QBAAAAVO6lAwIAAAAENjk5OAEIAAAABQAAAAExAQAAAAoxNDY1Mjk0NjgxAwAAAAMxNjACAAAABDEwMDUEAAAAATAHAAAACjEwLzI0LzIwMjMIAAAACTYvMzAvMjAxMAkAAAABMJvCGN2L1NsIop5W4I3U2wgsQ0lRLk5ZU0U6R00uSVFfQ0FTSF9TVF9JTlZFU1QuQ1EyMjAxNS4uLi5VU0QBAAAAVO6lAwIAAAAFMjI3MjcBCAAAAAUAAAABMQEAAAAKMTgwMDA5OTQwNgMAAAADMTYwAgAAAAQxMDAyBAAAAAEwBwAAAAoxMC8yNC8yMDIzCAAAAAk2LzMwLzIwMTUJAAAAATArvAjdi9TbCKulZOCN1NsIMUNJUS5OWVNFOkdNLklRX1RPVEFMX0NPTU1PTl9FUVVJVFkuQ1EyMjAxMC4uLi5VU0QBAAAAVO6lAwIAAAAFMjMwMTUBCAAAAAUAAAABMQEAAAAKMTQ2NTI5NDY4MQMAAAADMTYwAgAAAAQxMDA2BAAAAAEwBwAAAAoxMC8yNC8yMDIzCAAAAAk2LzMwLzIw</t>
  </si>
  <si>
    <t>MTAJAAAAATCbwhjdi9TbCNocXOCN1NsIJkNJUS5OWVNFOkdNLklRX1RPVEFMX0NBLkNRMjIwMTUuLi4uVVNEAQAAAFTupQMCAAAABTg0NTU0AQgAAAAFAAAAATEBAAAACjE4MDAwOTk0MDYDAAAAAzE2MAIAAAAEMTAwOAQAAAABMAcAAAAKMTAvMjQvMjAyMwgAAAAJNi8zMC8yMDE1CQAAAAEwK7wI3YvU2wgak2XgjdTbCCJDSVEuTllTRTpHTS5JUV9BUElDLkNRMjIwMTAuLi4uVVNEAQAAAFTupQMCAAAABTI0MDQyAQgAAAAFAAAAATEBAAAACjE0NjUyOTQ2ODEDAAAAAzE2MAIAAAAEMTA4NAQAAAABMAcAAAAKMTAvMjQvMjAyMwgAAAAJNi8zMC8yMDEwCQAAAAEwm8IY3YvU2wjUSljgjdTbCCpDSVEuTllTRTpHTS5JUV9UT1RBTF9BU1NFVFMuQ1EyMjAxNS4uLi5VU0QBAAAAVO6lAwIAAAAGMTg1ODEyAQgAAAAFAAAAATEBAAAACjE4MDAwOTk0MDYDAAAAAzE2MAIAAAAEMTAwNwQAAAABMAcAAAAKMTAvMjQvMjAyMwgAAAAJNi8zMC8yMDE1CQAAAAEwK7wI3YvU2wh5bWPgjdTbCCZDSVEuTllTRTpHTS5JUV9UT1RBTF9DTC5DUTIyMDE1Li4uLlVTRAEAAABU7qUDAgAAAAU2OTUyOAEIAAAABQAAAAExAQAAAAoxODAwMDk5NDA2AwAAAAMxNjACAAAABDEwMDkEAAAAATAHAAAACjEwLzI0LzIwMjMIAAAACTYvMzAvMjAxNQkAAAABMCu8CN2L1NsIir1a4I3U2wgoQ0lRLk5ZU0U6R00uSVFfVE9UQUxfTElBQi5D</t>
  </si>
  <si>
    <t>UTIyMDE1Li4uLlVTRAEAAABU7qUDAgAAAAYxNTAxNDIBCAAAAAUAAAABMQEAAAAKMTgwMDA5OTQwNgMAAAADMTYwAgAAAAQxMjc2BAAAAAEwBwAAAAoxMC8yNC8yMDIzCAAAAAk2LzMwLzIwMTUJAAAAATArvAjdi9TbCLOAW+CN1NsIIENJUS5OWVNFOkdNLklRX1JFLkNRMjIwMTAuLi4uVVNEAQAAAFTupQMCAAAABS0yMTk1AQgAAAAFAAAAATEBAAAACjE0NjUyOTQ2ODEDAAAAAzE2MAIAAAAEMTIyMgQAAAABMAcAAAAKMTAvMjQvMjAyMwgAAAAJNi8zMC8yMDEwCQAAAAEwm8IY3YvU2wh+3VzgjdTbCClDSVEuTllTRTpHTS5JUV9QUkVGX0VRVUlUWS5DUTIyMDE1Li4uLlVTRAEAAABU7qUDAwAAAAAAK7wI3YvU2whLEGLgjdTbCCpDSVEuTllTRTpHTS5JUV9UT1RBTF9FUVVJVFkuQ1EyMjAxMC4uLi5VU0QBAAAAVO6lAwIAAAAFMzA4OTkBCAAAAAUAAAABMQEAAAAKMTQ2NTI5NDY4MQMAAAADMTYwAgAAAAQxMjc1BAAAAAEwBwAAAAoxMC8yNC8yMDIzCAAAAAk2LzMwLzIwMTAJAAAAATCbwhjdi9TbCMzAT+CN1NsIMUNJUS5OWVNFOkdNLklRX1RPVEFMX0NPTU1PTl9FUVVJVFkuQ1EyMjAxNS4uLi5VU0QBAAAAVO6lAwIAAAAFMzUxNDYBCAAAAAUAAAABMQEAAAAKMTgwMDA5OTQwNgMAAAADMTYwAgAAAAQxMDA2BAAAAAEwBwAAAAoxMC8yNC8yMDIzCAAAAAk2LzMwLzIwMTUJAAAAATArvAjdi9TbCJCkUuCN</t>
  </si>
  <si>
    <t>1NsIIkNJUS5OWVNFOkdNLklRX0FQSUMuQ1EyMjAxNS4uLi5VU0QBAAAAVO6lAwIAAAAFMjgxNjEBCAAAAAUAAAABMQEAAAAKMTgwMDA5OTQwNgMAAAADMTYwAgAAAAQxMDg0BAAAAAEwBwAAAAoxMC8yNC8yMDIzCAAAAAk2LzMwLzIwMTUJAAAAATArvAjdi9TbCD2EYuCN1NsIO0NJUS5OWVNFOkdNLklRX1RPVEFMX09VVFNUQU5ESU5HX0ZJTElOR19EQVRFLkNRMjIwMTAuLi4uVVNEAQAAAFTupQMCAAAABDE1MDABBAAAAAUAAAABNQEAAAAKMTQ2NTI5NDY4MQIAAAAFMjQxNTMGAAAAATCbwhjdi9TbCMdEUeCN1NsIKENJUS5OWVNFOkdNLklRX1RPVEFMX0RFQlQuQ1EyMjAxMC4uLi5VU0QBAAAAVO6lAwIAAAAEODE2MQEIAAAABQAAAAExAQAAAAoxNDY1Mjk0NjgxAwAAAAMxNjACAAAABDQxNzMEAAAAATAHAAAACjEwLzI0LzIwMjMIAAAACTYvMzAvMjAxMAkAAAABMJvCGN2L1NsIYy9S4I3U2wggQ0lRLk5ZU0U6R00uSVFfUkUuQ1EyMjAxNS4uLi5VU0QBAAAAVO6lAwIAAAAFMTQ1MTIBCAAAAAUAAAABMQEAAAAKMTgwMDA5OTQwNgMAAAADMTYwAgAAAAQxMjIyBAAAAAEwBwAAAAoxMC8yNC8yMDIzCAAAAAk2LzMwLzIwMTUJAAAAATArvAjdi9TbCCK+Y+CN1NsILENJUS5OWVNFOkdNLklRX1BSRUZfRElWX09USEVSLkNRMjIwMTAuLi4uVVNEAQAAAFTupQMCAAAAAzIwMgEIAAAABQAAAAExAQAAAAoxNDY1</t>
  </si>
  <si>
    <t>Mjk0NjgxAwAAAAMxNjACAAAAAjk3BAAAAAEwBwAAAAoxMC8yNC8yMDIzCAAAAAk2LzMwLzIwMTAJAAAAATCbwhjdi9TbCBIGVOCN1NsIKkNJUS5OWVNFOkdNLklRX1RPVEFMX0VRVUlUWS5DUTIyMDE1Li4uLlVTRAEAAABU7qUDAgAAAAUzNTY3MAEIAAAABQAAAAExAQAAAAoxODAwMDk5NDA2AwAAAAMxNjACAAAABDEyNzUEAAAAATAHAAAACjEwLzI0LzIwMjMIAAAACTYvMzAvMjAxNQkAAAABMCu8CN2L1NsIQVFf4I3U2wg7Q0lRLk5ZU0U6R00uSVFfVE9UQUxfT1VUU1RBTkRJTkdfRklMSU5HX0RBVEUuQ1EyMjAxNS4uLi5VU0QBAAAAVO6lAwIAAAALMTU4My45OTc0NDkBBAAAAAUAAAABNQEAAAAKMTgwMDA5OTQwNgIAAAAFMjQxNTMGAAAAATArvAjdi9TbCJUUYOCN1NsIIkNJUS5OWVNFOkdNLklRX0NPR1MuQ1EyMjAxMC4uLi5VU0QBAAAAVO6lAwIAAAAFMjg2MDkBCAAAAAUAAAABMQEAAAAKMTQ2NTI5NDY4MQMAAAADMTYwAgAAAAIzNAQAAAABMAcAAAAKMTAvMjQvMjAyMwgAAAAJNi8zMC8yMDEwCQAAAAEwm8IY3YvU2whQP1XgjdTbCChDSVEuTllTRTpHTS5JUV9UT1RBTF9ERUJULkNRMjIwMTUuLi4uVVNEAQAAAFTupQMCAAAABTUzNTE3AQgAAAAFAAAAATEBAAAACjE4MDAwOTk0MDYDAAAAAzE2MAIAAAAENDE3MwQAAAABMAcAAAAKMTAvMjQvMjAyMwgAAAAJNi8zMC8yMDE1CQAAAAEwK7wI3YvU</t>
  </si>
  <si>
    <t>2whedU3gjdTbCCBDSVEuTllTRTpHTS5JUV9BUC5DUTIyMDEwLi4uLlVTRAEAAABU7qUDAgAAAAUyMDc1NQEIAAAABQAAAAExAQAAAAoxNDY1Mjk0NjgxAwAAAAMxNjACAAAABDEwMTgEAAAAATAHAAAACjEwLzI0LzIwMjMIAAAACTYvMzAvMjAxMAkAAAABMJvCGN2L1NsI2VhJ4I3U2wgsQ0lRLk5ZU0U6R00uSVFfUFJFRl9ESVZfT1RIRVIuQ1EyMjAxNS4uLi5VU0QBAAAAVO6lAwMAAAAAACu8CN2L1NsIkiRh4I3U2wggQ0lRLk5ZU0U6R00uSVFfQVIuQ1EyMjAxMC4uLi5VU0QBAAAAVO6lAwIAAAAEODY2MgEIAAAABQAAAAExAQAAAAoxNDY1Mjk0NjgxAwAAAAMxNjACAAAABDEwMjEEAAAAATAHAAAACjEwLzI0LzIwMjMIAAAACTYvMzAvMjAxMAkAAAABMJvCGN2L1NsI8llb4I3U2wgiQ0lRLk5ZU0U6R00uSVFfQ09HUy5DUTIyMDE1Li4uLlVTRAEAAABU7qUDAgAAAAUzMjE5NwEIAAAABQAAAAExAQAAAAoxODAwMDk5NDA2AwAAAAMxNjACAAAAAjM0BAAAAAEwBwAAAAoxMC8yNC8yMDIzCAAAAAk2LzMwLzIwMTUJAAAAATArvAjdi9TbCFFaUOCN1NsIJ0NJUS5OWVNFOkdNLklRX0lOVkVOVE9SWS5DUTIyMDEwLi4uLlVTRAEAAABU7qUDAgAAAAUxMTUzMwEIAAAABQAAAAExAQAAAAoxNDY1Mjk0NjgxAwAAAAMxNjACAAAABDEwNDMEAAAAATAHAAAACjEwLzI0LzIwMjMIAAAACTYvMzAvMjAxMAkAAAABMJvC</t>
  </si>
  <si>
    <t>GN2L1NsIZRhM4I3U2wggQ0lRLk5ZU0U6R00uSVFfQVAuQ1EyMjAxNS4uLi5VU0QBAAAAVO6lAwIAAAAFMjQyNDcBCAAAAAUAAAABMQEAAAAKMTgwMDA5OTQwNgMAAAADMTYwAgAAAAQxMDE4BAAAAAEwBwAAAAoxMC8yNC8yMDIzCAAAAAk2LzMwLzIwMTUJAAAAATArvAjdi9TbCPtDXOCN1NsIIENJUS5OWVNFOkdNLklRX0FSLkNRMjIwMTUuLi4uVVNEAQAAAFTupQMCAAAABTEwNjA0AQgAAAAFAAAAATEBAAAACjE4MDAwOTk0MDYDAAAAAzE2MAIAAAAEMTAyMQQAAAABMAcAAAAKMTAvMjQvMjAyMwgAAAAJNi8zMC8yMDE1CQAAAAEwK7wI3YvU2wi0K13gjdTbCCFDSVEuTllTRTpHTS5JUV9TR0EuQ1EyMjAxMC4uLi5VU0QBAAAAVO6lAwIAAAAEMjYyMwEIAAAABQAAAAExAQAAAAoxNDY1Mjk0NjgxAwAAAAMxNjACAAAAAjIzBAAAAAEwBwAAAAoxMC8yNC8yMDIzCAAAAAk2LzMwLzIwMTAJAAAAATCbwhjdi9TbCNkoTeCN1NsIJ0NJUS5OWVNFOkdNLklRX0lOVkVOVE9SWS5DUTIyMDE1Li4uLlVTRAEAAABU7qUDAgAAAAUxNDIxOAEIAAAABQAAAAExAQAAAAoxODAwMDk5NDA2AwAAAAMxNjACAAAABDEwNDMEAAAAATAHAAAACjEwLzI0LzIwMjMIAAAACTYvMzAvMjAxNQkAAAABMCu8CN2L1NsIUe9d4I3U2wghQ0lRLk5ZU0U6R00uSVFfU0dBLkNRMjIwMTUuLi4uVVNEAQAAAFTupQMCAAAABDI4NzcBCAAAAAUA</t>
  </si>
  <si>
    <t>AAABMQEAAAAKMTgwMDA5OTQwNgMAAAADMTYwAgAAAAIyMwQAAAABMAcAAAAKMTAvMjQvMjAyMwgAAAAJNi8zMC8yMDE1CQAAAAEwK7wI3YvU2whwjF7gjdTbCDZDSVEuTllTRTpHTS5JUV9UT1RBTF9SRVZfMVlSX0FOTl9HUk9XVEguQ1EyMjAxMC4uLi5VU0QBAAAAVO6lAwIAAAAHNDMuOTQwNgEIAAAABQAAAAExAQAAAAoxNDY1Mjk0NjgxAwAAAAMxNjACAAAABDQxOTQEAAAAATAHAAAACjEwLzI0LzIwMjMIAAAACTYvMzAvMjAxMAkAAAABMJvCGN2L1NsIZq9O4I3U2wg2Q0lRLk5ZU0U6R00uSVFfVE9UQUxfUkVWXzFZUl9BTk5fR1JPV1RILkNRMjIwMTUuLi4uVVNEAQAAAFTupQMCAAAABy0zLjcwNTEBCAAAAAUAAAABMQEAAAAKMTgwMDA5OTQwNgMAAAADMTYwAgAAAAQ0MTk0BAAAAAEwBwAAAAoxMC8yNC8yMDIzCAAAAAk2LzMwLzIwMTUJAAAAATArvAjdi9TbCFymSeCN1NsIIENJUS5OWVNFOkdNLklRX0RBLkNRMjIwMTAuLi4uVVNEAQAAAFTupQMDAAAAAACbwhjdi9TbCB2sWeCN1NsIIENJUS5OWVNFOkdNLklRX0RBLkNRMjIwMTUuLi4uVVNEAQAAAFTupQMDAAAAAAArvAjdi9TbCJCkUuCN1NsILkNJUS5OWVNFOkdNLklRX05FVF9JTlRFUkVTVF9FWFAuQ1EyMjAxMC4uLi5VU0QBAAAAVO6lAwIAAAAELTI0MwEIAAAABQAAAAExAQAAAAoxNDY1Mjk0NjgxAwAAAAMxNjACAAAAAzM2OAQAAAABMAcA</t>
  </si>
  <si>
    <t>AAAKMTAvMjQvMjAyMwgAAAAJNi8zMC8yMDEwCQAAAAEwm8IY3YvU2wjUSljgjdTbCC5DSVEuTllTRTpHTS5JUV9ORVRfSU5URVJFU1RfRVhQLkNRMjIwMTUuLi4uVVNEAQAAAFTupQMCAAAAAy02NwEIAAAABQAAAAExAQAAAAoxODAwMDk5NDA2AwAAAAMxNjACAAAAAzM2OAQAAAABMAcAAAAKMTAvMjQvMjAyMwgAAAAJNi8zMC8yMDE1CQAAAAEwK7wI3YvU2wgak2XgjdTbCC1DSVEuTllTRTpHTS5JUV9ORVRfV09SS0lOR19DQVAuQ1EyMjAxMC4uLi5VU0QBAAAAVO6lAwIAAAAGLTE4NTUwAQgAAAAFAAAAATEBAAAACjE0NjUyOTQ2ODEDAAAAAzE2MAIAAAAEMTMxMQQAAAABMAcAAAAKMTAvMjQvMjAyMwgAAAAJNi8zMC8yMDEwCQAAAAEwm8IY3YvU2wjQg1ngjdTbCC1DSVEuTllTRTpHTS5JUV9ORVRfV09SS0lOR19DQVAuQ1EyMjAxNS4uLi5VU0QBAAAAVO6lAwIAAAAFLTcyMzkBCAAAAAUAAAABMQEAAAAKMTgwMDA5OTQwNgMAAAADMTYwAgAAAAQxMzExBAAAAAEwBwAAAAoxMC8yNC8yMDIzCAAAAAk2LzMwLzIwMTUJAAAAATArvAjdi9TbCILRWeCN1NsII0NJUS5OWVNFOkdNLklRX0NBUEVYLkNRMjIwMTUuLi4uVVNEAQAAAFTupQMCAAAABS0xODA1AQgAAAAFAAAAATEBAAAACjE4MDAwOTk0MDYDAAAAAzE2MAIAAAAEMjAyMQQAAAABMAcAAAAKMTAvMjQvMjAyMwgAAAAJNi8zMC8yMDE1CQAAAAEwK7wI</t>
  </si>
  <si>
    <t>3YvU2wiKvVrgjdTbCCNDSVEuTllTRTpHTS5JUV9DQVBFWC5DUTIyMDEwLi4uLlVTRAEAAABU7qUDAgAAAAUtMTAxMQEIAAAABQAAAAExAQAAAAoxNDY1Mjk0NjgxAwAAAAMxNjACAAAABDIwMjEEAAAAATAHAAAACjEwLzI0LzIwMjMIAAAACTYvMzAvMjAxMAkAAAABMJvCGN2L1NsIpm1a4I3U2wgnQ0lRLk5ZU0U6R00uSVFfVE9UQUxfUkVWLkNRMTIwMTUuLi4uVVNEAQAAAFTupQMCAAAABTM1NzEyAQgAAAAFAAAAATEBAAAACjE3ODY4NjIwNzgDAAAAAzE2MAIAAAACMjgEAAAAATAHAAAACjEwLzI0LzIwMjMIAAAACTMvMzEvMjAxNQkAAAABMCu8CN2L1NsIUVpQ4I3U2wgnQ0lRLk5ZU0U6R00uSVFfVE9UQUxfUkVWLkNRMTIwMTAuLi4uVVNEAQAAAFTupQMCAAAABTMxNDc2AQgAAAAFAAAAATEBAAAACjE0NTE2MjE5OTADAAAAAzE2MAIAAAACMjgEAAAAATAHAAAACjEwLzI0LzIwMjMIAAAACTMvMzEvMjAxMAkAAAABMJvCGN2L1NsIUD9V4I3U2wggQ0lRLk5ZU0U6R00uSVFfTkkuQ1ExMjAxNS4uLi5VU0QBAAAAVO6lAwIAAAADOTQ1AQgAAAAFAAAAATEBAAAACjE3ODY4NjIwNzgDAAAAAzE2MAIAAAACMTUEAAAAATAHAAAACjEwLzI0LzIwMjMIAAAACTMvMzEvMjAxNQkAAAABMCu8CN2L1NsIq6Vk4I3U2wggQ0lRLk5ZU0U6R00uSVFfTkkuQ1ExMjAxMC4uLi5VU0QBAAAAVO6lAwIAAAAEMTA2OAEIAAAA</t>
  </si>
  <si>
    <t>BQAAAAExAQAAAAoxNDUxNjIxOTkwAwAAAAMxNjACAAAAAjE1BAAAAAEwBwAAAAoxMC8yNC8yMDIzCAAAAAkzLzMxLzIwMTAJAAAAATCbwhjdi9TbCI93VuCN1NsIKENJUS5OWVNFOkdNLklRX0NBU0hfRVFVSVYuQ1ExMjAxNS4uLi5VU0QBAAAAVO6lAwIAAAAFMTM2NzYBCAAAAAUAAAABMQEAAAAKMTc4Njg2MjA3OAMAAAADMTYwAgAAAAQxMDk2BAAAAAEwBwAAAAoxMC8yNC8yMDIzCAAAAAkzLzMxLzIwMTUJAAAAATArvAjdi9TbCJUUYOCN1NsILENJUS5OWVNFOkdNLklRX0NBU0hfU1RfSU5WRVNULkNRMTIwMTUuLi4uVVNEAQAAAFTupQMCAAAABTIyMDg1AQgAAAAFAAAAATEBAAAACjE3ODY4NjIwNzgDAAAAAzE2MAIAAAAEMTAwMgQAAAABMAcAAAAKMTAvMjQvMjAyMwgAAAAJMy8zMS8yMDE1CQAAAAEwK7wI3YvU2whI/2DgjdTbCChDSVEuTllTRTpHTS5JUV9DQVNIX0VRVUlWLkNRMTIwMTAuLi4uVVNEAQAAAFTupQMCAAAABTIzMzEwAQgAAAAFAAAAATEBAAAACjE0NTE2MjE5OTADAAAAAzE2MAIAAAAEMTA5NgQAAAABMAcAAAAKMTAvMjQvMjAyMwgAAAAJMy8zMS8yMDEwCQAAAAEwm8IY3YvU2wj2aGXgjdTbCCZDSVEuTllTRTpHTS5JUV9UT1RBTF9DQS5DUTEyMDE1Li4uLlVTRAEAAABU7qUDAgAAAAU4MzIzMQEIAAAABQAAAAExAQAAAAoxNzg2ODYyMDc4AwAAAAMxNjACAAAABDEwMDgEAAAAATAH</t>
  </si>
  <si>
    <t>AAAACjEwLzI0LzIwMjMIAAAACTMvMzEvMjAxNQkAAAABMCu8CN2L1NsISxBi4I3U2wgsQ0lRLk5ZU0U6R00uSVFfQ0FTSF9TVF9JTlZFU1QuQ1ExMjAxMC4uLi5VU0QBAAAAVO6lAwIAAAAFMjM0NjMBCAAAAAUAAAABMQEAAAAKMTQ1MTYyMTk5MAMAAAADMTYwAgAAAAQxMDAyBAAAAAEwBwAAAAoxMC8yNC8yMDIzCAAAAAkzLzMxLzIwMTAJAAAAATCbwhjdi9TbCEfvS+CN1NsIKkNJUS5OWVNFOkdNLklRX1RPVEFMX0FTU0VUUy5DUTEyMDE1Li4uLlVTRAEAAABU7qUDAgAAAAYxNzk5MTgBCAAAAAUAAAABMQEAAAAKMTc4Njg2MjA3OAMAAAADMTYwAgAAAAQxMDA3BAAAAAEwBwAAAAoxMC8yNC8yMDIzCAAAAAkzLzMxLzIwMTUJAAAAATArvAjdi9TbCEFRX+CN1NsIJkNJUS5OWVNFOkdNLklRX1RPVEFMX0NBLkNRMTIwMTAuLi4uVVNEAQAAAFTupQMCAAAABTYwMzU3AQgAAAAFAAAAATEBAAAACjE0NTE2MjE5OTADAAAAAzE2MAIAAAAEMTAwOAQAAAABMAcAAAAKMTAvMjQvMjAyMwgAAAAJMy8zMS8yMDEwCQAAAAEwm8IY3YvU2wjZKE3gjdTbCCZDSVEuTllTRTpHTS5JUV9UT1RBTF9DTC5DUTEyMDE1Li4uLlVTRAEAAABU7qUDAgAAAAU2NzM0MgEIAAAABQAAAAExAQAAAAoxNzg2ODYyMDc4AwAAAAMxNjACAAAABDEwMDkEAAAAATAHAAAACjEwLzI0LzIwMjMIAAAACTMvMzEvMjAxNQkAAAABMCu8CN2L1NsI</t>
  </si>
  <si>
    <t>PYRi4I3U2wgoQ0lRLk5ZU0U6R00uSVFfVE9UQUxfTElBQi5DUTEyMDE1Li4uLlVTRAEAAABU7qUDAgAAAAYxNDMwOTUBCAAAAAUAAAABMQEAAAAKMTc4Njg2MjA3OAMAAAADMTYwAgAAAAQxMjc2BAAAAAEwBwAAAAoxMC8yNC8yMDIzCAAAAAkzLzMxLzIwMTUJAAAAATArvAjdi9TbCPtDXOCN1NsIKkNJUS5OWVNFOkdNLklRX1RPVEFMX0FTU0VUUy5DUTEyMDEwLi4uLlVTRAEAAABU7qUDAgAAAAYxMzYwMjEBCAAAAAUAAAABMQEAAAAKMTQ1MTYyMTk5MAMAAAADMTYwAgAAAAQxMDA3BAAAAAEwBwAAAAoxMC8yNC8yMDIzCAAAAAkzLzMxLzIwMTAJAAAAATCbwhjdi9TbCGavTuCN1NsIKUNJUS5OWVNFOkdNLklRX1BSRUZfRVFVSVRZLkNRMTIwMTUuLi4uVVNEAQAAAFTupQMDAAAAAAArvAjdi9TbCLQrXeCN1NsIMUNJUS5OWVNFOkdNLklRX1RPVEFMX0NPTU1PTl9FUVVJVFkuQ1ExMjAxNS4uLi5VU0QBAAAAVO6lAwIAAAAFMzYzMjkBCAAAAAUAAAABMQEAAAAKMTc4Njg2MjA3OAMAAAADMTYwAgAAAAQxMDA2BAAAAAEwBwAAAAoxMC8yNC8yMDIzCAAAAAkzLzMxLzIwMTUJAAAAATArvAjdi9TbCFHvXeCN1NsIJkNJUS5OWVNFOkdNLklRX1RPVEFMX0NMLkNRMTIwMTAuLi4uVVNEAQAAAFTupQMCAAAABTUyMDM4AQgAAAAFAAAAATEBAAAACjE0NTE2MjE5OTADAAAAAzE2MAIAAAAEMTAwOQQAAAABMAcAAAAK</t>
  </si>
  <si>
    <t>MTAvMjQvMjAyMwgAAAAJMy8zMS8yMDEwCQAAAAEwm8IY3YvU2wjMwE/gjdTbCCJDSVEuTllTRTpHTS5JUV9BUElDLkNRMTIwMTUuLi4uVVNEAQAAAFTupQMCAAAABTI4ODE5AQgAAAAFAAAAATEBAAAACjE3ODY4NjIwNzgDAAAAAzE2MAIAAAAEMTA4NAQAAAABMAcAAAAKMTAvMjQvMjAyMwgAAAAJMy8zMS8yMDE1CQAAAAEwK7wI3YvU2whwjF7gjdTbCChDSVEuTllTRTpHTS5JUV9UT1RBTF9MSUFCLkNRMTIwMTAuLi4uVVNEAQAAAFTupQMCAAAABjEwNTk3MAEIAAAABQAAAAExAQAAAAoxNDUxNjIxOTkwAwAAAAMxNjACAAAABDEyNzYEAAAAATAHAAAACjEwLzI0LzIwMjMIAAAACTMvMzEvMjAxMAkAAAABMJvCGN2L1NsI1EpY4I3U2wggQ0lRLk5ZU0U6R00uSVFfUkUuQ1ExMjAxNS4uLi5VU0QBAAAAVO6lAwIAAAAFMTQ4MjUBCAAAAAUAAAABMQEAAAAKMTc4Njg2MjA3OAMAAAADMTYwAgAAAAQxMjIyBAAAAAEwBwAAAAoxMC8yNC8yMDIzCAAAAAkzLzMxLzIwMTUJAAAAATArvAjdi9TbCF51TeCN1NsIKUNJUS5OWVNFOkdNLklRX1BSRUZfRVFVSVRZLkNRMTIwMTAuLi4uVVNEAQAAAFTupQMCAAAABDY5OTgBCAAAAAUAAAABMQEAAAAKMTQ1MTYyMTk5MAMAAAADMTYwAgAAAAQxMDA1BAAAAAEwBwAAAAoxMC8yNC8yMDIzCAAAAAkzLzMxLzIwMTAJAAAAATCbwhjdi9TbCNCDWeCN1NsIKkNJUS5OWVNFOkdN</t>
  </si>
  <si>
    <t>LklRX1RPVEFMX0VRVUlUWS5DUTEyMDE1Li4uLlVTRAEAAABU7qUDAgAAAAUzNjgyMwEIAAAABQAAAAExAQAAAAoxNzg2ODYyMDc4AwAAAAMxNjACAAAABDEyNzUEAAAAATAHAAAACjEwLzI0LzIwMjMIAAAACTMvMzEvMjAxNQkAAAABMCu8CN2L1NsIir1a4I3U2wgxQ0lRLk5ZU0U6R00uSVFfVE9UQUxfQ09NTU9OX0VRVUlUWS5DUTEyMDEwLi4uLlVTRAEAAABU7qUDAgAAAAUyMjIzOQEIAAAABQAAAAExAQAAAAoxNDUxNjIxOTkwAwAAAAMxNjACAAAABDEwMDYEAAAAATAHAAAACjEwLzI0LzIwMjMIAAAACTMvMzEvMjAxMAkAAAABMJvCGN2L1NsIkn5k4I3U2wg7Q0lRLk5ZU0U6R00uSVFfVE9UQUxfT1VUU1RBTkRJTkdfRklMSU5HX0RBVEUuQ1ExMjAxNS4uLi5VU0QBAAAAVO6lAwIAAAALMTYwNy4yMDc2OTEBBAAAAAUAAAABNQEAAAAKMTc4Njg2MjA3OAIAAAAFMjQxNTMGAAAAATArvAjdi9TbCFFaUOCN1NsIIkNJUS5OWVNFOkdNLklRX0FQSUMuQ1ExMjAxMC4uLi5VU0QBAAAAVO6lAwIAAAAFMjQwNTABCAAAAAUAAAABMQEAAAAKMTQ1MTYyMTk5MAMAAAADMTYwAgAAAAQxMDg0BAAAAAEwBwAAAAoxMC8yNC8yMDIzCAAAAAkzLzMxLzIwMTAJAAAAATCbwhjdi9TbCNxGSOCN1NsIKENJUS5OWVNFOkdNLklRX1RPVEFMX0RFQlQuQ1ExMjAxNS4uLi5VU0QBAAAAVO6lAwIAAAAFNDgyNTgBCAAAAAUAAAAB</t>
  </si>
  <si>
    <t>MQEAAAAKMTc4Njg2MjA3OAMAAAADMTYwAgAAAAQ0MTczBAAAAAEwBwAAAAoxMC8yNC8yMDIzCAAAAAkzLzMxLzIwMTUJAAAAATArvAjdi9TbCLOAW+CN1NsILENJUS5OWVNFOkdNLklRX1BSRUZfRElWX09USEVSLkNRMTIwMTUuLi4uVVNEAQAAAFTupQMDAAAAAAArvAjdi9TbCJCkUuCN1NsIIENJUS5OWVNFOkdNLklRX1JFLkNRMTIwMTAuLi4uVVNEAQAAAFTupQMCAAAABS0zNTI5AQgAAAAFAAAAATEBAAAACjE0NTE2MjE5OTADAAAAAzE2MAIAAAAEMTIyMgQAAAABMAcAAAAKMTAvMjQvMjAyMwgAAAAJMy8zMS8yMDEwCQAAAAEwm8IY3YvU2whjL1LgjdTbCCJDSVEuTllTRTpHTS5JUV9DT0dTLkNRMTIwMTUuLi4uVVNEAQAAAFTupQMCAAAABTMwMzc0AQgAAAAFAAAAATEBAAAACjE3ODY4NjIwNzgDAAAAAzE2MAIAAAACMzQEAAAAATAHAAAACjEwLzI0LzIwMjMIAAAACTMvMzEvMjAxNQkAAAABMCu8CN2L1NsIIr5j4I3U2wggQ0lRLk5ZU0U6R00uSVFfQVAuQ1ExMjAxNS4uLi5VU0QBAAAAVO6lAwIAAAAFMjUxODcBCAAAAAUAAAABMQEAAAAKMTc4Njg2MjA3OAMAAAADMTYwAgAAAAQxMDE4BAAAAAEwBwAAAAoxMC8yNC8yMDIzCAAAAAkzLzMxLzIwMTUJAAAAATArvAjdi9TbCKulZOCN1NsIKkNJUS5OWVNFOkdNLklRX1RPVEFMX0VRVUlUWS5DUTEyMDEwLi4uLlVTRAEAAABU7qUDAgAAAAUzMDA1MQEI</t>
  </si>
  <si>
    <t>AAAABQAAAAExAQAAAAoxNDUxNjIxOTkwAwAAAAMxNjACAAAABDEyNzUEAAAAATAHAAAACjEwLzI0LzIwMjMIAAAACTMvMzEvMjAxMAkAAAABMJvCGN2L1NsIEgZU4I3U2wggQ0lRLk5ZU0U6R00uSVFfQVIuQ1ExMjAxNS4uLi5VU0QBAAAAVO6lAwIAAAAFMTE1NjkBCAAAAAUAAAABMQEAAAAKMTc4Njg2MjA3OAMAAAADMTYwAgAAAAQxMDIxBAAAAAEwBwAAAAoxMC8yNC8yMDIzCAAAAAkzLzMxLzIwMTUJAAAAATArvAjdi9TbCFymSeCN1NsIO0NJUS5OWVNFOkdNLklRX1RPVEFMX09VVFNUQU5ESU5HX0ZJTElOR19EQVRFLkNRMTIwMTAuLi4uVVNEAQAAAFTupQMCAAAABDE1MDABBAAAAAUAAAABNQEAAAAKMTQ1MTYyMTk5MAIAAAAFMjQxNTMGAAAAATCbwhjdi9TbCFA/VeCN1NsIJ0NJUS5OWVNFOkdNLklRX0lOVkVOVE9SWS5DUTEyMDE1Li4uLlVTRAEAAABU7qUDAgAAAAUxNDA1MQEIAAAABQAAAAExAQAAAAoxNzg2ODYyMDc4AwAAAAMxNjACAAAABDEwNDMEAAAAATAHAAAACjEwLzI0LzIwMjMIAAAACTMvMzEvMjAxNQkAAAABMCu8CN2L1NsIGpNl4I3U2wgoQ0lRLk5ZU0U6R00uSVFfVE9UQUxfREVCVC5DUTEyMDEwLi4uLlVTRAEAAABU7qUDAgAAAAUxNDE3NAEIAAAABQAAAAExAQAAAAoxNDUxNjIxOTkwAwAAAAMxNjACAAAABDQxNzMEAAAAATAHAAAACjEwLzI0LzIwMjMIAAAACTMvMzEvMjAxMAkA</t>
  </si>
  <si>
    <t>AAABMJvCGN2L1NsIj3dW4I3U2wghQ0lRLk5ZU0U6R00uSVFfU0dBLkNRMTIwMTUuLi4uVVNEAQAAAFTupQMCAAAABDMwMTcBCAAAAAUAAAABMQEAAAAKMTc4Njg2MjA3OAMAAAADMTYwAgAAAAIyMwQAAAABMAcAAAAKMTAvMjQvMjAyMwgAAAAJMy8zMS8yMDE1CQAAAAEwK7wI3YvU2wiC0VngjdTbCDZDSVEuTllTRTpHTS5JUV9UT1RBTF9SRVZfMVlSX0FOTl9HUk9XVEguQ1ExMjAxNS4uLi5VU0QBAAAAVO6lAwIAAAAHLTQuNTMzOAEIAAAABQAAAAExAQAAAAoxNzg2ODYyMDc4AwAAAAMxNjACAAAABDQxOTQEAAAAATAHAAAACjEwLzI0LzIwMjMIAAAACTMvMzEvMjAxNQkAAAABMCu8CN2L1NsIlRRg4I3U2wgsQ0lRLk5ZU0U6R00uSVFfUFJFRl9ESVZfT1RIRVIuQ1ExMjAxMC4uLi5VU0QBAAAAVO6lAwIAAAADMjAzAQgAAAAFAAAAATEBAAAACjE0NTE2MjE5OTADAAAAAzE2MAIAAAACOTcEAAAAATAHAAAACjEwLzI0LzIwMjMIAAAACTMvMzEvMjAxMAkAAAABMJvCGN2L1NsIRpdj4I3U2wggQ0lRLk5ZU0U6R00uSVFfREEuQ1ExMjAxNS4uLi5VU0QBAAAAVO6lAwMAAAAAACu8CN2L1NsISP9g4I3U2wgiQ0lRLk5ZU0U6R00uSVFfQ09HUy5DUTEyMDEwLi4uLlVTRAEAAABU7qUDAgAAAAUyNzU1MwEIAAAABQAAAAExAQAAAAoxNDUxNjIxOTkwAwAAAAMxNjACAAAAAjM0BAAAAAEwBwAAAAoxMC8yNC8yMDIz</t>
  </si>
  <si>
    <t>CAAAAAkzLzMxLzIwMTAJAAAAATCbwhjdi9TbCEfvS+CN1NsILkNJUS5OWVNFOkdNLklRX05FVF9JTlRFUkVTVF9FWFAuQ1ExMjAxNS4uLi5VU0QBAAAAVO6lAwIAAAADLTYxAQgAAAAFAAAAATEBAAAACjE3ODY4NjIwNzgDAAAAAzE2MAIAAAADMzY4BAAAAAEwBwAAAAoxMC8yNC8yMDIzCAAAAAkzLzMxLzIwMTUJAAAAATArvAjdi9TbCEsQYuCN1NsILUNJUS5OWVNFOkdNLklRX05FVF9XT1JLSU5HX0NBUC5DUTEyMDE1Li4uLlVTRAEAAABU7qUDAgAAAAUtNTc4NQEIAAAABQAAAAExAQAAAAoxNzg2ODYyMDc4AwAAAAMxNjACAAAABDEzMTEEAAAAATAHAAAACjEwLzI0LzIwMjMIAAAACTMvMzEvMjAxNQkAAAABMCu8CN2L1NsIPYRi4I3U2wggQ0lRLk5ZU0U6R00uSVFfQVAuQ1ExMjAxMC4uLi5VU0QBAAAAVO6lAwIAAAAFMjA0NTABCAAAAAUAAAABMQEAAAAKMTQ1MTYyMTk5MAMAAAADMTYwAgAAAAQxMDE4BAAAAAEwBwAAAAoxMC8yNC8yMDIzCAAAAAkzLzMxLzIwMTAJAAAAATCbwhjdi9TbCNkoTeCN1NsII0NJUS5OWVNFOkdNLklRX0NBUEVYLkNRMTIwMTUuLi4uVVNEAQAAAFTupQMCAAAABS0xNjg0AQgAAAAFAAAAATEBAAAACjE3ODY4NjIwNzgDAAAAAzE2MAIAAAAEMjAyMQQAAAABMAcAAAAKMTAvMjQvMjAyMwgAAAAJMy8zMS8yMDE1CQAAAAEwK7wI3YvU2wh5bWPgjdTbCCBDSVEuTllTRTpHTS5J</t>
  </si>
  <si>
    <t>UV9BUi5DUTEyMDEwLi4uLlVTRAEAAABU7qUDAgAAAAQ4Njk0AQgAAAAFAAAAATEBAAAACjE0NTE2MjE5OTADAAAAAzE2MAIAAAAEMTAyMQQAAAABMAcAAAAKMTAvMjQvMjAyMwgAAAAJMy8zMS8yMDEwCQAAAAEwm8IY3YvU2whmr07gjdTbCCdDSVEuTllTRTpHTS5JUV9UT1RBTF9SRVYuQ1E0MjAxNC4uLi5VU0QBAAAAVO6lAwIAAAAFMzk2MTcBCAAAAAUAAAABMQEAAAAKMTc3NDU2NzM3MgMAAAADMTYwAgAAAAIyOAQAAAABMAcAAAAKMTAvMjQvMjAyMwgAAAAKMTIvMzEvMjAxNAkAAAABMCu8CN2L1NsIQVFf4I3U2wggQ0lRLk5ZU0U6R00uSVFfTkkuQ1E0MjAxNC4uLi5VU0QBAAAAVO6lAwIAAAAEMTk4NwEIAAAABQAAAAExAQAAAAoxNzc0NTY3MzcyAwAAAAMxNjACAAAAAjE1BAAAAAEwBwAAAAoxMC8yNC8yMDIzCAAAAAoxMi8zMS8yMDE0CQAAAAEwK7wI3YvU2wizgFvgjdTbCCdDSVEuTllTRTpHTS5JUV9JTlZFTlRPUlkuQ1ExMjAxMC4uLi5VU0QBAAAAVO6lAwIAAAAFMTExOTIBCAAAAAUAAAABMQEAAAAKMTQ1MTYyMTk5MAMAAAADMTYwAgAAAAQxMDQzBAAAAAEwBwAAAAoxMC8yNC8yMDIzCAAAAAkzLzMxLzIwMTAJAAAAATCbwhjdi9TbCMzAT+CN1NsIKENJUS5OWVNFOkdNLklRX0NBU0hfRVFVSVYuQ1E0MjAxNC4uLi5VU0QBAAAAVO6lAwIAAAAFMTU5NTQBCAAAAAUAAAABMQEAAAAKMTc3NDU2</t>
  </si>
  <si>
    <t>NzM3MgMAAAADMTYwAgAAAAQxMDk2BAAAAAEwBwAAAAoxMC8yNC8yMDIzCAAAAAoxMi8zMS8yMDE0CQAAAAEwK7wI3YvU2whcpkngjdTbCCFDSVEuTllTRTpHTS5JUV9TR0EuQ1ExMjAxMC4uLi5VU0QBAAAAVO6lAwIAAAAEMjY4NAEIAAAABQAAAAExAQAAAAoxNDUxNjIxOTkwAwAAAAMxNjACAAAAAjIzBAAAAAEwBwAAAAoxMC8yNC8yMDIzCAAAAAkzLzMxLzIwMTAJAAAAATCbwhjdi9TbCMdEUeCN1NsILENJUS5OWVNFOkdNLklRX0NBU0hfU1RfSU5WRVNULkNRNDIwMTQuLi4uVVNEAQAAAFTupQMCAAAABTI1MTc2AQgAAAAFAAAAATEBAAAACjE3NzQ1NjczNzIDAAAAAzE2MAIAAAAEMTAwMgQAAAABMAcAAAAKMTAvMjQvMjAyMwgAAAAKMTIvMzEvMjAxNAkAAAABMCu8CN2L1NsI+0Nc4I3U2wg2Q0lRLk5ZU0U6R00uSVFfVE9UQUxfUkVWXzFZUl9BTk5fR1JPV1RILkNRMTIwMTAuLi4uVVNEAQAAAFTupQMCAAAABzQwLjMyMzYBCAAAAAUAAAABMQEAAAAKMTQ1MTYyMTk5MAMAAAADMTYwAgAAAAQ0MTk0BAAAAAEwBwAAAAoxMC8yNC8yMDIzCAAAAAkzLzMxLzIwMTAJAAAAATCbwhjdi9TbCNCDWeCN1NsIJkNJUS5OWVNFOkdNLklRX1RPVEFMX0NBLkNRNDIwMTQuLi4uVVNEAQAAAFTupQMCAAAABTgzNjI2AQgAAAAFAAAAATEBAAAACjE3NzQ1NjczNzIDAAAAAzE2MAIAAAAEMTAwOAQAAAABMAcAAAAKMTAv</t>
  </si>
  <si>
    <t>MjQvMjAyMwgAAAAKMTIvMzEvMjAxNAkAAAABMCu8CN2L1NsItCtd4I3U2wggQ0lRLk5ZU0U6R00uSVFfREEuQ1ExMjAxMC4uLi5VU0QBAAAAVO6lAwMAAAAAAJvCGN2L1NsIOmBi4I3U2wgqQ0lRLk5ZU0U6R00uSVFfVE9UQUxfQVNTRVRTLkNRNDIwMTQuLi4uVVNEAQAAAFTupQMCAAAABjE3NzUwMQEIAAAABQAAAAExAQAAAAoxNzc0NTY3MzcyAwAAAAMxNjACAAAABDEwMDcEAAAAATAHAAAACjEwLzI0LzIwMjMIAAAACjEyLzMxLzIwMTQJAAAAATCBdBjdi9TbCFFaUOCN1NsIJkNJUS5OWVNFOkdNLklRX1RPVEFMX0NMLkNRNDIwMTQuLi4uVVNEAQAAAFTupQMCAAAABTY1NjU3AQgAAAAFAAAAATEBAAAACjE3NzQ1NjczNzIDAAAAAzE2MAIAAAAEMTAwOQQAAAABMAcAAAAKMTAvMjQvMjAyMwgAAAAKMTIvMzEvMjAxNAkAAAABMCu8CN2L1NsIIr5j4I3U2wguQ0lRLk5ZU0U6R00uSVFfTkVUX0lOVEVSRVNUX0VYUC5DUTEyMDEwLi4uLlVTRAEAAABU7qUDAgAAAAQtMjQ3AQgAAAAFAAAAATEBAAAACjE0NTE2MjE5OTADAAAAAzE2MAIAAAADMzY4BAAAAAEwBwAAAAoxMC8yNC8yMDIzCAAAAAkzLzMxLzIwMTAJAAAAATCbwhjdi9TbCNxGSOCN1NsIKENJUS5OWVNFOkdNLklRX1RPVEFMX0xJQUIuQ1E0MjAxNC4uLi5VU0QBAAAAVO6lAwIAAAAGMTQxNDc3AQgAAAAFAAAAATEBAAAACjE3NzQ1NjczNzIDAAAA</t>
  </si>
  <si>
    <t>AzE2MAIAAAAEMTI3NgQAAAABMAcAAAAKMTAvMjQvMjAyMwgAAAAKMTIvMzEvMjAxNAkAAAABMIF0GN2L1NsIq6Vk4I3U2wgpQ0lRLk5ZU0U6R00uSVFfUFJFRl9FUVVJVFkuQ1E0MjAxNC4uLi5VU0QBAAAAVO6lAwMAAAAAAIF0GN2L1NsIGpNl4I3U2wgtQ0lRLk5ZU0U6R00uSVFfTkVUX1dPUktJTkdfQ0FQLkNRMTIwMTAuLi4uVVNEAQAAAFTupQMCAAAABS02MzcxAQgAAAAFAAAAATEBAAAACjE0NTE2MjE5OTADAAAAAzE2MAIAAAAEMTMxMQQAAAABMAcAAAAKMTAvMjQvMjAyMwgAAAAJMy8zMS8yMDEwCQAAAAEwm8IY3YvU2wjZWEngjdTbCDFDSVEuTllTRTpHTS5JUV9UT1RBTF9DT01NT05fRVFVSVRZLkNRNDIwMTQuLi4uVVNEAQAAAFTupQMCAAAABTM1NDU3AQgAAAAFAAAAATEBAAAACjE3NzQ1NjczNzIDAAAAAzE2MAIAAAAEMTAwNgQAAAABMAcAAAAKMTAvMjQvMjAyMwgAAAAKMTIvMzEvMjAxNAkAAAABMIF0GN2L1NsIgtFZ4I3U2wgjQ0lRLk5ZU0U6R00uSVFfQ0FQRVguQ1ExMjAxMC4uLi5VU0QBAAAAVO6lAwIAAAAELTg0MAEIAAAABQAAAAExAQAAAAoxNDUxNjIxOTkwAwAAAAMxNjACAAAABDIwMjEEAAAAATAHAAAACjEwLzI0LzIwMjMIAAAACTMvMzEvMjAxMAkAAAABMJvCGN2L1NsIpEdj4I3U2wgiQ0lRLk5ZU0U6R00uSVFfQVBJQy5DUTQyMDE0Li4uLlVTRAEAAABU7qUDAgAAAAUyODkz</t>
  </si>
  <si>
    <t>NwEIAAAABQAAAAExAQAAAAoxNzc0NTY3MzcyAwAAAAMxNjACAAAABDEwODQEAAAAATAHAAAACjEwLzI0LzIwMjMIAAAACjEyLzMxLzIwMTQJAAAAATCBdBjdi9TbCE+WWuCN1NsIJ0NJUS5OWVNFOkdNLklRX1RPVEFMX1JFVi5DUTQyMDA5Li4uLlVTRAEAAABU7qUDAgAAAAUzMjMyNwEIAAAABQAAAAExAQAAAAoxNDM0MzU5OTUxAwAAAAMxNjACAAAAAjI4BAAAAAEwBwAAAAoxMC8yNC8yMDIzCAAAAAoxMi8zMS8yMDA5CQAAAAEwm8IY3YvU2wjUSljgjdTbCCBDSVEuTllTRTpHTS5JUV9SRS5DUTQyMDE0Li4uLlVTRAEAAABU7qUDAgAAAAUxNDU3NwEIAAAABQAAAAExAQAAAAoxNzc0NTY3MzcyAwAAAAMxNjACAAAABDEyMjIEAAAAATAHAAAACjEwLzI0LzIwMjMIAAAACjEyLzMxLzIwMTQJAAAAATCBdBjdi9TbCEsQYuCN1NsIKkNJUS5OWVNFOkdNLklRX1RPVEFMX0VRVUlUWS5DUTQyMDE0Li4uLlVTRAEAAABU7qUDAgAAAAUzNjAyNAEIAAAABQAAAAExAQAAAAoxNzc0NTY3MzcyAwAAAAMxNjACAAAABDEyNzUEAAAAATAHAAAACjEwLzI0LzIwMjMIAAAACjEyLzMxLzIwMTQJAAAAATCBdBjdi9TbCIV9UuCN1NsIIENJUS5OWVNFOkdNLklRX05JLkNRNDIwMDkuLi4uVVNEAQAAAFTupQMCAAAABS0zNDM5AQgAAAAFAAAAATEBAAAACjE0MzQzNTk5NTEDAAAAAzE2MAIAAAACMTUEAAAAATAHAAAACjEwLzI0</t>
  </si>
  <si>
    <t>LzIwMjMIAAAACjEyLzMxLzIwMDkJAAAAATCbwhjdi9TbCNkoTeCN1NsIO0NJUS5OWVNFOkdNLklRX1RPVEFMX09VVFNUQU5ESU5HX0ZJTElOR19EQVRFLkNRNDIwMTQuLi4uVVNEAQAAAFTupQMCAAAABDE2MDABBAAAAAUAAAABNQEAAAAKMTc3NDU2NzM3MgIAAAAFMjQxNTMGAAAAATCBdBjdi9TbCD2EYuCN1NsIKENJUS5OWVNFOkdNLklRX0NBU0hfRVFVSVYuQ1E0MjAwOS4uLi5VU0QBAAAAVO6lAwIAAAAFMjI2NzkBCAAAAAUAAAABMQEAAAAKMTQzNDM1OTk1MQMAAAADMTYwAgAAAAQxMDk2BAAAAAEwBwAAAAoxMC8yNC8yMDIzCAAAAAoxMi8zMS8yMDA5CQAAAAEwm8IY3YvU2whmr07gjdTbCChDSVEuTllTRTpHTS5JUV9UT1RBTF9ERUJULkNRNDIwMTQuLi4uVVNEAQAAAFTupQMCAAAABTQ2NjY1AQgAAAAFAAAAATEBAAAACjE3NzQ1NjczNzIDAAAAAzE2MAIAAAAENDE3MwQAAAABMAcAAAAKMTAvMjQvMjAyMwgAAAAKMTIvMzEvMjAxNAkAAAABMIF0GN2L1NsIeW1j4I3U2wgsQ0lRLk5ZU0U6R00uSVFfQ0FTSF9TVF9JTlZFU1QuQ1E0MjAwOS4uLi5VU0QBAAAAVO6lAwIAAAAFMjI4MTMBCAAAAAUAAAABMQEAAAAKMTQzNDM1OTk1MQMAAAADMTYwAgAAAAQxMDAyBAAAAAEwBwAAAAoxMC8yNC8yMDIzCAAAAAoxMi8zMS8yMDA5CQAAAAEwm8IY3YvU2wjMwE/gjdTbCCxDSVEuTllTRTpHTS5JUV9QUkVG</t>
  </si>
  <si>
    <t>X0RJVl9PVEhFUi5DUTQyMDE0Li4uLlVTRAEAAABU7qUDAgAAAAM4ODIBCAAAAAUAAAABMQEAAAAKMTc3NDU2NzM3MgMAAAADMTYwAgAAAAI5NwQAAAABMAcAAAAKMTAvMjQvMjAyMwgAAAAKMTIvMzEvMjAxNAkAAAABMIF0GN2L1NsIXKZJ4I3U2wgmQ0lRLk5ZU0U6R00uSVFfVE9UQUxfQ0EuQ1E0MjAwOS4uLi5VU0QBAAAAVO6lAwIAAAAFNTkyNDcBCAAAAAUAAAABMQEAAAAKMTQzNDM1OTk1MQMAAAADMTYwAgAAAAQxMDA4BAAAAAEwBwAAAAoxMC8yNC8yMDIzCAAAAAoxMi8zMS8yMDA5CQAAAAEwm8IY3YvU2wjHRFHgjdTbCCJDSVEuTllTRTpHTS5JUV9DT0dTLkNRNDIwMTQuLi4uVVNEAQAAAFTupQMCAAAABTM0MTQzAQgAAAAFAAAAATEBAAAACjE3NzQ1NjczNzIDAAAAAzE2MAIAAAACMzQEAAAAATAHAAAACjEwLzI0LzIwMjMIAAAACjEyLzMxLzIwMTQJAAAAATCBdBjdi9TbCEFRX+CN1NsIKkNJUS5OWVNFOkdNLklRX1RPVEFMX0FTU0VUUy5DUTQyMDA5Li4uLlVTRAEAAABU7qUDAgAAAAYxMzYyOTUBCAAAAAUAAAABMQEAAAAKMTQzNDM1OTk1MQMAAAADMTYwAgAAAAQxMDA3BAAAAAEwBwAAAAoxMC8yNC8yMDIzCAAAAAoxMi8zMS8yMDA5CQAAAAEwm8IY3YvU2whQP1XgjdTbCCBDSVEuTllTRTpHTS5JUV9BUC5DUTQyMDE0Li4uLlVTRAEAAABU7qUDAgAAAAUyMjUyOQEIAAAABQAAAAExAQAAAAox</t>
  </si>
  <si>
    <t>Nzc0NTY3MzcyAwAAAAMxNjACAAAABDEwMTgEAAAAATAHAAAACjEwLzI0LzIwMjMIAAAACjEyLzMxLzIwMTQJAAAAATCBdBjdi9TbCJUUYOCN1NsIIENJUS5OWVNFOkdNLklRX0FSLkNRNDIwMTQuLi4uVVNEAQAAAFTupQMCAAAABDkwNzgBCAAAAAUAAAABMQEAAAAKMTc3NDU2NzM3MgMAAAADMTYwAgAAAAQxMDIxBAAAAAEwBwAAAAoxMC8yNC8yMDIzCAAAAAoxMi8zMS8yMDE0CQAAAAEwgXQY3YvU2whedU3gjdTbCCZDSVEuTllTRTpHTS5JUV9UT1RBTF9DTC5DUTQyMDA5Li4uLlVTRAEAAABU7qUDAgAAAAU1MjQzNQEIAAAABQAAAAExAQAAAAoxNDM0MzU5OTUxAwAAAAMxNjACAAAABDEwMDkEAAAAATAHAAAACjEwLzI0LzIwMjMIAAAACjEyLzMxLzIwMDkJAAAAATCbwhjdi9TbCITtX+CN1NsIJ0NJUS5OWVNFOkdNLklRX0lOVkVOVE9SWS5DUTQyMDE0Li4uLlVTRAEAAABU7qUDAgAAAAUxMzY0MgEIAAAABQAAAAExAQAAAAoxNzc0NTY3MzcyAwAAAAMxNjACAAAABDEwNDMEAAAAATAHAAAACjEwLzI0LzIwMjMIAAAACjEyLzMxLzIwMTQJAAAAATCBdBjdi9TbCEj/YOCN1NsIKENJUS5OWVNFOkdNLklRX1RPVEFMX0xJQUIuQ1E0MjAwOS4uLi5VU0QBAAAAVO6lAwIAAAAGMTA3MzQwAQgAAAAFAAAAATEBAAAACjE0MzQzNTk5NTEDAAAAAzE2MAIAAAAEMTI3NgQAAAABMAcAAAAKMTAvMjQvMjAyMwgAAAAK</t>
  </si>
  <si>
    <t>MTIvMzEvMjAwOQkAAAABMJvCGN2L1NsI3EZI4I3U2wghQ0lRLk5ZU0U6R00uSVFfU0dBLkNRNDIwMTQuLi4uVVNEAQAAAFTupQMCAAAABDI5MzcBCAAAAAUAAAABMQEAAAAKMTc3NDU2NzM3MgMAAAADMTYwAgAAAAIyMwQAAAABMAcAAAAKMTAvMjQvMjAyMwgAAAAKMTIvMzEvMjAxNAkAAAABMIF0GN2L1NsIs4Bb4I3U2wgpQ0lRLk5ZU0U6R00uSVFfUFJFRl9FUVVJVFkuQ1E0MjAwOS4uLi5VU0QBAAAAVO6lAwIAAAAENjk5OAEIAAAABQAAAAExAQAAAAoxNDM0MzU5OTUxAwAAAAMxNjACAAAABDEwMDUEAAAAATAHAAAACjEwLzI0LzIwMjMIAAAACjEyLzMxLzIwMDkJAAAAATCbwhjdi9TbCNlYSeCN1NsINkNJUS5OWVNFOkdNLklRX1RPVEFMX1JFVl8xWVJfQU5OX0dST1dUSC5DUTQyMDE0Li4uLlVTRAEAAABU7qUDAgAAAActMi4xNDQxAQgAAAAFAAAAATEBAAAACjE3NzQ1NjczNzIDAAAAAzE2MAIAAAAENDE5NAQAAAABMAcAAAAKMTAvMjQvMjAyMwgAAAAKMTIvMzEvMjAxNAkAAAABMIF0GN2L1NsI+0Nc4I3U2wggQ0lRLk5ZU0U6R00uSVFfREEuQ1E0MjAxNC4uLi5VU0QBAAAAVO6lAwMAAAAAAIF0GN2L1NsIiQRd4I3U2wgxQ0lRLk5ZU0U6R00uSVFfVE9UQUxfQ09NTU9OX0VRVUlUWS5DUTQyMDA5Li4uLlVTRAEAAABU7qUDAgAAAAUyMTI0OQEIAAAABQAAAAExAQAAAAoxNDM0MzU5OTUxAwAAAAMx</t>
  </si>
  <si>
    <t>NjACAAAABDEwMDYEAAAAATAHAAAACjEwLzI0LzIwMjMIAAAACjEyLzMxLzIwMDkJAAAAATCbwhjdi9TbCNzXYOCN1NsILkNJUS5OWVNFOkdNLklRX05FVF9JTlRFUkVTVF9FWFAuQ1E0MjAxNC4uLi5VU0QBAAAAVO6lAwIAAAADLTQ4AQgAAAAFAAAAATEBAAAACjE3NzQ1NjczNzIDAAAAAzE2MAIAAAADMzY4BAAAAAEwBwAAAAoxMC8yNC8yMDIzCAAAAAoxMi8zMS8yMDE0CQAAAAEwgXQY3YvU2wjXx13gjdTbCCJDSVEuTllTRTpHTS5JUV9BUElDLkNRNDIwMDkuLi4uVVNEAQAAAFTupQMCAAAABTI0MDQwAQgAAAAFAAAAATEBAAAACjE0MzQzNTk5NTEDAAAAAzE2MAIAAAAEMTA4NAQAAAABMAcAAAAKMTAvMjQvMjAyMwgAAAAKMTIvMzEvMjAwOQkAAAABMJvCGN2L1NsIR+9L4I3U2wgtQ0lRLk5ZU0U6R00uSVFfTkVUX1dPUktJTkdfQ0FQLkNRNDIwMTQuLi4uVVNEAQAAAFTupQMCAAAABS02NzEwAQgAAAAFAAAAATEBAAAACjE3NzQ1NjczNzIDAAAAAzE2MAIAAAAEMTMxMQQAAAABMAcAAAAKMTAvMjQvMjAyMwgAAAAKMTIvMzEvMjAxNAkAAAABMIF0GN2L1NsIcIxe4I3U2wgjQ0lRLk5ZU0U6R00uSVFfQ0FQRVguQ1E0MjAxNC4uLi5VU0QBAAAAVO6lAwIAAAAFLTIwMDIBCAAAAAUAAAABMQEAAAAKMTc3NDU2NzM3MgMAAAADMTYwAgAAAAQyMDIxBAAAAAEwBwAAAAoxMC8yNC8yMDIzCAAAAAoxMi8zMS8y</t>
  </si>
  <si>
    <t>MDE0CQAAAAEwgXQY3YvU2wiC0VngjdTbCCdDSVEuTllTRTpHTS5JUV9UT1RBTF9SRVYuQ1EzMjAxNC4uLi5VU0QBAAAAVO6lAwIAAAAFMzkyNTUBCAAAAAUAAAABMQEAAAAKMTc2MDkwMjk5OQMAAAADMTYwAgAAAAIyOAQAAAABMAcAAAAKMTAvMjQvMjAyMwgAAAAJOS8zMC8yMDE0CQAAAAEwgXQY3YvU2wgivmPgjdTbCCBDSVEuTllTRTpHTS5JUV9SRS5DUTQyMDA5Li4uLlVTRAEAAABU7qUDAgAAAAUtNDM5NAEIAAAABQAAAAExAQAAAAoxNDM0MzU5OTUxAwAAAAMxNjACAAAABDEyMjIEAAAAATAHAAAACjEwLzI0LzIwMjMIAAAACjEyLzMxLzIwMDkJAAAAATCbwhjdi9TbCI93VuCN1NsIIENJUS5OWVNFOkdNLklRX05JLkNRMzIwMTQuLi4uVVNEAQAAAFTupQMCAAAABDE0NzEBCAAAAAUAAAABMQEAAAAKMTc2MDkwMjk5OQMAAAADMTYwAgAAAAIxNQQAAAABMAcAAAAKMTAvMjQvMjAyMwgAAAAJOS8zMC8yMDE0CQAAAAEwgXQY3YvU2wirpWTgjdTbCCpDSVEuTllTRTpHTS5JUV9UT1RBTF9FUVVJVFkuQ1E0MjAwOS4uLi5VU0QBAAAAVO6lAwIAAAAFMjg5NTUBCAAAAAUAAAABMQEAAAAKMTQzNDM1OTk1MQMAAAADMTYwAgAAAAQxMjc1BAAAAAEwBwAAAAoxMC8yNC8yMDIzCAAAAAoxMi8zMS8yMDA5CQAAAAEwm8IY3YvU2wggKl/gjdTbCChDSVEuTllTRTpHTS5JUV9DQVNIX0VRVUlWLkNRMzIwMTQuLi4u</t>
  </si>
  <si>
    <t>VVNEAQAAAFTupQMCAAAABTE2NTYwAQgAAAAFAAAAATEBAAAACjE3NjA5MDI5OTkDAAAAAzE2MAIAAAAEMTA5NgQAAAABMAcAAAAKMTAvMjQvMjAyMwgAAAAJOS8zMC8yMDE0CQAAAAEwgXQY3YvU2whedU3gjdTbCDtDSVEuTllTRTpHTS5JUV9UT1RBTF9PVVRTVEFORElOR19GSUxJTkdfREFURS5DUTQyMDA5Li4uLlVTRAEAAABU7qUDAgAAAAQxNTAwAQQAAAAFAAAAATUBAAAACjE0MzQzNTk5NTECAAAABTI0MTUzBgAAAAEwm8IY3YvU2wjUSljgjdTbCCxDSVEuTllTRTpHTS5JUV9DQVNIX1NUX0lOVkVTVC5DUTMyMDE0Li4uLlVTRAEAAABU7qUDAgAAAAUyNjEzMAEIAAAABQAAAAExAQAAAAoxNzYwOTAyOTk5AwAAAAMxNjACAAAABDEwMDIEAAAAATAHAAAACjEwLzI0LzIwMjMIAAAACTkvMzAvMjAxNAkAAAABMIF0GN2L1NsIGpNl4I3U2wgoQ0lRLk5ZU0U6R00uSVFfVE9UQUxfREVCVC5DUTQyMDA5Li4uLlVTRAEAAABU7qUDAgAAAAUxNTc4MwEIAAAABQAAAAExAQAAAAoxNDM0MzU5OTUxAwAAAAMxNjACAAAABDQxNzMEAAAAATAHAAAACjEwLzI0LzIwMjMIAAAACjEyLzMxLzIwMDkJAAAAATCbwhjdi9TbCPtdWeCN1NsIJkNJUS5OWVNFOkdNLklRX1RPVEFMX0NBLkNRMzIwMTQuLi4uVVNEAQAAAFTupQMCAAAABTg2NjQwAQgAAAAFAAAAATEBAAAACjE3NjA5MDI5OTkDAAAAAzE2MAIAAAAEMTAwOAQA</t>
  </si>
  <si>
    <t>AAABMAcAAAAKMTAvMjQvMjAyMwgAAAAJOS8zMC8yMDE0CQAAAAEwgXQY3YvU2wh5NlDgjdTbCCxDSVEuTllTRTpHTS5JUV9QUkVGX0RJVl9PVEhFUi5DUTQyMDA5Li4uLlVTRAEAAABU7qUDAgAAAAI4MQEIAAAABQAAAAExAQAAAAoxNDM0MzU5OTUxAwAAAAMxNjACAAAAAjk3BAAAAAEwBwAAAAoxMC8yNC8yMDIzCAAAAAoxMi8zMS8yMDA5CQAAAAEwm8IY3YvU2wg0h07gjdTbCCJDSVEuTllTRTpHTS5JUV9DT0dTLkNRNDIwMDkuLi4uVVNEAQAAAFTupQMCAAAABTMzMTY0AQgAAAAFAAAAATEBAAAACjE0MzQzNTk5NTEDAAAAAzE2MAIAAAACMzQEAAAAATAHAAAACjEwLzI0LzIwMjMIAAAACjEyLzMxLzIwMDkJAAAAATCbwhjdi9TbCMzAT+CN1NsIJkNJUS5OWVNFOkdNLklRX1RPVEFMX0NMLkNRMzIwMTQuLi4uVVNEAQAAAFTupQMCAAAABTY3MzI5AQgAAAAFAAAAATEBAAAACjE3NjA5MDI5OTkDAAAAAzE2MAIAAAAEMTAwOQQAAAABMAcAAAAKMTAvMjQvMjAyMwgAAAAJOS8zMC8yMDE0CQAAAAEwgXQY3YvU2whLEGLgjdTbCCBDSVEuTllTRTpHTS5JUV9BUC5DUTQyMDA5Li4uLlVTRAEAAABU7qUDAgAAAAUxODcyNQEIAAAABQAAAAExAQAAAAoxNDM0MzU5OTUxAwAAAAMxNjACAAAABDEwMTgEAAAAATAHAAAACjEwLzI0LzIwMjMIAAAACjEyLzMxLzIwMDkJAAAAATCbwhjdi9TbCMdEUeCN1NsIKENJUS5O</t>
  </si>
  <si>
    <t>WVNFOkdNLklRX1RPVEFMX0xJQUIuQ1EzMjAxNC4uLi5VU0QBAAAAVO6lAwIAAAAGMTMzMzQ1AQgAAAAFAAAAATEBAAAACjE3NjA5MDI5OTkDAAAAAzE2MAIAAAAEMTI3NgQAAAABMAcAAAAKMTAvMjQvMjAyMwgAAAAJOS8zMC8yMDE0CQAAAAEwgXQY3YvU2wg9hGLgjdTbCClDSVEuTllTRTpHTS5JUV9QUkVGX0VRVUlUWS5DUTMyMDE0Li4uLlVTRAEAAABU7qUDAgAAAAQzMTA5AQgAAAAFAAAAATEBAAAACjE3NjA5MDI5OTkDAAAAAzE2MAIAAAAEMTAwNQQAAAABMAcAAAAKMTAvMjQvMjAyMwgAAAAJOS8zMC8yMDE0CQAAAAEwgXQY3YvU2wh5bWPgjdTbCCBDSVEuTllTRTpHTS5JUV9BUi5DUTQyMDA5Li4uLlVTRAEAAABU7qUDAgAAAAQ3NTE4AQgAAAAFAAAAATEBAAAACjE0MzQzNTk5NTEDAAAAAzE2MAIAAAAEMTAyMQQAAAABMAcAAAAKMTAvMjQvMjAyMwgAAAAKMTIvMzEvMjAwOQkAAAABMJvCGN2L1NsIYy9S4I3U2wgnQ0lRLk5ZU0U6R00uSVFfSU5WRU5UT1JZLkNRNDIwMDkuLi4uVVNEAQAAAFTupQMCAAAABTEwMTA3AQgAAAAFAAAAATEBAAAACjE0MzQzNTk5NTEDAAAAAzE2MAIAAAAEMTA0MwQAAAABMAcAAAAKMTAvMjQvMjAyMwgAAAAKMTIvMzEvMjAwOQkAAAABMJvCGN2L1NsIEgZU4I3U2wghQ0lRLk5ZU0U6R00uSVFfU0dBLkNRNDIwMDkuLi4uVVNEAQAAAFTupQMCAAAABDM1NTcBCAAAAAUA</t>
  </si>
  <si>
    <t>AAABMQEAAAAKMTQzNDM1OTk1MQMAAAADMTYwAgAAAAIyMwQAAAABMAcAAAAKMTAvMjQvMjAyMwgAAAAKMTIvMzEvMjAwOQkAAAABMJvCGN2L1NsI3EZI4I3U2wg2Q0lRLk5ZU0U6R00uSVFfVE9UQUxfUkVWXzFZUl9BTk5fR1JPV1RILkNRNDIwMDkuLi4uVVNEAQAAAFTupQMCAAAABjUuMDMyOAEIAAAABQAAAAExAQAAAAoxNDM0MzU5OTUxAwAAAAMxNjACAAAABDQxOTQEAAAAATAHAAAACjEwLzI0LzIwMjMIAAAACjEyLzMxLzIwMDkJAAAAATCbwhjdi9TbCNlYSeCN1NsIIENJUS5OWVNFOkdNLklRX0RBLkNRNDIwMDkuLi4uVVNEAQAAAFTupQMDAAAAAACbwhjdi9TbCDBoXuCN1NsILkNJUS5OWVNFOkdNLklRX05FVF9JTlRFUkVTVF9FWFAuQ1E0MjAwOS4uLi5VU0QBAAAAVO6lAwIAAAAELTEyOAEIAAAABQAAAAExAQAAAAoxNDM0MzU5OTUxAwAAAAMxNjACAAAAAzM2OAQAAAABMAcAAAAKMTAvMjQvMjAyMwgAAAAKMTIvMzEvMjAwOQkAAAABMJvCGN2L1NsIR+9L4I3U2wgtQ0lRLk5ZU0U6R00uSVFfTkVUX1dPUktJTkdfQ0FQLkNRNDIwMDkuLi4uVVNEAQAAAFTupQMCAAAABS01NzgwAQgAAAAFAAAAATEBAAAACjE0MzQzNTk5NTEDAAAAAzE2MAIAAAAEMTMxMQQAAAABMAcAAAAKMTAvMjQvMjAyMwgAAAAKMTIvMzEvMjAwOQkAAAABMJvCGN2L1NsI2ShN4I3U2wgjQ0lRLk5ZU0U6R00uSVFfQ0FQRVgu</t>
  </si>
  <si>
    <t>Q1E0MjAwOS4uLi5VU0QBAAAAVO6lAwIAAAAELTk4MQEIAAAABQAAAAExAQAAAAoxNDM0MzU5OTUxAwAAAAMxNjACAAAABDIwMjEEAAAAATAHAAAACjEwLzI0LzIwMjMIAAAACjEyLzMxLzIwMDkJAAAAATCbwhjdi9TbCI93VuCN1NsIJ0NJUS5OWVNFOkdNLklRX1RPVEFMX1JFVi5DUTMyMDA5Li4uLlVTRAEAAABU7qUDAgAAAAUyNjc4NAEIAAAABQAAAAExAQAAAAoxNDExOTM2MzI5AwAAAAMxNjACAAAAAjI4BAAAAAEwBwAAAAoxMC8yNC8yMDIzCAAAAAk5LzMwLzIwMDkJAAAAATCbwhjdi9TbCMzAT+CN1NsIIENJUS5OWVNFOkdNLklRX05JLkNRMzIwMDkuLi4uVVNEAQAAAFTupQMCAAAABjEyNzE0MAEIAAAABQAAAAExAQAAAAoxNDExOTM2MzI5AwAAAAMxNjACAAAAAjE1BAAAAAEwBwAAAAoxMC8yNC8yMDIzCAAAAAk5LzMwLzIwMDkJAAAAATCbwhjdi9TbCMdEUeCN1NsIKENJUS5OWVNFOkdNLklRX0NBU0hfRVFVSVYuQ1EzMjAwOS4uLi5VU0QBAAAAVO6lAwIAAAAFMjUwOTIBCAAAAAUAAAABMQEAAAAKMTQxMTkzNjMyOQMAAAADMTYwAgAAAAQxMDk2BAAAAAEwBwAAAAoxMC8yNC8yMDIzCAAAAAk5LzMwLzIwMDkJAAAAATCbwhjdi9TbCGMvUuCN1NsILENJUS5OWVNFOkdNLklRX0NBU0hfU1RfSU5WRVNULkNRMzIwMDkuLi4uVVNEAQAAAFTupQMCAAAABTI1MjI5AQgAAAAFAAAAATEBAAAACjE0MTE5</t>
  </si>
  <si>
    <t>MzYzMjkDAAAAAzE2MAIAAAAEMTAwMgQAAAABMAcAAAAKMTAvMjQvMjAyMwgAAAAJOS8zMC8yMDA5CQAAAAEwm8IY3YvU2wgSBlTgjdTbCCZDSVEuTllTRTpHTS5JUV9UT1RBTF9DQS5DUTMyMDA5Li4uLlVTRAEAAABU7qUDAgAAAAU2ODM0NAEIAAAABQAAAAExAQAAAAoxNDExOTM2MzI5AwAAAAMxNjACAAAABDEwMDgEAAAAATAHAAAACjEwLzI0LzIwMjMIAAAACTkvMzAvMjAwOQkAAAABMJvCGN2L1NsIUD9V4I3U2wgqQ0lRLk5ZU0U6R00uSVFfVE9UQUxfQVNTRVRTLkNRMzIwMDkuLi4uVVNEAQAAAFTupQMCAAAABjE0NDM0NAEIAAAABQAAAAExAQAAAAoxNDExOTM2MzI5AwAAAAMxNjACAAAABDEwMDcEAAAAATAHAAAACjEwLzI0LzIwMjMIAAAACTkvMzAvMjAwOQkAAAABMJvCGN2L1NsI1EpY4I3U2wgmQ0lRLk5ZU0U6R00uSVFfVE9UQUxfQ0wuQ1EzMjAwOS4uLi5VU0QBAAAAVO6lAwIAAAAFNTg3ODABCAAAAAUAAAABMQEAAAAKMTQxMTkzNjMyOQMAAAADMTYwAgAAAAQxMDA5BAAAAAEwBwAAAAoxMC8yNC8yMDIzCAAAAAk5LzMwLzIwMDkJAAAAATCbwhjdi9TbCNocXOCN1NsIKENJUS5OWVNFOkdNLklRX1RPVEFMX0xJQUIuQ1EzMjAwOS4uLi5VU0QBAAAAVO6lAwIAAAAGMTIzMzU4AQgAAAAFAAAAATEBAAAACjE0MTE5MzYzMjkDAAAAAzE2MAIAAAAEMTI3NgQAAAABMAcAAAAKMTAvMjQvMjAyMwgA</t>
  </si>
  <si>
    <t>AAAJOS8zMC8yMDA5CQAAAAEwm8IY3YvU2whH70vgjdTbCClDSVEuTllTRTpHTS5JUV9QUkVGX0VRVUlUWS5DUTMyMDA5Li4uLlVTRAEAAABU7qUDAgAAAAQxNzQxAQgAAAAFAAAAATEBAAAACjE0MTE5MzYzMjkDAAAAAzE2MAIAAAAEMTAwNQQAAAABMAcAAAAKMTAvMjQvMjAyMwgAAAAJOS8zMC8yMDA5CQAAAAEwm8IY3YvU2wi7AU3gjdTbCDFDSVEuTllTRTpHTS5JUV9UT1RBTF9DT01NT05fRVFVSVRZLkNRMzIwMDkuLi4uVVNEAQAAAFTupQMCAAAABTE4NTY5AQgAAAAFAAAAATEBAAAACjE0MTE5MzYzMjkDAAAAAzE2MAIAAAAEMTAwNgQAAAABMAcAAAAKMTAvMjQvMjAyMwgAAAAJOS8zMC8yMDA5CQAAAAEwm8IY3YvU2wg0h07gjdTbCCJDSVEuTllTRTpHTS5JUV9BUElDLkNRMzIwMDkuLi4uVVNEAQAAAFTupQMCAAAABTE4Nzg3AQgAAAAFAAAAATEBAAAACjE0MTE5MzYzMjkDAAAAAzE2MAIAAAAEMTA4NAQAAAABMAcAAAAKMTAvMjQvMjAyMwgAAAAJOS8zMC8yMDA5CQAAAAEwm8IY3YvU2wimbVrgjdTbCCBDSVEuTllTRTpHTS5JUV9SRS5DUTMyMDA5Li4uLlVTRAEAAABU7qUDAgAAAAQtODk5AQgAAAAFAAAAATEBAAAACjE0MTE5MzYzMjkDAAAAAzE2MAIAAAAEMTIyMgQAAAABMAcAAAAKMTAvMjQvMjAyMwgAAAAJOS8zMC8yMDA5CQAAAAEwm8IY3YvU2wj7XVngjdTbCCpDSVEuTllTRTpHTS5JUV9U</t>
  </si>
  <si>
    <t>T1RBTF9FUVVJVFkuQ1EzMjAwOS4uLi5VU0QBAAAAVO6lAwIAAAAFMjA5ODYBCAAAAAUAAAABMQEAAAAKMTQxMTkzNjMyOQMAAAADMTYwAgAAAAQxMjc1BAAAAAEwBwAAAAoxMC8yNC8yMDIzCAAAAAk5LzMwLzIwMDkJAAAAATCbwhjdi9TbCPJZW+CN1NsIO0NJUS5OWVNFOkdNLklRX1RPVEFMX09VVFNUQU5ESU5HX0ZJTElOR19EQVRFLkNRMzIwMDkuLi4uVVNEAQAAAFTupQMCAAAABjEyMzcuNQEEAAAABQAAAAE1AQAAAAoxNDExOTM2MzI5AgAAAAUyNDE1MwYAAAABMJvCGN2L1NsI3EZI4I3U2wgoQ0lRLk5ZU0U6R00uSVFfVE9UQUxfREVCVC5DUTMyMDA5Li4uLlVTRAEAAABU7qUDAgAAAAUxNTQ3NAEIAAAABQAAAAExAQAAAAoxNDExOTM2MzI5AwAAAAMxNjACAAAABDQxNzMEAAAAATAHAAAACjEwLzI0LzIwMjMIAAAACTkvMzAvMjAwOQkAAAABMJvCGN2L1NsIx0RR4I3U2wgsQ0lRLk5ZU0U6R00uSVFfUFJFRl9ESVZfT1RIRVIuQ1EzMjAwOS4uLi5VU0QBAAAAVO6lAwIAAAACNTABCAAAAAUAAAABMQEAAAAKMTQxMTkzNjMyOQMAAAADMTYwAgAAAAI5NwQAAAABMAcAAAAKMTAvMjQvMjAyMwgAAAAJOS8zMC8yMDA5CQAAAAEwm8IY3YvU2whjL1LgjdTbCCJDSVEuTllTRTpHTS5JUV9DT0dTLkNRMzIwMDkuLi4uVVNEAQAAAFTupQMCAAAABTIxNTk3AQgAAAAFAAAAATEBAAAACjE0MTE5MzYzMjkDAAAA</t>
  </si>
  <si>
    <t>AzE2MAIAAAACMzQEAAAAATAHAAAACjEwLzI0LzIwMjMIAAAACTkvMzAvMjAwOQkAAAABMJvCGN2L1NsIEgZU4I3U2wggQ0lRLk5ZU0U6R00uSVFfQVAuQ1EzMjAwOS4uLi5VU0QBAAAAVO6lAwIAAAAFMjAzMjIBCAAAAAUAAAABMQEAAAAKMTQxMTkzNjMyOQMAAAADMTYwAgAAAAQxMDE4BAAAAAEwBwAAAAoxMC8yNC8yMDIzCAAAAAk5LzMwLzIwMDkJAAAAATCbwhjdi9TbCFA/VeCN1NsIIENJUS5OWVNFOkdNLklRX0FSLkNRMzIwMDkuLi4uVVNEAQAAAFTupQMCAAAABDc3MjUBCAAAAAUAAAABMQEAAAAKMTQxMTkzNjMyOQMAAAADMTYwAgAAAAQxMDIxBAAAAAEwBwAAAAoxMC8yNC8yMDIzCAAAAAk5LzMwLzIwMDkJAAAAATCbwhjdi9TbCI93VuCN1NsIJ0NJUS5OWVNFOkdNLklRX0lOVkVOVE9SWS5DUTMyMDA5Li4uLlVTRAEAAABU7qUDAgAAAAUxMDYxMAEIAAAABQAAAAExAQAAAAoxNDExOTM2MzI5AwAAAAMxNjACAAAABDEwNDMEAAAAATAHAAAACjEwLzI0LzIwMjMIAAAACTkvMzAvMjAwOQkAAAABMJvCGN2L1NsIHaxZ4I3U2wghQ0lRLk5ZU0U6R00uSVFfU0dBLkNRMzIwMDkuLi4uVVNEAQAAAFTupQMCAAAABDI0NzkBCAAAAAUAAAABMQEAAAAKMTQxMTkzNjMyOQMAAAADMTYwAgAAAAIyMwQAAAABMAcAAAAKMTAvMjQvMjAyMwgAAAAJOS8zMC8yMDA5CQAAAAEwm8IY3YvU2whH70vgjdTbCDZDSVEu</t>
  </si>
  <si>
    <t>TllTRTpHTS5JUV9UT1RBTF9SRVZfMVlSX0FOTl9HUk9XVEguQ1EzMjAwOS4uLi5VU0QBAAAAVO6lAwIAAAAILTI5LjE1NzkBCAAAAAUAAAABMQEAAAAKMTQxMTkzNjMyOQMAAAADMTYwAgAAAAQ0MTk0BAAAAAEwBwAAAAoxMC8yNC8yMDIzCAAAAAk5LzMwLzIwMDkJAAAAATCbwhjdi9TbCLsBTeCN1NsIIENJUS5OWVNFOkdNLklRX0RBLkNRMzIwMDkuLi4uVVNEAQAAAFTupQMDAAAAAACbwhjdi9TbCDSHTuCN1NsILkNJUS5OWVNFOkdNLklRX05FVF9JTlRFUkVTVF9FWFAuQ1EzMjAwOS4uLi5VU0QBAAAAVO6lAwIAAAAELTk5MAEIAAAABQAAAAExAQAAAAoxNDExOTM2MzI5AwAAAAMxNjACAAAAAzM2OAQAAAABMAcAAAAKMTAvMjQvMjAyMwgAAAAJOS8zMC8yMDA5CQAAAAEwm8IY3YvU2wjMwE/gjdTbCC1DSVEuTllTRTpHTS5JUV9ORVRfV09SS0lOR19DQVAuQ1EzMjAwOS4uLi5VU0QBAAAAVO6lAwIAAAAFLTI4NTABCAAAAAUAAAABMQEAAAAKMTQxMTkzNjMyOQMAAAADMTYwAgAAAAQxMzExBAAAAAEwBwAAAAoxMC8yNC8yMDIzCAAAAAk5LzMwLzIwMDkJAAAAATCbwhjdi9TbCNRKWOCN1NsII0NJUS5OWVNFOkdNLklRX0NBUEVYLkNRMzIwMDkuLi4uVVNEAQAAAFTupQMCAAAABS0xMjY0AQgAAAAFAAAAATEBAAAACjE0MTE5MzYzMjkDAAAAAzE2MAIAAAAEMjAyMQQAAAABMAcAAAAKMTAvMjQvMjAyMwgA</t>
  </si>
  <si>
    <t>AAAJOS8zMC8yMDA5CQAAAAEwm8IY3YvU2wj7XVngjdTbCCdDSVEuTllTRTpHTS5JUV9UT1RBTF9SRVYuQ1EyMjAwOS4uLi5VU0QBAAAAVO6lAwIAAAAFMjMwNDcBCAAAAAUAAAABMQEAAAAKMTQwODQzODUzNwMAAAADMTYwAgAAAAIyOAQAAAABMAcAAAAKMTAvMjQvMjAyMwgAAAAJNi8zMC8yMDA5CQAAAAEwm8IY3YvU2wgSBlTgjdTbCCBDSVEuTllTRTpHTS5JUV9OSS5DUTIyMDA5Li4uLlVTRAEAAABU7qUDAgAAAAYtMTI5MDUBCAAAAAUAAAABMQEAAAAKMTQwODQzODUzNwMAAAADMTYwAgAAAAIxNQQAAAABMAcAAAAKMTAvMjQvMjAyMwgAAAAJNi8zMC8yMDA5CQAAAAEwm8IY3YvU2whQP1XgjdTbCChDSVEuTllTRTpHTS5JUV9DQVNIX0VRVUlWLkNRMjIwMDkuLi4uVVNEAQAAAFTupQMDAAAAAACbwhjdi9TbCI93VuCN1NsILENJUS5OWVNFOkdNLklRX0NBU0hfU1RfSU5WRVNULkNRMjIwMDkuLi4uVVNEAQAAAFTupQMDAAAAAACbwhjdi9TbCPZoZeCN1NsIJkNJUS5OWVNFOkdNLklRX1RPVEFMX0NBLkNRMjIwMDkuLi4uVVNEAQAAAFTupQMDAAAAAACbwhjdi9TbCEfvS+CN1NsIKkNJUS5OWVNFOkdNLklRX1RPVEFMX0FTU0VUUy5DUTIyMDA5Li4uLlVTRAEAAABU7qUDAwAAAAAAm8IY3YvU2wi7AU3gjdTbCCZDSVEuTllTRTpHTS5JUV9UT1RBTF9DTC5DUTIyMDA5Li4uLlVTRAEAAABU7qUDAwAAAAAA</t>
  </si>
  <si>
    <t>m8IY3YvU2wg0h07gjdTbCChDSVEuTllTRTpHTS5JUV9UT1RBTF9MSUFCLkNRMjIwMDkuLi4uVVNEAQAAAFTupQMDAAAAAACbwhjdi9TbCMzAT+CN1NsIKUNJUS5OWVNFOkdNLklRX1BSRUZfRVFVSVRZLkNRMjIwMDkuLi4uVVNEAQAAAFTupQMDAAAAAACbwhjdi9TbCDYeUeCN1NsIMUNJUS5OWVNFOkdNLklRX1RPVEFMX0NPTU1PTl9FUVVJVFkuQ1EyMjAwOS4uLi5VU0QBAAAAVO6lAwMAAAAAAJvCGN2L1NsI+11Z4I3U2wgiQ0lRLk5ZU0U6R00uSVFfQVBJQy5DUTIyMDA5Li4uLlVTRAEAAABU7qUDAwAAAAAAm8IY3YvU2wjfWkfgjdTbCCBDSVEuTllTRTpHTS5JUV9SRS5DUTIyMDA5Li4uLlVTRAEAAABU7qUDAwAAAAAAm8IY3YvU2wjZWEngjdTbCCpDSVEuTllTRTpHTS5JUV9UT1RBTF9FUVVJVFkuQ1EyMjAwOS4uLi5VU0QBAAAAVO6lAwMAAAAAAJvCGN2L1NsIkn5k4I3U2wg7Q0lRLk5ZU0U6R00uSVFfVE9UQUxfT1VUU1RBTkRJTkdfRklMSU5HX0RBVEUuQ1EyMjAwOS4uLi5VU0QBAAAAVO6lAwIAAAAEMTgzMwEEAAAABQAAAAE1AQAAAAoxNDA4NDM4NTM3AgAAAAUyNDE1MwYAAAABMJvCGN2L1NsIEgZU4I3U2wgoQ0lRLk5ZU0U6R00uSVFfVE9UQUxfREVCVC5DUTIyMDA5Li4uLlVTRAEAAABU7qUDAwAAAAAAm8IY3YvU2whQP1XgjdTbCCxDSVEuTllTRTpHTS5JUV9QUkVGX0RJVl9PVEhFUi5DUTIy</t>
  </si>
  <si>
    <t>MDA5Li4uLlVTRAEAAABU7qUDAwAAAAAAm8IY3YvU2wiPd1bgjdTbCCJDSVEuTllTRTpHTS5JUV9DT0dTLkNRMjIwMDkuLi4uVVNEAQAAAFTupQMCAAAABTI4MTUxAQgAAAAFAAAAATEBAAAACjE0MDg0Mzg1MzcDAAAAAzE2MAIAAAACMzQEAAAAATAHAAAACjEwLzI0LzIwMjMIAAAACTYvMzAvMjAwOQkAAAABMJvCGN2L1NsIRpdj4I3U2wggQ0lRLk5ZU0U6R00uSVFfQVAuQ1EyMjAwOS4uLi5VU0QBAAAAVO6lAwMAAAAAAJvCGN2L1NsI1EpY4I3U2wggQ0lRLk5ZU0U6R00uSVFfQVIuQ1EyMjAwOS4uLi5VU0QBAAAAVO6lAwMAAAAAAJvCGN2L1NsIuwFN4I3U2wgnQ0lRLk5ZU0U6R00uSVFfSU5WRU5UT1JZLkNRMjIwMDkuLi4uVVNEAQAAAFTupQMDAAAAAACbwhjdi9TbCDSHTuCN1NsIIUNJUS5OWVNFOkdNLklRX1NHQS5DUTIyMDA5Li4uLlVTRAEAAABU7qUDAgAAAAQyODE2AQgAAAAFAAAAATEBAAAACjE0MDg0Mzg1MzcDAAAAAzE2MAIAAAACMjMEAAAAATAHAAAACjEwLzI0LzIwMjMIAAAACTYvMzAvMjAwOQkAAAABMJvCGN2L1NsIzMBP4I3U2wg2Q0lRLk5ZU0U6R00uSVFfVE9UQUxfUkVWXzFZUl9BTk5fR1JPV1RILkNRMjIwMDkuLi4uVVNEAQAAAFTupQMDAAAAAACbwhjdi9TbCDYeUeCN1NsIIENJUS5OWVNFOkdNLklRX0RBLkNRMjIwMDkuLi4uVVNEAQAAAFTupQMDAAAAAACbwhjdi9TbCGMvUuCN</t>
  </si>
  <si>
    <t>1NsILkNJUS5OWVNFOkdNLklRX05FVF9JTlRFUkVTVF9FWFAuQ1EyMjAwOS4uLi5VU0QBAAAAVO6lAwIAAAAFLTMyODgBCAAAAAUAAAABMQEAAAAKMTQwODQzODUzNwMAAAADMTYwAgAAAAMzNjgEAAAAATAHAAAACjEwLzI0LzIwMjMIAAAACTYvMzAvMjAwOQkAAAABMJvCGN2L1NsI31pH4I3U2wgtQ0lRLk5ZU0U6R00uSVFfTkVUX1dPUktJTkdfQ0FQLkNRMjIwMDkuLi4uVVNEAQAAAFTupQMDAAAAAACbwhjdi9TbCNxGSOCN1NsII0NJUS5OWVNFOkdNLklRX0NBUEVYLkNRMjIwMDkuLi4uVVNEAQAAAFTupQMCAAAABS0xNTY4AQgAAAAFAAAAATEBAAAACjE0MDg0Mzg1MzcDAAAAAzE2MAIAAAAEMjAyMQQAAAABMAcAAAAKMTAvMjQvMjAyMwgAAAAJNi8zMC8yMDA5CQAAAAEwm8IY3YvU2wgrMUngjdTbCCdDSVEuTllTRTpHTS5JUV9UT1RBTF9SRVYuQ1ExMjAwOS4uLi5VU0QBAAAAVO6lAwIAAAAFMjI0MzEBCAAAAAUAAAABMQEAAAAKMTM3MTc5ODA3NQMAAAADMTYwAgAAAAIyOAQAAAABMAcAAAAKMTAvMjQvMjAyMwgAAAAJMy8zMS8yMDA5CQAAAAEwm8IY3YvU2wg6YGLgjdTbCCBDSVEuTllTRTpHTS5JUV9OSS5DUTEyMDA5Li4uLlVTRAEAAABU7qUDAgAAAAUtNTk3NQEIAAAABQAAAAExAQAAAAoxMzcxNzk4MDc1AwAAAAMxNjACAAAAAjE1BAAAAAEwBwAAAAoxMC8yNC8yMDIzCAAAAAkzLzMxLzIwMDkJ</t>
  </si>
  <si>
    <t>AAAAATCbwhjdi9TbCNRKWOCN1NsIKENJUS5OWVNFOkdNLklRX0NBU0hfRVFVSVYuQ1ExMjAwOS4uLi5VU0QBAAAAVO6lAwMAAAAAAJvCGN2L1NsI+11Z4I3U2wgsQ0lRLk5ZU0U6R00uSVFfQ0FTSF9TVF9JTlZFU1QuQ1ExMjAwOS4uLi5VU0QBAAAAVO6lAwIAAAAFMTQxOTQBCAAAAAUAAAABMQEAAAAKMTM3MTc5ODA3NQMAAAADMTYwAgAAAAQxMDAyBAAAAAEwBwAAAAoxMC8yNC8yMDIzCAAAAAkzLzMxLzIwMDkJAAAAATCbwhjdi9TbCDSHTuCN1NsIJkNJUS5OWVNFOkdNLklRX1RPVEFMX0NBLkNRMTIwMDkuLi4uVVNEAQAAAFTupQMDAAAAAACbwhjdi9TbCMzAT+CN1NsIKkNJUS5OWVNFOkdNLklRX1RPVEFMX0FTU0VUUy5DUTEyMDA5Li4uLlVTRAEAAABU7qUDAwAAAAAAm8IY3YvU2wg2HlHgjdTbCCZDSVEuTllTRTpHTS5JUV9UT1RBTF9DTC5DUTEyMDA5Li4uLlVTRAEAAABU7qUDAwAAAAAAm8IY3YvU2whjL1LgjdTbCChDSVEuTllTRTpHTS5JUV9UT1RBTF9MSUFCLkNRMTIwMDkuLi4uVVNEAQAAAFTupQMDAAAAAACbwhjdi9TbCBIGVOCN1NsIKUNJUS5OWVNFOkdNLklRX1BSRUZfRVFVSVRZLkNRMTIwMDkuLi4uVVNEAQAAAFTupQMDAAAAAACbwhjdi9TbCNxGSOCN1NsIMUNJUS5OWVNFOkdNLklRX1RPVEFMX0NPTU1PTl9FUVVJVFkuQ1ExMjAwOS4uLi5VU0QBAAAAVO6lAwIAAAAGLTg1NTYwAQgA</t>
  </si>
  <si>
    <t>AAAFAAAAATEBAAAACjEzNzE3OTgwNzUDAAAAAzE2MAIAAAAEMTAwNgQAAAABMAcAAAAKMTAvMjQvMjAyMwgAAAAJMy8zMS8yMDA5CQAAAAEwm8IY3YvU2wgrMUngjdTbCCJDSVEuTllTRTpHTS5JUV9BUElDLkNRMTIwMDkuLi4uVVNEAQAAAFTupQMDAAAAAACbwhjdi9TbCEnpYeCN1NsIIENJUS5OWVNFOkdNLklRX1JFLkNRMTIwMDkuLi4uVVNEAQAAAFTupQMDAAAAAACbwhjdi9TbCLsBTeCN1NsIKkNJUS5OWVNFOkdNLklRX1RPVEFMX0VRVUlUWS5DUTEyMDA5Li4uLlVTRAEAAABU7qUDAgAAAAYtODUwNzYBCAAAAAUAAAABMQEAAAAKMTM3MTc5ODA3NQMAAAADMTYwAgAAAAQxMjc1BAAAAAEwBwAAAAoxMC8yNC8yMDIzCAAAAAkzLzMxLzIwMDkJAAAAATCbwhjdi9TbCI93VuCN1NsIO0NJUS5OWVNFOkdNLklRX1RPVEFMX09VVFNUQU5ESU5HX0ZJTElOR19EQVRFLkNRMTIwMDkuLi4uVVNEAQAAAFTupQMCAAAABDE4MzMBBAAAAAUAAAABNQEAAAAKMTM3MTc5ODA3NQIAAAAFMjQxNTMGAAAAATCbwhjdi9TbCNzXYOCN1NsIKENJUS5OWVNFOkdNLklRX1RPVEFMX0RFQlQuQ1ExMjAwOS4uLi5VU0QBAAAAVO6lAwIAAAAFNDU5MzgBCAAAAAUAAAABMQEAAAAKMTM3MTc5ODA3NQMAAAADMTYwAgAAAAQ0MTczBAAAAAEwBwAAAAoxMC8yNC8yMDIzCAAAAAkzLzMxLzIwMDkJAAAAATCbwhjdi9TbCNRKWOCN1NsI</t>
  </si>
  <si>
    <t>LENJUS5OWVNFOkdNLklRX1BSRUZfRElWX09USEVSLkNRMTIwMDkuLi4uVVNEAQAAAFTupQMDAAAAAACbwhjdi9TbCPtdWeCN1NsIIkNJUS5OWVNFOkdNLklRX0NPR1MuQ1ExMjAwOS4uLi5VU0QBAAAAVO6lAwIAAAAFMjQzMTUBCAAAAAUAAAABMQEAAAAKMTM3MTc5ODA3NQMAAAADMTYwAgAAAAIzNAQAAAABMAcAAAAKMTAvMjQvMjAyMwgAAAAJMy8zMS8yMDA5CQAAAAEwm8IY3YvU2wjfWkfgjdTbCCBDSVEuTllTRTpHTS5JUV9BUC5DUTEyMDA5Li4uLlVTRAEAAABU7qUDAwAAAAAAm8IY3YvU2wjMwE/gjdTbCCBDSVEuTllTRTpHTS5JUV9BUi5DUTEyMDA5Li4uLlVTRAEAAABU7qUDAwAAAAAAm8IY3YvU2wg2HlHgjdTbCCdDSVEuTllTRTpHTS5JUV9JTlZFTlRPUlkuQ1ExMjAwOS4uLi5VU0QBAAAAVO6lAwMAAAAAAJvCGN2L1NsIYy9S4I3U2wghQ0lRLk5ZU0U6R00uSVFfU0dBLkNRMTIwMDkuLi4uVVNEAQAAAFTupQMCAAAABDI0OTcBCAAAAAUAAAABMQEAAAAKMTM3MTc5ODA3NQMAAAADMTYwAgAAAAIyMwQAAAABMAcAAAAKMTAvMjQvMjAyMwgAAAAJMy8zMS8yMDA5CQAAAAEwm8IY3YvU2wgSBlTgjdTbCDZDSVEuTllTRTpHTS5JUV9UT1RBTF9SRVZfMVlSX0FOTl9HUk9XVEguQ1ExMjAwOS4uLi5VU0QBAAAAVO6lAwMAAAAAAJvCGN2L1NsIUD9V4I3U2wggQ0lRLk5ZU0U6R00uSVFfREEuQ1ExMjAw</t>
  </si>
  <si>
    <t>OS4uLi5VU0QBAAAAVO6lAwMAAAAAAJvCGN2L1NsIKzFJ4I3U2wguQ0lRLk5ZU0U6R00uSVFfTkVUX0lOVEVSRVNUX0VYUC5DUTEyMDA5Li4uLlVTRAEAAABU7qUDAgAAAAUtMTE0NAEIAAAABQAAAAExAQAAAAoxMzcxNzk4MDc1AwAAAAMxNjACAAAAAzM2OAQAAAABMAcAAAAKMTAvMjQvMjAyMwgAAAAJMy8zMS8yMDA5CQAAAAEwm8IY3YvU2wiE7V/gjdTbCC1DSVEuTllTRTpHTS5JUV9ORVRfV09SS0lOR19DQVAuQ1ExMjAwOS4uLi5VU0QBAAAAVO6lAwMAAAAAAJvCGN2L1NsIR+9L4I3U2wgjQ0lRLk5ZU0U6R00uSVFfQ0FQRVguQ1ExMjAwOS4uLi5VU0QBAAAAVO6lAwIAAAAFLTE1NjYBCAAAAAUAAAABMQEAAAAKMTM3MTc5ODA3NQMAAAADMTYwAgAAAAQyMDIxBAAAAAEwBwAAAAoxMC8yNC8yMDIzCAAAAAkzLzMxLzIwMDkJAAAAATCbwhjdi9TbCLsBTeCN1NsIJ0NJUS5OWVNFOkdNLklRX1RPVEFMX1JFVi5DUTQyMDA4Li4uLlVTRAEAAABU7qUDAgAAAAUzMDc3OAEIAAAABQAAAAExAQAAAAoxNDM0MzU5ODA4AwAAAAMxNjACAAAAAjI4BAAAAAEwBwAAAAoxMC8yNC8yMDIzCAAAAAoxMi8zMS8yMDA4CQAAAAEwm8IY3YvU2wjfWkfgjdTbCCBDSVEuTllTRTpHTS5JUV9OSS5DUTQyMDA4Li4uLlVTRAEAAABU7qUDAgAAAAUtOTU5NgEIAAAABQAAAAExAQAAAAoxNDM0MzU5ODA4AwAAAAMxNjACAAAAAjE1</t>
  </si>
  <si>
    <t>BAAAAAEwBwAAAAoxMC8yNC8yMDIzCAAAAAoxMi8zMS8yMDA4CQAAAAEwm8IY3YvU2wjcRkjgjdTbCChDSVEuTllTRTpHTS5JUV9DQVNIX0VRVUlWLkNRNDIwMDguLi4uVVNEAQAAAFTupQMCAAAABTE0MDUzAQgAAAAFAAAAATEBAAAACjE0MzQzNTk4MDgDAAAAAzE2MAIAAAAEMTA5NgQAAAABMAcAAAAKMTAvMjQvMjAyMwgAAAAKMTIvMzEvMjAwOAkAAAABMJvCGN2L1NsINh5R4I3U2wgsQ0lRLk5ZU0U6R00uSVFfQ0FTSF9TVF9JTlZFU1QuQ1E0MjAwOC4uLi5VU0QBAAAAVO6lAwIAAAAFMTQxOTQBCAAAAAUAAAABMQEAAAAKMTQzNDM1OTgwOAMAAAADMTYwAgAAAAQxMDAyBAAAAAEwBwAAAAoxMC8yNC8yMDIzCAAAAAoxMi8zMS8yMDA4CQAAAAEwm8IY3YvU2whVCFLgjdTbCCZDSVEuTllTRTpHTS5JUV9UT1RBTF9DQS5DUTQyMDA4Li4uLlVTRAEAAABU7qUDAgAAAAU0NDI2NwEIAAAABQAAAAExAQAAAAoxNDM0MzU5ODA4AwAAAAMxNjACAAAABDEwMDgEAAAAATAHAAAACjEwLzI0LzIwMjMIAAAACjEyLzMxLzIwMDgJAAAAATCbwhjdi9TbCM3gU+CN1NsIKkNJUS5OWVNFOkdNLklRX1RPVEFMX0FTU0VUUy5DUTQyMDA4Li4uLlVTRAEAAABU7qUDAgAAAAU5MTAzOQEIAAAABQAAAAExAQAAAAoxNDM0MzU5ODA4AwAAAAMxNjACAAAABDEwMDcEAAAAATAHAAAACjEwLzI0LzIwMjMIAAAACjEyLzMxLzIwMDgJ</t>
  </si>
  <si>
    <t>AAAAATCbwhjdi9TbCFA/VeCN1NsIJkNJUS5OWVNFOkdNLklRX1RPVEFMX0NMLkNRNDIwMDguLi4uVVNEAQAAAFTupQMCAAAABTc1NjA4AQgAAAAFAAAAATEBAAAACjE0MzQzNTk4MDgDAAAAAzE2MAIAAAAEMTAwOQQAAAABMAcAAAAKMTAvMjQvMjAyMwgAAAAKMTIvMzEvMjAwOAkAAAABMJvCGN2L1NsIj3dW4I3U2wgoQ0lRLk5ZU0U6R00uSVFfVE9UQUxfTElBQi5DUTQyMDA4Li4uLlVTRAEAAABU7qUDAgAAAAYxNzYxMTUBCAAAAAUAAAABMQEAAAAKMTQzNDM1OTgwOAMAAAADMTYwAgAAAAQxMjc2BAAAAAEwBwAAAAoxMC8yNC8yMDIzCAAAAAoxMi8zMS8yMDA4CQAAAAEwm8IY3YvU2wgwaF7gjdTbCClDSVEuTllTRTpHTS5JUV9QUkVGX0VRVUlUWS5DUTQyMDA4Li4uLlVTRAEAAABU7qUDAwAAAAAAm8IY3YvU2whH70vgjdTbCDFDSVEuTllTRTpHTS5JUV9UT1RBTF9DT01NT05fRVFVSVRZLkNRNDIwMDguLi4uVVNEAQAAAFTupQMCAAAABi04NTU2MAEIAAAABQAAAAExAQAAAAoxNDM0MzU5ODA4AwAAAAMxNjACAAAABDEwMDYEAAAAATAHAAAACjEwLzI0LzIwMjMIAAAACjEyLzMxLzIwMDgJAAAAATCbwhjdi9TbCLsBTeCN1NsIIkNJUS5OWVNFOkdNLklRX0FQSUMuQ1E0MjAwOC4uLi5VU0QBAAAAVO6lAwIAAAAFMTY0ODkBCAAAAAUAAAABMQEAAAAKMTQzNDM1OTgwOAMAAAADMTYwAgAAAAQxMDg0BAAA</t>
  </si>
  <si>
    <t>AAEwBwAAAAoxMC8yNC8yMDIzCAAAAAoxMi8zMS8yMDA4CQAAAAEwm8IY3YvU2wg0h07gjdTbCCBDSVEuTllTRTpHTS5JUV9SRS5DUTQyMDA4Li4uLlVTRAEAAABU7qUDAgAAAAYtNzA3MjcBCAAAAAUAAAABMQEAAAAKMTQzNDM1OTgwOAMAAAADMTYwAgAAAAQxMjIyBAAAAAEwBwAAAAoxMC8yNC8yMDIzCAAAAAoxMi8zMS8yMDA4CQAAAAEwm8IY3YvU2wjUSljgjdTbCCpDSVEuTllTRTpHTS5JUV9UT1RBTF9FUVVJVFkuQ1E0MjAwOC4uLi5VU0QBAAAAVO6lAwIAAAAGLTg1MDc2AQgAAAAFAAAAATEBAAAACjE0MzQzNTk4MDgDAAAAAzE2MAIAAAAEMTI3NQQAAAABMAcAAAAKMTAvMjQvMjAyMwgAAAAKMTIvMzEvMjAwOAkAAAABMJvCGN2L1NsI+11Z4I3U2wg7Q0lRLk5ZU0U6R00uSVFfVE9UQUxfT1VUU1RBTkRJTkdfRklMSU5HX0RBVEUuQ1E0MjAwOC4uLi5VU0QBAAAAVO6lAwIAAAALMTgzMS40NDk2OTMBBAAAAAUAAAABNQEAAAAKMTQzNDM1OTgwOAIAAAAFMjQxNTMGAAAAATCbwhjdi9TbCN9aR+CN1NsIKENJUS5OWVNFOkdNLklRX1RPVEFMX0RFQlQuQ1E0MjAwOC4uLi5VU0QBAAAAVO6lAwIAAAAFNDU5MzgBCAAAAAUAAAABMQEAAAAKMTQzNDM1OTgwOAMAAAADMTYwAgAAAAQ0MTczBAAAAAEwBwAAAAoxMC8yNC8yMDIzCAAAAAoxMi8zMS8yMDA4CQAAAAEwm8IY3YvU2wjcRkjgjdTbCCxDSVEuTllT</t>
  </si>
  <si>
    <t>RTpHTS5JUV9QUkVGX0RJVl9PVEhFUi5DUTQyMDA4Li4uLlVTRAEAAABU7qUDAwAAAAAAm8IY3YvU2wgrMUngjdTbCCJDSVEuTllTRTpHTS5JUV9DT0dTLkNRNDIwMDguLi4uVVNEAQAAAFTupQMCAAAABTI2NjY0AQgAAAAFAAAAATEBAAAACjE0MzQzNTk4MDgDAAAAAzE2MAIAAAACMzQEAAAAATAHAAAACjEwLzI0LzIwMjMIAAAACjEyLzMxLzIwMDgJAAAAATCbwhjdi9TbCFUIUuCN1NsIIENJUS5OWVNFOkdNLklRX0FQLkNRNDIwMDguLi4uVVNEAQAAAFTupQMCAAAABTIyMjU5AQgAAAAFAAAAATEBAAAACjE0MzQzNTk4MDgDAAAAAzE2MAIAAAAEMTAxOAQAAAABMAcAAAAKMTAvMjQvMjAyMwgAAAAKMTIvMzEvMjAwOAkAAAABMJvCGN2L1NsIzeBT4I3U2wggQ0lRLk5ZU0U6R00uSVFfQVIuQ1E0MjAwOC4uLi5VU0QBAAAAVO6lAwIAAAAENzkxOAEIAAAABQAAAAExAQAAAAoxNDM0MzU5ODA4AwAAAAMxNjACAAAABDEwMjEEAAAAATAHAAAACjEwLzI0LzIwMjMIAAAACjEyLzMxLzIwMDgJAAAAATCbwhjdi9TbCFA/VeCN1NsIJ0NJUS5OWVNFOkdNLklRX0lOVkVOVE9SWS5DUTQyMDA4Li4uLlVTRAEAAABU7qUDAgAAAAUxMzE5NQEIAAAABQAAAAExAQAAAAoxNDM0MzU5ODA4AwAAAAMxNjACAAAABDEwNDMEAAAAATAHAAAACjEwLzI0LzIwMjMIAAAACjEyLzMxLzIwMDgJAAAAATCbwhjdi9TbCI93VuCN1NsI</t>
  </si>
  <si>
    <t>IUNJUS5OWVNFOkdNLklRX1NHQS5DUTQyMDA4Li4uLlVTRAEAAABU7qUDAgAAAAQzNzY0AQgAAAAFAAAAATEBAAAACjE0MzQzNTk4MDgDAAAAAzE2MAIAAAACMjMEAAAAATAHAAAACjEwLzI0LzIwMjMIAAAACjEyLzMxLzIwMDgJAAAAATCbwhjdi9TbCBmhXeCN1NsINkNJUS5OWVNFOkdNLklRX1RPVEFMX1JFVl8xWVJfQU5OX0dST1dUSC5DUTQyMDA4Li4uLlVTRAEAAABU7qUDAwAAAAAAm8IY3YvU2whH70vgjdTbCCBDSVEuTllTRTpHTS5JUV9EQS5DUTQyMDA4Li4uLlVTRAEAAABU7qUDAwAAAAAAm8IY3YvU2wi7AU3gjdTbCC5DSVEuTllTRTpHTS5JUV9ORVRfSU5URVJFU1RfRVhQLkNRNDIwMDguLi4uVVNEAQAAAFTupQMCAAAAAy0zNQEIAAAABQAAAAExAQAAAAoxNDM0MzU5ODA4AwAAAAMxNjACAAAAAzM2OAQAAAABMAcAAAAKMTAvMjQvMjAyMwgAAAAKMTIvMzEvMjAwOAkAAAABMJvCGN2L1NsINIdO4I3U2wgtQ0lRLk5ZU0U6R00uSVFfTkVUX1dPUktJTkdfQ0FQLkNRNDIwMDguLi4uVVNEAQAAAFTupQMCAAAABi0yODYxNQEIAAAABQAAAAExAQAAAAoxNDM0MzU5ODA4AwAAAAMxNjACAAAABDEzMTEEAAAAATAHAAAACjEwLzI0LzIwMjMIAAAACjEyLzMxLzIwMDgJAAAAATCbwhjdi9TbCMzAT+CN1NsII0NJUS5OWVNFOkdNLklRX0NBUEVYLkNRNDIwMDguLi4uVVNEAQAAAFTupQMCAAAABS0yMDAz</t>
  </si>
  <si>
    <t>AQgAAAAFAAAAATEBAAAACjE0MzQzNTk4MDgDAAAAAzE2MAIAAAAEMjAyMQQAAAABMAcAAAAKMTAvMjQvMjAyMwgAAAAKMTIvMzEvMjAwOAkAAAABMJvCGN2L1NsINh5R4I3U2wgnQ0lRLk5ZU0U6R00uSVFfVE9UQUxfUkVWLkNRMzIwMDguLi4uVVNEAQAAAFTupQMCAAAABTM3ODA4AQgAAAAFAAAAATEBAAAACjEzNzE0MzEzMDEDAAAAAzE2MAIAAAACMjgEAAAAATAHAAAACjEwLzI0LzIwMjMIAAAACTkvMzAvMjAwOAkAAAABMJvCGN2L1NsIft1c4I3U2wggQ0lRLk5ZU0U6R00uSVFfTkkuQ1EzMjAwOC4uLi5VU0QBAAAAVO6lAwIAAAAFLTI1NTIBCAAAAAUAAAABMQEAAAAKMTM3MTQzMTMwMQMAAAADMTYwAgAAAAIxNQQAAAABMAcAAAAKMTAvMjQvMjAyMwgAAAAJOS8zMC8yMDA4CQAAAAEwm8IY3YvU2wjN4FPgjdTbCChDSVEuTllTRTpHTS5JUV9DQVNIX0VRVUlWLkNRMzIwMDguLi4uVVNEAQAAAFTupQMDAAAAAACbwhjdi9TbCFA/VeCN1NsILENJUS5OWVNFOkdNLklRX0NBU0hfU1RfSU5WRVNULkNRMzIwMDguLi4uVVNEAQAAAFTupQMDAAAAAACbwhjdi9TbCI93VuCN1NsIJkNJUS5OWVNFOkdNLklRX1RPVEFMX0NBLkNRMzIwMDguLi4uVVNEAQAAAFTupQMDAAAAAACbwhjdi9TbCNocXOCN1NsIKkNJUS5OWVNFOkdNLklRX1RPVEFMX0FTU0VUUy5DUTMyMDA4Li4uLlVTRAEAAABU7qUDAwAAAAAAm8IY</t>
  </si>
  <si>
    <t>3YvU2wjUSljgjdTbCCZDSVEuTllTRTpHTS5JUV9UT1RBTF9DTC5DUTMyMDA4Li4uLlVTRAEAAABU7qUDAwAAAAAAm8IY3YvU2wi7AU3gjdTbCChDSVEuTllTRTpHTS5JUV9UT1RBTF9MSUFCLkNRMzIwMDguLi4uVVNEAQAAAFTupQMDAAAAAACbwhjdi9TbCDSHTuCN1NsIKUNJUS5OWVNFOkdNLklRX1BSRUZfRVFVSVRZLkNRMzIwMDguLi4uVVNEAQAAAFTupQMDAAAAAACbwhjdi9TbCMzAT+CN1NsIMUNJUS5OWVNFOkdNLklRX1RPVEFMX0NPTU1PTl9FUVVJVFkuQ1EzMjAwOC4uLi5VU0QBAAAAVO6lAwMAAAAAAJvCGN2L1NsINh5R4I3U2wgiQ0lRLk5ZU0U6R00uSVFfQVBJQy5DUTMyMDA4Li4uLlVTRAEAAABU7qUDAwAAAAAAm8IY3YvU2whVCFLgjdTbCCBDSVEuTllTRTpHTS5JUV9SRS5DUTMyMDA4Li4uLlVTRAEAAABU7qUDAwAAAAAAm8IY3YvU2wjcRkjgjdTbCCpDSVEuTllTRTpHTS5JUV9UT1RBTF9FUVVJVFkuQ1EzMjAwOC4uLi5VU0QBAAAAVO6lAwMAAAAAAJvCGN2L1NsIKzFJ4I3U2wg7Q0lRLk5ZU0U6R00uSVFfVE9UQUxfT1VUU1RBTkRJTkdfRklMSU5HX0RBVEUuQ1EzMjAwOC4uLi5VU0QBAAAAVO6lAwIAAAAEMTcxMwCbwhjdi9TbCPJZW+CN1NsIKENJUS5OWVNFOkdNLklRX1RPVEFMX0RFQlQuQ1EzMjAwOC4uLi5VU0QBAAAAVO6lAwMAAAAAAJvCGN2L1NsIR+9L4I3U2wgsQ0lRLk5ZU0U6</t>
  </si>
  <si>
    <t>R00uSVFfUFJFRl9ESVZfT1RIRVIuQ1EzMjAwOC4uLi5VU0QBAAAAVO6lAwMAAAAAAJvCGN2L1NsIUD9V4I3U2wgiQ0lRLk5ZU0U6R00uSVFfQ09HUy5DUTMyMDA4Li4uLlVTRAEAAABU7qUDAgAAAAUzNjg4MgEIAAAABQAAAAExAQAAAAoxMzcxNDMxMzAxAwAAAAMxNjACAAAAAjM0BAAAAAEwBwAAAAoxMC8yNC8yMDIzCAAAAAk5LzMwLzIwMDgJAAAAATCbwhjdi9TbCI93VuCN1NsIIENJUS5OWVNFOkdNLklRX0FQLkNRMzIwMDguLi4uVVNEAQAAAFTupQMDAAAAAACbwhjdi9TbCKZtWuCN1NsIIENJUS5OWVNFOkdNLklRX0FSLkNRMzIwMDguLi4uVVNEAQAAAFTupQMDAAAAAACbwhjdi9TbCNRKWOCN1NsIJ0NJUS5OWVNFOkdNLklRX0lOVkVOVE9SWS5DUTMyMDA4Li4uLlVTRAEAAABU7qUDAwAAAAAAm8IY3YvU2wj7XVngjdTbCCFDSVEuTllTRTpHTS5JUV9TR0EuQ1EzMjAwOC4uLi5VU0QBAAAAVO6lAwIAAAAEMzI1MQEIAAAABQAAAAExAQAAAAoxMzcxNDMxMzAxAwAAAAMxNjACAAAAAjIzBAAAAAEwBwAAAAoxMC8yNC8yMDIzCAAAAAk5LzMwLzIwMDgJAAAAATCbwhjdi9TbCDSHTuCN1NsINkNJUS5OWVNFOkdNLklRX1RPVEFMX1JFVl8xWVJfQU5OX0dST1dUSC5DUTMyMDA4Li4uLlVTRAEAAABU7qUDAwAAAAAAm8IY3YvU2wjMwE/gjdTbCCBDSVEuTllTRTpHTS5JUV9EQS5DUTMyMDA4Li4uLlVTRAEA</t>
  </si>
  <si>
    <t>AABU7qUDAwAAAAAAm8IY3YvU2wg2HlHgjdTbCC5DSVEuTllTRTpHTS5JUV9ORVRfSU5URVJFU1RfRVhQLkNRMzIwMDguLi4uVVNEAQAAAFTupQMCAAAABC00ODcBCAAAAAUAAAABMQEAAAAKMTM3MTQzMTMwMQMAAAADMTYwAgAAAAMzNjgEAAAAATAHAAAACjEwLzI0LzIwMjMIAAAACTkvMzAvMjAwOAkAAAABMJvCGN2L1NsIVQhS4I3U2wgtQ0lRLk5ZU0U6R00uSVFfTkVUX1dPUktJTkdfQ0FQLkNRMzIwMDguLi4uVVNEAQAAAFTupQMDAAAAAACbwhjdi9TbCM3gU+CN1NsII0NJUS5OWVNFOkdNLklRX0NBUEVYLkNRMzIwMDguLi4uVVNEAQAAAFTupQMDAAAAAACbwhjdi9TbCNxGSOCN1NsIJ0NJUS5OWVNFOkdNLklRX1RPVEFMX1JFVi5DUTIyMDA4Li4uLlVTRAEAAABU7qUDAwAAAAAAm8IY3YvU2wiPd1bgjdTbCCBDSVEuTllTRTpHTS5JUV9OSS5DUTIyMDA4Li4uLlVTRAEAAABU7qUDAwAAAAAAm8IY3YvU2wj2aGXgjdTbCChDSVEuTllTRTpHTS5JUV9DQVNIX0VRVUlWLkNRMjIwMDguLi4uVVNEAQAAAFTupQMDAAAAAACbwhjdi9TbCNRKWOCN1NsILENJUS5OWVNFOkdNLklRX0NBU0hfU1RfSU5WRVNULkNRMjIwMDguLi4uVVNEAQAAAFTupQMDAAAAAACbwhjdi9TbCPtdWeCN1NsIJkNJUS5OWVNFOkdNLklRX1RPVEFMX0NBLkNRMjIwMDguLi4uVVNEAQAAAFTupQMDAAAAAACbwhjdi9TbCN9aR+CN1NsI</t>
  </si>
  <si>
    <t>KkNJUS5OWVNFOkdNLklRX1RPVEFMX0FTU0VUUy5DUTIyMDA4Li4uLlVTRAEAAABU7qUDAwAAAAAAm8IY3YvU2wiSfmTgjdTbCCZDSVEuTllTRTpHTS5JUV9UT1RBTF9DTC5DUTIyMDA4Li4uLlVTRAEAAABU7qUDAwAAAAAAm8IY3YvU2wg2HlHgjdTbCChDSVEuTllTRTpHTS5JUV9UT1RBTF9MSUFCLkNRMjIwMDguLi4uVVNEAQAAAFTupQMDAAAAAACbwhjdi9TbCFUIUuCN1NsIKUNJUS5OWVNFOkdNLklRX1BSRUZfRVFVSVRZLkNRMjIwMDguLi4uVVNEAQAAAFTupQMDAAAAAACbwhjdi9TbCM3gU+CN1NsIMUNJUS5OWVNFOkdNLklRX1RPVEFMX0NPTU1PTl9FUVVJVFkuQ1EyMjAwOC4uLi5VU0QBAAAAVO6lAwMAAAAAAJvCGN2L1NsIAhhV4I3U2wgiQ0lRLk5ZU0U6R00uSVFfQVBJQy5DUTIyMDA4Li4uLlVTRAEAAABU7qUDAwAAAAAAm8IY3YvU2wgrMUngjdTbCCBDSVEuTllTRTpHTS5JUV9SRS5DUTIyMDA4Li4uLlVTRAEAAABU7qUDAwAAAAAAm8IY3YvU2whH70vgjdTbCCpDSVEuTllTRTpHTS5JUV9UT1RBTF9FUVVJVFkuQ1EyMjAwOC4uLi5VU0QBAAAAVO6lAwMAAAAAAJvCGN2L1NsIuwFN4I3U2wg7Q0lRLk5ZU0U6R00uSVFfVE9UQUxfT1VUU1RBTkRJTkdfRklMSU5HX0RBVEUuQ1EyMjAwOC4uLi5VU0QBAAAAVO6lAwMAAAAAAJvCGN2L1NsINIdO4I3U2wgoQ0lRLk5ZU0U6R00uSVFfVE9UQUxfREVC</t>
  </si>
  <si>
    <t>VC5DUTIyMDA4Li4uLlVTRAEAAABU7qUDAwAAAAAAm8IY3YvU2whGl2PgjdTbCCxDSVEuTllTRTpHTS5JUV9QUkVGX0RJVl9PVEhFUi5DUTIyMDA4Li4uLlVTRAEAAABU7qUDAwAAAAAAm8IY3YvU2wh+JVjgjdTbCCJDSVEuTllTRTpHTS5JUV9DT0dTLkNRMjIwMDguLi4uVVNEAQAAAFTupQMDAAAAAACbwhjdi9TbCPtdWeCN1NsIIENJUS5OWVNFOkdNLklRX0FQLkNRMjIwMDguLi4uVVNEAQAAAFTupQMDAAAAAACbwhjdi9TbCN9aR+CN1NsIIENJUS5OWVNFOkdNLklRX0FSLkNRMjIwMDguLi4uVVNEAQAAAFTupQMDAAAAAACbwhjdi9TbCCQeSOCN1NsIJ0NJUS5OWVNFOkdNLklRX0lOVkVOVE9SWS5DUTIyMDA4Li4uLlVTRAEAAABU7qUDAwAAAAAAm8IY3YvU2wg2HlHgjdTbCCFDSVEuTllTRTpHTS5JUV9TR0EuQ1EyMjAwOC4uLi5VU0QBAAAAVO6lAwMAAAAAAJvCGN2L1NsIVQhS4I3U2wg2Q0lRLk5ZU0U6R00uSVFfVE9UQUxfUkVWXzFZUl9BTk5fR1JPV1RILkNRMjIwMDguLi4uVVNEAQAAAFTupQMDAAAAAACbwhjdi9TbCM3gU+CN1NsIIENJUS5OWVNFOkdNLklRX0RBLkNRMjIwMDguLi4uVVNEAQAAAFTupQMDAAAAAACbwhjdi9TbCAIYVeCN1NsILkNJUS5OWVNFOkdNLklRX05FVF9JTlRFUkVTVF9FWFAuQ1EyMjAwOC4uLi5VU0QBAAAAVO6lAwMAAAAAAJvCGN2L1NsIuFBW4I3U2wgtQ0lRLk5ZU0U6</t>
  </si>
  <si>
    <t>R00uSVFfTkVUX1dPUktJTkdfQ0FQLkNRMjIwMDguLi4uVVNEAQAAAFTupQMDAAAAAACbwhjdi9TbCKRHY+CN1NsII0NJUS5OWVNFOkdNLklRX0NBUEVYLkNRMjIwMDguLi4uVVNEAQAAAFTupQMDAAAAAACbwhjdi9TbCEfvS+CN1NsIJ0NJUS5OWVNFOkdNLklRX1RPVEFMX1JFVi5DUTEyMDA4Li4uLlVTRAEAAABU7qUDAwAAAAAAm8IY3YvU2wjfWkfgjdTbCCBDSVEuTllTRTpHTS5JUV9OSS5DUTEyMDA4Li4uLlVTRAEAAABU7qUDAwAAAAAAm8IY3YvU2whM4DbgjdTbCChDSVEuTllTRTpHTS5JUV9DQVNIX0VRVUlWLkNRMTIwMDguLi4uVVNEAQAAAFTupQMDAAAAAACbwhjdi9TbCCQeSOCN1NsILENJUS5OWVNFOkdNLklRX0NBU0hfU1RfSU5WRVNULkNRMTIwMDguLi4uVVNEAQAAAFTupQMDAAAAAACbwhjdi9TbCCsxSeCN1NsIJkNJUS5OWVNFOkdNLklRX1RPVEFMX0NBLkNRMTIwMDguLi4uVVNEAQAAAFTupQMDAAAAAACbwhjdi9TbCAIYVeCN1NsIKkNJUS5OWVNFOkdNLklRX1RPVEFMX0FTU0VUUy5DUTEyMDA4Li4uLlVTRAEAAABU7qUDAwAAAAAAm8IY3YvU2wi4UFbgjdTbCCZDSVEuTllTRTpHTS5JUV9UT1RBTF9DTC5DUTEyMDA4Li4uLlVTRAEAAABU7qUDAwAAAAAAm8IY3YvU2wiIN2LgjdTbCChDSVEuTllTRTpHTS5JUV9UT1RBTF9MSUFCLkNRMTIwMDguLi4uVVNEAQAAAFTupQMDAAAAAACbwhjd</t>
  </si>
  <si>
    <t>i9TbCH4lWOCN1NsIKUNJUS5OWVNFOkdNLklRX1BSRUZfRVFVSVRZLkNRMTIwMDguLi4uVVNEAQAAAFTupQMDAAAAAACbwhjdi9TbCPtdWeCN1NsIMUNJUS5OWVNFOkdNLklRX1RPVEFMX0NPTU1PTl9FUVVJVFkuQ1ExMjAwOC4uLi5VU0QBAAAAVO6lAwMAAAAAAJvCGN2L1NsINIdO4I3U2wgiQ0lRLk5ZU0U6R00uSVFfQVBJQy5DUTEyMDA4Li4uLlVTRAEAAABU7qUDAwAAAAAAm8IY3YvU2wg/mk/gjdTbCCBDSVEuTllTRTpHTS5JUV9SRS5DUTEyMDA4Li4uLlVTRAEAAABU7qUDAwAAAAAAm8IY3YvU2whVCFLgjdTbCCpDSVEuTllTRTpHTS5JUV9UT1RBTF9FUVVJVFkuQ1ExMjAwOC4uLi5VU0QBAAAAVO6lAwMAAAAAAJvCGN2L1NsIzeBT4I3U2wg7Q0lRLk5ZU0U6R00uSVFfVE9UQUxfT1VUU1RBTkRJTkdfRklMSU5HX0RBVEUuQ1ExMjAwOC4uLi5VU0QBAAAAVO6lAwMAAAAAAJvCGN2L1NsIKzFJ4I3U2wgoQ0lRLk5ZU0U6R00uSVFfVE9UQUxfREVCVC5DUTEyMDA4Li4uLlVTRAEAAABU7qUDAwAAAAAAm8IY3YvU2whM4DbgjdTbCCxDSVEuTllTRTpHTS5JUV9QUkVGX0RJVl9PVEhFUi5DUTEyMDA4Li4uLlVTRAEAAABU7qUDAwAAAAAAm8IY3YvU2whJ6WHgjdTbCCJDSVEuTllTRTpHTS5JUV9DT0dTLkNRMTIwMDguLi4uVVNEAQAAAFTupQMDAAAAAACbwhjdi9TbCI3JS+CN1NsIIENJUS5OWVNFOkdNLklR</t>
  </si>
  <si>
    <t>X0FQLkNRMTIwMDguLi4uVVNEAQAAAFTupQMDAAAAAACbwhjdi9TbCLsBTeCN1NsIIENJUS5OWVNFOkdNLklRX0FSLkNRMTIwMDguLi4uVVNEAQAAAFTupQMDAAAAAACbwhjdi9TbCH4lWOCN1NsIJ0NJUS5OWVNFOkdNLklRX0lOVkVOVE9SWS5DUTEyMDA4Li4uLlVTRAEAAABU7qUDAwAAAAAAm8IY3YvU2wj7XVngjdTbCCFDSVEuTllTRTpHTS5JUV9TR0EuQ1ExMjAwOC4uLi5VU0QBAAAAVO6lAwMAAAAAAJvCGN2L1NsI31pH4I3U2wg2Q0lRLk5ZU0U6R00uSVFfVE9UQUxfUkVWXzFZUl9BTk5fR1JPV1RILkNRMTIwMDguLi4uVVNEAQAAAFTupQMDAAAAAACbwhjdi9TbCCQeSOCN1NsIIENJUS5OWVNFOkdNLklRX0RBLkNRMTIwMDguLi4uVVNEAQAAAFTupQMDAAAAAACbwhjdi9TbCIrXMeCN1NsILkNJUS5OWVNFOkdNLklRX05FVF9JTlRFUkVTVF9FWFAuQ1ExMjAwOC4uLi5VU0QBAAAAVO6lAwMAAAAAAJvCGN2L1NsIVQhS4I3U2wgtQ0lRLk5ZU0U6R00uSVFfTkVUX1dPUktJTkdfQ0FQLkNRMTIwMDguLi4uVVNEAQAAAFTupQMDAAAAAACbwhjdi9TbCM3gU+CN1NsII0NJUS5OWVNFOkdNLklRX0NBUEVYLkNRMTIwMDguLi4uVVNEAQAAAFTupQMDAAAAAACbwhjdi9TbCAIYVeCN1NsIKENJUS5UU0U6NzIwMy5JUV9UT1RBTF9SRVYuQ1E0MjAyMi4uLi5VU0QBAAAAvOAEAAIAAAAMNzM5NzAuMjkzMzUzAQgA</t>
  </si>
  <si>
    <t>AAAFAAAAATEBAAAACy0yMDU5MTE3MTg2AwAAAAMxNjACAAAAAjI4BAAAAAEwBwAAAAoxMC8yNC8yMDIzCAAAAAoxMi8zMS8yMDIyCQAAAAEwm8IY3YvU2wg/mk/gjdTbCCFDSVEuVFNFOjcyMDMuSVFfTkkuQ1E0MjAyMi4uLi5VU0QBAAAAvOAEAAIAAAALNTUyMC4wMjI3NjcBCAAAAAUAAAABMQEAAAALLTIwNTkxMTcxODYDAAAAAzE2MAIAAAACMTUEAAAAATAHAAAACjEwLzI0LzIwMjMIAAAACjEyLzMxLzIwMjIJAAAAATCbwhjdi9TbCDYeUeCN1NsIKUNJUS5UU0U6NzIwMy5JUV9DQVNIX0VRVUlWLkNRNDIwMjIuLi4uVVNEAQAAALzgBAACAAAADDQ1NjY1LjgyMDA1OAEIAAAABQAAAAExAQAAAAstMjA1OTExNzE4NgMAAAADMTYwAgAAAAQxMDk2BAAAAAEwBwAAAAoxMC8yNC8yMDIzCAAAAAoxMi8zMS8yMDIyCQAAAAEwm8IY3YvU2wgrMUngjdTbCC1DSVEuVFNFOjcyMDMuSVFfQ0FTSF9TVF9JTlZFU1QuQ1E0MjAyMi4uLi5VU0QBAAAAvOAEAAIAAAAMNjEwNTIuNDQ4ODIyAQgAAAAFAAAAATEBAAAACy0yMDU5MTE3MTg2AwAAAAMxNjACAAAABDEwMDIEAAAAATAHAAAACjEwLzI0LzIwMjMIAAAACjEyLzMxLzIwMjIJAAAAATCbwhjdi9TbCHotS+CN1NsIJ0NJUS5UU0U6NzIwMy5JUV9UT1RBTF9DQS5DUTQyMDIyLi4uLlVTRAEAAAC84AQAAgAAAA0xODc3NTYuMDY2MjA5AQgAAAAFAAAAATEBAAAACy0y</t>
  </si>
  <si>
    <t>MDU5MTE3MTg2AwAAAAMxNjACAAAABDEwMDgEAAAAATAHAAAACjEwLzI0LzIwMjMIAAAACjEyLzMxLzIwMjIJAAAAATCbwhjdi9TbCIrXMeCN1NsIK0NJUS5UU0U6NzIwMy5JUV9UT1RBTF9BU1NFVFMuQ1E0MjAyMi4uLi5VU0QBAAAAvOAEAAIAAAANNTQyNzk5LjM4NDk5MgEIAAAABQAAAAExAQAAAAstMjA1OTExNzE4NgMAAAADMTYwAgAAAAQxMDA3BAAAAAEwBwAAAAoxMC8yNC8yMDIzCAAAAAoxMi8zMS8yMDIyCQAAAAEwm8IY3YvU2wiNyUvgjdTbCCdDSVEuVFNFOjcyMDMuSVFfVE9UQUxfQ0wuQ1E0MjAyMi4uLi5VU0QBAAAAvOAEAAIAAAANMTcyMTU4LjI1NzAwMQEIAAAABQAAAAExAQAAAAstMjA1OTExNzE4NgMAAAADMTYwAgAAAAQxMDA5BAAAAAEwBwAAAAoxMC8yNC8yMDIzCAAAAAoxMi8zMS8yMDIyCQAAAAEwm8IY3YvU2whM4DbgjdTbCClDSVEuVFNFOjcyMDMuSVFfVE9UQUxfTElBQi5DUTQyMDIyLi4uLlVTRAEAAAC84AQAAgAAAA0zMjcwNjEuMzUyNzMyAQgAAAAFAAAAATEBAAAACy0yMDU5MTE3MTg2AwAAAAMxNjACAAAABDEyNzYEAAAAATAHAAAACjEwLzI0LzIwMjMIAAAACjEyLzMxLzIwMjIJAAAAATCbwhjdi9TbCITtX+CN1NsIKkNJUS5UU0U6NzIwMy5JUV9QUkVGX0VRVUlUWS5DUTQyMDIyLi4uLlVTRAEAAAC84AQAAwAAAAAAm8IY3YvU2wh+JVjgjdTbCDJDSVEuVFNFOjcyMDMu</t>
  </si>
  <si>
    <t>SVFfVE9UQUxfQ09NTU9OX0VRVUlUWS5DUTQyMDIyLi4uLlVTRAEAAAC84AQAAgAAAA0yMDg4MDUuNjIwMzc0AQgAAAAFAAAAATEBAAAACy0yMDU5MTE3MTg2AwAAAAMxNjACAAAABDEwMDYEAAAAATAHAAAACjEwLzI0LzIwMjMIAAAACjEyLzMxLzIwMjIJAAAAATCbwhjdi9TbCAs3WeCN1NsII0NJUS5UU0U6NzIwMy5JUV9BUElDLkNRNDIwMjIuLi4uVVNEAQAAALzgBAACAAAACzM3ODcuMDM3MzMzAQgAAAAFAAAAATEBAAAACy0yMDU5MTE3MTg2AwAAAAMxNjACAAAABDEwODQEAAAAATAHAAAACjEwLzI0LzIwMjMIAAAACjEyLzMxLzIwMjIJAAAAATCbwhjdi9TbCN9aR+CN1NsIIUNJUS5UU0U6NzIwMy5JUV9SRS5DUTQyMDIyLi4uLlVTRAEAAAC84AQAAgAAAA0yMTAwMjEuNjkxODM0AQgAAAAFAAAAATEBAAAACy0yMDU5MTE3MTg2AwAAAAMxNjACAAAABDEyMjIEAAAAATAHAAAACjEwLzI0LzIwMjMIAAAACjEyLzMxLzIwMjIJAAAAATCbwhjdi9TbCDYeUeCN1NsIK0NJUS5UU0U6NzIwMy5JUV9UT1RBTF9FUVVJVFkuQ1E0MjAyMi4uLi5VU0QBAAAAvOAEAAIAAAAMMjE1NzM4LjAzMjI2AQgAAAAFAAAAATEBAAAACy0yMDU5MTE3MTg2AwAAAAMxNjACAAAABDEyNzUEAAAAATAHAAAACjEwLzI0LzIwMjMIAAAACjEyLzMxLzIwMjIJAAAAATCbwhjdi9TbCFUIUuCN1NsIPENJUS5UU0U6NzIwMy5JUV9UT1RB</t>
  </si>
  <si>
    <t>TF9PVVRTVEFORElOR19GSUxJTkdfREFURS5DUTQyMDIyLi4uLlVTRAEAAAC84AQAAgAAAAwxMzYxNS45MzkxNzkBBAAAAAUAAAABNQEAAAALLTIwNTkxMTcxODYCAAAABTI0MTUzBgAAAAEwm8IY3YvU2wjN4FPgjdTbCClDSVEuVFNFOjcyMDMuSVFfVE9UQUxfREVCVC5DUTQyMDIyLi4uLlVTRAEAAAC84AQAAgAAAA0yMTU4MDQuODc2ODcyAQgAAAAFAAAAATEBAAAACy0yMDU5MTE3MTg2AwAAAAMxNjACAAAABDQxNzMEAAAAATAHAAAACjEwLzI0LzIwMjMIAAAACjEyLzMxLzIwMjIJAAAAATCbwhjdi9TbCAIYVeCN1NsILUNJUS5UU0U6NzIwMy5JUV9QUkVGX0RJVl9PVEhFUi5DUTQyMDIyLi4uLlVTRAEAAAC84AQAAwAAAAAAm8IY3YvU2wi4UFbgjdTbCCNDSVEuVFNFOjcyMDMuSVFfQ09HUy5DUTQyMDIyLi4uLlVTRAEAAAC84AQAAgAAAAw1NjAwNi41NjQwMjcBCAAAAAUAAAABMQEAAAALLTIwNTkxMTcxODYDAAAAAzE2MAIAAAACMzQEAAAAATAHAAAACjEwLzI0LzIwMjMIAAAACjEyLzMxLzIwMjIJAAAAATCbwhjdi9TbCLsBTeCN1NsIIUNJUS5UU0U6NzIwMy5JUV9BUC5DUTQyMDIyLi4uLlVTRAEAAAC84AQAAgAAAAwzMjA1OS41MzI4OTQBCAAAAAUAAAABMQEAAAALLTIwNTkxMTcxODYDAAAAAzE2MAIAAAAEMTAxOAQAAAABMAcAAAAKMTAvMjQvMjAyMwgAAAAKMTIvMzEvMjAyMgkAAAABMJvCGN2L</t>
  </si>
  <si>
    <t>1NsIitcx4I3U2wghQ0lRLlRTRTo3MjAzLklRX0FSLkNRNDIwMjIuLi4uVVNEAQAAALzgBAACAAAADDI0NzYxLjkxMzU5MgEIAAAABQAAAAExAQAAAAstMjA1OTExNzE4NgMAAAADMTYwAgAAAAQxMDIxBAAAAAEwBwAAAAoxMC8yNC8yMDIzCAAAAAoxMi8zMS8yMDIyCQAAAAEwm8IY3YvU2wg0h07gjdTbCChDSVEuVFNFOjcyMDMuSVFfSU5WRU5UT1JZLkNRNDIwMjIuLi4uVVNEAQAAALzgBAACAAAACzMwNTkwLjkwMDI3AQgAAAAFAAAAATEBAAAACy0yMDU5MTE3MTg2AwAAAAMxNjACAAAABDEwNDMEAAAAATAHAAAACjEwLzI0LzIwMjMIAAAACjEyLzMxLzIwMjIJAAAAATCbwhjdi9TbCEzgNuCN1NsIIkNJUS5UU0U6NzIwMy5JUV9TR0EuQ1E0MjAyMi4uLi5VU0QBAAAAvOAEAAIAAAALNzQwNS45MjA0NjUBCAAAAAUAAAABMQEAAAALLTIwNTkxMTcxODYDAAAAAzE2MAIAAAACMjMEAAAAATAHAAAACjEwLzI0LzIwMjMIAAAACjEyLzMxLzIwMjIJAAAAATCbwhjdi9TbCD+aT+CN1NsIN0NJUS5UU0U6NzIwMy5JUV9UT1RBTF9SRVZfMVlSX0FOTl9HUk9XVEguQ1E0MjAyMi4uLi5VU0QBAAAAvOAEAAIAAAAGMjUuMjg5AQgAAAAFAAAAATEBAAAACy0yMDU5MTE3MTg2AwAAAAI3OQIAAAAENDE5NAQAAAABMAcAAAAKMTAvMjQvMjAyMwgAAAAKMTIvMzEvMjAyMgkAAAABMJvCGN2L1NsI31pH4I3U2wghQ0lRLlRT</t>
  </si>
  <si>
    <t>RTo3MjAzLklRX0RBLkNRNDIwMjIuLi4uVVNEAQAAALzgBAADAAAAAACbwhjdi9TbCCQeSOCN1NsIL0NJUS5UU0U6NzIwMy5JUV9ORVRfSU5URVJFU1RfRVhQLkNRNDIwMjIuLi4uVVNEAQAAALzgBAACAAAACy0yODcuODc1NDQxAQgAAAAFAAAAATEBAAAACy0yMDU5MTE3MTg2AwAAAAMxNjACAAAAAzM2OAQAAAABMAcAAAAKMTAvMjQvMjAyMwgAAAAKMTIvMzEvMjAyMgkAAAABMJvCGN2L1NsIKzFJ4I3U2wguQ0lRLlRTRTo3MjAzLklRX05FVF9XT1JLSU5HX0NBUC5DUTQyMDIyLi4uLlVTRAEAAAC84AQAAgAAAAw0NDc3NC4yNDI2MDEBCAAAAAUAAAABMQEAAAALLTIwNTkxMTcxODYDAAAAAzE2MAIAAAAEMTMxMQQAAAABMAcAAAAKMTAvMjQvMjAyMwgAAAAKMTIvMzEvMjAyMgkAAAABMJvCGN2L1NsI2QVL4I3U2wgkQ0lRLlRTRTo3MjAzLklRX0NBUEVYLkNRNDIwMjIuLi4uVVNEAQAAALzgBAACAAAADC02MzQ5Ljk4NzkxOAEIAAAABQAAAAExAQAAAAstMjA1OTExNzE4NgMAAAADMTYwAgAAAAQyMDIxBAAAAAEwBwAAAAoxMC8yNC8yMDIzCAAAAAoxMi8zMS8yMDIyCQAAAAEwm8IY3YvU2wiNyUvgjdTbCChDSVEuVFNFOjcyMDMuSVFfVE9UQUxfUkVWLkNRMzIwMjIuLi4uVVNEAQAAALzgBAACAAAADDYzNzExLjU0MzEzOQEIAAAABQAAAAExAQAAAAstMjA3MDczNjAzMgMAAAADMTYwAgAAAAIyOAQAAAAB</t>
  </si>
  <si>
    <t>MAcAAAAKMTAvMjQvMjAyMwgAAAAJOS8zMC8yMDIyCQAAAAEwm8IY3YvU2wg2HlHgjdTbCCFDSVEuVFNFOjcyMDMuSVFfTkkuQ1EzMjAyMi4uLi5VU0QBAAAAvOAEAAIAAAALMzAwMS40MDMwNDIBCAAAAAUAAAABMQEAAAALLTIwNzA3MzYwMzIDAAAAAzE2MAIAAAACMTUEAAAAATAHAAAACjEwLzI0LzIwMjMIAAAACTkvMzAvMjAyMgkAAAABMJvCGN2L1NsITOA24I3U2wgpQ0lRLlRTRTo3MjAzLklRX0NBU0hfRVFVSVYuQ1EzMjAyMi4uLi5VU0QBAAAAvOAEAAIAAAAMNDgyNDMuMjM1NjE5AQgAAAAFAAAAATEBAAAACy0yMDcwNzM2MDMyAwAAAAMxNjACAAAABDEwOTYEAAAAATAHAAAACjEwLzI0LzIwMjMIAAAACTkvMzAvMjAyMgkAAAABMJvCGN2L1NsIVQhS4I3U2wgtQ0lRLlRTRTo3MjAzLklRX0NBU0hfU1RfSU5WRVNULkNRMzIwMjIuLi4uVVNEAQAAALzgBAACAAAADDYyMjg4Ljc1NDYzMQEIAAAABQAAAAExAQAAAAstMjA3MDczNjAzMgMAAAADMTYwAgAAAAQxMDAyBAAAAAEwBwAAAAoxMC8yNC8yMDIzCAAAAAk5LzMwLzIwMjIJAAAAATCbwhjdi9TbCM3gU+CN1NsIJ0NJUS5UU0U6NzIwMy5JUV9UT1RBTF9DQS5DUTMyMDIyLi4uLlVTRAEAAAC84AQAAgAAAA0xNzgzNzMuMDYxMjg1AQgAAAAFAAAAATEBAAAACy0yMDcwNzM2MDMyAwAAAAMxNjACAAAABDEwMDgEAAAAATAHAAAACjEwLzI0LzIwMjMI</t>
  </si>
  <si>
    <t>AAAACTkvMzAvMjAyMgkAAAABMJvCGN2L1NsIAhhV4I3U2wgrQ0lRLlRTRTo3MjAzLklRX1RPVEFMX0FTU0VUUy5DUTMyMDIyLi4uLlVTRAEAAAC84AQAAgAAAA01MTQ3OTQuMTY0OTI4AQgAAAAFAAAAATEBAAAACy0yMDcwNzM2MDMyAwAAAAMxNjACAAAABDEwMDcEAAAAATAHAAAACjEwLzI0LzIwMjMIAAAACTkvMzAvMjAyMgkAAAABMJvCGN2L1NsIjclL4I3U2wgnQ0lRLlRTRTo3MjAzLklRX1RPVEFMX0NMLkNRMzIwMjIuLi4uVVNEAQAAALzgBAACAAAADTE2Nzc5Mi43ODEwNDUBCAAAAAUAAAABMQEAAAALLTIwNzA3MzYwMzIDAAAAAzE2MAIAAAAEMTAwOQQAAAABMAcAAAAKMTAvMjQvMjAyMwgAAAAJOS8zMC8yMDIyCQAAAAEwm8IY3YvU2wi7AU3gjdTbCClDSVEuVFNFOjcyMDMuSVFfVE9UQUxfTElBQi5DUTMyMDIyLi4uLlVTRAEAAAC84AQAAgAAAA0zMTQ2MzUuNTY2NDg3AQgAAAAFAAAAATEBAAAACy0yMDcwNzM2MDMyAwAAAAMxNjACAAAABDEyNzYEAAAAATAHAAAACjEwLzI0LzIwMjMIAAAACTkvMzAvMjAyMgkAAAABMJvCGN2L1NsINIdO4I3U2wgqQ0lRLlRTRTo3MjAzLklRX1BSRUZfRVFVSVRZLkNRMzIwMjIuLi4uVVNEAQAAALzgBAADAAAAAACbwhjdi9TbCD+aT+CN1NsIMkNJUS5UU0U6NzIwMy5JUV9UT1RBTF9DT01NT05fRVFVSVRZLkNRMzIwMjIuLi4uVVNEAQAAALzgBAACAAAADTE5</t>
  </si>
  <si>
    <t>Mzc3OC42NjEwMjkBCAAAAAUAAAABMQEAAAALLTIwNzA3MzYwMzIDAAAAAzE2MAIAAAAEMTAwNgQAAAABMAcAAAAKMTAvMjQvMjAyMwgAAAAJOS8zMC8yMDIyCQAAAAEwm8IY3YvU2wiK1zHgjdTbCCNDSVEuVFNFOjcyMDMuSVFfQVBJQy5DUTMyMDIyLi4uLlVTRAEAAAC84AQAAgAAAAszNDUwLjI0Nzc5MgEIAAAABQAAAAExAQAAAAstMjA3MDczNjAzMgMAAAADMTYwAgAAAAQxMDg0BAAAAAEwBwAAAAoxMC8yNC8yMDIzCAAAAAk5LzMwLzIwMjIJAAAAATCbwhjdi9TbCAs3WeCN1NsIIUNJUS5UU0U6NzIwMy5JUV9SRS5DUTMyMDIyLi4uLlVTRAEAAAC84AQAAgAAAA0xODg3MTcuNjc0MTg2AQgAAAAFAAAAATEBAAAACy0yMDcwNzM2MDMyAwAAAAMxNjACAAAABDEyMjIEAAAAATAHAAAACjEwLzI0LzIwMjMIAAAACTkvMzAvMjAyMgkAAAABMJvCGN2L1NsIJB5I4I3U2wgrQ0lRLlRTRTo3MjAzLklRX1RPVEFMX0VRVUlUWS5DUTMyMDIyLi4uLlVTRAEAAAC84AQAAgAAAAwyMDAxNTguNTk4NDQBCAAAAAUAAAABMQEAAAALLTIwNzA3MzYwMzIDAAAAAzE2MAIAAAAEMTI3NQQAAAABMAcAAAAKMTAvMjQvMjAyMwgAAAAJOS8zMC8yMDIyCQAAAAEwm8IY3YvU2wgrMUngjdTbCDxDSVEuVFNFOjcyMDMuSVFfVE9UQUxfT1VUU1RBTkRJTkdfRklMSU5HX0RBVEUuQ1EzMjAyMi4uLi5VU0QBAAAAvOAEAAIAAAAMMTM2</t>
  </si>
  <si>
    <t>ODcuNDg2OTY0AQQAAAAFAAAAATUBAAAACy0yMDcwNzM2MDMyAgAAAAUyNDE1MwYAAAABMJvCGN2L1NsI2QVL4I3U2wgpQ0lRLlRTRTo3MjAzLklRX1RPVEFMX0RFQlQuQ1EzMjAyMi4uLi5VU0QBAAAAvOAEAAIAAAANMjA1OTQ2LjExMjIwMwEIAAAABQAAAAExAQAAAAstMjA3MDczNjAzMgMAAAADMTYwAgAAAAQ0MTczBAAAAAEwBwAAAAoxMC8yNC8yMDIzCAAAAAk5LzMwLzIwMjIJAAAAATCbwhjdi9TbCEzgNuCN1NsILUNJUS5UU0U6NzIwMy5JUV9QUkVGX0RJVl9PVEhFUi5DUTMyMDIyLi4uLlVTRAEAAAC84AQAAwAAAAAAm8IY3YvU2wgCGFXgjdTbCCNDSVEuVFNFOjcyMDMuSVFfQ09HUy5DUTMyMDIyLi4uLlVTRAEAAAC84AQAAgAAAAw1Mzg3MS40ODE0NDQBCAAAAAUAAAABMQEAAAALLTIwNzA3MzYwMzIDAAAAAzE2MAIAAAACMzQEAAAAATAHAAAACjEwLzI0LzIwMjMIAAAACTkvMzAvMjAyMgkAAAABMJvCGN2L1NsIuFBW4I3U2wghQ0lRLlRTRTo3MjAzLklRX0FQLkNRMzIwMjIuLi4uVVNEAQAAALzgBAACAAAADDMxOTk0LjM4ODAzMgEIAAAABQAAAAExAQAAAAstMjA3MDczNjAzMgMAAAADMTYwAgAAAAQxMDE4BAAAAAEwBwAAAAoxMC8yNC8yMDIzCAAAAAk5LzMwLzIwMjIJAAAAATCbwhjdi9TbCDBoXuCN1NsIIUNJUS5UU0U6NzIwMy5JUV9BUi5DUTMyMDIyLi4uLlVTRAEAAAC84AQAAgAAAAw3</t>
  </si>
  <si>
    <t>ODc2NS4yMTc2OTIBCAAAAAUAAAABMQEAAAALLTIwNzA3MzYwMzIDAAAAAzE2MAIAAAAEMTAyMQQAAAABMAcAAAAKMTAvMjQvMjAyMwgAAAAJOS8zMC8yMDIyCQAAAAEwm8IY3YvU2wh+JVjgjdTbCChDSVEuVFNFOjcyMDMuSVFfSU5WRU5UT1JZLkNRMzIwMjIuLi4uVVNEAQAAALzgBAACAAAADDI5NDg3LjQ4MDAwNQEIAAAABQAAAAExAQAAAAstMjA3MDczNjAzMgMAAAADMTYwAgAAAAQxMDQzBAAAAAEwBwAAAAoxMC8yNC8yMDIzCAAAAAk5LzMwLzIwMjIJAAAAATCbwhjdi9TbCFUIUuCN1NsIIkNJUS5UU0U6NzIwMy5JUV9TR0EuQ1EzMjAyMi4uLi5VU0QBAAAAvOAEAAIAAAALNTk1MC4zNjE4NDMBCAAAAAUAAAABMQEAAAALLTIwNzA3MzYwMzIDAAAAAzE2MAIAAAACMjMEAAAAATAHAAAACjEwLzI0LzIwMjMIAAAACTkvMzAvMjAyMgkAAAABMJvCGN2L1NsIN/Us4I3U2wg3Q0lRLlRTRTo3MjAzLklRX1RPVEFMX1JFVl8xWVJfQU5OX0dST1dUSC5DUTMyMDIyLi4uLlVTRAEAAAC84AQAAgAAAAcyMi4xNjQ3AQgAAAAFAAAAATEBAAAACy0yMDcwNzM2MDMyAwAAAAI3OQIAAAAENDE5NAQAAAABMAcAAAAKMTAvMjQvMjAyMwgAAAAJOS8zMC8yMDIyCQAAAAEwm8IY3YvU2wjN4FPgjdTbCCFDSVEuVFNFOjcyMDMuSVFfREEuQ1EzMjAyMi4uLi5VU0QBAAAAvOAEAAMAAAAAAJvCGN2L1NsIitcx4I3U2wgvQ0lR</t>
  </si>
  <si>
    <t>LlRTRTo3MjAzLklRX05FVF9JTlRFUkVTVF9FWFAuQ1EzMjAyMi4uLi5VU0QBAAAAvOAEAAIAAAAKNDk0LjU5MTc3NgEIAAAABQAAAAExAQAAAAstMjA3MDczNjAzMgMAAAADMTYwAgAAAAMzNjgEAAAAATAHAAAACjEwLzI0LzIwMjMIAAAACTkvMzAvMjAyMgkAAAABMJvCGN2L1NsI5kY04I3U2wguQ0lRLlRTRTo3MjAzLklRX05FVF9XT1JLSU5HX0NBUC5DUTMyMDIyLi4uLlVTRAEAAAC84AQAAgAAAAwzNDg5Ny4zOTkzNzMBCAAAAAUAAAABMQEAAAALLTIwNzA3MzYwMzIDAAAAAzE2MAIAAAAEMTMxMQQAAAABMAcAAAAKMTAvMjQvMjAyMwgAAAAJOS8zMC8yMDIyCQAAAAEwm8IY3YvU2wiNyUvgjdTbCCRDSVEuVFNFOjcyMDMuSVFfQ0FQRVguQ1EzMjAyMi4uLi5VU0QBAAAAvOAEAAIAAAAMLTU3NDkuMTgyNzQ1AQgAAAAFAAAAATEBAAAACy0yMDcwNzM2MDMyAwAAAAMxNjACAAAABDIwMjEEAAAAATAHAAAACjEwLzI0LzIwMjMIAAAACTkvMzAvMjAyMgkAAAABMJvCGN2L1NsIp9pM4I3U2wgoQ0lRLlRTRTo3MjAzLklRX1RPVEFMX1JFVi5DUTIyMDIyLi4uLlVTRAEAAAC84AQAAgAAAAw2MjQ4NS4yMTQwOTUBCAAAAAUAAAABMQEAAAALLTIwMjg1NDUxODgDAAAAAzE2MAIAAAACMjgEAAAAATAHAAAACjEwLzI0LzIwMjMIAAAACTYvMzAvMjAyMgkAAAABMJvCGN2L1NsIJB5I4I3U2wghQ0lRLlRTRTo3MjAz</t>
  </si>
  <si>
    <t>LklRX05JLkNRMjIwMjIuLi4uVVNEAQAAALzgBAACAAAACjU0MjIuMTc5NTQBCAAAAAUAAAABMQEAAAALLTIwMjg1NDUxODgDAAAAAzE2MAIAAAACMTUEAAAAATAHAAAACjEwLzI0LzIwMjMIAAAACTYvMzAvMjAyMgkAAAABMJvCGN2L1NsIKzFJ4I3U2wgpQ0lRLlRTRTo3MjAzLklRX0NBU0hfRVFVSVYuQ1EyMjAyMi4uLi5VU0QBAAAAvOAEAAIAAAAMNDkxOTQuMjg4MDEyAQgAAAAFAAAAATEBAAAACy0yMDI4NTQ1MTg4AwAAAAMxNjACAAAABDEwOTYEAAAAATAHAAAACjEwLzI0LzIwMjMIAAAACTYvMzAvMjAyMgkAAAABMJvCGN2L1NsI2QVL4I3U2wgtQ0lRLlRTRTo3MjAzLklRX0NBU0hfU1RfSU5WRVNULkNRMjIwMjIuLi4uVVNEAQAAALzgBAACAAAADDY5MDM4LjcyNzc2OAEIAAAABQAAAAExAQAAAAstMjAyODU0NTE4OAMAAAADMTYwAgAAAAQxMDAyBAAAAAEwBwAAAAoxMC8yNC8yMDIzCAAAAAk2LzMwLzIwMjIJAAAAATCbwhjdi9TbCH4lWOCN1NsIJ0NJUS5UU0U6NzIwMy5JUV9UT1RBTF9DQS5DUTIyMDIyLi4uLlVTRAEAAAC84AQAAgAAAA0xODYyMDkuOTIxNTE4AQgAAAAFAAAAATEBAAAACy0yMDI4NTQ1MTg4AwAAAAMxNjACAAAABDEwMDgEAAAAATAHAAAACjEwLzI0LzIwMjMIAAAACTYvMzAvMjAyMgkAAAABMJvCGN2L1NsIitcx4I3U2wgrQ0lRLlRTRTo3MjAzLklRX1RPVEFMX0FTU0VUUy5D</t>
  </si>
  <si>
    <t>UTIyMDIyLi4uLlVTRAEAAAC84AQAAgAAAA01MjkzNjMuMzczNTA0AQgAAAAFAAAAATEBAAAACy0yMDI4NTQ1MTg4AwAAAAMxNjACAAAABDEwMDcEAAAAATAHAAAACjEwLzI0LzIwMjMIAAAACTYvMzAvMjAyMgkAAAABMKvpGN2L1NsIGaFd4I3U2wgnQ0lRLlRTRTo3MjAzLklRX1RPVEFMX0NMLkNRMjIwMjIuLi4uVVNEAQAAALzgBAACAAAADTE2OTQxMC4wNDcxMjcBCAAAAAUAAAABMQEAAAALLTIwMjg1NDUxODgDAAAAAzE2MAIAAAAEMTAwOQQAAAABMAcAAAAKMTAvMjQvMjAyMwgAAAAJNi8zMC8yMDIyCQAAAAEwm8IY3YvU2whM4DbgjdTbCClDSVEuVFNFOjcyMDMuSVFfVE9UQUxfTElBQi5DUTIyMDIyLi4uLlVTRAEAAAC84AQAAgAAAA0zMjEwNDMuODM0NTgxAQgAAAAFAAAAATEBAAAACy0yMDI4NTQ1MTg4AwAAAAMxNjACAAAABDEyNzYEAAAAATAHAAAACjEwLzI0LzIwMjMIAAAACTYvMzAvMjAyMgkAAAABMJvCGN2L1NsICzdZ4I3U2wgqQ0lRLlRTRTo3MjAzLklRX1BSRUZfRVFVSVRZLkNRMjIwMjIuLi4uVVNEAQAAALzgBAADAAAAAACbwhjdi9TbCM3gU+CN1NsIMkNJUS5UU0U6NzIwMy5JUV9UT1RBTF9DT01NT05fRVFVSVRZLkNRMjIwMjIuLi4uVVNEAQAAALzgBAACAAAADTIwMTQ0OC4zNTY1NTYBCAAAAAUAAAABMQEAAAALLTIwMjg1NDUxODgDAAAAAzE2MAIAAAAEMTAwNgQAAAABMAcAAAAK</t>
  </si>
  <si>
    <t>MTAvMjQvMjAyMwgAAAAJNi8zMC8yMDIyCQAAAAEwm8IY3YvU2wgCGFXgjdTbCCNDSVEuVFNFOjcyMDMuSVFfQVBJQy5DUTIyMDIyLi4uLlVTRAEAAAC84AQAAgAAAAszNjcwLjQzOTIxNQEIAAAABQAAAAExAQAAAAstMjAyODU0NTE4OAMAAAADMTYwAgAAAAQxMDg0BAAAAAEwBwAAAAoxMC8yNC8yMDIzCAAAAAk2LzMwLzIwMjIJAAAAATCbwhjdi9TbCLhQVuCN1NsIIUNJUS5UU0U6NzIwMy5JUV9SRS5DUTIyMDIyLi4uLlVTRAEAAAC84AQAAgAAAA0xOTc3NTguNzAzMjcyAQgAAAAFAAAAATEBAAAACy0yMDI4NTQ1MTg4AwAAAAMxNjACAAAABDEyMjIEAAAAATAHAAAACjEwLzI0LzIwMjMIAAAACTYvMzAvMjAyMgkAAAABMKvpGN2L1NsIN/Us4I3U2wgrQ0lRLlRTRTo3MjAzLklRX1RPVEFMX0VRVUlUWS5DUTIyMDIyLi4uLlVTRAEAAAC84AQAAgAAAA0yMDgzMTkuNTM4OTIzAQgAAAAFAAAAATEBAAAACy0yMDI4NTQ1MTg4AwAAAAMxNjACAAAABDEyNzUEAAAAATAHAAAACjEwLzI0LzIwMjMIAAAACTYvMzAvMjAyMgkAAAABMKvpGN2L1NsIp9pM4I3U2wg8Q0lRLlRTRTo3MjAzLklRX1RPVEFMX09VVFNUQU5ESU5HX0ZJTElOR19EQVRFLkNRMjIwMjIuLi4uVVNEAQAAALzgBAACAAAACTEzNzMyLjU2OQEEAAAABQAAAAE1AQAAAAstMjAyODU0NTE4OAIAAAAFMjQxNTMGAAAAATCr6Rjdi9TbCLVhTuCN1NsI</t>
  </si>
  <si>
    <t>KUNJUS5UU0U6NzIwMy5JUV9UT1RBTF9ERUJULkNRMjIwMjIuLi4uVVNEAQAAALzgBAACAAAADDIxMzg5OC4wMjEzNQEIAAAABQAAAAExAQAAAAstMjAyODU0NTE4OAMAAAADMTYwAgAAAAQ0MTczBAAAAAEwBwAAAAoxMC8yNC8yMDIzCAAAAAk2LzMwLzIwMjIJAAAAATCr6Rjdi9TbCD+aT+CN1NsILUNJUS5UU0U6NzIwMy5JUV9QUkVGX0RJVl9PVEhFUi5DUTIyMDIyLi4uLlVTRAEAAAC84AQAAwAAAAAAq+kY3YvU2wiZ9lDgjdTbCCNDSVEuVFNFOjcyMDMuSVFfQ09HUy5DUTIyMDIyLi4uLlVTRAEAAAC84AQAAgAAAAw0OTMwNS41MTc2NzkBCAAAAAUAAAABMQEAAAALLTIwMjg1NDUxODgDAAAAAzE2MAIAAAACMzQEAAAAATAHAAAACjEwLzI0LzIwMjMIAAAACTYvMzAvMjAyMgkAAAABMKvpGN2L1NsIVQhS4I3U2wghQ0lRLlRTRTo3MjAzLklRX0FQLkNRMjIwMjIuLi4uVVNEAQAAALzgBAACAAAADDI5Mjk5LjEwODY4OAEIAAAABQAAAAExAQAAAAstMjAyODU0NTE4OAMAAAADMTYwAgAAAAQxMDE4BAAAAAEwBwAAAAoxMC8yNC8yMDIzCAAAAAk2LzMwLzIwMjIJAAAAATCr6Rjdi9TbCJyuMeCN1NsIIUNJUS5UU0U6NzIwMy5JUV9BUi5DUTIyMDIyLi4uLlVTRAEAAAC84AQAAgAAAAwyMTYyNi44NzQwMjQBCAAAAAUAAAABMQEAAAALLTIwMjg1NDUxODgDAAAAAzE2MAIAAAAEMTAyMQQAAAABMAcAAAAKMTAv</t>
  </si>
  <si>
    <t>MjQvMjAyMwgAAAAJNi8zMC8yMDIyCQAAAAEwq+kY3YvU2wjmRjTgjdTbCChDSVEuVFNFOjcyMDMuSVFfSU5WRU5UT1JZLkNRMjIwMjIuLi4uVVNEAQAAALzgBAACAAAADDI5NjA0LjA3NTkzMgEIAAAABQAAAAExAQAAAAstMjAyODU0NTE4OAMAAAADMTYwAgAAAAQxMDQzBAAAAAEwBwAAAAoxMC8yNC8yMDIzCAAAAAk2LzMwLzIwMjIJAAAAATCr6Rjdi9TbCEzgNuCN1NsIIkNJUS5UU0U6NzIwMy5JUV9TR0EuQ1EyMjAyMi4uLi5VU0QBAAAAvOAEAAIAAAALNTk3OS4wNTY0MDkBCAAAAAUAAAABMQEAAAALLTIwMjg1NDUxODgDAAAAAzE2MAIAAAACMjMEAAAAATAHAAAACjEwLzI0LzIwMjMIAAAACTYvMzAvMjAyMgkAAAABMKvpGN2L1NsI2QVL4I3U2wg3Q0lRLlRTRTo3MjAzLklRX1RPVEFMX1JFVl8xWVJfQU5OX0dST1dUSC5DUTIyMDIyLi4uLlVTRAEAAAC84AQAAgAAAAY3LjAwMDgBCAAAAAUAAAABMQEAAAALLTIwMjg1NDUxODgDAAAAAjc5AgAAAAQ0MTk0BAAAAAEwBwAAAAoxMC8yNC8yMDIzCAAAAAk2LzMwLzIwMjIJAAAAATCr6Rjdi9TbCI3JS+CN1NsIIUNJUS5UU0U6NzIwMy5JUV9EQS5DUTIyMDIyLi4uLlVTRAEAAAC84AQAAwAAAAAAq+kY3YvU2wgLN1ngjdTbCC9DSVEuVFNFOjcyMDMuSVFfTkVUX0lOVEVSRVNUX0VYUC5DUTIyMDIyLi4uLlVTRAEAAAC84AQAAgAAAAstMTQyLjQ4Mjg4NgEI</t>
  </si>
  <si>
    <t>AAAABQAAAAExAQAAAAstMjAyODU0NTE4OAMAAAADMTYwAgAAAAMzNjgEAAAAATAHAAAACjEwLzI0LzIwMjMIAAAACTYvMzAvMjAyMgkAAAABMKvpGN2L1NsI31pH4I3U2wguQ0lRLlRTRTo3MjAzLklRX05FVF9XT1JLSU5HX0NBUC5DUTIyMDIyLi4uLlVTRAEAAAC84AQAAgAAAAwzNzQyOS44MTcxMDQBCAAAAAUAAAABMQEAAAALLTIwMjg1NDUxODgDAAAAAzE2MAIAAAAEMTMxMQQAAAABMAcAAAAKMTAvMjQvMjAyMwgAAAAJNi8zMC8yMDIyCQAAAAEwq+kY3YvU2wgkHkjgjdTbCCRDSVEuVFNFOjcyMDMuSVFfQ0FQRVguQ1EyMjAyMi4uLi5VU0QBAAAAvOAEAAIAAAAMLTYxMjYuNzY0MTA5AQgAAAAFAAAAATEBAAAACy0yMDI4NTQ1MTg4AwAAAAMxNjACAAAABDIwMjEEAAAAATAHAAAACjEwLzI0LzIwMjMIAAAACTYvMzAvMjAyMgkAAAABMKvpGN2L1NsIN/Us4I3U2wgoQ0lRLlRTRTo3MjAzLklRX1RPVEFMX1JFVi5DUTEyMDIyLi4uLlVTRAEAAAC84AQAAgAAAAw2NjgwNS41NTcxODgBCAAAAAUAAAABMQEAAAALLTIwMzkyNTY0MjEDAAAAAzE2MAIAAAACMjgEAAAAATAHAAAACjEwLzI0LzIwMjMIAAAACTMvMzEvMjAyMgkAAAABMKvpGN2L1NsIfiVY4I3U2wghQ0lRLlRTRTo3MjAzLklRX05JLkNRMTIwMjIuLi4uVVNEAQAAALzgBAACAAAACzQzOTYuNTI4MTcyAQgAAAAFAAAAATEBAAAACy0yMDM5MjU2</t>
  </si>
  <si>
    <t>NDIxAwAAAAMxNjACAAAAAjE1BAAAAAEwBwAAAAoxMC8yNC8yMDIzCAAAAAkzLzMxLzIwMjIJAAAAATCr6Rjdi9TbCEzgNuCN1NsIKUNJUS5UU0U6NzIwMy5JUV9DQVNIX0VRVUlWLkNRMTIwMjIuLi4uVVNEAQAAALzgBAACAAAADDM1NDA2LjI0NTUwNQEIAAAABQAAAAExAQAAAAstMjAzOTI1NjQyMQMAAAADMTYwAgAAAAQxMDk2BAAAAAEwBwAAAAoxMC8yNC8yMDIzCAAAAAkzLzMxLzIwMjIJAAAAATCr6Rjdi9TbCD+aT+CN1NsILUNJUS5UU0U6NzIwMy5JUV9DQVNIX1NUX0lOVkVTVC5DUTEyMDIyLi4uLlVTRAEAAAC84AQAAgAAAAw1NTkyMi42MDAxNDgBCAAAAAUAAAABMQEAAAALLTIwMzkyNTY0MjEDAAAAAzE2MAIAAAAEMTAwMgQAAAABMAcAAAAKMTAvMjQvMjAyMwgAAAAJMy8zMS8yMDIyCQAAAAEwq+kY3YvU2wiZ9lDgjdTbCCdDSVEuVFNFOjcyMDMuSVFfVE9UQUxfQ0EuQ1ExMjAyMi4uLi5VU0QBAAAAvOAEAAIAAAANMTk1MzUxLjMwMjcwMQEIAAAABQAAAAExAQAAAAstMjAzOTI1NjQyMQMAAAADMTYwAgAAAAQxMDA4BAAAAAEwBwAAAAoxMC8yNC8yMDIzCAAAAAkzLzMxLzIwMjIJAAAAATCr6Rjdi9TbCFUIUuCN1NsIK0NJUS5UU0U6NzIwMy5JUV9UT1RBTF9BU1NFVFMuQ1ExMjAyMi4uLi5VU0QBAAAAvOAEAAIAAAANNTU3NDEyLjAyMDIxNgEIAAAABQAAAAExAQAAAAstMjAzOTI1NjQyMQMA</t>
  </si>
  <si>
    <t>AAADMTYwAgAAAAQxMDA3BAAAAAEwBwAAAAoxMC8yNC8yMDIzCAAAAAkzLzMxLzIwMjIJAAAAATCr6Rjdi9TbCM3gU+CN1NsIJ0NJUS5UU0U6NzIwMy5JUV9UT1RBTF9DTC5DUTEyMDIyLi4uLlVTRAEAAAC84AQAAgAAAA0xNzk4NjguNTc5NTE1AQgAAAAFAAAAATEBAAAACy0yMDM5MjU2NDIxAwAAAAMxNjACAAAABDEwMDkEAAAAATAHAAAACjEwLzI0LzIwMjMIAAAACTMvMzEvMjAyMgkAAAABMKvpGN2L1NsIp9pM4I3U2wgpQ0lRLlRTRTo3MjAzLklRX1RPVEFMX0xJQUIuQ1ExMjAyMi4uLi5VU0QBAAAAvOAEAAIAAAANMzMzNzk0LjA4Njk3MwEIAAAABQAAAAExAQAAAAstMjAzOTI1NjQyMQMAAAADMTYwAgAAAAQxMjc2BAAAAAEwBwAAAAoxMC8yNC8yMDIzCAAAAAkzLzMxLzIwMjIJAAAAATCr6Rjdi9TbCDf1LOCN1NsIKkNJUS5UU0U6NzIwMy5JUV9QUkVGX0VRVUlUWS5DUTEyMDIyLi4uLlVTRAEAAAC84AQAAwAAAAAAq+kY3YvU2wi1YU7gjdTbCDJDSVEuVFNFOjcyMDMuSVFfVE9UQUxfQ09NTU9OX0VRVUlUWS5DUTEyMDIyLi4uLlVTRAEAAAC84AQAAgAAAA0yMTYxMzMuNjEyNTEzAQgAAAAFAAAAATEBAAAACy0yMDM5MjU2NDIxAwAAAAMxNjACAAAABDEwMDYEAAAAATAHAAAACjEwLzI0LzIwMjMIAAAACTMvMzEvMjAyMgkAAAABMKvpGN2L1NsInK4x4I3U2wgjQ0lRLlRTRTo3MjAzLklRX0FQSUMu</t>
  </si>
  <si>
    <t>Q1ExMjAyMi4uLi5VU0QBAAAAvOAEAAIAAAAKNDEwNS43MjgyMwEIAAAABQAAAAExAQAAAAstMjAzOTI1NjQyMQMAAAADMTYwAgAAAAQxMDg0BAAAAAEwBwAAAAoxMC8yNC8yMDIzCAAAAAkzLzMxLzIwMjIJAAAAATCr6Rjdi9TbCOZGNOCN1NsIIUNJUS5UU0U6NzIwMy5JUV9SRS5DUTEyMDIyLi4uLlVTRAEAAAC84AQAAgAAAA0yMTc4MzkuNTM1MDc5AQgAAAAFAAAAATEBAAAACy0yMDM5MjU2NDIxAwAAAAMxNjACAAAABDEyMjIEAAAAATAHAAAACjEwLzI0LzIwMjMIAAAACTMvMzEvMjAyMgkAAAABMKvpGN2L1NsIJB5I4I3U2wgrQ0lRLlRTRTo3MjAzLklRX1RPVEFMX0VRVUlUWS5DUTEyMDIyLi4uLlVTRAEAAAC84AQAAgAAAA0yMjM2MTcuOTMzMjQzAQgAAAAFAAAAATEBAAAACy0yMDM5MjU2NDIxAwAAAAMxNjACAAAABDEyNzUEAAAAATAHAAAACjEwLzI0LzIwMjMIAAAACTMvMzEvMjAyMgkAAAABMKvpGN2L1NsIKzFJ4I3U2wg8Q0lRLlRTRTo3MjAzLklRX1RPVEFMX09VVFNUQU5ESU5HX0ZJTElOR19EQVRFLkNRMTIwMjIuLi4uVVNEAQAAALzgBAACAAAADDEzNzc4LjMwMTU0NAEEAAAABQAAAAE1AQAAAAstMjAzOTI1NjQyMQIAAAAFMjQxNTMGAAAAATCr6Rjdi9TbCNkFS+CN1NsIKUNJUS5UU0U6NzIwMy5JUV9UT1RBTF9ERUJULkNRMTIwMjIuLi4uVVNEAQAAALzgBAACAAAADTIyMTYwNS42NTQ5</t>
  </si>
  <si>
    <t>NjEBCAAAAAUAAAABMQEAAAALLTIwMzkyNTY0MjEDAAAAAzE2MAIAAAAENDE3MwQAAAABMAcAAAAKMTAvMjQvMjAyMwgAAAAJMy8zMS8yMDIyCQAAAAEwq+kY3YvU2wiNyUvgjdTbCC1DSVEuVFNFOjcyMDMuSVFfUFJFRl9ESVZfT1RIRVIuQ1ExMjAyMi4uLi5VU0QBAAAAvOAEAAMAAAAAAKvpGN2L1NsIAhhV4I3U2wgjQ0lRLlRTRTo3MjAzLklRX0NPR1MuQ1ExMjAyMi4uLi5VU0QBAAAAvOAEAAIAAAAMNTI5NzMuNzgwMjAxAQgAAAAFAAAAATEBAAAACy0yMDM5MjU2NDIxAwAAAAMxNjACAAAAAjM0BAAAAAEwBwAAAAoxMC8yNC8yMDIzCAAAAAkzLzMxLzIwMjIJAAAAATCr6Rjdi9TbCLhQVuCN1NsIIUNJUS5UU0U6NzIwMy5JUV9BUC5DUTEyMDIyLi4uLlVTRAEAAAC84AQAAgAAAAwyNjA4OC45MzczMDIBCAAAAAUAAAABMQEAAAALLTIwMzkyNTY0MjEDAAAAAzE2MAIAAAAEMTAxOAQAAAABMAcAAAAKMTAvMjQvMjAyMwgAAAAJMy8zMS8yMDIyCQAAAAEwq+kY3YvU2wjaHFzgjdTbCCFDSVEuVFNFOjcyMDMuSVFfQVIuQ1ExMjAyMi4uLi5VU0QBAAAAvOAEAAIAAAAMMTk5ODAuMTg2ODQ2AQgAAAAFAAAAATEBAAAACy0yMDM5MjU2NDIxAwAAAAMxNjACAAAABDEwMjEEAAAAATAHAAAACjEwLzI0LzIwMjMIAAAACTMvMzEvMjAyMgkAAAABMKvpGN2L1NsIfiVY4I3U2wgoQ0lRLlRTRTo3MjAzLklRX0lOVkVO</t>
  </si>
  <si>
    <t>VE9SWS5DUTEyMDIyLi4uLlVTRAEAAAC84AQAAgAAAAszMTQ2OC41ODM4OAEIAAAABQAAAAExAQAAAAstMjAzOTI1NjQyMQMAAAADMTYwAgAAAAQxMDQzBAAAAAEwBwAAAAoxMC8yNC8yMDIzCAAAAAkzLzMxLzIwMjIJAAAAATCr6Rjdi9TbCAs3WeCN1NsIIkNJUS5UU0U6NzIwMy5JUV9TR0EuQ1ExMjAyMi4uLi5VU0QBAAAAvOAEAAIAAAALNzM1NS42MDA2MDIBCAAAAAUAAAABMQEAAAALLTIwMzkyNTY0MjEDAAAAAzE2MAIAAAACMjMEAAAAATAHAAAACjEwLzI0LzIwMjMIAAAACTMvMzEvMjAyMgkAAAABMKvpGN2L1NsIjMws4I3U2wg3Q0lRLlRTRTo3MjAzLklRX1RPVEFMX1JFVl8xWVJfQU5OX0dST1dUSC5DUTEyMDIyLi4uLlVTRAEAAAC84AQAAgAAAAY1LjUwMjcBCAAAAAUAAAABMQEAAAALLTIwMzkyNTY0MjEDAAAAAjc5AgAAAAQ0MTk0BAAAAAEwBwAAAAoxMC8yNC8yMDIzCAAAAAkzLzMxLzIwMjIJAAAAATCr6Rjdi9TbCM3gU+CN1NsIIUNJUS5UU0U6NzIwMy5JUV9EQS5DUTEyMDIyLi4uLlVTRAEAAAC84AQAAwAAAAAAq+kY3YvU2wicrjHgjdTbCC9DSVEuVFNFOjcyMDMuSVFfTkVUX0lOVEVSRVNUX0VYUC5DUTEyMDIyLi4uLlVTRAEAAAC84AQAAgAAAAsxNTYwLjAxNjE0NwEIAAAABQAAAAExAQAAAAstMjAzOTI1NjQyMQMAAAADMTYwAgAAAAMzNjgEAAAAATAHAAAACjEwLzI0LzIwMjMIAAAA</t>
  </si>
  <si>
    <t>CTMvMzEvMjAyMgkAAAABMKvpGN2L1NsI5kY04I3U2wguQ0lRLlRTRTo3MjAzLklRX05FVF9XT1JLSU5HX0NBUC5DUTEyMDIyLi4uLlVTRAEAAAC84AQAAgAAAA0tMzQ2ODQuODU3NzUzAQgAAAAFAAAAATEBAAAACy0yMDM5MjU2NDIxAwAAAAMxNjACAAAABDEzMTEEAAAAATAHAAAACjEwLzI0LzIwMjMIAAAACTMvMzEvMjAyMgkAAAABMKvpGN2L1NsITOA24I3U2wgkQ0lRLlRTRTo3MjAzLklRX0NBUEVYLkNRMTIwMjIuLi4uVVNEAQAAALzgBAACAAAADC02NTk2LjkwODYzNAEIAAAABQAAAAExAQAAAAstMjAzOTI1NjQyMQMAAAADMTYwAgAAAAQyMDIxBAAAAAEwBwAAAAoxMC8yNC8yMDIzCAAAAAkzLzMxLzIwMjIJAAAAATCr6Rjdi9TbCLVhTuCN1NsIKENJUS5UU0U6NzIwMy5JUV9UT1RBTF9SRVYuQ1E0MjAyMS4uLi5VU0QBAAAAvOAEAAIAAAAMNjc2MjAuOTU5OTkxAQgAAAAFAAAAATEBAAAACy0yMDU5MTE3MTg5AwAAAAMxNjACAAAAAjI4BAAAAAEwBwAAAAoxMC8yNC8yMDIzCAAAAAoxMi8zMS8yMDIxCQAAAAEwq+kY3YvU2widCEngjdTbCCFDSVEuVFNFOjcyMDMuSVFfTkkuQ1E0MjAyMS4uLi5VU0QBAAAAvOAEAAIAAAAKNjg3Ni40MjY2MwEIAAAABQAAAAExAQAAAAstMjA1OTExNzE4OQMAAAADMTYwAgAAAAIxNQQAAAABMAcAAAAKMTAvMjQvMjAyMwgAAAAKMTIvMzEvMjAyMQkAAAABMKvpGN2L</t>
  </si>
  <si>
    <t>1NsI2QVL4I3U2wgpQ0lRLlRTRTo3MjAzLklRX0NBU0hfRVFVSVYuQ1E0MjAyMS4uLi5VU0QBAAAAvOAEAAIAAAAMNTAxMTUuNzMxMjc3AQgAAAAFAAAAATEBAAAACy0yMDU5MTE3MTg5AwAAAAMxNjACAAAABDEwOTYEAAAAATAHAAAACjEwLzI0LzIwMjMIAAAACjEyLzMxLzIwMjEJAAAAATCr6Rjdi9TbCI3JS+CN1NsILUNJUS5UU0U6NzIwMy5JUV9DQVNIX1NUX0lOVkVTVC5DUTQyMDIxLi4uLlVTRAEAAAC84AQAAgAAAAw1MDExNS43MzEyNzcBCAAAAAUAAAABMQEAAAALLTIwNTkxMTcxODkDAAAAAzE2MAIAAAAEMTAwMgQAAAABMAcAAAAKMTAvMjQvMjAyMwgAAAAKMTIvMzEvMjAyMQkAAAABMKvpGN2L1NsIp9pM4I3U2wgnQ0lRLlRTRTo3MjAzLklRX1RPVEFMX0NBLkNRNDIwMjEuLi4uVVNEAQAAALzgBAACAAAADDE4ODIwOC4wMDQ3OAEIAAAABQAAAAExAQAAAAstMjA1OTExNzE4OQMAAAADMTYwAgAAAAQxMDA4BAAAAAEwBwAAAAoxMC8yNC8yMDIzCAAAAAoxMi8zMS8yMDIxCQAAAAEwq+kY3YvU2wicrjHgjdTbCCtDSVEuVFNFOjcyMDMuSVFfVE9UQUxfQVNTRVRTLkNRNDIwMjEuLi4uVVNEAQAAALzgBAACAAAADTU1MjUzNy41MDkzMDkBCAAAAAUAAAABMQEAAAALLTIwNTkxMTcxODkDAAAAAzE2MAIAAAAEMTAwNwQAAAABMAcAAAAKMTAvMjQvMjAyMwgAAAAKMTIvMzEvMjAyMQkAAAABMKvpGN2L</t>
  </si>
  <si>
    <t>1NsI8llb4I3U2wgnQ0lRLlRTRTo3MjAzLklRX1RPVEFMX0NMLkNRNDIwMjEuLi4uVVNEAQAAALzgBAACAAAADTE3NTI4OS42ODkyMTYBCAAAAAUAAAABMQEAAAALLTIwNTkxMTcxODkDAAAAAzE2MAIAAAAEMTAwOQQAAAABMAcAAAAKMTAvMjQvMjAyMwgAAAAKMTIvMzEvMjAyMQkAAAABMKvpGN2L1NsITOA24I3U2wgpQ0lRLlRTRTo3MjAzLklRX1RPVEFMX0xJQUIuQ1E0MjAyMS4uLi5VU0QBAAAAvOAEAAIAAAANMzI3OTgzLjI4NDc4MwEIAAAABQAAAAExAQAAAAstMjA1OTExNzE4OQMAAAADMTYwAgAAAAQxMjc2BAAAAAEwBwAAAAoxMC8yNC8yMDIzCAAAAAoxMi8zMS8yMDIxCQAAAAEwq+kY3YvU2wgLN1ngjdTbCCpDSVEuVFNFOjcyMDMuSVFfUFJFRl9FUVVJVFkuQ1E0MjAyMS4uLi5VU0QBAAAAvOAEAAMAAAAAAKvpGN2L1NsIozNH4I3U2wgyQ0lRLlRTRTo3MjAzLklRX1RPVEFMX0NPTU1PTl9FUVVJVFkuQ1E0MjAyMS4uLi5VU0QBAAAAvOAEAAIAAAANMjE2NjA1Ljc2MjU4NwEIAAAABQAAAAExAQAAAAstMjA1OTExNzE4OQMAAAADMTYwAgAAAAQxMDA2BAAAAAEwBwAAAAoxMC8yNC8yMDIzCAAAAAoxMi8zMS8yMDIxCQAAAAEwq+kY3YvU2wgCGFXgjdTbCCNDSVEuVFNFOjcyMDMuSVFfQVBJQy5DUTQyMDIxLi4uLlVTRAEAAAC84AQAAgAAAAs0MzI2LjkyOTQ3NQEIAAAABQAAAAExAQAAAAstMjA1</t>
  </si>
  <si>
    <t>OTExNzE4OQMAAAADMTYwAgAAAAQxMDg0BAAAAAEwBwAAAAoxMC8yNC8yMDIzCAAAAAoxMi8zMS8yMDIxCQAAAAEwq+kY3YvU2wi4UFbgjdTbCCFDSVEuVFNFOjcyMDMuSVFfUkUuQ1E0MjAyMS4uLi5VU0QBAAAAvOAEAAIAAAANMjIzNjI4LjI0MDA0NQEIAAAABQAAAAExAQAAAAstMjA1OTExNzE4OQMAAAADMTYwAgAAAAQxMjIyBAAAAAEwBwAAAAoxMC8yNC8yMDIzCAAAAAoxMi8zMS8yMDIxCQAAAAEwEVAE3IvU2wiMzCzgjdTbCCtDSVEuVFNFOjcyMDMuSVFfVE9UQUxfRVFVSVRZLkNRNDIwMjEuLi4uVVNEAQAAALzgBAACAAAADTIyNDU1NC4yMjQ1MjcBCAAAAAUAAAABMQEAAAALLTIwNTkxMTcxODkDAAAAAzE2MAIAAAAEMTI3NQQAAAABMAcAAAAKMTAvMjQvMjAyMwgAAAAKMTIvMzEvMjAyMQkAAAABMBFQBNyL1NsIfiVY4I3U2wg8Q0lRLlRTRTo3MjAzLklRX1RPVEFMX09VVFNUQU5ESU5HX0ZJTElOR19EQVRFLkNRNDIwMjEuLi4uVVNEAQAAALzgBAACAAAADDEzODE4Ljc0MDkwNAEEAAAABQAAAAE1AQAAAAstMjA1OTExNzE4OQIAAAAFMjQxNTMGAAAAATARUATci9TbCLVhTuCN1NsIKUNJUS5UU0U6NzIwMy5JUV9UT1RBTF9ERUJULkNRNDIwMjEuLi4uVVNEAQAAALzgBAACAAAADDIxODE5My4xODgxMwEIAAAABQAAAAExAQAAAAstMjA1OTExNzE4OQMAAAADMTYwAgAAAAQ0MTczBAAAAAEwBwAA</t>
  </si>
  <si>
    <t>AAoxMC8yNC8yMDIzCAAAAAoxMi8zMS8yMDIxCQAAAAEwEVAE3IvU2wg/mk/gjdTbCC1DSVEuVFNFOjcyMDMuSVFfUFJFRl9ESVZfT1RIRVIuQ1E0MjAyMS4uLi5VU0QBAAAAvOAEAAMAAAAAABFQBNyL1NsImfZQ4I3U2wgjQ0lRLlRTRTo3MjAzLklRX0NPR1MuQ1E0MjAyMS4uLi5VU0QBAAAAvOAEAAIAAAAMNTE4OTQuNjkyMTk3AQgAAAAFAAAAATEBAAAACy0yMDU5MTE3MTg5AwAAAAMxNjACAAAAAjM0BAAAAAEwBwAAAAoxMC8yNC8yMDIzCAAAAAoxMi8zMS8yMDIxCQAAAAEwEVAE3IvU2whVCFLgjdTbCCFDSVEuVFNFOjcyMDMuSVFfQVAuQ1E0MjAyMS4uLi5VU0QBAAAAvOAEAAIAAAAMMzM5MTAuNjAzMzI3AQgAAAAFAAAAATEBAAAACy0yMDU5MTE3MTg5AwAAAAMxNjACAAAABDEwMTgEAAAAATAHAAAACjEwLzI0LzIwMjMIAAAACjEyLzMxLzIwMjEJAAAAATARUATci9TbCM3gU+CN1NsIIUNJUS5UU0U6NzIwMy5JUV9BUi5DUTQyMDIxLi4uLlVTRAEAAAC84AQAAgAAAAwyNjQwNS4yMTgzOTYBCAAAAAUAAAABMQEAAAALLTIwNTkxMTcxODkDAAAAAzE2MAIAAAAEMTAyMQQAAAABMAcAAAAKMTAvMjQvMjAyMwgAAAAKMTIvMzEvMjAyMQkAAAABMBFQBNyL1NsI5kY04I3U2wgoQ0lRLlRTRTo3MjAzLklRX0lOVkVOVE9SWS5DUTQyMDIxLi4uLlVTRAEAAAC84AQAAgAAAAwzMDEwOC44NjEwMjUBCAAAAAUA</t>
  </si>
  <si>
    <t>AAABMQEAAAALLTIwNTkxMTcxODkDAAAAAzE2MAIAAAAEMTA0MwQAAAABMAcAAAAKMTAvMjQvMjAyMwgAAAAKMTIvMzEvMjAyMQkAAAABMBFQBNyL1NsITOA24I3U2wgiQ0lRLlRTRTo3MjAzLklRX1NHQS5DUTQyMDIxLi4uLlVTRAEAAAC84AQAAgAAAAo2NDQxLjIxODQ0AQgAAAAFAAAAATEBAAAACy0yMDU5MTE3MTg5AwAAAAMxNjACAAAAAjIzBAAAAAEwBwAAAAoxMC8yNC8yMDIzCAAAAAoxMi8zMS8yMDIxCQAAAAEwEVAE3IvU2wjZBUvgjdTbCDdDSVEuVFNFOjcyMDMuSVFfVE9UQUxfUkVWXzFZUl9BTk5fR1JPV1RILkNRNDIwMjEuLi4uVVNEAQAAALzgBAACAAAABy00LjQ2OTkBCAAAAAUAAAABMQEAAAALLTIwNTkxMTcxODkDAAAAAjc5AgAAAAQ0MTk0BAAAAAEwBwAAAAoxMC8yNC8yMDIzCAAAAAoxMi8zMS8yMDIxCQAAAAEwEVAE3IvU2wiNyUvgjdTbCCFDSVEuVFNFOjcyMDMuSVFfREEuQ1E0MjAyMS4uLi5VU0QBAAAAvOAEAAMAAAAAABFQBNyL1NsIp9pM4I3U2wgvQ0lRLlRTRTo3MjAzLklRX05FVF9JTlRFUkVTVF9FWFAuQ1E0MjAyMS4uLi5VU0QBAAAAvOAEAAIAAAAKLTc5Ljg0MzMxOQEIAAAABQAAAAExAQAAAAstMjA1OTExNzE4OQMAAAADMTYwAgAAAAMzNjgEAAAAATAHAAAACjEwLzI0LzIwMjMIAAAACjEyLzMxLzIwMjEJAAAAATARUATci9TbCKMzR+CN1NsILkNJUS5UU0U6NzIwMy5J</t>
  </si>
  <si>
    <t>UV9ORVRfV09SS0lOR19DQVAuQ1E0MjAyMS4uLi5VU0QBAAAAvOAEAAIAAAAMNTU2MDYuNTc3MTA5AQgAAAAFAAAAATEBAAAACy0yMDU5MTE3MTg5AwAAAAMxNjACAAAABDEzMTEEAAAAATAHAAAACjEwLzI0LzIwMjMIAAAACjEyLzMxLzIwMjEJAAAAATARUATci9TbCCQeSOCN1NsIJENJUS5UU0U6NzIwMy5JUV9DQVBFWC5DUTQyMDIxLi4uLlVTRAEAAAC84AQAAgAAAAwtNjI5Mi4yMDU5NDkBCAAAAAUAAAABMQEAAAALLTIwNTkxMTcxODkDAAAAAzE2MAIAAAAEMjAyMQQAAAABMAcAAAAKMTAvMjQvMjAyMwgAAAAKMTIvMzEvMjAyMQkAAAABMBFQBNyL1NsIjMws4I3U2wgoQ0lRLlRTRTo3MjAzLklRX1RPVEFMX1JFVi5DUTMyMDIxLi4uLlVTRAEAAAC84AQAAgAAAAw2NzY0OC43MTUwMTgBCAAAAAUAAAABMQEAAAALLTIxMjE0NzgwNzgDAAAAAzE2MAIAAAACMjgEAAAAATAHAAAACjEwLzI0LzIwMjMIAAAACTkvMzAvMjAyMQkAAAABMBFQBNyL1NsIfiVY4I3U2wghQ0lRLlRTRTo3MjAzLklRX05JLkNRMzIwMjEuLi4uVVNEAQAAALzgBAACAAAACzU2MTguMDMwNDMxAQgAAAAFAAAAATEBAAAACy0yMTIxNDc4MDc4AwAAAAMxNjACAAAAAjE1BAAAAAEwBwAAAAoxMC8yNC8yMDIzCAAAAAk5LzMwLzIwMjEJAAAAATARUATci9TbCAs3WeCN1NsIKUNJUS5UU0U6NzIwMy5JUV9DQVNIX0VRVUlWLkNRMzIwMjEu</t>
  </si>
  <si>
    <t>Li4uVVNEAQAAALzgBAACAAAADDQ0NDIwLjgzOTk0NQEIAAAABQAAAAExAQAAAAstMjEyMTQ3ODA3OAMAAAADMTYwAgAAAAQxMDk2BAAAAAEwBwAAAAoxMC8yNC8yMDIzCAAAAAk5LzMwLzIwMjEJAAAAATARUATci9TbCD+aT+CN1NsILUNJUS5UU0U6NzIwMy5JUV9DQVNIX1NUX0lOVkVTVC5DUTMyMDIxLi4uLlVTRAEAAAC84AQAAgAAAAw3MDMwNi44MDE4OTkBCAAAAAUAAAABMQEAAAALLTIxMjE0NzgwNzgDAAAAAzE2MAIAAAAEMTAwMgQAAAABMAcAAAAKMTAvMjQvMjAyMwgAAAAJOS8zMC8yMDIxCQAAAAEwEVAE3IvU2wiZ9lDgjdTbCCdDSVEuVFNFOjcyMDMuSVFfVE9UQUxfQ0EuQ1EzMjAyMS4uLi5VU0QBAAAAvOAEAAIAAAAMMTg1NDcwLjQyODA1AQgAAAAFAAAAATEBAAAACy0yMTIxNDc4MDc4AwAAAAMxNjACAAAABDEwMDgEAAAAATAHAAAACjEwLzI0LzIwMjMIAAAACTkvMzAvMjAyMQkAAAABMBFQBNyL1NsIUeFR4I3U2wgrQ0lRLlRTRTo3MjAzLklRX1RPVEFMX0FTU0VUUy5DUTMyMDIxLi4uLlVTRAEAAAC84AQAAgAAAA01NTM2NzcuMzI1MTg4AQgAAAAFAAAAATEBAAAACy0yMTIxNDc4MDc4AwAAAAMxNjACAAAABDEwMDcEAAAAATAHAAAACjEwLzI0LzIwMjMIAAAACTkvMzAvMjAyMQkAAAABMBFQBNyL1NsIQbpT4I3U2wgnQ0lRLlRTRTo3MjAzLklRX1RPVEFMX0NMLkNRMzIwMjEuLi4uVVNE</t>
  </si>
  <si>
    <t>AQAAALzgBAACAAAADTE3Mjc3NS44MTc2NDQBCAAAAAUAAAABMQEAAAALLTIxMjE0NzgwNzgDAAAAAzE2MAIAAAAEMTAwOQQAAAABMAcAAAAKMTAvMjQvMjAyMwgAAAAJOS8zMC8yMDIxCQAAAAEwEVAE3IvU2wgCGFXgjdTbCClDSVEuVFNFOjcyMDMuSVFfVE9UQUxfTElBQi5DUTMyMDIxLi4uLlVTRAEAAAC84AQAAgAAAA0zMjUxMzMuOTY3Nzk2AQgAAAAFAAAAATEBAAAACy0yMTIxNDc4MDc4AwAAAAMxNjACAAAABDEyNzYEAAAAATAHAAAACjEwLzI0LzIwMjMIAAAACTkvMzAvMjAyMQkAAAABMBFQBNyL1NsIjMws4I3U2wgqQ0lRLlRTRTo3MjAzLklRX1BSRUZfRVFVSVRZLkNRMzIwMjEuLi4uVVNEAQAAALzgBAADAAAAAAARUATci9TbCLVhTuCN1NsIMkNJUS5UU0U6NzIwMy5JUV9UT1RBTF9DT01NT05fRVFVSVRZLkNRMzIwMjEuLi4uVVNEAQAAALzgBAACAAAADTIyMDYzNi4xOTE5NDQBCAAAAAUAAAABMQEAAAALLTIxMjE0NzgwNzgDAAAAAzE2MAIAAAAEMTAwNgQAAAABMAcAAAAKMTAvMjQvMjAyMwgAAAAJOS8zMC8yMDIxCQAAAAEwEVAE3IvU2wicrjHgjdTbCCNDSVEuVFNFOjcyMDMuSVFfQVBJQy5DUTMyMDIxLi4uLlVTRAEAAAC84AQAAgAAAAs0NDYyLjk4NzE0MwEIAAAABQAAAAExAQAAAAstMjEyMTQ3ODA3OAMAAAADMTYwAgAAAAQxMDg0BAAAAAEwBwAAAAoxMC8yNC8yMDIzCAAAAAk5LzMw</t>
  </si>
  <si>
    <t>LzIwMjEJAAAAATARUATci9TbCOZGNOCN1NsIIUNJUS5UU0U6NzIwMy5JUV9SRS5DUTMyMDIxLi4uLlVTRAEAAAC84AQAAgAAAA0yMjY2MjUuMzUyNzczAQgAAAAFAAAAATEBAAAACy0yMTIxNDc4MDc4AwAAAAMxNjACAAAABDEyMjIEAAAAATAHAAAACjEwLzI0LzIwMjMIAAAACTkvMzAvMjAyMQkAAAABMBFQBNyL1NsIJB5I4I3U2wgrQ0lRLlRTRTo3MjAzLklRX1RPVEFMX0VRVUlUWS5DUTMyMDIxLi4uLlVTRAEAAAC84AQAAgAAAA0yMjg1NDMuMzU3MzkyAQgAAAAFAAAAATEBAAAACy0yMTIxNDc4MDc4AwAAAAMxNjACAAAABDEyNzUEAAAAATAHAAAACjEwLzI0LzIwMjMIAAAACTkvMzAvMjAyMQkAAAABMBFQBNyL1NsInQhJ4I3U2wg8Q0lRLlRTRTo3MjAzLklRX1RPVEFMX09VVFNUQU5ESU5HX0ZJTElOR19EQVRFLkNRMzIwMjEuLi4uVVNEAQAAALzgBAACAAAACzEzODUwLjc3NjY5AQQAAAAFAAAAATUBAAAACy0yMTIxNDc4MDc4AgAAAAUyNDE1MwYAAAABMBFQBNyL1NsI2QVL4I3U2wgpQ0lRLlRTRTo3MjAzLklRX1RPVEFMX0RFQlQuQ1EzMjAyMS4uLi5VU0QBAAAAvOAEAAIAAAANMjIwNzIwLjIxMzM0OQEIAAAABQAAAAExAQAAAAstMjEyMTQ3ODA3OAMAAAADMTYwAgAAAAQ0MTczBAAAAAEwBwAAAAoxMC8yNC8yMDIzCAAAAAk5LzMwLzIwMjEJAAAAATARUATci9TbCI3JS+CN1NsILUNJUS5UU0U6</t>
  </si>
  <si>
    <t>NzIwMy5JUV9QUkVGX0RJVl9PVEhFUi5DUTMyMDIxLi4uLlVTRAEAAAC84AQAAwAAAAAAEVAE3IvU2win2kzgjdTbCCNDSVEuVFNFOjcyMDMuSVFfQ09HUy5DUTMyMDIxLi4uLlVTRAEAAAC84AQAAgAAAAw1NDc0OC4yODI2NTIBCAAAAAUAAAABMQEAAAALLTIxMjE0NzgwNzgDAAAAAzE2MAIAAAACMzQEAAAAATAHAAAACjEwLzI0LzIwMjMIAAAACTkvMzAvMjAyMQkAAAABMBFQBNyL1NsIuFBW4I3U2wghQ0lRLlRTRTo3MjAzLklRX0FQLkNRMzIwMjEuLi4uVVNEAQAAALzgBAACAAAACzMwMDI2LjQ1NDY1AQgAAAAFAAAAATEBAAAACy0yMTIxNDc4MDc4AwAAAAMxNjACAAAABDEwMTgEAAAAATAHAAAACjEwLzI0LzIwMjMIAAAACTkvMzAvMjAyMQkAAAABMBFQBNyL1NsIHaxZ4I3U2wghQ0lRLlRTRTo3MjAzLklRX0FSLkNRMzIwMjEuLi4uVVNEAQAAALzgBAACAAAADDgwODM5LjM2NzI4NAEIAAAABQAAAAExAQAAAAstMjEyMTQ3ODA3OAMAAAADMTYwAgAAAAQxMDIxBAAAAAEwBwAAAAoxMC8yNC8yMDIzCAAAAAk5LzMwLzIwMjEJAAAAATARUATci9TbCH4lWOCN1NsIKENJUS5UU0U6NzIwMy5JUV9JTlZFTlRPUlkuQ1EzMjAyMS4uLi5VU0QBAAAAvOAEAAIAAAAMMjYyMjEuNzg3NTgzAQgAAAAFAAAAATEBAAAACy0yMTIxNDc4MDc4AwAAAAMxNjACAAAABDEwNDMEAAAAATAHAAAACjEwLzI0LzIwMjMIAAAA</t>
  </si>
  <si>
    <t>CTkvMzAvMjAyMQkAAAABMBFQBNyL1NsICzdZ4I3U2wgiQ0lRLlRTRTo3MjAzLklRX1NHQS5DUTMyMDIxLi4uLlVTRAEAAAC84AQAAgAAAAs2MTc2Ljc5MjQ5NQEIAAAABQAAAAExAQAAAAstMjEyMTQ3ODA3OAMAAAADMTYwAgAAAAIyMwQAAAABMAcAAAAKMTAvMjQvMjAyMwgAAAAJOS8zMC8yMDIxCQAAAAEwEVAE3IvU2wijM0fgjdTbCDdDSVEuVFNFOjcyMDMuSVFfVE9UQUxfUkVWXzFZUl9BTk5fR1JPV1RILkNRMzIwMjEuLi4uVVNEAQAAALzgBAACAAAABzExLjM4NTYBCAAAAAUAAAABMQEAAAALLTIxMjE0NzgwNzgDAAAAAjc5AgAAAAQ0MTk0BAAAAAEwBwAAAAoxMC8yNC8yMDIzCAAAAAk5LzMwLzIwMjEJAAAAATARUATci9TbCEG6U+CN1NsIIUNJUS5UU0U6NzIwMy5JUV9EQS5DUTMyMDIxLi4uLlVTRAEAAAC84AQAAwAAAAAAEVAE3IvU2wicrjHgjdTbCC9DSVEuVFNFOjcyMDMuSVFfTkVUX0lOVEVSRVNUX0VYUC5DUTMyMDIxLi4uLlVTRAEAAAC84AQAAgAAAAozOTIuNzQ1Mzc5AQgAAAAFAAAAATEBAAAACy0yMTIxNDc4MDc4AwAAAAMxNjACAAAAAzM2OAQAAAABMAcAAAAKMTAvMjQvMjAyMwgAAAAJOS8zMC8yMDIxCQAAAAEwEVAE3IvU2wjmRjTgjdTbCC5DSVEuVFNFOjcyMDMuSVFfTkVUX1dPUktJTkdfQ0FQLkNRMzIwMjEuLi4uVVNEAQAAALzgBAACAAAADDM4ODA3LjEzOTY4MgEIAAAABQAA</t>
  </si>
  <si>
    <t>AAExAQAAAAstMjEyMTQ3ODA3OAMAAAADMTYwAgAAAAQxMzExBAAAAAEwBwAAAAoxMC8yNC8yMDIzCAAAAAk5LzMwLzIwMjEJAAAAATARUATci9TbCEzgNuCN1NsIJENJUS5UU0U6NzIwMy5JUV9DQVBFWC5DUTMyMDIxLi4uLlVTRAEAAAC84AQAAgAAAAwtNzkyNS40Mjc0NjIBCAAAAAUAAAABMQEAAAALLTIxMjE0NzgwNzgDAAAAAzE2MAIAAAAEMjAyMQQAAAABMAcAAAAKMTAvMjQvMjAyMwgAAAAJOS8zMC8yMDIxCQAAAAEwEVAE3IvU2wgCGFXgjdTbCChDSVEuVFNFOjcyMDMuSVFfVE9UQUxfUkVWLkNRMjIwMjEuLi4uVVNEAQAAALzgBAACAAAADDcxNTA2Ljk3MTkwOQEIAAAABQAAAAExAQAAAAstMjA3OTc1MjIxMwMAAAADMTYwAgAAAAIyOAQAAAABMAcAAAAKMTAvMjQvMjAyMwgAAAAJNi8zMC8yMDIxCQAAAAEwEVAE3IvU2widCEngjdTbCCFDSVEuVFNFOjcyMDMuSVFfTkkuQ1EyMjAyMS4uLi5VU0QBAAAAvOAEAAIAAAALODA5MC4zMjU1NDUBCAAAAAUAAAABMQEAAAALLTIwNzk3NTIyMTMDAAAAAzE2MAIAAAACMTUEAAAAATAHAAAACjEwLzI0LzIwMjMIAAAACTYvMzAvMjAyMQkAAAABMBFQBNyL1NsI2QVL4I3U2wgpQ0lRLlRTRTo3MjAzLklRX0NBU0hfRVFVSVYuQ1EyMjAyMS4uLi5VU0QBAAAAvOAEAAIAAAAMNDUxNzUuNzY2MTA5AQgAAAAFAAAAATEBAAAACy0yMDc5NzUyMjEzAwAAAAMxNjAC</t>
  </si>
  <si>
    <t>AAAABDEwOTYEAAAAATAHAAAACjEwLzI0LzIwMjMIAAAACTYvMzAvMjAyMQkAAAABMBFQBNyL1NsIjclL4I3U2wgtQ0lRLlRTRTo3MjAzLklRX0NBU0hfU1RfSU5WRVNULkNRMjIwMjEuLi4uVVNEAQAAALzgBAACAAAADDQ1MTc1Ljc2NjEwOQEIAAAABQAAAAExAQAAAAstMjA3OTc1MjIxMwMAAAADMTYwAgAAAAQxMDAyBAAAAAEwBwAAAAoxMC8yNC8yMDIzCAAAAAk2LzMwLzIwMjEJAAAAATARUATci9TbCKfaTOCN1NsIJ0NJUS5UU0U6NzIwMy5JUV9UT1RBTF9DQS5DUTIyMDIxLi4uLlVTRAEAAAC84AQAAgAAAA0xOTMwNTUuMTU4MTM3AQgAAAAFAAAAATEBAAAACy0yMDc5NzUyMjEzAwAAAAMxNjACAAAABDEwMDgEAAAAATAHAAAACjEwLzI0LzIwMjMIAAAACTYvMzAvMjAyMQkAAAABMBFQBNyL1NsItWFO4I3U2wgrQ0lRLlRTRTo3MjAzLklRX1RPVEFMX0FTU0VUUy5DUTIyMDIxLi4uLlVTRAEAAAC84AQAAgAAAAw1NTU1MzUuODUyNjQBCAAAAAUAAAABMQEAAAALLTIwNzk3NTIyMTMDAAAAAzE2MAIAAAAEMTAwNwQAAAABMAcAAAAKMTAvMjQvMjAyMwgAAAAJNi8zMC8yMDIxCQAAAAEwEVAE3IvU2whkYFfgjdTbCCdDSVEuVFNFOjcyMDMuSVFfVE9UQUxfQ0wuQ1EyMjAyMS4uLi5VU0QBAAAAvOAEAAIAAAANMTc2ODc2LjI1NTE3MgEIAAAABQAAAAExAQAAAAstMjA3OTc1MjIxMwMAAAADMTYwAgAAAAQx</t>
  </si>
  <si>
    <t>MDA5BAAAAAEwBwAAAAoxMC8yNC8yMDIzCAAAAAk2LzMwLzIwMjEJAAAAATARUATci9TbCEzgNuCN1NsIKUNJUS5UU0U6NzIwMy5JUV9UT1RBTF9MSUFCLkNRMjIwMjEuLi4uVVNEAQAAALzgBAACAAAADTMzMDEwOS42MjQ0NDQBCAAAAAUAAAABMQEAAAALLTIwNzk3NTIyMTMDAAAAAzE2MAIAAAAEMTI3NgQAAAABMAcAAAAKMTAvMjQvMjAyMwgAAAAJNi8zMC8yMDIxCQAAAAEwEVAE3IvU2wgLN1ngjdTbCCpDSVEuVFNFOjcyMDMuSVFfUFJFRl9FUVVJVFkuQ1EyMjAyMS4uLi5VU0QBAAAAvOAEAAMAAAAAABFQBNyL1NsIozNH4I3U2wgyQ0lRLlRTRTo3MjAzLklRX1RPVEFMX0NPTU1PTl9FUVVJVFkuQ1EyMjAyMS4uLi5VU0QBAAAAvOAEAAIAAAAMMjE3MzcxLjY4NTE2AQgAAAAFAAAAATEBAAAACy0yMDc5NzUyMjEzAwAAAAMxNjACAAAABDEwMDYEAAAAATAHAAAACjEwLzI0LzIwMjMIAAAACTYvMzAvMjAyMQkAAAABMBFQBNyL1NsIJB5I4I3U2wgjQ0lRLlRTRTo3MjAzLklRX0FQSUMuQ1EyMjAyMS4uLi5VU0QBAAAAvOAEAAIAAAALNDQ4MS44NjA3ODIBCAAAAAUAAAABMQEAAAALLTIwNzk3NTIyMTMDAAAAAzE2MAIAAAAEMTA4NAQAAAABMAcAAAAKMTAvMjQvMjAyMwgAAAAJNi8zMC8yMDIxCQAAAAEwEVAE3IvU2wi4UFbgjdTbCCFDSVEuVFNFOjcyMDMuSVFfUkUuQ1EyMjAyMS4uLi5VU0QBAAAAvOAE</t>
  </si>
  <si>
    <t>AAIAAAANMjIyMTY4LjE0NTQ4NAEIAAAABQAAAAExAQAAAAstMjA3OTc1MjIxMwMAAAADMTYwAgAAAAQxMjIyBAAAAAEwBwAAAAoxMC8yNC8yMDIzCAAAAAk2LzMwLzIwMjEJAAAAATARUATci9TbCIzMLOCN1NsIJUNJUS5OWVNFOkdNLklRX0lOQ19UQVguQ1E0MjAyMi4uLi5VU0QBAAAAVO6lAwIAAAADNTgwAQgAAAAFAAAAATEBAAAACy0yMDYyNjU4OTgwAwAAAAMxNjACAAAAAjc1BAAAAAEwBwAAAAoxMC8yNC8yMDIzCAAAAAoxMi8zMS8yMDIyCQAAAAEwsUYI3YvU2wiUsKdhktTbCCVDSVEuTllTRTpHTS5JUV9JTkNfVEFYLkNRMzIwMjIuLi4uVVNEAQAAAFTupQMCAAAAAzg0NQEIAAAABQAAAAExAQAAAAstMjAzNzE4MzUyNwMAAAADMTYwAgAAAAI3NQQAAAABMAcAAAAKMTAvMjQvMjAyMwgAAAAJOS8zMC8yMDIyCQAAAAEwsUYI3YvU2wiPHVPgjdTbCCVDSVEuTllTRTpHTS5JUV9JTkNfVEFYLkNRMzIwMTguLi4uVVNEAQAAAFTupQMCAAAAAzEwMAEIAAAABQAAAAExAQAAAAoxOTg5NDY5MDIyAwAAAAMxNjACAAAAAjc1BAAAAAEwBwAAAAoxMC8yNC8yMDIzCAAAAAk5LzMwLzIwMTgJAAAAATDTlAjdi9TbCFS4ZeCN1NsIJUNJUS5OWVNFOkdNLklRX0lOQ19UQVguQ1EzMjAxNC4uLi5VU0QBAAAAVO6lAwIAAAADNDI3AQgAAAAFAAAAATEBAAAACjE3NjA5MDI5OTkDAAAAAzE2MAIAAAACNzUEAAAAATAH</t>
  </si>
  <si>
    <t>AAAACjEwLzI0LzIwMjMIAAAACTkvMzAvMjAxNAkAAAABMIF0GN2L1NsIq6Vk4I3U2wglQ0lRLk5ZU0U6R00uSVFfSU5DX1RBWC5DUTMyMDEwLi4uLlVTRAEAAABU7qUDAgAAAAMtMjUBCAAAAAUAAAABMQEAAAAKMTQ4MTIxMjEwNQMAAAADMTYwAgAAAAI3NQQAAAABMAcAAAAKMTAvMjQvMjAyMwgAAAAJOS8zMC8yMDEwCQAAAAEwjpsY3YvU2wjQg1ngjdTbCCZDSVEuVFNFOjcyMDMuSVFfSU5DX1RBWC5DUTMyMDIxLi4uLlVTRAEAAAC84AQAAgAAAAsyMjI2LjEzNjg5MwEIAAAABQAAAAExAQAAAAstMjEyMTQ3ODA3OAMAAAADMTYwAgAAAAI3NQQAAAABMAcAAAAKMTAvMjQvMjAyMwgAAAAJOS8zMC8yMDIxCQAAAAEwEVAE3IvU2wiZ9lDgjdTbCCZDSVEuVFNFOjcyMDMuSVFfSU5DX1RBWC5DUTMyMDE3Li4uLlVTRAEAAAC84AQAAgAAAAsxNjc3LjA5MjQyOQEIAAAABQAAAAExAQAAAAoxODY2MDI3MjgxAwAAAAMxNjACAAAAAjc1BAAAAAEwBwAAAAoxMC8yNC8yMDIzCAAAAAk5LzMwLzIwMTcJAAAAATA3ngTci9TbCDE6TuCN1NsIJkNJUS5UU0U6NzIwMy5JUV9JTkNfVEFYLkNRMzIwMTMuLi4uVVNEAQAAALzgBAACAAAACzIzMTMuNzY3NTU2AQgAAAAFAAAAATEBAAAACjE3MDk3MTU1OTUDAAAAAzE2MAIAAAACNzUEAAAAATAHAAAACjEwLzI0LzIwMjMIAAAACTkvMzAvMjAxMwkAAAABMGwOp9yL1NsIx9lV</t>
  </si>
  <si>
    <t>4I3U2wgmQ0lRLlRTRTo3MjAzLklRX0lOQ19UQVguQ1EzMjAwOS4uLi5VU0QBAAAAvOAEAAIAAAAKLTYzLjc2MDgyNgEIAAAABQAAAAExAQAAAAoxNDIwMjIzNjA3AwAAAAMxNjACAAAAAjc1BAAAAAEwBwAAAAoxMC8yNC8yMDIzCAAAAAk5LzMwLzIwMDkJAAAAATCBNafci9TbCNfjK+CN1NsIK0NJUS5OQVNEQVFHUzpUU0xBLklRX0lOQ19UQVguQ1EzMjAyMC4uLi5VU0QBAAAAEMaiAQIAAAADMTg2AQgAAAAFAAAAATEBAAAACy0yMTI1Nzg4NjM1AwAAAAMxNjACAAAAAjc1BAAAAAEwBwAAAAoxMC8yNC8yMDIzCAAAAAk5LzMwLzIwMjAJAAAAATCgeBbci9TbCHsPM+CN1NsIK0NJUS5OQVNEQVFHUzpUU0xBLklRX0lOQ19UQVguQ1EzMjAxNi4uLi5VU0QBAAAAEMaiAQIAAAAFOC4xMzMBCAAAAAUAAAABMQEAAAAKMTg2Mzk1MzI4NAMAAAADMTYwAgAAAAI3NQQAAAABMAcAAAAKMTAvMjQvMjAyMwgAAAAJOS8zMC8yMDE2CQAAAAEw458W3IvU2wi2YjrgjdTbCCtDSVEuTkFTREFRR1M6VFNMQS5JUV9JTkNfVEFYLkNRMzIwMTIuLi4uVVNEAQAAABDGogECAAAABTAuMTE2AQgAAAAFAAAAATEBAAAACjE2NDQyODE3MjQDAAAAAzE2MAIAAAACNzUEAAAAATAHAAAACjEwLzI0LzIwMjMIAAAACTkvMzAvMjAxMgkAAAABMMRuAtuL1NsIyW894I3U2wgrQ0lRLk5BU0RBUUdTOlRTTEEuSVFfSU5DX1RBWC5DUTMyMDA4</t>
  </si>
  <si>
    <t>Li4uLlVTRAEAAAAQxqIBAwAAAAAAm7wC24vU2wizVRHgjdTbCCZDSVEuVFNFOjgwNTguSVFfSU5DX1RBWC5DUTMyMDE5Li4uLlVTRAEAAACB/wcAAgAAAAozNTEuODcyOTI5AQgAAAAFAAAAATEBAAAACjE5OTA1OTkyNzUDAAAAAzE2MAIAAAACNzUEAAAAATAHAAAACjEwLzI0LzIwMjMIAAAACTkvMzAvMjAxOQkAAAABMGYv+tqL1NsI1kMZ4I3U2wgmQ0lRLlRTRTo4MDU4LklRX0lOQ19UQVguQ1EzMjAxNS4uLi5VU0QBAAAAgf8HAAIAAAAJLTQuNTg1MTI2AQgAAAAFAAAAATEBAAAACjE3NjI3NjEzMTIDAAAAAzE2MAIAAAACNzUEAAAAATAHAAAACjEwLzI0LzIwMjMIAAAACTkvMzAvMjAxNQkAAAABMHVW+tqL1NsIvP4d4I3U2wgmQ0lRLlRTRTo4MDU4LklRX0lOQ19UQVguQ1EzMjAxMS4uLi5VU0QBAAAAgf8HAAIAAAAKNDI2LjE0Nzg3MwEIAAAABQAAAAExAQAAAAoxNjUzNTQzMzc4AwAAAAMxNjACAAAAAjc1BAAAAAEwBwAAAAoxMC8yNC8yMDIzCAAAAAk5LzMwLzIwMTEJAAAAATCYjb/ai9TbCM8BHOCN1NsIKkNJUS5LT1NFOkEwMDUzODAuSVFfSU5DX1RBWC5DUTMyMDIyLi4uLlVTRAEAAABMWQ0AAgAAAAo0MzkuMDY4MzUyAQgAAAAFAAAAATEBAAAACy0yMDMxNTQ1NTY3AwAAAAMxNjACAAAAAjc1BAAAAAEwBwAAAAoxMC8yNC8yMDIzCAAAAAk5LzMwLzIwMjIJAAAAATCmtL/ai9TbCIpUI+CN1NsI</t>
  </si>
  <si>
    <t>KkNJUS5LT1NFOkEwMDUzODAuSVFfSU5DX1RBWC5DUTMyMDE4Li4uLlVTRAEAAABMWQ0AAgAAAAk1MC43NTk5MTUBCAAAAAUAAAABMQEAAAAKMTk5MzEzMTgyMwMAAAADMTYwAgAAAAI3NQQAAAABMAcAAAAKMTAvMjQvMjAyMwgAAAAJOS8zMC8yMDE4CQAAAAEw9o1k2ovU2wioDRjgjdTbCCpDSVEuS09TRTpBMDA1MzgwLklRX0lOQ19UQVguQ1EzMjAxNC4uLi5VU0QBAAAATFkNAAIAAAAKNTU0LjQ5Mzg1NgEIAAAABQAAAAExAQAAAAoxNzY2MDAwNDYwAwAAAAMxNjACAAAAAjc1BAAAAAEwBwAAAAoxMC8yNC8yMDIzCAAAAAk5LzMwLzIwMTQJAAAAATBd3GTai9TbCA3BIOCN1NsIKkNJUS5LT1NFOkEwMDUzODAuSVFfSU5DX1RBWC5DUTMyMDEwLi4uLlVTRAEAAABMWQ0AAgAAAAo0MDguMjIxMDkyAQgAAAAFAAAAATEBAAAACjE1MjY4MTU2NDcDAAAAAzE2MAIAAAACNzUEAAAAATAHAAAACjEwLzI0LzIwMjMIAAAACTkvMzAvMjAxMAkAAAABMGYOQtqL1NsIEkwD4I3U2wgqQ0lRLktPU0U6QTAwMDI3MC5JUV9JTkNfVEFYLkNRMzIwMjEuLi4uVVNEAQAAALbcJQACAAAACjM5OC45ODY1ODQBCAAAAAUAAAABMQEAAAALLTIwNjkzODQxMzkDAAAAAzE2MAIAAAACNzUEAAAAATAHAAAACjEwLzI0LzIwMjMIAAAACTkvMzAvMjAyMQkAAAABMIlcQtqL1NsIPf35343U2wgqQ0lRLktPU0U6QTAwMDI3MC5JUV9JTkNf</t>
  </si>
  <si>
    <t>VEFYLkNRMzIwMTcuLi4uVVNEAQAAALbcJQACAAAACy0xMzYuNjI4NDYxAQgAAAAFAAAAATEBAAAACjE5MjI5NjYzODcDAAAAAzE2MAIAAAACNzUEAAAAATAHAAAACjEwLzI0LzIwMjMIAAAACTkvMzAvMjAxNwkAAAABMJBRANqL1NsIci4I4I3U2wgqQ0lRLktPU0U6QTAwMDI3MC5JUV9JTkNfVEFYLkNRMzIwMTMuLi4uVVNEAQAAALbcJQACAAAACjI5OS45MDg3MzYBCAAAAAUAAAABMQEAAAAKMTczMzI0ODY5NgMAAAADMTYwAgAAAAI3NQQAAAABMAcAAAAKMTAvMjQvMjAyMwgAAAAJOS8zMC8yMDEzCQAAAAEwongA2ovU2wjF9/vfjdTbCCpDSVEuS09TRTpBMDAwMjcwLklRX0lOQ19UQVguQ1EzMjAwOS4uLi5VU0QBAAAAttwlAAMAAAAAAGJnuNmL1NsILPfy343U2wgmQ0lRLlRTRTo3MjY5LklRX0lOQ19UQVguQ1EzMjAyMC4uLi5VU0QBAAAADy4KAAIAAAAKMjI3Ljk4NDY3MQEIAAAABQAAAAExAQAAAAoyMDcwODI5MTE4AwAAAAMxNjACAAAAAjc1BAAAAAEwBwAAAAoxMC8yNC8yMDIzCAAAAAk5LzMwLzIwMjAJAAAAATCAtbjZi9TbCMlQAeCN1NsIJkNJUS5UU0U6NzI2OS5JUV9JTkNfVEFYLkNRMzIwMTYuLi4uVVNEAQAAAA8uCgACAAAACjI4My4xNjk1ODMBCAAAAAUAAAABMQEAAAAKMTgxODA2MzAwMgMAAAADMTYwAgAAAAI3NQQAAAABMAcAAAAKMTAvMjQvMjAyMwgAAAAJOS8zMC8yMDE2CQAAAAEw</t>
  </si>
  <si>
    <t>0UqX2YvU2wjipPTfjdTbCCVDSVEuTllTRTpHTS5JUV9JTkNfVEFYLkNRMzIwMTEuLi4uVVNEAQAAAFTupQMCAAAAAzEwNwEIAAAABQAAAAExAQAAAAoxNTczODY0ODQ4AwAAAAMxNjACAAAAAjc1BAAAAAEwBwAAAAoxMC8yNC8yMDIzCAAAAAk5LzMwLzIwMTEJAAAAATCOmxjdi9TbCNocXOCN1NsIK0NJUS5OQVNEQVFHUzpUU0xBLklRX0lOQ19UQVguQ1EzMjAxNy4uLi5VU0QBAAAAEMaiAQIAAAAGLTAuMjg1AQgAAAAFAAAAATEBAAAACjE5MTc5MDYwNjADAAAAAzE2MAIAAAACNzUEAAAAATAHAAAACjEwLzI0LzIwMjMIAAAACTkvMzAvMjAxNwkAAAABMOOfFtyL1NsILktG4I3U2wgmQ0lRLlRTRTo4MDU4LklRX0lOQ19UQVguQ1EzMjAxNi4uLi5VU0QBAAAAgf8HAAIAAAAKMjgyLjY5NTYyNgEIAAAABQAAAAExAQAAAAoxODE2MDU0NjEwAwAAAAMxNjACAAAAAjc1BAAAAAEwBwAAAAoxMC8yNC8yMDIzCAAAAAk5LzMwLzIwMTYJAAAAATB1Vvrai9TbCOf6DeCN1NsIKkNJUS5LT1NFOkEwMDUzODAuSVFfSU5DX1RBWC5DUTMyMDE1Li4uLlVTRAEAAABMWQ0AAgAAAAo0MjEuNzg5NDA2AQgAAAAFAAAAATEBAAAACjE4MTk2MDA3MDQDAAAAAzE2MAIAAAACNzUEAAAAATAHAAAACjEwLzI0LzIwMjMIAAAACTkvMzAvMjAxNQkAAAABMFO1ZNqL1NsIBH39343U2wgqQ0lRLktPU0U6QTAwMDI3MC5JUV9JTkNfVEFY</t>
  </si>
  <si>
    <t>LkNRMzIwMTguLi4uVVNEAQAAALbcJQACAAAACTE2Ljc3NzAzMgEIAAAABQAAAAExAQAAAAoxOTkzMTMyMDk4AwAAAAMxNjACAAAAAjc1BAAAAAEwBwAAAAoxMC8yNC8yMDIzCAAAAAk5LzMwLzIwMTgJAAAAATCQUQDai9TbCOX1BuCN1NsIJENJUS5OWVNFOkYuSVFfSU5DX1RBWC5DUTMyMDE2Li4uLlVTRAEAAABfnwEAAgAAAAM0MjYBCAAAAAUAAAABMQEAAAAKMTg2MjY4NjU3OAMAAAADMTYwAgAAAAI3NQQAAAABMAcAAAAKMTAvMjQvMjAyMwgAAAAJOS8zMC8yMDE2CQAAAAEwiqIf2YvU2wjhAO/fjdTbCCZDSVEuVFNFOjcyMDMuSVFfSU5DX1RBWC5DUTIyMDIyLi4uLlVTRAEAAAC84AQAAgAAAAoxOTM5LjAzODg3AQgAAAAFAAAAATEBAAAACy0yMDI4NTQ1MTg4AwAAAAMxNjACAAAAAjc1BAAAAAEwBwAAAAoxMC8yNC8yMDIzCAAAAAk2LzMwLzIwMjIJAAAAATCr6Rjdi9TbCAIYVeCN1NsIK0NJUS5OQVNEQVFHUzpUU0xBLklRX0lOQ19UQVguQ1EyMjAyMS4uLi5VU0QBAAAAEMaiAQIAAAADMTE1AQgAAAAFAAAAATEBAAAACy0yMDg4MjIyNDM2AwAAAAMxNjACAAAAAjc1BAAAAAEwBwAAAAoxMC8yNC8yMDIzCAAAAAk2LzMwLzIwMjEJAAAAATC7g6fci9TbCI+ZRuCN1NsIJkNJUS5UU0U6ODA1OC5JUV9JTkNfVEFYLkNRMjIwMjAuLi4uVVNEAQAAAIH/BwACAAAACTE0Ni4xMzY5NAEIAAAABQAAAAExAQAA</t>
  </si>
  <si>
    <t>AAoyMDUwMTkzMTEzAwAAAAMxNjACAAAAAjc1BAAAAAEwBwAAAAoxMC8yNC8yMDIzCAAAAAk2LzMwLzIwMjAJAAAAATBWCPrai9TbCOdMO+CN1NsIJkNJUS5UU0U6ODA1OC5JUV9JTkNfVEFYLkNRMjIwMDguLi4uVVNEAQAAAIH/BwACAAAACTYwNC40ODM5OAEIAAAABQAAAAExAQAAAAoxMTE3OTMxODg4AwAAAAMxNjACAAAAAjc1BAAAAAEwBwAAAAoxMC8yNC8yMDIzCAAAAAk2LzMwLzIwMDgJAAAAATCmtL/ai9TbCNR2+N+N1NsIKkNJUS5LT1NFOkEwMDAyNzAuSVFfSU5DX1RBWC5DUTIyMDE4Li4uLlVTRAEAAAC23CUAAgAAAAoxMDEuMTM4MDU2AQgAAAAFAAAAATEBAAAACjE5OTMxMzg4NDADAAAAAzE2MAIAAAACNzUEAAAAATAHAAAACjEwLzI0LzIwMjMIAAAACTYvMzAvMjAxOAkAAAABMJBRANqL1NsIYxf3343U2wgmQ0lRLlRTRTo3MjY5LklRX0lOQ19UQVguQ1EyMjAxNy4uLi5VU0QBAAAADy4KAAIAAAAKMjA2LjE3Nzk0OAEIAAAABQAAAAExAQAAAAoxODUyODM2MDc0AwAAAAMxNjACAAAAAjc1BAAAAAEwBwAAAAoxMC8yNC8yMDIzCAAAAAk2LzMwLzIwMTcJAAAAATDRSpfZi9TbCAPW8N+N1NsIJENJUS5OWVNFOkYuSVFfSU5DX1RBWC5DUTIyMDEyLi4uLlVTRAEAAABfnwEAAgAAAAM1NTcBCAAAAAUAAAABMQEAAAAKMTYyOTA4OTU1MAMAAAADMTYwAgAAAAI3NQQAAAABMAcAAAAKMTAvMjQvMjAy</t>
  </si>
  <si>
    <t>MwgAAAAJNi8zMC8yMDEyCQAAAAEwLMkf2YvU2whHBNnfjdTbCCVDSVEuTllTRTpHTS5JUV9JTkNfVEFYLkNRMTIwMTkuLi4uVVNEAQAAAFTupQMCAAAAAzEzNwEIAAAABQAAAAExAQAAAAoyMDMzNzU2MjcxAwAAAAMxNjACAAAAAjc1BAAAAAEwBwAAAAoxMC8yNC8yMDIzCAAAAAkzLzMxLzIwMTkJAAAAATDTlAjdi9TbCCPPW+CN1NsIK0NJUS5OQVNEQVFHUzpUU0xBLklRX0lOQ19UQVguQ1ExMjAxNy4uLi5VU0QBAAAAEMaiAQIAAAAGMjUuMjc4AQgAAAAFAAAAATEBAAAACjE4ODcyMzY0NzgDAAAAAzE2MAIAAAACNzUEAAAAATAHAAAACjEwLzI0LzIwMjMIAAAACTMvMzEvMjAxNwkAAAABMOOfFtyL1NsIlcEy4I3U2wgqQ0lRLktPU0U6QTAwMDI3MC5JUV9JTkNfVEFYLkNRNDIwMjEuLi4uVVNEAQAAALbcJQACAAAACjMyMS40MjYyNTcBCAAAAAUAAAABMQEAAAALLTIwNTc3NDIxOTIDAAAAAzE2MAIAAAACNzUEAAAAATAHAAAACjEwLzI0LzIwMjMIAAAACjEyLzMxLzIwMjEJAAAAATCJXELai9TbCBfIHOCN1NsIJUNJUS5OWVNFOkdNLklRX0lOQ19UQVguQ1EyMjAyMi4uLi5VU0QBAAAAVO6lAwIAAAADNDkwAQgAAAAFAAAAATEBAAAACy0yMDM3MTk4MTA1AwAAAAMxNjACAAAAAjc1BAAAAAEwBwAAAAoxMC8yNC8yMDIzCAAAAAk2LzMwLzIwMjIJAAAAATAfbwjdi9TbCF7CYeCN1NsIJUNJUS5OWVNFOkdN</t>
  </si>
  <si>
    <t>LklRX0lOQ19UQVguQ1EyMjAxOC4uLi5VU0QBAAAAVO6lAwIAAAADNTE5AQgAAAAFAAAAATEBAAAACjE5NzMzMzAwODMDAAAAAzE2MAIAAAACNzUEAAAAATAHAAAACjEwLzI0LzIwMjMIAAAACTYvMzAvMjAxOAkAAAABMNOUCN2L1NsIWN1e4I3U2wglQ0lRLk5ZU0U6R00uSVFfSU5DX1RBWC5DUTIyMDE0Li4uLlVTRAEAAABU7qUDAgAAAAQtMjU0AQgAAAAFAAAAATEBAAAACjE3NDY5NTYwODEDAAAAAzE2MAIAAAACNzUEAAAAATAHAAAACjEwLzI0LzIwMjMIAAAACTYvMzAvMjAxNAkAAAABMIF0GN2L1NsIIr5j4I3U2wglQ0lRLk5ZU0U6R00uSVFfSU5DX1RBWC5DUTIyMDEwLi4uLlVTRAEAAABU7qUDAgAAAAMzNjEBCAAAAAUAAAABMQEAAAAKMTQ2NTI5NDY4MQMAAAADMTYwAgAAAAI3NQQAAAABMAcAAAAKMTAvMjQvMjAyMwgAAAAJNi8zMC8yMDEwCQAAAAEwm8IY3YvU2wjHRFHgjdTbCCZDSVEuVFNFOjcyMDMuSVFfSU5DX1RBWC5DUTIyMDIxLi4uLlVTRAEAAAC84AQAAgAAAAoyOTc5LjczNDI1AQgAAAAFAAAAATEBAAAACy0yMDc5NzUyMjEzAwAAAAMxNjACAAAAAjc1BAAAAAEwBwAAAAoxMC8yNC8yMDIzCAAAAAk2LzMwLzIwMjEJAAAAATARUATci9TbCJyuMeCN1NsIJkNJUS5UU0U6NzIwMy5JUV9JTkNfVEFYLkNRMjIwMTcuLi4uVVNEAQAAALzgBAACAAAACzE2NTAuNDAyNzk5AQgAAAAFAAAAATEB</t>
  </si>
  <si>
    <t>AAAACjE4NTQwMzkwNzADAAAAAzE2MAIAAAACNzUEAAAAATAHAAAACjEwLzI0LzIwMjMIAAAACTYvMzAvMjAxNwkAAAABMDeeBNyL1NsI48lU4I3U2wgmQ0lRLlRTRTo3MjAzLklRX0lOQ19UQVguQ1EyMjAxMy4uLi5VU0QBAAAAvOAEAAIAAAAKMjExNy4yODU0MwEIAAAABQAAAAExAQAAAAoxNjk0NjM3MjYyAwAAAAMxNjACAAAAAjc1BAAAAAEwBwAAAAoxMC8yNC8yMDIzCAAAAAk2LzMwLzIwMTMJAAAAATBsDqfci9TbCK7vLuCN1NsIJkNJUS5UU0U6NzIwMy5JUV9JTkNfVEFYLkNRMjIwMDkuLi4uVVNEAQAAALzgBAACAAAACy00OTYuMjA1NTU5AQgAAAAFAAAAATEBAAAACjEzOTQ4MTI3NTcDAAAAAzE2MAIAAAACNzUEAAAAATAHAAAACjEwLzI0LzIwMjMIAAAACTYvMzAvMjAwOQkAAAABMIE1p9yL1NsIqvU14I3U2wgrQ0lRLk5BU0RBUUdTOlRTTEEuSVFfSU5DX1RBWC5DUTIyMDIwLi4uLlVTRAEAAAAQxqIBAgAAAAIyMQEIAAAABQAAAAExAQAAAAstMjE0MTQ2OTA3MgMAAAADMTYwAgAAAAI3NQQAAAABMAcAAAAKMTAvMjQvMjAyMwgAAAAJNi8zMC8yMDIwCQAAAAEwoHgW3IvU2wgM6SngjdTbCCtDSVEuTkFTREFRR1M6VFNMQS5JUV9JTkNfVEFYLkNRMjIwMTYuLi4uVVNEAQAAABDGogECAAAABTMuNjQ5AQgAAAAFAAAAATEBAAAACjE4NTE5MzU4NzADAAAAAzE2MAIAAAACNzUEAAAAATAHAAAACjEw</t>
  </si>
  <si>
    <t>LzI0LzIwMjMIAAAACTYvMzAvMjAxNgkAAAABMOOfFtyL1NsI7cZC4I3U2wgrQ0lRLk5BU0RBUUdTOlRTTEEuSVFfSU5DX1RBWC5DUTIyMDEyLi4uLlVTRAEAAAAQxqIBAgAAAAUwLjEwOQEIAAAABQAAAAExAQAAAAoxNjMwNDAzODY3AwAAAAMxNjACAAAAAjc1BAAAAAEwBwAAAAoxMC8yNC8yMDIzCAAAAAk2LzMwLzIwMTIJAAAAATDEbgLbi9TbCAl2E+CN1NsIK0NJUS5OQVNEQVFHUzpUU0xBLklRX0lOQ19UQVguQ1EyMjAwOC4uLi5VU0QBAAAAEMaiAQMAAAAAAJu8AtuL1NsISlU34I3U2wgmQ0lRLlRTRTo4MDU4LklRX0lOQ19UQVguQ1EyMjAxOS4uLi5VU0QBAAAAgf8HAAIAAAAKNDQ5LjY1NDQxNAEIAAAABQAAAAExAQAAAAoxOTczMjEzODI4AwAAAAMxNjACAAAAAjc1BAAAAAEwBwAAAAoxMC8yNC8yMDIzCAAAAAk2LzMwLzIwMTkJAAAAATBmL/rai9TbCDyfOeCN1NsIJkNJUS5UU0U6ODA1OC5JUV9JTkNfVEFYLkNRMjIwMTUuLi4uVVNEAQAAAIH/BwACAAAACjEyMS4xMjgzNzUBCAAAAAUAAAABMQEAAAAKMTc0ODQ0NTYxMQMAAAADMTYwAgAAAAI3NQQAAAABMAcAAAAKMTAvMjQvMjAyMwgAAAAJNi8zMC8yMDE1CQAAAAEwdVb62ovU2whj1BbgjdTbCCZDSVEuVFNFOjgwNTguSVFfSU5DX1RBWC5DUTIyMDExLi4uLlVTRAEAAACB/wcAAgAAAAo3NzQuMzMxOTYxAQgAAAAFAAAAATEBAAAACjE0NjQ4</t>
  </si>
  <si>
    <t>NDQwNjEDAAAAAzE2MAIAAAACNzUEAAAAATAHAAAACjEwLzI0LzIwMjMIAAAACTYvMzAvMjAxMQkAAAABMJiNv9qL1NsIJ9sk4I3U2wgqQ0lRLktPU0U6QTAwNTM4MC5JUV9JTkNfVEFYLkNRMjIwMjIuLi4uVVNEAQAAAExZDQACAAAACjYyMC40OTk2MzkBCAAAAAUAAAABMQEAAAALLTIwMzE1OTkzNDADAAAAAzE2MAIAAAACNzUEAAAAATAHAAAACjEwLzI0LzIwMjMIAAAACTYvMzAvMjAyMgkAAAABMAPcv9qL1NsI1Hb4343U2wgqQ0lRLktPU0U6QTAwNTM4MC5JUV9JTkNfVEFYLkNRMjIwMTguLi4uVVNEAQAAAExZDQACAAAACjI4NS45NjA5MTkBCAAAAAUAAAABMQEAAAAKMTk5MzEzODcxMgMAAAADMTYwAgAAAAI3NQQAAAABMAcAAAAKMTAvMjQvMjAyMwgAAAAJNi8zMC8yMDE4CQAAAAEwU7Vk2ovU2wgx6QzgjdTbCCpDSVEuS09TRTpBMDA1MzgwLklRX0lOQ19UQVguQ1EyMjAxNC4uLi5VU0QBAAAATFkNAAIAAAAJNTY5LjkxNjYzAQgAAAAFAAAAATEBAAAACjE3NjYwMDgwNzYDAAAAAzE2MAIAAAACNzUEAAAAATAHAAAACjEwLzI0LzIwMjMIAAAACTYvMzAvMjAxNAkAAAABMF3cZNqL1NsIqcMe4I3U2wgqQ0lRLktPU0U6QTAwNTM4MC5JUV9JTkNfVEFYLkNRMjIwMTAuLi4uVVNEAQAAAExZDQACAAAACjM5OC43OTM0NDIBCAAAAAUAAAABMQEAAAAKMTUyNjgzNDA0NAMAAAADMTYwAgAAAAI3NQQAAAAB</t>
  </si>
  <si>
    <t>MAcAAAAKMTAvMjQvMjAyMwgAAAAJNi8zMC8yMDEwCQAAAAEwZg5C2ovU2wjeB/3fjdTbCCpDSVEuS09TRTpBMDAwMjcwLklRX0lOQ19UQVguQ1EyMjAyMS4uLi5VU0QBAAAAttwlAAIAAAAKNDM3LjYyNDAwNgEIAAAABQAAAAExAQAAAAstMjA2OTM3Mjc4MQMAAAADMTYwAgAAAAI3NQQAAAABMAcAAAAKMTAvMjQvMjAyMwgAAAAJNi8zMC8yMDIxCQAAAAEwiVxC2ovU2whtaiLgjdTbCCpDSVEuS09TRTpBMDAwMjcwLklRX0lOQ19UQVguQ1EyMjAxNy4uLi5VU0QBAAAAttwlAAIAAAAKMTExLjkyNDk1NwEIAAAABQAAAAExAQAAAAoxOTIyOTc1NDk1AwAAAAMxNjACAAAAAjc1BAAAAAEwBwAAAAoxMC8yNC8yMDIzCAAAAAk2LzMwLzIwMTcJAAAAATCQUQDai9TbCLXNBuCN1NsIKkNJUS5LT1NFOkEwMDAyNzAuSVFfSU5DX1RBWC5DUTIyMDEzLi4uLlVTRAEAAAC23CUAAgAAAAoyNTEuMjQ3ODI0AQgAAAAFAAAAATEBAAAACjE3MzMyNDkzOTQDAAAAAzE2MAIAAAACNzUEAAAAATAHAAAACjEwLzI0LzIwMjMIAAAACTYvMzAvMjAxMwkAAAABMKJ4ANqL1NsIJRcJ4I3U2wgqQ0lRLktPU0U6QTAwMDI3MC5JUV9JTkNfVEFYLkNRMjIwMDkuLi4uVVNEAQAAALbcJQADAAAAAABiZ7jZi9TbCPAz4N+N1NsIJkNJUS5UU0U6NzI2OS5JUV9JTkNfVEFYLkNRMjIwMjAuLi4uVVNEAQAAAA8uCgACAAAACS0yLjkxMjcyMQEI</t>
  </si>
  <si>
    <t>AAAABQAAAAExAQAAAAoyMDQ5NzAzNjQ4AwAAAAMxNjACAAAAAjc1BAAAAAEwBwAAAAoxMC8yNC8yMDIzCAAAAAk2LzMwLzIwMjAJAAAAATCAtbjZi9TbCE3R8t+N1NsIJkNJUS5UU0U6NzI2OS5JUV9JTkNfVEFYLkNRMjIwMTYuLi4uVVNEAQAAAA8uCgACAAAACjE0NC44ODUzMzQBCAAAAAUAAAABMQEAAAAKMTgwMzkyNDM1MwMAAAADMTYwAgAAAAI3NQQAAAABMAcAAAAKMTAvMjQvMjAyMwgAAAAJNi8zMC8yMDE2CQAAAAEw0UqX2YvU2wgTJd3fjdTbCCZDSVEuVFNFOjcyNjkuSVFfSU5DX1RBWC5DUTIyMDEyLi4uLlVTRAEAAAAPLgoAAgAAAAoxODAuNjA4MDMxAQgAAAAFAAAAATEBAAAACjE1NTgzMTQ1MTIDAAAAAzE2MAIAAAACNzUEAAAAATAHAAAACjEwLzI0LzIwMjMIAAAACTYvMzAvMjAxMgkAAAABMPCYl9mL1NsI0OTo343U2wgkQ0lRLk5ZU0U6Ri5JUV9JTkNfVEFYLkNRMjIwMTkuLi4uVVNEAQAAAF+fAQACAAAAAjU1AQgAAAAFAAAAATEBAAAACjIwNDczMzc3MDIDAAAAAzE2MAIAAAACNzUEAAAAATAHAAAACjEwLzI0LzIwMjMIAAAACTYvMzAvMjAxOQkAAAABML6ZUtmL1NsIqyrt343U2wgkQ0lRLk5ZU0U6Ri5JUV9JTkNfVEFYLkNRMjIwMTEuLi4uVVNEAQAAAF+fAQACAAAAAzIwNgEIAAAABQAAAAExAQAAAAoxNTU3Njk2NDk0AwAAAAMxNjACAAAAAjc1BAAAAAEwBwAAAAoxMC8yNC8yMDIz</t>
  </si>
  <si>
    <t>CAAAAAk2LzMwLzIwMTEJAAAAATDA8B/Zi9TbCGyT1t+N1NsIJkNJUS5OWVNFOkhNQy5JUV9JTkNfVEFYLkNRMjIwMjIuLi4uVVNEAQAAAJVBBAACAAAACjU0My4yNjI5MTcBCAAAAAUAAAABMQEAAAALLTIwMzAzOTA5MDgDAAAAAzE2MAIAAAACNzUEAAAAATAHAAAACjEwLzI0LzIwMjMIAAAACTYvMzAvMjAyMgkAAAABMN9f8diL1NsI0tnu343U2wgqQ0lRLktPU0U6QTAwMDI3MC5JUV9JTkNfVEFYLkNRMzIwMjAuLi4uVVNEAQAAALbcJQACAAAACTg0LjM3NzMwNgEIAAAABQAAAAExAQAAAAstMjEyMDQyODc4OQMAAAADMTYwAgAAAAI3NQQAAAABMAcAAAAKMTAvMjQvMjAyMwgAAAAJOS8zMC8yMDIwCQAAAAEwiVxC2ovU2whtaiLgjdTbCCZDSVEuVFNFOjcyNjkuSVFfSU5DX1RBWC5DUTMyMDE5Li4uLlVTRAEAAAAPLgoAAgAAAAoxOTYuNTM0NDY4AQgAAAAFAAAAATEBAAAACjE5OTIyODc2MzYDAAAAAzE2MAIAAAACNzUEAAAAATAHAAAACjEwLzI0LzIwMjMIAAAACTkvMzAvMjAxOQkAAAABMIC1uNmL1NsIBebf343U2wgkQ0lRLk5ZU0U6Ri5JUV9JTkNfVEFYLkNRMzIwMjIuLi4uVVNEAQAAAF+fAQACAAAABC0xOTUBCAAAAAUAAAABMQEAAAALLTIwMzY3NDcwMDYDAAAAAzE2MAIAAAACNzUEAAAAATAHAAAACjEwLzI0LzIwMjMIAAAACTkvMzAvMjAyMgkAAAABMK5yUtmL1NsIsBXl343U2wgkQ0lRLk5Z</t>
  </si>
  <si>
    <t>U0U6Ri5JUV9JTkNfVEFYLkNRMzIwMTAuLi4uVVNEAQAAAF+fAQACAAAAAzE5OQEIAAAABQAAAAExAQAAAAoxNDgwMjAwOTMxAwAAAAMxNjACAAAAAjc1BAAAAAEwBwAAAAoxMC8yNC8yMDIzCAAAAAk5LzMwLzIwMTAJAAAAATDA8B/Zi9TbCHPv7d+N1NsIJkNJUS5OWVNFOkhNQy5JUV9JTkNfVEFYLkNRMzIwMTcuLi4uVVNEAQAAAJVBBAACAAAACjQ1Mi41Mzc2MTUBCAAAAAUAAAABMQEAAAAKMTkyNDc0MzU3MAMAAAADMTYwAgAAAAI3NQQAAAABMAcAAAAKMTAvMjQvMjAyMwgAAAAJOS8zMC8yMDE3CQAAAAEw/63x2IvU2wgCftffjdTbCCVDSVEuTllTRTpHTS5JUV9JTkNfVEFYLkNRMTIwMjEuLi4uVVNEAQAAAFTupQMCAAAABDExNzcBCAAAAAUAAAABMQEAAAALLTIxMDA2MTkyNjADAAAAAzE2MAIAAAACNzUEAAAAATAHAAAACjEwLzI0LzIwMjMIAAAACTMvMzEvMjAyMQkAAAABMB9vCN2L1NsIVXRh4I3U2wgmQ0lRLlRTRTo3MjAzLklRX0lOQ19UQVguQ1ExMjAyMC4uLi5VU0QBAAAAvOAEAAIAAAALLTU0NS44MjYzMTIBCAAAAAUAAAABMQEAAAALLTIxNDUyMzA2NDcDAAAAAzE2MAIAAAACNzUEAAAAATAHAAAACjEwLzI0LzIwMjMIAAAACTMvMzEvMjAyMAkAAAABMCh3BNyL1NsIZGBX4I3U2wgrQ0lRLk5BU0RBUUdTOlRTTEEuSVFfSU5DX1RBWC5DUTEyMDExLi4uLlVTRAEAAAAQxqIBAgAAAAQwLjE1</t>
  </si>
  <si>
    <t>AQgAAAAFAAAAATEBAAAACjE1NDYyMzIzNzUDAAAAAzE2MAIAAAACNzUEAAAAATAHAAAACjEwLzI0LzIwMjMIAAAACTMvMzEvMjAxMQkAAAABMNiVAtuL1NsIg9ZF4I3U2wgmQ0lRLlRTRTo4MDU4LklRX0lOQ19UQVguQ1ExMjAxMC4uLi5VU0QBAAAAgf8HAAIAAAAJMjI1LjUwNjg3AQgAAAAFAAAAATEBAAAACjE0NjQ5NTk4NzUDAAAAAzE2MAIAAAACNzUEAAAAATAHAAAACjEwLzI0LzIwMjMIAAAACTMvMzEvMjAxMAkAAAABMKa0v9qL1NsIlHsj4I3U2wgqQ0lRLktPU0U6QTAwNTM4MC5JUV9JTkNfVEFYLkNRMTIwMDkuLi4uVVNEAQAAAExZDQADAAAAAAB/NULai9TbCNWkGuCN1NsIKkNJUS5LT1NFOkEwMDAyNzAuSVFfSU5DX1RBWC5DUTEyMDEyLi4uLlVTRAEAAAC23CUAAgAAAAozMjMuNzQ2MDI1AQgAAAAFAAAAATEBAAAACjE3MzMyNDkzNDIDAAAAAzE2MAIAAAACNzUEAAAAATAHAAAACjEwLzI0LzIwMjMIAAAACTMvMzEvMjAxMgkAAAABMLKfANqL1NsI3ijk343U2wgkQ0lRLk5ZU0U6Ri5JUV9JTkNfVEFYLkNRMTIwMTguLi4uVVNEAQAAAF+fAQACAAAAAzE3NAEIAAAABQAAAAExAQAAAAoxOTU3MDMzNzkzAwAAAAMxNjACAAAAAjc1BAAAAAEwBwAAAAoxMC8yNC8yMDIzCAAAAAkzLzMxLzIwMTgJAAAAATD6eh/Zi9TbCOt22d+N1NsIJUNJUS5OWVNFOkdNLklRX0lOQ19UQVguQ1E0MjAyMC4uLi5V</t>
  </si>
  <si>
    <t>U0QBAAAAVO6lAwIAAAADNjQyAQgAAAAFAAAAATEBAAAACy0yMTEzODc5NjcwAwAAAAMxNjACAAAAAjc1BAAAAAEwBwAAAAoxMC8yNC8yMDIzCAAAAAoxMi8zMS8yMDIwCQAAAAEwH28I3YvU2wgN9GTgjdTbCCZDSVEuVFNFOjcyMDMuSVFfSU5DX1RBWC5DUTQyMDE5Li4uLlVTRAEAAAC84AQAAgAAAAsyNDQ2LjcwOTA1OAEIAAAABQAAAAExAQAAAAoyMDE4MzAxNTc3AwAAAAMxNjACAAAAAjc1BAAAAAEwBwAAAAoxMC8yNC8yMDIzCAAAAAoxMi8zMS8yMDE5CQAAAAEwKHcE3IvU2wgjITTgjdTbCCZDSVEuVFNFOjcyMDMuSVFfSU5DX1RBWC5DUTQyMDExLi4uLlVTRAEAAAC84AQAAgAAAAsxOTgyLjUxODkwMgEIAAAABQAAAAExAQAAAAoxNTg5NzE5OTg0AwAAAAMxNjACAAAAAjc1BAAAAAEwBwAAAAoxMC8yNC8yMDIzCAAAAAoxMi8zMS8yMDExCQAAAAEwbA6n3IvU2wj87FbgjdTbCCtDSVEuTkFTREFRR1M6VFNMQS5JUV9JTkNfVEFYLkNRNDIwMTguLi4uVVNEAQAAABDGogECAAAAAjIyAQgAAAAFAAAAATEBAAAACjIwMTM5MDk0NDcDAAAAAzE2MAIAAAACNzUEAAAAATAHAAAACjEwLzI0LzIwMjMIAAAACjEyLzMxLzIwMTgJAAAAATDjnxbci9TbCAvCKeCN1NsIJkNJUS5UU0U6ODA1OC5JUV9JTkNfVEFYLkNRNDIwMTMuLi4uVVNEAQAAAIH/BwACAAAACjMwNC4wMzIzMTkBCAAAAAUAAAABMQEAAAAKMTcx</t>
  </si>
  <si>
    <t>NzU0ODYwNQMAAAADMTYwAgAAAAI3NQQAAAABMAcAAAAKMTAvMjQvMjAyMwgAAAAKMTIvMzEvMjAxMwkAAAABMIZ9+tqL1NsIOwIl4I3U2wgqQ0lRLktPU0U6QTAwMDI3MC5JUV9JTkNfVEFYLkNRNDIwMTUuLi4uVVNEAQAAALbcJQACAAAACDQzLjkxODQxAQgAAAAFAAAAATEBAAAACjE4MzE2NDY0NjMDAAAAAzE2MAIAAAACNzUEAAAAATAHAAAACjEwLzI0LzIwMjMIAAAACjEyLzMxLzIwMTUJAAAAATCieADai9TbCHinBuCN1NsIJkNJUS5UU0U6NzI2OS5JUV9JTkNfVEFYLkNRNDIwMTguLi4uVVNEAQAAAA8uCgACAAAACjE1MC44MjcxNDMBCAAAAAUAAAABMQEAAAAKMTk0Mzc0OTQ4NgMAAAADMTYwAgAAAAI3NQQAAAABMAcAAAAKMTAvMjQvMjAyMwgAAAAKMTIvMzEvMjAxOAkAAAABMIC1uNmL1NsIrYbn343U2wgkQ0lRLk5ZU0U6Ri5JUV9JTkNfVEFYLkNRNDIwMjEuLi4uVVNEAQAAAF+fAQACAAAABS0xMDU1AQgAAAAFAAAAATEBAAAACy0yMDYyMzc2NjgwAwAAAAMxNjACAAAAAjc1BAAAAAEwBwAAAAoxMC8yNC8yMDIzCAAAAAoxMi8zMS8yMDIxCQAAAAEwrnJS2YvU2wgSw93fjdTbCCVDSVEuTllTRTpHTS5JUV9JTkNfVEFYLkNRMzIwMjAuLi4uVVNEAQAAAFTupQMCAAAAAzg4NwEIAAAABQAAAAExAQAAAAstMjEyNTI0NTEzMgMAAAADMTYwAgAAAAI3NQQAAAABMAcAAAAKMTAvMjQvMjAyMwgAAAAJ</t>
  </si>
  <si>
    <t>OS8zMC8yMDIwCQAAAAEwH28I3YvU2wg/klzgjdTbCCtDSVEuTkFTREFRR1M6VFNMQS5JUV9JTkNfVEFYLkNRMzIwMjIuLi4uVVNEAQAAABDGogECAAAAAzMwNQEIAAAABQAAAAExAQAAAAstMjAzNzQxNjE1OAMAAAADMTYwAgAAAAI3NQQAAAABMAcAAAAKMTAvMjQvMjAyMwgAAAAJOS8zMC8yMDIyCQAAAAEwllyn3IvU2wjLWD7gjdTbCCtDSVEuTkFTREFRR1M6VFNMQS5JUV9JTkNfVEFYLkNRMzIwMTguLi4uVVNEAQAAABDGogECAAAAAjE3AQgAAAAFAAAAATEBAAAACjE5ODk0NTE5OTcDAAAAAzE2MAIAAAACNzUEAAAAATAHAAAACjEwLzI0LzIwMjMIAAAACTkvMzAvMjAxOAkAAAABMOOfFtyL1NsIl3RE4I3U2wgqQ0lRLktPU0U6QTAwNTM4MC5JUV9JTkNfVEFYLkNRMzIwMTYuLi4uVVNEAQAAAExZDQACAAAACjM0MS43OTc1MzkBCAAAAAUAAAABMQEAAAAKMTg2NzMzNTc5NgMAAAADMTYwAgAAAAI3NQQAAAABMAcAAAAKMTAvMjQvMjAyMwgAAAAJOS8zMC8yMDE2CQAAAAEwU7Vk2ovU2whV3yLgjdTbCCpDSVEuS09TRTpBMDAwMjcwLklRX0lOQ19UQVguQ1EzMjAxOS4uLi5VU0QBAAAAttwlAAIAAAAKMTAwLjE4MTg0NgEIAAAABQAAAAExAQAAAAoyMDcxODg0OTkzAwAAAAMxNjACAAAAAjc1BAAAAAEwBwAAAAoxMC8yNC8yMDIzCAAAAAk5LzMwLzIwMTkJAAAAATCZg0Lai9TbCO/U+d+N1NsIJENJUS5O</t>
  </si>
  <si>
    <t>WVNFOkYuSVFfSU5DX1RBWC5DUTMyMDIxLi4uLlVTRAEAAABfnwEAAgAAAAI2MwEIAAAABQAAAAExAQAAAAstMjA3MzU1NjY3MQMAAAADMTYwAgAAAAI3NQQAAAABMAcAAAAKMTAvMjQvMjAyMwgAAAAJOS8zMC8yMDIxCQAAAAEwrnJS2YvU2wixnObfjdTbCCRDSVEuTllTRTpGLklRX0lOQ19UQVguQ1EzMjAxMy4uLi5VU0QBAAAAX58BAAIAAAADODE4AQgAAAAFAAAAATEBAAAACjE3MDQ3MzIxMDQDAAAAAzE2MAIAAAACNzUEAAAAATAHAAAACjEwLzI0LzIwMjMIAAAACTkvMzAvMjAxMwkAAAABMCzJH9mL1NsI7Fbi343U2wglQ0lRLk5ZU0U6R00uSVFfSU5DX1RBWC5DUTIyMDIwLi4uLlVTRAEAAABU7qUDAgAAAAQtMTEyAQgAAAAFAAAAATEBAAAACy0yMTQwMDQyNzc4AwAAAAMxNjACAAAAAjc1BAAAAAEwBwAAAAoxMC8yNC8yMDIzCAAAAAk2LzMwLzIwMjAJAAAAATAfbwjdi9TbCA30ZOCN1NsIJkNJUS5UU0U6NzIwMy5JUV9JTkNfVEFYLkNRMjIwMTkuLi4uVVNEAQAAALzgBAACAAAACzIzMTUuOTkwMjEzAQgAAAAFAAAAATEBAAAACjE5NzU3ODcxMDkDAAAAAzE2MAIAAAACNzUEAAAAATAHAAAACjEwLzI0LzIwMjMIAAAACTYvMzAvMjAxOQkAAAABMCh3BNyL1NsIQbpT4I3U2wgrQ0lRLk5BU0RBUUdTOlRTTEEuSVFfSU5DX1RBWC5DUTEyMDE4Li4uLlVTRAEAAAAQxqIBAgAAAAU1LjYwNQEIAAAABQAA</t>
  </si>
  <si>
    <t>AAExAQAAAAoxOTU3ODExMDUwAwAAAAMxNjACAAAAAjc1BAAAAAEwBwAAAAoxMC8yNC8yMDIzCAAAAAkzLzMxLzIwMTgJAAAAATDjnxbci9TbCKGDR+CN1NsIK0NJUS5OQVNEQVFHUzpUU0xBLklRX0lOQ19UQVguQ1ExMjAxMC4uLi5VU0QBAAAAEMaiAQIAAAAFMC4xMTgBCAAAAAUAAAABMQEAAAAKMTQ1NjQxNTEzMgMAAAADMTYwAgAAAAI3NQQAAAABMAcAAAAKMTAvMjQvMjAyMwgAAAAJMy8zMS8yMDEwCQAAAAEw2JUC24vU2whCrEXgjdTbCCpDSVEuS09TRTpBMDA1MzgwLklRX0lOQ19UQVguQ1ExMjAwOC4uLi5VU0QBAAAATFkNAAMAAAAAAH81QtqL1NsIR2X3343U2wgmQ0lRLlRTRTo3MjY5LklRX0lOQ19UQVguQ1ExMjAyMi4uLi5VU0QBAAAADy4KAAIAAAAKMjQzLjI0MzI0NAEIAAAABQAAAAExAQAAAAstMjA4OTc4MzcxMAMAAAADMTYwAgAAAAI3NQQAAAABMAcAAAAKMTAvMjQvMjAyMwgAAAAJMy8zMS8yMDIyCQAAAAEwcI642YvU2wgLu+rfjdTbCCRDSVEuTllTRTpGLklRX0lOQ19UQVguQ1ExMjAxNy4uLi5VU0QBAAAAX58BAAIAAAADNjUyAQgAAAAFAAAAATEBAAAACjE4ODQ3MzY1OTQDAAAAAzE2MAIAAAACNzUEAAAAATAHAAAACjEwLzI0LzIwMjMIAAAACTMvMzEvMjAxNwkAAAABMIqiH9mL1NsI9HXv343U2wglQ0lRLk5ZU0U6R00uSVFfSU5DX1RBWC5DUTQyMDE1Li4uLlVTRAEAAABU7qUD</t>
  </si>
  <si>
    <t>AgAAAAUtMzE2OAEIAAAABQAAAAExAQAAAAoxODI2NjU2NTc1AwAAAAMxNjACAAAAAjc1BAAAAAEwBwAAAAoxMC8yNC8yMDIzCAAAAAoxMi8zMS8yMDE1CQAAAAEwK7wI3YvU2wiC0VngjdTbCCtDSVEuTkFTREFRR1M6VFNMQS5JUV9JTkNfVEFYLkNRNDIwMjEuLi4uVVNEAQAAABDGogECAAAAAzI5MgEIAAAABQAAAAExAQAAAAstMjA2MjY4MDk0OAMAAAADMTYwAgAAAAI3NQQAAAABMAcAAAAKMTAvMjQvMjAyMwgAAAAKMTIvMzEvMjAyMQkAAAABMJZcp9yL1NsIj5lG4I3U2wgmQ0lRLlRTRTo4MDU4LklRX0lOQ19UQVguQ1E0MjAyMC4uLi5VU0QBAAAAgf8HAAIAAAAJNDcwLjA5NDA3AQgAAAAFAAAAATEBAAAACjIwNzg1MjAzNTEDAAAAAzE2MAIAAAACNzUEAAAAATAHAAAACjEwLzI0LzIwMjMIAAAACjEyLzMxLzIwMjAJAAAAATCbvALbi9TbCDyfOeCN1NsIJkNJUS5UU0U6ODA1OC5JUV9JTkNfVEFYLkNRNDIwMDguLi4uVVNEAQAAAIH/BwACAAAACjY2Mi4zNzI0OTkBCAAAAAUAAAABMQEAAAAKMTMyMzgxMDU3MwMAAAADMTYwAgAAAAI3NQQAAAABMAcAAAAKMTAvMjQvMjAyMwgAAAAKMTIvMzEvMjAwOAkAAAABMKa0v9qL1NsI46Yh4I3U2wgqQ0lRLktPU0U6QTAwNTM4MC5JUV9JTkNfVEFYLkNRNDIwMTEuLi4uVVNEAQAAAExZDQACAAAACjQ2Ny44NDAwNjEBCAAAAAUAAAABMQEAAAAKMTYwNjI2NDg2</t>
  </si>
  <si>
    <t>NQMAAAADMTYwAgAAAAI3NQQAAAABMAcAAAAKMTAvMjQvMjAyMwgAAAAKMTIvMzEvMjAxMQkAAAABMGYOQtqL1NsIvHL6343U2wgqQ0lRLktPU0U6QTAwMDI3MC5JUV9JTkNfVEFYLkNRNDIwMTAuLi4uVVNEAQAAALbcJQACAAAACjEzOC4xMDU4MDIBCAAAAAUAAAABMQEAAAAKMTU0NTQ1MDYxMgMAAAADMTYwAgAAAAI3NQQAAAABMAcAAAAKMTAvMjQvMjAyMwgAAAAKMTIvMzEvMjAxMAkAAAABMGJnuNmL1NsI8NH7343U2wgmQ0lRLlRTRTo3MjY5LklRX0lOQ19UQVguQ1E0MjAxMy4uLi5VU0QBAAAADy4KAAIAAAAKMTE2LjY1MjM5NQEIAAAABQAAAAExAQAAAAoxNjU5NDEwMzIwAwAAAAMxNjACAAAAAjc1BAAAAAEwBwAAAAoxMC8yNC8yMDIzCAAAAAoxMi8zMS8yMDEzCQAAAAEw33GX2YvU2wg6g/LfjdTbCCZDSVEuVFNFOjcyMDMuSVFfSU5DX1RBWC5DUTMyMDEwLi4uLlVTRAEAAAC84AQAAgAAAAo5MjYuMzQ3OTM5AQgAAAAFAAAAATEBAAAACjE0ODQ0MDE4NDEDAAAAAzE2MAIAAAACNzUEAAAAATAHAAAACjEwLzI0LzIwMjMIAAAACTkvMzAvMjAxMAkAAAABMIE1p9yL1NsI0TYq4I3U2wgmQ0lRLlRTRTo4MDU4LklRX0lOQ19UQVguQ1EzMjAxMi4uLi5VU0QBAAAAgf8HAAIAAAAKMzEwLjE0MjUxOQEIAAAABQAAAAExAQAAAAoxNjQyOTI5MjI5AwAAAAMxNjACAAAAAjc1BAAAAAEwBwAAAAoxMC8yNC8y</t>
  </si>
  <si>
    <t>MDIzCAAAAAk5LzMwLzIwMTIJAAAAATCYjb/ai9TbCDhnEuCN1NsIJkNJUS5UU0U6NzI2OS5JUV9JTkNfVEFYLkNRMzIwMjEuLi4uVVNEAQAAAA8uCgACAAAABjkwLjU1NwEIAAAABQAAAAExAQAAAAstMjEyMTQ3ODQ3NAMAAAADMTYwAgAAAAI3NQQAAAABMAcAAAAKMTAvMjQvMjAyMwgAAAAJOS8zMC8yMDIxCQAAAAEwcI642YvU2wgLu+rfjdTbCCVDSVEuTllTRTpHTS5JUV9JTkNfVEFYLkNRMjIwMTkuLi4uVVNEAQAAAFTupQMCAAAAAzUyNAEIAAAABQAAAAExAQAAAAoyMDQ2OTU1MTkwAwAAAAMxNjACAAAAAjc1BAAAAAEwBwAAAAoxMC8yNC8yMDIzCAAAAAk2LzMwLzIwMTkJAAAAATDTlAjdi9TbCKtSXeCN1NsIJkNJUS5UU0U6NzIwMy5JUV9JTkNfVEFYLkNRMjIwMTQuLi4uVVNEAQAAALzgBAACAAAACzI1NjYuNzQ3MjI1AQgAAAAFAAAAATEBAAAACjE2OTQ2Mzc0NjcDAAAAAzE2MAIAAAACNzUEAAAAATAHAAAACjEwLzI0LzIwMjMIAAAACTYvMzAvMjAxNAkAAAABMEXFBNyL1NsIwjEs4I3U2wgrQ0lRLk5BU0RBUUdTOlRTTEEuSVFfSU5DX1RBWC5DUTIyMDA5Li4uLlVTRAEAAAAQxqIBAgAAAAUwLjAwOAEIAAAABQAAAAExAQAAAAoxMzkyMTQ3OTgwAwAAAAMxNjACAAAAAjc1BAAAAAEwBwAAAAoxMC8yNC8yMDIzCAAAAAk2LzMwLzIwMDkJAAAAATDYlQLbi9TbCL3eGeCN1NsIJkNJUS5UU0U6ODA1</t>
  </si>
  <si>
    <t>OC5JUV9JTkNfVEFYLkNRMjIwMTIuLi4uVVNEAQAAAIH/BwACAAAACjI3My4xMjY0ODQBCAAAAAUAAAABMQEAAAAKMTU1ODI3NzM4MgMAAAADMTYwAgAAAAI3NQQAAAABMAcAAAAKMTAvMjQvMjAyMwgAAAAJNi8zMC8yMDEyCQAAAAEwmI2/2ovU2wgqwifgjdTbCCpDSVEuS09TRTpBMDA1MzgwLklRX0lOQ19UQVguQ1EyMjAxMS4uLi5VU0QBAAAATFkNAAIAAAAJNjMzLjc0MDk3AQgAAAAFAAAAATEBAAAACjE1ODAyODE2MzQDAAAAAzE2MAIAAAACNzUEAAAAATAHAAAACjEwLzI0LzIwMjMIAAAACTYvMzAvMjAxMQkAAAABMGYOQtqL1NsIvHL6343U2wgmQ0lRLlRTRTo3MjY5LklRX0lOQ19UQVguQ1EyMjAyMS4uLi5VU0QBAAAADy4KAAIAAAAJMTg2LjE0ODM1AQgAAAAFAAAAATEBAAAACy0yMTM4ODMwNjc4AwAAAAMxNjACAAAAAjc1BAAAAAEwBwAAAAoxMC8yNC8yMDIzCAAAAAk2LzMwLzIwMjEJAAAAATBwjrjZi9TbCJb88N+N1NsIJkNJUS5UU0U6NzI2OS5JUV9JTkNfVEFYLkNRMjIwMDkuLi4uVVNEAQAAAA8uCgACAAAACTUwLjkyMTM2MQEIAAAABQAAAAExAQAAAAoxMzkwODU5NTYwAwAAAAMxNjACAAAAAjc1BAAAAAEwBwAAAAoxMC8yNC8yMDIzCAAAAAk2LzMwLzIwMDkJAAAAATCaS1LZi9TbCL3q5t+N1NsIJUNJUS5OWVNFOkdNLklRX0lOQ19UQVguQ1ExMjAxMS4uLi5VU0QBAAAAVO6lAwIAAAAD</t>
  </si>
  <si>
    <t>MTM3AQgAAAAFAAAAATEBAAAACjE1NTcyODA0OTEDAAAAAzE2MAIAAAACNzUEAAAAATAHAAAACjEwLzI0LzIwMjMIAAAACTMvMzEvMjAxMQkAAAABMI6bGN2L1NsIYy9S4I3U2wgmQ0lRLlRTRTo3MjAzLklRX0lOQ19UQVguQ1ExMjAxMC4uLi5VU0QBAAAAvOAEAAIAAAAKMzI1Ljc1ODI5OQEIAAAABQAAAAExAQAAAAoxNDc3Njg5OTcwAwAAAAMxNjACAAAAAjc1BAAAAAEwBwAAAAoxMC8yNC8yMDIzCAAAAAkzLzMxLzIwMTAJAAAAATCBNafci9TbCNE2KuCN1NsIK0NJUS5OQVNEQVFHUzpUU0xBLklRX0lOQ19UQVguQ1ExMjAxMy4uLi5VU0QBAAAAEMaiAQIAAAAFMC4xNTEBCAAAAAUAAAABMQEAAAAKMTY3NjU5MTgyOAMAAAADMTYwAgAAAAI3NQQAAAABMAcAAAAKMTAvMjQvMjAyMwgAAAAJMy8zMS8yMDEzCQAAAAEwxG4C24vU2wiK/0PgjdTbCCZDSVEuVFNFOjgwNTguSVFfSU5DX1RBWC5DUTEyMDEyLi4uLlVTRAEAAACB/wcAAgAAAAo0ODkuMDU0NzM4AQgAAAAFAAAAATEBAAAACjE2MzEzODM4NzgDAAAAAzE2MAIAAAACNzUEAAAAATAHAAAACjEwLzI0LzIwMjMIAAAACTMvMzEvMjAxMgkAAAABMJiNv9qL1NsIlq4U4I3U2wgqQ0lRLktPU0U6QTAwNTM4MC5JUV9JTkNfVEFYLkNRMTIwMTUuLi4uVVNEAQAAAExZDQACAAAACjMwNC43OTk2MTMBCAAAAAUAAAABMQEAAAAKMTgwNDYyMDY4NQMAAAADMTYw</t>
  </si>
  <si>
    <t>AgAAAAI3NQQAAAABMAcAAAAKMTAvMjQvMjAyMwgAAAAJMy8zMS8yMDE1CQAAAAEwXdxk2ovU2wgEff3fjdTbCCpDSVEuS09TRTpBMDAwMjcwLklRX0lOQ19UQVguQ1ExMjAxOC4uLi5VU0QBAAAAttwlAAIAAAAJNzcuMDgwNzQyAQgAAAAFAAAAATEBAAAACjE5NzY5MzAyMzgDAAAAAzE2MAIAAAACNzUEAAAAATAHAAAACjEwLzI0LzIwMjMIAAAACTMvMzEvMjAxOAkAAAABMJBRANqL1NsI3NYC4I3U2wgkQ0lRLk5ZU0U6Ri5JUV9JTkNfVEFYLkNRMTIwMTYuLi4uVVNEAQAAAF+fAQACAAAABDExOTYBCAAAAAUAAAABMQEAAAAKMTgzODEzMzE4MQMAAAADMTYwAgAAAAI3NQQAAAABMAcAAAAKMTAvMjQvMjAyMwgAAAAJMy8zMS8yMDE2CQAAAAEwiqIf2YvU2whbPNzfjdTbCCZDSVEuVFNFOjcyMDMuSVFfSU5DX1RBWC5DUTQyMDIxLi4uLlVTRAEAAAC84AQAAgAAAAsyMzg1LjUyODY5OAEIAAAABQAAAAExAQAAAAstMjA1OTExNzE4OQMAAAADMTYwAgAAAAI3NQQAAAABMAcAAAAKMTAvMjQvMjAyMwgAAAAKMTIvMzEvMjAyMQkAAAABMBFQBNyL1NsInK4x4I3U2wgqQ0lRLktPU0U6QTAwNTM4MC5JUV9JTkNfVEFYLkNRNDIwMjIuLi4uVVNEAQAAAExZDQACAAAACjgxNy45MzcxMjUBCAAAAAUAAAABMQEAAAALLTIwNTcxMjg4MzADAAAAAzE2MAIAAAACNzUEAAAAATAHAAAACjEwLzI0LzIwMjMIAAAACjEyLzMx</t>
  </si>
  <si>
    <t>LzIwMjIJAAAAATCmtL/ai9TbCNR2+N+N1NsIKkNJUS5LT1NFOkEwMDUzODAuSVFfSU5DX1RBWC5DUTQyMDEwLi4uLlVTRAEAAABMWQ0AAgAAAAoyMDMuMjQ4MTEyAQgAAAAFAAAAATEBAAAACjE1NTU2MTg2MzYDAAAAAzE2MAIAAAACNzUEAAAAATAHAAAACjEwLzI0LzIwMjMIAAAACjEyLzMxLzIwMTAJAAAAATBmDkLai9TbCN4H/d+N1NsIKkNJUS5LT1NFOkEwMDAyNzAuSVFfSU5DX1RBWC5DUTQyMDA5Li4uLlVTRAEAAAC23CUAAwAAAAAAYme42YvU2wj4OfnfjdTbCCZDSVEuVFNFOjcyNjkuSVFfSU5DX1RBWC5DUTQyMDA4Li4uLlVTRAEAAAAPLgoAAgAAAAoxNTkuOTk1NTk1AQgAAAAFAAAAATEBAAAACjEzMjIxMzMyMTQDAAAAAzE2MAIAAAACNzUEAAAAATAHAAAACjEwLzI0LzIwMjMIAAAACjEyLzMxLzIwMDgJAAAAATCuclLZi9TbCEnH29+N1NsIJUNJUS5OWVNFOkdNLklRX0lOQ19UQVguQ1ExMjAyMi4uLi5VU0QBAAAAVO6lAwIAAAADLTI4AQgAAAAFAAAAATEBAAAACy0yMDUwMTg5MDg5AwAAAAMxNjACAAAAAjc1BAAAAAEwBwAAAAoxMC8yNC8yMDIzCAAAAAkzLzMxLzIwMjIJAAAAATAfbwjdi9TbCDBCZeCN1NsIJUNJUS5OWVNFOkdNLklRX0lOQ19UQVguQ1ExMjAxOC4uLi5VU0QBAAAAVO6lAwIAAAADNDY2AQgAAAAFAAAAATEBAAAACjE5NTgxNTY2OTADAAAAAzE2MAIAAAACNzUEAAAAATAH</t>
  </si>
  <si>
    <t>AAAACjEwLzI0LzIwMjMIAAAACTMvMzEvMjAxOAkAAAABMNOUCN2L1NsI6Apk4I3U2wglQ0lRLk5ZU0U6R00uSVFfSU5DX1RBWC5DUTEyMDE0Li4uLlVTRAEAAABU7qUDAgAAAAQtMjI0AQgAAAAFAAAAATEBAAAACjE3Mjk3Mjc1MTMDAAAAAzE2MAIAAAACNzUEAAAAATAHAAAACjEwLzI0LzIwMjMIAAAACTMvMzEvMjAxNAkAAAABMIF0GN2L1NsIhX1S4I3U2wglQ0lRLk5ZU0U6R00uSVFfSU5DX1RBWC5DUTEyMDEwLi4uLlVTRAEAAABU7qUDAgAAAAM1MDkBCAAAAAUAAAABMQEAAAAKMTQ1MTYyMTk5MAMAAAADMTYwAgAAAAI3NQQAAAABMAcAAAAKMTAvMjQvMjAyMwgAAAAJMy8zMS8yMDEwCQAAAAEwm8IY3YvU2whQP1XgjdTbCCZDSVEuVFNFOjcyMDMuSVFfSU5DX1RBWC5DUTEyMDIxLi4uLlVTRAEAAAC84AQAAgAAAAsyNTE5Ljc2OTU5OAEIAAAABQAAAAExAQAAAAstMjA5MDgwODUzNQMAAAADMTYwAgAAAAI3NQQAAAABMAcAAAAKMTAvMjQvMjAyMwgAAAAJMy8zMS8yMDIxCQAAAAEwEVAE3IvU2wiZ9lDgjdTbCCZDSVEuVFNFOjcyMDMuSVFfSU5DX1RBWC5DUTEyMDE3Li4uLlVTRAEAAAC84AQAAgAAAAo5MjkuNjUwMjM4AQgAAAAFAAAAATEBAAAACjE4OTQxNTA5ODQDAAAAAzE2MAIAAAACNzUEAAAAATAHAAAACjEwLzI0LzIwMjMIAAAACTMvMzEvMjAxNwkAAAABMDeeBNyL1NsIvTox4I3U2wgmQ0lR</t>
  </si>
  <si>
    <t>LlRTRTo3MjAzLklRX0lOQ19UQVguQ1ExMjAxMy4uLi5VU0QBAAAAvOAEAAIAAAALMTg0MS43ODU3MDEBCAAAAAUAAAABMQEAAAAKMTY4NDI3NjczMQMAAAADMTYwAgAAAAI3NQQAAAABMAcAAAAKMTAvMjQvMjAyMwgAAAAJMy8zMS8yMDEzCQAAAAEwbA6n3IvU2wgywEbgjdTbCCZDSVEuVFNFOjcyMDMuSVFfSU5DX1RBWC5DUTEyMDA5Li4uLlVTRAEAAAC84AQAAgAAAAwtMjE3Mi4zNzg2MTcBCAAAAAUAAAABMQEAAAAKMTM4MTIyMjYzNQMAAAADMTYwAgAAAAI3NQQAAAABMAcAAAAKMTAvMjQvMjAyMwgAAAAJMy8zMS8yMDA5CQAAAAEwgTWn3IvU2wjX4yvgjdTbCCtDSVEuTkFTREFRR1M6VFNMQS5JUV9JTkNfVEFYLkNRMTIwMjAuLi4uVVNEAQAAABDGogECAAAAATIBCAAAAAUAAAABMQEAAAAKMjA5MjgxNTEwMQMAAAADMTYwAgAAAAI3NQQAAAABMAcAAAAKMTAvMjQvMjAyMwgAAAAJMy8zMS8yMDIwCQAAAAEwoHgW3IvU2wiD6DLgjdTbCCtDSVEuTkFTREFRR1M6VFNMQS5JUV9JTkNfVEFYLkNRMTIwMTYuLi4uVVNEAQAAABDGogECAAAABTMuODQ2AQgAAAAFAAAAATEBAAAACjE4NDEzMjcxMjQDAAAAAzE2MAIAAAACNzUEAAAAATAHAAAACjEwLzI0LzIwMjMIAAAACTMvMzEvMjAxNgkAAAABMOrGFtyL1NsIisxA4I3U2wgrQ0lRLk5BU0RBUUdTOlRTTEEuSVFfSU5DX1RBWC5DUTEyMDEyLi4uLlVTRAEA</t>
  </si>
  <si>
    <t>AAAQxqIBAgAAAAUwLjA1OQEIAAAABQAAAAExAQAAAAoxNjE2NzY2MTE2AwAAAAMxNjACAAAAAjc1BAAAAAEwBwAAAAoxMC8yNC8yMDIzCAAAAAkzLzMxLzIwMTIJAAAAATDEbgLbi9TbCP/bOOCN1NsIK0NJUS5OQVNEQVFHUzpUU0xBLklRX0lOQ19UQVguQ1ExMjAwOC4uLi5VU0QBAAAAEMaiAQMAAAAAAJu8AtuL1NsISlU34I3U2wgmQ0lRLlRTRTo4MDU4LklRX0lOQ19UQVguQ1ExMjAxOS4uLi5VU0QBAAAAgf8HAAIAAAAKNDYyLjUyMTQxOQEIAAAABQAAAAExAQAAAAoyMDQxOTQzNTM4AwAAAAMxNjACAAAAAjc1BAAAAAEwBwAAAAoxMC8yNC8yMDIzCAAAAAkzLzMxLzIwMTkJAAAAATBmL/rai9TbCHodGeCN1NsIJkNJUS5UU0U6ODA1OC5JUV9JTkNfVEFYLkNRMTIwMTUuLi4uVVNEAQAAAIH/BwACAAAACjU0NS43MTIxNTMBCAAAAAUAAAABMQEAAAAKMTc5NzQ3NTcxNgMAAAADMTYwAgAAAAI3NQQAAAABMAcAAAAKMTAvMjQvMjAyMwgAAAAJMy8zMS8yMDE1CQAAAAEwdVb62ovU2wi8/h3gjdTbCCZDSVEuVFNFOjgwNTguSVFfSU5DX1RBWC5DUTEyMDExLi4uLlVTRAEAAACB/wcAAgAAAAo0NzcuMjA5OTE0AQgAAAAFAAAAATEBAAAACjE1NTgyNzg4NjQDAAAAAzE2MAIAAAACNzUEAAAAATAHAAAACjEwLzI0LzIwMjMIAAAACTMvMzEvMjAxMQkAAAABMJiNv9qL1NsI3s0h4I3U2wgqQ0lRLktPU0U6QTAw</t>
  </si>
  <si>
    <t>NTM4MC5JUV9JTkNfVEFYLkNRMTIwMjIuLi4uVVNEAQAAAExZDQACAAAACjQxMi42NDMwMzUBCAAAAAUAAAABMQEAAAALLTIwMzE1ODI0ODIDAAAAAzE2MAIAAAACNzUEAAAAATAHAAAACjEwLzI0LzIwMjMIAAAACTMvMzEvMjAyMgkAAAABMAPcv9qL1NsItjMY4I3U2wgqQ0lRLktPU0U6QTAwNTM4MC5JUV9JTkNfVEFYLkNRMTIwMTguLi4uVVNEAQAAAExZDQACAAAACjE4Mi45OTQ5MzIBCAAAAAUAAAABMQEAAAAKMTk3NjkzMDI0MQMAAAADMTYwAgAAAAI3NQQAAAABMAcAAAAKMTAvMjQvMjAyMwgAAAAJMy8zMS8yMDE4CQAAAAEwU7Vk2ovU2wihMSHgjdTbCCpDSVEuS09TRTpBMDA1MzgwLklRX0lOQ19UQVguQ1ExMjAxNC4uLi5VU0QBAAAATFkNAAIAAAAKNjI1Ljk2NDkzOAEIAAAABQAAAAExAQAAAAoxNzUzNDk3MjYzAwAAAAMxNjACAAAAAjc1BAAAAAEwBwAAAAoxMC8yNC8yMDIzCAAAAAkzLzMxLzIwMTQJAAAAATBd3GTai9TbCN2aDOCN1NsIKkNJUS5LT1NFOkEwMDUzODAuSVFfSU5DX1RBWC5DUTEyMDEwLi4uLlVTRAEAAABMWQ0AAgAAAAoyNzMuNTg0MTQ3AQgAAAAFAAAAATEBAAAACjE3MzQwODI3NzYDAAAAAzE2MAIAAAACNzUEAAAAATAHAAAACjEwLzI0LzIwMjMIAAAACTMvMzEvMjAxMAkAAAABMGYOQtqL1NsIEkwD4I3U2wgqQ0lRLktPU0U6QTAwMDI3MC5JUV9JTkNfVEFYLkNRMTIwMjEu</t>
  </si>
  <si>
    <t>Li4uVVNEAQAAALbcJQACAAAACjI1Mi4xMDM4ODMBCAAAAAUAAAABMQEAAAALLTIwODMyMDYwMTEDAAAAAzE2MAIAAAACNzUEAAAAATAHAAAACjEwLzI0LzIwMjMIAAAACTMvMzEvMjAyMQkAAAABMIlcQtqL1NsIPf35343U2wgqQ0lRLktPU0U6QTAwMDI3MC5JUV9JTkNfVEFYLkNRMTIwMTcuLi4uVVNEAQAAALbcJQACAAAACDEuNjk4NjI5AQgAAAAFAAAAATEBAAAACjE5MDM2ODk3ODEDAAAAAzE2MAIAAAACNzUEAAAAATAHAAAACjEwLzI0LzIwMjMIAAAACTMvMzEvMjAxNwkAAAABMJBRANqL1NsIz0X8343U2wgqQ0lRLktPU0U6QTAwMDI3MC5JUV9JTkNfVEFYLkNRMTIwMTMuLi4uVVNEAQAAALbcJQACAAAACjE2OC40MjcxODMBCAAAAAUAAAABMQEAAAAKMTczMzI0OTM0MwMAAAADMTYwAgAAAAI3NQQAAAABMAcAAAAKMTAvMjQvMjAyMwgAAAAJMy8zMS8yMDEzCQAAAAEwsp8A2ovU2wjF9/vfjdTbCCpDSVEuS09TRTpBMDAwMjcwLklRX0lOQ19UQVguQ1ExMjAwOS4uLi5VU0QBAAAAttwlAAMAAAAAAGJnuNmL1NsILPfy343U2wgmQ0lRLlRTRTo3MjY5LklRX0lOQ19UQVguQ1ExMjAyMC4uLi5VU0QBAAAADy4KAAIAAAAKMjY0Ljg3NDI3MgEIAAAABQAAAAExAQAAAAoyMDQzNzcwNDM2AwAAAAMxNjACAAAAAjc1BAAAAAEwBwAAAAoxMC8yNC8yMDIzCAAAAAkzLzMxLzIwMjAJAAAAATCAtbjZi9TbCJb8</t>
  </si>
  <si>
    <t>8N+N1NsIJkNJUS5UU0U6NzI2OS5JUV9JTkNfVEFYLkNRMTIwMTYuLi4uVVNEAQAAAA8uCgACAAAACjIyNy43ODU2NzkBCAAAAAUAAAABMQEAAAAKMTc5OTI0ODg0OQMAAAADMTYwAgAAAAI3NQQAAAABMAcAAAAKMTAvMjQvMjAyMwgAAAAJMy8zMS8yMDE2CQAAAAEw0UqX2YvU2wjsUwjgjdTbCCZDSVEuVFNFOjcyNjkuSVFfSU5DX1RBWC5DUTEyMDEyLi4uLlVTRAEAAAAPLgoAAgAAAAoxNTUuNTg3OTE4AQgAAAAFAAAAATEBAAAACjE1NTQ5NjEyMjkDAAAAAzE2MAIAAAACNzUEAAAAATAHAAAACjEwLzI0LzIwMjMIAAAACTMvMzEvMjAxMgkAAAABMPCYl9mL1NsIn8n/343U2wgmQ0lRLlRTRTo3MjY5LklRX0lOQ19UQVguQ1ExMjAwOC4uLi5VU0QBAAAADy4KAAIAAAAKMTIzLjcxMjU3NQEIAAAABQAAAAExAQAAAAoxMDYyODY1MjQ3AwAAAAMxNjACAAAAAjc1BAAAAAEwBwAAAAoxMC8yNC8yMDIzCAAAAAkzLzMxLzIwMDgJAAAAATCuclLZi9TbCLAV5d+N1NsIJkNJUS5OWVNFOkhNQy5JUV9JTkNfVEFYLkNRMTIwMjIuLi4uVVNEAQAAAJVBBAACAAAACjY2Mi41MzI3MzYBCAAAAAUAAAABMQEAAAALLTIwMzk5MDU5NDgDAAAAAzE2MAIAAAACNzUEAAAAATAHAAAACjEwLzI0LzIwMjMIAAAACTMvMzEvMjAyMgkAAAABMN9f8diL1NsICsnX343U2wgmQ0lRLk5ZU0U6SE1DLklRX0lOQ19UQVguQ1ExMjAxOC4u</t>
  </si>
  <si>
    <t>Li5VU0QBAAAAlUEEAAIAAAAKNjQ3LjE0NDcwNAEIAAAABQAAAAExAQAAAAoxOTY4Nzk3NjI2AwAAAAMxNjACAAAAAjc1BAAAAAEwBwAAAAoxMC8yNC8yMDIzCAAAAAkzLzMxLzIwMTgJAAAAATD/rfHYi9TbCAJ+19+N1NsIJUNJUS5OWVNFOkdNLklRX0lOQ19UQVguQ1EyMjAxMi4uLi5VU0QBAAAAVO6lAwIAAAADMjQxAQgAAAAFAAAAATEBAAAACjE2MjgxMDQwNDADAAAAAzE2MAIAAAACNzUEAAAAATAHAAAACjEwLzI0LzIwMjMIAAAACTYvMzAvMjAxMgkAAAABMI6bGN2L1NsIPz1M4I3U2wgrQ0lRLk5BU0RBUUdTOlRTTEEuSVFfSU5DX1RBWC5DUTIyMDIyLi4uLlVTRAEAAAAQxqIBAgAAAAMyMDUBCAAAAAUAAAABMQEAAAALLTIwMzc0MTc1ODcDAAAAAzE2MAIAAAACNzUEAAAAATAHAAAACjEwLzI0LzIwMjMIAAAACTYvMzAvMjAyMgkAAAABMJZcp9yL1NsIj5lG4I3U2wgrQ0lRLk5BU0RBUUdTOlRTTEEuSVFfSU5DX1RBWC5DUTIyMDE4Li4uLlVTRAEAAAAQxqIBAgAAAAYxMy43MDcBCAAAAAUAAAABMQEAAAAKMTk3Mjc1MDUzMQMAAAADMTYwAgAAAAI3NQQAAAABMAcAAAAKMTAvMjQvMjAyMwgAAAAJNi8zMC8yMDE4CQAAAAEw458W3IvU2wipgDXgjdTbCCZDSVEuVFNFOjgwNTguSVFfSU5DX1RBWC5DUTIyMDE3Li4uLlVTRAEAAACB/wcAAgAAAAkzMTguNzc4NjUBCAAAAAUAAAABMQEAAAAKMTg1MTI4</t>
  </si>
  <si>
    <t>NzQzNQMAAAADMTYwAgAAAAI3NQQAAAABMAcAAAAKMTAvMjQvMjAyMwgAAAAJNi8zMC8yMDE3CQAAAAEwZi/62ovU2wg4Zi/gjdTbCCZDSVEuVFNFOjgwNTguSVFfSU5DX1RBWC5DUTIyMDEzLi4uLlVTRAEAAACB/wcAAgAAAAo0NDguMTQzNDY3AQgAAAAFAAAAATEBAAAACjE2Mjg5MjY4MjcDAAAAAzE2MAIAAAACNzUEAAAAATAHAAAACjEwLzI0LzIwMjMIAAAACTYvMzAvMjAxMwkAAAABMIZ9+tqL1NsIKsIn4I3U2wgqQ0lRLktPU0U6QTAwNTM4MC5JUV9JTkNfVEFYLkNRMjIwMTYuLi4uVVNEAQAAAExZDQACAAAACjUzNS43MjU1NjEBCAAAAAUAAAABMQEAAAAKMTg2NzM3ODcwNAMAAAADMTYwAgAAAAI3NQQAAAABMAcAAAAKMTAvMjQvMjAyMwgAAAAJNi8zMC8yMDE2CQAAAAEwU7Vk2ovU2whUQRvgjdTbCCpDSVEuS09TRTpBMDA1MzgwLklRX0lOQ19UQVguQ1EyMjAwOC4uLi5VU0QBAAAATFkNAAMAAAAAAH81QtqL1NsI1yQM4I3U2wgqQ0lRLktPU0U6QTAwMDI3MC5JUV9JTkNfVEFYLkNRMjIwMTkuLi4uVVNEAQAAALbcJQACAAAACTEyOS44ODc4NwEIAAAABQAAAAExAQAAAAoyMDcxODkzNjk2AwAAAAMxNjACAAAAAjc1BAAAAAEwBwAAAAoxMC8yNC8yMDIzCAAAAAk2LzMwLzIwMTkJAAAAATCIKgDai9TbCLNVEeCN1NsIKkNJUS5LT1NFOkEwMDAyNzAuSVFfSU5DX1RBWC5DUTIyMDExLi4uLlVTRAEA</t>
  </si>
  <si>
    <t>AAC23CUAAgAAAAoyNzYuNjgzNjIxAQgAAAAFAAAAATEBAAAACjE3MzMyNDkzODkDAAAAAzE2MAIAAAACNzUEAAAAATAHAAAACjEwLzI0LzIwMjMIAAAACTYvMzAvMjAxMQkAAAABME9AuNmL1NsIkp4B4I3U2wgmQ0lRLlRTRTo3MjY5LklRX0lOQ19UQVguQ1EyMjAxNC4uLi5VU0QBAAAADy4KAAIAAAAKMTU2LjM4MDUwNgEIAAAABQAAAAExAQAAAAoxNjk1MTE4NDI5AwAAAAMxNjACAAAAAjc1BAAAAAEwBwAAAAoxMC8yNC8yMDIzCAAAAAk2LzMwLzIwMTQJAAAAATDfcZfZi9TbCJc459+N1NsIJENJUS5OWVNFOkYuSVFfSU5DX1RBWC5DUTIyMDIxLi4uLlVTRAEAAABfnwEAAgAAAAMxODIBCAAAAAUAAAABMQEAAAALLTIwODc3NTIzNjkDAAAAAzE2MAIAAAACNzUEAAAAATAHAAAACjEwLzI0LzIwMjMIAAAACTYvMzAvMjAyMQkAAAABML6ZUtmL1NsIEsPd343U2wgkQ0lRLk5ZU0U6Ri5JUV9JTkNfVEFYLkNRMjIwMTMuLi4uVVNEAQAAAF+fAQACAAAAAzU4NQEIAAAABQAAAAExAQAAAAoxNjg4OTE0MjAyAwAAAAMxNjACAAAAAjc1BAAAAAEwBwAAAAoxMC8yNC8yMDIzCAAAAAk2LzMwLzIwMTMJAAAAATAsyR/Zi9TbCEcE2d+N1NsIJUNJUS5OWVNFOkdNLklRX0lOQ19UQVguQ1ExMjAyMC4uLi5VU0QBAAAAVO6lAwIAAAADMzU3AQgAAAAFAAAAATEBAAAACjIwOTU3MzI0NDUDAAAAAzE2MAIAAAACNzUEAAAA</t>
  </si>
  <si>
    <t>ATAHAAAACjEwLzI0LzIwMjMIAAAACTMvMzEvMjAyMAkAAAABMB9vCN2L1NsIP5Jc4I3U2wgmQ0lRLlRTRTo3MjAzLklRX0lOQ19UQVguQ1ExMjAxNS4uLi5VU0QBAAAAvOAEAAIAAAAKODY0Ljc4MDQxNQEIAAAABQAAAAExAQAAAAoxNzk3MzM5ODk0AwAAAAMxNjACAAAAAjc1BAAAAAEwBwAAAAoxMC8yNC8yMDIzCAAAAAkzLzMxLzIwMTUJAAAAATBFxQTci9TbCAzbQeCN1NsIJkNJUS5UU0U6ODA1OC5JUV9JTkNfVEFYLkNRMTIwMTMuLi4uVVNEAQAAAIH/BwACAAAACTI0Mi43NjIzNgEIAAAABQAAAAExAQAAAAoxNzAzNzMxNzI0AwAAAAMxNjACAAAAAjc1BAAAAAEwBwAAAAoxMC8yNC8yMDIzCAAAAAkzLzMxLzIwMTMJAAAAATCGffrai9TbCEqOEuCN1NsIKkNJUS5LT1NFOkEwMDUzODAuSVFfSU5DX1RBWC5DUTEyMDEyLi4uLlVTRAEAAABMWQ0AAgAAAAo2MTUuMTY5Nzk2AQgAAAAFAAAAATEBAAAACjE2NDAzMzA0NDUDAAAAAzE2MAIAAAACNzUEAAAAATAHAAAACjEwLzI0LzIwMjMIAAAACTMvMzEvMjAxMgkAAAABMGYOQtqL1NsIJlzy343U2wgqQ0lRLktPU0U6QTAwMDI3MC5JUV9JTkNfVEFYLkNRMTIwMTEuLi4uVVNEAQAAALbcJQACAAAACjI4OS42ODk4NTkBCAAAAAUAAAABMQEAAAAKMTczMzI0OTM0MAMAAAADMTYwAgAAAAI3NQQAAAABMAcAAAAKMTAvMjQvMjAyMwgAAAAJMy8zMS8yMDExCQAA</t>
  </si>
  <si>
    <t>AAEwYme42YvU2wjeKOTfjdTbCCZDSVEuVFNFOjcyNjkuSVFfSU5DX1RBWC5DUTEyMDEwLi4uLlVTRAEAAAAPLgoAAgAAAAkxNjcuNzc0MDMBCAAAAAUAAAABMQEAAAAKMTM4MjU0NDc0NgMAAAADMTYwAgAAAAI3NQQAAAABMAcAAAAKMTAvMjQvMjAyMwgAAAAJMy8zMS8yMDEwCQAAAAEwmktS2YvU2wi96ubfjdTbCCVDSVEuTllTRTpHTS5JUV9JTkNfVEFYLkNRNDIwMTkuLi4uVVNEAQAAAFTupQMCAAAABC0xNjMBCAAAAAUAAAABMQEAAAAKMjA3OTUyNzQ1NwMAAAADMTYwAgAAAAI3NQQAAAABMAcAAAAKMTAvMjQvMjAyMwgAAAAKMTIvMzEvMjAxOQkAAAABMB9vCN2L1NsI52Jg4I3U2wglQ0lRLk5ZU0U6R00uSVFfSU5DX1RBWC5DUTQyMDIxLi4uLlVTRAEAAABU7qUDAgAAAAM0NzEBCAAAAAUAAAABMQEAAAALLTIwNjI2NTkwMjADAAAAAzE2MAIAAAACNzUEAAAAATAHAAAACjEwLzI0LzIwMjMIAAAACjEyLzMxLzIwMjEJAAAAATAfbwjdi9TbCBmhXeCN1NsIJUNJUS5OWVNFOkdNLklRX0lOQ19UQVguQ1E0MjAxNy4uLi5VU0QBAAAAVO6lAwIAAAAENzg5NgEIAAAABQAAAAExAQAAAAoxOTQzOTIyOTQ4AwAAAAMxNjACAAAAAjc1BAAAAAEwBwAAAAoxMC8yNC8yMDIzCAAAAAoxMi8zMS8yMDE3CQAAAAEw05QI3YvU2wiIN2LgjdTbCCVDSVEuTllTRTpHTS5JUV9JTkNfVEFYLkNRNDIwMTMuLi4uVVNEAQAA</t>
  </si>
  <si>
    <t>AFTupQMCAAAAAzEzNAEIAAAABQAAAAExAQAAAAoxNzE3NjI1NzU2AwAAAAMxNjACAAAAAjc1BAAAAAEwBwAAAAoxMC8yNC8yMDIzCAAAAAoxMi8zMS8yMDEzCQAAAAEwgXQY3YvU2whPllrgjdTbCCVDSVEuTllTRTpHTS5JUV9JTkNfVEFYLkNRNDIwMDkuLi4uVVNEAQAAAFTupQMCAAAABC04NjEBCAAAAAUAAAABMQEAAAAKMTQzNDM1OTk1MQMAAAADMTYwAgAAAAI3NQQAAAABMAcAAAAKMTAvMjQvMjAyMwgAAAAKMTIvMzEvMjAwOQkAAAABMJvCGN2L1NsI1EpY4I3U2wgmQ0lRLlRTRTo3MjAzLklRX0lOQ19UQVguQ1E0MjAyMC4uLi5VU0QBAAAAvOAEAAIAAAALMjY1MS42MjIzOTUBCAAAAAUAAAABMQEAAAAKMjA4MDIwMjc2NwMAAAADMTYwAgAAAAI3NQQAAAABMAcAAAAKMTAvMjQvMjAyMwgAAAAKMTIvMzEvMjAyMAkAAAABMBFQBNyL1NsI5kY04I3U2wgmQ0lRLlRTRTo3MjAzLklRX0lOQ19UQVguQ1E0MjAxNi4uLi5VU0QBAAAAvOAEAAIAAAALMTQ1OC44NDM1OTkBCAAAAAUAAAABMQEAAAAKMTgyNzc1OTgwNgMAAAADMTYwAgAAAAI3NQQAAAABMAcAAAAKMTAvMjQvMjAyMwgAAAAKMTIvMzEvMjAxNgkAAAABMDeeBNyL1NsIxOZG4I3U2wgmQ0lRLlRTRTo3MjAzLklRX0lOQ19UQVguQ1E0MjAxMi4uLi5VU0QBAAAAvOAEAAIAAAAKNzc4LjY5MjQxNQEIAAAABQAAAAExAQAAAAoxNjYwNzk1MTgxAwAA</t>
  </si>
  <si>
    <t>AAMxNjACAAAAAjc1BAAAAAEwBwAAAAoxMC8yNC8yMDIzCAAAAAoxMi8zMS8yMDEyCQAAAAEwbA6n3IvU2wiu7y7gjdTbCCZDSVEuVFNFOjcyMDMuSVFfSU5DX1RBWC5DUTQyMDA4Li4uLlVTRAEAAAC84AQAAgAAAAwtMTEwNi44MzI4OTUBCAAAAAUAAAABMQEAAAAKMTMyMTg4MDg2NwMAAAADMTYwAgAAAAI3NQQAAAABMAcAAAAKMTAvMjQvMjAyMwgAAAAKMTIvMzEvMjAwOAkAAAABMJZcp9yL1NsIFs814I3U2wgrQ0lRLk5BU0RBUUdTOlRTTEEuSVFfSU5DX1RBWC5DUTQyMDE5Li4uLlVTRAEAAAAQxqIBAgAAAAI0MgEIAAAABQAAAAExAQAAAAoyMDc5MTI4NzcwAwAAAAMxNjACAAAAAjc1BAAAAAEwBwAAAAoxMC8yNC8yMDIzCAAAAAoxMi8zMS8yMDE5CQAAAAEwoHgW3IvU2wgLwingjdTbCCtDSVEuTkFTREFRR1M6VFNMQS5JUV9JTkNfVEFYLkNRNDIwMTUuLi4uVVNEAQAAABDGogECAAAABTUuMDQ4AQgAAAAFAAAAATEBAAAACjE4MzAxNDQyNTADAAAAAzE2MAIAAAACNzUEAAAAATAHAAAACjEwLzI0LzIwMjMIAAAACjEyLzMxLzIwMTUJAAAAATDqxhbci9TbCFe4LeCN1NsIK0NJUS5OQVNEQVFHUzpUU0xBLklRX0lOQ19UQVguQ1E0MjAxMS4uLi5VU0QBAAAAEMaiAQIAAAAFMC4xMTIBCAAAAAUAAAABMQEAAAAKMTU5MDYxODk4MgMAAAADMTYwAgAAAAI3NQQAAAABMAcAAAAKMTAvMjQvMjAyMwgAAAAK</t>
  </si>
  <si>
    <t>MTIvMzEvMjAxMQkAAAABMMRuAtuL1NsIovgq4I3U2wgmQ0lRLlRTRTo4MDU4LklRX0lOQ19UQVguQ1E0MjAyMi4uLi5VU0QBAAAAgf8HAAIAAAAKNTY2LjE4ODY1MgEIAAAABQAAAAExAQAAAAstMjA2MjQ2ODYyMQMAAAADMTYwAgAAAAI3NQQAAAABMAcAAAAKMTAvMjQvMjAyMwgAAAAKMTIvMzEvMjAyMgkAAAABMJu8AtuL1NsISbFD4I3U2wgmQ0lRLlRTRTo4MDU4LklRX0lOQ19UQVguQ1E0MjAxOC4uLi5VU0QBAAAAgf8HAAIAAAAJMzk0LjY0MDY2AQgAAAAFAAAAATEBAAAACjE5NDM2NTgzNzcDAAAAAzE2MAIAAAACNzUEAAAAATAHAAAACjEwLzI0LzIwMjMIAAAACjEyLzMxLzIwMTgJAAAAATBmL/rai9TbCFDVKOCN1NsIJkNJUS5UU0U6ODA1OC5JUV9JTkNfVEFYLkNRNDIwMTQuLi4uVVNEAQAAAIH/BwACAAAACjI0Mi44Mjc5MjgBCAAAAAUAAAABMQEAAAAKMTcxNzU0MDY3NgMAAAADMTYwAgAAAAI3NQQAAAABMAcAAAAKMTAvMjQvMjAyMwgAAAAKMTIvMzEvMjAxNAkAAAABMHVW+tqL1NsIY9QW4I3U2wgmQ0lRLlRTRTo4MDU4LklRX0lOQ19UQVguQ1E0MjAxMC4uLi5VU0QBAAAAgf8HAAIAAAAKNjUzLjQ5MTA4OQEIAAAABQAAAAExAQAAAAoxNDMwMjE0NjEyAwAAAAMxNjACAAAAAjc1BAAAAAEwBwAAAAoxMC8yNC8yMDIzCAAAAAoxMi8zMS8yMDEwCQAAAAEwmI2/2ovU2whFQBLgjdTbCCpDSVEu</t>
  </si>
  <si>
    <t>S09TRTpBMDA1MzgwLklRX0lOQ19UQVguQ1E0MjAyMS4uLi5VU0QBAAAATFkNAAIAAAAKNjQ4Ljg3NTIxNQEIAAAABQAAAAExAQAAAAstMjA1NzEyODg4OAMAAAADMTYwAgAAAAI3NQQAAAABMAcAAAAKMTAvMjQvMjAyMwgAAAAKMTIvMzEvMjAyMQkAAAABMAPcv9qL1NsIAI0k4I3U2wgqQ0lRLktPU0U6QTAwNTM4MC5JUV9JTkNfVEFYLkNRNDIwMTcuLi4uVVNEAQAAAExZDQACAAAACy04MTYuMDYxODk2AQgAAAAFAAAAATEBAAAACjE5NDg3MTA4NTkDAAAAAzE2MAIAAAACNzUEAAAAATAHAAAACjEwLzI0LzIwMjMIAAAACjEyLzMxLzIwMTcJAAAAATBTtWTai9TbCDHpDOCN1NsIKkNJUS5LT1NFOkEwMDUzODAuSVFfSU5DX1RBWC5DUTQyMDEzLi4uLlVTRAEAAABMWQ0AAgAAAAo3NzAuMTAxNTE4AQgAAAAFAAAAATEBAAAACjE3NTIwNDkyNDEDAAAAAzE2MAIAAAACNzUEAAAAATAHAAAACjEwLzI0LzIwMjMIAAAACjEyLzMxLzIwMTMJAAAAATBd3GTai9TbCN2aDOCN1NsIKkNJUS5LT1NFOkEwMDUzODAuSVFfSU5DX1RBWC5DUTQyMDA5Li4uLlVTRAEAAABMWQ0AAwAAAAAAZg5C2ovU2wjeB/3fjdTbCCpDSVEuS09TRTpBMDAwMjcwLklRX0lOQ19UQVguQ1E0MjAyMC4uLi5VU0QBAAAAttwlAAIAAAAKMTQxLjk3Njc3NQEIAAAABQAAAAExAQAAAAstMjEwODMzMTU1NQMAAAADMTYwAgAAAAI3NQQAAAABMAcA</t>
  </si>
  <si>
    <t>AAAKMTAvMjQvMjAyMwgAAAAKMTIvMzEvMjAyMAkAAAABMIlcQtqL1NsI/P0C4I3U2wgqQ0lRLktPU0U6QTAwMDI3MC5JUV9JTkNfVEFYLkNRNDIwMTYuLi4uVVNEAQAAALbcJQACAAAACjExMy4yNzg2NjYBCAAAAAUAAAABMQEAAAAKMTg3NTg3NTgzOAMAAAADMTYwAgAAAAI3NQQAAAABMAcAAAAKMTAvMjQvMjAyMwgAAAAKMTIvMzEvMjAxNgkAAAABMJBRANqL1NsImaDk343U2wgqQ0lRLktPU0U6QTAwMDI3MC5JUV9JTkNfVEFYLkNRNDIwMTIuLi4uVVNEAQAAALbcJQACAAAACjEwNi40MjEyNDcBCAAAAAUAAAABMQEAAAAKMTY4MzQ2NjE5MgMAAAADMTYwAgAAAAI3NQQAAAABMAcAAAAKMTAvMjQvMjAyMwgAAAAKMTIvMzEvMjAxMgkAAAABMLKfANqL1NsIBbj+343U2wgqQ0lRLktPU0U6QTAwMDI3MC5JUV9JTkNfVEFYLkNRNDIwMDguLi4uVVNEAQAAALbcJQADAAAAAABiZ7jZi9TbCPAz4N+N1NsIJkNJUS5UU0U6NzI2OS5JUV9JTkNfVEFYLkNRNDIwMTkuLi4uVVNEAQAAAA8uCgACAAAACTk2LjA1NTI4MwEIAAAABQAAAAExAQAAAAoyMDE0MDQxMjg4AwAAAAMxNjACAAAAAjc1BAAAAAEwBwAAAAoxMC8yNC8yMDIzCAAAAAoxMi8zMS8yMDE5CQAAAAEwgLW42YvU2wgA7QHgjdTbCCZDSVEuVFNFOjcyNjkuSVFfSU5DX1RBWC5DUTQyMDE1Li4uLlVTRAEAAAAPLgoAAgAAAAoxNDUuNTI0MTM0AQgAAAAF</t>
  </si>
  <si>
    <t>AAAAATEBAAAACjE3NzU4MDE3NjMDAAAAAzE2MAIAAAACNzUEAAAAATAHAAAACjEwLzI0LzIwMjMIAAAACjEyLzMxLzIwMTUJAAAAATDRSpfZi9TbCP5e3t+N1NsIJkNJUS5UU0U6NzI2OS5JUV9JTkNfVEFYLkNRNDIwMTEuLi4uVVNEAQAAAA8uCgACAAAACjI0OS43NjYwNTkBCAAAAAUAAAABMQEAAAAKMTUxMTMyMzIwMwMAAAADMTYwAgAAAAI3NQQAAAABMAcAAAAKMTAvMjQvMjAyMwgAAAAKMTIvMzEvMjAxMQkAAAABMPCYl9mL1NsI/WPl343U2wgkQ0lRLk5ZU0U6Ri5JUV9JTkNfVEFYLkNRNDIwMTguLi4uVVNEAQAAAF+fAQACAAAAAjk1AQgAAAAFAAAAATEBAAAACjIwMDgwNzc4NjkDAAAAAzE2MAIAAAACNzUEAAAAATAHAAAACjEwLzI0LzIwMjMIAAAACjEyLzMxLzIwMTgJAAAAATDMwFLZi9TbCBRK6N+N1NsIKkNJUS5LT1NFOkEwMDAyNzAuSVFfSU5DX1RBWC5DUTMyMDE2Li4uLlVTRAEAAAC23CUAAgAAAAoxOTUuMzk2NDAzAQgAAAAFAAAAATEBAAAACjE4NjczMzU4NTADAAAAAzE2MAIAAAACNzUEAAAAATAHAAAACjEwLzI0LzIwMjMIAAAACTkvMzAvMjAxNgkAAAABMJBRANqL1NsIWQcI4I3U2wgmQ0lRLlRTRTo3MjY5LklRX0lOQ19UQVguQ1EzMjAxMS4uLi5VU0QBAAAADy4KAAIAAAAIODYuNzU3NDYBCAAAAAUAAAABMQEAAAAKMTQ4MTYxNDk5MAMAAAADMTYwAgAAAAI3NQQAAAABMAcAAAAK</t>
  </si>
  <si>
    <t>MTAvMjQvMjAyMwgAAAAJOS8zMC8yMDExCQAAAAEw8JiX2YvU2wj9Y+XfjdTbCCVDSVEuTllTRTpHTS5JUV9JTkNfVEFYLkNRMTIwMTMuLi4uVVNEAQAAAFTupQMCAAAAAzQwOQEIAAAABQAAAAExAQAAAAoxNjg4MDA1MjA3AwAAAAMxNjACAAAAAjc1BAAAAAEwBwAAAAoxMC8yNC8yMDIzCAAAAAkzLzMxLzIwMTMJAAAAATCOmxjdi9TbCAdQTeCN1NsIJkNJUS5UU0U6NzIwMy5JUV9JTkNfVEFYLkNRMTIwMTIuLi4uVVNEAQAAALzgBAACAAAACzE2NzMuOTEwOTc0AQgAAAAFAAAAATEBAAAACjE2MjM4NTEwMzgDAAAAAzE2MAIAAAACNzUEAAAAATAHAAAACjEwLzI0LzIwMjMIAAAACTMvMzEvMjAxMgkAAAABMGwOp9yL1NsIRWxR4I3U2wgrQ0lRLk5BU0RBUUdTOlRTTEEuSVFfSU5DX1RBWC5DUTEyMDE5Li4uLlVTRAEAAAAQxqIBAgAAAAIyMwEIAAAABQAAAAExAQAAAAoyMDMyMDQ1MTIwAwAAAAMxNjACAAAAAjc1BAAAAAEwBwAAAAoxMC8yNC8yMDIzCAAAAAkzLzMxLzIwMTkJAAAAATCgeBbci9TbCC/iPeCN1NsIJkNJUS5UU0U6ODA1OC5JUV9JTkNfVEFYLkNRMTIwMTQuLi4uVVNEAQAAAIH/BwACAAAACDI2Mi45NjI2AQgAAAAFAAAAATEBAAAACjE3NDMzNzEyNjkDAAAAAzE2MAIAAAACNzUEAAAAATAHAAAACjEwLzI0LzIwMjMIAAAACTMvMzEvMjAxNAkAAAABMIZ9+tqL1NsIjW804I3U2wgqQ0lRLktP</t>
  </si>
  <si>
    <t>U0U6QTAwMDI3MC5JUV9JTkNfVEFYLkNRMTIwMjAuLi4uVVNEAQAAALbcJQACAAAACDEzLjE0NDk4AQgAAAAFAAAAATEBAAAACy0yMTM1ODA0OTc5AwAAAAMxNjACAAAAAjc1BAAAAAEwBwAAAAoxMC8yNC8yMDIzCAAAAAkzLzMxLzIwMjAJAAAAATCJXELai9TbCFnWC+CN1NsIJkNJUS5UU0U6NzI2OS5JUV9JTkNfVEFYLkNRMTIwMTkuLi4uVVNEAQAAAA8uCgACAAAACy0xNTQuOTEzODEyAQgAAAAFAAAAATEBAAAACjE5NzAyMjA3NjkDAAAAAzE2MAIAAAACNzUEAAAAATAHAAAACjEwLzI0LzIwMjMIAAAACTMvMzEvMjAxOQkAAAABMIC1uNmL1NsIBebf343U2wgmQ0lRLlRTRTo3MjY5LklRX0lOQ19UQVguQ1ExMjAxMS4uLi5VU0QBAAAADy4KAAIAAAAJNjguMTQ2OTg1AQgAAAAFAAAAATEBAAAACjE0NjI3Mjc2NTYDAAAAAzE2MAIAAAACNzUEAAAAATAHAAAACjEwLzI0LzIwMjMIAAAACTMvMzEvMjAxMQkAAAABMPCYl9mL1NsI7FMI4I3U2wglQ0lRLk5ZU0U6R00uSVFfSU5DX1RBWC5DUTQyMDEyLi4uLlVTRAEAAABU7qUDAgAAAAYtMzU2NDUBCAAAAAUAAAABMQEAAAAKMTY1NzI2NDc5NgMAAAADMTYwAgAAAAI3NQQAAAABMAcAAAAKMTAvMjQvMjAyMwgAAAAKMTIvMzEvMjAxMgkAAAABMI6bGN2L1NsI15lY4I3U2wgmQ0lRLlRTRTo3MjAzLklRX0lOQ19UQVguQ1E0MjAxNS4uLi5VU0QBAAAAvOAEAAIA</t>
  </si>
  <si>
    <t>AAALMTgzNC4wNjgzMTgBCAAAAAUAAAABMQEAAAAKMTc4NjIyMjA1MwMAAAADMTYwAgAAAAI3NQQAAAABMAcAAAAKMTAvMjQvMjAyMwgAAAAKMTIvMzEvMjAxNQkAAAABMDeeBNyL1NsIYKtQ4I3U2wgrQ0lRLk5BU0RBUUdTOlRTTEEuSVFfSU5DX1RBWC5DUTQyMDE0Li4uLlVTRAEAAAAQxqIBAgAAAAUzLjcxOQEIAAAABQAAAAExAQAAAAoxNzc3NjYzMDY4AwAAAAMxNjACAAAAAjc1BAAAAAEwBwAAAAoxMC8yNC8yMDIzCAAAAAoxMi8zMS8yMDE0CQAAAAEw6sYW3IvU2wgbdCngjdTbCCpDSVEuS09TRTpBMDA1MzgwLklRX0lOQ19UQVguQ1E0MjAxNi4uLi5VU0QBAAAATFkNAAIAAAAKMTY0LjkyNTQzMgEIAAAABQAAAAExAQAAAAstMjA1Njk0MTMyNQMAAAADMTYwAgAAAAI3NQQAAAABMAcAAAAKMTAvMjQvMjAyMwgAAAAKMTIvMzEvMjAxNgkAAAABMFO1ZNqL1NsIVEEb4I3U2wgqQ0lRLktPU0U6QTAwNTM4MC5JUV9JTkNfVEFYLkNRNDIwMDguLi4uVVNEAQAAAExZDQADAAAAAAB/NULai9TbCFvaCeCN1NsIKkNJUS5LT1NFOkEwMDAyNzAuSVFfSU5DX1RBWC5DUTQyMDExLi4uLlVTRAEAAAC23CUAAgAAAAozMTMuMzY3NzcyAQgAAAAFAAAAATEBAAAACjE2MTcxMjA1MzEDAAAAAzE2MAIAAAACNzUEAAAAATAHAAAACjEwLzI0LzIwMjMIAAAACjEyLzMxLzIwMTEJAAAAATCynwDai9TbCJveB+CN1NsIJENJ</t>
  </si>
  <si>
    <t>US5OWVNFOkYuSVFfSU5DX1RBWC5DUTQyMDE3Li4uLlVTRAEAAABfnwEAAgAAAAQtNjUyAQgAAAAFAAAAATEBAAAACjE5NDY0MjQ5NDMDAAAAAzE2MAIAAAACNzUEAAAAATAHAAAACjEwLzI0LzIwMjMIAAAACjEyLzMxLzIwMTcJAAAAATD6eh/Zi9TbCFli3N+N1NsIJUNJUS5OWVNFOkdNLklRX0lOQ19UQVguQ1EzMjAxNi4uLi5VU0QBAAAAVO6lAwIAAAADOTAyAQgAAAAFAAAAATEBAAAACjE4NjI0Mzg2OTEDAAAAAzE2MAIAAAACNzUEAAAAATAHAAAACjEwLzI0LzIwMjMIAAAACTkvMzAvMjAxNgkAAAABMCu8CN2L1NsIyHZf4I3U2wgmQ0lRLlRTRTo3MjAzLklRX0lOQ19UQVguQ1EzMjAxNS4uLi5VU0QBAAAAvOAEAAIAAAALMjA3NC42NzMyNzYBCAAAAAUAAAABMQEAAAAKMTc2NDU0MTA4MAMAAAADMTYwAgAAAAI3NQQAAAABMAcAAAAKMTAvMjQvMjAyMwgAAAAJOS8zMC8yMDE1CQAAAAEwRcUE3IvU2wgM20HgjdTbCCpDSVEuS09TRTpBMDA1MzgwLklRX0lOQ19UQVguQ1EzMjAxMi4uLi5VU0QBAAAATFkNAAIAAAAKNTUyLjcwNjAzMQEIAAAABQAAAAExAQAAAAoxNjU3NDc5ODgyAwAAAAMxNjACAAAAAjc1BAAAAAEwBwAAAAoxMC8yNC8yMDIzCAAAAAk5LzMwLzIwMTIJAAAAATBd3GTai9TbCH1NDOCN1NsIKkNJUS5LT1NFOkEwMDAyNzAuSVFfSU5DX1RBWC5DUTMyMDE1Li4uLlVTRAEAAAC23CUAAgAA</t>
  </si>
  <si>
    <t>AAoxMzUuNDkzMjk5AQgAAAAFAAAAATEBAAAACjE4MTk4MzY3NjgDAAAAAzE2MAIAAAACNzUEAAAAATAHAAAACjEwLzI0LzIwMjMIAAAACTkvMzAvMjAxNQkAAAABMKJ4ANqL1NsIcK/5343U2wgmQ0lRLlRTRTo3MjY5LklRX0lOQ19UQVguQ1EzMjAxOC4uLi5VU0QBAAAADy4KAAIAAAAKMjg1LjY4NTMyNQEIAAAABQAAAAExAQAAAAoxOTIyMTE0ODI5AwAAAAMxNjACAAAAAjc1BAAAAAEwBwAAAAoxMC8yNC8yMDIzCAAAAAk5LzMwLzIwMTgJAAAAATDDI5fZi9TbCIO+39+N1NsIJkNJUS5UU0U6NzI2OS5JUV9JTkNfVEFYLkNRMzIwMTAuLi4uVVNEAQAAAA8uCgACAAAACjI2MS44OTkzNTUBCAAAAAUAAAABMQEAAAAKMTQxMDk5MDkzMAMAAAADMTYwAgAAAAI3NQQAAAABMAcAAAAKMTAvMjQvMjAyMwgAAAAJOS8zMC8yMDEwCQAAAAEwmktS2YvU2wgu6+/fjdTbCCVDSVEuTllTRTpHTS5JUV9JTkNfVEFYLkNRMjIwMDguLi4uVVNEAQAAAFTupQMDAAAAAACbwhjdi9TbCDSHTuCN1NsIK0NJUS5OQVNEQVFHUzpUU0xBLklRX0lOQ19UQVguQ1EyMjAxMC4uLi5VU0QBAAAAEMaiAQIAAAAFMC4wMDkBCAAAAAUAAAABMQEAAAAKMTQ2NjQ0MDQ3MgMAAAADMTYwAgAAAAI3NQQAAAABMAcAAAAKMTAvMjQvMjAyMwgAAAAJNi8zMC8yMDEwCQAAAAEw2JUC24vU2whTfDfgjdTbCCZDSVEuVFNFOjgwNTguSVFfSU5DX1RB</t>
  </si>
  <si>
    <t>WC5DUTIyMDA5Li4uLlVTRAEAAACB/wcAAgAAAAoyNjEuMjUwOTc2AQgAAAAFAAAAATEBAAAACjEzOTI1NzU0MTcDAAAAAzE2MAIAAAACNzUEAAAAATAHAAAACjEwLzI0LzIwMjMIAAAACTYvMzAvMjAwOQkAAAABMKa0v9qL1NsIdtob4I3U2wgqQ0lRLktPU0U6QTAwNTM4MC5JUV9JTkNfVEFYLkNRMjIwMTIuLi4uVVNEAQAAAExZDQACAAAACjUyMy44NjU2MzIBCAAAAAUAAAABMQEAAAAKMTczNDA4NjExNAMAAAADMTYwAgAAAAI3NQQAAAABMAcAAAAKMTAvMjQvMjAyMwgAAAAJNi8zMC8yMDEyCQAAAAEwZQNl2ovU2wjIexHgjdTbCCZDSVEuVFNFOjcyMDMuSVFfSU5DX1RBWC5DUTEyMDE5Li4uLlVTRAEAAAC84AQAAgAAAAsxNjI2LjI1MjA5MwEIAAAABQAAAAExAQAAAAoyMDQyMzIyNTM5AwAAAAMxNjACAAAAAjc1BAAAAAEwBwAAAAoxMC8yNC8yMDIzCAAAAAkzLzMxLzIwMTkJAAAAATAodwTci9TbCNP8V+CN1NsIJkNJUS5UU0U6ODA1OC5JUV9JTkNfVEFYLkNRMTIwMTcuLi4uVVNEAQAAAIH/BwACAAAACi00MS44NjU0NzEBCAAAAAUAAAABMQEAAAAKMTg5Mzk5ODE1MAMAAAADMTYwAgAAAAI3NQQAAAABMAcAAAAKMTAvMjQvMjAyMwgAAAAJMy8zMS8yMDE3CQAAAAEwdVb62ovU2wjn+g3gjdTbCCZDSVEuVFNFOjcyMDMuSVFfSU5DX1RBWC5DUTQyMDIyLi4uLlVTRAEAAAC84AQAAgAAAAsyMjAyLjM2</t>
  </si>
  <si>
    <t>MTI0OQEIAAAABQAAAAExAQAAAAstMjA1OTExNzE4NgMAAAADMTYwAgAAAAI3NQQAAAABMAcAAAAKMTAvMjQvMjAyMwgAAAAKMTIvMzEvMjAyMgkAAAABMJvCGN2L1NsIICpf4I3U2wgmQ0lRLlRTRTo3MjAzLklRX0lOQ19UQVguQ1E0MjAxMC4uLi5VU0QBAAAAvOAEAAIAAAAKODA5Ljk4MzM1MwEIAAAABQAAAAExAQAAAAoxNDMwMjE0ODI2AwAAAAMxNjACAAAAAjc1BAAAAAEwBwAAAAoxMC8yNC8yMDIzCAAAAAoxMi8zMS8yMDEwCQAAAAEwgTWn3IvU2wjnaEHgjdTbCCtDSVEuTkFTREFRR1M6VFNMQS5JUV9JTkNfVEFYLkNRNDIwMTMuLi4uVVNEAQAAABDGogECAAAABTEuMzU4AQgAAAAFAAAAATEBAAAACjE3MjExMjk2NTQDAAAAAzE2MAIAAAACNzUEAAAAATAHAAAACjEwLzI0LzIwMjMIAAAACjEyLzMxLzIwMTMJAAAAATC17Rbci9TbCAHCO+CN1NsIJkNJUS5UU0U6ODA1OC5JUV9JTkNfVEFYLkNRNDIwMTYuLi4uVVNEAQAAAIH/BwACAAAACjYxNC42Mjk1MTUBCAAAAAUAAAABMQEAAAAKMTgyNjE1NTQyMgMAAAADMTYwAgAAAAI3NQQAAAABMAcAAAAKMTAvMjQvMjAyMwgAAAAKMTIvMzEvMjAxNgkAAAABMHVW+tqL1NsIviYV4I3U2wgqQ0lRLktPU0U6QTAwNTM4MC5JUV9JTkNfVEFYLkNRNDIwMTkuLi4uVVNEAQAAAExZDQACAAAACjMxMS43MzY2NjMBCAAAAAUAAAABMQEAAAAKMjA4Mzc5OTQxMQMA</t>
  </si>
  <si>
    <t>AAADMTYwAgAAAAI3NQQAAAABMAcAAAAKMTAvMjQvMjAyMwgAAAAKMTIvMzEvMjAxOQkAAAABMPaNZNqL1NsI9REf4I3U2wgqQ0lRLktPU0U6QTAwMDI3MC5JUV9JTkNfVEFYLkNRNDIwMjIuLi4uVVNEAQAAALbcJQACAAAACjQ3Mi4wMDcxNzgBCAAAAAUAAAABMQEAAAALLTIwNTc3NDIzODUDAAAAAzE2MAIAAAACNzUEAAAAATAHAAAACjEwLzI0LzIwMjMIAAAACjEyLzMxLzIwMjIJAAAAATB/NULai9TbCI3+C+CN1NsIKkNJUS5LT1NFOkEwMDAyNzAuSVFfSU5DX1RBWC5DUTQyMDE0Li4uLlVTRAEAAAC23CUAAgAAAAoxMzAuOTQ4MTc4AQgAAAAFAAAAATEBAAAACjE3Nzk3NTI0MzIDAAAAAzE2MAIAAAACNzUEAAAAATAHAAAACjEwLzI0LzIwMjMIAAAACjEyLzMxLzIwMTQJAAAAATCieADai9TbCHinBuCN1NsIJUNJUS5OWVNFOkdNLklRX0lOQ19UQVguQ1EzMjAxNS4uLi5VU0QBAAAAVO6lAwIAAAADMTY1AQgAAAAFAAAAATEBAAAACjE4MTQ1MDM2MDMDAAAAAzE2MAIAAAACNzUEAAAAATAHAAAACjEwLzI0LzIwMjMIAAAACTkvMzAvMjAxNQkAAAABMCu8CN2L1NsIkztg4I3U2wgmQ0lRLlRTRTo4MDU4LklRX0lOQ19UQVguQ1EzMjAyMC4uLi5VU0QBAAAAgf8HAAIAAAAIMjQwLjAxNjMBCAAAAAUAAAABMQEAAAAKMjA2ODMwMTgwMgMAAAADMTYwAgAAAAI3NQQAAAABMAcAAAAKMTAvMjQvMjAyMwgAAAAJ</t>
  </si>
  <si>
    <t>OS8zMC8yMDIwCQAAAAEwVgj62ovU2whBSRfgjdTbCCpDSVEuS09TRTpBMDAwMjcwLklRX0lOQ19UQVguQ1EzMjAxNC4uLi5VU0QBAAAAttwlAAIAAAAKMTg0LjUyNzg5MQEIAAAABQAAAAExAQAAAAoxNzY2MDAwMTU2AwAAAAMxNjACAAAAAjc1BAAAAAEwBwAAAAoxMC8yNC8yMDIzCAAAAAk5LzMwLzIwMTQJAAAAATCieADai9TbCF8g/N+N1NsIJUNJUS5OWVNFOkdNLklRX0lOQ19UQVguQ1EyMjAxNS4uLi5VU0QBAAAAVO6lAwIAAAADNTc3AQgAAAAFAAAAATEBAAAACjE4MDAwOTk0MDYDAAAAAzE2MAIAAAACNzUEAAAAATAHAAAACjEwLzI0LzIwMjMIAAAACTYvMzAvMjAxNQkAAAABMCu8CN2L1NsIeW1j4I3U2wgmQ0lRLlRTRTo3MjAzLklRX0lOQ19UQVguQ1EyMjAxMC4uLi5VU0QBAAAAvOAEAAIAAAALMTM4My4wNDYyNDIBCAAAAAUAAAABMQEAAAAKMTM5NDgxMTk5NAMAAAADMTYwAgAAAAI3NQQAAAABMAcAAAAKMTAvMjQvMjAyMwgAAAAJNi8zMC8yMDEwCQAAAAEwgTWn3IvU2wjnaEHgjdTbCCpDSVEuS09TRTpBMDAwMjcwLklRX0lOQ19UQVguQ1EyMjAyMi4uLi5VU0QBAAAAttwlAAIAAAAKNTczLjQzNjQ3MgEIAAAABQAAAAExAQAAAAstMjAzMTU5OTE3NwMAAAADMTYwAgAAAAI3NQQAAAABMAcAAAAKMTAvMjQvMjAyMwgAAAAJNi8zMC8yMDIyCQAAAAEwfzVC2ovU2wiN/gvgjdTbCCZDSVEuVFNF</t>
  </si>
  <si>
    <t>OjcyNjkuSVFfSU5DX1RBWC5DUTIyMDEzLi4uLlVTRAEAAAAPLgoAAgAAAAoxNTguNDQ2MjY0AQgAAAAFAAAAATEBAAAACjE2MzAzNzMyNzMDAAAAAzE2MAIAAAACNzUEAAAAATAHAAAACjEwLzI0LzIwMjMIAAAACTYvMzAvMjAxMwkAAAABMN9xl9mL1NsIoRTc343U2wgmQ0lRLlRTRTo3MjAzLklRX0lOQ19UQVguQ1ExMjAyMi4uLi5VU0QBAAAAvOAEAAIAAAALMjE1OS43MjQ2MzIBCAAAAAUAAAABMQEAAAALLTIwMzkyNTY0MjEDAAAAAzE2MAIAAAACNzUEAAAAATAHAAAACjEwLzI0LzIwMjMIAAAACTMvMzEvMjAyMgkAAAABMKvpGN2L1NsImfZQ4I3U2wgmQ0lRLlRTRTo4MDU4LklRX0lOQ19UQVguQ1ExMjAxNi4uLi5VU0QBAAAAgf8HAAIAAAAINi41MzI1NzQBCAAAAAUAAAABMQEAAAAKMTg1MTExNDc5NgMAAAADMTYwAgAAAAI3NQQAAAABMAcAAAAKMTAvMjQvMjAyMwgAAAAJMy8zMS8yMDE2CQAAAAEwdVb62ovU2wgO0g3gjdTbCCpDSVEuS09TRTpBMDA1MzgwLklRX0lOQ19UQVguQ1ExMjAxOS4uLi5VU0QBAAAATFkNAAIAAAAKMjMxLjI3MTU0NwEIAAAABQAAAAExAQAAAAoyMDU0MDY1OTA5AwAAAAMxNjACAAAAAjc1BAAAAAEwBwAAAAoxMC8yNC8yMDIzCAAAAAkzLzMxLzIwMTkJAAAAATD2jWTai9TbCKgNGOCN1NsIKkNJUS5LT1NFOkEwMDAyNzAuSVFfSU5DX1RBWC5DUTEyMDIyLi4uLlVTRAEA</t>
  </si>
  <si>
    <t>AAC23CUAAgAAAAozOTkuNTc1MTE0AQgAAAAFAAAAATEBAAAACy0yMDMxNTgyNDM1AwAAAAMxNjACAAAAAjc1BAAAAAEwBwAAAAoxMC8yNC8yMDIzCAAAAAkzLzMxLzIwMjIJAAAAATCJXELai9TbCLsi+t+N1NsIJkNJUS5UU0U6NzI2OS5JUV9JTkNfVEFYLkNRMTIwMTcuLi4uVVNEAQAAAA8uCgACAAAACjM0Ni42MTg4MzkBCAAAAAUAAAABMQEAAAAKMTg0OTAzMzQ5OQMAAAADMTYwAgAAAAI3NQQAAAABMAcAAAAKMTAvMjQvMjAyMwgAAAAJMy8zMS8yMDE3CQAAAAEw0UqX2YvU2wgk7//fjdTbCCVDSVEuTllTRTpHTS5JUV9JTkNfVEFYLkNRNDIwMTAuLi4uVVNEAQAAAFTupQMCAAAABC0xNzMBCAAAAAUAAAABMQEAAAAKMTUyNTA0MTQ5MQMAAAADMTYwAgAAAAI3NQQAAAABMAcAAAAKMTAvMjQvMjAyMwgAAAAKMTIvMzEvMjAxMAkAAAABMI6bGN2L1NsIop5W4I3U2wgrQ0lRLk5BU0RBUUdTOlRTTEEuSVFfSU5DX1RBWC5DUTQyMDIwLi4uLlVTRAEAAAAQxqIBAgAAAAI4MwEIAAAABQAAAAExAQAAAAstMjExMzU3ODg3NAMAAAADMTYwAgAAAAI3NQQAAAABMAcAAAAKMTAvMjQvMjAyMwgAAAAKMTIvMzEvMjAyMAkAAAABMKB4FtyL1NsIDOkp4I3U2wgmQ0lRLlRTRTo4MDU4LklRX0lOQ19UQVguQ1E0MjAxOS4uLi5VU0QBAAAAgf8HAAIAAAAKNDAyLjE5MTgxNwEIAAAABQAAAAExAQAAAAoyMDA2MDQ0ODgw</t>
  </si>
  <si>
    <t>AwAAAAMxNjACAAAAAjc1BAAAAAEwBwAAAAoxMC8yNC8yMDIzCAAAAAoxMi8zMS8yMDE5CQAAAAEwZi/62ovU2whrikPgjdTbCCpDSVEuS09TRTpBMDA1MzgwLklRX0lOQ19UQVguQ1E0MjAxOC4uLi5VU0QBAAAATFkNAAIAAAAKMjgzLjczMTQ3MQEIAAAABQAAAAExAQAAAAoyMDE5Njc2MjY4AwAAAAMxNjACAAAAAjc1BAAAAAEwBwAAAAoxMC8yNC8yMDIzCAAAAAoxMi8zMS8yMDE4CQAAAAEw9o1k2ovU2wgBJyfgjdTbCCpDSVEuS09TRTpBMDAwMjcwLklRX0lOQ19UQVguQ1E0MjAxMy4uLi5VU0QBAAAAttwlAAIAAAAKMjAyLjU5MTY4OAEIAAAABQAAAAExAQAAAAoxNzMzMjQ4OTcwAwAAAAMxNjACAAAAAjc1BAAAAAEwBwAAAAoxMC8yNC8yMDIzCAAAAAoxMi8zMS8yMDEzCQAAAAEwongA2ovU2wjF9/vfjdTbCCZDSVEuVFNFOjcyNjkuSVFfSU5DX1RBWC5DUTQyMDEyLi4uLlVTRAEAAAAPLgoAAgAAAAk3MS41ODc5NTQBCAAAAAUAAAABMQEAAAAKMTU4NzYzMzUyMwMAAAADMTYwAgAAAAI3NQQAAAABMAcAAAAKMTAvMjQvMjAyMwgAAAAKMTIvMzEvMjAxMgkAAAABMPCYl9mL1NsIMuLh343U2wglQ0lRLk5ZU0U6R00uSVFfSU5DX1RBWC5DUTMyMDIxLi4uLlVTRAEAAABU7qUDAgAAAAMxNTIBCAAAAAUAAAABMQEAAAALLTIwNzM4MjM3NDADAAAAAzE2MAIAAAACNzUEAAAAATAHAAAACjEwLzI0LzIwMjMI</t>
  </si>
  <si>
    <t>AAAACTkvMzAvMjAyMQkAAAABMB9vCN2L1NsIMEJl4I3U2wglQ0lRLk5ZU0U6R00uSVFfSU5DX1RBWC5DUTMyMDE3Li4uLlVTRAEAAABU7qUDAgAAAAQyMzE2AQgAAAAFAAAAATEBAAAACjE5MTc2MTU4NzgDAAAAAzE2MAIAAAACNzUEAAAAATAHAAAACjEwLzI0LzIwMjMIAAAACTkvMzAvMjAxNwkAAAABMNOUCN2L1NsIir1a4I3U2wglQ0lRLk5ZU0U6R00uSVFfSU5DX1RBWC5DUTMyMDEzLi4uLlVTRAEAAABU7qUDAgAAAAM4NDIBCAAAAAUAAAABMQEAAAAKMTcwMjk2ODExMwMAAAADMTYwAgAAAAI3NQQAAAABMAcAAAAKMTAvMjQvMjAyMwgAAAAJOS8zMC8yMDEzCQAAAAEwgXQY3YvU2wjyWVvgjdTbCCVDSVEuTllTRTpHTS5JUV9JTkNfVEFYLkNRMzIwMDkuLi4uVVNEAQAAAFTupQMCAAAABC03NDYBCAAAAAUAAAABMQEAAAAKMTQxMTkzNjMyOQMAAAADMTYwAgAAAAI3NQQAAAABMAcAAAAKMTAvMjQvMjAyMwgAAAAJOS8zMC8yMDA5CQAAAAEwm8IY3YvU2wjcRkjgjdTbCCZDSVEuVFNFOjcyMDMuSVFfSU5DX1RBWC5DUTMyMDIwLi4uLlVTRAEAAAC84AQAAgAAAAsxMjIxLjU2NTg3MgEIAAAABQAAAAExAQAAAAoyMDcwMDY1ODg4AwAAAAMxNjACAAAAAjc1BAAAAAEwBwAAAAoxMC8yNC8yMDIzCAAAAAk5LzMwLzIwMjAJAAAAATARUATci9TbCGRgV+CN1NsIJkNJUS5UU0U6NzIwMy5JUV9JTkNfVEFYLkNR</t>
  </si>
  <si>
    <t>MzIwMTYuLi4uVVNEAQAAALzgBAACAAAACzE2NDkuOTUzMDcxAQgAAAAFAAAAATEBAAAACjE4MTgyNjQwNzYDAAAAAzE2MAIAAAACNzUEAAAAATAHAAAACjEwLzI0LzIwMjMIAAAACTkvMzAvMjAxNgkAAAABMDeeBNyL1NsIvTox4I3U2wgmQ0lRLlRTRTo3MjAzLklRX0lOQ19UQVguQ1EzMjAxMi4uLi5VU0QBAAAAvOAEAAIAAAALMTg3My41NjUzNDgBCAAAAAUAAAABMQEAAAAKMTY0ODA0MzY1NwMAAAADMTYwAgAAAAI3NQQAAAABMAcAAAAKMTAvMjQvMjAyMwgAAAAJOS8zMC8yMDEyCQAAAAEwbA6n3IvU2wg9VEvgjdTbCCZDSVEuVFNFOjcyMDMuSVFfSU5DX1RBWC5DUTMyMDA4Li4uLlVTRAEAAAC84AQAAgAAAAo3OTQuMzEwNzU1AQgAAAAFAAAAATEBAAAACjEyNTEyNTEwMTUDAAAAAzE2MAIAAAACNzUEAAAAATAHAAAACjEwLzI0LzIwMjMIAAAACTkvMzAvMjAwOAkAAAABMJZcp9yL1NsIHLsr4I3U2wgrQ0lRLk5BU0RBUUdTOlRTTEEuSVFfSU5DX1RBWC5DUTMyMDE5Li4uLlVTRAEAAAAQxqIBAgAAAAIyNgEIAAAABQAAAAExAQAAAAoyMDY2MzEwMTMzAwAAAAMxNjACAAAAAjc1BAAAAAEwBwAAAAoxMC8yNC8yMDIzCAAAAAk5LzMwLzIwMTkJAAAAATCgeBbci9TbCPQYOOCN1NsIK0NJUS5OQVNEQVFHUzpUU0xBLklRX0lOQ19UQVguQ1EzMjAxNS4uLi5VU0QBAAAAEMaiAQIAAAAFMS43ODQBCAAAAAUA</t>
  </si>
  <si>
    <t>AAABMQEAAAAKMTgxNTkwOTMzNAMAAAADMTYwAgAAAAI3NQQAAAABMAcAAAAKMTAvMjQvMjAyMwgAAAAJOS8zMC8yMDE1CQAAAAEw6sYW3IvU2wgvOjrgjdTbCCtDSVEuTkFTREFRR1M6VFNMQS5JUV9JTkNfVEFYLkNRMzIwMTEuLi4uVVNEAQAAABDGogECAAAABTAuMDg3AQgAAAAFAAAAATEBAAAACjE1NzUwNDc2ODkDAAAAAzE2MAIAAAACNzUEAAAAATAHAAAACjEwLzI0LzIwMjMIAAAACTkvMzAvMjAxMQkAAAABMNiVAtuL1NsIcdsv4I3U2wgmQ0lRLlRTRTo4MDU4LklRX0lOQ19UQVguQ1EzMjAyMi4uLi5VU0QBAAAAgf8HAAIAAAAKNDM4LjYyOTU5NgEIAAAABQAAAAExAQAAAAstMjA3MTMyNDQyOAMAAAADMTYwAgAAAAI3NQQAAAABMAcAAAAKMTAvMjQvMjAyMwgAAAAJOS8zMC8yMDIyCQAAAAEwm7wC24vU2wgW/yjgjdTbCCZDSVEuVFNFOjgwNTguSVFfSU5DX1RBWC5DUTMyMDE4Li4uLlVTRAEAAACB/wcAAgAAAAo1MzQuNTU1MjEzAQgAAAAFAAAAATEBAAAACjE5MTc3ODM3NzUDAAAAAzE2MAIAAAACNzUEAAAAATAHAAAACjEwLzI0LzIwMjMIAAAACTkvMzAvMjAxOAkAAAABMGYv+tqL1NsIeh0Z4I3U2wgmQ0lRLlRTRTo4MDU4LklRX0lOQ19UQVguQ1EzMjAxNC4uLi5VU0QBAAAAgf8HAAIAAAAKNDAwLjA5MTE0NQEIAAAABQAAAAExAQAAAAoxNzcwMjA1MjY3AwAAAAMxNjACAAAAAjc1BAAAAAEw</t>
  </si>
  <si>
    <t>BwAAAAoxMC8yNC8yMDIzCAAAAAk5LzMwLzIwMTQJAAAAATB1Vvrai9TbCL8lO+CN1NsIJkNJUS5UU0U6ODA1OC5JUV9JTkNfVEFYLkNRMzIwMTAuLi4uVVNEAQAAAIH/BwACAAAACjUyMy42NDMxMjMBCAAAAAUAAAABMQEAAAAKMTQxMTA1NjgyNwMAAAADMTYwAgAAAAI3NQQAAAABMAcAAAAKMTAvMjQvMjAyMwgAAAAJOS8zMC8yMDEwCQAAAAEwmI2/2ovU2wjXsR3gjdTbCCpDSVEuS09TRTpBMDA1MzgwLklRX0lOQ19UQVguQ1EzMjAyMS4uLi5VU0QBAAAATFkNAAIAAAAKMzgwLjg3MjI4OQEIAAAABQAAAAExAQAAAAstMjA2OTM4NDE0OQMAAAADMTYwAgAAAAI3NQQAAAABMAcAAAAKMTAvMjQvMjAyMwgAAAAJOS8zMC8yMDIxCQAAAAEwA9y/2ovU2wgAjSTgjdTbCCpDSVEuS09TRTpBMDA1MzgwLklRX0lOQ19UQVguQ1EzMjAxNy4uLi5VU0QBAAAATFkNAAIAAAAKMTQwLjk1NzM5MwEIAAAABQAAAAExAQAAAAoxOTIyOTY2NTI5AwAAAAMxNjACAAAAAjc1BAAAAAEwBwAAAAoxMC8yNC8yMDIzCAAAAAk5LzMwLzIwMTcJAAAAATBTtWTai9TbCKExIeCN1NsIKkNJUS5LT1NFOkEwMDUzODAuSVFfSU5DX1RBWC5DUTMyMDEzLi4uLlVTRAEAAABMWQ0AAgAAAAo1MjIuNzI2NjQxAQgAAAAFAAAAATEBAAAACjE3MzM4OTE0NzMDAAAAAzE2MAIAAAACNzUEAAAAATAHAAAACjEwLzI0LzIwMjMIAAAACTkvMzAvMjAx</t>
  </si>
  <si>
    <t>MwkAAAABMF3cZNqL1NsIkRgb4I3U2wgqQ0lRLktPU0U6QTAwNTM4MC5JUV9JTkNfVEFYLkNRMzIwMDkuLi4uVVNEAQAAAExZDQADAAAAAAB/NULai9TbCDOwJuCN1NsIKkNJUS5LT1NFOkEwMDAyNzAuSVFfSU5DX1RBWC5DUTMyMDEyLi4uLlVTRAEAAAC23CUAAgAAAAozNjcuOTg2NzU0AQgAAAAFAAAAATEBAAAACjE3MzMyNDg2OTIDAAAAAzE2MAIAAAACNzUEAAAAATAHAAAACjEwLzI0LzIwMjMIAAAACTkvMzAvMjAxMgkAAAABMLKfANqL1NsIm94H4I3U2wgqQ0lRLktPU0U6QTAwMDI3MC5JUV9JTkNfVEFYLkNRMzIwMDguLi4uVVNEAQAAALbcJQADAAAAAABwjrjZi9TbCPg5+d+N1NsIJkNJUS5UU0U6NzI2OS5JUV9JTkNfVEFYLkNRMzIwMTUuLi4uVVNEAQAAAA8uCgACAAAACjI1MS42MzA2ODkBCAAAAAUAAAABMQEAAAAKMTc2NTE0NzQwNAMAAAADMTYwAgAAAAI3NQQAAAABMAcAAAAKMTAvMjQvMjAyMwgAAAAJOS8zMC8yMDE1CQAAAAEw0UqX2YvU2wg8QgfgjdTbCCRDSVEuTllTRTpGLklRX0lOQ19UQVguQ1EzMjAxNC4uLi5VU0QBAAAAX58BAAIAAAADMTg4AQgAAAAFAAAAATEBAAAACjE3NjE0MTA0OTcDAAAAAzE2MAIAAAACNzUEAAAAATAHAAAACjEwLzI0LzIwMjMIAAAACTkvMzAvMjAxNAkAAAABMCzJH9mL1NsI+33i343U2wglQ0lRLk5ZU0U6R00uSVFfSU5DX1RBWC5DUTEyMDE3Li4uLlVT</t>
  </si>
  <si>
    <t>RAEAAABU7qUDAgAAAAM3ODcBCAAAAAUAAAABMQEAAAAKMTg4NTEwMDgyMgMAAAADMTYwAgAAAAI3NQQAAAABMAcAAAAKMTAvMjQvMjAyMwgAAAAJMy8zMS8yMDE3CQAAAAEw05QI3YvU2wgHzWTgjdTbCCZDSVEuVFNFOjcyMDMuSVFfSU5DX1RBWC5DUTEyMDE2Li4uLlVTRAEAAAC84AQAAgAAAAsxMjU4Ljg2NDMwOAEIAAAABQAAAAExAQAAAAoxODQ3ODQ1MTM1AwAAAAMxNjACAAAAAjc1BAAAAAEwBwAAAAoxMC8yNC8yMDIzCAAAAAkzLzMxLzIwMTYJAAAAATA3ngTci9TbCL06MeCN1NsIK0NJUS5OQVNEQVFHUzpUU0xBLklRX0lOQ19UQVguQ1ExMjAxNS4uLi5VU0QBAAAAEMaiAQIAAAAEMy4wNAEIAAAABQAAAAExAQAAAAoxNzkwNzkwMDgzAwAAAAMxNjACAAAAAjc1BAAAAAEwBwAAAAoxMC8yNC8yMDIzCAAAAAkzLzMxLzIwMTUJAAAAATDqxhbci9TbCBt0KeCN1NsIJkNJUS5UU0U6ODA1OC5JUV9JTkNfVEFYLkNRMTIwMTguLi4uVVNEAQAAAIH/BwACAAAACjM5NC45NjI1OTEBCAAAAAUAAAABMQEAAAAKMTk2OTA5MzMwMgMAAAADMTYwAgAAAAI3NQQAAAABMAcAAAAKMTAvMjQvMjAyMwgAAAAJMy8zMS8yMDE4CQAAAAEwZi/62ovU2wgUOijgjdTbCCpDSVEuS09TRTpBMDA1MzgwLklRX0lOQ19UQVguQ1ExMjAyMS4uLi5VU0QBAAAATFkNAAIAAAAKNDY0Ljc0NTU1OQEIAAAABQAAAAExAQAAAAstMjA4</t>
  </si>
  <si>
    <t>MzIwNjAyMgMAAAADMTYwAgAAAAI3NQQAAAABMAcAAAAKMTAvMjQvMjAyMwgAAAAJMy8zMS8yMDIxCQAAAAEwA9y/2ovU2whwLSPgjdTbCCpDSVEuS09TRTpBMDA1MzgwLklRX0lOQ19UQVguQ1ExMjAxMy4uLi5VU0QBAAAATFkNAAIAAAAKNTg5LjkyMDczMwEIAAAABQAAAAExAQAAAAoxNzM0MDgzNTc2AwAAAAMxNjACAAAAAjc1BAAAAAEwBwAAAAoxMC8yNC8yMDIzCAAAAAkzLzMxLzIwMTMJAAAAATBd3GTai9TbCJEYG+CN1NsIKkNJUS5LT1NFOkEwMDAyNzAuSVFfSU5DX1RBWC5DUTEyMDA4Li4uLlVTRAEAAAC23CUAAwAAAAAAcI642YvU2wickAfgjdTbCCZDSVEuVFNFOjcyNjkuSVFfSU5DX1RBWC5DUTEyMDE1Li4uLlVTRAEAAAAPLgoAAgAAAAoxNjcuOTg5MDAyAQgAAAAFAAAAATEBAAAACjE3NDU1MzQzNzYDAAAAAzE2MAIAAAACNzUEAAAAATAHAAAACjEwLzI0LzIwMjMIAAAACTMvMzEvMjAxNQkAAAABMN9xl9mL1NsIS8jt343U2wgkQ0lRLk5ZU0U6Ri5JUV9JTkNfVEFYLkNRMTIwMTQuLi4uVVNEAQAAAF+fAQACAAAAAzI3MAEIAAAABQAAAAExAQAAAAoxNzMwNzM2MjM5AwAAAAMxNjACAAAAAjc1BAAAAAEwBwAAAAoxMC8yNC8yMDIzCAAAAAkzLzMxLzIwMTQJAAAAATAsyR/Zi9TbCPt94t+N1NsIJkNJUS5OWVNFOkhNQy5JUV9JTkNfVEFYLkNRMTIwMjEuLi4uVVNEAQAAAJVBBAACAAAACjI4</t>
  </si>
  <si>
    <t>Ny41MjUyMDEBCAAAAAUAAAABMQEAAAALLTIwOTA4MjI0NzgDAAAAAzE2MAIAAAACNzUEAAAAATAHAAAACjEwLzI0LzIwMjMIAAAACTMvMzEvMjAyMQkAAAABMO+G8diL1NsIx0PW343U2wgmQ0lRLk5ZU0U6SE1DLklRX0lOQ19UQVguQ1ExMjAwOS4uLi5VU0QBAAAAlUEEAAIAAAAMLTExNDIuNDkzMzE3AQgAAAAFAAAAATEBAAAACjEzNzkyNDc4NjIDAAAAAzE2MAIAAAACNzUEAAAAATAHAAAACjEwLzI0LzIwMjMIAAAACTMvMzEvMjAwOQkAAAABMBHKbdiL1NsITvDX343U2wglQ0lRLk5ZU0U6R00uSVFfSU5DX1RBWC5DUTQyMDE2Li4uLlVTRAEAAABU7qUDAgAAAAMzMDMBCAAAAAUAAAABMQEAAAAKMTg3MzMwMzM0OQMAAAADMTYwAgAAAAI3NQQAAAABMAcAAAAKMTAvMjQvMjAyMwgAAAAKMTIvMzEvMjAxNgkAAAABMNOUCN2L1NsIb7Ze4I3U2wgrQ0lRLk5BU0RBUUdTOlRTTEEuSVFfSU5DX1RBWC5DUTQyMDIyLi4uLlVTRAEAAAAQxqIBAgAAAAMyNzYBCAAAAAUAAAABMQEAAAALLTIwNjI2ODA5NDADAAAAAzE2MAIAAAACNzUEAAAAATAHAAAACjEwLzI0LzIwMjMIAAAACjEyLzMxLzIwMjIJAAAAATCWXKfci9TbCI+ZRuCN1NsIK0NJUS5OQVNEQVFHUzpUU0xBLklRX0lOQ19UQVguQ1E0MjAxMC4uLi5VU0QBAAAAEMaiAQIAAAAGLTAuMDM3AQgAAAAFAAAAATEBAAAACjE1MjQ5MjcxMTUDAAAAAzE2MAIA</t>
  </si>
  <si>
    <t>AAACNzUEAAAAATAHAAAACjEwLzI0LzIwMjMIAAAACjEyLzMxLzIwMTAJAAAAATDYlQLbi9TbCIpJPeCN1NsIJkNJUS5UU0U6ODA1OC5JUV9JTkNfVEFYLkNRNDIwMTcuLi4uVVNEAQAAAIH/BwACAAAACjYwNi4yNTAyNzcBCAAAAAUAAAABMQEAAAAKMTg3MzAyNjM4NwMAAAADMTYwAgAAAAI3NQQAAAABMAcAAAAKMTAvMjQvMjAyMwgAAAAKMTIvMzEvMjAxNwkAAAABMGYv+tqL1NsIEGc44I3U2wgmQ0lRLlRTRTo4MDU4LklRX0lOQ19UQVguQ1E0MjAwOS4uLi5VU0QBAAAAgf8HAAIAAAAKNDMxLjc4ODEzNAEIAAAABQAAAAExAQAAAAoxNDMwMjE0NjQ3AwAAAAMxNjACAAAAAjc1BAAAAAEwBwAAAAoxMC8yNC8yMDIzCAAAAAoxMi8zMS8yMDA5CQAAAAEwprS/2ovU2whT3j/gjdTbCCpDSVEuS09TRTpBMDA1MzgwLklRX0lOQ19UQVguQ1E0MjAxMi4uLi5VU0QBAAAATFkNAAIAAAAJNjAwLjYxMzg1AQgAAAAFAAAAATEBAAAACjE2NjcxOTM1NTIDAAAAAzE2MAIAAAACNzUEAAAAATAHAAAACjEwLzI0LzIwMjMIAAAACjEyLzMxLzIwMTIJAAAAATBd3GTai9TbCMh7EeCN1NsIKkNJUS5LT1NFOkEwMDAyNzAuSVFfSU5DX1RBWC5DUTQyMDE5Li4uLlVTRAEAAAC23CUAAgAAAAoxMTkuOTY1NDc5AQgAAAAFAAAAATEBAAAACjIwODM2ODcyMjMDAAAAAzE2MAIAAAACNzUEAAAAATAHAAAACjEwLzI0LzIwMjMIAAAA</t>
  </si>
  <si>
    <t>CjEyLzMxLzIwMTkJAAAAATCZg0Lai9TbCNWNCeCN1NsIJkNJUS5UU0U6NzI2OS5JUV9JTkNfVEFYLkNRNDIwMjIuLi4uVVNEAQAAAA8uCgACAAAACjE1MC45NzEwMDIBCAAAAAUAAAABMQEAAAALLTIwNjEyMTg0NzIDAAAAAzE2MAIAAAACNzUEAAAAATAHAAAACjEwLzI0LzIwMjMIAAAACjEyLzMxLzIwMjIJAAAAATBwjrjZi9TbCD9q/t+N1NsIJENJUS5OWVNFOkYuSVFfSU5DX1RBWC5DUTQyMDEzLi4uLlVTRAEAAABfnwEAAgAAAAUtMjA0OQEIAAAABQAAAAExAQAAAAoxNzE5Mjk5Mzk3AwAAAAMxNjACAAAAAjc1BAAAAAEwBwAAAAoxMC8yNC8yMDIzCAAAAAoxMi8zMS8yMDEzCQAAAAEwLMkf2YvU2wjhAO/fjdTbCCVDSVEuTllTRTpHTS5JUV9JTkNfVEFYLkNRMzIwMDguLi4uVVNEAQAAAFTupQMCAAAAAjY4AQgAAAAFAAAAATEBAAAACjEzNzE0MzEzMDEDAAAAAzE2MAIAAAACNzUEAAAAATAHAAAACjEwLzI0LzIwMjMIAAAACTkvMzAvMjAwOAkAAAABMJvCGN2L1NsIHaxZ4I3U2wgrQ0lRLk5BU0RBUUdTOlRTTEEuSVFfSU5DX1RBWC5DUTMyMDE0Li4uLlVTRAEAAAAQxqIBAgAAAAUzLjcyNwEIAAAABQAAAAExAQAAAAoxNzYzMDYxMTMxAwAAAAMxNjACAAAAAjc1BAAAAAEwBwAAAAoxMC8yNC8yMDIzCAAAAAk5LzMwLzIwMTQJAAAAATDqxhbci9TbCBuJJuCN1NsIKkNJUS5LT1NFOkEwMDAyNzAuSVFf</t>
  </si>
  <si>
    <t>SU5DX1RBWC5DUTMyMDExLi4uLlVTRAEAAAC23CUAAgAAAAoxOTEuMjY5OTIxAQgAAAAFAAAAATEBAAAACjE3MzMyNDg2ODYDAAAAAzE2MAIAAAACNzUEAAAAATAHAAAACjEwLzI0LzIwMjMIAAAACTkvMzAvMjAxMQkAAAABME9AuNmL1NsI3ijk343U2wgmQ0lRLlRTRTo3MjY5LklRX0lOQ19UQVguQ1EzMjAxNC4uLi5VU0QBAAAADy4KAAIAAAAKMTM4LjA3NjU2OAEIAAAABQAAAAExAQAAAAoxNzA3MzQxNjg4AwAAAAMxNjACAAAAAjc1BAAAAAEwBwAAAAoxMC8yNC8yMDIzCAAAAAk5LzMwLzIwMTQJAAAAATDfcZfZi9TbCCz+3N+N1NsIJkNJUS5UU0U6NzIwMy5JUV9JTkNfVEFYLkNRMjIwMTEuLi4uVVNEAQAAALzgBAACAAAACi01MzUuNTMyMjgBCAAAAAUAAAABMQEAAAAKMTQ2ODEyNDE5MAMAAAADMTYwAgAAAAI3NQQAAAABMAcAAAAKMTAvMjQvMjAyMwgAAAAJNi8zMC8yMDExCQAAAAEwgTWn3IvU2wihg0fgjdTbCCZDSVEuVFNFOjgwNTguSVFfSU5DX1RBWC5DUTIyMDIxLi4uLlVTRAEAAACB/wcAAgAAAAo0NDAuODg4MTA0AQgAAAAFAAAAATEBAAAACy0yMDg2OTY0ODAyAwAAAAMxNjACAAAAAjc1BAAAAAEwBwAAAAoxMC8yNC8yMDIzCAAAAAk2LzMwLzIwMjEJAAAAATCbvALbi9TbCOdMO+CN1NsIKkNJUS5LT1NFOkEwMDUzODAuSVFfSU5DX1RBWC5DUTIyMDIwLi4uLlVTRAEAAABMWQ0AAgAAAAkx</t>
  </si>
  <si>
    <t>ODIuNTgwMjUBCAAAAAUAAAABMQEAAAALLTIxMjA0MTU5MDgDAAAAAzE2MAIAAAACNzUEAAAAATAHAAAACjEwLzI0LzIwMjMIAAAACTYvMzAvMjAyMAkAAAABMAPcv9qL1NsI9REf4I3U2wgqQ0lRLktPU0U6QTAwMDI3MC5JUV9JTkNfVEFYLkNRMjIwMTUuLi4uVVNEAQAAALbcJQACAAAACjIxNS42NTMxMTkBCAAAAAUAAAABMQEAAAAKMTgxOTg1MTM0NwMAAAADMTYwAgAAAAI3NQQAAAABMAcAAAAKMTAvMjQvMjAyMwgAAAAJNi8zMC8yMDE1CQAAAAEwongA2ovU2whwr/nfjdTbCCZDSVEuVFNFOjcyNjkuSVFfSU5DX1RBWC5DUTIyMDIyLi4uLlVTRAEAAAAPLgoAAgAAAAoxNjQuOTcxNjYzAQgAAAAFAAAAATEBAAAACy0yMDg0MTU0OTQ0AwAAAAMxNjACAAAAAjc1BAAAAAEwBwAAAAoxMC8yNC8yMDIzCAAAAAk2LzMwLzIwMjIJAAAAATBwjrjZi9TbCB2tBOCN1NsIJkNJUS5UU0U6NzI2OS5JUV9JTkNfVEFYLkNRMjIwMTguLi4uVVNEAQAAAA8uCgACAAAACjI2Ny45NDQ3OTQBCAAAAAUAAAABMQEAAAAKMTg5OTY3MDExOAMAAAADMTYwAgAAAAI3NQQAAAABMAcAAAAKMTAvMjQvMjAyMwgAAAAJNi8zMC8yMDE4CQAAAAEwwyOX2YvU2wgd7PjfjdTbCCZDSVEuVFNFOjcyNjkuSVFfSU5DX1RBWC5DUTIyMDEwLi4uLlVTRAEAAAAPLgoAAgAAAAoxMjcuODQ3NzQzAQgAAAAFAAAAATEBAAAACjEzOTA4NjA0NDgD</t>
  </si>
  <si>
    <t>AAAAAzE2MAIAAAACNzUEAAAAATAHAAAACjEwLzI0LzIwMjMIAAAACTYvMzAvMjAxMAkAAAABMJpLUtmL1NsILuvv343U2wglQ0lRLk5ZU0U6R00uSVFfSU5DX1RBWC5DUTEyMDE2Li4uLlVTRAEAAABU7qUDAgAAAAM2NTcBCAAAAAUAAAABMQEAAAAKMTg1MDMzNjE4MgMAAAADMTYwAgAAAAI3NQQAAAABMAcAAAAKMTAvMjQvMjAyMwgAAAAJMy8zMS8yMDE2CQAAAAEwK7wI3YvU2wj3nU3gjdTbCCVDSVEuTllTRTpHTS5JUV9JTkNfVEFYLkNRMTIwMTIuLi4uVVNEAQAAAFTupQMCAAAAAzIxNgEIAAAABQAAAAExAQAAAAoxNjE2ODU3NjI3AwAAAAMxNjACAAAAAjc1BAAAAAEwBwAAAAoxMC8yNC8yMDIzCAAAAAkzLzMxLzIwMTIJAAAAATCOmxjdi9TbCPTnT+CN1NsIJkNJUS5UU0U6NzIwMy5JUV9JTkNfVEFYLkNRMTIwMTEuLi4uVVNEAQAAALzgBAACAAAACjU3MC4yNTI4MTQBCAAAAAUAAAABMQEAAAAKMTU1MjgwMjY4MQMAAAADMTYwAgAAAAI3NQQAAAABMAcAAAAKMTAvMjQvMjAyMwgAAAAJMy8zMS8yMDExCQAAAAEwgTWn3IvU2wihg0fgjdTbCCtDSVEuTkFTREFRR1M6VFNMQS5JUV9JTkNfVEFYLkNRMTIwMTQuLi4uVVNEAQAAABDGogECAAAABTAuODA5AQgAAAAFAAAAATEBAAAACjE3MzM3NzQ2ODMDAAAAAzE2MAIAAAACNzUEAAAAATAHAAAACjEwLzI0LzIwMjMIAAAACTMvMzEvMjAxNAkAAAABMOrG</t>
  </si>
  <si>
    <t>FtyL1NsIG4km4I3U2wgmQ0lRLlRTRTo4MDU4LklRX0lOQ19UQVguQ1ExMjAyMS4uLi5VU0QBAAAAgf8HAAIAAAAKMjg2LjYyMTAzNAEIAAAABQAAAAExAQAAAAstMjA5MDcxMjM0MQMAAAADMTYwAgAAAAI3NQQAAAABMAcAAAAKMTAvMjQvMjAyMwgAAAAJMy8zMS8yMDIxCQAAAAEwm7wC24vU2wgdljTgjdTbCCZDSVEuVFNFOjgwNTguSVFfSU5DX1RBWC5DUTEyMDA5Li4uLlVTRAEAAACB/wcAAgAAAAotNjE1LjMyMTY1AQgAAAAFAAAAATEBAAAACjEzODI0Mjg4MjcDAAAAAzE2MAIAAAACNzUEAAAAATAHAAAACjEwLzI0LzIwMjMIAAAACTMvMzEvMjAwOQkAAAABMKa0v9qL1NsIaFkY4I3U2wgqQ0lRLktPU0U6QTAwNTM4MC5JUV9JTkNfVEFYLkNRMTIwMTYuLi4uVVNEAQAAAExZDQACAAAACjM0Ny43NjEyMjIBCAAAAAUAAAABMQEAAAAKMTg1NDUwNDc0MQMAAAADMTYwAgAAAAI3NQQAAAABMAcAAAAKMTAvMjQvMjAyMwgAAAAJMy8zMS8yMDE2CQAAAAEwU7Vk2ovU2whV3yLgjdTbCCpDSVEuS09TRTpBMDAwMjcwLklRX0lOQ19UQVguQ1ExMjAxOS4uLi5VU0QBAAAAttwlAAIAAAAKMjU5Ljg4NDE2NAEIAAAABQAAAAExAQAAAAoyMDUyNTU0MjEwAwAAAAMxNjACAAAAAjc1BAAAAAEwBwAAAAoxMC8yNC8yMDIzCAAAAAkzLzMxLzIwMTkJAAAAATCIKgDai9TbCJR7I+CN1NsIJkNJUS5UU0U6NzI2OS5JUV9J</t>
  </si>
  <si>
    <t>TkNfVEFYLkNRMTIwMTguLi4uVVNEAQAAAA8uCgACAAAACjMyNi41NTcxNDYBCAAAAAUAAAABMQEAAAAKMTg5NTAxMzA3MgMAAAADMTYwAgAAAAI3NQQAAAABMAcAAAAKMTAvMjQvMjAyMwgAAAAJMy8zMS8yMDE4CQAAAAEwwyOX2YvU2wgA7QHgjdTbCCRDSVEuTllTRTpGLklRX0lOQ19UQVguQ1ExMjAyMS4uLi5VU0QBAAAAX58BAAIAAAADNjgwAQgAAAAFAAAAATEBAAAACy0yMTAwMzAzMzc4AwAAAAMxNjACAAAAAjc1BAAAAAEwBwAAAAoxMC8yNC8yMDIzCAAAAAkzLzMxLzIwMjEJAAAAATC+mVLZi9TbCFRx6N+N1NsIJkNJUS5OWVNFOkhNQy5JUV9JTkNfVEFYLkNRMTIwMjAuLi4uVVNEAQAAAJVBBAACAAAACjIzNC44NzQ4MjgBCAAAAAUAAAABMQEAAAALLTIxNDUyOTI2NzUDAAAAAzE2MAIAAAACNzUEAAAAATAHAAAACjEwLzI0LzIwMjMIAAAACTMvMzEvMjAyMAkAAAABMO+G8diL1NsIx0PW343U2wglQ0lRLk5ZU0U6R00uSVFfSU5DX1RBWC5DUTQyMDExLi4uLlVTRAEAAABU7qUDAgAAAAQtMjkzAQgAAAAFAAAAATEBAAAACjE1ODc4MzYwODcDAAAAAzE2MAIAAAACNzUEAAAAATAHAAAACjEwLzI0LzIwMjMIAAAACjEyLzMxLzIwMTEJAAAAATCOmxjdi9TbCJItVOCN1NsIJkNJUS5UU0U6NzIwMy5JUV9JTkNfVEFYLkNRNDIwMTQuLi4uVVNEAQAAALzgBAACAAAACzI0NzEuNjI0NzExAQgAAAAFAAAA</t>
  </si>
  <si>
    <t>ATEBAAAACjE3ODYyMjI1NjUDAAAAAzE2MAIAAAACNzUEAAAAATAHAAAACjEwLzI0LzIwMjMIAAAACjEyLzMxLzIwMTQJAAAAATBFxQTci9TbCAdoU+CN1NsIKkNJUS5LT1NFOkEwMDAyNzAuSVFfSU5DX1RBWC5DUTQyMDE4Li4uLlVTRAEAAAC23CUAAgAAAAk4OS42MDI1MzIBCAAAAAUAAAABMQEAAAAKMjAyMTUzMTk5NQMAAAADMTYwAgAAAAI3NQQAAAABMAcAAAAKMTAvMjQvMjAyMwgAAAAKMTIvMzEvMjAxOAkAAAABMJBRANqL1NsIl2YJ4I3U2wgmQ0lRLlRTRTo3MjY5LklRX0lOQ19UQVguQ1E0MjAxNy4uLi5VU0QBAAAADy4KAAIAAAAKMTg5LjQxNzE0NAEIAAAABQAAAAExAQAAAAoxOTQzNzUxOTgxAwAAAAMxNjACAAAAAjc1BAAAAAEwBwAAAAoxMC8yNC8yMDIzCAAAAAoxMi8zMS8yMDE3CQAAAAEw0UqX2YvU2whVJwHgjdTbCCZDSVEuVFNFOjcyNjkuSVFfSU5DX1RBWC5DUTQyMDA5Li4uLlVTRAEAAAAPLgoAAgAAAAk5MC40ODcxODYBCAAAAAUAAAABMQEAAAAKMTQyODgwMjY2NwMAAAADMTYwAgAAAAI3NQQAAAABMAcAAAAKMTAvMjQvMjAyMwgAAAAKMTIvMzEvMjAwOQkAAAABMJpLUtmL1NsIverm343U2wgmQ0lRLk5ZU0U6SE1DLklRX0lOQ19UQVguQ1E0MjAxOS4uLi5VU0QBAAAAlUEEAAIAAAAKNjkwLjUxNDA5MwEIAAAABQAAAAExAQAAAAoyMDgxMDA2MzkzAwAAAAMxNjACAAAAAjc1BAAA</t>
  </si>
  <si>
    <t>AAEwBwAAAAoxMC8yNC8yMDIzCAAAAAoxMi8zMS8yMDE5CQAAAAEw74bx2IvU2wgNaNjfjdTbCCVDSVEuTllTRTpHTS5JUV9JTkNfVEFYLkNRMzIwMTkuLi4uVVNEAQAAAFTupQMCAAAAAzI3MQEIAAAABQAAAAExAQAAAAoyMDY4NDI5Mjg5AwAAAAMxNjACAAAAAjc1BAAAAAEwBwAAAAoxMC8yNC8yMDIzCAAAAAk5LzMwLzIwMTkJAAAAATDTlAjdi9TbCLLyUuCN1NsIJkNJUS5UU0U6NzIwMy5JUV9JTkNfVEFYLkNRMzIwMjIuLi4uVVNEAQAAALzgBAACAAAACzI0MjcuNDgxNDAyAQgAAAAFAAAAATEBAAAACy0yMDcwNzM2MDMyAwAAAAMxNjACAAAAAjc1BAAAAAEwBwAAAAoxMC8yNC8yMDIzCAAAAAk5LzMwLzIwMjIJAAAAATCbwhjdi9TbCD+aT+CN1NsIJkNJUS5UU0U6NzIwMy5JUV9JTkNfVEFYLkNRMzIwMTguLi4uVVNEAQAAALzgBAACAAAACzIwMDQuMDM1NzIyAQgAAAAFAAAAATEBAAAACjE5MjIxMTUwMDMDAAAAAzE2MAIAAAACNzUEAAAAATAHAAAACjEwLzI0LzIwMjMIAAAACTkvMzAvMjAxOAkAAAABMCh3BNyL1NsIr9VX4I3U2wgrQ0lRLk5BU0RBUUdTOlRTTEEuSVFfSU5DX1RBWC5DUTMyMDIxLi4uLlVTRAEAAAAQxqIBAgAAAAMyMjMBCAAAAAUAAAABMQEAAAALLTIwNzQwNTM3NzcDAAAAAzE2MAIAAAACNzUEAAAAATAHAAAACjEwLzI0LzIwMjMIAAAACTkvMzAvMjAyMQkAAAABMJZcp9yL1NsI</t>
  </si>
  <si>
    <t>fIdX4I3U2wgrQ0lRLk5BU0RBUUdTOlRTTEEuSVFfSU5DX1RBWC5DUTMyMDEzLi4uLlVTRAEAAAAQxqIBAgAAAAUwLjc3OAEIAAAABQAAAAExAQAAAAoxNzA1MjUxMDM4AwAAAAMxNjACAAAAAjc1BAAAAAEwBwAAAAoxMC8yNC8yMDIzCAAAAAk5LzMwLzIwMTMJAAAAATC17Rbci9TbCAliJuCN1NsIJkNJUS5UU0U6ODA1OC5JUV9JTkNfVEFYLkNRMzIwMDguLi4uVVNEAQAAAIH/BwACAAAACjgwNy4yODM2NzcBCAAAAAUAAAABMQEAAAAKMTI1Mjg0NDEwMwMAAAADMTYwAgAAAAI3NQQAAAABMAcAAAAKMTAvMjQvMjAyMwgAAAAJOS8zMC8yMDA4CQAAAAEwprS/2ovU2whWOR/gjdTbCCpDSVEuS09TRTpBMDAwMjcwLklRX0lOQ19UQVguQ1EzMjAyMi4uLi5VU0QBAAAAttwlAAIAAAAKMTg4Ljc3NzIwNQEIAAAABQAAAAExAQAAAAstMjA2OTM4MzkzNwMAAAADMTYwAgAAAAI3NQQAAAABMAcAAAAKMTAvMjQvMjAyMwgAAAAJOS8zMC8yMDIyCQAAAAEwfzVC2ovU2whHZfffjdTbCCpDSVEuS09TRTpBMDAwMjcwLklRX0lOQ19UQVguQ1EzMjAxMC4uLi5VU0QBAAAAttwlAAIAAAAKMTUwLjY0NDU3NwEIAAAABQAAAAExAQAAAAoxNTQ1MzM5Mzg0AwAAAAMxNjACAAAAAjc1BAAAAAEwBwAAAAoxMC8yNC8yMDIzCAAAAAk5LzMwLzIwMTAJAAAAATBiZ7jZi9TbCHJJ8d+N1NsIJkNJUS5UU0U6NzI2OS5JUV9JTkNfVEFY</t>
  </si>
  <si>
    <t>LkNRMzIwMTMuLi4uVVNEAQAAAA8uCgACAAAACjE2Mi4wNDAxNTgBCAAAAAUAAAABMQEAAAAKMTY0NTA5MDM4OQMAAAADMTYwAgAAAAI3NQQAAAABMAcAAAAKMTAvMjQvMjAyMwgAAAAJOS8zMC8yMDEzCQAAAAEw33GX2YvU2whkHerfjdTbCCZDSVEuVFNFOjcyNzAuSVFfSU5DX1RBWC5DUTMyMDIyLi4uLlVTRAEAAABSVw0AAgAAAAoyMTguMTE5MTEzAQgAAAAFAAAAATEBAAAACy0yMDcwNzM2Mjg2AwAAAAMxNjACAAAAAjc1BAAAAAEwBwAAAAoxMC8yNC8yMDIzCAAAAAk5LzMwLzIwMjIJAAAAATAj8W3Yi9TbCE7w19+N1NsIJUNJUS5OWVNFOkdNLklRX0lOQ19UQVguQ1EyMjAxMS4uLi5VU0QBAAAAVO6lAwIAAAADLTYxAQgAAAAFAAAAATEBAAAACjE1NTcyNjU0MDYDAAAAAzE2MAIAAAACNzUEAAAAATAHAAAACjEwLzI0LzIwMjMIAAAACTYvMzAvMjAxMQkAAAABMI6bGN2L1NsIZq9O4I3U2wgrQ0lRLk5BU0RBUUdTOlRTTEEuSVFfSU5DX1RBWC5DUTIyMDEzLi4uLlVTRAEAAAAQxqIBAgAAAAUwLjMwMQEIAAAABQAAAAExAQAAAAoxNjkwMTg2NjkxAwAAAAMxNjACAAAAAjc1BAAAAAEwBwAAAAoxMC8yNC8yMDIzCAAAAAk2LzMwLzIwMTMJAAAAATDEbgLbi9TbCF+eE+CN1NsIKkNJUS5LT1NFOkEwMDUzODAuSVFfSU5DX1RBWC5DUTIyMDE5Li4uLlVTRAEAAABMWQ0AAgAAAAozMzQuMTcxNjk4AQgAAAAF</t>
  </si>
  <si>
    <t>AAAAATEBAAAACjIwNzE4OTM2OTADAAAAAzE2MAIAAAACNzUEAAAAATAHAAAACjEwLzI0LzIwMjMIAAAACTYvMzAvMjAxOQkAAAABMPaNZNqL1NsIAScn4I3U2wgqQ0lRLktPU0U6QTAwMDI3MC5JUV9JTkNfVEFYLkNRMjIwMTAuLi4uVVNEAQAAALbcJQACAAAACjEzMS42NDg0MjQBCAAAAAUAAAABMQEAAAAKMTczMzI0OTM4OAMAAAADMTYwAgAAAAI3NQQAAAABMAcAAAAKMTAvMjQvMjAyMwgAAAAJNi8zMC8yMDEwCQAAAAEwYme42YvU2whQXvnfjdTbCCRDSVEuTllTRTpGLklRX0lOQ19UQVguQ1EyMjAyMC4uLi5VU0QBAAAAX58BAAIAAAADLTM0AQgAAAAFAAAAATEBAAAACy0yMTQxMDgxMTI1AwAAAAMxNjACAAAAAjc1BAAAAAEwBwAAAAoxMC8yNC8yMDIzCAAAAAk2LzMwLzIwMjAJAAAAATC+mVLZi9TbCFli3N+N1NsIJENJUS5OWVNFOkYuSVFfSU5DX1RBWC5DUTIyMDA4Li4uLlVTRAEAAABfnwEAAgAAAAQtNDQzAQgAAAAFAAAAATEBAAAACjExMDcyNDU0NDADAAAAAzE2MAIAAAACNzUEAAAAATAHAAAACjEwLzI0LzIwMjMIAAAACTYvMzAvMjAwOAkAAAABMN9f8diL1NsI77Ha343U2wglQ0lRLk5ZU0U6R00uSVFfSU5DX1RBWC5DUTEyMDE1Li4uLlVTRAEAAABU7qUDAgAAAAM1MjkBCAAAAAUAAAABMQEAAAAKMTc4Njg2MjA3OAMAAAADMTYwAgAAAAI3NQQAAAABMAcAAAAKMTAvMjQvMjAyMwgAAAAJ</t>
  </si>
  <si>
    <t>My8zMS8yMDE1CQAAAAEwK7wI3YvU2whRWlDgjdTbCCZDSVEuVFNFOjcyMDMuSVFfSU5DX1RBWC5DUTEyMDE0Li4uLlVTRAEAAAC84AQAAgAAAAsxMTkzLjU4OTEwNQEIAAAABQAAAAExAQAAAAoxNzQzNzkwNjE0AwAAAAMxNjACAAAAAjc1BAAAAAEwBwAAAAoxMC8yNC8yMDIzCAAAAAkzLzMxLzIwMTQJAAAAATBh56bci9TbCMfZVeCN1NsIJUNJUS5OWVNFOkdNLklRX0lOQ19UQVguQ1E0MjAxNC4uLi5VU0QBAAAAVO6lAwIAAAADMjc5AQgAAAAFAAAAATEBAAAACjE3NzQ1NjczNzIDAAAAAzE2MAIAAAACNzUEAAAAATAHAAAACjEwLzI0LzIwMjMIAAAACjEyLzMxLzIwMTQJAAAAATCBdBjdi9TbCN9UVOCN1NsIK0NJUS5OQVNEQVFHUzpUU0xBLklRX0lOQ19UQVguQ1E0MjAxNi4uLi5VU0QBAAAAEMaiAQIAAAAFMTEuMDcBCAAAAAUAAAABMQEAAAAKMTg3NTc3MDIwOQMAAAADMTYwAgAAAAI3NQQAAAABMAcAAAAKMTAvMjQvMjAyMwgAAAAKMTIvMzEvMjAxNgkAAAABMOOfFtyL1NsIHuk74I3U2wgmQ0lRLlRTRTo4MDU4LklRX0lOQ19UQVguQ1E0MjAxMS4uLi5VU0QBAAAAgf8HAAIAAAAKNDI1LjMzMTQzOQEIAAAABQAAAAExAQAAAAoxNTE2ODk3MDMxAwAAAAMxNjACAAAAAjc1BAAAAAEwBwAAAAoxMC8yNC8yMDIzCAAAAAoxMi8zMS8yMDExCQAAAAEwmI2/2ovU2wg2hR/gjdTbCCVDSVEuTllTRTpHTS5J</t>
  </si>
  <si>
    <t>UV9JTkNfVEFYLkNRMjIwMjEuLi4uVVNEAQAAAFTupQMCAAAAAzk3MQEIAAAABQAAAAExAQAAAAstMjA4ODA0NzkzNwMAAAADMTYwAgAAAAI3NQQAAAABMAcAAAAKMTAvMjQvMjAyMwgAAAAJNi8zMC8yMDIxCQAAAAEwH28I3YvU2wi+eV3gjdTbCCVDSVEuTllTRTpHTS5JUV9JTkNfVEFYLkNRMjIwMTcuLi4uVVNEAQAAAFTupQMCAAAAAzUzNAEIAAAABQAAAAExAQAAAAoxODk3MTEzNzQ1AwAAAAMxNjACAAAAAjc1BAAAAAEwBwAAAAoxMC8yNC8yMDIzCAAAAAk2LzMwLzIwMTcJAAAAATDTlAjdi9TbCJM7YOCN1NsIJUNJUS5OWVNFOkdNLklRX0lOQ19UQVguQ1EyMjAxMy4uLi5VU0QBAAAAVO6lAwIAAAADNzQyAQgAAAAFAAAAATEBAAAACjE2ODc5OTgyMzADAAAAAzE2MAIAAAACNzUEAAAAATAHAAAACjEwLzI0LzIwMjMIAAAACTYvMzAvMjAxMwkAAAABMI6bGN2L1NsItn1J4I3U2wglQ0lRLk5ZU0U6R00uSVFfSU5DX1RBWC5DUTIyMDA5Li4uLlVTRAEAAABU7qUDAgAAAAQtNDQ1AQgAAAAFAAAAATEBAAAACjE0MDg0Mzg1MzcDAAAAAzE2MAIAAAACNzUEAAAAATAHAAAACjEwLzI0LzIwMjMIAAAACTYvMzAvMjAwOQkAAAABMJvCGN2L1NsIR+9L4I3U2wgmQ0lRLlRTRTo3MjAzLklRX0lOQ19UQVguQ1EyMjAyMC4uLi5VU0QBAAAAvOAEAAIAAAALLTI4OS41NDY2ODMBCAAAAAUAAAABMQEAAAAKMjA0OTcw</t>
  </si>
  <si>
    <t>NDA4NgMAAAADMTYwAgAAAAI3NQQAAAABMAcAAAAKMTAvMjQvMjAyMwgAAAAJNi8zMC8yMDIwCQAAAAEwKHcE3IvU2wgjITTgjdTbCCZDSVEuVFNFOjcyMDMuSVFfSU5DX1RBWC5DUTIyMDE2Li4uLlVTRAEAAAC84AQAAgAAAAsxODI4Ljk1OTQ2MQEIAAAABQAAAAExAQAAAAoxODAzOTI0MDcwAwAAAAMxNjACAAAAAjc1BAAAAAEwBwAAAAoxMC8yNC8yMDIzCAAAAAk2LzMwLzIwMTYJAAAAATA3ngTci9TbCMW3SuCN1NsIJkNJUS5UU0U6NzIwMy5JUV9JTkNfVEFYLkNRMjIwMTIuLi4uVVNEAQAAALzgBAACAAAACzIwNjMuMjMwMzE0AQgAAAAFAAAAATEBAAAACjE1NTk1MzcyMDkDAAAAAzE2MAIAAAACNzUEAAAAATAHAAAACjEwLzI0LzIwMjMIAAAACTYvMzAvMjAxMgkAAAABMGwOp9yL1NsIwqIu4I3U2wgmQ0lRLlRTRTo3MjAzLklRX0lOQ19UQVguQ1EyMjAwOC4uLi5VU0QBAAAAvOAEAAIAAAALMTY0NS4zODYzODMBCAAAAAUAAAABMQEAAAAKMTEwNTEwMTY4NwMAAAADMTYwAgAAAAI3NQQAAAABMAcAAAAKMTAvMjQvMjAyMwgAAAAJNi8zMC8yMDA4CQAAAAEwllyn3IvU2wiPmUbgjdTbCCtDSVEuTkFTREFRR1M6VFNMQS5JUV9JTkNfVEFYLkNRMjIwMTkuLi4uVVNEAQAAABDGogECAAAAAjE5AQgAAAAFAAAAATEBAAAACjIwNDY2NTIwNjkDAAAAAzE2MAIAAAACNzUEAAAAATAHAAAACjEwLzI0LzIwMjMI</t>
  </si>
  <si>
    <t>AAAACTYvMzAvMjAxOQkAAAABMKB4FtyL1NsIqPNA4I3U2wgrQ0lRLk5BU0RBUUdTOlRTTEEuSVFfSU5DX1RBWC5DUTIyMDE1Li4uLlVTRAEAAAAQxqIBAgAAAAUzLjE2NwEIAAAABQAAAAExAQAAAAoxODAyMDIyOTU3AwAAAAMxNjACAAAAAjc1BAAAAAEwBwAAAAoxMC8yNC8yMDIzCAAAAAk2LzMwLzIwMTUJAAAAATDqxhbci9TbCC86OuCN1NsIK0NJUS5OQVNEQVFHUzpUU0xBLklRX0lOQ19UQVguQ1EyMjAxMS4uLi5VU0QBAAAAEMaiAQIAAAAFMC4xMzkBCAAAAAUAAAABMQEAAAAKMTU1NzQ4MDU0MwMAAAADMTYwAgAAAAI3NQQAAAABMAcAAAAKMTAvMjQvMjAyMwgAAAAJNi8zMC8yMDExCQAAAAEw2JUC24vU2wjeeELgjdTbCCZDSVEuVFNFOjgwNTguSVFfSU5DX1RBWC5DUTIyMDIyLi4uLlVTRAEAAACB/wcAAgAAAAsxMzMxLjY5NDcxMwEIAAAABQAAAAExAQAAAAstMjA4Njk2NDc4NwMAAAADMTYwAgAAAAI3NQQAAAABMAcAAAAKMTAvMjQvMjAyMwgAAAAJNi8zMC8yMDIyCQAAAAEwm7wC24vU2wjDIT3gjdTbCCZDSVEuVFNFOjgwNTguSVFfSU5DX1RBWC5DUTIyMDE4Li4uLlVTRAEAAACB/wcAAgAAAAo0NTguNDUzNjQxAQgAAAAFAAAAATEBAAAACjE4OTgwOTg0MDADAAAAAzE2MAIAAAACNzUEAAAAATAHAAAACjEwLzI0LzIwMjMIAAAACTYvMzAvMjAxOAkAAAABMGYv+tqL1NsI0UE/4I3U2wgmQ0lR</t>
  </si>
  <si>
    <t>LlRTRTo4MDU4LklRX0lOQ19UQVguQ1EyMjAxNC4uLi5VU0QBAAAAgf8HAAIAAAAJMjk0LjkwMDUyAQgAAAAFAAAAATEBAAAACjE2ODk4MTQyNzkDAAAAAzE2MAIAAAACNzUEAAAAATAHAAAACjEwLzI0LzIwMjMIAAAACTYvMzAvMjAxNAkAAAABMHVW+tqL1NsIsykl4I3U2wgmQ0lRLlRTRTo4MDU4LklRX0lOQ19UQVguQ1EyMjAxMC4uLi5VU0QBAAAAgf8HAAIAAAAKNzA0LjM3Njc5NAEIAAAABQAAAAExAQAAAAoxMzkyNTc0NTAwAwAAAAMxNjACAAAAAjc1BAAAAAEwBwAAAAoxMC8yNC8yMDIzCAAAAAk2LzMwLzIwMTAJAAAAATCYjb/ai9TbCP8+L+CN1NsIKkNJUS5LT1NFOkEwMDUzODAuSVFfSU5DX1RBWC5DUTIyMDIxLi4uLlVTRAEAAABMWQ0AAgAAAAo0NTkuMzg3MjUzAQgAAAAFAAAAATEBAAAACy0yMDY5MzcyODk1AwAAAAMxNjACAAAAAjc1BAAAAAEwBwAAAAoxMC8yNC8yMDIzCAAAAAk2LzMwLzIwMjEJAAAAATAD3L/ai9TbCBFkHeCN1NsIKkNJUS5LT1NFOkEwMDUzODAuSVFfSU5DX1RBWC5DUTIyMDE3Li4uLlVTRAEAAABMWQ0AAgAAAAoyMTkuNDY4MzAzAQgAAAAFAAAAATEBAAAACjE5MjI5NzU0MjADAAAAAzE2MAIAAAACNzUEAAAAATAHAAAACjEwLzI0LzIwMjMIAAAACTYvMzAvMjAxNwkAAAABMFO1ZNqL1NsIMekM4I3U2wgqQ0lRLktPU0U6QTAwNTM4MC5JUV9JTkNfVEFYLkNRMjIwMTMu</t>
  </si>
  <si>
    <t>Li4uVVNEAQAAAExZDQACAAAACjU4Ni41ODQ5MjkBCAAAAAUAAAABMQEAAAAKMTczNDA4NzA0NAMAAAADMTYwAgAAAAI3NQQAAAABMAcAAAAKMTAvMjQvMjAyMwgAAAAJNi8zMC8yMDEzCQAAAAEwXdxk2ovU2wjm7hzgjdTbCCpDSVEuS09TRTpBMDA1MzgwLklRX0lOQ19UQVguQ1EyMjAwOS4uLi5VU0QBAAAATFkNAAMAAAAAAH81QtqL1NsIW9oJ4I3U2wgqQ0lRLktPU0U6QTAwMDI3MC5JUV9JTkNfVEFYLkNRMjIwMjAuLi4uVVNEAQAAALbcJQACAAAACTcwLjkwMzI5MgEIAAAABQAAAAExAQAAAAstMjEyMDQxNTkwNAMAAAADMTYwAgAAAAI3NQQAAAABMAcAAAAKMTAvMjQvMjAyMwgAAAAJNi8zMC8yMDIwCQAAAAEwiVxC2ovU2whjlxfgjdTbCCpDSVEuS09TRTpBMDAwMjcwLklRX0lOQ19UQVguQ1EyMjAxNi4uLi5VU0QBAAAAttwlAAIAAAAKMjAyLjk2MTg5NwEIAAAABQAAAAExAQAAAAoxODY3Mzc4Njk3AwAAAAMxNjACAAAAAjc1BAAAAAEwBwAAAAoxMC8yNC8yMDIzCAAAAAk2LzMwLzIwMTYJAAAAATCQUQDai9TbCJmg5N+N1NsIKkNJUS5LT1NFOkEwMDAyNzAuSVFfSU5DX1RBWC5DUTIyMDEyLi4uLlVTRAEAAAC23CUAAgAAAAozNTguNzUzODk0AQgAAAAFAAAAATEBAAAACjE3MzMyNDkzOTIDAAAAAzE2MAIAAAACNzUEAAAAATAHAAAACjEwLzI0LzIwMjMIAAAACTYvMzAvMjAxMgkAAAABMLKfANqL</t>
  </si>
  <si>
    <t>1NsIJRcJ4I3U2wgqQ0lRLktPU0U6QTAwMDI3MC5JUV9JTkNfVEFYLkNRMjIwMDguLi4uVVNEAQAAALbcJQADAAAAAABwjrjZi9TbCDYb9d+N1NsIJkNJUS5UU0U6NzI2OS5JUV9JTkNfVEFYLkNRMjIwMTkuLi4uVVNEAQAAAA8uCgACAAAACjIxNS41NTg3NTYBCAAAAAUAAAABMQEAAAAKMTk3NDg4NzgwOAMAAAADMTYwAgAAAAI3NQQAAAABMAcAAAAKMTAvMjQvMjAyMwgAAAAJNi8zMC8yMDE5CQAAAAEwgLW42YvU2withuffjdTbCCZDSVEuVFNFOjcyNjkuSVFfSU5DX1RBWC5DUTIyMDE1Li4uLlVTRAEAAAAPLgoAAgAAAAoxNTYuMjk1OTk2AQgAAAAFAAAAATEBAAAACjE3NDk2MTUyNjkDAAAAAzE2MAIAAAACNzUEAAAAATAHAAAACjEwLzI0LzIwMjMIAAAACTYvMzAvMjAxNQkAAAABMN9xl9mL1NsIJ7Dl343U2wgmQ0lRLlRTRTo3MjY5LklRX0lOQ19UQVguQ1EyMjAxMS4uLi5VU0QBAAAADy4KAAIAAAAKMTcxLjc4OTk0NgEIAAAABQAAAAExAQAAAAoxNDY1OTMxNDU2AwAAAAMxNjACAAAAAjc1BAAAAAEwBwAAAAoxMC8yNC8yMDIzCAAAAAk2LzMwLzIwMTEJAAAAATDwmJfZi9TbCAPW8N+N1NsIJENJUS5OWVNFOkYuSVFfSU5DX1RBWC5DUTIyMDE4Li4uLlVTRAEAAABfnwEAAgAAAAMyODABCAAAAAUAAAABMQEAAAAKMTk3MjMxNDAxMQMAAAADMTYwAgAAAAI3NQQAAAABMAcAAAAKMTAvMjQvMjAyMwgA</t>
  </si>
  <si>
    <t>AAAJNi8zMC8yMDE4CQAAAAEwzMBS2YvU2wj7feLfjdTbCCRDSVEuTllTRTpGLklRX0lOQ19UQVguQ1EyMjAxNC4uLi5VU0QBAAAAX58BAAIAAAADODAzAQgAAAAFAAAAATEBAAAACjE3NDc0MzgxNzUDAAAAAzE2MAIAAAACNzUEAAAAATAHAAAACjEwLzI0LzIwMjMIAAAACTYvMzAvMjAxNAkAAAABMCzJH9mL1NsI4QDv343U2wglQ0lRLk5ZU0U6R00uSVFfSU5DX1RBWC5DUTEyMDA5Li4uLlVTRAEAAABU7qUDAgAAAAQtMTE0AQgAAAAFAAAAATEBAAAACjEzNzE3OTgwNzUDAAAAAzE2MAIAAAACNzUEAAAAATAHAAAACjEwLzI0LzIwMjMIAAAACTMvMzEvMjAwOQkAAAABMJvCGN2L1NsIICpf4I3U2wgmQ0lRLlRTRTo3MjAzLklRX0lOQ19UQVguQ1ExMjAwOC4uLi5VU0QBAAAAvOAEAAIAAAALMTM3MS4xOTc4NTIBCAAAAAUAAAABMQEAAAAKMTA1NTk0Nzk2NwMAAAADMTYwAgAAAAI3NQQAAAABMAcAAAAKMTAvMjQvMjAyMwgAAAAJMy8zMS8yMDA4CQAAAAEwllyn3IvU2wjLWD7gjdTbCCZDSVEuVFNFOjgwNTguSVFfSU5DX1RBWC5DUTEyMDIyLi4uLlVTRAEAAACB/wcAAgAAAAo3NjAuMDAxMzIxAQgAAAAFAAAAATEBAAAACy0yMDM5OTQ2MjM0AwAAAAMxNjACAAAAAjc1BAAAAAEwBwAAAAoxMC8yNC8yMDIzCAAAAAkzLzMxLzIwMjIJAAAAATCbvALbi9TbCLIqQuCN1NsIKkNJUS5LT1NFOkEwMDUzODAuSVFf</t>
  </si>
  <si>
    <t>SU5DX1RBWC5DUTEyMDE3Li4uLlVTRAEAAABMWQ0AAgAAAAozMTQuMjg1NzA2AQgAAAAFAAAAATEBAAAACjE5MDM2ODk4MDYDAAAAAzE2MAIAAAACNzUEAAAAATAHAAAACjEwLzI0LzIwMjMIAAAACTMvMzEvMjAxNwkAAAABMFO1ZNqL1NsIVd8i4I3U2wgqQ0lRLktPU0U6QTAwMDI3MC5JUV9JTkNfVEFYLkNRMTIwMTYuLi4uVVNEAQAAALbcJQACAAAACjE0Ny44NTIxODMBCAAAAAUAAAABMQEAAAAKMTg1NzM5NjA2OAMAAAADMTYwAgAAAAI3NQQAAAABMAcAAAAKMTAvMjQvMjAyMwgAAAAJMy8zMS8yMDE2CQAAAAEwongA2ovU2whfIPzfjdTbCCRDSVEuTllTRTpGLklRX0lOQ19UQVguQ1ExMjAyMi4uLi5VU0QBAAAAX58BAAIAAAAELTcyOQEIAAAABQAAAAExAQAAAAstMjA0NzcxNDY5NwMAAAADMTYwAgAAAAI3NQQAAAABMAcAAAAKMTAvMjQvMjAyMwgAAAAJMy8zMS8yMDIyCQAAAAEwrnJS2YvU2wi6w+bfjdTbCCVDSVEuTllTRTpHTS5JUV9JTkNfVEFYLkNRNDIwMDguLi4uVVNEAQAAAFTupQMCAAAAAzczNwEIAAAABQAAAAExAQAAAAoxNDM0MzU5ODA4AwAAAAMxNjACAAAAAjc1BAAAAAEwBwAAAAoxMC8yNC8yMDIzCAAAAAoxMi8zMS8yMDA4CQAAAAEwm8IY3YvU2wjfWkfgjdTbCCZDSVEuVFNFOjgwNTguSVFfSU5DX1RBWC5DUTQyMDIxLi4uLlVTRAEAAACB/wcAAgAAAAo3ODQuMzE5Njk1AQgAAAAF</t>
  </si>
  <si>
    <t>AAAAATEBAAAACy0yMTE0MDEwNDU0AwAAAAMxNjACAAAAAjc1BAAAAAEwBwAAAAoxMC8yNC8yMDIzCAAAAAoxMi8zMS8yMDIxCQAAAAEwm7wC24vU2wiyKkLgjdTbCCpDSVEuS09TRTpBMDA1MzgwLklRX0lOQ19UQVguQ1E0MjAyMC4uLi5VU0QBAAAATFkNAAIAAAAKLTQ0LjQ1NDk3OQEIAAAABQAAAAExAQAAAAstMjA1NzExMjU3NAMAAAADMTYwAgAAAAI3NQQAAAABMAcAAAAKMTAvMjQvMjAyMwgAAAAKMTIvMzEvMjAyMAkAAAABMAPcv9qL1NsI9REf4I3U2wgmQ0lRLlRTRTo3MjY5LklRX0lOQ19UQVguQ1E0MjAxMC4uLi5VU0QBAAAADy4KAAIAAAAKMTczLjc3MjEwNwEIAAAABQAAAAExAQAAAAoxNDI4ODAyNTAxAwAAAAMxNjACAAAAAjc1BAAAAAEwBwAAAAoxMC8yNC8yMDIzCAAAAAoxMi8zMS8yMDEwCQAAAAEwmktS2YvU2wi96ubfjdTbCCVDSVEuTllTRTpHTS5JUV9JTkNfVEFYLkNRMzIwMTIuLi4uVVNEAQAAAFTupQMCAAAAAzM1NwEIAAAABQAAAAExAQAAAAoxNjQyNzEwMDA1AwAAAAMxNjACAAAAAjc1BAAAAAEwBwAAAAoxMC8yNC8yMDIzCAAAAAk5LzMwLzIwMTIJAAAAATCOmxjdi9TbCDpgYuCN1NsIJkNJUS5UU0U6NzIwMy5JUV9JTkNfVEFYLkNRMzIwMTEuLi4uVVNEAQAAALzgBAACAAAACjE5NC4yNjcxOTEBCAAAAAUAAAABMQEAAAAKMTQ4NDQwMTU3NAMAAAADMTYwAgAAAAI3NQQAAAAB</t>
  </si>
  <si>
    <t>MAcAAAAKMTAvMjQvMjAyMwgAAAAJOS8zMC8yMDExCQAAAAEwbA6n3IvU2wj87FbgjdTbCCtDSVEuTkFTREFRR1M6VFNMQS5JUV9JTkNfVEFYLkNRMzIwMTAuLi4uVVNEAQAAABDGogECAAAABTAuMDgzAQgAAAAFAAAAATEBAAAACjE0ODE4OTE1NTMDAAAAAzE2MAIAAAACNzUEAAAAATAHAAAACjEwLzI0LzIwMjMIAAAACTkvMzAvMjAxMAkAAAABMNiVAtuL1NsIOrQv4I3U2wgmQ0lRLlRTRTo4MDU4LklRX0lOQ19UQVguQ1EzMjAyMS4uLi5VU0QBAAAAgf8HAAIAAAAKNTEyLjIxNDk5NAEIAAAABQAAAAExAQAAAAstMjA3MTMyMDA5MAMAAAADMTYwAgAAAAI3NQQAAAABMAcAAAAKMTAvMjQvMjAyMwgAAAAJOS8zMC8yMDIxCQAAAAEwm7wC24vU2wjnTDvgjdTbCCZDSVEuVFNFOjgwNTguSVFfSU5DX1RBWC5DUTMyMDEzLi4uLlVTRAEAAACB/wcAAgAAAAo0MjguNzk4NTUyAQgAAAAFAAAAATEBAAAACjE2NDI5MTYwNTgDAAAAAzE2MAIAAAACNzUEAAAAATAHAAAACjEwLzI0LzIwMjMIAAAACTkvMzAvMjAxMwkAAAABMIZ9+tqL1NsIPqwf4I3U2wglQ0lRLk5ZU0U6R00uSVFfSU5DX1RBWC5DUTIyMDE2Li4uLlVTRAEAAABU7qUDAgAAAAM4NzcBCAAAAAUAAAABMQEAAAAKMTg1MDMzMTUwNQMAAAADMTYwAgAAAAI3NQQAAAABMAcAAAAKMTAvMjQvMjAyMwgAAAAJNi8zMC8yMDE2CQAAAAEwK7wI3YvU2wgqzkng</t>
  </si>
  <si>
    <t>jdTbCCZDSVEuVFNFOjcyMDMuSVFfSU5DX1RBWC5DUTIyMDE1Li4uLlVTRAEAAAC84AQAAgAAAAsyMTkwLjk4MTIyNgEIAAAABQAAAAExAQAAAAoxNzQ5ODQ5NDEwAwAAAAMxNjACAAAAAjc1BAAAAAEwBwAAAAoxMC8yNC8yMDIzCAAAAAk2LzMwLzIwMTUJAAAAATBFxQTci9TbCMTmRuCN1NsIK0NJUS5OQVNEQVFHUzpUU0xBLklRX0lOQ19UQVguQ1EyMjAxNC4uLi5VU0QBAAAAEMaiAQIAAAAEMS4xNQEIAAAABQAAAAExAQAAAAoxNzQ5Mzk3MTE3AwAAAAMxNjACAAAAAjc1BAAAAAEwBwAAAAoxMC8yNC8yMDIzCAAAAAk2LzMwLzIwMTQJAAAAATDqxhbci9TbCBt0KeCN1NsIJENJUS5OWVNFOkYuSVFfSU5DX1RBWC5DUTIyMDE3Li4uLlVTRAEAAABfnwEAAgAAAAMyMTEBCAAAAAUAAAABMQEAAAAKMTg5NzI3NDc4MAMAAAADMTYwAgAAAAI3NQQAAAABMAcAAAAKMTAvMjQvMjAyMwgAAAAJNi8zMC8yMDE3CQAAAAEwiqIf2YvU2wi8Fu7fjdTbCCVDSVEuTllTRTpHTS5JUV9JTkNfVEFYLkNRMTIwMDguLi4uVVNEAQAAAFTupQMDAAAAAACbwhjdi9TbCNzXYOCN1NsIK0NJUS5OQVNEQVFHUzpUU0xBLklRX0lOQ19UQVguQ1ExMjAyMi4uLi5VU0QBAAAAEMaiAQIAAAADMzQ2AQgAAAAFAAAAATEBAAAACy0yMDUwNzA3Njg2AwAAAAMxNjACAAAAAjc1BAAAAAEwBwAAAAoxMC8yNC8yMDIzCAAAAAkzLzMxLzIwMjIJ</t>
  </si>
  <si>
    <t>AAAAATCWXKfci9TbCIpAU+CN1NsIKkNJUS5LT1NFOkEwMDUzODAuSVFfSU5DX1RBWC5DUTEyMDIwLi4uLlVTRAEAAABMWQ0AAgAAAAoxNDEuMTM2MDA1AQgAAAAFAAAAATEBAAAACy0yMTM2MTA5MjAwAwAAAAMxNjACAAAAAjc1BAAAAAEwBwAAAAoxMC8yNC8yMDIzCAAAAAkzLzMxLzIwMjAJAAAAATAD3L/ai9TbCLE4FuCN1NsIJkNJUS5UU0U6NzIwMy5JUV9JTkNfVEFYLkNRNDIwMTguLi4uVVNEAQAAALzgBAACAAAACTU2LjAzNjA5NAEIAAAABQAAAAExAQAAAAoyMDE4MzAxNTYzAwAAAAMxNjACAAAAAjc1BAAAAAEwBwAAAAoxMC8yNC8yMDIzCAAAAAoxMi8zMS8yMDE4CQAAAAEwKHcE3IvU2wh+kVPgjdTbCCtDSVEuTkFTREFRR1M6VFNMQS5JUV9JTkNfVEFYLkNRNDIwMTcuLi4uVVNEAQAAABDGogECAAAABi05LjA5NAEIAAAABQAAAAExAQAAAAoxOTQ1ODczNzI1AwAAAAMxNjACAAAAAjc1BAAAAAEwBwAAAAoxMC8yNC8yMDIzCAAAAAoxMi8zMS8yMDE3CQAAAAEw458W3IvU2wge6TvgjdTbCCtDSVEuTkFTREFRR1M6VFNMQS5JUV9JTkNfVEFYLkNRNDIwMDkuLi4uVVNEAQAAABDGogECAAAABTAuMjI5AQgAAAAFAAAAATEBAAAACjE0ODUwNzI1MzgDAAAAAzE2MAIAAAACNzUEAAAAATAHAAAACjEwLzI0LzIwMjMIAAAACjEyLzMxLzIwMDkJAAAAATDYlQLbi9TbCLpoLeCN1NsIJkNJUS5UU0U6ODA1</t>
  </si>
  <si>
    <t>OC5JUV9JTkNfVEFYLkNRNDIwMTIuLi4uVVNEAQAAAIH/BwACAAAACjM0OS42OTY1MTYBCAAAAAUAAAABMQEAAAAKMTU4NjI4MjUwMQMAAAADMTYwAgAAAAI3NQQAAAABMAcAAAAKMTAvMjQvMjAyMwgAAAAKMTIvMzEvMjAxMgkAAAABMJiNv9qL1NsIKsIn4I3U2wgqQ0lRLktPU0U6QTAwNTM4MC5JUV9JTkNfVEFYLkNRNDIwMTUuLi4uVVNEAQAAAExZDQACAAAACjQ1My42NTI3NjUBCAAAAAUAAAABMQEAAAAKMTgzMDM4Mzc0MwMAAAADMTYwAgAAAAI3NQQAAAABMAcAAAAKMTAvMjQvMjAyMwgAAAAKMTIvMzEvMjAxNQkAAAABMFO1ZNqL1NsI6BUd4I3U2wgmQ0lRLlRTRTo3MjY5LklRX0lOQ19UQVguQ1E0MjAyMS4uLi5VU0QBAAAADy4KAAIAAAAKMTIzLjUzMDAyNgEIAAAABQAAAAExAQAAAAstMjExMjYwMTcxNgMAAAADMTYwAgAAAAI3NQQAAAABMAcAAAAKMTAvMjQvMjAyMwgAAAAKMTIvMzEvMjAyMQkAAAABMHCOuNmL1NsIb3YB4I3U2wgkQ0lRLk5ZU0U6Ri5JUV9JTkNfVEFYLkNRNDIwMjAuLi4uVVNEAQAAAF+fAQACAAAABS0xMDE5AQgAAAAFAAAAATEBAAAACy0yMTEzNjkyMjI0AwAAAAMxNjACAAAAAjc1BAAAAAEwBwAAAAoxMC8yNC8yMDIzCAAAAAoxMi8zMS8yMDIwCQAAAAEwvplS2YvU2wixnObfjdTbCCRDSVEuTllTRTpGLklRX0lOQ19UQVguQ1E0MjAxMi4uLi5VU0QBAAAAX58BAAIAAAAD</t>
  </si>
  <si>
    <t>MjQ2AQgAAAAFAAAAATEBAAAACjE2NTkzNTMwOTYDAAAAAzE2MAIAAAACNzUEAAAAATAHAAAACjEwLzI0LzIwMjMIAAAACjEyLzMxLzIwMTIJAAAAATAsyR/Zi9TbCEcE2d+N1NsIJkNJUS5UU0U6NzIwMy5JUV9JTkNfVEFYLkNRMzIwMTQuLi4uVVNEAQAAALzgBAACAAAACzIxMjkuNjA3OTU2AQgAAAAFAAAAATEBAAAACjE3MDk3MTU5MDQDAAAAAzE2MAIAAAACNzUEAAAAATAHAAAACjEwLzI0LzIwMjMIAAAACTkvMzAvMjAxNAkAAAABMEXFBNyL1NsIx9lV4I3U2wgrQ0lRLk5BU0RBUUdTOlRTTEEuSVFfSU5DX1RBWC5DUTMyMDA5Li4uLlVTRAEAAAAQxqIBAgAAAAYtMC4yMTkBCAAAAAUAAAABMQEAAAAKMTQxMDY4NjQ5MwMAAAADMTYwAgAAAAI3NQQAAAABMAcAAAAKMTAvMjQvMjAyMwgAAAAJOS8zMC8yMDA5CQAAAAEw2JUC24vU2wig2EPgjdTbCCpDSVEuS09TRTpBMDA1MzgwLklRX0lOQ19UQVguQ1EzMjAxOS4uLi5VU0QBAAAATFkNAAIAAAAKLTI2LjI2NDA2MwEIAAAABQAAAAExAQAAAAoyMDcxODg0OTA4AwAAAAMxNjACAAAAAjc1BAAAAAEwBwAAAAoxMC8yNC8yMDIzCAAAAAk5LzMwLzIwMTkJAAAAATD2jWTai9TbCLYzGOCN1NsIKkNJUS5LT1NFOkEwMDUzODAuSVFfSU5DX1RBWC5DUTMyMDExLi4uLlVTRAEAAABMWQ0AAgAAAAo0NTIuNzM5NjI2AQgAAAAFAAAAATEBAAAACjE3MzQ2MTAyNTID</t>
  </si>
  <si>
    <t>AAAAAzE2MAIAAAACNzUEAAAAATAHAAAACjEwLzI0LzIwMjMIAAAACTkvMzAvMjAxMQkAAAABMGYOQtqL1NsIJlzy343U2wgmQ0lRLlRTRTo3MjY5LklRX0lOQ19UQVguQ1EzMjAxNy4uLi5VU0QBAAAADy4KAAIAAAAKMjYxLjIyMjg0OQEIAAAABQAAAAExAQAAAAoxODY2MDI3MjkwAwAAAAMxNjACAAAAAjc1BAAAAAEwBwAAAAoxMC8yNC8yMDIzCAAAAAk5LzMwLzIwMTcJAAAAATDRSpfZi9TbCDt8COCN1NsIJkNJUS5UU0U6NzIwMy5JUV9JTkNfVEFYLkNRMjIwMTguLi4uVVNEAQAAALzgBAACAAAACzIyMjAuODg2MDMyAQgAAAAFAAAAATEBAAAACjE5MDAyNDU2NzUDAAAAAzE2MAIAAAACNzUEAAAAATAHAAAACjEwLzI0LzIwMjMIAAAACTYvMzAvMjAxOAkAAAABMDeeBNyL1NsI48lU4I3U2wgmQ0lRLlRTRTo4MDU4LklRX0lOQ19UQVguQ1EyMjAxNi4uLi5VU0QBAAAAgf8HAAIAAAAKMjQ5LjcyOTc3MgEIAAAABQAAAAExAQAAAAoxODAxMzQ0NjAxAwAAAAMxNjACAAAAAjc1BAAAAAEwBwAAAAoxMC8yNC8yMDIzCAAAAAk2LzMwLzIwMTYJAAAAATB1Vvrai9TbCGv+FOCN1NsIKkNJUS5LT1NFOkEwMDUzODAuSVFfSU5DX1RBWC5DUTIyMDE1Li4uLlVTRAEAAABMWQ0AAgAAAAo1MTcuOTg5NTU1AQgAAAAFAAAAATEBAAAACjE4MTk2MzQ3MjQDAAAAAzE2MAIAAAACNzUEAAAAATAHAAAACjEwLzI0LzIwMjMI</t>
  </si>
  <si>
    <t>AAAACTYvMzAvMjAxNQkAAAABMF3cZNqL1NsIEH/0343U2wgqQ0lRLktPU0U6QTAwMDI3MC5JUV9JTkNfVEFYLkNRMjIwMTQuLi4uVVNEAQAAALbcJQACAAAACjI5My4yMzMwODIBCAAAAAUAAAABMQEAAAAKMTc2NjAwODA5OAMAAAADMTYwAgAAAAI3NQQAAAABMAcAAAAKMTAvMjQvMjAyMwgAAAAJNi8zMC8yMDE0CQAAAAEwongA2ovU2whZBwjgjdTbCCZDSVEuVFNFOjcyMDMuSVFfSU5DX1RBWC5DUTEyMDE4Li4uLlVTRAEAAAC84AQAAgAAAAsyMTI4Ljg3MzUwNgEIAAAABQAAAAExAQAAAAoxOTY5MDQ3ODc3AwAAAAMxNjACAAAAAjc1BAAAAAEwBwAAAAoxMC8yNC8yMDIzCAAAAAkzLzMxLzIwMTgJAAAAATA3ngTci9TbCDE6TuCN1NsIK0NJUS5OQVNEQVFHUzpUU0xBLklRX0lOQ19UQVguQ1ExMjAyMS4uLi5VU0QBAAAAEMaiAQIAAAACNjkBCAAAAAUAAAABMQEAAAALLTIxMDE1MTcxMzEDAAAAAzE2MAIAAAACNzUEAAAAATAHAAAACjEwLzI0LzIwMjMIAAAACTMvMzEvMjAyMQkAAAABMKB4FtyL1NsIHWdK4I3U2wgrQ0lRLk5BU0RBUUdTOlRTTEEuSVFfSU5DX1RBWC5DUTEyMDA5Li4uLlVTRAEAAAAQxqIBAgAAAAUwLjAwOAEIAAAABQAAAAExAQAAAAoxMzg3OTg3MTcxAwAAAAMxNjACAAAAAjc1BAAAAAEwBwAAAAoxMC8yNC8yMDIzCAAAAAkzLzMxLzIwMDkJAAAAATDYlQLbi9TbCLpoLeCN1NsIJkNJ</t>
  </si>
  <si>
    <t>US5UU0U6ODA1OC5JUV9JTkNfVEFYLkNRMTIwMjAuLi4uVVNEAQAAAIH/BwACAAAACy02ODMuMDQ0OTU3AQgAAAAFAAAAATEBAAAACy0yMTQ1MDEwODMxAwAAAAMxNjACAAAAAjc1BAAAAAEwBwAAAAoxMC8yNC8yMDIzCAAAAAkzLzMxLzIwMjAJAAAAATBWCPrai9TbCHkiF+CN1NsIKkNJUS5LT1NFOkEwMDUzODAuSVFfSU5DX1RBWC5DUTEyMDExLi4uLlVTRAEAAABMWQ0AAgAAAAo1MzYuNTg4NTY3AQgAAAAFAAAAATEBAAAACjE1ODAzMDA5NDADAAAAAzE2MAIAAAACNzUEAAAAATAHAAAACjEwLzI0LzIwMjMIAAAACTMvMzEvMjAxMQkAAAABMGYOQtqL1NsIJlzy343U2wgqQ0lRLktPU0U6QTAwMDI3MC5JUV9JTkNfVEFYLkNRMTIwMTAuLi4uVVNEAQAAALbcJQACAAAACjEyMS4yNTc3NzQBCAAAAAUAAAABMQEAAAAKMTczMzI0OTM0MQMAAAADMTYwAgAAAAI3NQQAAAABMAcAAAAKMTAvMjQvMjAyMwgAAAAJMy8zMS8yMDEwCQAAAAEwYme42YvU2whySfHfjdTbCCVDSVEuTllTRTpHTS5JUV9JTkNfVEFYLkNRNDIwMTguLi4uVVNEAQAAAFTupQMCAAAABC02MTEBCAAAAAUAAAABMQEAAAAKMjAwODA3MDU5OQMAAAADMTYwAgAAAAI3NQQAAAABMAcAAAAKMTAvMjQvMjAyMwgAAAAKMTIvMzEvMjAxOAkAAAABMNOUCN2L1NsIH01h4I3U2wgmQ0lRLlRTRTo3MjAzLklRX0lOQ19UQVguQ1E0MjAxMy4uLi5VU0QB</t>
  </si>
  <si>
    <t>AAAAvOAEAAIAAAALMTk3NS43Mjk4MDgBCAAAAAUAAAABMQEAAAAKMTY2MDc5NTQ3OQMAAAADMTYwAgAAAAI3NQQAAAABMAcAAAAKMTAvMjQvMjAyMwgAAAAKMTIvMzEvMjAxMwkAAAABMGwOp9yL1NsIwjEs4I3U2wgrQ0lRLk5BU0RBUUdTOlRTTEEuSVFfSU5DX1RBWC5DUTQyMDEyLi4uLlVTRAEAAAAQxqIBAgAAAAYtMC4xNDgBCAAAAAUAAAABMQEAAAAKMTY2MDQ3MzgyOQMAAAADMTYwAgAAAAI3NQQAAAABMAcAAAAKMTAvMjQvMjAyMwgAAAAKMTIvMzEvMjAxMgkAAAABMMRuAtuL1NsIX54T4I3U2wgqQ0lRLktPU0U6QTAwMDI3MC5JUV9JTkNfVEFYLkNRNDIwMTcuLi4uVVNEAQAAALbcJQACAAAACTE4NS41NTEzMwEIAAAABQAAAAExAQAAAAoxOTQ4MjI2Njk0AwAAAAMxNjACAAAAAjc1BAAAAAEwBwAAAAoxMC8yNC8yMDIzCAAAAAoxMi8zMS8yMDE3CQAAAAEwkFEA2ovU2wgetADgjdTbCCZDSVEuVFNFOjcyNjkuSVFfSU5DX1RBWC5DUTQyMDE2Li4uLlVTRAEAAAAPLgoAAgAAAAoxMzEuNzE3MzM3AQgAAAAFAAAAATEBAAAACjE4Mjc3NTk0OTUDAAAAAzE2MAIAAAACNzUEAAAAATAHAAAACjEwLzI0LzIwMjMIAAAACjEyLzMxLzIwMTYJAAAAATDRSpfZi9TbCBMl3d+N1NsIJkNJUS5UU0U6NzI2OS5JUV9JTkNfVEFYLkNRNDIwMTQuLi4uVVNEAQAAAA8uCgACAAAACjEyMC44Mjk2ODEBCAAAAAUAAAAB</t>
  </si>
  <si>
    <t>MQEAAAAKMTcxOTIyODE5NwMAAAADMTYwAgAAAAI3NQQAAAABMAcAAAAKMTAvMjQvMjAyMwgAAAAKMTIvMzEvMjAxNAkAAAABMN9xl9mL1NsI7vPr343U2wgmQ0lRLlRTRTo3MjAzLklRX0lOQ19UQVguQ1EzMjAxOS4uLi5VU0QBAAAAvOAEAAIAAAAJMjA4MS43MTY3AQgAAAAFAAAAAjI5AgAAAAI3NQEAAAAKMjAzNDk4MzMzOAMAAAADMTYwBAAAAAEwBwAAAAoxMC8yNC8yMDIzCAAAAAk5LzMwLzIwMTkJAAAAATAodwTci9TbCNP8V+CN1NsIJkNJUS5UU0U6ODA1OC5JUV9JTkNfVEFYLkNRMzIwMTcuLi4uVVNEAQAAAIH/BwACAAAACjQ5OS42NTgwNzgBCAAAAAUAAAABMQEAAAAKMTg3MDEzMjk0NwMAAAADMTYwAgAAAAI3NQQAAAABMAcAAAAKMTAvMjQvMjAyMwgAAAAJOS8zMC8yMDE3CQAAAAEwZi/62ovU2wiNECjgjdTbCCZDSVEuVFNFOjgwNTguSVFfSU5DX1RBWC5DUTMyMDA5Li4uLlVTRAEAAACB/wcAAgAAAAozNTUuODA4ODc4AQgAAAAFAAAAATEBAAAACjE0MTEwNTY4NTADAAAAAzE2MAIAAAACNzUEAAAAATAHAAAACjEwLzI0LzIwMjMIAAAACTkvMzAvMjAwOQkAAAABMKa0v9qL1NsIk0QQ4I3U2wgqQ0lRLktPU0U6QTAwNTM4MC5JUV9JTkNfVEFYLkNRMzIwMjAuLi4uVVNEAQAAAExZDQACAAAACy0xNDkuMDIwMzY1AQgAAAAFAAAAATEBAAAACy0yMTIwNDI4OTk2AwAAAAMxNjACAAAAAjc1BAAA</t>
  </si>
  <si>
    <t>AAEwBwAAAAoxMC8yNC8yMDIzCAAAAAk5LzMwLzIwMjAJAAAAATAD3L/ai9TbCLE4FuCN1NsIKkNJUS5LT1NFOkEwMDUzODAuSVFfSU5DX1RBWC5DUTMyMDA4Li4uLlVTRAEAAABMWQ0AAwAAAAAAfzVC2ovU2wirdgzgjdTbCCZDSVEuVFNFOjcyNjkuSVFfSU5DX1RBWC5DUTMyMDIyLi4uLlVTRAEAAAAPLgoAAgAAAAoyMjguOTM1NTY1AQgAAAAFAAAAATEBAAAACy0yMDcwMDQ4NDIxAwAAAAMxNjACAAAAAjc1BAAAAAEwBwAAAAoxMC8yNC8yMDIzCAAAAAk5LzMwLzIwMjIJAAAAATBwjrjZi9TbCE3R8t+N1NsIJENJUS5OWVNFOkYuSVFfSU5DX1RBWC5DUTMyMDE3Li4uLlVTRAEAAABfnwEAAgAAAAMxOTEBCAAAAAUAAAABMQEAAAAKMTkxNTgzNDYyOQMAAAADMTYwAgAAAAI3NQQAAAABMAcAAAAKMTAvMjQvMjAyMwgAAAAJOS8zMC8yMDE3CQAAAAEw+nof2YvU2wjrdtnfjdTbCCpDSVEuS09TRTpBMDAwMjcwLklRX0lOQ19UQVguQ1ExMjAxNS4uLi5VU0QBAAAAttwlAAIAAAAJMTQuODAxNDQzAQgAAAAFAAAAATEBAAAACjE4MDQ2MjA2OTYDAAAAAzE2MAIAAAACNzUEAAAAATAHAAAACjEwLzI0LzIwMjMIAAAACTMvMzEvMjAxNQkAAAABMKJ4ANqL1NsIeKcG4I3U2wgmQ0lRLlRTRTo3MjY5LklRX0lOQ19UQVguQ1ExMjAxNC4uLi5VU0QBAAAADy4KAAIAAAAJMjQ5LjcxMzQ1AQgAAAAFAAAAATEBAAAACjE2</t>
  </si>
  <si>
    <t>ODczNTkyMjIDAAAAAzE2MAIAAAACNzUEAAAAATAHAAAACjEwLzI0LzIwMjMIAAAACTMvMzEvMjAxNAkAAAABMN9xl9mL1NsIhkHj343U2wgrQ0lRLk5BU0RBUUdTOlRTTEEuSVFfSU5DX1RBWC5DUTIyMDE3Li4uLlVTRAEAAAAQxqIBAgAAAAYxNS42NDcBCAAAAAUAAAABMQEAAAAKMTg5ODkyNjE2MQMAAAADMTYwAgAAAAI3NQQAAAABMAcAAAAKMTAvMjQvMjAyMwgAAAAJNi8zMC8yMDE3CQAAAAEw458W3IvU2wjtxkLgjdTbCCZDSVEuVFNFOjgwNTguSVFfSU5DX1RBWC5DUTEyMDA4Li4uLlVTRAEAAACB/wcAAwAAAAAAprS/2ovU2whoWRjgjdTbCCpDSVEuS09TRTpBMDAwMjcwLklRX0lOQ19UQVguQ1ExMjAxNC4uLi5VU0QBAAAAttwlAAIAAAAKMTc2Ljg0ODI3OQEIAAAABQAAAAExAQAAAAoxNzUyNDkzODk2AwAAAAMxNjACAAAAAjc1BAAAAAEwBwAAAAoxMC8yNC8yMDIzCAAAAAkzLzMxLzIwMTQJAAAAATCieADai9TbCJveB+CN1NsIJkNJUS5UU0U6NzI2OS5JUV9JTkNfVEFYLkNRMTIwMjEuLi4uVVNEAQAAAA8uCgACAAAACjI1Mi45NDA4MDIBCAAAAAUAAAABMQEAAAALLTIxNDQzNTc0ODUDAAAAAzE2MAIAAAACNzUEAAAAATAHAAAACjEwLzI0LzIwMjMIAAAACTMvMzEvMjAyMQkAAAABMIC1uNmL1NsIiZTq343U2wgmQ0lRLlRTRTo3MjAzLklRX0lOQ19UQVguQ1E0MjAxNy4uLi5VU0QBAAAAvOAE</t>
  </si>
  <si>
    <t>AAIAAAALLTg1MS43NjAxMDkBCAAAAAUAAAABMQEAAAAKMTg3NDE4NDcxOQMAAAADMTYwAgAAAAI3NQQAAAABMAcAAAAKMTAvMjQvMjAyMwgAAAAKMTIvMzEvMjAxNwkAAAABMDeeBNyL1NsI48lU4I3U2wgmQ0lRLlRTRTo3MjAzLklRX0lOQ19UQVguQ1E0MjAwOS4uLi5VU0QBAAAAvOAEAAIAAAALMTI0My4xNTQwNTgBCAAAAAUAAAABMQEAAAAKMTQzMDIxNDg3MwMAAAADMTYwAgAAAAI3NQQAAAABMAcAAAAKMTAvMjQvMjAyMwgAAAAKMTIvMzEvMjAwOQkAAAABMIE1p9yL1NsI52hB4I3U2wgrQ0lRLk5BU0RBUUdTOlRTTEEuSVFfSU5DX1RBWC5DUTQyMDA4Li4uLlVTRAEAAAAQxqIBAgAAAAUwLjAyNAEIAAAABQAAAAExAQAAAAoxMzgyNTQ0NTc2AwAAAAMxNjACAAAAAjc1BAAAAAEwBwAAAAoxMC8yNC8yMDIzCAAAAAoxMi8zMS8yMDA4CQAAAAEwm7wC24vU2wiStxngjdTbCCZDSVEuVFNFOjgwNTguSVFfSU5DX1RBWC5DUTQyMDE1Li4uLlVTRAEAAACB/wcAAgAAAAoyMDYuNjcyMjI0AQgAAAAFAAAAATEBAAAACjE3NzQyNTUxOTkDAAAAAzE2MAIAAAACNzUEAAAAATAHAAAACjEwLzI0LzIwMjMIAAAACjEyLzMxLzIwMTUJAAAAATB1Vvrai9TbCGPUFuCN1NsIKkNJUS5LT1NFOkEwMDUzODAuSVFfSU5DX1RBWC5DUTQyMDE0Li4uLlVTRAEAAABMWQ0AAgAAAAo0MzMuNzk0NTg1AQgAAAAFAAAAATEBAAAA</t>
  </si>
  <si>
    <t>CjE3NzgyNTE0NzMDAAAAAzE2MAIAAAACNzUEAAAAATAHAAAACjEwLzI0LzIwMjMIAAAACjEyLzMxLzIwMTQJAAAAATBd3GTai9TbCOtX9N+N1NsIJkNJUS5UU0U6NzI2OS5JUV9JTkNfVEFYLkNRNDIwMjAuLi4uVVNEAQAAAA8uCgACAAAACjE5My4xNDU4MDkBCAAAAAUAAAABMQEAAAAKMjA4MDIwMjM4NQMAAAADMTYwAgAAAAI3NQQAAAABMAcAAAAKMTAvMjQvMjAyMwgAAAAKMTIvMzEvMjAyMAkAAAABMIC1uNmL1NsInRMC4I3U2wgkQ0lRLk5ZU0U6Ri5JUV9JTkNfVEFYLkNRNDIwMTkuLi4uVVNEAQAAAF+fAQACAAAABC03NjQBCAAAAAUAAAABMQEAAAAKMjA3ODg1ODcxMAMAAAADMTYwAgAAAAI3NQQAAAABMAcAAAAKMTAvMjQvMjAyMwgAAAAKMTIvMzEvMjAxOQkAAAABML6ZUtmL1NsI2z3u343U2wgnQ0lRLk5ZU0U6SE1DLklRX0NFT19OQU1FLkNRMTIwMDkuLi4uVVNEAQAAAJVBBAADAAAAD01pYmUsIFRvc2hpaGlybwARym3Yi9TbCPcG19+N1NsIJ0NJUS5UU0U6NzI3MC5JUV9DRU9fTkFNRS5DUTEyMDIyLi4uLlVTRAEAAABSVw0AAwAAAA5Pc2FraSwgQXRzdXNoaQARym3Yi9TbCPHu2d+N1NsIIUNJUS5OWVNFOkhNQy5JUV9BUC5DUTMyMDA5Li4uLlVTRAEAAACVQQQAAgAAAAs3NzkzLjQ5NTIyOQEIAAAABQAAAAExAQAAAAoxNDE1NjkwMDMzAwAAAAMxNjACAAAABDEwMTgEAAAAATAHAAAACjEw</t>
  </si>
  <si>
    <t>LzI0LzIwMjMIAAAACTkvMzAvMjAwOQkAAAABMBHKbdiL1NsITvDX343U2wgoQ0lRLk5ZU0U6SE1DLklRX0lOVkVOVE9SWS5DUTMyMDA5Li4uLlVTRAEAAACVQQQAAgAAAAsxMDE1OC44ODIxNgEIAAAABQAAAAExAQAAAAoxNDE1NjkwMDMzAwAAAAMxNjACAAAABDEwNDMEAAAAATAHAAAACjEwLzI0LzIwMjMIAAAACTkvMzAvMjAwOQkAAAABMBHKbdiL1NsI8e7Z343U2wgpQ0lRLk5ZU0U6SE1DLklRX1RPVEFMX0RFQlQuQ1EyMjAwOS4uLi5VU0QBAAAAlUEEAAIAAAAMNDc2NjYuMzI4MDI5AQgAAAAFAAAAATEBAAAACjEzOTg3NDM4NjUDAAAAAzE2MAIAAAAENDE3MwQAAAABMAcAAAAKMTAvMjQvMjAyMwgAAAAJNi8zMC8yMDA5CQAAAAEwEcpt2IvU2wjx7tnfjdTbCDdDSVEuTllTRTpITUMuSVFfVE9UQUxfUkVWXzFZUl9BTk5fR1JPV1RILkNRMjIwMDkuLi4uVVNEAQAAAJVBBAACAAAACC0zMC4xNjg5AQgAAAAFAAAAATEBAAAACjEzOTg3NDM4NjUDAAAAAjc5AgAAAAQ0MTk0BAAAAAEwBwAAAAoxMC8yNC8yMDIzCAAAAAk2LzMwLzIwMDkJAAAAATARym3Yi9TbCPcG19+N1NsIIUNJUS5OWVNFOkhNQy5JUV9EQS5DUTIyMDA5Li4uLlVTRAEAAACVQQQAAwAAAAAAEcpt2IvU2whO8NffjdTbCC9DSVEuTllTRTpITUMuSVFfTkVUX0lOVEVSRVNUX0VYUC5DUTEyMDA5Li4uLlVTRAEAAACVQQQAAgAAAAkyNi4y</t>
  </si>
  <si>
    <t>MTY1ODUBCAAAAAUAAAABMQEAAAAKMTM3OTI0Nzg2MgMAAAADMTYwAgAAAAMzNjgEAAAAATAHAAAACjEwLzI0LzIwMjMIAAAACTMvMzEvMjAwOQkAAAABMBHKbdiL1NsI8e7Z343U2wgnQ0lRLk5ZU0U6SE1DLklRX1RPVEFMX0NBLkNRMzIwMDguLi4uVVNEAQAAAJVBBAACAAAACjUxNDcyLjU0MjcBCAAAAAUAAAABMQEAAAAKMTI1MTI1Mzg5NQMAAAADMTYwAgAAAAQxMDA4BAAAAAEwBwAAAAoxMC8yNC8yMDIzCAAAAAk5LzMwLzIwMDgJAAAAATARym3Yi9TbCPHu2d+N1NsIK0NJUS5OWVNFOkhNQy5JUV9UT1RBTF9BU1NFVFMuQ1EzMjAwOC4uLi5VU0QBAAAAlUEEAAIAAAANMTI2MTc2Ljc1NzM1MQEIAAAABQAAAAExAQAAAAoxMjUxMjUzODk1AwAAAAMxNjACAAAABDEwMDcEAAAAATAHAAAACjEwLzI0LzIwMjMIAAAACTkvMzAvMjAwOAkAAAABMBHKbdiL1NsITvDX343U2wghQ0lRLk5ZU0U6SE1DLklRX0FSLkNRMjIwMDguLi4uVVNEAQAAAJVBBAACAAAACzkxNTMuNzI3NTkxAQgAAAAFAAAAATEBAAAACjExMTIzNzg1MzIDAAAAAzE2MAIAAAAEMTAyMQQAAAABMAcAAAAKMTAvMjQvMjAyMwgAAAAJNi8zMC8yMDA4CQAAAAEwEcpt2IvU2wjx7tnfjdTbCC5DSVEuTllTRTpITUMuSVFfTkVUX1dPUktJTkdfQ0FQLkNRMjIwMDguLi4uVVNEAQAAAJVBBAACAAAACy01NjM2LjAwMzY4AQgAAAAFAAAAATEBAAAA</t>
  </si>
  <si>
    <t>CjExMTIzNzg1MzIDAAAAAzE2MAIAAAAEMTMxMQQAAAABMAcAAAAKMTAvMjQvMjAyMwgAAAAJNi8zMC8yMDA4CQAAAAEwI/Ft2IvU2whO8NffjdTbCCtDSVEuVFNFOjcyNzAuSVFfVE9UQUxfQVNTRVRTLkNRNDIwMjIuLi4uVVNEAQAAAFJXDQACAAAACzI5MTc1LjgyNjc1AQgAAAAFAAAAATEBAAAACy0yMDYxMjE4NDk5AwAAAAMxNjACAAAABDEwMDcEAAAAATAHAAAACjEwLzI0LzIwMjMIAAAACjEyLzMxLzIwMjIJAAAAATAj8W3Yi9TbCPHu2d+N1NsIMkNJUS5UU0U6NzI3MC5JUV9UT1RBTF9DT01NT05fRVFVSVRZLkNRNDIwMjIuLi4uVVNEAQAAAFJXDQACAAAADDE1NDQzLjk0MTQ3OQEIAAAABQAAAAExAQAAAAstMjA2MTIxODQ5OQMAAAADMTYwAgAAAAQxMDA2BAAAAAEwBwAAAAoxMC8yNC8yMDIzCAAAAAoxMi8zMS8yMDIyCQAAAAEwI/Ft2IvU2wj3BtffjdTbCChDSVEuVFNFOjcyNzAuSVFfSU5WRU5UT1JZLkNRMzIwMjIuLi4uVVNEAQAAAFJXDQACAAAACjQyMDAuMzk4MTIBCAAAAAUAAAABMQEAAAALLTIwNzA3MzYyODYDAAAAAzE2MAIAAAAEMTA0MwQAAAABMAcAAAAKMTAvMjQvMjAyMwgAAAAJOS8zMC8yMDIyCQAAAAEwI/Ft2IvU2wjx7tnfjdTbCC5DSVEuVFNFOjcyNzAuSVFfTkVUX1dPUktJTkdfQ0FQLkNRMzIwMjIuLi4uVVNEAQAAAFJXDQACAAAACjgxNC43ODY0MDUBCAAAAAUAAAABMQEA</t>
  </si>
  <si>
    <t>AAALLTIwNzA3MzYyODYDAAAAAzE2MAIAAAAEMTMxMQQAAAABMAcAAAAKMTAvMjQvMjAyMwgAAAAJOS8zMC8yMDIyCQAAAAEwI/Ft2IvU2wj3BtffjdTbCCFDSVEuVFNFOjcyNzAuSVFfTkkuQ1E0MjAyMS4uLi5VU0QBAAAAUlcNAAIAAAAKMTU3LjAyODk1OAEIAAAABQAAAAExAQAAAAstMjExMjYwMTQ3OQMAAAADMTYwAgAAAAIxNQQAAAABMAcAAAAKMTAvMjQvMjAyMwgAAAAKMTIvMzEvMjAyMQkAAAABMCPxbdiL1NsI9wbX343U2wgpQ0lRLlRTRTo3MjcwLklRX0NBU0hfRVFVSVYuQ1E0MjAyMS4uLi5VU0QBAAAAUlcNAAIAAAALNzA3NC43NTM4NTcBCAAAAAUAAAABMQEAAAALLTIxMTI2MDE0NzkDAAAAAzE2MAIAAAAEMTA5NgQAAAABMAcAAAAKMTAvMjQvMjAyMwgAAAAKMTIvMzEvMjAyMQkAAAABMCPxbdiL1NsITvDX343U2wgpQ0lRLlRTRTo3MjcwLklRX1RPVEFMX0RFQlQuQ1EyMjAyMS4uLi5VU0QBAAAAUlcNAAIAAAALMzAyNy42MDA0NTMBCAAAAAUAAAABMQEAAAALLTIxMzg4MzA3OTgDAAAAAzE2MAIAAAAENDE3MwQAAAABMAcAAAAKMTAvMjQvMjAyMwgAAAAJNi8zMC8yMDIxCQAAAAEwI/Ft2IvU2whO8NffjdTbCC1DSVEuVFNFOjcyNzAuSVFfUFJFRl9ESVZfT1RIRVIuQ1EyMjAyMS4uLi5VU0QBAAAAUlcNAAMAAAAAACPxbdiL1NsIlcfZ343U2wgnQ0lRLlRTRTo3MjcwLklRX1RPVEFMX0NM</t>
  </si>
  <si>
    <t>LkNRMzIwMjAuLi4uVVNEAQAAAFJXDQACAAAACzg0NjQuMDI4MDgyAQgAAAAFAAAAATEBAAAACjIwNjk3MjQwMzcDAAAAAzE2MAIAAAAEMTAwOQQAAAABMAcAAAAKMTAvMjQvMjAyMwgAAAAJOS8zMC8yMDIwCQAAAAEwI/Ft2IvU2wiVx9nfjdTbCDxDSVEuVFNFOjcyNzAuSVFfVE9UQUxfT1VUU1RBTkRJTkdfRklMSU5HX0RBVEUuQ1EzMjAyMC4uLi5VU0QBAAAAUlcNAAIAAAAKNzY2Ljg3NTg3NgEEAAAABQAAAAE1AQAAAAoyMDY5NzI0MDM3AgAAAAUyNDE1MwYAAAABMCPxbdiL1NsICsnX343U2wgiQ0lRLlRTRTo3MjcwLklRX1NHQS5DUTMyMDIwLi4uLlVTRAEAAABSVw0AAgAAAAo2MzIuMDQ0NTAyAQgAAAAFAAAAATEBAAAACjIwNjk3MjQwMzcDAAAAAzE2MAIAAAACMjMEAAAAATAHAAAACjEwLzI0LzIwMjMIAAAACTkvMzAvMjAyMAkAAAABMCPxbdiL1NsI9wbX343U2wgnQ0lRLk5ZU0U6SE1DLklRX0NFT19OQU1FLkNRNDIwMTQuLi4uVVNEAQAAAJVBBAADAAAAD01pYmUsIFRvc2hpaGlybwDcYrPYi9TbCA8W2t+N1NsIPENJUS5OWVNFOkhNQy5JUV9UT1RBTF9PVVRTVEFORElOR19GSUxJTkdfREFURS5DUTIyMDE3Li4uLlVTRAEAAACVQQQAAgAAAAo1NDA2LjgzOTc5AQQAAAAFAAAAATUBAAAACjE4NTY2MjUzMjUCAAAABTI0MTUzBgAAAAEw3GKz2IvU2wgCftffjdTbCC1DSVEuTllTRTpITUMuSVFf</t>
  </si>
  <si>
    <t>UFJFRl9ESVZfT1RIRVIuQ1EyMjAxNy4uLi5VU0QBAAAAlUEEAAMAAAAAANxis9iL1NsIQT7Y343U2wgjQ0lRLk5ZU0U6SE1DLklRX0NPR1MuQ1EyMjAxNy4uLi5VU0QBAAAAlUEEAAIAAAAMMjU1OTEuMjEzNTY1AQgAAAAFAAAAATEBAAAACjE4NTY2MjUzMjUDAAAAAzE2MAIAAAACMzQEAAAAATAHAAAACjEwLzI0LzIwMjMIAAAACTYvMzAvMjAxNwkAAAABMNxis9iL1NsItTza343U2wgyQ0lRLk5ZU0U6SE1DLklRX1RPVEFMX0NPTU1PTl9FUVVJVFkuQ1ExMjAxNy4uLi5VU0QBAAAAlUEEAAIAAAAMNjU0MjguNjY0NjU5AQgAAAAFAAAAATEBAAAACjE4OTM4NDc5NTcDAAAAAzE2MAIAAAAEMTAwNgQAAAABMAcAAAAKMTAvMjQvMjAyMwgAAAAJMy8zMS8yMDE3CQAAAAEw3GKz2IvU2wgCftffjdTbCCNDSVEuTllTRTpITUMuSVFfQVBJQy5DUTEyMDE3Li4uLlVTRAEAAACVQQQAAgAAAAsxNTM0LjY5MDYwNgEIAAAABQAAAAExAQAAAAoxODkzODQ3OTU3AwAAAAMxNjACAAAABDEwODQEAAAAATAHAAAACjEwLzI0LzIwMjMIAAAACTMvMzEvMjAxNwkAAAABMNxis9iL1NsIQT7Y343U2wgkQ0lRLk5ZU0U6SE1DLklRX0NBUEVYLkNRMTIwMTcuLi4uVVNEAQAAAJVBBAACAAAACy05ODcuMDk0MTg1AQgAAAAFAAAAATEBAAAACjE4OTM4NDc5NTcDAAAAAzE2MAIAAAAEMjAyMQQAAAABMAcAAAAKMTAvMjQvMjAyMwgA</t>
  </si>
  <si>
    <t>AAAJMy8zMS8yMDE3CQAAAAEw3GKz2IvU2wi1PNrfjdTbCClDSVEuTllTRTpITUMuSVFfQ0FTSF9FUVVJVi5DUTQyMDE2Li4uLlVTRAEAAACVQQQAAwAAAAAA3GKz2IvU2wgCftffjdTbCC1DSVEuTllTRTpITUMuSVFfQ0FTSF9TVF9JTlZFU1QuQ1E0MjAxNi4uLi5VU0QBAAAAlUEEAAMAAAAAANxis9iL1NsIQT7Y343U2wghQ0lRLk5ZU0U6SE1DLklRX0FSLkNRNDIwMTYuLi4uVVNEAQAAAJVBBAADAAAAAADcYrPYi9TbCAJ+19+N1NsIKENJUS5OWVNFOkhNQy5JUV9JTlZFTlRPUlkuQ1E0MjAxNi4uLi5VU0QBAAAAlUEEAAMAAAAAANxis9iL1NsIQT7Y343U2wgiQ0lRLk5ZU0U6SE1DLklRX1NHQS5DUTQyMDE2Li4uLlVTRAEAAACVQQQAAgAAAAozMjU3Ljg2NzA1AQgAAAAFAAAAATEBAAAACjE4NzU4MDcyODcDAAAAAzE2MAIAAAACMjMEAAAAATAHAAAACjEwLzI0LzIwMjMIAAAACjEyLzMxLzIwMTYJAAAAATDcYrPYi9TbCLU82t+N1NsIK0NJUS5OWVNFOkhNQy5JUV9UT1RBTF9FUVVJVFkuQ1EzMjAxNi4uLi5VU0QBAAAAlUEEAAIAAAALNjcxODUuNjcxNTkBCAAAAAUAAAABMQEAAAAKMTg2Nzc1MDk3MQMAAAADMTYwAgAAAAQxMjc1BAAAAAEwBwAAAAoxMC8yNC8yMDIzCAAAAAk5LzMwLzIwMTYJAAAAATDcYrPYi9TbCEE+2N+N1NsIPENJUS5OWVNFOkhNQy5JUV9UT1RBTF9PVVRTVEFORElOR19GSUxJ</t>
  </si>
  <si>
    <t>TkdfREFURS5DUTMyMDE2Li4uLlVTRAEAAACVQQQAAgAAAAs1NDA2Ljg0NzYxNwEEAAAABQAAAAE1AQAAAAoxODY3NzUwOTcxAgAAAAUyNDE1MwYAAAABMNxis9iL1NsItTza343U2wgpQ0lRLk5ZU0U6SE1DLklRX1RPVEFMX0xJQUIuQ1EyMjAxNi4uLi5VU0QBAAAAlUEEAAIAAAANMTAxMDM0LjQxNzkyOAEIAAAABQAAAAExAQAAAAoxODU2NjI1NDAwAwAAAAMxNjACAAAABDEyNzYEAAAAATAHAAAACjEwLzI0LzIwMjMIAAAACTYvMzAvMjAxNgkAAAABMNxis9iL1NsIQT7Y343U2wgoQ0lRLk5ZU0U6SE1DLklRX1RPVEFMX1JFVi5DUTEyMDE2Li4uLlVTRAEAAACVQQQAAgAAAAwzMjM3NC4xMTc0NDgBCAAAAAUAAAABMQEAAAAKMTg5Mzg0Nzk0NQMAAAADMTYwAgAAAAIyOAQAAAABMAcAAAAKMTAvMjQvMjAyMwgAAAAJMy8zMS8yMDE2CQAAAAEwSo6z2IvU2whBPtjfjdTbCCFDSVEuTllTRTpITUMuSVFfTkkuQ1ExMjAxNi4uLi5VU0QBAAAAlUEEAAIAAAAKMTM2LjgwNTc5NwEIAAAABQAAAAExAQAAAAoxODkzODQ3OTQ1AwAAAAMxNjACAAAAAjE1BAAAAAEwBwAAAAoxMC8yNC8yMDIzCAAAAAkzLzMxLzIwMTYJAAAAATBKjrPYi9TbCLU82t+N1NsILkNJUS5OWVNFOkhNQy5JUV9ORVRfV09SS0lOR19DQVAuQ1ExMjAxNi4uLi5VU0QBAAAAlUEEAAIAAAALNTI3NS4yMDQ0NjIBCAAAAAUAAAABMQEAAAAKMTg5</t>
  </si>
  <si>
    <t>Mzg0Nzk0NQMAAAADMTYwAgAAAAQxMzExBAAAAAEwBwAAAAoxMC8yNC8yMDIzCAAAAAkzLzMxLzIwMTYJAAAAATBKjrPYi9TbCEE+2N+N1NsIJENJUS5OWVNFOkhNQy5JUV9DQVBFWC5DUTEyMDE2Li4uLlVTRAEAAACVQQQAAgAAAAwtMTQyNS4yODAyODUBCAAAAAUAAAABMQEAAAAKMTg5Mzg0Nzk0NQMAAAADMTYwAgAAAAQyMDIxBAAAAAEwBwAAAAoxMC8yNC8yMDIzCAAAAAkzLzMxLzIwMTYJAAAAATBKjrPYi9TbCLU82t+N1NsILUNJUS5OWVNFOkhNQy5JUV9QUkVGX0RJVl9PVEhFUi5DUTQyMDE1Li4uLlVTRAEAAACVQQQAAwAAAAAASo6z2IvU2whBPtjfjdTbCCNDSVEuTllTRTpITUMuSVFfQ09HUy5DUTQyMDE1Li4uLlVTRAEAAACVQQQAAgAAAAwyMzM2OS41ODUyNzkBCAAAAAUAAAABMQEAAAAKMTg0Nzc3MzI5NgMAAAADMTYwAgAAAAIzNAQAAAABMAcAAAAKMTAvMjQvMjAyMwgAAAAKMTIvMzEvMjAxNQkAAAABMEqOs9iL1NsItTza343U2wgvQ0lRLk5ZU0U6SE1DLklRX05FVF9JTlRFUkVTVF9FWFAuQ1E0MjAxNS4uLi5VU0QBAAAAlUEEAAIAAAAJMzguNzYwNDAxAQgAAAAFAAAAATEBAAAACjE4NDc3NzMyOTYDAAAAAzE2MAIAAAADMzY4BAAAAAEwBwAAAAoxMC8yNC8yMDIzCAAAAAoxMi8zMS8yMDE1CQAAAAEwSo6z2IvU2wgLVtffjdTbCDJDSVEuTllTRTpITUMuSVFfVE9UQUxfQ09NTU9OX0VR</t>
  </si>
  <si>
    <t>VUlUWS5DUTMyMDE1Li4uLlVTRAEAAACVQQQAAgAAAAw1OTYyNi43Njg1ODMBCAAAAAUAAAABMQEAAAAKMTc2NDEwNDQwMwMAAAADMTYwAgAAAAQxMDA2BAAAAAEwBwAAAAoxMC8yNC8yMDIzCAAAAAk5LzMwLzIwMTUJAAAAATBKjrPYi9TbCLU82t+N1NsIPENJUS5OWVNFOkhNQy5JUV9UT1RBTF9PVVRTVEFORElOR19GSUxJTkdfREFURS5DUTMyMDE1Li4uLlVTRAEAAACVQQQAAgAAAAo1NDA2Ljg1NTY5AQQAAAAFAAAAATUBAAAACjE3NjQxMDQ0MDMCAAAABTI0MTUzBgAAAAEwSo6z2IvU2wgLVtffjdTbCClDSVEuTllTRTpITUMuSVFfVE9UQUxfTElBQi5DUTIyMDE1Li4uLlVTRAEAAACVQQQAAgAAAAw5MjMxOC45MTM4NDkBCAAAAAUAAAABMQEAAAAKMTgxMDE5NzUzOAMAAAADMTYwAgAAAAQxMjc2BAAAAAEwBwAAAAoxMC8yNC8yMDIzCAAAAAk2LzMwLzIwMTUJAAAAATBKjrPYi9TbCAtW19+N1NsIMkNJUS5OWVNFOkhNQy5JUV9UT1RBTF9DT01NT05fRVFVSVRZLkNRMjIwMTUuLi4uVVNEAQAAAJVBBAACAAAADDYwMDU3LjI3ODA1OAEIAAAABQAAAAExAQAAAAoxODEwMTk3NTM4AwAAAAMxNjACAAAABDEwMDYEAAAAATAHAAAACjEwLzI0LzIwMjMIAAAACTYvMzAvMjAxNQkAAAABMEqOs9iL1NsIQT7Y343U2wgjQ0lRLk5ZU0U6SE1DLklRX0FQSUMuQ1EyMjAxNS4uLi5VU0QBAAAAlUEEAAIAAAALMTM5</t>
  </si>
  <si>
    <t>OS4xNjYwMDYBCAAAAAUAAAABMQEAAAAKMTgxMDE5NzUzOAMAAAADMTYwAgAAAAQxMDg0BAAAAAEwBwAAAAoxMC8yNC8yMDIzCAAAAAk2LzMwLzIwMTUJAAAAATBKjrPYi9TbCLU82t+N1NsIKENJUS5OWVNFOkhNQy5JUV9UT1RBTF9SRVYuQ1ExMjAxNS4uLi5VU0QBAAAAlUEEAAIAAAAMMzM2MjguNDY5NzAyAQgAAAAFAAAAATEBAAAACjE3NDQwNDk2ODIDAAAAAzE2MAIAAAACMjgEAAAAATAHAAAACjEwLzI0LzIwMjMIAAAACTMvMzEvMjAxNQkAAAABMEqOs9iL1NsIDxba343U2wgyQ0lRLk5ZU0U6SE1DLklRX1RPVEFMX0NPTU1PTl9FUVVJVFkuQ1ExMjAxNS4uLi5VU0QBAAAAlUEEAAIAAAALNTkyNDMuNDk2NDYBCAAAAAUAAAABMQEAAAAKMTc0NDA0OTY4MgMAAAADMTYwAgAAAAQxMDA2BAAAAAEwBwAAAAoxMC8yNC8yMDIzCAAAAAkzLzMxLzIwMTUJAAAAATBKjrPYi9TbCEE+2N+N1NsILkNJUS5OWVNFOkhNQy5JUV9ORVRfV09SS0lOR19DQVAuQ1ExMjAxNS4uLi5VU0QBAAAAlUEEAAIAAAALNTk0OC43MjkxNzgBCAAAAAUAAAABMQEAAAAKMTc0NDA0OTY4MgMAAAADMTYwAgAAAAQxMzExBAAAAAEwBwAAAAoxMC8yNC8yMDIzCAAAAAkzLzMxLzIwMTUJAAAAATBKjrPYi9TbCEE+2N+N1NsIJENJUS5OWVNFOkhNQy5JUV9DQVBFWC5DUTEyMDE1Li4uLlVTRAEAAACVQQQAAgAAAAs3NjY0LjE4ODgzNAEI</t>
  </si>
  <si>
    <t>AAAABQAAAAExAQAAAAoxNzQ0MDQ5NjgyAwAAAAMxNjACAAAABDIwMjEEAAAAATAHAAAACjEwLzI0LzIwMjMIAAAACTMvMzEvMjAxNQkAAAABMEqOs9iL1NsIDxba343U2wgvQ0lRLk5ZU0U6SE1DLklRX05FVF9JTlRFUkVTVF9FWFAuQ1E0MjAxNC4uLi5VU0QBAAAAlUEEAAIAAAAJMTUuOTA5MTg2AQgAAAAFAAAAATEBAAAACjE3MTgwNDM0NzIDAAAAAzE2MAIAAAADMzY4BAAAAAEwBwAAAAoxMC8yNC8yMDIzCAAAAAoxMi8zMS8yMDE0CQAAAAEwSo6z2IvU2wgLVtffjdTbCCFDSVEuTllTRTpITUMuSVFfQVAuQ1EzMjAxNC4uLi5VU0QBAAAAlUEEAAIAAAALOTc5Ny45OTQyMjcBCAAAAAUAAAABMQEAAAAKMTcwOTQyODY0NAMAAAADMTYwAgAAAAQxMDE4BAAAAAEwBwAAAAoxMC8yNC8yMDIzCAAAAAk5LzMwLzIwMTQJAAAAATBKjrPYi9TbCA8W2t+N1NsIL0NJUS5OWVNFOkhNQy5JUV9ORVRfSU5URVJFU1RfRVhQLkNRMzIwMTQuLi4uVVNEAQAAAJVBBAACAAAACDE4Ljg3ODc2AQgAAAAFAAAAATEBAAAACjE3MDk0Mjg2NDQDAAAAAzE2MAIAAAADMzY4BAAAAAEwBwAAAAoxMC8yNC8yMDIzCAAAAAk5LzMwLzIwMTQJAAAAATBKjrPYi9TbCEE+2N+N1NsILUNJUS5OWVNFOkhNQy5JUV9QUkVGX0RJVl9PVEhFUi5DUTIyMDE0Li4uLlVTRAEAAACVQQQAAwAAAAAASo6z2IvU2wgPFtrfjdTbCCFDSVEuTllTRTpI</t>
  </si>
  <si>
    <t>TUMuSVFfREEuQ1EyMjAxNC4uLi5VU0QBAAAAlUEEAAMAAAAAAEqOs9iL1NsIC1bX343U2wghQ0lRLk5ZU0U6SE1DLklRX1JFLkNRMTIwMTQuLi4uVVNEAQAAAJVBBAACAAAADDU2NjQwLjUwNDMyNgEIAAAABQAAAAExAQAAAAoxNzQ0MDQ5NjcwAwAAAAMxNjACAAAABDEyMjIEAAAAATAHAAAACjEwLzI0LzIwMjMIAAAACTMvMzEvMjAxNAkAAAABMEqOs9iL1NsIMRfY343U2wg8Q0lRLk5ZU0U6SE1DLklRX1RPVEFMX09VVFNUQU5ESU5HX0ZJTElOR19EQVRFLkNRMTIwMTQuLi4uVVNEAQAAAJVBBAACAAAACzU0MDYuODczNTg4AQQAAAAFAAAAATUBAAAACjE3NDQwNDk2NzACAAAABTI0MTUzBgAAAAEwSo6z2IvU2wgPFtrfjdTbCCJDSVEuTllTRTpITUMuSVFfU0dBLkNRMTIwMTQuLi4uVVNEAQAAAJVBBAACAAAACzI1OTcuNjIwMTY5AQgAAAAFAAAAATEBAAAACjE3NDQwNDk2NzADAAAAAzE2MAIAAAACMjMEAAAAATAHAAAACjEwLzI0LzIwMjMIAAAACTMvMzEvMjAxNAkAAAABMEqOs9iL1NsIC1bX343U2wgjQ0lRLk5ZU0U6SE1DLklRX0FQSUMuQ1E0MjAxMy4uLi5VU0QBAAAAlUEEAAIAAAALMTYyNy4zNjA4MjkBCAAAAAUAAAABMQEAAAAKMTY2MTYwNjg2OQMAAAADMTYwAgAAAAQxMDg0BAAAAAEwBwAAAAoxMC8yNC8yMDIzCAAAAAoxMi8zMS8yMDEzCQAAAAEwSo6z2IvU2wgxF9jfjdTbCCtDSVEuTllT</t>
  </si>
  <si>
    <t>RTpITUMuSVFfVE9UQUxfRVFVSVRZLkNRNDIwMTMuLi4uVVNEAQAAAJVBBAACAAAADDU2NzQ4Ljk2NTIxNQEIAAAABQAAAAExAQAAAAoxNjYxNjA2ODY5AwAAAAMxNjACAAAABDEyNzUEAAAAATAHAAAACjEwLzI0LzIwMjMIAAAACjEyLzMxLzIwMTMJAAAAATBKjrPYi9TbCA8W2t+N1NsIIUNJUS5OWVNFOkhNQy5JUV9BUi5DUTQyMDEzLi4uLlVTRAEAAACVQQQAAgAAAAs1MTQ4LjY3MzA1OAEIAAAABQAAAAExAQAAAAoxNjYxNjA2ODY5AwAAAAMxNjACAAAABDEwMjEEAAAAATAHAAAACjEwLzI0LzIwMjMIAAAACjEyLzMxLzIwMTMJAAAAATBqsLPYi9TbCAtW19+N1NsIKkNJUS5OWVNFOkhNQy5JUV9QUkVGX0VRVUlUWS5DUTMyMDEzLi4uLlVTRAEAAACVQQQAAwAAAAAAarCz2IvU2wgLVtffjdTbCCNDSVEuTllTRTpITUMuSVFfQVBJQy5DUTMyMDEzLi4uLlVTRAEAAACVQQQAAgAAAAoxNzQzLjc3ODc0AQgAAAAFAAAAATEBAAAACjE2NDk0MDgwODcDAAAAAzE2MAIAAAAEMTA4NAQAAAABMAcAAAAKMTAvMjQvMjAyMwgAAAAJOS8zMC8yMDEzCQAAAAEwarCz2IvU2wgPFtrfjdTbCDJDSVEuTllTRTpITUMuSVFfVE9UQUxfQ09NTU9OX0VRVUlUWS5DUTIyMDEzLi4uLlVTRAEAAACVQQQAAgAAAAw1MzY1Mi41NzUwMzIBCAAAAAUAAAABMQEAAAAKMTYzMTg1MzgwMAMAAAADMTYwAgAAAAQxMDA2BAAAAAEwBwAA</t>
  </si>
  <si>
    <t>AAoxMC8yNC8yMDIzCAAAAAk2LzMwLzIwMTMJAAAAATBqsLPYi9TbCDEX2N+N1NsII0NJUS5OWVNFOkhNQy5JUV9BUElDLkNRMjIwMTMuLi4uVVNEAQAAAJVBBAACAAAACzE3MjQuMTg3NTU1AQgAAAAFAAAAATEBAAAACjE2MzE4NTM4MDADAAAAAzE2MAIAAAAEMTA4NAQAAAABMAcAAAAKMTAvMjQvMjAyMwgAAAAJNi8zMC8yMDEzCQAAAAEwarCz2IvU2wgPFtrfjdTbCClDSVEuTllTRTpITUMuSVFfVE9UQUxfREVCVC5DUTIyMDEzLi4uLlVTRAEAAACVQQQAAgAAAAw1MjU1My4wNjM3NjEBCAAAAAUAAAABMQEAAAAKMTYzMTg1MzgwMAMAAAADMTYwAgAAAAQ0MTczBAAAAAEwBwAAAAoxMC8yNC8yMDIzCAAAAAk2LzMwLzIwMTMJAAAAATBqsLPYi9TbCAtW19+N1NsIK0NJUS5OWVNFOkhNQy5JUV9UT1RBTF9BU1NFVFMuQ1ExMjAxMy4uLi5VU0QBAAAAlUEEAAIAAAANMTQ0NzU2LjY5OTYzNQEIAAAABQAAAAExAQAAAAoxNjg0MDU0MTY5AwAAAAMxNjACAAAABDEwMDcEAAAAATAHAAAACjEwLzI0LzIwMjMIAAAACTMvMzEvMjAxMwkAAAABMGqws9iL1NsIwS/X343U2wgpQ0lRLk5ZU0U6SE1DLklRX1RPVEFMX0xJQUIuQ1ExMjAxMy4uLi5VU0QBAAAAlUEEAAIAAAAMODk0OTQuNDk3NTc2AQgAAAAFAAAAATEBAAAACjE2ODQwNTQxNjkDAAAAAzE2MAIAAAAEMTI3NgQAAAABMAcAAAAKMTAvMjQvMjAyMwgAAAAJ</t>
  </si>
  <si>
    <t>My8zMS8yMDEzCQAAAAEwarCz2IvU2wgxF9jfjdTbCCpDSVEuTllTRTpITUMuSVFfUFJFRl9FUVVJVFkuQ1ExMjAxMy4uLi5VU0QBAAAAlUEEAAMAAAAAAGqws9iL1NsIDxba343U2wgpQ0lRLk5ZU0U6SE1DLklRX0NBU0hfRVFVSVYuQ1E0MjAxMi4uLi5VU0QBAAAAlUEEAAIAAAAJMTMzOTMuODYxAQgAAAAFAAAAATEBAAAACjE2NjE2MDY1MTQDAAAAAzE2MAIAAAAEMTA5NgQAAAABMAcAAAAKMTAvMjQvMjAyMwgAAAAKMTIvMzEvMjAxMgkAAAABMGqws9iL1NsIwS/X343U2wgtQ0lRLk5ZU0U6SE1DLklRX0NBU0hfU1RfSU5WRVNULkNRNDIwMTIuLi4uVVNEAQAAAJVBBAACAAAACzEzNTM2LjcyNDc1AQgAAAAFAAAAATEBAAAACjE2NjE2MDY1MTQDAAAAAzE2MAIAAAAEMTAwMgQAAAABMAcAAAAKMTAvMjQvMjAyMwgAAAAKMTIvMzEvMjAxMgkAAAABMGqws9iL1NsIMRfY343U2wgrQ0lRLk5ZU0U6SE1DLklRX1RPVEFMX0FTU0VUUy5DUTQyMDEyLi4uLlVTRAEAAACVQQQAAgAAAA0xNDQ3MzAuNzAyMDkyAQgAAAAFAAAAATEBAAAACjE2NjE2MDY1MTQDAAAAAzE2MAIAAAAEMTAwNwQAAAABMAcAAAAKMTAvMjQvMjAyMwgAAAAKMTIvMzEvMjAxMgkAAAABMGqws9iL1NsIDxba343U2wgoQ0lRLk5ZU0U6SE1DLklRX1RPVEFMX1JFVi5DUTMyMDEyLi4uLlVTRAEAAACVQQQAAgAAAAwyOTE2MC4xNzU1OTQBCAAA</t>
  </si>
  <si>
    <t>AAUAAAABMQEAAAAKMTY0OTQwNzQ5MQMAAAADMTYwAgAAAAIyOAQAAAABMAcAAAAKMTAvMjQvMjAyMwgAAAAJOS8zMC8yMDEyCQAAAAEwarCz2IvU2wgPFtrfjdTbCCpDSVEuTllTRTpITUMuSVFfUFJFRl9FUVVJVFkuQ1EzMjAxMi4uLi5VU0QBAAAAlUEEAAMAAAAAAGqws9iL1NsIMRfY343U2wgtQ0lRLk5ZU0U6SE1DLklRX0NBU0hfU1RfSU5WRVNULkNRMjIwMTIuLi4uVVNEAQAAAJVBBAACAAAADDE0MTg2LjcxMzI4NQEIAAAABQAAAAExAQAAAAoxNTU5NTM3MjA4AwAAAAMxNjACAAAABDEwMDIEAAAAATAHAAAACjEwLzI0LzIwMjMIAAAACTYvMzAvMjAxMgkAAAABMGqws9iL1NsIMRfY343U2wgrQ0lRLk5ZU0U6SE1DLklRX1RPVEFMX0FTU0VUUy5DUTIyMDEyLi4uLlVTRAEAAACVQQQAAgAAAA0xNDQxNTcuNjk5NTgxAQgAAAAFAAAAATEBAAAACjE1NTk1MzcyMDgDAAAAAzE2MAIAAAAEMTAwNwQAAAABMAcAAAAKMTAvMjQvMjAyMwgAAAAJNi8zMC8yMDEyCQAAAAEwarCz2IvU2wgPFtrfjdTbCCFDSVEuTllTRTpITUMuSVFfUkUuQ1EyMjAxMi4uLi5VU0QBAAAAlUEEAAIAAAAMNzQwNzYuMDkxMTE0AQgAAAAFAAAAATEBAAAACjE1NTk1MzcyMDgDAAAAAzE2MAIAAAAEMTIyMgQAAAABMAcAAAAKMTAvMjQvMjAyMwgAAAAJNi8zMC8yMDEyCQAAAAEwarCz2IvU2wjBL9ffjdTbCCpDSVEuTllTRTpITUMu</t>
  </si>
  <si>
    <t>SVFfUFJFRl9FUVVJVFkuQ1ExMjAxMi4uLi5VU0QBAAAAlUEEAAMAAAAAAGqws9iL1NsIMRfY343U2wgjQ0lRLk5ZU0U6SE1DLklRX0FQSUMuQ1ExMjAxMi4uLi5VU0QBAAAAlUEEAAIAAAALMjA5My41NDQ1MjQBCAAAAAUAAAABMQEAAAAKMTYyNDAyNTc2OAMAAAADMTYwAgAAAAQxMDg0BAAAAAEwBwAAAAoxMC8yNC8yMDIzCAAAAAkzLzMxLzIwMTIJAAAAATBqsLPYi9TbCA8W2t+N1NsIK0NJUS5OWVNFOkhNQy5JUV9UT1RBTF9FUVVJVFkuQ1E0MjAxMS4uLi5VU0QBAAAAlUEEAAIAAAAMNTY2NTYuNzIxMTM5AQgAAAAFAAAAATEBAAAACjE1OTA4NDI3NzgDAAAAAzE2MAIAAAAEMTI3NQQAAAABMAcAAAAKMTAvMjQvMjAyMwgAAAAKMTIvMzEvMjAxMQkAAAABMGqws9iL1NsIMRfY343U2wgpQ0lRLk5ZU0U6SE1DLklRX1RPVEFMX0xJQUIuQ1EzMjAxMS4uLi5VU0QBAAAAlUEEAAIAAAAMODQyODUuNDg4OTAxAQgAAAAFAAAAATEBAAAACjE1ODA2NTM4NTYDAAAAAzE2MAIAAAAEMTI3NgQAAAABMAcAAAAKMTAvMjQvMjAyMwgAAAAJOS8zMC8yMDExCQAAAAEwarCz2IvU2wjBL9ffjdTbCCpDSVEuTllTRTpITUMuSVFfUFJFRl9FUVVJVFkuQ1EzMjAxMS4uLi5VU0QBAAAAlUEEAAMAAAAAAGqws9iL1NsIMRfY343U2wgjQ0lRLk5ZU0U6SE1DLklRX0FQSUMuQ1EzMjAxMS4uLi5VU0QBAAAAlUEEAAIAAAALMjIz</t>
  </si>
  <si>
    <t>Ny43MzAyODcBCAAAAAUAAAABMQEAAAAKMTU4MDY1Mzg1NgMAAAADMTYwAgAAAAQxMDg0BAAAAAEwBwAAAAoxMC8yNC8yMDIzCAAAAAk5LzMwLzIwMTEJAAAAATBqsLPYi9TbCPHu2d+N1NsIK0NJUS5OWVNFOkhNQy5JUV9UT1RBTF9BU1NFVFMuQ1EyMjAxMS4uLi5VU0QBAAAAlUEEAAIAAAANMTM5MTU2LjI5MjE1NgEIAAAABQAAAAExAQAAAAoxNDczNzk0OTY2AwAAAAMxNjACAAAABDEwMDcEAAAAATAHAAAACjEwLzI0LzIwMjMIAAAACTYvMzAvMjAxMQkAAAABMGqws9iL1NsI8e7Z343U2wghQ0lRLk5ZU0U6SE1DLklRX1JFLkNRMjIwMTEuLi4uVVNEAQAAAJVBBAACAAAADDcwODk4Ljc3OTc0MQEIAAAABQAAAAExAQAAAAoxNDczNzk0OTY2AwAAAAMxNjACAAAABDEyMjIEAAAAATAHAAAACjEwLzI0LzIwMjMIAAAACTYvMzAvMjAxMQkAAAABMGqws9iL1NsIwS/X343U2wgrQ0lRLk5ZU0U6SE1DLklRX1RPVEFMX0VRVUlUWS5DUTIyMDExLi4uLlVTRAEAAACVQQQAAgAAAAw1NjM2OS4yMTE2NDcBCAAAAAUAAAABMQEAAAAKMTQ3Mzc5NDk2NgMAAAADMTYwAgAAAAQxMjc1BAAAAAEwBwAAAAoxMC8yNC8yMDIzCAAAAAk2LzMwLzIwMTEJAAAAATBqsLPYi9TbCDEX2N+N1NsIKkNJUS5OWVNFOkhNQy5JUV9QUkVGX0VRVUlUWS5DUTEyMDExLi4uLlVTRAEAAACVQQQAAwAAAAAAarCz2IvU2wgxF9jfjdTbCCND</t>
  </si>
  <si>
    <t>SVEuTllTRTpITUMuSVFfQVBJQy5DUTEyMDExLi4uLlVTRAEAAACVQQQAAgAAAAsyMDgyLjA0OTA4OQEIAAAABQAAAAExAQAAAAoxNTUyNzUyNjcxAwAAAAMxNjACAAAABDEwODQEAAAAATAHAAAACjEwLzI0LzIwMjMIAAAACTMvMzEvMjAxMQkAAAABMGqws9iL1NsI8e7Z343U2wgjQ0lRLk5ZU0U6SE1DLklRX0NPR1MuQ1ExMjAxMS4uLi5VU0QBAAAAlUEEAAIAAAAMMTk2NzAuMzMxMDA5AQgAAAAFAAAAATEBAAAACjE1NTI3NTI2NzEDAAAAAzE2MAIAAAACMzQEAAAAATAHAAAACjEwLzI0LzIwMjMIAAAACTMvMzEvMjAxMQkAAAABMGqws9iL1NsIwS/X343U2wghQ0lRLk5ZU0U6SE1DLklRX1JFLkNRNDIwMTAuLi4uVVNEAQAAAJVBBAACAAAADDcwMTk1Ljk1NjY4OAEIAAAABQAAAAExAQAAAAoxNDI5MzgwMjI3AwAAAAMxNjACAAAABDEyMjIEAAAAATAHAAAACjEwLzI0LzIwMjMIAAAACjEyLzMxLzIwMTAJAAAAATBqsLPYi9TbCMEv19+N1NsIK0NJUS5OWVNFOkhNQy5JUV9UT1RBTF9FUVVJVFkuQ1E0MjAxMC4uLi5VU0QBAAAAlUEEAAIAAAAMNTU2NDMuNTA3MjA1AQgAAAAFAAAAATEBAAAACjE0MjkzODAyMjcDAAAAAzE2MAIAAAAEMTI3NQQAAAABMAcAAAAKMTAvMjQvMjAyMwgAAAAKMTIvMzEvMjAxMAkAAAABMGqws9iL1NsIMRfY343U2wgpQ0lRLk5ZU0U6SE1DLklRX1RPVEFMX0RFQlQuQ1E0MjAx</t>
  </si>
  <si>
    <t>MC4uLi5VU0QBAAAAlUEEAAIAAAAMNTAxNjguODY2MjI3AQgAAAAFAAAAATEBAAAACjE0MjkzODAyMjcDAAAAAzE2MAIAAAAENDE3MwQAAAABMAcAAAAKMTAvMjQvMjAyMwgAAAAKMTIvMzEvMjAxMAkAAAABMGqws9iL1NsI8e7Z343U2wgjQ0lRLk5ZU0U6SE1DLklRX0FQSUMuQ1EzMjAxMC4uLi5VU0QBAAAAlUEEAAIAAAALMjA2NC44NTU1MzkBCAAAAAUAAAABMQEAAAAKMTQ4NTk1MTE1NwMAAAADMTYwAgAAAAQxMDg0BAAAAAEwBwAAAAoxMC8yNC8yMDIzCAAAAAk5LzMwLzIwMTAJAAAAATBqsLPYi9TbCPHu2d+N1NsII0NJUS5OWVNFOkhNQy5JUV9DT0dTLkNRMzIwMTAuLi4uVVNEAQAAAJVBBAACAAAADDE5NzE5LjA0Nzg1OAEIAAAABQAAAAExAQAAAAoxNDg1OTUxMTU3AwAAAAMxNjACAAAAAjM0BAAAAAEwBwAAAAoxMC8yNC8yMDIzCAAAAAk5LzMwLzIwMTAJAAAAATBqsLPYi9TbCMEv19+N1NsIIUNJUS5OWVNFOkhNQy5JUV9BUC5DUTMyMDEwLi4uLlVTRAEAAACVQQQAAgAAAAs4OTYyLjgyNzExOQEIAAAABQAAAAExAQAAAAoxNDg1OTUxMTU3AwAAAAMxNjACAAAABDEwMTgEAAAAATAHAAAACjEwLzI0LzIwMjMIAAAACTkvMzAvMjAxMAkAAAABMGqws9iL1NsIMRfY343U2wghQ0lRLk5ZU0U6SE1DLklRX1JFLkNRMjIwMTAuLi4uVVNEAQAAAJVBBAACAAAADDYzMjc1LjMxNDMzMwEIAAAABQAAAAEx</t>
  </si>
  <si>
    <t>AQAAAAoxNDczNzk1MjYyAwAAAAMxNjACAAAABDEyMjIEAAAAATAHAAAACjEwLzI0LzIwMjMIAAAACTYvMzAvMjAxMAkAAAABMCjas9iL1NsIwS/X343U2wgrQ0lRLk5ZU0U6SE1DLklRX1RPVEFMX0VRVUlUWS5DUTIyMDEwLi4uLlVTRAEAAACVQQQAAgAAAAw1MTI2Mi42MTg4ODcBCAAAAAUAAAABMQEAAAAKMTQ3Mzc5NTI2MgMAAAADMTYwAgAAAAQxMjc1BAAAAAEwBwAAAAoxMC8yNC8yMDIzCAAAAAk2LzMwLzIwMTAJAAAAATAo2rPYi9TbCDEX2N+N1NsIKUNJUS5OWVNFOkhNQy5JUV9UT1RBTF9ERUJULkNRMjIwMTAuLi4uVVNEAQAAAJVBBAACAAAADDQ3MTU4LjIwODIzNQEIAAAABQAAAAExAQAAAAoxNDczNzk1MjYyAwAAAAMxNjACAAAABDQxNzMEAAAAATAHAAAACjEwLzI0LzIwMjMIAAAACTYvMzAvMjAxMAkAAAABMCjas9iL1NsI8e7Z343U2wgjQ0lRLk5ZU0U6SE1DLklRX0NPR1MuQ1ExMjAxMC4uLi5VU0QBAAAAlUEEAAIAAAAMMTgxMjYuNTgxNzg2AQgAAAAFAAAAATEBAAAACjE0NTk0Mjc2ODcDAAAAAzE2MAIAAAACMzQEAAAAATAHAAAACjEwLzI0LzIwMjMIAAAACTMvMzEvMjAxMAkAAAABMCjas9iL1NsIwS/X343U2wghQ0lRLk5ZU0U6SE1DLklRX0FQLkNRMTIwMTAuLi4uVVNEAQAAAJVBBAACAAAACzg4NTAuMDI5MjQ4AQgAAAAFAAAAATEBAAAACjE0NTk0Mjc2ODcDAAAAAzE2MAIAAAAE</t>
  </si>
  <si>
    <t>MTAxOAQAAAABMAcAAAAKMTAvMjQvMjAyMwgAAAAJMy8zMS8yMDEwCQAAAAEwKNqz2IvU2whO8NffjdTbCClDSVEuTllTRTpITUMuSVFfVE9UQUxfREVCVC5DUTQyMDA5Li4uLlVTRAEAAACVQQQAAgAAAAw0NjAxNC44OTg1NTkBCAAAAAUAAAABMQEAAAAKMTQyOTM4MDQ1MAMAAAADMTYwAgAAAAQ0MTczBAAAAAEwBwAAAAoxMC8yNC8yMDIzCAAAAAoxMi8zMS8yMDA5CQAAAAEwKNqz2IvU2wjx7tnfjdTbCDdDSVEuTllTRTpITUMuSVFfVE9UQUxfUkVWXzFZUl9BTk5fR1JPV1RILkNRNDIwMDkuLi4uVVNEAQAAAJVBBAACAAAACC0xMS41NDcxAQgAAAAFAAAAATEBAAAACjE0MjkzODA0NTADAAAAAjc5AgAAAAQ0MTk0BAAAAAEwBwAAAAoxMC8yNC8yMDIzCAAAAAoxMi8zMS8yMDA5CQAAAAEwKNqz2IvU2wj3BtffjdTbCCNDSVEuTllTRTpITUMuSVFfQ09HUy5DUTMyMDA5Li4uLlVTRAEAAACVQQQAAgAAAAwxNzM5Ni40Njc5MjgBCAAAAAUAAAABMQEAAAAKMTQxNTY5MDAzMwMAAAADMTYwAgAAAAIzNAQAAAABMAcAAAAKMTAvMjQvMjAyMwgAAAAJOS8zMC8yMDA5CQAAAAEwKNqz2IvU2wj3BtffjdTbCCVDSVEuTllTRTpGLklRX0lORFVTVFJZLkNRMTIwMDkuLi4uVVNEAQAAAF+fAQADAAAAC0F1dG9tb2JpbGVzANE48diL1NsI77Ha343U2wgnQ0lRLk5ZU0U6SE1DLklRX0lORFVTVFJZLkNRNDIwMjEuLi4u</t>
  </si>
  <si>
    <t>VVNEAQAAAJVBBAADAAAAC0F1dG9tb2JpbGVzANE48diL1NsI6t3s343U2wgnQ0lRLk5ZU0U6SE1DLklRX0lORFVTVFJZLkNRMzIwMjEuLi4uVVNEAQAAAJVBBAADAAAAC0F1dG9tb2JpbGVzANE48diL1NsIx0PW343U2wgnQ0lRLk5ZU0U6SE1DLklRX0lORFVTVFJZLkNRNDIwMjAuLi4uVVNEAQAAAJVBBAADAAAAC0F1dG9tb2JpbGVzANE48diL1NsIH43Y343U2wgnQ0lRLk5ZU0U6SE1DLklRX0lORFVTVFJZLkNRMTIwMTkuLi4uVVNEAQAAAJVBBAADAAAAC0F1dG9tb2JpbGVzANE48diL1NsIIR7W343U2wgnQ0lRLk5ZU0U6SE1DLklRX0lORFVTVFJZLkNRMTIwMTguLi4uVVNEAQAAAJVBBAADAAAAC0F1dG9tb2JpbGVzANE48diL1NsIIR7W343U2wglQ0lRLk5ZU0U6Ri5JUV9DRU9fTkFNRS5DUTMyMDA5Li4uLlVTRAEAAABfnwEAAwAAAA1GYXJsZXksIEphbWVzANE48diL1NsI77Ha343U2wglQ0lRLk5ZU0U6Ri5JUV9DRU9fTkFNRS5DUTMyMDA4Li4uLlVTRAEAAABfnwEAAwAAAA1GYXJsZXksIEphbWVzANE48diL1NsI77Ha343U2wglQ0lRLk5ZU0U6Ri5JUV9DRU9fTkFNRS5DUTIyMDA4Li4uLlVTRAEAAABfnwEAAwAAAA1GYXJsZXksIEphbWVzANE48diL1NsIKLbY343U2wgnQ0lRLk5ZU0U6SE1DLklRX0NFT19OQU1FLkNRMzIwMjIuLi4uVVNEAQAAAJVBBAADAAAAD01pYmUsIFRvc2hpaGlybwDR</t>
  </si>
  <si>
    <t>OPHYi9TbCNwq29+N1NsIJ0NJUS5OWVNFOkhNQy5JUV9DRU9fTkFNRS5DUTEyMDIyLi4uLlVTRAEAAACVQQQAAwAAAA9NaWJlLCBUb3NoaWhpcm8A0Tjx2IvU2wjHQ9bfjdTbCCdDSVEuTllTRTpITUMuSVFfQ0VPX05BTUUuQ1EzMjAyMC4uLi5VU0QBAAAAlUEEAAMAAAAPTWliZSwgVG9zaGloaXJvANE48diL1NsIAWTa343U2wgnQ0lRLk5ZU0U6SE1DLklRX0NFT19OQU1FLkNRMzIwMTguLi4uVVNEAQAAAJVBBAADAAAAD01pYmUsIFRvc2hpaGlybwDROPHYi9TbCCEe1t+N1NsIJ0NJUS5OWVNFOkhNQy5JUV9DRU9fTkFNRS5DUTEyMDE4Li4uLlVTRAEAAACVQQQAAwAAAA9NaWJlLCBUb3NoaWhpcm8A0Tjx2IvU2wghHtbfjdTbCCdDSVEuTllTRTpITUMuSVFfQ0VPX05BTUUuQ1EzMjAxNy4uLi5VU0QBAAAAlUEEAAMAAAAPTWliZSwgVG9zaGloaXJvANE48diL1NsIIR7W343U2wgoQ0lRLk5ZU0U6Ri5JUV9QUkVGX0VRVUlUWS5DUTEyMDEwLi4uLlVTRAEAAABfnwEAAwAAAAAA0Tjx2IvU2wg83djfjdTbCDBDSVEuTllTRTpGLklRX1RPVEFMX0NPTU1PTl9FUVVJVFkuQ1ExMjAxMC4uLi5VU0QBAAAAX58BAAIAAAAFLTU0NzUBCAAAAAUAAAABMQEAAAAKMTQ1MjcyMDk4NAMAAAADMTYwAgAAAAQxMDA2BAAAAAEwBwAAAAoxMC8yNC8yMDIzCAAAAAkzLzMxLzIwMTAJAAAAATDROPHYi9TbCBnd2t+N1NsINUNJ</t>
  </si>
  <si>
    <t>US5OWVNFOkYuSVFfVE9UQUxfUkVWXzFZUl9BTk5fR1JPV1RILkNRMTIwMTAuLi4uVVNEAQAAAF+fAQACAAAABzI5LjQyMTgBCAAAAAUAAAABMQEAAAAKMTQ1MjcyMDk4NAMAAAADMTYwAgAAAAQ0MTk0BAAAAAEwBwAAAAoxMC8yNC8yMDIzCAAAAAkzLzMxLzIwMTAJAAAAATDROPHYi9TbCFTZ2t+N1NsIH0NJUS5OWVNFOkYuSVFfREEuQ1ExMjAxMC4uLi5VU0QBAAAAX58BAAMAAAAAANE48diL1NsI1K3e343U2wgrQ0lRLk5ZU0U6Ri5JUV9DQVNIX1NUX0lOVkVTVC5DUTQyMDA5Li4uLlVTRAEAAABfnwEAAgAAAAUyNDI4NQEIAAAABQAAAAExAQAAAAoxNDMzODI4Nzg1AwAAAAMxNjACAAAABDEwMDIEAAAAATAHAAAACjEwLzI0LzIwMjMIAAAACjEyLzMxLzIwMDkJAAAAATDROPHYi9TbCLBS29+N1NsIMENJUS5OWVNFOkYuSVFfVE9UQUxfQ09NTU9OX0VRVUlUWS5DUTQyMDA5Li4uLlVTRAEAAABfnwEAAgAAAAUtNzgyMAEIAAAABQAAAAExAQAAAAoxNDMzODI4Nzg1AwAAAAMxNjACAAAABDEwMDYEAAAAATAHAAAACjEwLzI0LzIwMjMIAAAACjEyLzMxLzIwMDkJAAAAATDROPHYi9TbCGyT1t+N1NsIOkNJUS5OWVNFOkYuSVFfVE9UQUxfT1VUU1RBTkRJTkdfRklMSU5HX0RBVEUuQ1E0MjAwOS4uLi5VU0QBAAAAX58BAAIAAAALMzM2OC4yNjU2ODEBBAAAAAUAAAABNQEAAAAKMTQzMzgyODc4NQIAAAAFMjQx</t>
  </si>
  <si>
    <t>NTMGAAAAATDROPHYi9TbCOEA79+N1NsIH0NJUS5OWVNFOkYuSVFfREEuQ1E0MjAwOS4uLi5VU0QBAAAAX58BAAMAAAAAANE48diL1NsI6t3s343U2wgtQ0lRLk5ZU0U6Ri5JUV9ORVRfSU5URVJFU1RfRVhQLkNRNDIwMDkuLi4uVVNEAQAAAF+fAQADAAAAAADROPHYi9TbCDzd2N+N1NsIJUNJUS5OWVNFOkYuSVFfVE9UQUxfQ0EuQ1EzMjAwOS4uLi5VU0QBAAAAX58BAAIAAAAGMTQ4MTgwAQgAAAAFAAAAATEBAAAACjE0MDkxNDU0MjkDAAAAAzE2MAIAAAAEMTAwOAQAAAABMAcAAAAKMTAvMjQvMjAyMwgAAAAJOS8zMC8yMDA5CQAAAAEw0Tjx2IvU2wjDQezfjdTbCCVDSVEuTllTRTpGLklRX1RPVEFMX0NMLkNRMzIwMDkuLi4uVVNEAQAAAF+fAQACAAAABjExODYzNwEIAAAABQAAAAExAQAAAAoxNDA5MTQ1NDI5AwAAAAMxNjACAAAABDEwMDkEAAAAATAHAAAACjEwLzI0LzIwMjMIAAAACTkvMzAvMjAwOQkAAAABMNE48diL1NsISgnr343U2wgfQ0lRLk5ZU0U6Ri5JUV9SRS5DUTMyMDA5Li4uLlVTRAEAAABfnwEAAgAAAAYtMTQ1MjQBCAAAAAUAAAABMQEAAAAKMTQwOTE0NTQyOQMAAAADMTYwAgAAAAQxMjIyBAAAAAEwBwAAAAoxMC8yNC8yMDIzCAAAAAk5LzMwLzIwMDkJAAAAATDROPHYi9TbCGyT1t+N1NsIKUNJUS5OWVNFOkYuSVFfVE9UQUxfRVFVSVRZLkNRMzIwMDkuLi4uVVNEAQAAAF+fAQACAAAA</t>
  </si>
  <si>
    <t>BS03MjcwAQgAAAAFAAAAATEBAAAACjE0MDkxNDU0MjkDAAAAAzE2MAIAAAAEMTI3NQQAAAABMAcAAAAKMTAvMjQvMjAyMwgAAAAJOS8zMC8yMDA5CQAAAAEw0Tjx2IvU2wiQDOnfjdTbCCJDSVEuTllTRTpGLklRX0NBUEVYLkNRMzIwMDkuLi4uVVNEAQAAAF+fAQACAAAABC05NDQBCAAAAAUAAAABMQEAAAAKMTQwOTE0NTQyOQMAAAADMTYwAgAAAAQyMDIxBAAAAAEwBwAAAAoxMC8yNC8yMDIzCAAAAAk5LzMwLzIwMDkJAAAAATDROPHYi9TbCDzd2N+N1NsIJ0NJUS5OWVNFOkYuSVFfQ0FTSF9FUVVJVi5DUTIyMDA5Li4uLlVTRAEAAABfnwEAAgAAAAUxMTg1NwEIAAAABQAAAAExAQAAAAoxMzkwOTI5NjM1AwAAAAMxNjACAAAABDEwOTYEAAAAATAHAAAACjEwLzI0LzIwMjMIAAAACTYvMzAvMjAwOQkAAAABMNE48diL1NsIh2vW343U2wgrQ0lRLk5ZU0U6Ri5JUV9DQVNIX1NUX0lOVkVTVC5DUTIyMDA5Li4uLlVTRAEAAABfnwEAAgAAAAUyMTIwMwEIAAAABQAAAAExAQAAAAoxMzkwOTI5NjM1AwAAAAMxNjACAAAABDEwMDIEAAAAATAHAAAACjEwLzI0LzIwMjMIAAAACTYvMzAvMjAwOQkAAAABMNE48diL1NsI1kzm343U2wgnQ0lRLk5ZU0U6Ri5JUV9UT1RBTF9ERUJULkNRMjIwMDkuLi4uVVNEAQAAAF+fAQACAAAABjEzMzA2NgEIAAAABQAAAAExAQAAAAoxMzkwOTI5NjM1AwAAAAMxNjACAAAABDQxNzME</t>
  </si>
  <si>
    <t>AAAAATAHAAAACjEwLzI0LzIwMjMIAAAACTYvMzAvMjAwOQkAAAABMNE48diL1NsIh2vW343U2wgrQ0lRLk5ZU0U6Ri5JUV9QUkVGX0RJVl9PVEhFUi5DUTIyMDA5Li4uLlVTRAEAAABfnwEAAwAAAAAA0Tjx2IvU2wjsVuLfjdTbCCFDSVEuTllTRTpGLklRX0NPR1MuQ1EyMjAwOS4uLi5VU0QBAAAAX58BAAIAAAAFMjMzNDYBCAAAAAUAAAABMQEAAAAKMTM5MDkyOTYzNQMAAAADMTYwAgAAAAIzNAQAAAABMAcAAAAKMTAvMjQvMjAyMwgAAAAJNi8zMC8yMDA5CQAAAAEw0Tjx2IvU2wg83djfjdTbCCVDSVEuTllTRTpGLklRX1RPVEFMX0NMLkNRMTIwMDkuLi4uVVNEAQAAAF+fAQACAAAABjEyMjE0OQEIAAAABQAAAAExAQAAAAoxMzYwODA2NDEzAwAAAAMxNjACAAAABDEwMDkEAAAAATAHAAAACjEwLzI0LzIwMjMIAAAACTMvMzEvMjAwOQkAAAABMNE48diL1NsI1K3e343U2wgfQ0lRLk5ZU0U6Ri5JUV9BUC5DUTEyMDA5Li4uLlVTRAEAAABfnwEAAgAAAAQ5NjE0AQgAAAAFAAAAATEBAAAACjEzNjA4MDY0MTMDAAAAAzE2MAIAAAAEMTAxOAQAAAABMAcAAAAKMTAvMjQvMjAyMwgAAAAJMy8zMS8yMDA5CQAAAAEw0Tjx2IvU2wiHa9bfjdTbCB9DSVEuTllTRTpGLklRX0FSLkNRMTIwMDkuLi4uVVNEAQAAAF+fAQACAAAABDUzOTABCAAAAAUAAAABMQEAAAAKMTM2MDgwNjQxMwMAAAADMTYwAgAAAAQxMDIxBAAA</t>
  </si>
  <si>
    <t>AAEwBwAAAAoxMC8yNC8yMDIzCAAAAAkzLzMxLzIwMDkJAAAAATDROPHYi9TbCKEU3N+N1NsIJkNJUS5OWVNFOkYuSVFfSU5WRU5UT1JZLkNRMTIwMDkuLi4uVVNEAQAAAF+fAQACAAAABDY1NzUBCAAAAAUAAAABMQEAAAAKMTM2MDgwNjQxMwMAAAADMTYwAgAAAAQxMDQzBAAAAAEwBwAAAAoxMC8yNC8yMDIzCAAAAAkzLzMxLzIwMDkJAAAAATDROPHYi9TbCCi22N+N1NsIIENJUS5OWVNFOkYuSVFfU0dBLkNRMTIwMDkuLi4uVVNEAQAAAF+fAQACAAAABDIwMDkBCAAAAAUAAAABMQEAAAAKMTM2MDgwNjQxMwMAAAADMTYwAgAAAAIyMwQAAAABMAcAAAAKMTAvMjQvMjAyMwgAAAAJMy8zMS8yMDA5CQAAAAEw0Tjx2IvU2wjvsdrfjdTbCB9DSVEuTllTRTpGLklRX05JLkNRNDIwMDguLi4uVVNEAQAAAF+fAQACAAAABS01OTc4AQgAAAAFAAAAATEBAAAACjEzMzE0NDExODEDAAAAAzE2MAIAAAACMTUEAAAAATAHAAAACjEwLzI0LzIwMjMIAAAACjEyLzMxLzIwMDgJAAAAATDfX/HYi9TbCO+x2t+N1NsIKENJUS5OWVNFOkYuSVFfUFJFRl9FUVVJVFkuQ1E0MjAwOC4uLi5VU0QBAAAAX58BAAMAAAAAAN9f8diL1NsIh2vW343U2wgwQ0lRLk5ZU0U6Ri5JUV9UT1RBTF9DT01NT05fRVFVSVRZLkNRNDIwMDguLi4uVVNEAQAAAF+fAQACAAAABi0xNTcyMgEIAAAABQAAAAExAQAAAAoxMzMxNDQxMTgxAwAAAAMxNjAC</t>
  </si>
  <si>
    <t>AAAABDEwMDYEAAAAATAHAAAACjEwLzI0LzIwMjMIAAAACjEyLzMxLzIwMDgJAAAAATDfX/HYi9TbCO9O79+N1NsIIENJUS5OWVNFOkYuSVFfU0dBLkNRNDIwMDguLi4uVVNEAQAAAF+fAQACAAAABDI1MzYBCAAAAAUAAAABMQEAAAAKMTMzMTQ0MTE4MQMAAAADMTYwAgAAAAIyMwQAAAABMAcAAAAKMTAvMjQvMjAyMwgAAAAKMTIvMzEvMjAwOAkAAAABMN9f8diL1NsIh2vW343U2wg1Q0lRLk5ZU0U6Ri5JUV9UT1RBTF9SRVZfMVlSX0FOTl9HUk9XVEguQ1E0MjAwOC4uLi5VU0QBAAAAX58BAAIAAAAILTM0LjMyMzIBCAAAAAUAAAABMQEAAAAKMTMzMTQ0MTE4MQMAAAADMTYwAgAAAAQ0MTk0BAAAAAEwBwAAAAoxMC8yNC8yMDIzCAAAAAoxMi8zMS8yMDA4CQAAAAEw31/x2IvU2whz7+3fjdTbCB9DSVEuTllTRTpGLklRX0RBLkNRNDIwMDguLi4uVVNEAQAAAF+fAQADAAAAAADfX/HYi9TbCCi22N+N1NsILUNJUS5OWVNFOkYuSVFfTkVUX0lOVEVSRVNUX0VYUC5DUTQyMDA4Li4uLlVTRAEAAABfnwEAAgAAAAQtNzcyAQgAAAAFAAAAATEBAAAACjEzMzE0NDExODEDAAAAAzE2MAIAAAADMzY4BAAAAAEwBwAAAAoxMC8yNC8yMDIzCAAAAAoxMi8zMS8yMDA4CQAAAAEw31/x2IvU2wjvsdrfjdTbCCxDSVEuTllTRTpGLklRX05FVF9XT1JLSU5HX0NBUC5DUTQyMDA4Li4uLlVTRAEAAABfnwEAAgAAAAUzMDE0NQEI</t>
  </si>
  <si>
    <t>AAAABQAAAAExAQAAAAoxMzMxNDQxMTgxAwAAAAMxNjACAAAABDEzMTEEAAAAATAHAAAACjEwLzI0LzIwMjMIAAAACjEyLzMxLzIwMDgJAAAAATDfX/HYi9TbCOrd7N+N1NsIH0NJUS5OWVNFOkYuSVFfUkUuQ1EzMjAwOC4uLi5VU0QBAAAAX58BAAIAAAAGLTEwMTY5AQgAAAAFAAAAATEBAAAACjEyNDU0NDY1NDADAAAAAzE2MAIAAAAEMTIyMgQAAAABMAcAAAAKMTAvMjQvMjAyMwgAAAAJOS8zMC8yMDA4CQAAAAEw31/x2IvU2wjDQezfjdTbCB9DSVEuTllTRTpGLklRX0RBLkNRMzIwMDguLi4uVVNEAQAAAF+fAQADAAAAAADfX/HYi9TbCIdr1t+N1NsILUNJUS5OWVNFOkYuSVFfTkVUX0lOVEVSRVNUX0VYUC5DUTMyMDA4Li4uLlVTRAEAAABfnwEAAgAAAAQtMTU1AQgAAAAFAAAAATEBAAAACjEyNDU0NDY1NDADAAAAAzE2MAIAAAADMzY4BAAAAAEwBwAAAAoxMC8yNC8yMDIzCAAAAAk5LzMwLzIwMDgJAAAAATDfX/HYi9TbCJAM6d+N1NsIIkNJUS5OWVNFOkYuSVFfQ0FQRVguQ1EzMjAwOC4uLi5VU0QBAAAAX58BAAIAAAAFLTE3NDcBCAAAAAUAAAABMQEAAAAKMTI0NTQ0NjU0MAMAAAADMTYwAgAAAAQyMDIxBAAAAAEwBwAAAAoxMC8yNC8yMDIzCAAAAAk5LzMwLzIwMDgJAAAAATDfX/HYi9TbCCi22N+N1NsIKUNJUS5OWVNFOkYuSVFfVE9UQUxfQVNTRVRTLkNRMjIwMDguLi4uVVNEAQAAAF+fAQACAAAA</t>
  </si>
  <si>
    <t>BjI2NTI5NwEIAAAABQAAAAExAQAAAAoxMTA3MjQ1NDQwAwAAAAMxNjACAAAABDEwMDcEAAAAATAHAAAACjEwLzI0LzIwMjMIAAAACTYvMzAvMjAwOAkAAAABMN9f8diL1NsI8yLo343U2wgpQ0lRLk5ZU0U6Ri5JUV9UT1RBTF9FUVVJVFkuQ1EyMjAwOC4uLi5VU0QBAAAAX58BAAIAAAAELTIyNAEIAAAABQAAAAExAQAAAAoxMTA3MjQ1NDQwAwAAAAMxNjACAAAABDEyNzUEAAAAATAHAAAACjEwLzI0LzIwMjMIAAAACTYvMzAvMjAwOAkAAAABMN9f8diL1NsIh2vW343U2wgfQ0lRLk5ZU0U6Ri5JUV9BUC5DUTIyMDA4Li4uLlVTRAEAAABfnwEAAgAAAAUxODEzNwEIAAAABQAAAAExAQAAAAoxMTA3MjQ1NDQwAwAAAAMxNjACAAAABDEwMTgEAAAAATAHAAAACjEwLzI0LzIwMjMIAAAACTYvMzAvMjAwOAkAAAABMN9f8diL1NsImaDk343U2wgiQ0lRLk5ZU0U6Ri5JUV9DQVBFWC5DUTIyMDA4Li4uLlVTRAEAAABfnwEAAgAAAAUtMTYzOAEIAAAABQAAAAExAQAAAAoxMTA3MjQ1NDQwAwAAAAMxNjACAAAABDIwMjEEAAAAATAHAAAACjEwLzI0LzIwMjMIAAAACTYvMzAvMjAwOAkAAAABMN9f8diL1NsICsnX343U2wgrQ0lRLk5ZU0U6Ri5JUV9DQVNIX1NUX0lOVkVTVC5DUTEyMDA4Li4uLlVTRAEAAABfnwEAAgAAAAUyNTI2NQEIAAAABQAAAAExAQAAAAk5NzU4NTE0ODgDAAAAAzE2MAIAAAAEMTAwMgQAAAABMAcA</t>
  </si>
  <si>
    <t>AAAKMTAvMjQvMjAyMwgAAAAJMy8zMS8yMDA4CQAAAAEw31/x2IvU2wiHa9bfjdTbCCtDSVEuTllTRTpGLklRX1BSRUZfRElWX09USEVSLkNRMTIwMDguLi4uVVNEAQAAAF+fAQADAAAAAADfX/HYi9TbCIdr1t+N1NsIIUNJUS5OWVNFOkYuSVFfQ09HUy5DUTEyMDA4Li4uLlVTRAEAAABfnwEAAgAAAAUzNTMwOAEIAAAABQAAAAExAQAAAAk5NzU4NTE0ODgDAAAAAzE2MAIAAAACMzQEAAAAATAHAAAACjEwLzI0LzIwMjMIAAAACTMvMzEvMjAwOAkAAAABMN9f8diL1NsICsnX343U2wgfQ0lRLk5ZU0U6Ri5JUV9BUC5DUTEyMDA4Li4uLlVTRAEAAABfnwEAAgAAAAUxNzY5MgEIAAAABQAAAAExAQAAAAk5NzU4NTE0ODgDAAAAAzE2MAIAAAAEMTAxOAQAAAABMAcAAAAKMTAvMjQvMjAyMwgAAAAJMy8zMS8yMDA4CQAAAAEw31/x2IvU2wgottjfjdTbCCBDSVEuTllTRTpGLklRX1NHQS5DUTEyMDA4Li4uLlVTRAEAAABfnwEAAgAAAAQzMTA5AQgAAAAFAAAAATEBAAAACTk3NTg1MTQ4OAMAAAADMTYwAgAAAAIyMwQAAAABMAcAAAAKMTAvMjQvMjAyMwgAAAAJMy8zMS8yMDA4CQAAAAEw31/x2IvU2wjsHuHfjdTbCCtDSVEuTllTRTpITUMuSVFfVE9UQUxfQVNTRVRTLkNRNDIwMjIuLi4uVVNEAQAAAJVBBAACAAAADDE4MzA3NC41NDcxMQEIAAAABQAAAAExAQAAAAstMjA2MDE4OTk2MAMAAAADMTYwAgAAAAQxMDA3</t>
  </si>
  <si>
    <t>BAAAAAEwBwAAAAoxMC8yNC8yMDIzCAAAAAoxMi8zMS8yMDIyCQAAAAEw31/x2IvU2wjUrd7fjdTbCCdDSVEuTllTRTpITUMuSVFfVE9UQUxfQ0wuQ1E0MjAyMi4uLi5VU0QBAAAAlUEEAAIAAAAMNDY3OTAuOTEwMDQ4AQgAAAAFAAAAATEBAAAACy0yMDYwMTg5OTYwAwAAAAMxNjACAAAABDEwMDkEAAAAATAHAAAACjEwLzI0LzIwMjMIAAAACjEyLzMxLzIwMjIJAAAAATDfX/HYi9TbCIdr1t+N1NsIIUNJUS5OWVNFOkhNQy5JUV9BUi5DUTQyMDIyLi4uLlVTRAEAAACVQQQAAgAAAAs2MzY0Ljc1OTcwNQEIAAAABQAAAAExAQAAAAstMjA2MDE4OTk2MAMAAAADMTYwAgAAAAQxMDIxBAAAAAEwBwAAAAoxMC8yNC8yMDIzCAAAAAoxMi8zMS8yMDIyCQAAAAEw31/x2IvU2wiHa9bfjdTbCC9DSVEuTllTRTpITUMuSVFfTkVUX0lOVEVSRVNUX0VYUC5DUTQyMDIyLi4uLlVTRAEAAACVQQQAAgAAAAoxMDEuODcwNzM0AQgAAAAFAAAAATEBAAAACy0yMDYwMTg5OTYwAwAAAAMxNjACAAAAAzM2OAQAAAABMAcAAAAKMTAvMjQvMjAyMwgAAAAKMTIvMzEvMjAyMgkAAAABMN9f8diL1NsIJEvd343U2wgoQ0lRLk5ZU0U6SE1DLklRX1RPVEFMX1JFVi5DUTMyMDIyLi4uLlVTRAEAAACVQQQAAgAAAAwyOTQxMy41MjAzNTQBCAAAAAUAAAABMQEAAAALLTIwNzA3MzU5MzUDAAAAAzE2MAIAAAACMjgEAAAAATAHAAAACjEwLzI0</t>
  </si>
  <si>
    <t>LzIwMjMIAAAACTkvMzAvMjAyMgkAAAABMN9f8diL1NsICsnX343U2wgyQ0lRLk5ZU0U6SE1DLklRX1RPVEFMX0NPTU1PTl9FUVVJVFkuQ1EzMjAyMi4uLi5VU0QBAAAAlUEEAAIAAAAMODAyMzkuODY5ODc5AQgAAAAFAAAAATEBAAAACy0yMDcwNzM1OTM1AwAAAAMxNjACAAAABDEwMDYEAAAAATAHAAAACjEwLzI0LzIwMjMIAAAACTkvMzAvMjAyMgkAAAABMN9f8diL1NsIh2vW343U2wg8Q0lRLk5ZU0U6SE1DLklRX1RPVEFMX09VVFNUQU5ESU5HX0ZJTElOR19EQVRFLkNRMzIwMjIuLi4uVVNEAQAAAJVBBAACAAAACzUxMDguMDc3NzAxAQQAAAAFAAAAATUBAAAACy0yMDcwNzM1OTM1AgAAAAUyNDE1MwYAAAABMN9f8diL1NsIoRTc343U2wgpQ0lRLk5ZU0U6SE1DLklRX1RPVEFMX0RFQlQuQ1EzMjAyMi4uLi5VU0QBAAAAlUEEAAIAAAALNTczMjAuNzYxNjMBCAAAAAUAAAABMQEAAAALLTIwNzA3MzU5MzUDAAAAAzE2MAIAAAAENDE3MwQAAAABMAcAAAAKMTAvMjQvMjAyMwgAAAAJOS8zMC8yMDIyCQAAAAEw31/x2IvU2wgji9rfjdTbCC1DSVEuTllTRTpITUMuSVFfQ0FTSF9TVF9JTlZFU1QuQ1EyMjAyMi4uLi5VU0QBAAAAlUEEAAIAAAAMMjk0NzkuNjczODQ2AQgAAAAFAAAAATEBAAAACy0yMDMwMzkwOTA4AwAAAAMxNjACAAAABDEwMDIEAAAAATAHAAAACjEwLzI0LzIwMjMIAAAACTYvMzAvMjAyMgkA</t>
  </si>
  <si>
    <t>AAABMN9f8diL1NsICsnX343U2wgnQ0lRLk5ZU0U6SE1DLklRX1RPVEFMX0NBLkNRMjIwMjIuLi4uVVNEAQAAAJVBBAACAAAADDY4MDc4LjcxNjAyMwEIAAAABQAAAAExAQAAAAstMjAzMDM5MDkwOAMAAAADMTYwAgAAAAQxMDA4BAAAAAEwBwAAAAoxMC8yNC8yMDIzCAAAAAk2LzMwLzIwMjIJAAAAATDfX/HYi9TbCCi22N+N1NsIIUNJUS5OWVNFOkhNQy5JUV9SRS5DUTIyMDIyLi4uLlVTRAEAAACVQQQAAgAAAAw3MDQ3Ni4zNzU4MjIBCAAAAAUAAAABMQEAAAALLTIwMzAzOTA5MDgDAAAAAzE2MAIAAAAEMTIyMgQAAAABMAcAAAAKMTAvMjQvMjAyMwgAAAAJNi8zMC8yMDIyCQAAAAEw31/x2IvU2wiHa9bfjdTbCCNDSVEuTllTRTpITUMuSVFfQ09HUy5DUTIyMDIyLi4uLlVTRAEAAACVQQQAAgAAAAwyMjU0OC44OTkxNjQBCAAAAAUAAAABMQEAAAALLTIwMzAzOTA5MDgDAAAAAzE2MAIAAAACMzQEAAAAATAHAAAACjEwLzI0LzIwMjMIAAAACTYvMzAvMjAyMgkAAAABMN9f8diL1NsI707v343U2wghQ0lRLk5ZU0U6SE1DLklRX0FQLkNRMjIwMjIuLi4uVVNEAQAAAJVBBAACAAAACzg2MzIuNDMwMzgxAQgAAAAFAAAAATEBAAAACy0yMDMwMzkwOTA4AwAAAAMxNjACAAAABDEwMTgEAAAAATAHAAAACjEwLzI0LzIwMjMIAAAACTYvMzAvMjAyMgkAAAABMN9f8diL1NsII4va343U2wguQ0lRLk5ZU0U6SE1DLklR</t>
  </si>
  <si>
    <t>X05FVF9XT1JLSU5HX0NBUC5DUTIyMDIyLi4uLlVTRAEAAACVQQQAAgAAAAwxNjMzNS42OTc0OTcBCAAAAAUAAAABMQEAAAALLTIwMzAzOTA5MDgDAAAAAzE2MAIAAAAEMTMxMQQAAAABMAcAAAAKMTAvMjQvMjAyMwgAAAAJNi8zMC8yMDIyCQAAAAEw31/x2IvU2wjHQ9bfjdTbCCdDSVEuTllTRTpITUMuSVFfVE9UQUxfQ0wuQ1ExMjAyMi4uLi5VU0QBAAAAlUEEAAIAAAAMNDk0NDUuNzgxNDM5AQgAAAAFAAAAATEBAAAACy0yMDM5OTA1OTQ4AwAAAAMxNjACAAAABDEwMDkEAAAAATAHAAAACjEwLzI0LzIwMjMIAAAACTMvMzEvMjAyMgkAAAABMN9f8diL1NsICsnX343U2wgpQ0lRLk5ZU0U6SE1DLklRX1RPVEFMX0xJQUIuQ1ExMjAyMi4uLi5VU0QBAAAAlUEEAAIAAAALMTA4NzA2LjAyMTgBCAAAAAUAAAABMQEAAAALLTIwMzk5MDU5NDgDAAAAAzE2MAIAAAAEMTI3NgQAAAABMAcAAAAKMTAvMjQvMjAyMwgAAAAJMy8zMS8yMDIyCQAAAAEw31/x2IvU2wgottjfjdTbCCpDSVEuTllTRTpITUMuSVFfUFJFRl9FUVVJVFkuQ1ExMjAyMi4uLi5VU0QBAAAAlUEEAAMAAAAAAN9f8diL1NsII4va343U2wghQ0lRLk5ZU0U6SE1DLklRX0FSLkNRMTIwMjIuLi4uVVNEAQAAAJVBBAACAAAACzczODQuODE4MTE5AQgAAAAFAAAAATEBAAAACy0yMDM5OTA1OTQ4AwAAAAMxNjACAAAABDEwMjEEAAAAATAHAAAACjEwLzI0</t>
  </si>
  <si>
    <t>LzIwMjMIAAAACTMvMzEvMjAyMgkAAAABMN9f8diL1NsIc+/t343U2wgiQ0lRLk5ZU0U6SE1DLklRX1NHQS5DUTEyMDIyLi4uLlVTRAEAAACVQQQAAgAAAAszMDU3LjExNzQ1OAEIAAAABQAAAAExAQAAAAstMjAzOTkwNTk0OAMAAAADMTYwAgAAAAIyMwQAAAABMAcAAAAKMTAvMjQvMjAyMwgAAAAJMy8zMS8yMDIyCQAAAAEw31/x2IvU2wgji9rfjdTbCDJDSVEuTllTRTpITUMuSVFfVE9UQUxfQ09NTU9OX0VRVUlUWS5DUTQyMDIxLi4uLlVTRAEAAACVQQQAAgAAAAw4NDg2Mi4xODM3NjgBCAAAAAUAAAABMQEAAAALLTIwNjAxODk5NDUDAAAAAzE2MAIAAAAEMTAwNgQAAAABMAcAAAAKMTAvMjQvMjAyMwgAAAAKMTIvMzEvMjAyMQkAAAABMN9f8diL1NsICsnX343U2wgjQ0lRLk5ZU0U6SE1DLklRX0FQSUMuQ1E0MjAyMS4uLi5VU0QBAAAAlUEEAAIAAAALMTYxMS41NzkxNjcBCAAAAAUAAAABMQEAAAALLTIwNjAxODk5NDUDAAAAAzE2MAIAAAAEMTA4NAQAAAABMAcAAAAKMTAvMjQvMjAyMwgAAAAKMTIvMzEvMjAyMQkAAAABMN9f8diL1NsIH43Y343U2wg3Q0lRLk5ZU0U6SE1DLklRX1RPVEFMX1JFVl8xWVJfQU5OX0dST1dUSC5DUTQyMDIxLi4uLlVTRAEAAACVQQQAAgAAAAYtMi4xOTUBCAAAAAUAAAABMQEAAAALLTIwNjAxODk5NDUDAAAAAjc5AgAAAAQ0MTk0BAAAAAEwBwAAAAoxMC8yNC8yMDIzCAAA</t>
  </si>
  <si>
    <t>AAoxMi8zMS8yMDIxCQAAAAEw31/x2IvU2whZGezfjdTbCChDSVEuTllTRTpITUMuSVFfVE9UQUxfUkVWLkNRMzIwMjEuLi4uVVNEAQAAAJVBBAACAAAADDMwNTIwLjU4NjkzMgEIAAAABQAAAAExAQAAAAstMjEyMjQ5NzQ3NAMAAAADMTYwAgAAAAIyOAQAAAABMAcAAAAKMTAvMjQvMjAyMwgAAAAJOS8zMC8yMDIxCQAAAAEw31/x2IvU2wgKydffjdTbCCFDSVEuTllTRTpITUMuSVFfTkkuQ1EzMjAyMS4uLi5VU0QBAAAAlUEEAAIAAAALMTQ5NC40NjM5NDMBCAAAAAUAAAABMQEAAAALLTIxMjI0OTc0NzQDAAAAAzE2MAIAAAACMTUEAAAAATAHAAAACjEwLzI0LzIwMjMIAAAACTkvMzAvMjAyMQkAAAABMN9f8diL1NsIH43Y343U2wgpQ0lRLk5ZU0U6SE1DLklRX0NBU0hfRVFVSVYuQ1EzMjAyMS4uLi5VU0QBAAAAlUEEAAIAAAAMMjM0ODIuMjE2NDM1AQgAAAAFAAAAATEBAAAACy0yMTIyNDk3NDc0AwAAAAMxNjACAAAABDEwOTYEAAAAATAHAAAACjEwLzI0LzIwMjMIAAAACTkvMzAvMjAyMQkAAAABMN9f8diL1NsISgnr343U2wghQ0lRLk5ZU0U6SE1DLklRX1JFLkNRMzIwMjEuLi4uVVNEAQAAAJVBBAACAAAADDgyNDUzLjQ5ODA3NgEIAAAABQAAAAExAQAAAAstMjEyMjQ5NzQ3NAMAAAADMTYwAgAAAAQxMjIyBAAAAAEwBwAAAAoxMC8yNC8yMDIzCAAAAAk5LzMwLzIwMjEJAAAAATDfX/HYi9TbCArJ19+N</t>
  </si>
  <si>
    <t>1NsIK0NJUS5OWVNFOkhNQy5JUV9UT1RBTF9FUVVJVFkuQ1EzMjAyMS4uLi5VU0QBAAAAlUEEAAIAAAAMODc0MjcuNTg4NTM0AQgAAAAFAAAAATEBAAAACy0yMTIyNDk3NDc0AwAAAAMxNjACAAAABDEyNzUEAAAAATAHAAAACjEwLzI0LzIwMjMIAAAACTkvMzAvMjAyMQkAAAABMN9f8diL1NsIH43Y343U2wgoQ0lRLk5ZU0U6SE1DLklRX0lOVkVOVE9SWS5DUTMyMDIxLi4uLlVTRAEAAACVQQQAAgAAAAwxNTc4OS44MzgwOTkBCAAAAAUAAAABMQEAAAALLTIxMjI0OTc0NzQDAAAAAzE2MAIAAAAEMTA0MwQAAAABMAcAAAAKMTAvMjQvMjAyMwgAAAAJOS8zMC8yMDIxCQAAAAEw31/x2IvU2wjHQ9bfjdTbCC5DSVEuTllTRTpITUMuSVFfTkVUX1dPUktJTkdfQ0FQLkNRMzIwMjEuLi4uVVNEAQAAAJVBBAACAAAADDE4OTU3LjM2OTc0MwEIAAAABQAAAAExAQAAAAstMjEyMjQ5NzQ3NAMAAAADMTYwAgAAAAQxMzExBAAAAAEwBwAAAAoxMC8yNC8yMDIzCAAAAAk5LzMwLzIwMjEJAAAAATDfX/HYi9TbCJAM6d+N1NsIIUNJUS5OWVNFOkhNQy5JUV9OSS5DUTIyMDIxLi4uLlVTRAEAAACVQQQAAgAAAAsyMDA1LjA0NjA2NAEIAAAABQAAAAExAQAAAAstMjA4NTQyMjk3MAMAAAADMTYwAgAAAAIxNQQAAAABMAcAAAAKMTAvMjQvMjAyMwgAAAAJNi8zMC8yMDIxCQAAAAEw31/x2IvU2wgKydffjdTbCC1DSVEuTllTRTpI</t>
  </si>
  <si>
    <t>TUMuSVFfQ0FTSF9TVF9JTlZFU1QuQ1EyMjAyMS4uLi5VU0QBAAAAlUEEAAIAAAAMMjUwMzYuMTQyMDQ5AQgAAAAFAAAAATEBAAAACy0yMDg1NDIyOTcwAwAAAAMxNjACAAAABDEwMDIEAAAAATAHAAAACjEwLzI0LzIwMjMIAAAACTYvMzAvMjAyMQkAAAABMN9f8diL1NsIH43Y343U2wgiQ0lRLk5ZU0U6SE1DLklRX1NHQS5DUTIyMDIxLi4uLlVTRAEAAACVQQQAAgAAAAsyODU2LjU5OTUyMgEIAAAABQAAAAExAQAAAAstMjA4NTQyMjk3MAMAAAADMTYwAgAAAAIyMwQAAAABMAcAAAAKMTAvMjQvMjAyMwgAAAAJNi8zMC8yMDIxCQAAAAEw31/x2IvU2wjHQ9bfjdTbCDdDSVEuTllTRTpITUMuSVFfVE9UQUxfUkVWXzFZUl9BTk5fR1JPV1RILkNRMjIwMjEuLi4uVVNEAQAAAJVBBAACAAAABzY4Ljc0OTkBCAAAAAUAAAABMQEAAAALLTIwODU0MjI5NzADAAAAAjc5AgAAAAQ0MTk0BAAAAAEwBwAAAAoxMC8yNC8yMDIzCAAAAAk2LzMwLzIwMjEJAAAAATDfX/HYi9TbCGij19+N1NsIIUNJUS5OWVNFOkhNQy5JUV9EQS5DUTIyMDIxLi4uLlVTRAEAAACVQQQAAwAAAAAA31/x2IvU2wgfjdjfjdTbCC5DSVEuTllTRTpITUMuSVFfTkVUX1dPUktJTkdfQ0FQLkNRMjIwMjEuLi4uVVNEAQAAAJVBBAACAAAADDE4MDA0LjA2MzI5NAEIAAAABQAAAAExAQAAAAstMjA4NTQyMjk3MAMAAAADMTYwAgAAAAQxMzExBAAAAAEw</t>
  </si>
  <si>
    <t>BwAAAAoxMC8yNC8yMDIzCAAAAAk2LzMwLzIwMjEJAAAAATDfX/HYi9TbCNZM5t+N1NsIKkNJUS5OWVNFOkhNQy5JUV9QUkVGX0VRVUlUWS5DUTEyMDIxLi4uLlVTRAEAAACVQQQAAwAAAAAA31/x2IvU2wjHQ9bfjdTbCCNDSVEuTllTRTpITUMuSVFfQVBJQy5DUTEyMDIxLi4uLlVTRAEAAACVQQQAAgAAAAsxNTU1LjYxMDc5OAEIAAAABQAAAAExAQAAAAstMjA5MDgyMjQ3OAMAAAADMTYwAgAAAAQxMDg0BAAAAAEwBwAAAAoxMC8yNC8yMDIzCAAAAAkzLzMxLzIwMjEJAAAAATDfX/HYi9TbCGij19+N1NsIIUNJUS5OWVNFOkhNQy5JUV9SRS5DUTEyMDIxLi4uLlVTRAEAAACVQQQAAgAAAAw4MDQ4Mi4zMzY0NTgBCAAAAAUAAAABMQEAAAALLTIwOTA4MjI0NzgDAAAAAzE2MAIAAAAEMTIyMgQAAAABMAcAAAAKMTAvMjQvMjAyMwgAAAAJMy8zMS8yMDIxCQAAAAEw31/x2IvU2wgji9rfjdTbCDdDSVEuTllTRTpITUMuSVFfVE9UQUxfUkVWXzFZUl9BTk5fR1JPV1RILkNRMTIwMjEuLi4uVVNEAQAAAJVBBAACAAAABTQuNzkzAQgAAAAFAAAAATEBAAAACy0yMDkwODIyNDc4AwAAAAI3OQIAAAAENDE5NAQAAAABMAcAAAAKMTAvMjQvMjAyMwgAAAAJMy8zMS8yMDIxCQAAAAEw74bx2IvU2wiZoOTfjdTbCChDSVEuTllTRTpITUMuSVFfVE9UQUxfUkVWLkNRNDIwMjAuLi4uVVNEAQAAAJVBBAACAAAADDM2NTQzLjcz</t>
  </si>
  <si>
    <t>MTUwNwEIAAAABQAAAAExAQAAAAstMjExMTc3NDIxOQMAAAADMTYwAgAAAAIyOAQAAAABMAcAAAAKMTAvMjQvMjAyMwgAAAAKMTIvMzEvMjAyMAkAAAABMO+G8diL1NsII4va343U2wgoQ0lRLk5ZU0U6SE1DLklRX0lOVkVOVE9SWS5DUTQyMDIwLi4uLlVTRAEAAACVQQQAAgAAAAsxNDAzNi4yNDcxNgEIAAAABQAAAAExAQAAAAstMjExMTc3NDIxOQMAAAADMTYwAgAAAAQxMDQzBAAAAAEwBwAAAAoxMC8yNC8yMDIzCAAAAAoxMi8zMS8yMDIwCQAAAAEw74bx2IvU2wgji9rfjdTbCC5DSVEuTllTRTpITUMuSVFfTkVUX1dPUktJTkdfQ0FQLkNRNDIwMjAuLi4uVVNEAQAAAJVBBAACAAAADDE3NDIxLjUwMTk0NQEIAAAABQAAAAExAQAAAAstMjExMTc3NDIxOQMAAAADMTYwAgAAAAQxMzExBAAAAAEwBwAAAAoxMC8yNC8yMDIzCAAAAAoxMi8zMS8yMDIwCQAAAAEw74bx2IvU2wjHQ9bfjdTbCCdDSVEuTllTRTpITUMuSVFfVE9UQUxfQ0EuQ1EzMjAyMC4uLi5VU0QBAAAAlUEEAAIAAAAMNjg0NDcuODg5MDcxAQgAAAAFAAAAATEBAAAACjIwNzEyMjk2NDEDAAAAAzE2MAIAAAAEMTAwOAQAAAABMAcAAAAKMTAvMjQvMjAyMwgAAAAJOS8zMC8yMDIwCQAAAAEw74bx2IvU2whoo9ffjdTbCCtDSVEuTllTRTpITUMuSVFfVE9UQUxfQVNTRVRTLkNRMzIwMjAuLi4uVVNEAQAAAJVBBAACAAAADTE5NDMzNy41NzExNzkB</t>
  </si>
  <si>
    <t>CAAAAAUAAAABMQEAAAAKMjA3MTIyOTY0MQMAAAADMTYwAgAAAAQxMDA3BAAAAAEwBwAAAAoxMC8yNC8yMDIzCAAAAAk5LzMwLzIwMjAJAAAAATDvhvHYi9TbCB+N2N+N1NsII0NJUS5OWVNFOkhNQy5JUV9DT0dTLkNRMzIwMjAuLi4uVVNEAQAAAJVBBAACAAAADDI3MzQ2LjE5NTIyMwEIAAAABQAAAAExAQAAAAoyMDcxMjI5NjQxAwAAAAMxNjACAAAAAjM0BAAAAAEwBwAAAAoxMC8yNC8yMDIzCAAAAAk5LzMwLzIwMjAJAAAAATDvhvHYi9TbCNSt3t+N1NsIL0NJUS5OWVNFOkhNQy5JUV9ORVRfSU5URVJFU1RfRVhQLkNRMzIwMjAuLi4uVVNEAQAAAJVBBAACAAAACS00LjExNDgzNgEIAAAABQAAAAExAQAAAAoyMDcxMjI5NjQxAwAAAAMxNjACAAAAAzM2OAQAAAABMAcAAAAKMTAvMjQvMjAyMwgAAAAJOS8zMC8yMDIwCQAAAAEw74bx2IvU2wjHQ9bfjdTbCC5DSVEuTllTRTpITUMuSVFfTkVUX1dPUktJTkdfQ0FQLkNRMzIwMjAuLi4uVVNEAQAAAJVBBAACAAAADDE3MDQxLjA5MDg5OQEIAAAABQAAAAExAQAAAAoyMDcxMjI5NjQxAwAAAAMxNjACAAAABDEzMTEEAAAAATAHAAAACjEwLzI0LzIwMjMIAAAACTkvMzAvMjAyMAkAAAABMO+G8diL1NsIaKPX343U2wgkQ0lRLk5ZU0U6SE1DLklRX0NBUEVYLkNRMzIwMjAuLi4uVVNEAQAAAJVBBAACAAAACy01NDcuODEzNjE5AQgAAAAFAAAAATEBAAAACjIwNzEy</t>
  </si>
  <si>
    <t>Mjk2NDEDAAAAAzE2MAIAAAAEMjAyMQQAAAABMAcAAAAKMTAvMjQvMjAyMwgAAAAJOS8zMC8yMDIwCQAAAAEw74bx2IvU2wgfjdjfjdTbCCdDSVEuTllTRTpITUMuSVFfVE9UQUxfQ0EuQ1EyMjAyMC4uLi5VU0QBAAAAlUEEAAIAAAAMNjU1MzkuNTc4OTUzAQgAAAAFAAAAATEBAAAACjIwNDg3OTU4NzQDAAAAAzE2MAIAAAAEMTAwOAQAAAABMAcAAAAKMTAvMjQvMjAyMwgAAAAJNi8zMC8yMDIwCQAAAAEw74bx2IvU2wgkS93fjdTbCCFDSVEuTllTRTpITUMuSVFfUkUuQ1EyMjAyMC4uLi5VU0QBAAAAlUEEAAIAAAAMNzQzMzYuNjUzNTMzAQgAAAAFAAAAATEBAAAACjIwNDg3OTU4NzQDAAAAAzE2MAIAAAAEMTIyMgQAAAABMAcAAAAKMTAvMjQvMjAyMwgAAAAJNi8zMC8yMDIwCQAAAAEw74bx2IvU2whoo9ffjdTbCCtDSVEuTllTRTpITUMuSVFfVE9UQUxfRVFVSVRZLkNRMjIwMjAuLi4uVVNEAQAAAJVBBAACAAAADDc1NDc5LjQyMzI1MQEIAAAABQAAAAExAQAAAAoyMDQ4Nzk1ODc0AwAAAAMxNjACAAAABDEyNzUEAAAAATAHAAAACjEwLzI0LzIwMjMIAAAACTYvMzAvMjAyMAkAAAABMO+G8diL1NsIH43Y343U2wgpQ0lRLk5ZU0U6SE1DLklRX1RPVEFMX0RFQlQuQ1EyMjAyMC4uLi5VU0QBAAAAlUEEAAIAAAALNzA5MDIuOTkyMDIBCAAAAAUAAAABMQEAAAAKMjA0ODc5NTg3NAMAAAADMTYwAgAAAAQ0MTcz</t>
  </si>
  <si>
    <t>BAAAAAEwBwAAAAoxMC8yNC8yMDIzCAAAAAk2LzMwLzIwMjAJAAAAATDvhvHYi9TbCAFk2t+N1NsIIkNJUS5OWVNFOkhNQy5JUV9TR0EuQ1EyMjAyMC4uLi5VU0QBAAAAlUEEAAIAAAALMjgzMS41ODE3NzQBCAAAAAUAAAABMQEAAAAKMjA0ODc5NTg3NAMAAAADMTYwAgAAAAIyMwQAAAABMAcAAAAKMTAvMjQvMjAyMwgAAAAJNi8zMC8yMDIwCQAAAAEw74bx2IvU2wjHQ9bfjdTbCCFDSVEuTllTRTpITUMuSVFfTkkuQ1ExMjAyMC4uLi5VU0QBAAAAlUEEAAIAAAALLTI3NC41NDg4MTMBCAAAAAUAAAABMQEAAAALLTIxNDUyOTI2NzUDAAAAAzE2MAIAAAACMTUEAAAAATAHAAAACjEwLzI0LzIwMjMIAAAACTMvMzEvMjAyMAkAAAABMO+G8diL1NsIH43Y343U2wgpQ0lRLk5ZU0U6SE1DLklRX0NBU0hfRVFVSVYuQ1ExMjAyMC4uLi5VU0QBAAAAlUEEAAIAAAAMMjQ4MzUuNTMzOTg0AQgAAAAFAAAAATEBAAAACy0yMTQ1MjkyNjc1AwAAAAMxNjACAAAABDEwOTYEAAAAATAHAAAACjEwLzI0LzIwMjMIAAAACTMvMzEvMjAyMAkAAAABMO+G8diL1NsIAWTa343U2wgqQ0lRLk5ZU0U6SE1DLklRX1BSRUZfRVFVSVRZLkNRMTIwMjAuLi4uVVNEAQAAAJVBBAADAAAAAADvhvHYi9TbCMdD1t+N1NsIMkNJUS5OWVNFOkhNQy5JUV9UT1RBTF9DT01NT05fRVFVSVRZLkNRMTIwMjAuLi4uVVNEAQAAAJVBBAACAAAADDc0NDYx</t>
  </si>
  <si>
    <t>Ljk5MzExNQEIAAAABQAAAAExAQAAAAstMjE0NTI5MjY3NQMAAAADMTYwAgAAAAQxMDA2BAAAAAEwBwAAAAoxMC8yNC8yMDIzCAAAAAkzLzMxLzIwMjAJAAAAATDvhvHYi9TbCGij19+N1NsIIUNJUS5OWVNFOkhNQy5JUV9SRS5DUTEyMDIwLi4uLlVTRAEAAACVQQQAAgAAAAw3NTY3Ni41NTIzODIBCAAAAAUAAAABMQEAAAALLTIxNDUyOTI2NzUDAAAAAzE2MAIAAAAEMTIyMgQAAAABMAcAAAAKMTAvMjQvMjAyMwgAAAAJMy8zMS8yMDIwCQAAAAEw74bx2IvU2wjcKtvfjdTbCDdDSVEuTllTRTpITUMuSVFfVE9UQUxfUkVWXzFZUl9BTk5fR1JPV1RILkNRMTIwMjAuLi4uVVNEAQAAAJVBBAACAAAACC0xNC41OTcyAQgAAAAFAAAAATEBAAAACy0yMTQ1MjkyNjc1AwAAAAI3OQIAAAAENDE5NAQAAAABMAcAAAAKMTAvMjQvMjAyMwgAAAAJMy8zMS8yMDIwCQAAAAEw74bx2IvU2wgBZNrfjdTbCC1DSVEuTllTRTpITUMuSVFfUFJFRl9ESVZfT1RIRVIuQ1E0MjAxOS4uLi5VU0QBAAAAlUEEAAMAAAAAAO+G8diL1NsIIR7W343U2wgjQ0lRLk5ZU0U6SE1DLklRX0NPR1MuQ1E0MjAxOS4uLi5VU0QBAAAAlUEEAAIAAAAMMjcyOTYuOTYyNTg2AQgAAAAFAAAAATEBAAAACjIwODEwMDYzOTMDAAAAAzE2MAIAAAACMzQEAAAAATAHAAAACjEwLzI0LzIwMjMIAAAACjEyLzMxLzIwMTkJAAAAATDvhvHYi9TbCGij19+N1NsI</t>
  </si>
  <si>
    <t>LUNJUS5OWVNFOkhNQy5JUV9DQVNIX1NUX0lOVkVTVC5DUTMyMDE5Li4uLlVTRAEAAACVQQQAAgAAAAwyMzI5Ni4zNDY5OTYBCAAAAAUAAAABMQEAAAAKMjA3MTIyOTY2OQMAAAADMTYwAgAAAAQxMDAyBAAAAAEwBwAAAAoxMC8yNC8yMDIzCAAAAAk5LzMwLzIwMTkJAAAAATDvhvHYi9TbCCEe1t+N1NsIJ0NJUS5OWVNFOkhNQy5JUV9UT1RBTF9DTC5DUTMyMDE5Li4uLlVTRAEAAACVQQQAAgAAAAw1MjEwNi43ODg0MTYBCAAAAAUAAAABMQEAAAAKMjA3MTIyOTY2OQMAAAADMTYwAgAAAAQxMDA5BAAAAAEwBwAAAAoxMC8yNC8yMDIzCAAAAAk5LzMwLzIwMTkJAAAAATDvhvHYi9TbCHPv7d+N1NsILUNJUS5OWVNFOkhNQy5JUV9QUkVGX0RJVl9PVEhFUi5DUTMyMDE5Li4uLlVTRAEAAACVQQQAAwAAAAAA74bx2IvU2wgNaNjfjdTbCCNDSVEuTllTRTpITUMuSVFfQ09HUy5DUTMyMDE5Li4uLlVTRAEAAACVQQQAAgAAAAwyNzM1Ni45MTUyNjkBCAAAAAUAAAABMQEAAAAKMjA3MTIyOTY2OQMAAAADMTYwAgAAAAIzNAQAAAABMAcAAAAKMTAvMjQvMjAyMwgAAAAJOS8zMC8yMDE5CQAAAAEw74bx2IvU2wgBZNrfjdTbCCFDSVEuTllTRTpITUMuSVFfREEuQ1EzMjAxOS4uLi5VU0QBAAAAlUEEAAMAAAAAAO+G8diL1NsIIR7W343U2wgnQ0lRLk5ZU0U6SE1DLklRX1RPVEFMX0NBLkNRMjIwMTkuLi4uVVNEAQAAAJVB</t>
  </si>
  <si>
    <t>BAACAAAADDY2MDI0LjEwNDg3NwEIAAAABQAAAAExAQAAAAoxOTc0MzYyMzE3AwAAAAMxNjACAAAABDEwMDgEAAAAATAHAAAACjEwLzI0LzIwMjMIAAAACTYvMzAvMjAxOQkAAAABMO+G8diL1NsIAWTa343U2wgrQ0lRLk5ZU0U6SE1DLklRX1RPVEFMX0FTU0VUUy5DUTIyMDE5Li4uLlVTRAEAAACVQQQAAgAAAAwxODg0MDAuMDc4MDQBCAAAAAUAAAABMQEAAAAKMTk3NDM2MjMxNwMAAAADMTYwAgAAAAQxMDA3BAAAAAEwBwAAAAoxMC8yNC8yMDIzCAAAAAk2LzMwLzIwMTkJAAAAATDvhvHYi9TbCGij19+N1NsII0NJUS5OWVNFOkhNQy5JUV9BUElDLkNRMjIwMTkuLi4uVVNEAQAAAJVBBAACAAAACzE1OTEuNDgzMDc3AQgAAAAFAAAAATEBAAAACjE5NzQzNjIzMTcDAAAAAzE2MAIAAAAEMTA4NAQAAAABMAcAAAAKMTAvMjQvMjAyMwgAAAAJNi8zMC8yMDE5CQAAAAEw74bx2IvU2wghHtbfjdTbCC9DSVEuTllTRTpITUMuSVFfTkVUX0lOVEVSRVNUX0VYUC5DUTIyMDE5Li4uLlVTRAEAAACVQQQAAgAAAAk5OC4zNDM5MjcBCAAAAAUAAAABMQEAAAAKMTk3NDM2MjMxNwMAAAADMTYwAgAAAAMzNjgEAAAAATAHAAAACjEwLzI0LzIwMjMIAAAACTYvMzAvMjAxOQkAAAABMO+G8diL1NsIAWTa343U2wgoQ0lRLk5ZU0U6SE1DLklRX1RPVEFMX1JFVi5DUTEyMDE5Li4uLlVTRAEAAACVQQQAAgAAAAwzNjU0MS4wNzgy</t>
  </si>
  <si>
    <t>MDUBCAAAAAUAAAABMQEAAAAKMjA0MTg3OTk3MwMAAAADMTYwAgAAAAIyOAQAAAABMAcAAAAKMTAvMjQvMjAyMwgAAAAJMy8zMS8yMDE5CQAAAAEw74bx2IvU2whoo9ffjdTbCCFDSVEuTllTRTpITUMuSVFfTkkuQ1ExMjAxOS4uLi5VU0QBAAAAlUEEAAIAAAAKLTExNy41MjU0OQEIAAAABQAAAAExAQAAAAoyMDQxODc5OTczAwAAAAMxNjACAAAAAjE1BAAAAAEwBwAAAAoxMC8yNC8yMDIzCAAAAAkzLzMxLzIwMTkJAAAAATDvhvHYi9TbCA1o2N+N1NsIKUNJUS5OWVNFOkhNQy5JUV9DQVNIX0VRVUlWLkNRMTIwMTkuLi4uVVNEAQAAAJVBBAACAAAADDIyNTA4LjA4NTIyMwEIAAAABQAAAAExAQAAAAoyMDQxODc5OTczAwAAAAMxNjACAAAABDEwOTYEAAAAATAHAAAACjEwLzI0LzIwMjMIAAAACTMvMzEvMjAxOQkAAAABMO+G8diL1NsISgnr343U2wghQ0lRLk5ZU0U6SE1DLklRX1JFLkNRMTIwMTkuLi4uVVNEAQAAAJVBBAACAAAADDcxOTU3LjczNjI2NgEIAAAABQAAAAExAQAAAAoyMDQxODc5OTczAwAAAAMxNjACAAAABDEyMjIEAAAAATAHAAAACjEwLzI0LzIwMjMIAAAACTMvMzEvMjAxOQkAAAABMO+G8diL1NsIAWTa343U2wgiQ0lRLk5ZU0U6SE1DLklRX1NHQS5DUTEyMDE5Li4uLlVTRAEAAACVQQQAAgAAAAs0NTg3Ljk0MzE4NgEIAAAABQAAAAExAQAAAAoyMDQxODc5OTczAwAAAAMxNjACAAAAAjIz</t>
  </si>
  <si>
    <t>BAAAAAEwBwAAAAoxMC8yNC8yMDIzCAAAAAkzLzMxLzIwMTkJAAAAATDvhvHYi9TbCA1o2N+N1NsIKUNJUS5OWVNFOkhNQy5JUV9UT1RBTF9MSUFCLkNRNDIwMTguLi4uVVNEAQAAAJVBBAACAAAADTEwMjgxNS44MjI4ODIBCAAAAAUAAAABMQEAAAAKMTk0NjM2MTI0NgMAAAADMTYwAgAAAAQxMjc2BAAAAAEwBwAAAAoxMC8yNC8yMDIzCAAAAAoxMi8zMS8yMDE4CQAAAAEw74bx2IvU2wgBZNrfjdTbCCNDSVEuTllTRTpITUMuSVFfQ09HUy5DUTQyMDE4Li4uLlVTRAEAAACVQQQAAgAAAAwyODc4NC42MTQ3MDIBCAAAAAUAAAABMQEAAAAKMTk0NjM2MTI0NgMAAAADMTYwAgAAAAIzNAQAAAABMAcAAAAKMTAvMjQvMjAyMwgAAAAKMTIvMzEvMjAxOAkAAAABMO+G8diL1NsI8yLo343U2wguQ0lRLk5ZU0U6SE1DLklRX05FVF9XT1JLSU5HX0NBUC5DUTQyMDE4Li4uLlVTRAEAAACVQQQAAgAAAAwxODUzMC4yMDA5ODcBCAAAAAUAAAABMQEAAAAKMTk0NjM2MTI0NgMAAAADMTYwAgAAAAQxMzExBAAAAAEwBwAAAAoxMC8yNC8yMDIzCAAAAAoxMi8zMS8yMDE4CQAAAAEw74bx2IvU2wgBZNrfjdTbCChDSVEuTllTRTpITUMuSVFfVE9UQUxfUkVWLkNRMzIwMTguLi4uVVNEAQAAAJVBBAACAAAADDMzODUyLjE1NTc3NAEIAAAABQAAAAExAQAAAAoxOTI0NzQzNTYxAwAAAAMxNjACAAAAAjI4BAAAAAEwBwAAAAoxMC8y</t>
  </si>
  <si>
    <t>NC8yMDIzCAAAAAk5LzMwLzIwMTgJAAAAATDvhvHYi9TbCCEe1t+N1NsIIUNJUS5OWVNFOkhNQy5JUV9OSS5DUTMyMDE4Li4uLlVTRAEAAACVQQQAAgAAAAsxODU3LjI1ODYxOQEIAAAABQAAAAExAQAAAAoxOTI0NzQzNTYxAwAAAAMxNjACAAAAAjE1BAAAAAEwBwAAAAoxMC8yNC8yMDIzCAAAAAk5LzMwLzIwMTgJAAAAATDvhvHYi9TbCAJ+19+N1NsIKUNJUS5OWVNFOkhNQy5JUV9DQVNIX0VRVUlWLkNRMzIwMTguLi4uVVNEAQAAAJVBBAACAAAADDE5ODM0LjE1Mzc2NwEIAAAABQAAAAExAQAAAAoxOTI0NzQzNTYxAwAAAAMxNjACAAAABDEwOTYEAAAAATAHAAAACjEwLzI0LzIwMjMIAAAACTkvMzAvMjAxOAkAAAABMO+G8diL1NsIDWjY343U2wghQ0lRLk5ZU0U6SE1DLklRX1JFLkNRMzIwMTguLi4uVVNEAQAAAJVBBAACAAAACzY5NjkwLjAzNjQ4AQgAAAAFAAAAATEBAAAACjE5MjQ3NDM1NjEDAAAAAzE2MAIAAAAEMTIyMgQAAAABMAcAAAAKMTAvMjQvMjAyMwgAAAAJOS8zMC8yMDE4CQAAAAEw74bx2IvU2wjWTObfjdTbCCJDSVEuTllTRTpITUMuSVFfU0dBLkNRMzIwMTguLi4uVVNEAQAAAJVBBAACAAAACzM4NjIuMDg3Mzk4AQgAAAAFAAAAATEBAAAACjE5MjQ3NDM1NjEDAAAAAzE2MAIAAAACMjMEAAAAATAHAAAACjEwLzI0LzIwMjMIAAAACTkvMzAvMjAxOAkAAAABMO+G8diL1NsIDWjY343U2wg3</t>
  </si>
  <si>
    <t>Q0lRLk5ZU0U6SE1DLklRX1RPVEFMX1JFVl8xWVJfQU5OX0dST1dUSC5DUTMyMDE4Li4uLlVTRAEAAACVQQQAAgAAAAYxLjczNDgBCAAAAAUAAAABMQEAAAAKMTkyNDc0MzU2MQMAAAACNzkCAAAABDQxOTQEAAAAATAHAAAACjEwLzI0LzIwMjMIAAAACTkvMzAvMjAxOAkAAAABMO+G8diL1NsIAWTa343U2wgrQ0lRLk5ZU0U6SE1DLklRX1RPVEFMX0VRVUlUWS5DUTIyMDE4Li4uLlVTRAEAAACVQQQAAgAAAAw3NTQ4Ny4xODIxMTYBCAAAAAUAAAABMQEAAAAKMTg5ODk1MzA3NQMAAAADMTYwAgAAAAQxMjc1BAAAAAEwBwAAAAoxMC8yNC8yMDIzCAAAAAk2LzMwLzIwMTgJAAAAATDvhvHYi9TbCCEe1t+N1NsIPENJUS5OWVNFOkhNQy5JUV9UT1RBTF9PVVRTVEFORElOR19GSUxJTkdfREFURS5DUTIyMDE4Li4uLlVTRAEAAACVQQQAAgAAAAo1Mjk4LjA2NTE5AQQAAAAFAAAAATUBAAAACjE4OTg5NTMwNzUCAAAABTI0MTUzBgAAAAEw74bx2IvU2wgCftffjdTbCCNDSVEuTllTRTpITUMuSVFfQ09HUy5DUTIyMDE4Li4uLlVTRAEAAACVQQQAAgAAAAsyODUzMy44ODc1OQEIAAAABQAAAAExAQAAAAoxODk4OTUzMDc1AwAAAAMxNjACAAAAAjM0BAAAAAEwBwAAAAoxMC8yNC8yMDIzCAAAAAk2LzMwLzIwMTgJAAAAATDvhvHYi9TbCOxW4t+N1NsIKENJUS5OWVNFOkhNQy5JUV9UT1RBTF9SRVYuQ1ExMjAxOC4uLi5V</t>
  </si>
  <si>
    <t>U0QBAAAAlUEEAAIAAAALMzY4NjAuMTExOTEBCAAAAAUAAAABMQEAAAAKMTk2ODc5NzYyNgMAAAADMTYwAgAAAAIyOAQAAAABMAcAAAAKMTAvMjQvMjAyMwgAAAAJMy8zMS8yMDE4CQAAAAEw74bx2IvU2wgCftffjdTbCCFDSVEuTllTRTpITUMuSVFfTkkuQ1ExMjAxOC4uLi5VU0QBAAAAlUEEAAIAAAALMTAxNC41MDAzMDcBCAAAAAUAAAABMQEAAAAKMTk2ODc5NzYyNgMAAAADMTYwAgAAAAIxNQQAAAABMAcAAAAKMTAvMjQvMjAyMwgAAAAJMy8zMS8yMDE4CQAAAAEw74bx2IvU2wgNaNjfjdTbCClDSVEuTllTRTpITUMuSVFfQ0FTSF9FUVVJVi5DUTEyMDE4Li4uLlVTRAEAAACVQQQAAgAAAAwyMTI0Ni41MzM2NTUBCAAAAAUAAAABMQEAAAAKMTk2ODc5NzYyNgMAAAADMTYwAgAAAAQxMDk2BAAAAAEwBwAAAAoxMC8yNC8yMDIzCAAAAAkzLzMxLzIwMTgJAAAAATDvhvHYi9TbCAFk2t+N1NsIIUNJUS5OWVNFOkhNQy5JUV9SRS5DUTEyMDE4Li4uLlVTRAEAAACVQQQAAgAAAAw3MTY2Ni40MjIxMTMBCAAAAAUAAAABMQEAAAAKMTk2ODc5NzYyNgMAAAADMTYwAgAAAAQxMjIyBAAAAAEwBwAAAAoxMC8yNC8yMDIzCAAAAAkzLzMxLzIwMTgJAAAAATDvhvHYi9TbCOwe4d+N1NsIIkNJUS5OWVNFOkhNQy5JUV9TR0EuQ1ExMjAxOC4uLi5VU0QBAAAAlUEEAAIAAAALNDY2MC4zODM0NDIBCAAAAAUAAAABMQEAAAAK</t>
  </si>
  <si>
    <t>MTk2ODc5NzYyNgMAAAADMTYwAgAAAAIyMwQAAAABMAcAAAAKMTAvMjQvMjAyMwgAAAAJMy8zMS8yMDE4CQAAAAEw/63x2IvU2wgNaNjfjdTbCDdDSVEuTllTRTpITUMuSVFfVE9UQUxfUkVWXzFZUl9BTk5fR1JPV1RILkNRMTIwMTguLi4uVVNEAQAAAJVBBAACAAAABjQuMDIwMQEIAAAABQAAAAExAQAAAAoxOTY4Nzk3NjI2AwAAAAI3OQIAAAAENDE5NAQAAAABMAcAAAAKMTAvMjQvMjAyMwgAAAAJMy8zMS8yMDE4CQAAAAEw/63x2IvU2wi1PNrfjdTbCClDSVEuTllTRTpITUMuSVFfVE9UQUxfTElBQi5DUTQyMDE3Li4uLlVTRAEAAACVQQQAAgAAAA0xMDA0MjQuOTU2NjQxAQgAAAAFAAAAATEBAAAACjE5NDYzNjEzNjEDAAAAAzE2MAIAAAAEMTI3NgQAAAABMAcAAAAKMTAvMjQvMjAyMwgAAAAKMTIvMzEvMjAxNwkAAAABMP+t8diL1NsItTza343U2wg8Q0lRLk5ZU0U6SE1DLklRX1RPVEFMX09VVFNUQU5ESU5HX0ZJTElOR19EQVRFLkNRNDIwMTcuLi4uVVNEAQAAAJVBBAACAAAACjUzNzEuMjMzNTcBBAAAAAUAAAABNQEAAAAKMTk0NjM2MTM2MQIAAAAFMjQxNTMGAAAAATD/rfHYi9TbCAJ+19+N1NsILUNJUS5OWVNFOkhNQy5JUV9QUkVGX0RJVl9PVEhFUi5DUTQyMDE3Li4uLlVTRAEAAACVQQQAAwAAAAAA/63x2IvU2wgNaNjfjdTbCChDSVEuTllTRTpITUMuSVFfVE9UQUxfUkVWLkNRMzIwMTcuLi4u</t>
  </si>
  <si>
    <t>VVNEAQAAAJVBBAACAAAADDMzNTM0LjkxMjgzOQEIAAAABQAAAAExAQAAAAoxOTI0NzQzNTcwAwAAAAMxNjACAAAAAjI4BAAAAAEwBwAAAAoxMC8yNC8yMDIzCAAAAAk5LzMwLzIwMTcJAAAAATD/rfHYi9TbCAJ+19+N1NsIKUNJUS5OWVNFOkhNQy5JUV9DQVNIX0VRVUlWLkNRMzIwMTcuLi4uVVNEAQAAAJVBBAACAAAADDE5NjA2LjgxMDY5NQEIAAAABQAAAAExAQAAAAoxOTI0NzQzNTcwAwAAAAMxNjACAAAABDEwOTYEAAAAATAHAAAACjEwLzI0LzIwMjMIAAAACTkvMzAvMjAxNwkAAAABMP+t8diL1NsItTza343U2wghQ0lRLk5ZU0U6SE1DLklRX1JFLkNRMzIwMTcuLi4uVVNEAQAAAJVBBAACAAAADDYyMjM5LjM3NDI3OQEIAAAABQAAAAExAQAAAAoxOTI0NzQzNTcwAwAAAAMxNjACAAAABDEyMjIEAAAAATAHAAAACjEwLzI0LzIwMjMIAAAACTkvMzAvMjAxNwkAAAABMP+t8diL1NsIoRTc343U2wg3Q0lRLk5ZU0U6SE1DLklRX1RPVEFMX1JFVl8xWVJfQU5OX0dST1dUSC5DUTMyMDE3Li4uLlVTRAEAAACVQQQAAgAAAAcxNS43Mjg5AQgAAAAFAAAAATEBAAAACjE5MjQ3NDM1NzADAAAAAjc5AgAAAAQ0MTk0BAAAAAEwBwAAAAoxMC8yNC8yMDIzCAAAAAk5LzMwLzIwMTcJAAAAATD/rfHYi9TbCLU82t+N1NsIKUNJUS5OWVNFOkhNQy5JUV9UT1RBTF9MSUFCLkNRMjIwMTcuLi4uVVNEAQAAAJVBBAACAAAA</t>
  </si>
  <si>
    <t>DTEwMDcxNS41MTA3OTEBCAAAAAUAAAABMQEAAAAKMTg1NjYyNTMyNQMAAAADMTYwAgAAAAQxMjc2BAAAAAEwBwAAAAoxMC8yNC8yMDIzCAAAAAk2LzMwLzIwMTcJAAAAATD/rfHYi9TbCNwq29+N1NsIJUNJUS5OWVNFOkYuSVFfSU5EVVNUUlkuQ1EyMjAxNy4uLi5VU0QBAAAAX58BAAMAAAALQXV0b21vYmlsZXMA+nof2YvU2wirKu3fjdTbCCVDSVEuTllTRTpGLklRX0lORFVTVFJZLkNRMzIwMTYuLi4uVVNEAQAAAF+fAQADAAAAC0F1dG9tb2JpbGVzAPp6H9mL1NsIdAXt343U2wglQ0lRLk5ZU0U6Ri5JUV9JTkRVU1RSWS5DUTMyMDEyLi4uLlVTRAEAAABfnwEAAwAAAAtBdXRvbW9iaWxlcwD6eh/Zi9TbCO9O79+N1NsIJUNJUS5OWVNFOkYuSVFfSU5EVVNUUlkuQ1ExMjAxMi4uLi5VU0QBAAAAX58BAAMAAAALQXV0b21vYmlsZXMA+nof2YvU2wjvTu/fjdTbCCVDSVEuTllTRTpGLklRX0lORFVTVFJZLkNRMjIwMTAuLi4uVVNEAQAAAF+fAQADAAAAC0F1dG9tb2JpbGVzAPp6H9mL1NsI6t3s343U2wglQ0lRLk5ZU0U6Ri5JUV9DRU9fTkFNRS5DUTEyMDE4Li4uLlVTRAEAAABfnwEAAwAAAA1GYXJsZXksIEphbWVzAPp6H9mL1NsI5O7k343U2wglQ0lRLk5ZU0U6Ri5JUV9DRU9fTkFNRS5DUTMyMDE2Li4uLlVTRAEAAABfnwEAAwAAAA1GYXJsZXksIEphbWVzAPp6H9mL1NsI6lDZ343U2wglQ0lRLk5ZU0U6</t>
  </si>
  <si>
    <t>Ri5JUV9DRU9fTkFNRS5DUTMyMDE1Li4uLlVTRAEAAABfnwEAAwAAAA1GYXJsZXksIEphbWVzAPp6H9mL1NsIdAXt343U2wglQ0lRLk5ZU0U6Ri5JUV9DRU9fTkFNRS5DUTEyMDE1Li4uLlVTRAEAAABfnwEAAwAAAA1GYXJsZXksIEphbWVzAPp6H9mL1NsIFEro343U2wglQ0lRLk5ZU0U6Ri5JUV9DRU9fTkFNRS5DUTIyMDEzLi4uLlVTRAEAAABfnwEAAwAAAA1GYXJsZXksIEphbWVzAPp6H9mL1NsI4QDv343U2wglQ0lRLk5ZU0U6Ri5JUV9DRU9fTkFNRS5DUTQyMDEyLi4uLlVTRAEAAABfnwEAAwAAAA1GYXJsZXksIEphbWVzAPp6H9mL1NsI4QDv343U2wglQ0lRLk5ZU0U6Ri5JUV9DRU9fTkFNRS5DUTQyMDExLi4uLlVTRAEAAABfnwEAAwAAAA1GYXJsZXksIEphbWVzAPp6H9mL1NsIsFLb343U2wglQ0lRLk5ZU0U6Ri5JUV9DRU9fTkFNRS5DUTQyMDEwLi4uLlVTRAEAAABfnwEAAwAAAA1GYXJsZXksIEphbWVzAPp6H9mL1NsI1K3e343U2wgwQ0lRLk5ZU0U6Ri5JUV9UT1RBTF9DT01NT05fRVFVSVRZLkNRNDIwMTcuLi4uVVNEAQAAAF+fAQACAAAABTM1NTc4AQgAAAAFAAAAATEBAAAACjE5NDY0MjQ5NDMDAAAAAzE2MAIAAAAEMTAwNgQAAAABMAcAAAAKMTAvMjQvMjAyMwgAAAAKMTIvMzEvMjAxNwkAAAABMPp6H9mL1NsI63bZ343U2wghQ0lRLk5ZU0U6Ri5JUV9BUElDLkNRNDIwMTcuLi4uVVNEAQAA</t>
  </si>
  <si>
    <t>AF+fAQACAAAABTIxODQzAQgAAAAFAAAAATEBAAAACjE5NDY0MjQ5NDMDAAAAAzE2MAIAAAAEMTA4NAQAAAABMAcAAAAKMTAvMjQvMjAyMwgAAAAKMTIvMzEvMjAxNwkAAAABMPp6H9mL1NsIeSbv343U2wgfQ0lRLk5ZU0U6Ri5JUV9EQS5DUTQyMDE3Li4uLlVTRAEAAABfnwEAAwAAAAAA+nof2YvU2wjrdtnfjdTbCC1DSVEuTllTRTpGLklRX05FVF9JTlRFUkVTVF9FWFAuQ1E0MjAxNy4uLi5VU0QBAAAAX58BAAIAAAAELTI4OQEIAAAABQAAAAExAQAAAAoxOTQ2NDI0OTQzAwAAAAMxNjACAAAAAzM2OAQAAAABMAcAAAAKMTAvMjQvMjAyMwgAAAAKMTIvMzEvMjAxNwkAAAABMPp6H9mL1NsI+33i343U2wgrQ0lRLk5ZU0U6Ri5JUV9DQVNIX1NUX0lOVkVTVC5DUTMyMDE3Li4uLlVTRAEAAABfnwEAAgAAAAUyNjE0NQEIAAAABQAAAAExAQAAAAoxOTE1ODM0NjI5AwAAAAMxNjACAAAABDEwMDIEAAAAATAHAAAACjEwLzI0LzIwMjMIAAAACTkvMzAvMjAxNwkAAAABMPp6H9mL1NsIeSbv343U2wglQ0lRLk5ZU0U6Ri5JUV9UT1RBTF9DTC5DUTMyMDE3Li4uLlVTRAEAAABfnwEAAgAAAAU5NDM1MgEIAAAABQAAAAExAQAAAAoxOTE1ODM0NjI5AwAAAAMxNjACAAAABDEwMDkEAAAAATAHAAAACjEwLzI0LzIwMjMIAAAACTkvMzAvMjAxNwkAAAABMPp6H9mL1NsI2z3u343U2wghQ0lRLk5ZU0U6Ri5JUV9BUElDLkNR</t>
  </si>
  <si>
    <t>MzIwMTcuLi4uVVNEAQAAAF+fAQACAAAABTIxODA0AQgAAAAFAAAAATEBAAAACjE5MTU4MzQ2MjkDAAAAAzE2MAIAAAAEMTA4NAQAAAABMAcAAAAKMTAvMjQvMjAyMwgAAAAJOS8zMC8yMDE3CQAAAAEw+nof2YvU2wgUSujfjdTbCCFDSVEuTllTRTpGLklRX0NPR1MuQ1EzMjAxNy4uLi5VU0QBAAAAX58BAAIAAAAFMzAyNzUBCAAAAAUAAAABMQEAAAAKMTkxNTgzNDYyOQMAAAADMTYwAgAAAAIzNAQAAAABMAcAAAAKMTAvMjQvMjAyMwgAAAAJOS8zMC8yMDE3CQAAAAEw+nof2YvU2wj7feLfjdTbCClDSVEuTllTRTpGLklRX1RPVEFMX0FTU0VUUy5DUTIyMDE3Li4uLlVTRAEAAABfnwEAAgAAAAYyNDc0NjkBCAAAAAUAAAABMQEAAAAKMTg5NzI3NDc4MAMAAAADMTYwAgAAAAQxMDA3BAAAAAEwBwAAAAoxMC8yNC8yMDIzCAAAAAk2LzMwLzIwMTcJAAAAATCKoh/Zi9TbCLZo7N+N1NsIMENJUS5OWVNFOkYuSVFfVE9UQUxfQ09NTU9OX0VRVUlUWS5DUTIyMDE3Li4uLlVTRAEAAABfnwEAAgAAAAUzMjI0NAEIAAAABQAAAAExAQAAAAoxODk3Mjc0NzgwAwAAAAMxNjACAAAABDEwMDYEAAAAATAHAAAACjEwLzI0LzIwMjMIAAAACTYvMzAvMjAxNwkAAAABMIqiH9mL1NsI63bZ343U2wg6Q0lRLk5ZU0U6Ri5JUV9UT1RBTF9PVVRTVEFORElOR19GSUxJTkdfREFURS5DUTIyMDE3Li4uLlVTRAEAAABfnwEAAgAAAAsz</t>
  </si>
  <si>
    <t>OTcxLjc1NTE0MQEEAAAABQAAAAE1AQAAAAoxODk3Mjc0NzgwAgAAAAUyNDE1MwYAAAABMIqiH9mL1NsI+33i343U2wgfQ0lRLk5ZU0U6Ri5JUV9EQS5DUTIyMDE3Li4uLlVTRAEAAABfnwEAAwAAAAAAiqIf2YvU2wjrdtnfjdTbCCxDSVEuTllTRTpGLklRX05FVF9XT1JLSU5HX0NBUC5DUTIyMDE3Li4uLlVTRAEAAABfnwEAAgAAAAUtNjI4MQEIAAAABQAAAAExAQAAAAoxODk3Mjc0NzgwAwAAAAMxNjACAAAABDEzMTEEAAAAATAHAAAACjEwLzI0LzIwMjMIAAAACTYvMzAvMjAxNwkAAAABMIqiH9mL1NsIo5vd343U2wgrQ0lRLk5ZU0U6Ri5JUV9DQVNIX1NUX0lOVkVTVC5DUTEyMDE3Li4uLlVTRAEAAABfnwEAAgAAAAUyODAzNAEIAAAABQAAAAExAQAAAAoxODg0NzM2NTk0AwAAAAMxNjACAAAABDEwMDIEAAAAATAHAAAACjEwLzI0LzIwMjMIAAAACTMvMzEvMjAxNwkAAAABMIqiH9mL1NsIey3r343U2wgpQ0lRLk5ZU0U6Ri5JUV9UT1RBTF9BU1NFVFMuQ1ExMjAxNy4uLi5VU0QBAAAAX58BAAIAAAAGMjQ0MDk0AQgAAAAFAAAAATEBAAAACjE4ODQ3MzY1OTQDAAAAAzE2MAIAAAAEMTAwNwQAAAABMAcAAAAKMTAvMjQvMjAyMwgAAAAJMy8zMS8yMDE3CQAAAAEwiqIf2YvU2wirKu3fjdTbCB9DSVEuTllTRTpGLklRX1JFLkNRMTIwMTcuLi4uVVNEAQAAAF+fAQACAAAABTE2OTkyAQgAAAAFAAAAATEBAAAA</t>
  </si>
  <si>
    <t>CjE4ODQ3MzY1OTQDAAAAAzE2MAIAAAAEMTIyMgQAAAABMAcAAAAKMTAvMjQvMjAyMwgAAAAJMy8zMS8yMDE3CQAAAAEwiqIf2YvU2wjFx+TfjdTbCCFDSVEuTllTRTpGLklRX0NPR1MuQ1ExMjAxNy4uLi5VU0QBAAAAX58BAAIAAAAFMzI3MDABCAAAAAUAAAABMQEAAAAKMTg4NDczNjU5NAMAAAADMTYwAgAAAAIzNAQAAAABMAcAAAAKMTAvMjQvMjAyMwgAAAAJMy8zMS8yMDE3CQAAAAEwiqIf2YvU2whbPNzfjdTbCB9DSVEuTllTRTpGLklRX0FQLkNRMTIwMTcuLi4uVVNEAQAAAF+fAQACAAAABTIyMTQ3AQgAAAAFAAAAATEBAAAACjE4ODQ3MzY1OTQDAAAAAzE2MAIAAAAEMTAxOAQAAAABMAcAAAAKMTAvMjQvMjAyMwgAAAAJMy8zMS8yMDE3CQAAAAEwiqIf2YvU2wijm93fjdTbCB9DSVEuTllTRTpGLklRX0FSLkNRMTIwMTcuLi4uVVNEAQAAAF+fAQACAAAABDQ2MTgBCAAAAAUAAAABMQEAAAAKMTg4NDczNjU5NAMAAAADMTYwAgAAAAQxMDIxBAAAAAEwBwAAAAoxMC8yNC8yMDIzCAAAAAkzLzMxLzIwMTcJAAAAATCKoh/Zi9TbCH7U3t+N1NsIIkNJUS5OWVNFOkYuSVFfQ0FQRVguQ1ExMjAxNy4uLi5VU0QBAAAAX58BAAIAAAAFLTE3MDYBCAAAAAUAAAABMQEAAAAKMTg4NDczNjU5NAMAAAADMTYwAgAAAAQyMDIxBAAAAAEwBwAAAAoxMC8yNC8yMDIzCAAAAAkzLzMxLzIwMTcJAAAAATCKoh/Zi9TbCHkm</t>
  </si>
  <si>
    <t>79+N1NsIJkNJUS5OWVNFOkYuSVFfVE9UQUxfUkVWLkNRNDIwMTYuLi4uVVNEAQAAAF+fAQACAAAABTM4NjU0AQgAAAAFAAAAATEBAAAACjE4NzM0NDk4MzYDAAAAAzE2MAIAAAACMjgEAAAAATAHAAAACjEwLzI0LzIwMjMIAAAACjEyLzMxLzIwMTYJAAAAATCKoh/Zi9TbCHst69+N1NsIH0NJUS5OWVNFOkYuSVFfTkkuQ1E0MjAxNi4uLi5VU0QBAAAAX58BAAIAAAAELTc4MwEIAAAABQAAAAExAQAAAAoxODczNDQ5ODM2AwAAAAMxNjACAAAAAjE1BAAAAAEwBwAAAAoxMC8yNC8yMDIzCAAAAAoxMi8zMS8yMDE2CQAAAAEwiqIf2YvU2wi2aOzfjdTbCChDSVEuTllTRTpGLklRX1BSRUZfRVFVSVRZLkNRNDIwMTYuLi4uVVNEAQAAAF+fAQADAAAAAACKoh/Zi9TbCBRK6N+N1NsIOkNJUS5OWVNFOkYuSVFfVE9UQUxfT1VUU1RBTkRJTkdfRklMSU5HX0RBVEUuQ1E0MjAxNi4uLi5VU0QBAAAAX58BAAIAAAALMzk3NC4yOTcxNjkBBAAAAAUAAAABNQEAAAAKMTg3MzQ0OTgzNgIAAAAFMjQxNTMGAAAAATCKoh/Zi9TbCO903d+N1NsIIUNJUS5OWVNFOkYuSVFfQ09HUy5DUTQyMDE2Li4uLlVTRAEAAABfnwEAAgAAAAUzMjQ3NgEIAAAABQAAAAExAQAAAAoxODczNDQ5ODM2AwAAAAMxNjACAAAAAjM0BAAAAAEwBwAAAAoxMC8yNC8yMDIzCAAAAAoxMi8zMS8yMDE2CQAAAAEwiqIf2YvU2wgmReHfjdTbCCxDSVEuTllT</t>
  </si>
  <si>
    <t>RTpGLklRX05FVF9XT1JLSU5HX0NBUC5DUTQyMDE2Li4uLlVTRAEAAABfnwEAAgAAAAUtNjYwNQEIAAAABQAAAAExAQAAAAoxODczNDQ5ODM2AwAAAAMxNjACAAAABDEzMTEEAAAAATAHAAAACjEwLzI0LzIwMjMIAAAACjEyLzMxLzIwMTYJAAAAATCKoh/Zi9TbCPR179+N1NsIJkNJUS5OWVNFOkYuSVFfVE9UQUxfUkVWLkNRMzIwMTYuLi4uVVNEAQAAAF+fAQACAAAABTM1OTQzAQgAAAAFAAAAATEBAAAACjE4NjI2ODY1NzgDAAAAAzE2MAIAAAACMjgEAAAAATAHAAAACjEwLzI0LzIwMjMIAAAACTkvMzAvMjAxNgkAAAABMIqiH9mL1NsIvBbu343U2wgfQ0lRLk5ZU0U6Ri5JUV9OSS5DUTMyMDE2Li4uLlVTRAEAAABfnwEAAgAAAAM5NTcBCAAAAAUAAAABMQEAAAAKMTg2MjY4NjU3OAMAAAADMTYwAgAAAAIxNQQAAAABMAcAAAAKMTAvMjQvMjAyMwgAAAAJOS8zMC8yMDE2CQAAAAEwiqIf2YvU2wjqUNnfjdTbCCVDSVEuTllTRTpGLklRX1RPVEFMX0NMLkNRMzIwMTYuLi4uVVNEAQAAAF+fAQACAAAABTg5MTg4AQgAAAAFAAAAATEBAAAACjE4NjI2ODY1NzgDAAAAAzE2MAIAAAAEMTAwOQQAAAABMAcAAAAKMTAvMjQvMjAyMwgAAAAJOS8zMC8yMDE2CQAAAAEwiqIf2YvU2wi2aOzfjdTbCB9DSVEuTllTRTpGLklRX1JFLkNRMzIwMTYuLi4uVVNEAQAAAF+fAQACAAAABTE3MDEzAQgAAAAFAAAAATEBAAAACjE4</t>
  </si>
  <si>
    <t>NjI2ODY1NzgDAAAAAzE2MAIAAAAEMTIyMgQAAAABMAcAAAAKMTAvMjQvMjAyMwgAAAAJOS8zMC8yMDE2CQAAAAEwiqIf2YvU2wgmReHfjdTbCClDSVEuTllTRTpGLklRX1RPVEFMX0VRVUlUWS5DUTMyMDE2Li4uLlVTRAEAAABfnwEAAgAAAAUzMTU5NQEIAAAABQAAAAExAQAAAAoxODYyNjg2NTc4AwAAAAMxNjACAAAABDEyNzUEAAAAATAHAAAACjEwLzI0LzIwMjMIAAAACTkvMzAvMjAxNgkAAAABMIqiH9mL1NsI+33i343U2wg6Q0lRLk5ZU0U6Ri5JUV9UT1RBTF9PVVRTVEFORElOR19GSUxJTkdfREFURS5DUTMyMDE2Li4uLlVTRAEAAABfnwEAAgAAAAszOTczLjcxNDYyMwEEAAAABQAAAAE1AQAAAAoxODYyNjg2NTc4AgAAAAUyNDE1MwYAAAABMIqiH9mL1NsI6lDZ343U2wgfQ0lRLk5ZU0U6Ri5JUV9BUi5DUTMyMDE2Li4uLlVTRAEAAABfnwEAAgAAAAQ0NDgxAQgAAAAFAAAAATEBAAAACjE4NjI2ODY1NzgDAAAAAzE2MAIAAAAEMTAyMQQAAAABMAcAAAAKMTAvMjQvMjAyMwgAAAAJOS8zMC8yMDE2CQAAAAEwiqIf2YvU2wjvdN3fjdTbCCZDSVEuTllTRTpGLklRX0lOVkVOVE9SWS5DUTMyMDE2Li4uLlVTRAEAAABfnwEAAgAAAAUxMDIxOQEIAAAABQAAAAExAQAAAAoxODYyNjg2NTc4AwAAAAMxNjACAAAABDEwNDMEAAAAATAHAAAACjEwLzI0LzIwMjMIAAAACTkvMzAvMjAxNgkAAAABMIqiH9mL1NsI</t>
  </si>
  <si>
    <t>ftTe343U2wgmQ0lRLk5ZU0U6Ri5JUV9UT1RBTF9SRVYuQ1EyMjAxNi4uLi5VU0QBAAAAX58BAAIAAAAFMzk0ODUBCAAAAAUAAAABMQEAAAAKMTg1MDQwMTk1NwMAAAADMTYwAgAAAAIyOAQAAAABMAcAAAAKMTAvMjQvMjAyMwgAAAAJNi8zMC8yMDE2CQAAAAEwiqIf2YvU2wh7LevfjdTbCB9DSVEuTllTRTpGLklRX05JLkNRMjIwMTYuLi4uVVNEAQAAAF+fAQACAAAABDE5NzABCAAAAAUAAAABMQEAAAAKMTg1MDQwMTk1NwMAAAADMTYwAgAAAAIxNQQAAAABMAcAAAAKMTAvMjQvMjAyMwgAAAAJNi8zMC8yMDE2CQAAAAEwiqIf2YvU2wi2aOzfjdTbCCVDSVEuTllTRTpGLklRX1RPVEFMX0NBLkNRMjIwMTYuLi4uVVNEAQAAAF+fAQACAAAABjExMDc2NwEIAAAABQAAAAExAQAAAAoxODUwNDAxOTU3AwAAAAMxNjACAAAABDEwMDgEAAAAATAHAAAACjEwLzI0LzIwMjMIAAAACTYvMzAvMjAxNgkAAAABMIqiH9mL1NsIvBbu343U2wgfQ0lRLk5ZU0U6Ri5JUV9BUC5DUTIyMDE2Li4uLlVTRAEAAABfnwEAAgAAAAUyMzA4NAEIAAAABQAAAAExAQAAAAoxODUwNDAxOTU3AwAAAAMxNjACAAAABDEwMTgEAAAAATAHAAAACjEwLzI0LzIwMjMIAAAACTYvMzAvMjAxNgkAAAABMIqiH9mL1NsI+33i343U2wgfQ0lRLk5ZU0U6Ri5JUV9BUi5DUTIyMDE2Li4uLlVTRAEAAABfnwEAAgAAAAUxMDcyOAEIAAAABQAAAAExAQAA</t>
  </si>
  <si>
    <t>AAoxODUwNDAxOTU3AwAAAAMxNjACAAAABDEwMjEEAAAAATAHAAAACjEwLzI0LzIwMjMIAAAACTYvMzAvMjAxNgkAAAABMIqiH9mL1NsI6lDZ343U2wgsQ0lRLk5ZU0U6Ri5JUV9ORVRfV09SS0lOR19DQVAuQ1EyMjAxNi4uLi5VU0QBAAAAX58BAAIAAAAFLTM0MzQBCAAAAAUAAAABMQEAAAAKMTg1MDQwMTk1NwMAAAADMTYwAgAAAAQxMzExBAAAAAEwBwAAAAoxMC8yNC8yMDIzCAAAAAk2LzMwLzIwMTYJAAAAATCKoh/Zi9TbCLBS29+N1NsIJkNJUS5OWVNFOkYuSVFfVE9UQUxfUkVWLkNRMTIwMTYuLi4uVVNEAQAAAF+fAQACAAAABTM3NzE4AQgAAAAFAAAAATEBAAAACjE4MzgxMzMxODEDAAAAAzE2MAIAAAACMjgEAAAAATAHAAAACjEwLzI0LzIwMjMIAAAACTMvMzEvMjAxNgkAAAABMIqiH9mL1NsI4QDv343U2wgfQ0lRLk5ZU0U6Ri5JUV9OSS5DUTEyMDE2Li4uLlVTRAEAAABfnwEAAgAAAAQyNDUyAQgAAAAFAAAAATEBAAAACjE4MzgxMzMxODEDAAAAAzE2MAIAAAACMTUEAAAAATAHAAAACjEwLzI0LzIwMjMIAAAACTMvMzEvMjAxNgkAAAABMIqiH9mL1NsI6lDZ343U2wgnQ0lRLk5ZU0U6Ri5JUV9DQVNIX0VRVUlWLkNRMTIwMTYuLi4uVVNEAQAAAF+fAQACAAAABDU1NjcBCAAAAAUAAAABMQEAAAAKMTgzODEzMzE4MQMAAAADMTYwAgAAAAQxMDk2BAAAAAEwBwAAAAoxMC8yNC8yMDIzCAAAAAkzLzMx</t>
  </si>
  <si>
    <t>LzIwMTYJAAAAATCKoh/Zi9TbCPR179+N1NsIJ0NJUS5OWVNFOkYuSVFfVE9UQUxfREVCVC5DUTEyMDE2Li4uLlVTRAEAAABfnwEAAgAAAAYxNDA5OTUBCAAAAAUAAAABMQEAAAAKMTgzODEzMzE4MQMAAAADMTYwAgAAAAQ0MTczBAAAAAEwBwAAAAoxMC8yNC8yMDIzCAAAAAkzLzMxLzIwMTYJAAAAATCKoh/Zi9TbCBRK6N+N1NsIK0NJUS5OWVNFOkYuSVFfUFJFRl9ESVZfT1RIRVIuQ1ExMjAxNi4uLi5VU0QBAAAAX58BAAMAAAAAAIqiH9mL1NsIOTPp343U2wgfQ0lRLk5ZU0U6Ri5JUV9BUi5DUTEyMDE2Li4uLlVTRAEAAABfnwEAAgAAAAQ2MTYzAQgAAAAFAAAAATEBAAAACjE4MzgxMzMxODEDAAAAAzE2MAIAAAAEMTAyMQQAAAABMAcAAAAKMTAvMjQvMjAyMwgAAAAJMy8zMS8yMDE2CQAAAAEwiqIf2YvU2wj7feLfjdTbCDVDSVEuTllTRTpGLklRX1RPVEFMX1JFVl8xWVJfQU5OX0dST1dUSC5DUTEyMDE2Li4uLlVTRAEAAABfnwEAAgAAAAcxMS4yNjI1AQgAAAAFAAAAATEBAAAACjE4MzgxMzMxODEDAAAAAzE2MAIAAAAENDE5NAQAAAABMAcAAAAKMTAvMjQvMjAyMwgAAAAJMy8zMS8yMDE2CQAAAAEwiqIf2YvU2wj3BtffjdTbCB9DSVEuTllTRTpGLklRX05JLkNRNDIwMTUuLi4uVVNEAQAAAF+fAQACAAAABDE4NjgBCAAAAAUAAAABMQEAAAAKMTgyNzEwNjY4NQMAAAADMTYwAgAAAAIxNQQAAAABMAcA</t>
  </si>
  <si>
    <t>AAAKMTAvMjQvMjAyMwgAAAAKMTIvMzEvMjAxNQkAAAABMIqiH9mL1NsI9HXv343U2wglQ0lRLk5ZU0U6Ri5JUV9UT1RBTF9DQS5DUTQyMDE1Li4uLlVTRAEAAABfnwEAAgAAAAYxMDI1ODcBCAAAAAUAAAABMQEAAAAKMTgyNzEwNjY4NQMAAAADMTYwAgAAAAQxMDA4BAAAAAEwBwAAAAoxMC8yNC8yMDIzCAAAAAoxMi8zMS8yMDE1CQAAAAEwiqIf2YvU2wiwUtvfjdTbCChDSVEuTllTRTpGLklRX1BSRUZfRVFVSVRZLkNRNDIwMTUuLi4uVVNEAQAAAF+fAQADAAAAAACKoh/Zi9TbCLwW7t+N1NsIJkNJUS5OWVNFOkYuSVFfSU5WRU5UT1JZLkNRNDIwMTUuLi4uVVNEAQAAAF+fAQACAAAABDgzMTkBCAAAAAUAAAABMQEAAAAKMTgyNzEwNjY4NQMAAAADMTYwAgAAAAQxMDQzBAAAAAEwBwAAAAoxMC8yNC8yMDIzCAAAAAoxMi8zMS8yMDE1CQAAAAEwiqIf2YvU2wjDQezfjdTbCDVDSVEuTllTRTpGLklRX1RPVEFMX1JFVl8xWVJfQU5OX0dST1dUSC5DUTQyMDE1Li4uLlVTRAEAAABfnwEAAgAAAAcxMi4yMTM1AQgAAAAFAAAAATEBAAAACjE4MjcxMDY2ODUDAAAAAzE2MAIAAAAENDE5NAQAAAABMAcAAAAKMTAvMjQvMjAyMwgAAAAKMTIvMzEvMjAxNQkAAAABMIqiH9mL1NsIQ3Xm343U2wgfQ0lRLk5ZU0U6Ri5JUV9EQS5DUTMyMDE1Li4uLlVTRAEAAABfnwEAAwAAAAAAiqIf2YvU2wj0de/fjdTbCCtDSVEuTllT</t>
  </si>
  <si>
    <t>RTpGLklRX0NBU0hfU1RfSU5WRVNULkNRMjIwMTUuLi4uVVNEAQAAAF+fAQACAAAABTIwNzI5AQgAAAAFAAAAATEBAAAACjE4MDA3MDYyMTEDAAAAAzE2MAIAAAAEMTAwMgQAAAABMAcAAAAKMTAvMjQvMjAyMwgAAAAJNi8zMC8yMDE1CQAAAAEwiqIf2YvU2whX4dbfjdTbCChDSVEuTllTRTpGLklRX1BSRUZfRVFVSVRZLkNRMjIwMTUuLi4uVVNEAQAAAF+fAQADAAAAAACKoh/Zi9TbCEN15t+N1NsIIUNJUS5OWVNFOkYuSVFfQVBJQy5DUTIyMDE1Li4uLlVTRAEAAABfnwEAAgAAAAUyMTMxNwEIAAAABQAAAAExAQAAAAoxODAwNzA2MjExAwAAAAMxNjACAAAABDEwODQEAAAAATAHAAAACjEwLzI0LzIwMjMIAAAACTYvMzAvMjAxNQkAAAABMIqiH9mL1NsIFEro343U2wghQ0lRLk5ZU0U6Ri5JUV9DT0dTLkNRMjIwMTUuLi4uVVNEAQAAAF+fAQACAAAABTMwMzI2AQgAAAAFAAAAATEBAAAACjE4MDA3MDYyMTEDAAAAAzE2MAIAAAACMzQEAAAAATAHAAAACjEwLzI0LzIwMjMIAAAACTYvMzAvMjAxNQkAAAABMIqiH9mL1NsIV+HW343U2wg1Q0lRLk5ZU0U6Ri5JUV9UT1RBTF9SRVZfMVlSX0FOTl9HUk9XVEguQ1EyMjAxNS4uLi5VU0QBAAAAX58BAAIAAAAHLTAuMzk1NwEIAAAABQAAAAExAQAAAAoxODAwNzA2MjExAwAAAAMxNjACAAAABDQxOTQEAAAAATAHAAAACjEwLzI0LzIwMjMIAAAACTYvMzAvMjAxNQkA</t>
  </si>
  <si>
    <t>AAABMIqiH9mL1NsI73Td343U2wgtQ0lRLk5ZU0U6Ri5JUV9ORVRfSU5URVJFU1RfRVhQLkNRMjIwMTUuLi4uVVNEAQAAAF+fAQACAAAABC0xMjQBCAAAAAUAAAABMQEAAAAKMTgwMDcwNjIxMQMAAAADMTYwAgAAAAMzNjgEAAAAATAHAAAACjEwLzI0LzIwMjMIAAAACTYvMzAvMjAxNQkAAAABMIqiH9mL1NsI1K3e343U2wgmQ0lRLk5ZU0U6Ri5JUV9UT1RBTF9SRVYuQ1ExMjAxNS4uLi5VU0QBAAAAX58BAAIAAAAFMzM5MDABCAAAAAUAAAABMQEAAAAKMTc4ODExNDUwMAMAAAADMTYwAgAAAAIyOAQAAAABMAcAAAAKMTAvMjQvMjAyMwgAAAAJMy8zMS8yMDE1CQAAAAEwiqIf2YvU2whzK9nfjdTbCCVDSVEuTllTRTpGLklRX1RPVEFMX0NMLkNRMTIwMTUuLi4uVVNEAQAAAF+fAQACAAAABTc2NjA5AQgAAAAFAAAAATEBAAAACjE3ODgxMTQ1MDADAAAAAzE2MAIAAAAEMTAwOQQAAAABMAcAAAAKMTAvMjQvMjAyMwgAAAAJMy8zMS8yMDE1CQAAAAEwiqIf2YvU2wj0de/fjdTbCDBDSVEuTllTRTpGLklRX1RPVEFMX0NPTU1PTl9FUVVJVFkuQ1ExMjAxNS4uLi5VU0QBAAAAX58BAAIAAAAFMjQ5NDcBCAAAAAUAAAABMQEAAAAKMTc4ODExNDUwMAMAAAADMTYwAgAAAAQxMDA2BAAAAAEwBwAAAAoxMC8yNC8yMDIzCAAAAAkzLzMxLzIwMTUJAAAAATCKoh/Zi9TbCLBS29+N1NsIKUNJUS5OWVNFOkYuSVFfVE9UQUxf</t>
  </si>
  <si>
    <t>RVFVSVRZLkNRMTIwMTUuLi4uVVNEAQAAAF+fAQACAAAABTI1MDYzAQgAAAAFAAAAATEBAAAACjE3ODgxMTQ1MDADAAAAAzE2MAIAAAAEMTI3NQQAAAABMAcAAAAKMTAvMjQvMjAyMwgAAAAJMy8zMS8yMDE1CQAAAAEwiqIf2YvU2wi8Fu7fjdTbCCdDSVEuTllTRTpGLklRX1RPVEFMX0RFQlQuQ1ExMjAxNS4uLi5VU0QBAAAAX58BAAIAAAAGMTIyNzc2AQgAAAAFAAAAATEBAAAACjE3ODgxMTQ1MDADAAAAAzE2MAIAAAAENDE3MwQAAAABMAcAAAAKMTAvMjQvMjAyMwgAAAAJMy8zMS8yMDE1CQAAAAEwiqIf2YvU2wjcKtvfjdTbCB9DSVEuTllTRTpGLklRX0RBLkNRMTIwMTUuLi4uVVNEAQAAAF+fAQADAAAAAACKoh/Zi9TbCMNB7N+N1NsIK0NJUS5OWVNFOkYuSVFfQ0FTSF9TVF9JTlZFU1QuQ1E0MjAxNC4uLi5VU0QBAAAAX58BAAIAAAAFMjE3MDIBCAAAAAUAAAABMQEAAAAKMTc3NTY1NDEzNgMAAAADMTYwAgAAAAQxMDAyBAAAAAEwBwAAAAoxMC8yNC8yMDIzCAAAAAoxMi8zMS8yMDE0CQAAAAEwiqIf2YvU2whX4dbfjdTbCCVDSVEuTllTRTpGLklRX1RPVEFMX0NBLkNRNDIwMTQuLi4uVVNEAQAAAF+fAQACAAAABjEzMjM1NgEIAAAABQAAAAExAQAAAAoxNzc1NjU0MTM2AwAAAAMxNjACAAAABDEwMDgEAAAAATAHAAAACjEwLzI0LzIwMjMIAAAACjEyLzMxLzIwMTQJAAAAATCKoh/Zi9TbCMXH5N+N1NsI</t>
  </si>
  <si>
    <t>KUNJUS5OWVNFOkYuSVFfVE9UQUxfQVNTRVRTLkNRNDIwMTQuLi4uVVNEAQAAAF+fAQACAAAABjIwODYxNQEIAAAABQAAAAExAQAAAAoxNzc1NjU0MTM2AwAAAAMxNjACAAAABDEwMDcEAAAAATAHAAAACjEwLzI0LzIwMjMIAAAACjEyLzMxLzIwMTQJAAAAATCKoh/Zi9TbCPt94t+N1NsIIUNJUS5OWVNFOkYuSVFfQVBJQy5DUTQyMDE0Li4uLlVTRAEAAABfnwEAAgAAAAUyMTA4OQEIAAAABQAAAAExAQAAAAoxNzc1NjU0MTM2AwAAAAMxNjACAAAABDEwODQEAAAAATAHAAAACjEwLzI0LzIwMjMIAAAACjEyLzMxLzIwMTQJAAAAATCKoh/Zi9TbCOwe4d+N1NsIH0NJUS5OWVNFOkYuSVFfQVAuQ1E0MjAxNC4uLi5VU0QBAAAAX58BAAIAAAAFMTg4NzYBCAAAAAUAAAABMQEAAAAKMTc3NTY1NDEzNgMAAAADMTYwAgAAAAQxMDE4BAAAAAEwBwAAAAoxMC8yNC8yMDIzCAAAAAoxMi8zMS8yMDE0CQAAAAEwiqIf2YvU2whbPNzfjdTbCB9DSVEuTllTRTpGLklRX0FSLkNRNDIwMTQuLi4uVVNEAQAAAF+fAQACAAAABDY2NzgBCAAAAAUAAAABMQEAAAAKMTc3NTY1NDEzNgMAAAADMTYwAgAAAAQxMDIxBAAAAAEwBwAAAAoxMC8yNC8yMDIzCAAAAAoxMi8zMS8yMDE0CQAAAAEwiqIf2YvU2whzK9nfjdTbCCxDSVEuTllTRTpGLklRX05FVF9XT1JLSU5HX0NBUC5DUTQyMDE0Li4uLlVTRAEAAABfnwEAAgAAAAUzNzE5NQEI</t>
  </si>
  <si>
    <t>AAAABQAAAAExAQAAAAoxNzc1NjU0MTM2AwAAAAMxNjACAAAABDEzMTEEAAAAATAHAAAACjEwLzI0LzIwMjMIAAAACjEyLzMxLzIwMTQJAAAAATAsyR/Zi9TbCLBS29+N1NsIJkNJUS5OWVNFOkYuSVFfVE9UQUxfUkVWLkNRMzIwMTQuLi4uVVNEAQAAAF+fAQACAAAABTM0OTIwAQgAAAAFAAAAATEBAAAACjE3NjE0MTA0OTcDAAAAAzE2MAIAAAACMjgEAAAAATAHAAAACjEwLzI0LzIwMjMIAAAACTkvMzAvMjAxNAkAAAABMCzJH9mL1NsI4QDv343U2wgfQ0lRLk5ZU0U6Ri5JUV9OSS5DUTMyMDE0Li4uLlVTRAEAAABfnwEAAgAAAAM4MzUBCAAAAAUAAAABMQEAAAAKMTc2MTQxMDQ5NwMAAAADMTYwAgAAAAIxNQQAAAABMAcAAAAKMTAvMjQvMjAyMwgAAAAJOS8zMC8yMDE0CQAAAAEwLMkf2YvU2wjcKtvfjdTbCCdDSVEuTllTRTpGLklRX0NBU0hfRVFVSVYuQ1EzMjAxNC4uLi5VU0QBAAAAX58BAAIAAAAENTk4MAEIAAAABQAAAAExAQAAAAoxNzYxNDEwNDk3AwAAAAMxNjACAAAABDEwOTYEAAAAATAHAAAACjEwLzI0LzIwMjMIAAAACTkvMzAvMjAxNAkAAAABMCzJH9mL1NsIvBbu343U2wgnQ0lRLk5ZU0U6Ri5JUV9UT1RBTF9ERUJULkNRMzIwMTQuLi4uVVNEAQAAAF+fAQACAAAABjExOTQ3MgEIAAAABQAAAAExAQAAAAoxNzYxNDEwNDk3AwAAAAMxNjACAAAABDQxNzMEAAAAATAHAAAACjEwLzI0LzIwMjMI</t>
  </si>
  <si>
    <t>AAAACTkvMzAvMjAxNAkAAAABMCzJH9mL1NsIey3r343U2wgrQ0lRLk5ZU0U6Ri5JUV9QUkVGX0RJVl9PVEhFUi5DUTMyMDE0Li4uLlVTRAEAAABfnwEAAwAAAAAALMkf2YvU2wgUSujfjdTbCB9DSVEuTllTRTpGLklRX0RBLkNRMzIwMTQuLi4uVVNEAQAAAF+fAQADAAAAAAAsyR/Zi9TbCEN15t+N1NsILENJUS5OWVNFOkYuSVFfTkVUX1dPUktJTkdfQ0FQLkNRMzIwMTQuLi4uVVNEAQAAAF+fAQACAAAABTM0OTE3AQgAAAAFAAAAATEBAAAACjE3NjE0MTA0OTcDAAAAAzE2MAIAAAAEMTMxMQQAAAABMAcAAAAKMTAvMjQvMjAyMwgAAAAJOS8zMC8yMDE0CQAAAAEwLMkf2YvU2wjcKtvfjdTbCCVDSVEuTllTRTpGLklRX1RPVEFMX0NMLkNRMjIwMTQuLi4uVVNEAQAAAF+fAQACAAAABTc5OTk1AQgAAAAFAAAAATEBAAAACjE3NDc0MzgxNzUDAAAAAzE2MAIAAAAEMTAwOQQAAAABMAcAAAAKMTAvMjQvMjAyMwgAAAAJNi8zMC8yMDE0CQAAAAEwLMkf2YvU2wjcKtvfjdTbCCdDSVEuTllTRTpGLklRX1RPVEFMX0xJQUIuQ1EyMjAxNC4uLi5VU0QBAAAAX58BAAIAAAAGMTgzODAxAQgAAAAFAAAAATEBAAAACjE3NDc0MzgxNzUDAAAAAzE2MAIAAAAEMTI3NgQAAAABMAcAAAAKMTAvMjQvMjAyMwgAAAAJNi8zMC8yMDE0CQAAAAEwLMkf2YvU2wjUrd7fjdTbCClDSVEuTllTRTpGLklRX1RPVEFMX0VRVUlUWS5DUTIy</t>
  </si>
  <si>
    <t>MDE0Li4uLlVTRAEAAABfnwEAAgAAAAUyNzE0NAEIAAAABQAAAAExAQAAAAoxNzQ3NDM4MTc1AwAAAAMxNjACAAAABDEyNzUEAAAAATAHAAAACjEwLzI0LzIwMjMIAAAACTYvMzAvMjAxNAkAAAABMCzJH9mL1NsIV+HW343U2wgfQ0lRLk5ZU0U6Ri5JUV9BUi5DUTIyMDE0Li4uLlVTRAEAAABfnwEAAgAAAAQ2ODY0AQgAAAAFAAAAATEBAAAACjE3NDc0MzgxNzUDAAAAAzE2MAIAAAAEMTAyMQQAAAABMAcAAAAKMTAvMjQvMjAyMwgAAAAJNi8zMC8yMDE0CQAAAAEwLMkf2YvU2whzK9nfjdTbCCZDSVEuTllTRTpGLklRX0lOVkVOVE9SWS5DUTIyMDE0Li4uLlVTRAEAAABfnwEAAgAAAAQ5MzY1AQgAAAAFAAAAATEBAAAACjE3NDc0MzgxNzUDAAAAAzE2MAIAAAAEMTA0MwQAAAABMAcAAAAKMTAvMjQvMjAyMwgAAAAJNi8zMC8yMDE0CQAAAAEwLMkf2YvU2wjcKtvfjdTbCCBDSVEuTllTRTpGLklRX1NHQS5DUTIyMDE0Li4uLlVTRAEAAABfnwEAAgAAAAQyNTUxAQgAAAAFAAAAATEBAAAACjE3NDc0MzgxNzUDAAAAAzE2MAIAAAACMjMEAAAAATAHAAAACjEwLzI0LzIwMjMIAAAACTYvMzAvMjAxNAkAAAABMCzJH9mL1NsI707v343U2wgmQ0lRLk5ZU0U6Ri5JUV9UT1RBTF9SRVYuQ1ExMjAxNC4uLi5VU0QBAAAAX58BAAIAAAAFMzU4NzYBCAAAAAUAAAABMQEAAAAKMTczMDczNjIzOQMAAAADMTYwAgAAAAIyOAQA</t>
  </si>
  <si>
    <t>AAABMAcAAAAKMTAvMjQvMjAyMwgAAAAJMy8zMS8yMDE0CQAAAAEwLMkf2YvU2wh0Be3fjdTbCCdDSVEuTllTRTpGLklRX0NBU0hfRVFVSVYuQ1ExMjAxNC4uLi5VU0QBAAAAX58BAAIAAAAENDUzMwEIAAAABQAAAAExAQAAAAoxNzMwNzM2MjM5AwAAAAMxNjACAAAABDEwOTYEAAAAATAHAAAACjEwLzI0LzIwMjMIAAAACTMvMzEvMjAxNAkAAAABMCzJH9mL1NsIw0Hs343U2wgpQ0lRLk5ZU0U6Ri5JUV9UT1RBTF9BU1NFVFMuQ1ExMjAxNC4uLi5VU0QBAAAAX58BAAIAAAAGMjA3MDgyAQgAAAAFAAAAATEBAAAACjE3MzA3MzYyMzkDAAAAAzE2MAIAAAAEMTAwNwQAAAABMAcAAAAKMTAvMjQvMjAyMwgAAAAJMy8zMS8yMDE0CQAAAAEwLMkf2YvU2wiKA9vfjdTbCClDSVEuTllTRTpGLklRX1RPVEFMX0VRVUlUWS5DUTEyMDE0Li4uLlVTRAEAAABfnwEAAgAAAAUyNzEzOAEIAAAABQAAAAExAQAAAAoxNzMwNzM2MjM5AwAAAAMxNjACAAAABDEyNzUEAAAAATAHAAAACjEwLzI0LzIwMjMIAAAACTMvMzEvMjAxNAkAAAABMCzJH9mL1NsI8yLo343U2wgsQ0lRLk5ZU0U6Ri5JUV9ORVRfV09SS0lOR19DQVAuQ1ExMjAxNC4uLi5VU0QBAAAAX58BAAIAAAAFMzU4NzgBCAAAAAUAAAABMQEAAAAKMTczMDczNjIzOQMAAAADMTYwAgAAAAQxMzExBAAAAAEwBwAAAAoxMC8yNC8yMDIzCAAAAAkzLzMxLzIwMTQJAAAAATAs</t>
  </si>
  <si>
    <t>yR/Zi9TbCIoD29+N1NsIIkNJUS5OWVNFOkYuSVFfQ0FQRVguQ1ExMjAxNC4uLi5VU0QBAAAAX58BAAIAAAAFLTE1MTYBCAAAAAUAAAABMQEAAAAKMTczMDczNjIzOQMAAAADMTYwAgAAAAQyMDIxBAAAAAEwBwAAAAoxMC8yNC8yMDIzCAAAAAkzLzMxLzIwMTQJAAAAATAsyR/Zi9TbCEN15t+N1NsIJ0NJUS5OWVNFOkYuSVFfVE9UQUxfTElBQi5DUTQyMDEzLi4uLlVTRAEAAABfnwEAAgAAAAYxNzU3MDMBCAAAAAUAAAABMQEAAAAKMTcxOTI5OTM5NwMAAAADMTYwAgAAAAQxMjc2BAAAAAEwBwAAAAoxMC8yNC8yMDIzCAAAAAoxMi8zMS8yMDEzCQAAAAEwLMkf2YvU2wjUrd7fjdTbCCFDSVEuTllTRTpGLklRX0FQSUMuQ1E0MjAxMy4uLi5VU0QBAAAAX58BAAIAAAAFMjE0MjIBCAAAAAUAAAABMQEAAAAKMTcxOTI5OTM5NwMAAAADMTYwAgAAAAQxMDg0BAAAAAEwBwAAAAoxMC8yNC8yMDIzCAAAAAoxMi8zMS8yMDEzCQAAAAEwLMkf2YvU2whbPNzfjdTbCCBDSVEuTllTRTpGLklRX1NHQS5DUTQyMDEzLi4uLlVTRAEAAABfnwEAAgAAAAQyNjQ2AQgAAAAFAAAAATEBAAAACjE3MTkyOTkzOTcDAAAAAzE2MAIAAAACMjMEAAAAATAHAAAACjEwLzI0LzIwMjMIAAAACjEyLzMxLzIwMTMJAAAAATAsyR/Zi9TbCO9O79+N1NsIKENJUS5OWVNFOkYuSVFfUFJFRl9FUVVJVFkuQ1EzMjAxMy4uLi5VU0QBAAAAX58BAAMA</t>
  </si>
  <si>
    <t>AAAAACzJH9mL1NsIprrW343U2wgpQ0lRLk5ZU0U6Ri5JUV9UT1RBTF9FUVVJVFkuQ1EzMjAxMy4uLi5VU0QBAAAAX58BAAIAAAAFMjA4MzkBCAAAAAUAAAABMQEAAAAKMTcwNDczMjEwNAMAAAADMTYwAgAAAAQxMjc1BAAAAAEwBwAAAAoxMC8yNC8yMDIzCAAAAAk5LzMwLzIwMTMJAAAAATAsyR/Zi9TbCPMi6N+N1NsIJ0NJUS5OWVNFOkYuSVFfVE9UQUxfREVCVC5DUTMyMDEzLi4uLlVTRAEAAABfnwEAAgAAAAYxMTExMTIBCAAAAAUAAAABMQEAAAAKMTcwNDczMjEwNAMAAAADMTYwAgAAAAQ0MTczBAAAAAEwBwAAAAoxMC8yNC8yMDIzCAAAAAk5LzMwLzIwMTMJAAAAATAsyR/Zi9TbCDkz6d+N1NsIIkNJUS5OWVNFOkYuSVFfQ0FQRVguQ1EzMjAxMy4uLi5VU0QBAAAAX58BAAIAAAAFLTE1ODIBCAAAAAUAAAABMQEAAAAKMTcwNDczMjEwNAMAAAADMTYwAgAAAAQyMDIxBAAAAAEwBwAAAAoxMC8yNC8yMDIzCAAAAAk5LzMwLzIwMTMJAAAAATAsyR/Zi9TbCEN15t+N1NsIJUNJUS5OWVNFOkYuSVFfVE9UQUxfQ0EuQ1EyMjAxMy4uLi5VU0QBAAAAX58BAAIAAAAGMTI5NTgwAQgAAAAFAAAAATEBAAAACjE2ODg5MTQyMDIDAAAAAzE2MAIAAAAEMTAwOAQAAAABMAcAAAAKMTAvMjQvMjAyMwgAAAAJNi8zMC8yMDEzCQAAAAEwLMkf2YvU2wjsHuHfjdTbCCdDSVEuTllTRTpGLklRX1RPVEFMX0xJQUIuQ1EyMjAx</t>
  </si>
  <si>
    <t>My4uLi5VU0QBAAAAX58BAAIAAAAGMTc2NjYxAQgAAAAFAAAAATEBAAAACjE2ODg5MTQyMDIDAAAAAzE2MAIAAAAEMTI3NgQAAAABMAcAAAAKMTAvMjQvMjAyMwgAAAAJNi8zMC8yMDEzCQAAAAEwLMkf2YvU2wjUrd7fjdTbCClDSVEuTllTRTpGLklRX1RPVEFMX0VRVUlUWS5DUTIyMDEzLi4uLlVTRAEAAABfnwEAAgAAAAUxOTU0OQEIAAAABQAAAAExAQAAAAoxNjg4OTE0MjAyAwAAAAMxNjACAAAABDEyNzUEAAAAATAHAAAACjEwLzI0LzIwMjMIAAAACTYvMzAvMjAxMwkAAAABMCzJH9mL1NsIprrW343U2wggQ0lRLk5ZU0U6Ri5JUV9TR0EuQ1EyMjAxMy4uLi5VU0QBAAAAX58BAAIAAAAEMjQ4OAEIAAAABQAAAAExAQAAAAoxNjg4OTE0MjAyAwAAAAMxNjACAAAAAjIzBAAAAAEwBwAAAAoxMC8yNC8yMDIzCAAAAAk2LzMwLzIwMTMJAAAAATAsyR/Zi9TbCO9O79+N1NsIIkNJUS5OWVNFOkYuSVFfQ0FQRVguQ1EyMjAxMy4uLi5VU0QBAAAAX58BAAIAAAAFLTE1OTQBCAAAAAUAAAABMQEAAAAKMTY4ODkxNDIwMgMAAAADMTYwAgAAAAQyMDIxBAAAAAEwBwAAAAoxMC8yNC8yMDIzCAAAAAk2LzMwLzIwMTMJAAAAATAsyR/Zi9TbCKa61t+N1NsIMENJUS5OWVNFOkYuSVFfVE9UQUxfQ09NTU9OX0VRVUlUWS5DUTEyMDEzLi4uLlVTRAEAAABfnwEAAgAAAAUxNzU5NQEIAAAABQAAAAExAQAAAAoxNjc1MDE2NTc3</t>
  </si>
  <si>
    <t>AwAAAAMxNjACAAAABDEwMDYEAAAAATAHAAAACjEwLzI0LzIwMjMIAAAACTMvMzEvMjAxMwkAAAABMCzJH9mL1NsISgnr343U2wghQ0lRLk5ZU0U6Ri5JUV9BUElDLkNRMTIwMTMuLi4uVVNEAQAAAF+fAQACAAAABTIxMDk0AQgAAAAFAAAAATEBAAAACjE2NzUwMTY1NzcDAAAAAzE2MAIAAAAEMTA4NAQAAAABMAcAAAAKMTAvMjQvMjAyMwgAAAAJMy8zMS8yMDEzCQAAAAEwLMkf2YvU2whHBNnfjdTbCCdDSVEuTllTRTpGLklRX1RPVEFMX0RFQlQuQ1ExMjAxMy4uLi5VU0QBAAAAX58BAAIAAAAGMTA3NTk3AQgAAAAFAAAAATEBAAAACjE2NzUwMTY1NzcDAAAAAzE2MAIAAAAENDE3MwQAAAABMAcAAAAKMTAvMjQvMjAyMwgAAAAJMy8zMS8yMDEzCQAAAAEwLMkf2YvU2wg5M+nfjdTbCB9DSVEuTllTRTpGLklRX0RBLkNRMTIwMTMuLi4uVVNEAQAAAF+fAQADAAAAAAAsyR/Zi9TbCPMi6N+N1NsILUNJUS5OWVNFOkYuSVFfTkVUX0lOVEVSRVNUX0VYUC5DUTEyMDEzLi4uLlVTRAEAAABfnwEAAgAAAAQtMTYyAQgAAAAFAAAAATEBAAAACjE2NzUwMTY1NzcDAAAAAzE2MAIAAAADMzY4BAAAAAEwBwAAAAoxMC8yNC8yMDIzCAAAAAkzLzMxLzIwMTMJAAAAATAsyR/Zi9TbCEcE2d+N1NsIJkNJUS5OWVNFOkYuSVFfVE9UQUxfUkVWLkNRNDIwMTIuLi4uVVNEAQAAAF+fAQACAAAABTM1NzMxAQgAAAAFAAAAATEBAAAA</t>
  </si>
  <si>
    <t>CjE2NTkzNTMwOTYDAAAAAzE2MAIAAAACMjgEAAAAATAHAAAACjEwLzI0LzIwMjMIAAAACjEyLzMxLzIwMTIJAAAAATAsyR/Zi9TbCKa61t+N1NsIH0NJUS5OWVNFOkYuSVFfTkkuQ1E0MjAxMi4uLi5VU0QBAAAAX58BAAIAAAAEMTU5OAEIAAAABQAAAAExAQAAAAoxNjU5MzUzMDk2AwAAAAMxNjACAAAAAjE1BAAAAAEwBwAAAAoxMC8yNC8yMDIzCAAAAAoxMi8zMS8yMDEyCQAAAAEwLMkf2YvU2wjFx+TfjdTbCClDSVEuTllTRTpGLklRX1RPVEFMX0VRVUlUWS5DUTQyMDEyLi4uLlVTRAEAAABfnwEAAgAAAAUxNjMxMQEIAAAABQAAAAExAQAAAAoxNjU5MzUzMDk2AwAAAAMxNjACAAAABDEyNzUEAAAAATAHAAAACjEwLzI0LzIwMjMIAAAACjEyLzMxLzIwMTIJAAAAATAsyR/Zi9TbCKa61t+N1NsIOkNJUS5OWVNFOkYuSVFfVE9UQUxfT1VUU1RBTkRJTkdfRklMSU5HX0RBVEUuQ1E0MjAxMi4uLi5VU0QBAAAAX58BAAIAAAALMzkyMi4yNDc2NjcBBAAAAAUAAAABNQEAAAAKMTY1OTM1MzA5NgIAAAAFMjQxNTMGAAAAATAsyR/Zi9TbCO903d+N1NsIJ0NJUS5OWVNFOkYuSVFfVE9UQUxfREVCVC5DUTQyMDEyLi4uLlVTRAEAAABfnwEAAgAAAAYxMDU0MzEBCAAAAAUAAAABMQEAAAAKMTY1OTM1MzA5NgMAAAADMTYwAgAAAAQ0MTczBAAAAAEwBwAAAAoxMC8yNC8yMDIzCAAAAAoxMi8zMS8yMDEyCQAAAAEwLMkf</t>
  </si>
  <si>
    <t>2YvU2whHBNnfjdTbCCtDSVEuTllTRTpGLklRX1BSRUZfRElWX09USEVSLkNRNDIwMTIuLi4uVVNEAQAAAF+fAQADAAAAAAAsyR/Zi9TbCIoD29+N1NsIJUNJUS5OWVNFOkYuSVFfVE9UQUxfQ0EuQ1EzMjAxMi4uLi5VU0QBAAAAX58BAAIAAAAGMTIzNDA1AQgAAAAFAAAAATEBAAAACjE2NDI5MTYwMTgDAAAAAzE2MAIAAAAEMTAwOAQAAAABMAcAAAAKMTAvMjQvMjAyMwgAAAAJOS8zMC8yMDEyCQAAAAEwLMkf2YvU2wimutbfjdTbCClDSVEuTllTRTpGLklRX1RPVEFMX0FTU0VUUy5DUTMyMDEyLi4uLlVTRAEAAABfnwEAAgAAAAYxODQ2ODABCAAAAAUAAAABMQEAAAAKMTY0MjkxNjAxOAMAAAADMTYwAgAAAAQxMDA3BAAAAAEwBwAAAAoxMC8yNC8yMDIzCAAAAAk5LzMwLzIwMTIJAAAAATAsyR/Zi9TbCIoD29+N1NsIH0NJUS5OWVNFOkYuSVFfUkUuQ1EzMjAxMi4uLi5VU0QBAAAAX58BAAIAAAAFMTY2NzABCAAAAAUAAAABMQEAAAAKMTY0MjkxNjAxOAMAAAADMTYwAgAAAAQxMjIyBAAAAAEwBwAAAAoxMC8yNC8yMDIzCAAAAAk5LzMwLzIwMTIJAAAAATAsyR/Zi9TbCMNB7N+N1NsIJ0NJUS5OWVNFOkYuSVFfVE9UQUxfREVCVC5DUTMyMDEyLi4uLlVTRAEAAABfnwEAAgAAAAYxMDA5NzEBCAAAAAUAAAABMQEAAAAKMTY0MjkxNjAxOAMAAAADMTYwAgAAAAQ0MTczBAAAAAEwBwAAAAoxMC8yNC8yMDIzCAAA</t>
  </si>
  <si>
    <t>AAk5LzMwLzIwMTIJAAAAATAsyR/Zi9TbCDkz6d+N1NsIH0NJUS5OWVNFOkYuSVFfQVAuQ1EzMjAxMi4uLi5VU0QBAAAAX58BAAIAAAAFMTY5NzUBCAAAAAUAAAABMQEAAAAKMTY0MjkxNjAxOAMAAAADMTYwAgAAAAQxMDE4BAAAAAEwBwAAAAoxMC8yNC8yMDIzCAAAAAk5LzMwLzIwMTIJAAAAATAsyR/Zi9TbCKa61t+N1NsIH0NJUS5OWVNFOkYuSVFfQVIuQ1EzMjAxMi4uLi5VU0QBAAAAX58BAAIAAAAENTczOAEIAAAABQAAAAExAQAAAAoxNjQyOTE2MDE4AwAAAAMxNjACAAAABDEwMjEEAAAAATAHAAAACjEwLzI0LzIwMjMIAAAACTkvMzAvMjAxMgkAAAABMCzJH9mL1NsISgnr343U2wgmQ0lRLk5ZU0U6Ri5JUV9UT1RBTF9SRVYuQ1EyMjAxMi4uLi5VU0QBAAAAX58BAAIAAAAFMzMyMTEBCAAAAAUAAAABMQEAAAAKMTYyOTA4OTU1MAMAAAADMTYwAgAAAAIyOAQAAAABMAcAAAAKMTAvMjQvMjAyMwgAAAAJNi8zMC8yMDEyCQAAAAEwLMkf2YvU2wimutbfjdTbCB9DSVEuTllTRTpGLklRX05JLkNRMjIwMTIuLi4uVVNEAQAAAF+fAQACAAAABDEwNDABCAAAAAUAAAABMQEAAAAKMTYyOTA4OTU1MAMAAAADMTYwAgAAAAIxNQQAAAABMAcAAAAKMTAvMjQvMjAyMwgAAAAJNi8zMC8yMDEyCQAAAAEwLMkf2YvU2wjFx+TfjdTbCCdDSVEuTllTRTpGLklRX0NBU0hfRVFVSVYuQ1EyMjAxMi4uLi5VU0QBAAAAX58B</t>
  </si>
  <si>
    <t>AAIAAAAENzE4MAEIAAAABQAAAAExAQAAAAoxNjI5MDg5NTUwAwAAAAMxNjACAAAABDEwOTYEAAAAATAHAAAACjEwLzI0LzIwMjMIAAAACTYvMzAvMjAxMgkAAAABMCzJH9mL1NsIRwTZ343U2wglQ0lRLk5ZU0U6Ri5JUV9UT1RBTF9DQS5DUTIyMDEyLi4uLlVTRAEAAABfnwEAAgAAAAYxMjE3NzABCAAAAAUAAAABMQEAAAAKMTYyOTA4OTU1MAMAAAADMTYwAgAAAAQxMDA4BAAAAAEwBwAAAAoxMC8yNC8yMDIzCAAAAAk2LzMwLzIwMTIJAAAAATAsyR/Zi9TbCOwe4d+N1NsIJ0NJUS5OWVNFOkYuSVFfVE9UQUxfREVCVC5DUTIyMDEyLi4uLlVTRAEAAABfnwEAAgAAAAU5OTg5NwEIAAAABQAAAAExAQAAAAoxNjI5MDg5NTUwAwAAAAMxNjACAAAABDQxNzMEAAAAATAHAAAACjEwLzI0LzIwMjMIAAAACTYvMzAvMjAxMgkAAAABMCzJH9mL1NsIRwTZ343U2wgrQ0lRLk5ZU0U6Ri5JUV9QUkVGX0RJVl9PVEhFUi5DUTIyMDEyLi4uLlVTRAEAAABfnwEAAwAAAAAALMkf2YvU2wiKA9vfjdTbCCFDSVEuTllTRTpGLklRX0NPR1MuQ1EyMjAxMi4uLi5VU0QBAAAAX58BAAIAAAAFMjc4NzABCAAAAAUAAAABMQEAAAAKMTYyOTA4OTU1MAMAAAADMTYwAgAAAAIzNAQAAAABMAcAAAAKMTAvMjQvMjAyMwgAAAAJNi8zMC8yMDEyCQAAAAEwLMkf2YvU2wjUrd7fjdTbCB9DSVEuTllTRTpGLklRX0FQLkNRMjIwMTIuLi4uVVNE</t>
  </si>
  <si>
    <t>AQAAAF+fAQACAAAABTE1ODIwAQgAAAAFAAAAATEBAAAACjE2MjkwODk1NTADAAAAAzE2MAIAAAAEMTAxOAQAAAABMAcAAAAKMTAvMjQvMjAyMwgAAAAJNi8zMC8yMDEyCQAAAAEwLMkf2YvU2wiwUtvfjdTbCB9DSVEuTllTRTpGLklRX0FSLkNRMTIwMTIuLi4uVVNEAQAAAF+fAQACAAAABDU1MzQBCAAAAAUAAAABMQEAAAAKMTYxNDYzNzg0NwMAAAADMTYwAgAAAAQxMDIxBAAAAAEwBwAAAAoxMC8yNC8yMDIzCAAAAAkzLzMxLzIwMTIJAAAAATAsyR/Zi9TbCEoJ69+N1NsIJkNJUS5OWVNFOkYuSVFfSU5WRU5UT1JZLkNRMTIwMTIuLi4uVVNEAQAAAF+fAQACAAAABDcwMzEBCAAAAAUAAAABMQEAAAAKMTYxNDYzNzg0NwMAAAADMTYwAgAAAAQxMDQzBAAAAAEwBwAAAAoxMC8yNC8yMDIzCAAAAAkzLzMxLzIwMTIJAAAAATAsyR/Zi9TbCEcE2d+N1NsIH0NJUS5OWVNFOkYuSVFfREEuQ1ExMjAxMi4uLi5VU0QBAAAAX58BAAMAAAAAACzJH9mL1NsI8yLo343U2wgmQ0lRLk5ZU0U6Ri5JUV9UT1RBTF9SRVYuQ1E0MjAxMS4uLi5VU0QBAAAAX58BAAIAAAAFMzQ1NzYBCAAAAAUAAAABMQEAAAAKMTU4ODA2MTU2MQMAAAADMTYwAgAAAAIyOAQAAAABMAcAAAAKMTAvMjQvMjAyMwgAAAAKMTIvMzEvMjAxMQkAAAABMCzJH9mL1NsIxcfk343U2wgrQ0lRLk5ZU0U6Ri5JUV9DQVNIX1NUX0lOVkVTVC5DUTQyMDExLi4u</t>
  </si>
  <si>
    <t>LlVTRAEAAABfnwEAAgAAAAUyMjc0OAEIAAAABQAAAAExAQAAAAoxNTg4MDYxNTYxAwAAAAMxNjACAAAABDEwMDIEAAAAATAHAAAACjEwLzI0LzIwMjMIAAAACjEyLzMxLzIwMTEJAAAAATAsyR/Zi9TbCNZM5t+N1NsIJUNJUS5OWVNFOkYuSVFfVE9UQUxfQ0EuQ1E0MjAxMS4uLi5VU0QBAAAAX58BAAIAAAAGMTIwOTA1AQgAAAAFAAAAATEBAAAACjE1ODgwNjE1NjEDAAAAAzE2MAIAAAAEMTAwOAQAAAABMAcAAAAKMTAvMjQvMjAyMwgAAAAKMTIvMzEvMjAxMQkAAAABMCzJH9mL1NsI7B7h343U2wglQ0lRLk5ZU0U6Ri5JUV9UT1RBTF9DTC5DUTQyMDExLi4uLlVTRAEAAABfnwEAAgAAAAU3NTUxOQEIAAAABQAAAAExAQAAAAoxNTg4MDYxNTYxAwAAAAMxNjACAAAABDEwMDkEAAAAATAHAAAACjEwLzI0LzIwMjMIAAAACjEyLzMxLzIwMTEJAAAAATAsyR/Zi9TbCOxW4t+N1NsIH0NJUS5OWVNFOkYuSVFfQVIuQ1E0MjAxMS4uLi5VU0QBAAAAX58BAAIAAAAENDg2NQEIAAAABQAAAAExAQAAAAoxNTg4MDYxNTYxAwAAAAMxNjACAAAABDEwMjEEAAAAATAHAAAACjEwLzI0LzIwMjMIAAAACjEyLzMxLzIwMTEJAAAAATDA8B/Zi9TbCKEU3N+N1NsIJ0NJUS5OWVNFOkYuSVFfQ0FTSF9FUVVJVi5DUTMyMDExLi4uLlVTRAEAAABfnwEAAgAAAAQ4MDg5AQgAAAAFAAAAATEBAAAACjE1NzM5Mzg1OTUDAAAAAzE2MAIA</t>
  </si>
  <si>
    <t>AAAEMTA5NgQAAAABMAcAAAAKMTAvMjQvMjAyMwgAAAAJOS8zMC8yMDExCQAAAAEwwPAf2YvU2whsk9bfjdTbCClDSVEuTllTRTpGLklRX1RPVEFMX0FTU0VUUy5DUTMyMDExLi4uLlVTRAEAAABfnwEAAgAAAAYxNjI3NDABCAAAAAUAAAABMQEAAAAKMTU3MzkzODU5NQMAAAADMTYwAgAAAAQxMDA3BAAAAAEwBwAAAAoxMC8yNC8yMDIzCAAAAAk5LzMwLzIwMTEJAAAAATDA8B/Zi9TbCBnd2t+N1NsIJ0NJUS5OWVNFOkYuSVFfVE9UQUxfTElBQi5DUTMyMDExLi4uLlVTRAEAAABfnwEAAgAAAAYxNTY3MTQBCAAAAAUAAAABMQEAAAAKMTU3MzkzODU5NQMAAAADMTYwAgAAAAQxMjc2BAAAAAEwBwAAAAoxMC8yNC8yMDIzCAAAAAk5LzMwLzIwMTEJAAAAATDA8B/Zi9TbCHQF7d+N1NsIMENJUS5OWVNFOkYuSVFfVE9UQUxfQ09NTU9OX0VRVUlUWS5DUTMyMDExLi4uLlVTRAEAAABfnwEAAgAAAAQ1OTgyAQgAAAAFAAAAATEBAAAACjE1NzM5Mzg1OTUDAAAAAzE2MAIAAAAEMTAwNgQAAAABMAcAAAAKMTAvMjQvMjAyMwgAAAAJOS8zMC8yMDExCQAAAAEwwPAf2YvU2wi8Fu7fjdTbCB9DSVEuTllTRTpGLklRX0FSLkNRMzIwMTEuLi4uVVNEAQAAAF+fAQACAAAABDQ4MzABCAAAAAUAAAABMQEAAAAKMTU3MzkzODU5NQMAAAADMTYwAgAAAAQxMDIxBAAAAAEwBwAAAAoxMC8yNC8yMDIzCAAAAAk5LzMwLzIwMTEJAAAA</t>
  </si>
  <si>
    <t>ATDA8B/Zi9TbCMNB7N+N1NsINUNJUS5OWVNFOkYuSVFfVE9UQUxfUkVWXzFZUl9BTk5fR1JPV1RILkNRMzIwMTEuLi4uVVNEAQAAAF+fAQACAAAABzEwLjU1MDkBCAAAAAUAAAABMQEAAAAKMTU3MzkzODU5NQMAAAADMTYwAgAAAAQ0MTk0BAAAAAEwBwAAAAoxMC8yNC8yMDIzCAAAAAk5LzMwLzIwMTEJAAAAATDA8B/Zi9TbCDkz6d+N1NsILENJUS5OWVNFOkYuSVFfTkVUX1dPUktJTkdfQ0FQLkNRMzIwMTEuLi4uVVNEAQAAAF+fAQACAAAABDEwMjgBCAAAAAUAAAABMQEAAAAKMTU3MzkzODU5NQMAAAADMTYwAgAAAAQxMzExBAAAAAEwBwAAAAoxMC8yNC8yMDIzCAAAAAk5LzMwLzIwMTEJAAAAATDA8B/Zi9TbCGyT1t+N1NsIIkNJUS5OWVNFOkYuSVFfQ0FQRVguQ1EzMjAxMS4uLi5VU0QBAAAAX58BAAIAAAAFLTExMTMBCAAAAAUAAAABMQEAAAAKMTU3MzkzODU5NQMAAAADMTYwAgAAAAQyMDIxBAAAAAEwBwAAAAoxMC8yNC8yMDIzCAAAAAk5LzMwLzIwMTEJAAAAATDA8B/Zi9TbCEoJ69+N1NsIJUNJUS5OWVNFOkYuSVFfVE9UQUxfQ0wuQ1EyMjAxMS4uLi5VU0QBAAAAX58BAAIAAAAGMTAwMDQxAQgAAAAFAAAAATEBAAAACjE1NTc2OTY0OTQDAAAAAzE2MAIAAAAEMTAwOQQAAAABMAcAAAAKMTAvMjQvMjAyMwgAAAAJNi8zMC8yMDExCQAAAAEwwPAf2YvU2wiZoOTfjdTbCCdDSVEuTllTRTpGLklRX1RP</t>
  </si>
  <si>
    <t>VEFMX0xJQUIuQ1EyMjAxMS4uLi5VU0QBAAAAX58BAAIAAAAGMTYyNzM2AQgAAAAFAAAAATEBAAAACjE1NTc2OTY0OTQDAAAAAzE2MAIAAAAEMTI3NgQAAAABMAcAAAAKMTAvMjQvMjAyMwgAAAAJNi8zMC8yMDExCQAAAAEwwPAf2YvU2whHBNnfjdTbCChDSVEuTllTRTpGLklRX1BSRUZfRVFVSVRZLkNRMjIwMTEuLi4uVVNEAQAAAF+fAQADAAAAAADA8B/Zi9TbCBnd2t+N1NsIH0NJUS5OWVNFOkYuSVFfUkUuQ1EyMjAxMS4uLi5VU0QBAAAAX58BAAIAAAAFLTIwODkBCAAAAAUAAAABMQEAAAAKMTU1NzY5NjQ5NAMAAAADMTYwAgAAAAQxMjIyBAAAAAEwBwAAAAoxMC8yNC8yMDIzCAAAAAk2LzMwLzIwMTEJAAAAATDA8B/Zi9TbCOxW4t+N1NsIIENJUS5OWVNFOkYuSVFfU0dBLkNRMjIwMTEuLi4uVVNEAQAAAF+fAQACAAAABDIzNDUBCAAAAAUAAAABMQEAAAAKMTU1NzY5NjQ5NAMAAAADMTYwAgAAAAIyMwQAAAABMAcAAAAKMTAvMjQvMjAyMwgAAAAJNi8zMC8yMDExCQAAAAEwwPAf2YvU2wgZ3drfjdTbCDVDSVEuTllTRTpGLklRX1RPVEFMX1JFVl8xWVJfQU5OX0dST1dUSC5DUTIyMDExLi4uLlVTRAEAAABfnwEAAgAAAAYxLjMxMTcBCAAAAAUAAAABMQEAAAAKMTU1NzY5NjQ5NAMAAAADMTYwAgAAAAQ0MTk0BAAAAAEwBwAAAAoxMC8yNC8yMDIzCAAAAAk2LzMwLzIwMTEJAAAAATDA8B/Zi9TbCNSt3t+N</t>
  </si>
  <si>
    <t>1NsILENJUS5OWVNFOkYuSVFfTkVUX1dPUktJTkdfQ0FQLkNRMjIwMTEuLi4uVVNEAQAAAF+fAQACAAAABDIwMjIBCAAAAAUAAAABMQEAAAAKMTU1NzY5NjQ5NAMAAAADMTYwAgAAAAQxMzExBAAAAAEwBwAAAAoxMC8yNC8yMDIzCAAAAAk2LzMwLzIwMTEJAAAAATDA8B/Zi9TbCKEU3N+N1NsIIUNJUS5OWVNFOkYuSVFfQVBJQy5DUTEyMDExLi4uLlVTRAEAAABfnwEAAgAAAAUyMDcyMwEIAAAABQAAAAExAQAAAAoxNTQ1MjIyNTY0AwAAAAMxNjACAAAABDEwODQEAAAAATAHAAAACjEwLzI0LzIwMjMIAAAACTMvMzEvMjAxMQkAAAABMMDwH9mL1NsIPN3Y343U2wgfQ0lRLk5ZU0U6Ri5JUV9SRS5DUTEyMDExLi4uLlVTRAEAAABfnwEAAgAAAAUtNDQ4NwEIAAAABQAAAAExAQAAAAoxNTQ1MjIyNTY0AwAAAAMxNjACAAAABDEyMjIEAAAAATAHAAAACjEwLzI0LzIwMjMIAAAACTMvMzEvMjAxMQkAAAABMMDwH9mL1NsI707v343U2wg6Q0lRLk5ZU0U6Ri5JUV9UT1RBTF9PVVRTVEFORElOR19GSUxJTkdfREFURS5DUTEyMDExLi4uLlVTRAEAAABfnwEAAgAAAAszNzk4LjE4NTAyOAEEAAAABQAAAAE1AQAAAAoxNTQ1MjIyNTY0AgAAAAUyNDE1MwYAAAABMMDwH9mL1NsIvBbu343U2wgsQ0lRLk5ZU0U6Ri5JUV9ORVRfV09SS0lOR19DQVAuQ1ExMjAxMS4uLi5VU0QBAAAAX58BAAIAAAAEMzE0OAEIAAAABQAAAAEx</t>
  </si>
  <si>
    <t>AQAAAAoxNTQ1MjIyNTY0AwAAAAMxNjACAAAABDEzMTEEAAAAATAHAAAACjEwLzI0LzIwMjMIAAAACTMvMzEvMjAxMQkAAAABMMDwH9mL1NsIw0Hs343U2wgmQ0lRLk5ZU0U6Ri5JUV9UT1RBTF9SRVYuQ1E0MjAxMC4uLi5VU0QBAAAAX58BAAIAAAAFMzI0MjgBCAAAAAUAAAABMQEAAAAKMTUxNzMwNDQzOQMAAAADMTYwAgAAAAIyOAQAAAABMAcAAAAKMTAvMjQvMjAyMwgAAAAKMTIvMzEvMjAxMAkAAAABMMDwH9mL1NsISgnr343U2wgnQ0lRLk5ZU0U6Ri5JUV9DQVNIX0VRVUlWLkNRNDIwMTAuLi4uVVNEAQAAAF+fAQACAAAABDYzMDEBCAAAAAUAAAABMQEAAAAKMTUxNzMwNDQzOQMAAAADMTYwAgAAAAQxMDk2BAAAAAEwBwAAAAoxMC8yNC8yMDIzCAAAAAoxMi8zMS8yMDEwCQAAAAEwwPAf2YvU2wjzIujfjdTbCClDSVEuTllTRTpGLklRX1RPVEFMX0VRVUlUWS5DUTQyMDEwLi4uLlVTRAEAAABfnwEAAgAAAAQtNjQyAQgAAAAFAAAAATEBAAAACjE1MTczMDQ0MzkDAAAAAzE2MAIAAAAEMTI3NQQAAAABMAcAAAAKMTAvMjQvMjAyMwgAAAAKMTIvMzEvMjAxMAkAAAABMMDwH9mL1NsIPN3Y343U2wg6Q0lRLk5ZU0U6Ri5JUV9UT1RBTF9PVVRTVEFORElOR19GSUxJTkdfREFURS5DUTQyMDEwLi4uLlVTRAEAAABfnwEAAgAAAAszNzgyLjcxMDkzNQEEAAAABQAAAAE1AQAAAAoxNTE3MzA0NDM5AgAAAAUyNDE1</t>
  </si>
  <si>
    <t>MwYAAAABMMDwH9mL1NsIGd3a343U2wgnQ0lRLk5ZU0U6Ri5JUV9UT1RBTF9ERUJULkNRNDIwMTAuLi4uVVNEAQAAAF+fAQACAAAABjEwMzk4OAEIAAAABQAAAAExAQAAAAoxNTE3MzA0NDM5AwAAAAMxNjACAAAABDQxNzMEAAAAATAHAAAACjEwLzI0LzIwMjMIAAAACjEyLzMxLzIwMTAJAAAAATDA8B/Zi9TbCNZM5t+N1NsIIUNJUS5OWVNFOkYuSVFfQ09HUy5DUTQyMDEwLi4uLlVTRAEAAABfnwEAAgAAAAUyNzI1MQEIAAAABQAAAAExAQAAAAoxNTE3MzA0NDM5AwAAAAMxNjACAAAAAjM0BAAAAAEwBwAAAAoxMC8yNC8yMDIzCAAAAAoxMi8zMS8yMDEwCQAAAAEwwPAf2YvU2wjsVuLfjdTbCCZDSVEuTllTRTpGLklRX1RPVEFMX1JFVi5DUTMyMDEwLi4uLlVTRAEAAABfnwEAAgAAAAUyOTg5MwEIAAAABQAAAAExAQAAAAoxNDgwMjAwOTMxAwAAAAMxNjACAAAAAjI4BAAAAAEwBwAAAAoxMC8yNC8yMDIzCAAAAAk5LzMwLzIwMTAJAAAAATDA8B/Zi9TbCGyT1t+N1NsIJ0NJUS5OWVNFOkYuSVFfQ0FTSF9FUVVJVi5DUTMyMDEwLi4uLlVTRAEAAABfnwEAAgAAAAQ5MDQwAQgAAAAFAAAAATEBAAAACjE0ODAyMDA5MzEDAAAAAzE2MAIAAAAEMTA5NgQAAAABMAcAAAAKMTAvMjQvMjAyMwgAAAAJOS8zMC8yMDEwCQAAAAEwwPAf2YvU2wjvdN3fjdTbCCdDSVEuTllTRTpGLklRX1RPVEFMX0xJQUIuQ1EzMjAxMC4u</t>
  </si>
  <si>
    <t>Li5VU0QBAAAAX58BAAIAAAAGMTc4ODE4AQgAAAAFAAAAATEBAAAACjE0ODAyMDA5MzEDAAAAAzE2MAIAAAAEMTI3NgQAAAABMAcAAAAKMTAvMjQvMjAyMwgAAAAJOS8zMC8yMDEwCQAAAAEwwPAf2YvU2wihFNzfjdTbCDpDSVEuTllTRTpGLklRX1RPVEFMX09VVFNUQU5ESU5HX0ZJTElOR19EQVRFLkNRMzIwMTAuLi4uVVNEAQAAAF+fAQACAAAACzM0NzIuNjU1MTAyAQQAAAAFAAAAATUBAAAACjE0ODAyMDA5MzECAAAABTI0MTUzBgAAAAEwwPAf2YvU2wjhAO/fjdTbCCtDSVEuTllTRTpGLklRX1BSRUZfRElWX09USEVSLkNRMzIwMTAuLi4uVVNEAQAAAF+fAQADAAAAAADA8B/Zi9TbCDzd2N+N1NsIH0NJUS5OWVNFOkYuSVFfREEuQ1EzMjAxMC4uLi5VU0QBAAAAX58BAAMAAAAAAMDwH9mL1NsIbJPW343U2wgrQ0lRLk5ZU0U6Ri5JUV9DQVNIX1NUX0lOVkVTVC5DUTIyMDEwLi4uLlVTRAEAAABfnwEAAgAAAAUyMTU3MwEIAAAABQAAAAExAQAAAAoxNDY1MjE2NzEyAwAAAAMxNjACAAAABDEwMDIEAAAAATAHAAAACjEwLzI0LzIwMjMIAAAACTYvMzAvMjAxMAkAAAABMMDwH9mL1NsIbJPW343U2wglQ0lRLk5ZU0U6Ri5JUV9UT1RBTF9DQS5DUTIyMDEwLi4uLlVTRAEAAABfnwEAAgAAAAYxMzMyMzABCAAAAAUAAAABMQEAAAAKMTQ2NTIxNjcxMgMAAAADMTYwAgAAAAQxMDA4BAAAAAEwBwAAAAoxMC8yNC8y</t>
  </si>
  <si>
    <t>MDIzCAAAAAk2LzMwLzIwMTAJAAAAATDA8B/Zi9TbCMNB7N+N1NsIIUNJUS5OWVNFOkYuSVFfQ09HUy5DUTIyMDEwLi4uLlVTRAEAAABfnwEAAgAAAAUyNzgyOAEIAAAABQAAAAExAQAAAAoxNDY1MjE2NzEyAwAAAAMxNjACAAAAAjM0BAAAAAEwBwAAAAoxMC8yNC8yMDIzCAAAAAk2LzMwLzIwMTAJAAAAATDA8B/Zi9TbCPMi6N+N1NsIH0NJUS5OWVNFOkYuSVFfQVAuQ1EyMjAxMC4uLi5VU0QBAAAAX58BAAIAAAAFMTMzMzQBCAAAAAUAAAABMQEAAAAKMTQ2NTIxNjcxMgMAAAADMTYwAgAAAAQxMDE4BAAAAAEwBwAAAAoxMC8yNC8yMDIzCAAAAAk2LzMwLzIwMTAJAAAAATDA8B/Zi9TbCDzd2N+N1NsIH0NJUS5OWVNFOkYuSVFfQVIuQ1EyMjAxMC4uLi5VU0QBAAAAX58BAAIAAAAEMzUwOQEIAAAABQAAAAExAQAAAAoxNDY1MjE2NzEyAwAAAAMxNjACAAAABDEwMjEEAAAAATAHAAAACjEwLzI0LzIwMjMIAAAACTYvMzAvMjAxMAkAAAABMMDwH9mL1NsIGd3a343U2wggQ0lRLk5ZU0U6Ri5JUV9TR0EuQ1EyMjAxMC4uLi5VU0QBAAAAX58BAAIAAAAEMjQyNAEIAAAABQAAAAExAQAAAAoxNDY1MjE2NzEyAwAAAAMxNjACAAAAAjIzBAAAAAEwBwAAAAoxMC8yNC8yMDIzCAAAAAk2LzMwLzIwMTAJAAAAATDA8B/Zi9TbCJAM6d+N1NsIIkNJUS5OWVNFOkYuSVFfQ0FQRVguQ1EyMjAxMC4uLi5VU0QBAAAAX58BAAIA</t>
  </si>
  <si>
    <t>AAAELTk1OQEIAAAABQAAAAExAQAAAAoxNDY1MjE2NzEyAwAAAAMxNjACAAAABDIwMjEEAAAAATAHAAAACjEwLzI0LzIwMjMIAAAACTYvMzAvMjAxMAkAAAABMMDwH9mL1NsIbJPW343U2wgnQ0lRLlRTRTo3MjY5LklRX0lORFVTVFJZLkNRMjIwMDkuLi4uVVNEAQAAAA8uCgADAAAAC0F1dG9tb2JpbGVzAI8kUtmL1NsI59Dp343U2wglQ0lRLk5ZU0U6Ri5JUV9JTkRVU1RSWS5DUTMyMDIyLi4uLlVTRAEAAABfnwEAAwAAAAtBdXRvbW9iaWxlcwCPJFLZi9TbCBBT7d+N1NsIJUNJUS5OWVNFOkYuSVFfSU5EVVNUUlkuQ1ExMjAyMi4uLi5VU0QBAAAAX58BAAMAAAALQXV0b21vYmlsZXMAjyRS2YvU2wgQU+3fjdTbCCVDSVEuTllTRTpGLklRX0lORFVTVFJZLkNRMTIwMjEuLi4uVVNEAQAAAF+fAQADAAAAC0F1dG9tb2JpbGVzAI8kUtmL1NsIEFPt343U2wglQ0lRLk5ZU0U6Ri5JUV9JTkRVU1RSWS5DUTIyMDIwLi4uLlVTRAEAAABfnwEAAwAAAAtBdXRvbW9iaWxlcwCPJFLZi9TbCFli3N+N1NsIJUNJUS5OWVNFOkYuSVFfSU5EVVNUUlkuQ1E0MjAxOC4uLi5VU0QBAAAAX58BAAMAAAALQXV0b21vYmlsZXMAmktS2YvU2wgUSujfjdTbCCdDSVEuVFNFOjcyNjkuSVFfQ0VPX05BTUUuQ1EzMjAxMC4uLi5VU0QBAAAADy4KAAMAAAARU3V6dWtpLCBUb3NoaWhpcm8AmktS2YvU2wiShATgjdTbCCdDSVEuVFNFOjcy</t>
  </si>
  <si>
    <t>NjkuSVFfQ0VPX05BTUUuQ1ExMjAxMC4uLi5VU0QBAAAADy4KAAMAAAARU3V6dWtpLCBUb3NoaWhpcm8AmktS2YvU2wghPeXfjdTbCCdDSVEuVFNFOjcyNjkuSVFfQ0VPX05BTUUuQ1EyMjAwOC4uLi5VU0QBAAAADy4KAAMAAAARU3V6dWtpLCBUb3NoaWhpcm8AmktS2YvU2wgQU+3fjdTbCCVDSVEuTllTRTpGLklRX0NFT19OQU1FLkNRNDIwMjIuLi4uVVNEAQAAAF+fAQADAAAADUZhcmxleSwgSmFtZXMAmktS2YvU2wgHfevfjdTbCCVDSVEuTllTRTpGLklRX0NFT19OQU1FLkNRMTIwMjEuLi4uVVNEAQAAAF+fAQADAAAADUZhcmxleSwgSmFtZXMAmktS2YvU2wjvTu/fjdTbCCVDSVEuTllTRTpGLklRX0NFT19OQU1FLkNRNDIwMTguLi4uVVNEAQAAAF+fAQADAAAADUZhcmxleSwgSmFtZXMAmktS2YvU2wixnObfjdTbCChDSVEuVFNFOjcyNjkuSVFfSU5WRU5UT1JZLkNRNDIwMTAuLi4uVVNEAQAAAA8uCgACAAAACzMzMDguMTc3Njk3AQgAAAAFAAAAATEBAAAACjE0Mjg4MDI1MDEDAAAAAzE2MAIAAAAEMTA0MwQAAAABMAcAAAAKMTAvMjQvMjAyMwgAAAAKMTIvMzEvMjAxMAkAAAABMJpLUtmL1NsIU+7b343U2wgiQ0lRLlRTRTo3MjY5LklRX1NHQS5DUTQyMDEwLi4uLlVTRAEAAAAPLgoAAgAAAAsxMTc5LjQ5MDk2MQEIAAAABQAAAAExAQAAAAoxNDI4ODAyNTAxAwAAAAMxNjACAAAAAjIzBAAAAAEwBwAA</t>
  </si>
  <si>
    <t>AAoxMC8yNC8yMDIzCAAAAAoxMi8zMS8yMDEwCQAAAAEwmktS2YvU2wjn0OnfjdTbCC1DSVEuVFNFOjcyNjkuSVFfQ0FTSF9TVF9JTlZFU1QuQ1EzMjAxMC4uLi5VU0QBAAAADy4KAAIAAAALOTUwOS44MDgxNjQBCAAAAAUAAAABMQEAAAAKMTQxMDk5MDkzMAMAAAADMTYwAgAAAAQxMDAyBAAAAAEwBwAAAAoxMC8yNC8yMDIzCAAAAAk5LzMwLzIwMTAJAAAAATCaS1LZi9TbCI+54d+N1NsIIUNJUS5UU0U6NzI2OS5JUV9SRS5DUTMyMDEwLi4uLlVTRAEAAAAPLgoAAgAAAAs5Mjk3LjY3MjQzOQEIAAAABQAAAAExAQAAAAoxNDEwOTkwOTMwAwAAAAMxNjACAAAABDEyMjIEAAAAATAHAAAACjEwLzI0LzIwMjMIAAAACTkvMzAvMjAxMAkAAAABMJpLUtmL1NsI6t3s343U2wgkQ0lRLlRTRTo3MjY5LklRX0NBUEVYLkNRMzIwMTAuLi4uVVNEAQAAAA8uCgACAAAACi05MC41ODcwNDEBCAAAAAUAAAABMQEAAAAKMTQxMDk5MDkzMAMAAAADMTYwAgAAAAQyMDIxBAAAAAEwBwAAAAoxMC8yNC8yMDIzCAAAAAk5LzMwLzIwMTAJAAAAATCaS1LZi9TbCMiL7t+N1NsIKkNJUS5UU0U6NzI2OS5JUV9QUkVGX0VRVUlUWS5DUTIyMDEwLi4uLlVTRAEAAAAPLgoAAwAAAAAAmktS2YvU2whT7tvfjdTbCDJDSVEuVFNFOjcyNjkuSVFfVE9UQUxfQ09NTU9OX0VRVUlUWS5DUTIyMDEwLi4uLlVTRAEAAAAPLgoAAgAAAAsxMDYxMC4z</t>
  </si>
  <si>
    <t>MzQ4MQEIAAAABQAAAAExAQAAAAoxMzkwODYwNDQ4AwAAAAMxNjACAAAABDEwMDYEAAAAATAHAAAACjEwLzI0LzIwMjMIAAAACTYvMzAvMjAxMAkAAAABMJpLUtmL1NsIS7Hc343U2wg3Q0lRLlRTRTo3MjY5LklRX1RPVEFMX1JFVl8xWVJfQU5OX0dST1dUSC5DUTIyMDEwLi4uLlVTRAEAAAAPLgoAAgAAAAcxMy43MTIzAQgAAAAFAAAAATEBAAAACjEzOTA4NjA0NDgDAAAAAjc5AgAAAAQ0MTk0BAAAAAEwBwAAAAoxMC8yNC8yMDIzCAAAAAk2LzMwLzIwMTAJAAAAATCaS1LZi9TbCNPp3d+N1NsIIUNJUS5UU0U6NzI2OS5JUV9EQS5DUTIyMDEwLi4uLlVTRAEAAAAPLgoAAgAAAAk0Ny4yNDY4NTEBCAAAAAUAAAABMQEAAAAKMTM5MDg2MDQ0OAMAAAADMTYwAgAAAAEyBAAAAAEwBwAAAAoxMC8yNC8yMDIzCAAAAAk2LzMwLzIwMTAJAAAAATCaS1LZi9TbCHlJ39+N1NsIPENJUS5UU0U6NzI2OS5JUV9UT1RBTF9PVVRTVEFORElOR19GSUxJTkdfREFURS5DUTEyMDEwLi4uLlVTRAEAAAAPLgoAAgAAAAc1NTcuMzE0AQQAAAAFAAAAATUBAAAACjEzODI1NDQ3NDYCAAAABTI0MTUzBgAAAAEwmktS2YvU2wg28+LfjdTbCClDSVEuVFNFOjcyNjkuSVFfVE9UQUxfREVCVC5DUTEyMDEwLi4uLlVTRAEAAAAPLgoAAgAAAAs1ODUyLjYxODUxMgEIAAAABQAAAAExAQAAAAoxMzgyNTQ0NzQ2AwAAAAMxNjACAAAABDQxNzME</t>
  </si>
  <si>
    <t>AAAAATAHAAAACjEwLzI0LzIwMjMIAAAACTMvMzEvMjAxMAkAAAABMJpLUtmL1NsIXnrt343U2wgpQ0lRLlRTRTo3MjY5LklRX0NBU0hfRVFVSVYuQ1EzMjAwOS4uLi5VU0QBAAAADy4KAAIAAAALMTMwOS45ODYwMDMBCAAAAAUAAAABMQEAAAAKMTQxMDk5MTE0OAMAAAADMTYwAgAAAAQxMDk2BAAAAAEwBwAAAAoxMC8yNC8yMDIzCAAAAAk5LzMwLzIwMDkJAAAAATCaS1LZi9TbCJ0i39+N1NsILUNJUS5UU0U6NzI2OS5JUV9DQVNIX1NUX0lOVkVTVC5DUTMyMDA5Li4uLlVTRAEAAAAPLgoAAgAAAAs2MTExLjQ5NDcwNQEIAAAABQAAAAExAQAAAAoxNDEwOTkxMTQ4AwAAAAMxNjACAAAABDEwMDIEAAAAATAHAAAACjEwLzI0LzIwMjMIAAAACTkvMzAvMjAwOQkAAAABMJpLUtmL1NsIjZPh343U2wgtQ0lRLlRTRTo3MjY5LklRX1BSRUZfRElWX09USEVSLkNRMzIwMDkuLi4uVVNEAQAAAA8uCgADAAAAAACaS1LZi9TbCDbz4t+N1NsII0NJUS5UU0U6NzI2OS5JUV9DT0dTLkNRMzIwMDkuLi4uVVNEAQAAAA8uCgACAAAACzUyMTIuNzQwODgxAQgAAAAFAAAAATEBAAAACjE0MTA5OTExNDgDAAAAAzE2MAIAAAACMzQEAAAAATAHAAAACjEwLzI0LzIwMjMIAAAACTkvMzAvMjAwOQkAAAABMJpLUtmL1NsIIT3l343U2wgoQ0lRLlRTRTo3MjY5LklRX1RPVEFMX1JFVi5DUTIyMDA5Li4uLlVTRAEAAAAPLgoAAgAAAAs1</t>
  </si>
  <si>
    <t>OTkxLjYyMjE3NQEIAAAABQAAAAExAQAAAAoxMzkwODU5NTYwAwAAAAMxNjACAAAAAjI4BAAAAAEwBwAAAAoxMC8yNC8yMDIzCAAAAAk2LzMwLzIwMDkJAAAAATCaS1LZi9TbCAd969+N1NsIK0NJUS5UU0U6NzI2OS5JUV9UT1RBTF9FUVVJVFkuQ1EyMjAwOS4uLi5VU0QBAAAADy4KAAIAAAALODE0MS41NTIxMjEBCAAAAAUAAAABMQEAAAAKMTM5MDg1OTU2MAMAAAADMTYwAgAAAAQxMjc1BAAAAAEwBwAAAAoxMC8yNC8yMDIzCAAAAAk2LzMwLzIwMDkJAAAAATCaS1LZi9TbCI2T4d+N1NsIN0NJUS5UU0U6NzI2OS5JUV9UT1RBTF9SRVZfMVlSX0FOTl9HUk9XVEguQ1EyMjAwOS4uLi5VU0QBAAAADy4KAAIAAAAHLTM2LjYwNgEIAAAABQAAAAExAQAAAAoxMzkwODU5NTYwAwAAAAI3OQIAAAAENDE5NAQAAAABMAcAAAAKMTAvMjQvMjAyMwgAAAAJNi8zMC8yMDA5CQAAAAEwmktS2YvU2wgHfevfjdTbCCdDSVEuVFNFOjcyNjkuSVFfVE9UQUxfQ0EuQ1ExMjAwOS4uLi5VU0QBAAAADy4KAAIAAAAMMTI4MTMuMDc4MTA5AQgAAAAFAAAAATEBAAAACjEzODI1NDI5MTIDAAAAAzE2MAIAAAAEMTAwOAQAAAABMAcAAAAKMTAvMjQvMjAyMwgAAAAJMy8zMS8yMDA5CQAAAAEwmktS2YvU2wjIi+7fjdTbCCFDSVEuVFNFOjcyNjkuSVFfQVAuQ1ExMjAwOS4uLi5VU0QBAAAADy4KAAIAAAALMzcyNy40MzQ0NzMBCAAAAAUA</t>
  </si>
  <si>
    <t>AAABMQEAAAAKMTM4MjU0MjkxMgMAAAADMTYwAgAAAAQxMDE4BAAAAAEwBwAAAAoxMC8yNC8yMDIzCAAAAAkzLzMxLzIwMDkJAAAAATCaS1LZi9TbCAjE79+N1NsIIUNJUS5UU0U6NzI2OS5JUV9BUi5DUTEyMDA5Li4uLlVTRAEAAAAPLgoAAgAAAAsyNDc5LjkwMzAwMwEIAAAABQAAAAExAQAAAAoxMzgyNTQyOTEyAwAAAAMxNjACAAAABDEwMjEEAAAAATAHAAAACjEwLzI0LzIwMjMIAAAACTMvMzEvMjAwOQkAAAABMJpLUtmL1NsIScfb343U2wghQ0lRLlRTRTo3MjY5LklRX05JLkNRNDIwMDguLi4uVVNEAQAAAA8uCgACAAAACy0xMzguOTczMTQ5AQgAAAAFAAAAATEBAAAACjEzMjIxMzMyMTQDAAAAAzE2MAIAAAACMTUEAAAAATAHAAAACjEwLzI0LzIwMjMIAAAACjEyLzMxLzIwMDgJAAAAATCaS1LZi9TbCJ0i39+N1NsIL0NJUS5UU0U6NzI2OS5JUV9ORVRfSU5URVJFU1RfRVhQLkNRNDIwMDguLi4uVVNEAQAAAA8uCgACAAAACTQ1LjgxNzAyMQEIAAAABQAAAAExAQAAAAoxMzIyMTMzMjE0AwAAAAMxNjACAAAAAzM2OAQAAAABMAcAAAAKMTAvMjQvMjAyMwgAAAAKMTIvMzEvMjAwOAkAAAABMK5yUtmL1NsI3cvi343U2wguQ0lRLlRTRTo3MjY5LklRX05FVF9XT1JLSU5HX0NBUC5DUTQyMDA4Li4uLlVTRAEAAAAPLgoAAgAAAAo5ODcuMzE1OTg3AQgAAAAFAAAAATEBAAAACjEzMjIxMzMyMTQDAAAAAzE2</t>
  </si>
  <si>
    <t>MAIAAAAEMTMxMQQAAAABMAcAAAAKMTAvMjQvMjAyMwgAAAAKMTIvMzEvMjAwOAkAAAABMK5yUtmL1NsIWcYK4I3U2wgnQ0lRLlRTRTo3MjY5LklRX1RPVEFMX0NMLkNRMzIwMDguLi4uVVNEAQAAAA8uCgACAAAADDEwMTMyLjczODU2OAEIAAAABQAAAAExAQAAAAoxMjUxMjUzNTMxAwAAAAMxNjACAAAABDEwMDkEAAAAATAHAAAACjEwLzI0LzIwMjMIAAAACTkvMzAvMjAwOAkAAAABMK5yUtmL1NsIDqrp343U2wgpQ0lRLlRTRTo3MjY5LklRX1RPVEFMX0xJQUIuQ1EzMjAwOC4uLi5VU0QBAAAADy4KAAIAAAAMMTMyMzQuMDU5MzM0AQgAAAAFAAAAATEBAAAACjEyNTEyNTM1MzEDAAAAAzE2MAIAAAAEMTI3NgQAAAABMAcAAAAKMTAvMjQvMjAyMwgAAAAJOS8zMC8yMDA4CQAAAAEwrnJS2YvU2wgHfevfjdTbCChDSVEuVFNFOjcyNjkuSVFfSU5WRU5UT1JZLkNRMzIwMDguLi4uVVNEAQAAAA8uCgACAAAACzM2MzIuMjY3MDYyAQgAAAAFAAAAATEBAAAACjEyNTEyNTM1MzEDAAAAAzE2MAIAAAAEMTA0MwQAAAABMAcAAAAKMTAvMjQvMjAyMwgAAAAJOS8zMC8yMDA4CQAAAAEwrnJS2YvU2wgQU+3fjdTbCCJDSVEuVFNFOjcyNjkuSVFfU0dBLkNRMzIwMDguLi4uVVNEAQAAAA8uCgACAAAACzExNzguMjk5Nzk3AQgAAAAFAAAAATEBAAAACjEyNTEyNTM1MzEDAAAAAzE2MAIAAAACMjMEAAAAATAHAAAACjEwLzI0</t>
  </si>
  <si>
    <t>LzIwMjMIAAAACTkvMzAvMjAwOAkAAAABMK5yUtmL1NsIgGTu343U2wghQ0lRLlRTRTo3MjY5LklRX1JFLkNRMjIwMDguLi4uVVNEAQAAAA8uCgACAAAACzY5NDcuODU4OTIyAQgAAAAFAAAAATEBAAAACjExMDUxMDk5NDIDAAAAAzE2MAIAAAAEMTIyMgQAAAABMAcAAAAKMTAvMjQvMjAyMwgAAAAJNi8zMC8yMDA4CQAAAAEwrnJS2YvU2wg7mOjfjdTbCCpDSVEuVFNFOjcyNjkuSVFfUFJFRl9FUVVJVFkuQ1ExMjAwOC4uLi5VU0QBAAAADy4KAAMAAAAAAK5yUtmL1NsIusPm343U2wgyQ0lRLlRTRTo3MjY5LklRX1RPVEFMX0NPTU1PTl9FUVVJVFkuQ1ExMjAwOC4uLi5VU0QBAAAADy4KAAIAAAALNzgwOC4zNDM0MjQBCAAAAAUAAAABMQEAAAAKMTA2Mjg2NTI0NwMAAAADMTYwAgAAAAQxMDA2BAAAAAEwBwAAAAoxMC8yNC8yMDIzCAAAAAkzLzMxLzIwMDgJAAAAATCuclLZi9TbCAjE79+N1NsIIUNJUS5UU0U6NzI2OS5JUV9EQS5DUTEyMDA4Li4uLlVTRAEAAAAPLgoAAgAAAAkxOTIuNTg4ODcBCAAAAAUAAAABMQEAAAAKMTA2Mjg2NTI0NwMAAAADMTYwAgAAAAEyBAAAAAEwBwAAAAoxMC8yNC8yMDIzCAAAAAkzLzMxLzIwMDgJAAAAATCuclLZi9TbCNu27N+N1NsIH0NJUS5OWVNFOkYuSVFfTkkuQ1E0MjAyMi4uLi5VU0QBAAAAX58BAAIAAAAEMTI4OQEIAAAABQAAAAExAQAAAAstMjA2MjM3Njc2MQMAAAAD</t>
  </si>
  <si>
    <t>MTYwAgAAAAIxNQQAAAABMAcAAAAKMTAvMjQvMjAyMwgAAAAKMTIvMzEvMjAyMgkAAAABMK5yUtmL1NsIEsPd343U2wg6Q0lRLk5ZU0U6Ri5JUV9UT1RBTF9PVVRTVEFORElOR19GSUxJTkdfREFURS5DUTQyMDIyLi4uLlVTRAEAAABfnwEAAgAAAAszOTg2LjE4MTg2MQEEAAAABQAAAAE1AQAAAAstMjA2MjM3Njc2MQIAAAAFMjQxNTMGAAAAATCuclLZi9TbCLAV5d+N1NsIK0NJUS5OWVNFOkYuSVFfUFJFRl9ESVZfT1RIRVIuQ1E0MjAyMi4uLi5VU0QBAAAAX58BAAMAAAAAAK5yUtmL1NsIusPm343U2wgfQ0lRLk5ZU0U6Ri5JUV9SRS5DUTMyMDIyLi4uLlVTRAEAAABfnwEAAgAAAAUzMTA3MgEIAAAABQAAAAExAQAAAAstMjAzNjc0NzAwNgMAAAADMTYwAgAAAAQxMjIyBAAAAAEwBwAAAAoxMC8yNC8yMDIzCAAAAAk5LzMwLzIwMjIJAAAAATCuclLZi9TbCDig29+N1NsIJkNJUS5OWVNFOkYuSVFfSU5WRU5UT1JZLkNRMzIwMjIuLi4uVVNEAQAAAF+fAQACAAAABTE1MjEzAQgAAAAFAAAAATEBAAAACy0yMDM2NzQ3MDA2AwAAAAMxNjACAAAABDEwNDMEAAAAATAHAAAACjEwLzI0LzIwMjMIAAAACTkvMzAvMjAyMgkAAAABMK5yUtmL1NsIO5jo343U2wgrQ0lRLk5ZU0U6Ri5JUV9DQVNIX1NUX0lOVkVTVC5DUTIyMDIyLi4uLlVTRAEAAABfnwEAAgAAAAUyODIxNgEIAAAABQAAAAExAQAAAAstMjAzNjc1NDk3</t>
  </si>
  <si>
    <t>MQMAAAADMTYwAgAAAAQxMDAyBAAAAAEwBwAAAAoxMC8yNC8yMDIzCAAAAAk2LzMwLzIwMjIJAAAAATCuclLZi9TbCJXH2d+N1NsIJUNJUS5OWVNFOkYuSVFfVE9UQUxfQ0EuQ1EyMjAyMi4uLi5VU0QBAAAAX58BAAIAAAAGMTAwNDY5AQgAAAAFAAAAATEBAAAACy0yMDM2NzU0OTcxAwAAAAMxNjACAAAABDEwMDgEAAAAATAHAAAACjEwLzI0LzIwMjMIAAAACTYvMzAvMjAyMgkAAAABMK5yUtmL1NsIn8n/343U2wgrQ0lRLk5ZU0U6Ri5JUV9QUkVGX0RJVl9PVEhFUi5DUTIyMDIyLi4uLlVTRAEAAABfnwEAAwAAAAAArnJS2YvU2wi6w+bfjdTbCCFDSVEuTllTRTpGLklRX0NPR1MuQ1EyMjAyMi4uLi5VU0QBAAAAX58BAAIAAAAFMzMxOTEBCAAAAAUAAAABMQEAAAALLTIwMzY3NTQ5NzEDAAAAAzE2MAIAAAACMzQEAAAAATAHAAAACjEwLzI0LzIwMjMIAAAACTYvMzAvMjAyMgkAAAABMK5yUtmL1NsIO5jo343U2wgfQ0lRLk5ZU0U6Ri5JUV9BUC5DUTIyMDIyLi4uLlVTRAEAAABfnwEAAgAAAAUyMjI0MgEIAAAABQAAAAExAQAAAAstMjAzNjc1NDk3MQMAAAADMTYwAgAAAAQxMDE4BAAAAAEwBwAAAAoxMC8yNC8yMDIzCAAAAAk2LzMwLzIwMjIJAAAAATCuclLZi9TbCBLD3d+N1NsIJkNJUS5OWVNFOkYuSVFfVE9UQUxfUkVWLkNRMTIwMjIuLi4uVVNEAQAAAF+fAQACAAAABTM0NDc2AQgAAAAFAAAAATEBAAAA</t>
  </si>
  <si>
    <t>Cy0yMDQ3NzE0Njk3AwAAAAMxNjACAAAAAjI4BAAAAAEwBwAAAAoxMC8yNC8yMDIzCAAAAAkzLzMxLzIwMjIJAAAAATCuclLZi9TbCIBk7t+N1NsIKENJUS5OWVNFOkYuSVFfUFJFRl9FUVVJVFkuQ1ExMjAyMi4uLi5VU0QBAAAAX58BAAMAAAAAAK5yUtmL1NsIlcfZ343U2wg6Q0lRLk5ZU0U6Ri5JUV9UT1RBTF9PVVRTVEFORElOR19GSUxJTkdfREFURS5DUTEyMDIyLi4uLlVTRAEAAABfnwEAAgAAAAs0MDE5Ljc2NTM1NQEEAAAABQAAAAE1AQAAAAstMjA0NzcxNDY5NwIAAAAFMjQxNTMGAAAAATCuclLZi9TbCBLD3d+N1NsINUNJUS5OWVNFOkYuSVFfVE9UQUxfUkVWXzFZUl9BTk5fR1JPV1RILkNRMTIwMjIuLi4uVVNEAQAAAF+fAQACAAAABy00LjgzNjEBCAAAAAUAAAABMQEAAAALLTIwNDc3MTQ2OTcDAAAAAzE2MAIAAAAENDE5NAQAAAABMAcAAAAKMTAvMjQvMjAyMwgAAAAJMy8zMS8yMDIyCQAAAAEwrnJS2YvU2wiVx9nfjdTbCB9DSVEuTllTRTpGLklRX0RBLkNRMTIwMjIuLi4uVVNEAQAAAF+fAQADAAAAAACuclLZi9TbCAd969+N1NsIJUNJUS5OWVNFOkYuSVFfVE9UQUxfQ0EuQ1E0MjAyMS4uLi5VU0QBAAAAX58BAAIAAAAGMTA4OTk2AQgAAAAFAAAAATEBAAAACy0yMDYyMzc2NjgwAwAAAAMxNjACAAAABDEwMDgEAAAAATAHAAAACjEwLzI0LzIwMjMIAAAACjEyLzMxLzIwMjEJAAAAATCuclLZ</t>
  </si>
  <si>
    <t>i9TbCAfF+N+N1NsIH0NJUS5OWVNFOkYuSVFfQVAuQ1E0MjAyMS4uLi5VU0QBAAAAX58BAAIAAAAFMjIzNDkBCAAAAAUAAAABMQEAAAALLTIwNjIzNzY2ODADAAAAAzE2MAIAAAAEMTAxOAQAAAABMAcAAAAKMTAvMjQvMjAyMwgAAAAKMTIvMzEvMjAyMQkAAAABMK5yUtmL1NsIDqrp343U2wgfQ0lRLk5ZU0U6Ri5JUV9BUi5DUTQyMDIxLi4uLlVTRAEAAABfnwEAAgAAAAUxMTM3MAEIAAAABQAAAAExAQAAAAstMjA2MjM3NjY4MAMAAAADMTYwAgAAAAQxMDIxBAAAAAEwBwAAAAoxMC8yNC8yMDIzCAAAAAoxMi8zMS8yMDIxCQAAAAEwrnJS2YvU2wjf+d7fjdTbCCdDSVEuTllTRTpGLklRX0NBU0hfRVFVSVYuQ1EzMjAyMS4uLi5VU0QBAAAAX58BAAIAAAAFMTQ0NjYBCAAAAAUAAAABMQEAAAALLTIwNzM1NTY2NzEDAAAAAzE2MAIAAAAEMTA5NgQAAAABMAcAAAAKMTAvMjQvMjAyMwgAAAAJOS8zMC8yMDIxCQAAAAEwrnJS2YvU2whUcejfjdTbCCFDSVEuTllTRTpGLklRX0FQSUMuQ1EzMjAyMS4uLi5VU0QBAAAAX58BAAIAAAAFMjI0NzcBCAAAAAUAAAABMQEAAAALLTIwNzM1NTY2NzEDAAAAAzE2MAIAAAAEMTA4NAQAAAABMAcAAAAKMTAvMjQvMjAyMwgAAAAJOS8zMC8yMDIxCQAAAAEwrnJS2YvU2wi6w+bfjdTbCC1DSVEuTllTRTpGLklRX05FVF9JTlRFUkVTVF9FWFAuQ1EzMjAyMS4uLi5VU0QBAAAAX58B</t>
  </si>
  <si>
    <t>AAIAAAAELTM3NgEIAAAABQAAAAExAQAAAAstMjA3MzU1NjY3MQMAAAADMTYwAgAAAAMzNjgEAAAAATAHAAAACjEwLzI0LzIwMjMIAAAACTkvMzAvMjAyMQkAAAABMK5yUtmL1NsIzo/s343U2wgiQ0lRLk5ZU0U6Ri5JUV9DQVBFWC5DUTMyMDIxLi4uLlVTRAEAAABfnwEAAgAAAAUtMTU3NAEIAAAABQAAAAExAQAAAAstMjA3MzU1NjY3MQMAAAADMTYwAgAAAAQyMDIxBAAAAAEwBwAAAAoxMC8yNC8yMDIzCAAAAAk5LzMwLzIwMjEJAAAAATCuclLZi9TbCBBT7d+N1NsIJ0NJUS5OWVNFOkYuSVFfVE9UQUxfTElBQi5DUTIyMDIxLi4uLlVTRAEAAABfnwEAAgAAAAYyMTM3NDgBCAAAAAUAAAABMQEAAAALLTIwODc3NTIzNjkDAAAAAzE2MAIAAAAEMTI3NgQAAAABMAcAAAAKMTAvMjQvMjAyMwgAAAAJNi8zMC8yMDIxCQAAAAEwrnJS2YvU2wg4oNvfjdTbCChDSVEuTllTRTpGLklRX1BSRUZfRVFVSVRZLkNRMjIwMjEuLi4uVVNEAQAAAF+fAQADAAAAAACuclLZi9TbCHiH3N+N1NsIIENJUS5OWVNFOkYuSVFfU0dBLkNRMjIwMjEuLi4uVVNEAQAAAF+fAQACAAAABDIzNjIBCAAAAAUAAAABMQEAAAALLTIwODc3NTIzNjkDAAAAAzE2MAIAAAACMjMEAAAAATAHAAAACjEwLzI0LzIwMjMIAAAACTYvMzAvMjAyMQkAAAABML6ZUtmL1NsIYGvh343U2wg1Q0lRLk5ZU0U6Ri5JUV9UT1RBTF9SRVZfMVlSX0FOTl9HUk9X</t>
  </si>
  <si>
    <t>VEguQ1EyMjAyMS4uLi5VU0QBAAAAX58BAAIAAAAHMzguMTAzMwEIAAAABQAAAAExAQAAAAstMjA4Nzc1MjM2OQMAAAADMTYwAgAAAAQ0MTk0BAAAAAEwBwAAAAoxMC8yNC8yMDIzCAAAAAk2LzMwLzIwMjEJAAAAATC+mVLZi9TbCC+j4t+N1NsIH0NJUS5OWVNFOkYuSVFfUkUuQ1ExMjAyMS4uLi5VU0QBAAAAX58BAAIAAAAFMjE1MDIBCAAAAAUAAAABMQEAAAALLTIxMDAzMDMzNzgDAAAAAzE2MAIAAAAEMTIyMgQAAAABMAcAAAAKMTAvMjQvMjAyMwgAAAAJMy8zMS8yMDIxCQAAAAEwvplS2YvU2whUcejfjdTbCClDSVEuTllTRTpGLklRX1RPVEFMX0VRVUlUWS5DUTEyMDIxLi4uLlVTRAEAAABfnwEAAgAAAAUzMzk3NAEIAAAABQAAAAExAQAAAAstMjEwMDMwMzM3OAMAAAADMTYwAgAAAAQxMjc1BAAAAAEwBwAAAAoxMC8yNC8yMDIzCAAAAAkzLzMxLzIwMjEJAAAAATC+mVLZi9TbCHiH3N+N1NsIOkNJUS5OWVNFOkYuSVFfVE9UQUxfT1VUU1RBTkRJTkdfRklMSU5HX0RBVEUuQ1ExMjAyMS4uLi5VU0QBAAAAX58BAAIAAAALMzk5MS42NDQ0NTkBBAAAAAUAAAABNQEAAAALLTIxMDAzMDMzNzgCAAAABTI0MTUzBgAAAAEwvplS2YvU2wgSw93fjdTbCCJDSVEuTllTRTpGLklRX0NBUEVYLkNRMTIwMjEuLi4uVVNEAQAAAF+fAQACAAAABS0xMzY4AQgAAAAFAAAAATEBAAAACy0yMTAwMzAzMzc4AwAAAAMxNjAC</t>
  </si>
  <si>
    <t>AAAABDIwMjEEAAAAATAHAAAACjEwLzI0LzIwMjMIAAAACTMvMzEvMjAyMQkAAAABML6ZUtmL1NsIgGTu343U2wgfQ0lRLk5ZU0U6Ri5JUV9BUC5DUTQyMDIwLi4uLlVTRAEAAABfnwEAAgAAAAUyMjIwNAEIAAAABQAAAAExAQAAAAstMjExMzY5MjIyNAMAAAADMTYwAgAAAAQxMDE4BAAAAAEwBwAAAAoxMC8yNC8yMDIzCAAAAAoxMi8zMS8yMDIwCQAAAAEwvplS2YvU2wjOj+zfjdTbCB9DSVEuTllTRTpGLklRX05JLkNRMzIwMjAuLi4uVVNEAQAAAF+fAQACAAAABDIzODUBCAAAAAUAAAABMQEAAAALLTIxMjQ5MjY2MzYDAAAAAzE2MAIAAAACMTUEAAAAATAHAAAACjEwLzI0LzIwMjMIAAAACTkvMzAvMjAyMAkAAAABML6ZUtmL1NsI3/ne343U2wgnQ0lRLk5ZU0U6Ri5JUV9DQVNIX0VRVUlWLkNRMzIwMjAuLi4uVVNEAQAAAF+fAQACAAAABTEzMTg1AQgAAAAFAAAAATEBAAAACy0yMTI0OTI2NjM2AwAAAAMxNjACAAAABDEwOTYEAAAAATAHAAAACjEwLzI0LzIwMjMIAAAACTkvMzAvMjAyMAkAAAABML6ZUtmL1NsIYGvh343U2wg6Q0lRLk5ZU0U6Ri5JUV9UT1RBTF9PVVRTVEFORElOR19GSUxJTkdfREFURS5DUTMyMDIwLi4uLlVTRAEAAABfnwEAAgAAAAozOTc4LjQyNzM2AQQAAAAFAAAAATUBAAAACy0yMTI0OTI2NjM2AgAAAAUyNDE1MwYAAAABML6ZUtmL1NsIVHHo343U2wgnQ0lRLk5ZU0U6Ri5JUV9U</t>
  </si>
  <si>
    <t>T1RBTF9ERUJULkNRMzIwMjAuLi4uVVNEAQAAAF+fAQACAAAABjE1ODU2MQEIAAAABQAAAAExAQAAAAstMjEyNDkyNjYzNgMAAAADMTYwAgAAAAQ0MTczBAAAAAEwBwAAAAoxMC8yNC8yMDIzCAAAAAk5LzMwLzIwMjAJAAAAATC+mVLZi9TbCC6B6d+N1NsIK0NJUS5OWVNFOkYuSVFfUFJFRl9ESVZfT1RIRVIuQ1EzMjAyMC4uLi5VU0QBAAAAX58BAAMAAAAAAL6ZUtmL1NsIG1br343U2wglQ0lRLk5ZU0U6Ri5JUV9UT1RBTF9DTC5DUTIyMDIwLi4uLlVTRAEAAABfnwEAAgAAAAU5Mjc4MAEIAAAABQAAAAExAQAAAAstMjE0MTA4MTEyNQMAAAADMTYwAgAAAAQxMDA5BAAAAAEwBwAAAAoxMC8yNC8yMDIzCAAAAAk2LzMwLzIwMjAJAAAAATC+mVLZi9TbCCmd79+N1NsIH0NJUS5OWVNFOkYuSVFfUkUuQ1EyMjAyMC4uLi5VU0QBAAAAX58BAAIAAAAFMTg2NDUBCAAAAAUAAAABMQEAAAALLTIxNDEwODExMjUDAAAAAzE2MAIAAAAEMTIyMgQAAAABMAcAAAAKMTAvMjQvMjAyMwgAAAAJNi8zMC8yMDIwCQAAAAEwvplS2YvU2whUcejfjdTbCCZDSVEuTllTRTpGLklRX0lOVkVOVE9SWS5DUTIyMDIwLi4uLlVTRAEAAABfnwEAAgAAAAUxMDIyMAEIAAAABQAAAAExAQAAAAstMjE0MTA4MTEyNQMAAAADMTYwAgAAAAQxMDQzBAAAAAEwBwAAAAoxMC8yNC8yMDIzCAAAAAk2LzMwLzIwMjAJAAAAATC+mVLZi9TbCOTu5N+N</t>
  </si>
  <si>
    <t>1NsIIENJUS5OWVNFOkYuSVFfU0dBLkNRMjIwMjAuLi4uVVNEAQAAAF+fAQACAAAABDEyNzMBCAAAAAUAAAABMQEAAAALLTIxNDEwODExMjUDAAAAAzE2MAIAAAACMjMEAAAAATAHAAAACjEwLzI0LzIwMjMIAAAACTYvMzAvMjAyMAkAAAABML6ZUtmL1NsIsZzm343U2wgnQ0lRLk5ZU0U6Ri5JUV9DQVNIX0VRVUlWLkNRMTIwMjAuLi4uVVNEAQAAAF+fAQACAAAABTE2MzQzAQgAAAAFAAAAATEBAAAACjIwOTM1NzYwODADAAAAAzE2MAIAAAAEMTA5NgQAAAABMAcAAAAKMTAvMjQvMjAyMwgAAAAJMy8zMS8yMDIwCQAAAAEwvplS2YvU2wh5Ju/fjdTbCCtDSVEuTllTRTpGLklRX0NBU0hfU1RfSU5WRVNULkNRMTIwMjAuLi4uVVNEAQAAAF+fAQACAAAABTM0Mjg5AQgAAAAFAAAAATEBAAAACjIwOTM1NzYwODADAAAAAzE2MAIAAAAEMTAwMgQAAAABMAcAAAAKMTAvMjQvMjAyMwgAAAAJMy8zMS8yMDIwCQAAAAEwvplS2YvU2wgpne/fjdTbCCVDSVEuTllTRTpGLklRX1RPVEFMX0NBLkNRMTIwMjAuLi4uVVNEAQAAAF+fAQACAAAABjEyNDI3NgEIAAAABQAAAAExAQAAAAoyMDkzNTc2MDgwAwAAAAMxNjACAAAABDEwMDgEAAAAATAHAAAACjEwLzI0LzIwMjMIAAAACTMvMzEvMjAyMAkAAAABML6ZUtmL1NsIiKDZ343U2wgrQ0lRLk5ZU0U6Ri5JUV9QUkVGX0RJVl9PVEhFUi5DUTEyMDIwLi4uLlVTRAEAAABfnwEA</t>
  </si>
  <si>
    <t>AwAAAAAAvplS2YvU2wgvo+LfjdTbCCFDSVEuTllTRTpGLklRX0NPR1MuQ1ExMjAyMC4uLi5VU0QBAAAAX58BAAIAAAAFMzAzMjEBCAAAAAUAAAABMQEAAAAKMjA5MzU3NjA4MAMAAAADMTYwAgAAAAIzNAQAAAABMAcAAAAKMTAvMjQvMjAyMwgAAAAJMy8zMS8yMDIwCQAAAAEwvplS2YvU2wjk7uTfjdTbCB9DSVEuTllTRTpGLklRX0FQLkNRMTIwMjAuLi4uVVNEAQAAAF+fAQACAAAABTE3NDQ5AQgAAAAFAAAAATEBAAAACjIwOTM1NzYwODADAAAAAzE2MAIAAAAEMTAxOAQAAAABMAcAAAAKMTAvMjQvMjAyMwgAAAAJMy8zMS8yMDIwCQAAAAEwvplS2YvU2wiIoNnfjdTbCCZDSVEuTllTRTpGLklRX1RPVEFMX1JFVi5DUTQyMDE5Li4uLlVTRAEAAABfnwEAAgAAAAUzOTcxNQEIAAAABQAAAAExAQAAAAoyMDc4ODU4NzEwAwAAAAMxNjACAAAAAjI4BAAAAAEwBwAAAAoxMC8yNC8yMDIzCAAAAAoxMi8zMS8yMDE5CQAAAAEwvplS2YvU2wiIoNnfjdTbCDVDSVEuTllTRTpGLklRX1RPVEFMX1JFVl8xWVJfQU5OX0dST1dUSC5DUTQyMDE5Li4uLlVTRAEAAABfnwEAAgAAAActNC45NzIyAQgAAAAFAAAAATEBAAAACjIwNzg4NTg3MTADAAAAAzE2MAIAAAAENDE5NAQAAAABMAcAAAAKMTAvMjQvMjAyMwgAAAAKMTIvMzEvMjAxOQkAAAABML6ZUtmL1NsIYGvh343U2wglQ0lRLk5ZU0U6Ri5JUV9UT1RBTF9DQS5DUTMy</t>
  </si>
  <si>
    <t>MDE5Li4uLlVTRAEAAABfnwEAAgAAAAYxMTU3NTQBCAAAAAUAAAABMQEAAAAKMjA2NzIxMDI0NAMAAAADMTYwAgAAAAQxMDA4BAAAAAEwBwAAAAoxMC8yNC8yMDIzCAAAAAk5LzMwLzIwMTkJAAAAATC+mVLZi9TbCIig2d+N1NsIKUNJUS5OWVNFOkYuSVFfVE9UQUxfQVNTRVRTLkNRMzIwMTkuLi4uVVNEAQAAAF+fAQACAAAABjI1ODE1NwEIAAAABQAAAAExAQAAAAoyMDY3MjEwMjQ0AwAAAAMxNjACAAAABDEwMDcEAAAAATAHAAAACjEwLzI0LzIwMjMIAAAACTkvMzAvMjAxOQkAAAABML6ZUtmL1NsIqyrt343U2wgfQ0lRLk5ZU0U6Ri5JUV9BUi5DUTMyMDE5Li4uLlVTRAEAAABfnwEAAgAAAAQzNzAwAQgAAAAFAAAAATEBAAAACjIwNjcyMTAyNDQDAAAAAzE2MAIAAAAEMTAyMQQAAAABMAcAAAAKMTAvMjQvMjAyMwgAAAAJOS8zMC8yMDE5CQAAAAEwvplS2YvU2wh+1N7fjdTbCCZDSVEuTllTRTpGLklRX0lOVkVOVE9SWS5DUTMyMDE5Li4uLlVTRAEAAABfnwEAAgAAAAUxMjQ1MQEIAAAABQAAAAExAQAAAAoyMDY3MjEwMjQ0AwAAAAMxNjACAAAABDEwNDMEAAAAATAHAAAACjEwLzI0LzIwMjMIAAAACTkvMzAvMjAxOQkAAAABML6ZUtmL1NsIYGvh343U2wgfQ0lRLk5ZU0U6Ri5JUV9EQS5DUTMyMDE5Li4uLlVTRAEAAABfnwEAAwAAAAAAvplS2YvU2wh5Ju/fjdTbCCxDSVEuTllTRTpGLklRX05FVF9XT1JL</t>
  </si>
  <si>
    <t>SU5HX0NBUC5DUTMyMDE5Li4uLlVTRAEAAABfnwEAAgAAAAUtMzU3MAEIAAAABQAAAAExAQAAAAoyMDY3MjEwMjQ0AwAAAAMxNjACAAAABDEzMTEEAAAAATAHAAAACjEwLzI0LzIwMjMIAAAACTkvMzAvMjAxOQkAAAABML6ZUtmL1NsIIXnb343U2wgpQ0lRLk5ZU0U6Ri5JUV9UT1RBTF9BU1NFVFMuQ1EyMjAxOS4uLi5VU0QBAAAAX58BAAIAAAAGMjYyMTg0AQgAAAAFAAAAATEBAAAACjIwNDczMzc3MDIDAAAAAzE2MAIAAAAEMTAwNwQAAAABMAcAAAAKMTAvMjQvMjAyMwgAAAAJNi8zMC8yMDE5CQAAAAEwvplS2YvU2wjk7uTfjdTbCChDSVEuTllTRTpGLklRX1BSRUZfRVFVSVRZLkNRMjIwMTkuLi4uVVNEAQAAAF+fAQADAAAAAAC+mVLZi9TbCC6B6d+N1NsIH0NJUS5OWVNFOkYuSVFfUkUuQ1EyMjAxOS4uLi5VU0QBAAAAX58BAAIAAAAFMjI3NjkBCAAAAAUAAAABMQEAAAAKMjA0NzMzNzcwMgMAAAADMTYwAgAAAAQxMjIyBAAAAAEwBwAAAAoxMC8yNC8yMDIzCAAAAAk2LzMwLzIwMTkJAAAAATC+mVLZi9TbCH7U3t+N1NsIH0NJUS5OWVNFOkYuSVFfQVIuQ1EyMjAxOS4uLi5VU0QBAAAAX58BAAIAAAAEMzY4MwEIAAAABQAAAAExAQAAAAoyMDQ3MzM3NzAyAwAAAAMxNjACAAAABDEwMjEEAAAAATAHAAAACjEwLzI0LzIwMjMIAAAACTYvMzAvMjAxOQkAAAABML6ZUtmL1NsI2z3u343U2wgiQ0lRLk5ZU0U6</t>
  </si>
  <si>
    <t>Ri5JUV9DQVBFWC5DUTIyMDE5Li4uLlVTRAEAAABfnwEAAgAAAAUtMTkyMAEIAAAABQAAAAExAQAAAAoyMDQ3MzM3NzAyAwAAAAMxNjACAAAABDIwMjEEAAAAATAHAAAACjEwLzI0LzIwMjMIAAAACTYvMzAvMjAxOQkAAAABML6ZUtmL1NsIG1br343U2wgnQ0lRLk5ZU0U6Ri5JUV9UT1RBTF9MSUFCLkNRMTIwMTkuLi4uVVNEAQAAAF+fAQACAAAABjIyNjcxMgEIAAAABQAAAAExAQAAAAoyMDMxNzYwNjg5AwAAAAMxNjACAAAABDEyNzYEAAAAATAHAAAACjEwLzI0LzIwMjMIAAAACTMvMzEvMjAxOQkAAAABML6ZUtmL1NsIWWLc343U2wgoQ0lRLk5ZU0U6Ri5JUV9QUkVGX0VRVUlUWS5DUTEyMDE5Li4uLlVTRAEAAABfnwEAAwAAAAAAvplS2YvU2wijm93fjdTbCDVDSVEuTllTRTpGLklRX1RPVEFMX1JFVl8xWVJfQU5OX0dST1dUSC5DUTEyMDE5Li4uLlVTRAEAAABfnwEAAgAAAActMy44NTM4AQgAAAAFAAAAATEBAAAACjIwMzE3NjA2ODkDAAAAAzE2MAIAAAAENDE5NAQAAAABMAcAAAAKMTAvMjQvMjAyMwgAAAAJMy8zMS8yMDE5CQAAAAEwvplS2YvU2wjJWOnfjdTbCCxDSVEuTllTRTpGLklRX05FVF9XT1JLSU5HX0NBUC5DUTEyMDE5Li4uLlVTRAEAAABfnwEAAgAAAAM3OTUBCAAAAAUAAAABMQEAAAAKMjAzMTc2MDY4OQMAAAADMTYwAgAAAAQxMzExBAAAAAEwBwAAAAoxMC8yNC8yMDIzCAAAAAkzLzMx</t>
  </si>
  <si>
    <t>LzIwMTkJAAAAATC+mVLZi9TbCKsq7d+N1NsIJkNJUS5OWVNFOkYuSVFfVE9UQUxfUkVWLkNRNDIwMTguLi4uVVNEAQAAAF+fAQACAAAABTQxNzkzAQgAAAAFAAAAATEBAAAACjIwMDgwNzc4NjkDAAAAAzE2MAIAAAACMjgEAAAAATAHAAAACjEwLzI0LzIwMjMIAAAACjEyLzMxLzIwMTgJAAAAATC+mVLZi9TbCOTu5N+N1NsIJ0NJUS5OWVNFOkYuSVFfVE9UQUxfTElBQi5DUTQyMDE4Li4uLlVTRAEAAABfnwEAAgAAAAYyMjA0NzQBCAAAAAUAAAABMQEAAAAKMjAwODA3Nzg2OQMAAAADMTYwAgAAAAQxMjc2BAAAAAEwBwAAAAoxMC8yNC8yMDIzCAAAAAoxMi8zMS8yMDE4CQAAAAEwvplS2YvU2wgmReHfjdTbCB9DSVEuTllTRTpGLklRX1JFLkNRNDIwMTguLi4uVVNEAQAAAF+fAQACAAAABTIyNjY4AQgAAAAFAAAAATEBAAAACjIwMDgwNzc4NjkDAAAAAzE2MAIAAAAEMTIyMgQAAAABMAcAAAAKMTAvMjQvMjAyMwgAAAAKMTIvMzEvMjAxOAkAAAABML6ZUtmL1NsI9HXv343U2wgpQ0lRLk5ZU0U6Ri5JUV9UT1RBTF9FUVVJVFkuQ1E0MjAxOC4uLi5VU0QBAAAAX58BAAIAAAAFMzYwNjYBCAAAAAUAAAABMQEAAAAKMjAwODA3Nzg2OQMAAAADMTYwAgAAAAQxMjc1BAAAAAEwBwAAAAoxMC8yNC8yMDIzCAAAAAoxMi8zMS8yMDE4CQAAAAEwvplS2YvU2wghedvfjdTbCDpDSVEuTllTRTpGLklRX1RPVEFMX09VVFNU</t>
  </si>
  <si>
    <t>QU5ESU5HX0ZJTElOR19EQVRFLkNRNDIwMTguLi4uVVNEAQAAAF+fAQACAAAACzM5NzguNTUxNzM3AQQAAAAFAAAAATUBAAAACjIwMDgwNzc4NjkCAAAABTI0MTUzBgAAAAEwvplS2YvU2whZYtzfjdTbCCZDSVEuTllTRTpGLklRX0lOVkVOVE9SWS5DUTQyMDE4Li4uLlVTRAEAAABfnwEAAgAAAAUxMTIyMAEIAAAABQAAAAExAQAAAAoyMDA4MDc3ODY5AwAAAAMxNjACAAAABDEwNDMEAAAAATAHAAAACjEwLzI0LzIwMjMIAAAACjEyLzMxLzIwMTgJAAAAATDMwFLZi9TbCHst69+N1NsIIENJUS5OWVNFOkYuSVFfU0dBLkNRNDIwMTguLi4uVVNEAQAAAF+fAQACAAAABDI3NTMBCAAAAAUAAAABMQEAAAAKMjAwODA3Nzg2OQMAAAADMTYwAgAAAAIyMwQAAAABMAcAAAAKMTAvMjQvMjAyMwgAAAAKMTIvMzEvMjAxOAkAAAABMMzAUtmL1NsItmjs343U2wgiQ0lRLk5ZU0U6Ri5JUV9DQVBFWC5DUTQyMDE4Li4uLlVTRAEAAABfnwEAAgAAAAUtMjExNgEIAAAABQAAAAExAQAAAAoyMDA4MDc3ODY5AwAAAAMxNjACAAAABDIwMjEEAAAAATAHAAAACjEwLzI0LzIwMjMIAAAACjEyLzMxLzIwMTgJAAAAATDMwFLZi9TbCOTu5N+N1NsIJUNJUS5OWVNFOkYuSVFfVE9UQUxfQ0EuQ1EzMjAxOC4uLi5VU0QBAAAAX58BAAIAAAAGMTE0ODQzAQgAAAAFAAAAATEBAAAACjE5ODg2OTEyNjYDAAAAAzE2MAIAAAAEMTAwOAQAAAAB</t>
  </si>
  <si>
    <t>MAcAAAAKMTAvMjQvMjAyMwgAAAAJOS8zMC8yMDE4CQAAAAEwzMBS2YvU2wjrdtnfjdTbCCFDSVEuTllTRTpGLklRX0FQSUMuQ1EzMjAxOC4uLi5VU0QBAAAAX58BAAIAAAAFMjIwMTEBCAAAAAUAAAABMQEAAAAKMTk4ODY5MTI2NgMAAAADMTYwAgAAAAQxMDg0BAAAAAEwBwAAAAoxMC8yNC8yMDIzCAAAAAk5LzMwLzIwMTgJAAAAATDMwFLZi9TbCCF529+N1NsIH0NJUS5OWVNFOkYuSVFfQVAuQ1EzMjAxOC4uLi5VU0QBAAAAX58BAAIAAAAFMjIxNDABCAAAAAUAAAABMQEAAAAKMTk4ODY5MTI2NgMAAAADMTYwAgAAAAQxMDE4BAAAAAEwBwAAAAoxMC8yNC8yMDIzCAAAAAk5LzMwLzIwMTgJAAAAATDMwFLZi9TbCOt22d+N1NsIH0NJUS5OWVNFOkYuSVFfQVIuQ1EzMjAxOC4uLi5VU0QBAAAAX58BAAIAAAAEMzk2MgEIAAAABQAAAAExAQAAAAoxOTg4NjkxMjY2AwAAAAMxNjACAAAABDEwMjEEAAAAATAHAAAACjEwLzI0LzIwMjMIAAAACTkvMzAvMjAxOAkAAAABMMzAUtmL1NsItmjs343U2wgiQ0lRLk5ZU0U6Ri5JUV9DQVBFWC5DUTMyMDE4Li4uLlVTRAEAAABfnwEAAgAAAAUtMTk4MQEIAAAABQAAAAExAQAAAAoxOTg4NjkxMjY2AwAAAAMxNjACAAAABDIwMjEEAAAAATAHAAAACjEwLzI0LzIwMjMIAAAACTkvMzAvMjAxOAkAAAABMMzAUtmL1NsIyVjp343U2wgmQ0lRLk5ZU0U6Ri5JUV9UT1RBTF9SRVYu</t>
  </si>
  <si>
    <t>Q1EyMjAxOC4uLi5VU0QBAAAAX58BAAIAAAAFMzg5MjABCAAAAAUAAAABMQEAAAAKMTk3MjMxNDAxMQMAAAADMTYwAgAAAAIyOAQAAAABMAcAAAAKMTAvMjQvMjAyMwgAAAAJNi8zMC8yMDE4CQAAAAEwzMBS2YvU2wgvo+LfjdTbCB9DSVEuTllTRTpGLklRX05JLkNRMjIwMTguLi4uVVNEAQAAAF+fAQACAAAABDEwNjYBCAAAAAUAAAABMQEAAAAKMTk3MjMxNDAxMQMAAAADMTYwAgAAAAIxNQQAAAABMAcAAAAKMTAvMjQvMjAyMwgAAAAJNi8zMC8yMDE4CQAAAAEwzMBS2YvU2wh+1N7fjdTbCCdDSVEuTllTRTpGLklRX1RPVEFMX0xJQUIuQ1EyMjAxOC4uLi5VU0QBAAAAX58BAAIAAAAGMjIxNTExAQgAAAAFAAAAATEBAAAACjE5NzIzMTQwMTEDAAAAAzE2MAIAAAAEMTI3NgQAAAABMAcAAAAKMTAvMjQvMjAyMwgAAAAJNi8zMC8yMDE4CQAAAAEwzMBS2YvU2wghedvfjdTbCChDSVEuTllTRTpGLklRX1BSRUZfRVFVSVRZLkNRMjIwMTguLi4uVVNEAQAAAF+fAQADAAAAAADMwFLZi9TbCFli3N+N1NsIMENJUS5OWVNFOkYuSVFfVE9UQUxfQ09NTU9OX0VRVUlUWS5DUTIyMDE4Li4uLlVTRAEAAABfnwEAAgAAAAUzNjQ0MQEIAAAABQAAAAExAQAAAAoxOTcyMzE0MDExAwAAAAMxNjACAAAABDEwMDYEAAAAATAHAAAACjEwLzI0LzIwMjMIAAAACTYvMzAvMjAxOAkAAAABMMzAUtmL1NsI63bZ343U2wg6Q0lRLk5Z</t>
  </si>
  <si>
    <t>U0U6Ri5JUV9UT1RBTF9PVVRTVEFORElOR19GSUxJTkdfREFURS5DUTIyMDE4Li4uLlVTRAEAAABfnwEAAgAAAAszOTg1LjcyNjUzOAEEAAAABQAAAAE1AQAAAAoxOTcyMzE0MDExAgAAAAUyNDE1MwYAAAABMMzAUtmL1NsI2z3u343U2wgnQ0lRLk5ZU0U6Ri5JUV9UT1RBTF9ERUJULkNRMjIwMTguLi4uVVNEAQAAAF+fAQACAAAABjE1Mjg0MwEIAAAABQAAAAExAQAAAAoxOTcyMzE0MDExAwAAAAMxNjACAAAABDQxNzMEAAAAATAHAAAACjEwLzI0LzIwMjMIAAAACTYvMzAvMjAxOAkAAAABMMzAUtmL1NsIeSbv343U2wggQ0lRLk5ZU0U6Ri5JUV9TR0EuQ1EyMjAxOC4uLi5VU0QBAAAAX58BAAIAAAAEMjMyOQEIAAAABQAAAAExAQAAAAoxOTcyMzE0MDExAwAAAAMxNjACAAAAAjIzBAAAAAEwBwAAAAoxMC8yNC8yMDIzCAAAAAk2LzMwLzIwMTgJAAAAATDMwFLZi9TbCLGc5t+N1NsINUNJUS5OWVNFOkYuSVFfVE9UQUxfUkVWXzFZUl9BTk5fR1JPV1RILkNRMjIwMTguLi4uVVNEAQAAAF+fAQACAAAABy0yLjM0MTIBCAAAAAUAAAABMQEAAAAKMTk3MjMxNDAxMQMAAAADMTYwAgAAAAQ0MTk0BAAAAAEwBwAAAAoxMC8yNC8yMDIzCAAAAAk2LzMwLzIwMTgJAAAAATDMwFLZi9TbCBRK6N+N1NsIK0NJUS5OWVNFOkYuSVFfQ0FTSF9TVF9JTlZFU1QuQ1ExMjAxOC4uLi5VU0QBAAAAX58BAAIAAAAFMjc1OTcBCAAA</t>
  </si>
  <si>
    <t>AAUAAAABMQEAAAAKMTk1NzAzMzc5MwMAAAADMTYwAgAAAAQxMDAyBAAAAAEwBwAAAAoxMC8yNC8yMDIzCAAAAAkzLzMxLzIwMTgJAAAAATDMwFLZi9TbCKOb3d+N1NsIJUNJUS5OWVNFOkYuSVFfVE9UQUxfQ0EuQ1ExMjAxOC4uLi5VU0QBAAAAX58BAAIAAAAGMTIzMjY0AQgAAAAFAAAAATEBAAAACjE5NTcwMzM3OTMDAAAAAzE2MAIAAAAEMTAwOAQAAAABMAcAAAAKMTAvMjQvMjAyMwgAAAAJMy8zMS8yMDE4CQAAAAEwzMBS2YvU2wjrdtnfjdTbCCVDSVEuTllTRTpGLklRX1RPVEFMX0NMLkNRMTIwMTguLi4uVVNEAQAAAF+fAQACAAAABTk5ODc4AQgAAAAFAAAAATEBAAAACjE5NTcwMzM3OTMDAAAAAzE2MAIAAAAEMTAwOQQAAAABMAcAAAAKMTAvMjQvMjAyMwgAAAAJMy8zMS8yMDE4CQAAAAEwzMBS2YvU2whZYtzfjdTbCB9DSVEuTllTRTpGLklRX0FQLkNRMTIwMTguLi4uVVNEAQAAAF+fAQACAAAABTI0MTI2AQgAAAAFAAAAATEBAAAACjE5NTcwMzM3OTMDAAAAAzE2MAIAAAAEMTAxOAQAAAABMAcAAAAKMTAvMjQvMjAyMwgAAAAJMy8zMS8yMDE4CQAAAAEwzMBS2YvU2wh7LevfjdTbCCZDSVEuTllTRTpGLklRX0lOVkVOVE9SWS5DUTEyMDE4Li4uLlVTRAEAAABfnwEAAgAAAAUxMjM3MQEIAAAABQAAAAExAQAAAAoxOTU3MDMzNzkzAwAAAAMxNjACAAAABDEwNDMEAAAAATAHAAAACjEwLzI0LzIwMjMI</t>
  </si>
  <si>
    <t>AAAACTMvMzEvMjAxOAkAAAABMMzAUtmL1NsIFEro343U2wgnQ0lRLlRTRTo3MjY5LklRX0NFT19OQU1FLkNRMjIwMTIuLi4uVVNEAQAAAA8uCgADAAAAEVN1enVraSwgVG9zaGloaXJvAMMjl9mL1NsI1BLw343U2wgnQ0lRLlRTRTo3MjY5LklRX0lORFVTVFJZLkNRNDIwMTMuLi4uVVNEAQAAAA8uCgADAAAAC0F1dG9tb2JpbGVzAMMjl9mL1NsIlzjn343U2wgnQ0lRLlRTRTo3MjY5LklRX0lORFVTVFJZLkNRMzIwMTEuLi4uVVNEAQAAAA8uCgADAAAAC0F1dG9tb2JpbGVzAMMjl9mL1NsIU+7b343U2wguQ0lRLlRTRTo3MjY5LklRX05FVF9XT1JLSU5HX0NBUC5DUTMyMDE2Li4uLlVTRAEAAAAPLgoAAgAAAAstNTk1LjgzMzExOAEIAAAABQAAAAExAQAAAAoxODE4MDYzMDAyAwAAAAMxNjACAAAABDEzMTEEAAAAATAHAAAACjEwLzI0LzIwMjMIAAAACTkvMzAvMjAxNgkAAAABMNFKl9mL1NsIkZff343U2wgpQ0lRLlRTRTo3MjY5LklRX1RPVEFMX0xJQUIuQ1EyMjAxNi4uLi5VU0QBAAAADy4KAAIAAAAMMTUzNzIuNzI0MzkyAQgAAAAFAAAAATEBAAAACjE4MDM5MjQzNTMDAAAAAzE2MAIAAAAEMTI3NgQAAAABMAcAAAAKMTAvMjQvMjAyMwgAAAAJNi8zMC8yMDE2CQAAAAEw0UqX2YvU2wjeCOLfjdTbCCJDSVEuVFNFOjcyNjkuSVFfU0dBLkNRMjIwMTYuLi4uVVNEAQAAAA8uCgACAAAACzE1MTEuNzU4MDUz</t>
  </si>
  <si>
    <t>AQgAAAAFAAAAATEBAAAACjE4MDM5MjQzNTMDAAAAAzE2MAIAAAACMjMEAAAAATAHAAAACjEwLzI0LzIwMjMIAAAACTYvMzAvMjAxNgkAAAABMNFKl9mL1NsI3gji343U2wgrQ0lRLlRTRTo3MjY5LklRX1RPVEFMX0VRVUlUWS5DUTEyMDE2Li4uLlVTRAEAAAAPLgoAAgAAAAwxMDU3MC41MDUwNDMBCAAAAAUAAAABMQEAAAAKMTc5OTI0ODg0OQMAAAADMTYwAgAAAAQxMjc1BAAAAAEwBwAAAAoxMC8yNC8yMDIzCAAAAAkzLzMxLzIwMTYJAAAAATDRSpfZi9TbCOKk9N+N1NsIJENJUS5UU0U6NzI2OS5JUV9DQVBFWC5DUTEyMDE2Li4uLlVTRAEAAAAPLgoAAgAAAAstNDQ4LjA1OTc4OAEIAAAABQAAAAExAQAAAAoxNzk5MjQ4ODQ5AwAAAAMxNjACAAAABDIwMjEEAAAAATAHAAAACjEwLzI0LzIwMjMIAAAACTMvMzEvMjAxNgkAAAABMNFKl9mL1NsI3gji343U2wgyQ0lRLlRTRTo3MjY5LklRX1RPVEFMX0NPTU1PTl9FUVVJVFkuQ1E0MjAxNS4uLi5VU0QBAAAADy4KAAIAAAALODQ0My44Mjc0MDgBCAAAAAUAAAABMQEAAAAKMTc3NTgwMTc2MwMAAAADMTYwAgAAAAQxMDA2BAAAAAEwBwAAAAoxMC8yNC8yMDIzCAAAAAoxMi8zMS8yMDE1CQAAAAEw0UqX2YvU2wgnsOXfjdTbCClDSVEuVFNFOjcyNjkuSVFfQ0FTSF9FUVVJVi5DUTMyMDE1Li4uLlVTRAEAAAAPLgoAAgAAAAsxMzU2LjM2MTk5MgEIAAAABQAAAAEx</t>
  </si>
  <si>
    <t>AQAAAAoxNzY1MTQ3NDA0AwAAAAMxNjACAAAABDEwOTYEAAAAATAHAAAACjEwLzI0LzIwMjMIAAAACTkvMzAvMjAxNQkAAAABMNFKl9mL1NsIwTfw343U2wg8Q0lRLlRTRTo3MjY5LklRX1RPVEFMX09VVFNUQU5ESU5HX0ZJTElOR19EQVRFLkNRMzIwMTUuLi4uVVNEAQAAAA8uCgACAAAACjQ0MS4xODc5NzgBBAAAAAUAAAABNQEAAAAKMTc2NTE0NzQwNAIAAAAFMjQxNTMGAAAAATDRSpfZi9TbCAPW8N+N1NsIKUNJUS5UU0U6NzI2OS5JUV9UT1RBTF9ERUJULkNRMzIwMTUuLi4uVVNEAQAAAA8uCgACAAAACzM1MTQuMTQzODAxAQgAAAAFAAAAATEBAAAACjE3NjUxNDc0MDQDAAAAAzE2MAIAAAAENDE3MwQAAAABMAcAAAAKMTAvMjQvMjAyMwgAAAAJOS8zMC8yMDE1CQAAAAEw0UqX2YvU2wjBN/DfjdTbCCdDSVEuVFNFOjcyNjkuSVFfVE9UQUxfQ0wuQ1EyMjAxNS4uLi5VU0QBAAAADy4KAAIAAAALODUyMi45NjAwNTgBCAAAAAUAAAABMQEAAAAKMTc0OTYxNTI2OQMAAAADMTYwAgAAAAQxMDA5BAAAAAEwBwAAAAoxMC8yNC8yMDIzCAAAAAk2LzMwLzIwMTUJAAAAATDRSpfZi9TbCAvjBeCN1NsIKENJUS5UU0U6NzI2OS5JUV9JTlZFTlRPUlkuQ1EyMjAxNS4uLi5VU0QBAAAADy4KAAIAAAALMjcyMi42NDkyNjMBCAAAAAUAAAABMQEAAAAKMTc0OTYxNTI2OQMAAAADMTYwAgAAAAQxMDQzBAAAAAEwBwAAAAox</t>
  </si>
  <si>
    <t>MC8yNC8yMDIzCAAAAAk2LzMwLzIwMTUJAAAAATDfcZfZi9TbCBMl3d+N1NsIIkNJUS5UU0U6NzI2OS5JUV9TR0EuQ1EyMjAxNS4uLi5VU0QBAAAADy4KAAIAAAALMTI3NS4wNzc2OTYBCAAAAAUAAAABMQEAAAAKMTc0OTYxNTI2OQMAAAADMTYwAgAAAAIyMwQAAAABMAcAAAAKMTAvMjQvMjAyMwgAAAAJNi8zMC8yMDE1CQAAAAEw33GX2YvU2wj+Xt7fjdTbCClDSVEuVFNFOjcyNjkuSVFfQ0FTSF9FUVVJVi5DUTEyMDE1Li4uLlVTRAEAAAAPLgoAAgAAAAszODEyLjkyNjE1MgEIAAAABQAAAAExAQAAAAoxNzQ1NTM0Mzc2AwAAAAMxNjACAAAABDEwOTYEAAAAATAHAAAACjEwLzI0LzIwMjMIAAAACTMvMzEvMjAxNQkAAAABMN9xl9mL1NsIkZff343U2wgtQ0lRLlRTRTo3MjY5LklRX0NBU0hfU1RfSU5WRVNULkNRMTIwMTUuLi4uVVNEAQAAAA8uCgACAAAACzk1MjcuMTI3NDQ4AQgAAAAFAAAAATEBAAAACjE3NDU1MzQzNzYDAAAAAzE2MAIAAAAEMTAwMgQAAAABMAcAAAAKMTAvMjQvMjAyMwgAAAAJMy8zMS8yMDE1CQAAAAEw33GX2YvU2wjeCOLfjdTbCC1DSVEuVFNFOjcyNjkuSVFfUFJFRl9ESVZfT1RIRVIuQ1ExMjAxNS4uLi5VU0QBAAAADy4KAAMAAAAAAN9xl9mL1NsI3gji343U2wgjQ0lRLlRTRTo3MjY5LklRX0NPR1MuQ1ExMjAxNS4uLi5VU0QBAAAADy4KAAIAAAALNTIxMC4wMTc2MDQBCAAAAAUA</t>
  </si>
  <si>
    <t>AAABMQEAAAAKMTc0NTUzNDM3NgMAAAADMTYwAgAAAAIzNAQAAAABMAcAAAAKMTAvMjQvMjAyMwgAAAAJMy8zMS8yMDE1CQAAAAEw33GX2YvU2wiGQePfjdTbCCpDSVEuVFNFOjcyNjkuSVFfUFJFRl9FUVVJVFkuQ1E0MjAxNC4uLi5VU0QBAAAADy4KAAMAAAAAAN9xl9mL1NsIS8jt343U2wgyQ0lRLlRTRTo3MjY5LklRX1RPVEFMX0NPTU1PTl9FUVVJVFkuQ1E0MjAxNC4uLi5VU0QBAAAADy4KAAIAAAAKMTIxOTEuNzY5OQEIAAAABQAAAAExAQAAAAoxNzE5MjI4MTk3AwAAAAMxNjACAAAABDEwMDYEAAAAATAHAAAACjEwLzI0LzIwMjMIAAAACjEyLzMxLzIwMTQJAAAAATDfcZfZi9TbCNLZ7t+N1NsIN0NJUS5UU0U6NzI2OS5JUV9UT1RBTF9SRVZfMVlSX0FOTl9HUk9XVEguQ1E0MjAxNC4uLi5VU0QBAAAADy4KAAIAAAAGMC45NTU5AQgAAAAFAAAAATEBAAAACjE3MTkyMjgxOTcDAAAAAjc5AgAAAAQ0MTk0BAAAAAEwBwAAAAoxMC8yNC8yMDIzCAAAAAoxMi8zMS8yMDE0CQAAAAEw33GX2YvU2wiXOOffjdTbCCFDSVEuVFNFOjcyNjkuSVFfREEuQ1E0MjAxNC4uLi5VU0QBAAAADy4KAAMAAAAAAN9xl9mL1NsIn8n/343U2wghQ0lRLlRTRTo3MjY5LklRX0FSLkNRMzIwMTQuLi4uVVNEAQAAAA8uCgACAAAACjI0MDIuNjYxNzMBCAAAAAUAAAABMQEAAAAKMTcwNzM0MTY4OAMAAAADMTYwAgAAAAQxMDIxBAAA</t>
  </si>
  <si>
    <t>AAEwBwAAAAoxMC8yNC8yMDIzCAAAAAk5LzMwLzIwMTQJAAAAATDfcZfZi9TbCO7z69+N1NsII0NJUS5UU0U6NzI2OS5JUV9BUElDLkNRMjIwMTQuLi4uVVNEAQAAAA8uCgACAAAACzE0MjUuMzI0NTM5AQgAAAAFAAAAATEBAAAACjE2OTUxMTg0MjkDAAAAAzE2MAIAAAAEMTA4NAQAAAABMAcAAAAKMTAvMjQvMjAyMwgAAAAJNi8zMC8yMDE0CQAAAAEw33GX2YvU2wj+N97fjdTbCC9DSVEuVFNFOjcyNjkuSVFfTkVUX0lOVEVSRVNUX0VYUC5DUTIyMDE0Li4uLlVTRAEAAAAPLgoAAgAAAAk3Ny4wNDAwMzMBCAAAAAUAAAABMQEAAAAKMTY5NTExODQyOQMAAAADMTYwAgAAAAMzNjgEAAAAATAHAAAACjEwLzI0LzIwMjMIAAAACTYvMzAvMjAxNAkAAAABMN9xl9mL1NsIhnDf343U2wguQ0lRLlRTRTo3MjY5LklRX05FVF9XT1JLSU5HX0NBUC5DUTIyMDE0Li4uLlVTRAEAAAAPLgoAAgAAAAozMDUuNDg0NTE1AQgAAAAFAAAAATEBAAAACjE2OTUxMTg0MjkDAAAAAzE2MAIAAAAEMTMxMQQAAAABMAcAAAAKMTAvMjQvMjAyMwgAAAAJNi8zMC8yMDE0CQAAAAEw33GX2YvU2wgy4uHfjdTbCClDSVEuVFNFOjcyNjkuSVFfVE9UQUxfTElBQi5DUTEyMDE0Li4uLlVTRAEAAAAPLgoAAgAAAAsxMzQwMS44MzU2NgEIAAAABQAAAAExAQAAAAoxNjg3MzU5MjIyAwAAAAMxNjACAAAABDEyNzYEAAAAATAHAAAACjEwLzI0LzIw</t>
  </si>
  <si>
    <t>MjMIAAAACTMvMzEvMjAxNAkAAAABMN9xl9mL1NsItonl343U2wgtQ0lRLlRTRTo3MjY5LklRX1BSRUZfRElWX09USEVSLkNRMTIwMTQuLi4uVVNEAQAAAA8uCgADAAAAAADfcZfZi9TbCIZB49+N1NsIKENJUS5UU0U6NzI2OS5JUV9UT1RBTF9SRVYuQ1E0MjAxMy4uLi5VU0QBAAAADy4KAAIAAAAKNjcxMC4wMzI5NAEIAAAABQAAAAExAQAAAAoxNjU5NDEwMzIwAwAAAAMxNjACAAAAAjI4BAAAAAEwBwAAAAoxMC8yNC8yMDIzCAAAAAoxMi8zMS8yMDEzCQAAAAEw33GX2YvU2wjUEvDfjdTbCCFDSVEuVFNFOjcyNjkuSVFfUkUuQ1E0MjAxMy4uLi5VU0QBAAAADy4KAAIAAAALOTM1My44MzY4OTMBCAAAAAUAAAABMQEAAAAKMTY1OTQxMDMyMAMAAAADMTYwAgAAAAQxMjIyBAAAAAEwBwAAAAoxMC8yNC8yMDIzCAAAAAoxMi8zMS8yMDEzCQAAAAEw33GX2YvU2wjQ5OjfjdTbCCtDSVEuVFNFOjcyNjkuSVFfVE9UQUxfRVFVSVRZLkNRNDIwMTMuLi4uVVNEAQAAAA8uCgACAAAADDEzOTU2LjQ3MDk4OAEIAAAABQAAAAExAQAAAAoxNjU5NDEwMzIwAwAAAAMxNjACAAAABDEyNzUEAAAAATAHAAAACjEwLzI0LzIwMjMIAAAACjEyLzMxLzIwMTMJAAAAATDfcZfZi9TbCGQd6t+N1NsIJENJUS5UU0U6NzI2OS5JUV9DQVBFWC5DUTQyMDEzLi4uLlVTRAEAAAAPLgoAAgAAAAstNDYzLjg0MjEwNgEIAAAABQAAAAExAQAA</t>
  </si>
  <si>
    <t>AAoxNjU5NDEwMzIwAwAAAAMxNjACAAAABDIwMjEEAAAAATAHAAAACjEwLzI0LzIwMjMIAAAACjEyLzMxLzIwMTMJAAAAATDfcZfZi9TbCGQd6t+N1NsIIUNJUS5UU0U6NzI2OS5JUV9BUi5DUTMyMDEzLi4uLlVTRAEAAAAPLgoAAgAAAAsyNTI0LjQ0NzI3NgEIAAAABQAAAAExAQAAAAoxNjQ1MDkwMzg5AwAAAAMxNjACAAAABDEwMjEEAAAAATAHAAAACjEwLzI0LzIwMjMIAAAACTkvMzAvMjAxMwkAAAABMN9xl9mL1NsI/jfe343U2wgoQ0lRLlRTRTo3MjY5LklRX1RPVEFMX1JFVi5DUTIyMDEzLi4uLlVTRAEAAAAPLgoAAgAAAAs2ODA5LjQxMDgwOQEIAAAABQAAAAExAQAAAAoxNjMwMzczMjczAwAAAAMxNjACAAAAAjI4BAAAAAEwBwAAAAoxMC8yNC8yMDIzCAAAAAk2LzMwLzIwMTMJAAAAATDfcZfZi9TbCEvI7d+N1NsIIUNJUS5UU0U6NzI2OS5JUV9OSS5DUTIyMDEzLi4uLlVTRAEAAAAPLgoAAgAAAAoyNzIuMzc2NDMyAQgAAAAFAAAAATEBAAAACjE2MzAzNzMyNzMDAAAAAzE2MAIAAAACMTUEAAAAATAHAAAACjEwLzI0LzIwMjMIAAAACTYvMzAvMjAxMwkAAAABMN9xl9mL1NsIMuLh343U2wg8Q0lRLlRTRTo3MjY5LklRX1RPVEFMX09VVFNUQU5ESU5HX0ZJTElOR19EQVRFLkNRMjIwMTMuLi4uVVNEAQAAAA8uCgACAAAACjU2MC45NjY4MTcBBAAAAAUAAAABNQEAAAAKMTYzMDM3MzI3MwIAAAAFMjQx</t>
  </si>
  <si>
    <t>NTMGAAAAATDfcZfZi9TbCJKEBOCN1NsIKUNJUS5UU0U6NzI2OS5JUV9UT1RBTF9ERUJULkNRMjIwMTMuLi4uVVNEAQAAAA8uCgACAAAACzQzNDUuMzE2OTg5AQgAAAAFAAAAATEBAAAACjE2MzAzNzMyNzMDAAAAAzE2MAIAAAAENDE3MwQAAAABMAcAAAAKMTAvMjQvMjAyMwgAAAAJNi8zMC8yMDEzCQAAAAEw33GX2YvU2wjUEvDfjdTbCCdDSVEuVFNFOjcyNjkuSVFfVE9UQUxfQ0wuQ1ExMjAxMy4uLi5VU0QBAAAADy4KAAIAAAALOTM5MS4zMjY3MjUBCAAAAAUAAAABMQEAAAAKMTYyNTQ2MTk3NgMAAAADMTYwAgAAAAQxMDA5BAAAAAEwBwAAAAoxMC8yNC8yMDIzCAAAAAkzLzMxLzIwMTMJAAAAATDfcZfZi9TbCLaJ5d+N1NsIKUNJUS5UU0U6NzI2OS5JUV9UT1RBTF9MSUFCLkNRMTIwMTMuLi4uVVNEAQAAAA8uCgACAAAADDEyNjIzLjYzMjEyNgEIAAAABQAAAAExAQAAAAoxNjI1NDYxOTc2AwAAAAMxNjACAAAABDEyNzYEAAAAATAHAAAACjEwLzI0LzIwMjMIAAAACTMvMzEvMjAxMwkAAAABMN9xl9mL1NsIjBHn343U2wgoQ0lRLlRTRTo3MjY5LklRX0lOVkVOVE9SWS5DUTEyMDEzLi4uLlVTRAEAAAAPLgoAAgAAAAsyNzc0Ljg3MTM0MwEIAAAABQAAAAExAQAAAAoxNjI1NDYxOTc2AwAAAAMxNjACAAAABDEwNDMEAAAAATAHAAAACjEwLzI0LzIwMjMIAAAACTMvMzEvMjAxMwkAAAABMN9xl9mL1NsIjBHn</t>
  </si>
  <si>
    <t>343U2wgiQ0lRLlRTRTo3MjY5LklRX1NHQS5DUTEyMDEzLi4uLlVTRAEAAAAPLgoAAgAAAAstMjM4Ljc2MDAyNQEIAAAABQAAAAExAQAAAAoxNjI1NDYxOTc2AwAAAAMxNjACAAAAAjIzBAAAAAEwBwAAAAoxMC8yNC8yMDIzCAAAAAkzLzMxLzIwMTMJAAAAATDfcZfZi9TbCNDk6N+N1NsIKUNJUS5UU0U6NzI2OS5JUV9DQVNIX0VRVUlWLkNRNDIwMTIuLi4uVVNEAQAAAA8uCgACAAAACzI3MjcuNzA2ODIxAQgAAAAFAAAAATEBAAAACjE1ODc2MzM1MjMDAAAAAzE2MAIAAAAEMTA5NgQAAAABMAcAAAAKMTAvMjQvMjAyMwgAAAAKMTIvMzEvMjAxMgkAAAABMN9xl9mL1NsI3/fp343U2wgtQ0lRLlRTRTo3MjY5LklRX0NBU0hfU1RfSU5WRVNULkNRNDIwMTIuLi4uVVNEAQAAAA8uCgACAAAACzkxMTIuOTc3Njg1AQgAAAAFAAAAATEBAAAACjE1ODc2MzM1MjMDAAAAAzE2MAIAAAAEMTAwMgQAAAABMAcAAAAKMTAvMjQvMjAyMwgAAAAKMTIvMzEvMjAxMgkAAAABMN9xl9mL1NsINcvr343U2wgjQ0lRLlRTRTo3MjY5LklRX0NPR1MuQ1E0MjAxMi4uLi5VU0QBAAAADy4KAAIAAAALNTE5NC45MjQ1OTQBCAAAAAUAAAABMQEAAAAKMTU4NzYzMzUyMwMAAAADMTYwAgAAAAIzNAQAAAABMAcAAAAKMTAvMjQvMjAyMwgAAAAKMTIvMzEvMjAxMgkAAAABMN9xl9mL1NsIEH/0343U2wgkQ0lRLlRTRTo3MjY5LklRX0NBUEVY</t>
  </si>
  <si>
    <t>LkNRNDIwMTIuLi4uVVNEAQAAAA8uCgACAAAACy01OTUuNTcyMDAyAQgAAAAFAAAAATEBAAAACjE1ODc2MzM1MjMDAAAAAzE2MAIAAAAEMjAyMQQAAAABMAcAAAAKMTAvMjQvMjAyMwgAAAAKMTIvMzEvMjAxMgkAAAABMPCYl9mL1NsINcvr343U2wgqQ0lRLlRTRTo3MjY5LklRX1BSRUZfRVFVSVRZLkNRMzIwMTIuLi4uVVNEAQAAAA8uCgADAAAAAADwmJfZi9TbCEah7d+N1NsIMkNJUS5UU0U6NzI2OS5JUV9UT1RBTF9DT01NT05fRVFVSVRZLkNRMzIwMTIuLi4uVVNEAQAAAA8uCgACAAAADDEyODMzLjcxNDY0OAEIAAAABQAAAAExAQAAAAoxNTc2MDMzMDE0AwAAAAMxNjACAAAABDEwMDYEAAAAATAHAAAACjEwLzI0LzIwMjMIAAAACTkvMzAvMjAxMgkAAAABMPCYl9mL1NsIL7Pu343U2wg3Q0lRLlRTRTo3MjY5LklRX1RPVEFMX1JFVl8xWVJfQU5OX0dST1dUSC5DUTMyMDEyLi4uLlVTRAEAAAAPLgoAAgAAAActNS45NDI1AQgAAAAFAAAAATEBAAAACjE1NzYwMzMwMTQDAAAAAjc5AgAAAAQ0MTk0BAAAAAEwBwAAAAoxMC8yNC8yMDIzCAAAAAk5LzMwLzIwMTIJAAAAATDwmJfZi9TbCC+z7t+N1NsIIUNJUS5UU0U6NzI2OS5JUV9EQS5DUTMyMDEyLi4uLlVTRAEAAAAPLgoAAwAAAAAA8JiX2YvU2whZxgrgjdTbCDxDSVEuVFNFOjcyNjkuSVFfVE9UQUxfT1VUU1RBTkRJTkdfRklMSU5HX0RBVEUuQ1EyMjAx</t>
  </si>
  <si>
    <t>Mi4uLi5VU0QBAAAADy4KAAIAAAAKNTYwLjk2Mzk0NQEEAAAABQAAAAE1AQAAAAoxNTU4MzE0NTEyAgAAAAUyNDE1MwYAAAABMPCYl9mL1NsI/WPl343U2wgjQ0lRLlRTRTo3MjY5LklRX0FQSUMuQ1ExMjAxMi4uLi5VU0QBAAAADy4KAAIAAAAKMTc1MS43Nzc3NAEIAAAABQAAAAExAQAAAAoxNTU0OTYxMjI5AwAAAAMxNjACAAAABDEwODQEAAAAATAHAAAACjEwLzI0LzIwMjMIAAAACTMvMzEvMjAxMgkAAAABMPCYl9mL1NsI7RDe343U2wgvQ0lRLlRTRTo3MjY5LklRX05FVF9JTlRFUkVTVF9FWFAuQ1ExMjAxMi4uLi5VU0QBAAAADy4KAAIAAAAJNjAuOTAyODA1AQgAAAAFAAAAATEBAAAACjE1NTQ5NjEyMjkDAAAAAzE2MAIAAAADMzY4BAAAAAEwBwAAAAoxMC8yNC8yMDIzCAAAAAkzLzMxLzIwMTIJAAAAATDwmJfZi9TbCHlJ39+N1NsILkNJUS5UU0U6NzI2OS5JUV9ORVRfV09SS0lOR19DQVAuQ1ExMjAxMi4uLi5VU0QBAAAADy4KAAIAAAAKMTI4LjcyMjI0NgEIAAAABQAAAAExAQAAAAoxNTU0OTYxMjI5AwAAAAMxNjACAAAABDEzMTEEAAAAATAHAAAACjEwLzI0LzIwMjMIAAAACTMvMzEvMjAxMgkAAAABMPCYl9mL1NsIj7nh343U2wgtQ0lRLlRTRTo3MjY5LklRX1BSRUZfRElWX09USEVSLkNRNDIwMTEuLi4uVVNEAQAAAA8uCgADAAAAAADwmJfZi9TbCC+z7t+N1NsII0NJUS5UU0U6NzI2OS5JUV9D</t>
  </si>
  <si>
    <t>T0dTLkNRNDIwMTEuLi4uVVNEAQAAAA8uCgACAAAACzU1NzAuOTY0NTQ3AQgAAAAFAAAAATEBAAAACjE1MTEzMjMyMDMDAAAAAzE2MAIAAAACMzQEAAAAATAHAAAACjEwLzI0LzIwMjMIAAAACjEyLzMxLzIwMTEJAAAAATDwmJfZi9TbCGw0+9+N1NsIKENJUS5UU0U6NzI2OS5JUV9UT1RBTF9SRVYuQ1EzMjAxMS4uLi5VU0QBAAAADy4KAAIAAAALODAyNi4zODE1NjMBCAAAAAUAAAABMQEAAAAKMTQ4MTYxNDk5MAMAAAADMTYwAgAAAAIyOAQAAAABMAcAAAAKMTAvMjQvMjAyMwgAAAAJOS8zMC8yMDExCQAAAAEw8JiX2YvU2wjT1dzfjdTbCCFDSVEuVFNFOjcyNjkuSVFfUkUuQ1EzMjAxMS4uLi5VU0QBAAAADy4KAAIAAAAMMTA1ODguMTQ1NTgyAQgAAAAFAAAAATEBAAAACjE0ODE2MTQ5OTADAAAAAzE2MAIAAAAEMTIyMgQAAAABMAcAAAAKMTAvMjQvMjAyMwgAAAAJOS8zMC8yMDExCQAAAAEw8JiX2YvU2wjtEN7fjdTbCCtDSVEuVFNFOjcyNjkuSVFfVE9UQUxfRVFVSVRZLkNRMzIwMTEuLi4uVVNEAQAAAA8uCgACAAAADDEzNzI0LjIwMjc0NQEIAAAABQAAAAExAQAAAAoxNDgxNjE0OTkwAwAAAAMxNjACAAAABDEyNzUEAAAAATAHAAAACjEwLzI0LzIwMjMIAAAACTkvMzAvMjAxMQkAAAABMPCYl9mL1NsIeUnf343U2wgnQ0lRLlRTRTo3MjY5LklRX1RPVEFMX0NBLkNRMjIwMTEuLi4uVVNEAQAAAA8uCgAC</t>
  </si>
  <si>
    <t>AAAADDE3NDA3LjM1MzQ5NQEIAAAABQAAAAExAQAAAAoxNDY1OTMxNDU2AwAAAAMxNjACAAAABDEwMDgEAAAAATAHAAAACjEwLzI0LzIwMjMIAAAACTYvMzAvMjAxMQkAAAABMPCYl9mL1NsINvPi343U2wghQ0lRLlRTRTo3MjY5LklRX0FQLkNRMjIwMTEuLi4uVVNEAQAAAA8uCgACAAAACzMzNzAuNjI0Mzk2AQgAAAAFAAAAATEBAAAACjE0NjU5MzE0NTYDAAAAAzE2MAIAAAAEMTAxOAQAAAABMAcAAAAKMTAvMjQvMjAyMwgAAAAJNi8zMC8yMDExCQAAAAEw8JiX2YvU2wi96ubfjdTbCChDSVEuVFNFOjcyNjkuSVFfVE9UQUxfUkVWLkNRMTIwMTEuLi4uVVNEAQAAAA8uCgACAAAACzgyMTIuMjM2NjY1AQgAAAAFAAAAATEBAAAACjE0NjI3Mjc2NTYDAAAAAzE2MAIAAAACMjgEAAAAATAHAAAACjEwLzI0LzIwMjMIAAAACTMvMzEvMjAxMQkAAAABMPCYl9mL1NsI59Dp343U2wgpQ0lRLlRTRTo3MjY5LklRX1RPVEFMX0RFQlQuQ1ExMjAxMS4uLi5VU0QBAAAADy4KAAIAAAALNTg0Ny44MzY3NjgBCAAAAAUAAAABMQEAAAAKMTQ2MjcyNzY1NgMAAAADMTYwAgAAAAQ0MTczBAAAAAEwBwAAAAoxMC8yNC8yMDIzCAAAAAkzLzMxLzIwMTEJAAAAATDwmJfZi9TbCEah7d+N1NsIL0NJUS5UU0U6NzI2OS5JUV9ORVRfSU5URVJFU1RfRVhQLkNRMTIwMTEuLi4uVVNEAQAAAA8uCgACAAAACTI0Ljc4NzMwNAEIAAAABQAA</t>
  </si>
  <si>
    <t>AAExAQAAAAoxNDYyNzI3NjU2AwAAAAMxNjACAAAAAzM2OAQAAAABMAcAAAAKMTAvMjQvMjAyMwgAAAAJMy8zMS8yMDExCQAAAAEw8JiX2YvU2wh5Sd/fjdTbCCdDSVEuVFNFOjcyNjkuSVFfVE9UQUxfQ0wuQ1E0MjAxMC4uLi5VU0QBAAAADy4KAAIAAAAMMTAyMjguOTM5MzI1AQgAAAAFAAAAATEBAAAACjE0Mjg4MDI1MDEDAAAAAzE2MAIAAAAEMTAwOQQAAAABMAcAAAAKMTAvMjQvMjAyMwgAAAAKMTIvMzEvMjAxMAkAAAABMPCYl9mL1NsI/WPl343U2wgpQ0lRLlRTRTo3MjY5LklRX1RPVEFMX0xJQUIuQ1E0MjAxMC4uLi5VU0QBAAAADy4KAAIAAAAMMTQyMjUuNzk2Mzc3AQgAAAAFAAAAATEBAAAACjE0Mjg4MDI1MDEDAAAAAzE2MAIAAAAEMTI3NgQAAAABMAcAAAAKMTAvMjQvMjAyMwgAAAAKMTIvMzEvMjAxMAkAAAABMPCYl9mL1NsIverm343U2wgxQ0lRLk5ZU0U6R00uSVFfSU5DX0VGRkVDVF9UQVhfUkFURS5DUTQyMDIyLi4uLlVTRAUAAAAAAAAACAAAABYoSW52YWxpZCBGb3JtdWxhIE5hbWUpcO7kg5LU2wiW9AaEktTbCC1DSVEuTllTRTpHTS5JUV9FRkZFQ1RfVEFYX1JBVEUuQ1E0MjAyMi4uLi5VU0QBAAAAVO6lAwIAAAAHMjIuNDE5NwEIAAAABQAAAAExAQAAAAstMjA2MjY1ODk4MAMAAAADMTYwAgAAAAQ0Mzc2BAAAAAEwBwAAAAoxMC8yNC8yMDIzCAAAAAoxMi8zMS8yMDIyCQAAAAEwX6Wa</t>
  </si>
  <si>
    <t>ipLU2wh8XryKktTbCC1DSVEuTllTRTpHTS5JUV9FRkZFQ1RfVEFYX1JBVEUuQ1EzMjAyMi4uLi5VU0QBAAAAVO6lAwIAAAAHMjAuNjI0OAEIAAAABQAAAAExAQAAAAstMjAzNzE4MzUyNwMAAAADMTYwAgAAAAQ0Mzc2BAAAAAEwBwAAAAoxMC8yNC8yMDIzCAAAAAk5LzMwLzIwMjIJAAAAATCTjHHWktTbCPnqztaS1NsILUNJUS5OWVNFOkdNLklRX0VGRkVDVF9UQVhfUkFURS5DUTMyMDE4Li4uLlVTRAEAAABU7qUDAgAAAAYzLjgwMjIBCAAAAAUAAAABMQEAAAAKMTk4OTQ2OTAyMgMAAAADMTYwAgAAAAQ0Mzc2BAAAAAEwBwAAAAoxMC8yNC8yMDIzCAAAAAk5LzMwLzIwMTgJAAAAATCTjHHWktTbCPnqztaS1NsILUNJUS5OWVNFOkdNLklRX0VGRkVDVF9UQVhfUkFURS5DUTMyMDE0Li4uLlVTRAEAAABU7qUDAgAAAAcyMi44NDY0AQgAAAAFAAAAATEBAAAACjE3NjA5MDI5OTkDAAAAAzE2MAIAAAAENDM3NgQAAAABMAcAAAAKMTAvMjQvMjAyMwgAAAAJOS8zMC8yMDE0CQAAAAEwk4xx1pLU2wj56s7WktTbCC1DSVEuTllTRTpHTS5JUV9FRkZFQ1RfVEFYX1JBVEUuQ1EzMjAxMC4uLi5VU0QBAAAAVO6lAwMAAAACTk0BCAAAAAUAAAABMQEAAAAKMTQ4MTIxMjEwNQMAAAADMTYwAgAAAAQ0Mzc2BAAAAAEwBwAAAAoxMC8yNC8yMDIzCAAAAAk5LzMwLzIwMTAJAAAAATCTjHHWktTbCPnqztaS1NsILkNJUS5UU0U6</t>
  </si>
  <si>
    <t>NzIwMy5JUV9FRkZFQ1RfVEFYX1JBVEUuQ1EzMjAyMS4uLi5VU0QBAAAAvOAEAAIAAAAHMjcuOTk5OAEIAAAABQAAAAExAQAAAAstMjEyMTQ3ODA3OAMAAAACNzkCAAAABDQzNzYEAAAAATAHAAAACjEwLzI0LzIwMjMIAAAACTkvMzAvMjAyMQkAAAABMJOMcdaS1NsI+erO1pLU2wguQ0lRLlRTRTo3MjAzLklRX0VGRkVDVF9UQVhfUkFURS5DUTMyMDE3Li4uLlVTRAEAAAC84AQAAgAAAAcyOC4xODM2AQgAAAAFAAAAATEBAAAACjE4NjYwMjcyODEDAAAAAjc5AgAAAAQ0Mzc2BAAAAAEwBwAAAAoxMC8yNC8yMDIzCAAAAAk5LzMwLzIwMTcJAAAAATCTjHHWktTbCO3DztaS1NsILkNJUS5UU0U6NzIwMy5JUV9FRkZFQ1RfVEFYX1JBVEUuQ1EzMjAxMy4uLi5VU0QBAAAAvOAEAAIAAAAHMzIuOTkxMQEIAAAABQAAAAExAQAAAAoxNzA5NzE1NTk1AwAAAAI3OQIAAAAENDM3NgQAAAABMAcAAAAKMTAvMjQvMjAyMwgAAAAJOS8zMC8yMDEzCQAAAAEwk4xx1pLU2wjtw87WktTbCC5DSVEuVFNFOjcyMDMuSVFfRUZGRUNUX1RBWF9SQVRFLkNRMzIwMDkuLi4uVVNEAQAAALzgBAADAAAAAk5NAQgAAAAFAAAAATEBAAAACjE0MjAyMjM2MDcDAAAAAjc5AgAAAAQ0Mzc2BAAAAAEwBwAAAAoxMC8yNC8yMDIzCAAAAAk5LzMwLzIwMDkJAAAAATCTjHHWktTbCO3DztaS1NsIM0NJUS5OQVNEQVFHUzpUU0xBLklRX0VGRkVDVF9U</t>
  </si>
  <si>
    <t>QVhfUkFURS5DUTMyMDIwLi4uLlVTRAEAAAAQxqIBAgAAAAczMy41MTM1AQgAAAAFAAAAATEBAAAACy0yMTI1Nzg4NjM1AwAAAAMxNjACAAAABDQzNzYEAAAAATAHAAAACjEwLzI0LzIwMjMIAAAACTkvMzAvMjAyMAkAAAABMJOMcdaS1NsI7cPO1pLU2wgzQ0lRLk5BU0RBUUdTOlRTTEEuSVFfRUZGRUNUX1RBWF9SQVRFLkNRMzIwMTYuLi4uVVNEAQAAABDGogECAAAABDI3LjEBCAAAAAUAAAABMQEAAAAKMTg2Mzk1MzI4NAMAAAADMTYwAgAAAAQ0Mzc2BAAAAAEwBwAAAAoxMC8yNC8yMDIzCAAAAAk5LzMwLzIwMTYJAAAAATCTjHHWktTbCPnqztaS1NsIM0NJUS5OQVNEQVFHUzpUU0xBLklRX0VGRkVDVF9UQVhfUkFURS5DUTMyMDEyLi4uLlVTRAEAAAAQxqIBAwAAAAJOTQEIAAAABQAAAAExAQAAAAoxNjQ0MjgxNzI0AwAAAAMxNjACAAAABDQzNzYEAAAAATAHAAAACjEwLzI0LzIwMjMIAAAACTkvMzAvMjAxMgkAAAABMJOMcdaS1NsI7cPO1pLU2wgzQ0lRLk5BU0RBUUdTOlRTTEEuSVFfRUZGRUNUX1RBWF9SQVRFLkNRMzIwMDguLi4uVVNEAQAAABDGogEDAAAAAACTjHHWktTbCO3DztaS1NsILkNJUS5UU0U6ODA1OC5JUV9FRkZFQ1RfVEFYX1JBVEUuQ1EzMjAxOS4uLi5VU0QBAAAAgf8HAAIAAAAGMjguNDIyAQgAAAAFAAAAATEBAAAACjE5OTA1OTkyNzUDAAAAAjc5AgAAAAQ0Mzc2BAAAAAEwBwAAAAox</t>
  </si>
  <si>
    <t>MC8yNC8yMDIzCAAAAAk5LzMwLzIwMTkJAAAAATCTjHHWktTbCO3DztaS1NsILkNJUS5UU0U6ODA1OC5JUV9FRkZFQ1RfVEFYX1JBVEUuQ1EzMjAxNS4uLi5VU0QBAAAAgf8HAAMAAAACTk0BCAAAAAUAAAABMQEAAAAKMTc2Mjc2MTMxMgMAAAACNzkCAAAABDQzNzYEAAAAATAHAAAACjEwLzI0LzIwMjMIAAAACTkvMzAvMjAxNQkAAAABMJOMcdaS1NsI7cPO1pLU2wguQ0lRLlRTRTo4MDU4LklRX0VGRkVDVF9UQVhfUkFURS5DUTMyMDExLi4uLlVTRAEAAACB/wcAAgAAAAcxOS4zNzQ4AQgAAAAFAAAAATEBAAAACjE2NTM1NDMzNzgDAAAAAjc5AgAAAAQ0Mzc2BAAAAAEwBwAAAAoxMC8yNC8yMDIzCAAAAAk5LzMwLzIwMTEJAAAAATCTjHHWktTbCO3DztaS1NsIMkNJUS5LT1NFOkEwMDUzODAuSVFfRUZGRUNUX1RBWF9SQVRFLkNRMzIwMjIuLi4uVVNEAQAAAExZDQACAAAABzMwLjg3NjgBCAAAAAUAAAABMQEAAAALLTIwMzE1NDU1NjcDAAAAAjg1AgAAAAQ0Mzc2BAAAAAEwBwAAAAoxMC8yNC8yMDIzCAAAAAk5LzMwLzIwMjIJAAAAATCTjHHWktTbCO3DztaS1NsIMkNJUS5LT1NFOkEwMDUzODAuSVFfRUZGRUNUX1RBWF9SQVRFLkNRMzIwMTguLi4uVVNEAQAAAExZDQACAAAABzE1LjU1MjEBCAAAAAUAAAABMQEAAAAKMTk5MzEzMTgyMwMAAAACODUCAAAABDQzNzYEAAAAATAHAAAACjEwLzI0LzIwMjMIAAAA</t>
  </si>
  <si>
    <t>CTkvMzAvMjAxOAkAAAABMJOMcdaS1NsI7cPO1pLU2wgyQ0lRLktPU0U6QTAwNTM4MC5JUV9FRkZFQ1RfVEFYX1JBVEUuQ1EzMjAxNC4uLi5VU0QBAAAATFkNAAIAAAAHMjYuNjQ0OAEIAAAABQAAAAExAQAAAAoxNzY2MDAwNDYwAwAAAAI4NQIAAAAENDM3NgQAAAABMAcAAAAKMTAvMjQvMjAyMwgAAAAJOS8zMC8yMDE0CQAAAAEwk4xx1pLU2wjtw87WktTbCDJDSVEuS09TRTpBMDA1MzgwLklRX0VGRkVDVF9UQVhfUkFURS5DUTMyMDEwLi4uLlVTRAEAAABMWQ0AAgAAAAcyMi42NjAyAQgAAAAFAAAAATEBAAAACjE1MjY4MTU2NDcDAAAAAjg1AgAAAAQ0Mzc2BAAAAAEwBwAAAAoxMC8yNC8yMDIzCAAAAAk5LzMwLzIwMTAJAAAAATCTjHHWktTbCO3DztaS1NsIMkNJUS5LT1NFOkEwMDAyNzAuSVFfRUZGRUNUX1RBWF9SQVRFLkNRMzIwMjEuLi4uVVNEAQAAALbcJQACAAAABzI5LjM1OTEBCAAAAAUAAAABMQEAAAALLTIwNjkzODQxMzkDAAAAAjg1AgAAAAQ0Mzc2BAAAAAEwBwAAAAoxMC8yNC8yMDIzCAAAAAk5LzMwLzIwMjEJAAAAATCTjHHWktTbCO3DztaS1NsIMkNJUS5LT1NFOkEwMDAyNzAuSVFfRUZGRUNUX1RBWF9SQVRFLkNRMzIwMTcuLi4uVVNEAQAAALbcJQADAAAAAk5NAQgAAAAFAAAAATEBAAAACjE5MjI5NjYzODcDAAAAAjg1AgAAAAQ0Mzc2BAAAAAEwBwAAAAoxMC8yNC8yMDIzCAAAAAk5LzMw</t>
  </si>
  <si>
    <t>LzIwMTcJAAAAATCTjHHWktTbCOmcztaS1NsIMkNJUS5LT1NFOkEwMDAyNzAuSVFfRUZGRUNUX1RBWF9SQVRFLkNRMzIwMTMuLi4uVVNEAQAAALbcJQACAAAABzI2LjMxMzQBCAAAAAUAAAABMQEAAAAKMTczMzI0ODY5NgMAAAACODUCAAAABDQzNzYEAAAAATAHAAAACjEwLzI0LzIwMjMIAAAACTkvMzAvMjAxMwkAAAABMJOMcdaS1NsI6ZzO1pLU2wgyQ0lRLktPU0U6QTAwMDI3MC5JUV9FRkZFQ1RfVEFYX1JBVEUuQ1EzMjAwOS4uLi5VU0QBAAAAttwlAAMAAAAAAJOMcdaS1NsI6ZzO1pLU2wguQ0lRLlRTRTo3MjY5LklRX0VGRkVDVF9UQVhfUkFURS5DUTMyMDIwLi4uLlVTRAEAAAAPLgoAAgAAAAYyOS42ODIBCAAAAAUAAAABMQEAAAAKMjA3MDgyOTExOAMAAAACNzkCAAAABDQzNzYEAAAAATAHAAAACjEwLzI0LzIwMjMIAAAACTkvMzAvMjAyMAkAAAABMJOMcdaS1NsI6ZzO1pLU2wguQ0lRLlRTRTo3MjY5LklRX0VGRkVDVF9UQVhfUkFURS5DUTMyMDE2Li4uLlVTRAEAAAAPLgoAAgAAAAcyOC40OTI3AQgAAAAFAAAAATEBAAAACjE4MTgwNjMwMDIDAAAAAjc5AgAAAAQ0Mzc2BAAAAAEwBwAAAAoxMC8yNC8yMDIzCAAAAAk5LzMwLzIwMTYJAAAAATCTjHHWktTbCOmcztaS1NsILkNJUS5UU0U6NzI2OS5JUV9FRkZFQ1RfVEFYX1JBVEUuQ1EzMjAxMi4uLi5VU0QBAAAADy4KAAIAAAAHMzcuMDczNwEIAAAA</t>
  </si>
  <si>
    <t>BQAAAAExAQAAAAoxNTc2MDMzMDE0AwAAAAI3OQIAAAAENDM3NgQAAAABMAcAAAAKMTAvMjQvMjAyMwgAAAAJOS8zMC8yMDEyCQAAAAEwk4xx1pLU2wjpnM7WktTbCC5DSVEuVFNFOjcyNjkuSVFfRUZGRUNUX1RBWF9SQVRFLkNRMzIwMDguLi4uVVNEAQAAAA8uCgACAAAABzUwLjExNTQBCAAAAAUAAAABMQEAAAAKMTI1MTI1MzUzMQMAAAACNzkCAAAABDQzNzYEAAAAATAHAAAACjEwLzI0LzIwMjMIAAAACTkvMzAvMjAwOAkAAAABMJOMcdaS1NsI6ZzO1pLU2wgsQ0lRLk5ZU0U6Ri5JUV9FRkZFQ1RfVEFYX1JBVEUuQ1EzMjAxOS4uLi5VU0QBAAAAX58BAAMAAAACTk0BCAAAAAUAAAABMQEAAAAKMjA2NzIxMDI0NAMAAAADMTYwAgAAAAQ0Mzc2BAAAAAEwBwAAAAoxMC8yNC8yMDIzCAAAAAk5LzMwLzIwMTkJAAAAATCTjHHWktTbCOmcztaS1NsILENJUS5OWVNFOkYuSVFfRUZGRUNUX1RBWF9SQVRFLkNRMzIwMTUuLi4uVVNEAQAAAF+fAQACAAAABzMzLjM5NDEBCAAAAAUAAAABMQEAAAAKMTgxNDc4MjcwNAMAAAADMTYwAgAAAAQ0Mzc2BAAAAAEwBwAAAAoxMC8yNC8yMDIzCAAAAAk5LzMwLzIwMTUJAAAAATCTjHHWktTbCOmcztaS1NsILENJUS5OWVNFOkYuSVFfRUZGRUNUX1RBWF9SQVRFLkNRMzIwMTEuLi4uVVNEAQAAAF+fAQACAAAABzEwLjUwOTIBCAAAAAUAAAABMQEAAAAKMTU3MzkzODU5NQMAAAAD</t>
  </si>
  <si>
    <t>MTYwAgAAAAQ0Mzc2BAAAAAEwBwAAAAoxMC8yNC8yMDIzCAAAAAk5LzMwLzIwMTEJAAAAATCTjHHWktTbCOmcztaS1NsILkNJUS5OWVNFOkhNQy5JUV9FRkZFQ1RfVEFYX1JBVEUuQ1EzMjAyMi4uLi5VU0QBAAAAlUEEAAIAAAAHMjYuMzE0OQEIAAAABQAAAAExAQAAAAstMjA3MDczNTkzNQMAAAACNzkCAAAABDQzNzYEAAAAATAHAAAACjEwLzI0LzIwMjMIAAAACTkvMzAvMjAyMgkAAAABMJOMcdaS1NsIw3XO1pLU2wguQ0lRLk5ZU0U6SE1DLklRX0VGRkVDVF9UQVhfUkFURS5DUTMyMDE4Li4uLlVTRAEAAACVQQQAAgAAAAcxOS4wMTM3AQgAAAAFAAAAATEBAAAACjE5MjQ3NDM1NjEDAAAAAjc5AgAAAAQ0Mzc2BAAAAAEwBwAAAAoxMC8yNC8yMDIzCAAAAAk5LzMwLzIwMTgJAAAAATCTjHHWktTbCMN1ztaS1NsILkNJUS5OWVNFOkhNQy5JUV9FRkZFQ1RfVEFYX1JBVEUuQ1EzMjAxNC4uLi5VU0QBAAAAlUEEAAIAAAAGMjQuODQ3AQgAAAAFAAAAATEBAAAACjE3MDk0Mjg2NDQDAAAAAjc5AgAAAAQ0Mzc2BAAAAAEwBwAAAAoxMC8yNC8yMDIzCAAAAAk5LzMwLzIwMTQJAAAAATCTjHHWktTbCOmcztaS1NsILkNJUS5OWVNFOkhNQy5JUV9FRkZFQ1RfVEFYX1JBVEUuQ1EzMjAxMC4uLi5VU0QBAAAAlUEEAAIAAAAHMjkuMzQ4NgEIAAAABQAAAAExAQAAAAoxNDg1OTUxMTU3AwAAAAI3OQIAAAAENDM3NgQAAAAB</t>
  </si>
  <si>
    <t>MAcAAAAKMTAvMjQvMjAyMwgAAAAJOS8zMC8yMDEwCQAAAAEwk4xx1pLU2wjpnM7WktTbCC5DSVEuVFNFOjcyNzAuSVFfRUZGRUNUX1RBWF9SQVRFLkNRMzIwMjEuLi4uVVNEAQAAAFJXDQACAAAABTEuNzI0AQgAAAAFAAAAATEBAAAACy0yMTIyMjA4NDY4AwAAAAI3OQIAAAAENDM3NgQAAAABMAcAAAAKMTAvMjQvMjAyMwgAAAAJOS8zMC8yMDIxCQAAAAEwk4xx1pLU2wjpnM7WktTbCC5DSVEuVFNFOjcyNzAuSVFfRUZGRUNUX1RBWF9SQVRFLkNRMzIwMTcuLi4uVVNEAQAAAFJXDQACAAAABzcxLjI3NDEBCAAAAAUAAAABMQEAAAAKMTg2NDk3OTIzMgMAAAACNzkCAAAABDQzNzYEAAAAATAHAAAACjEwLzI0LzIwMjMIAAAACTkvMzAvMjAxNwkAAAABMJOMcdaS1NsIw3XO1pLU2wguQ0lRLlRTRTo3MjcwLklRX0VGRkVDVF9UQVhfUkFURS5DUTMyMDEzLi4uLlVTRAEAAABSVw0AAgAAAAczNi42OTAzAQgAAAAFAAAAATEBAAAACjE2NDUwOTEzNDkDAAAAAjc5AgAAAAQ0Mzc2BAAAAAEwBwAAAAoxMC8yNC8yMDIzCAAAAAk5LzMwLzIwMTMJAAAAATCTjHHWktTbCMN1ztaS1NsILkNJUS5UU0U6NzI3MC5JUV9FRkZFQ1RfVEFYX1JBVEUuQ1EzMjAwOS4uLi5VU0QBAAAAUlcNAAIAAAAHMTk2LjU3NQEIAAAABQAAAAExAQAAAAoxNDEwOTkxMTc2AwAAAAI3OQIAAAAENDM3NgQAAAABMAcAAAAKMTAvMjQvMjAyMwgA</t>
  </si>
  <si>
    <t>AAAJOS8zMC8yMDA5CQAAAAEwk4xx1pLU2wjDdc7WktTbCDNDSVEuTkFTREFRR1M6VFNMQS5JUV9FRkZFQ1RfVEFYX1JBVEUuQ1EyMjAxMi4uLi5VU0QBAAAAEMaiAQMAAAACTk0BCAAAAAUAAAABMQEAAAAKMTYzMDQwMzg2NwMAAAADMTYwAgAAAAQ0Mzc2BAAAAAEwBwAAAAoxMC8yNC8yMDIzCAAAAAk2LzMwLzIwMTIJAAAAATCTjHHWktTbCMN1ztaS1NsILkNJUS5UU0U6ODA1OC5JUV9FRkZFQ1RfVEFYX1JBVEUuQ1EyMjAxMS4uLi5VU0QBAAAAgf8HAAIAAAAFMzMuNTUBCAAAAAUAAAABMQEAAAAKMTQ2NDg0NDA2MQMAAAACNzkCAAAABDQzNzYEAAAAATAHAAAACjEwLzI0LzIwMjMIAAAACTYvMzAvMjAxMQkAAAABMJOMcdaS1NsIw3XO1pLU2wgyQ0lRLktPU0U6QTAwNTM4MC5JUV9FRkZFQ1RfVEFYX1JBVEUuQ1EyMjAyMi4uLi5VU0QBAAAATFkNAAIAAAAHMjAuNjczMgEIAAAABQAAAAExAQAAAAstMjAzMTU5OTM0MAMAAAACODUCAAAABDQzNzYEAAAAATAHAAAACjEwLzI0LzIwMjMIAAAACTYvMzAvMjAyMgkAAAABMJOMcdaS1NsIw3XO1pLU2wgyQ0lRLktPU0U6QTAwNTM4MC5JUV9FRkZFQ1RfVEFYX1JBVEUuQ1EyMjAxNC4uLi5VU0QBAAAATFkNAAIAAAAHMTkuNzAyNAEIAAAABQAAAAExAQAAAAoxNzY2MDA4MDc2AwAAAAI4NQIAAAAENDM3NgQAAAABMAcAAAAKMTAvMjQvMjAyMwgAAAAJNi8zMC8y</t>
  </si>
  <si>
    <t>MDE0CQAAAAEwk4xx1pLU2wjDdc7WktTbCDJDSVEuS09TRTpBMDA1MzgwLklRX0VGRkVDVF9UQVhfUkFURS5DUTIyMDEwLi4uLlVTRAEAAABMWQ0AAgAAAAcyMi40ODc0AQgAAAAFAAAAATEBAAAACjE1MjY4MzQwNDQDAAAAAjg1AgAAAAQ0Mzc2BAAAAAEwBwAAAAoxMC8yNC8yMDIzCAAAAAk2LzMwLzIwMTAJAAAAATCTjHHWktTbCMN1ztaS1NsIMkNJUS5LT1NFOkEwMDAyNzAuSVFfRUZGRUNUX1RBWF9SQVRFLkNRMjIwMjEuLi4uVVNEAQAAALbcJQACAAAABzI2LjkyMjcBCAAAAAUAAAABMQEAAAALLTIwNjkzNzI3ODEDAAAAAjg1AgAAAAQ0Mzc2BAAAAAEwBwAAAAoxMC8yNC8yMDIzCAAAAAk2LzMwLzIwMjEJAAAAATCTjHHWktTbCMN1ztaS1NsIMkNJUS5LT1NFOkEwMDAyNzAuSVFfRUZGRUNUX1RBWF9SQVRFLkNRMjIwMTcuLi4uVVNEAQAAALbcJQACAAAABzI0Ljc1NTkBCAAAAAUAAAABMQEAAAAKMTkyMjk3NTQ5NQMAAAACODUCAAAABDQzNzYEAAAAATAHAAAACjEwLzI0LzIwMjMIAAAACTYvMzAvMjAxNwkAAAABMJOMcdaS1NsIw3XO1pLU2wguQ0lRLlRTRTo3MjY5LklRX0VGRkVDVF9UQVhfUkFURS5DUTIyMDE2Li4uLlVTRAEAAAAPLgoAAgAAAAcyNC4xODcyAQgAAAAFAAAAATEBAAAACjE4MDM5MjQzNTMDAAAAAjc5AgAAAAQ0Mzc2BAAAAAEwBwAAAAoxMC8yNC8yMDIzCAAAAAk2LzMwLzIwMTYJ</t>
  </si>
  <si>
    <t>AAAAATCTjHHWktTbCItOztaS1NsILkNJUS5UU0U6NzI2OS5JUV9FRkZFQ1RfVEFYX1JBVEUuQ1EyMjAwOC4uLi5VU0QBAAAADy4KAAIAAAAHMjkuMDE3OAEIAAAABQAAAAExAQAAAAoxMTA1MTA5OTQyAwAAAAI3OQIAAAAENDM3NgQAAAABMAcAAAAKMTAvMjQvMjAyMwgAAAAJNi8zMC8yMDA4CQAAAAEwk4xx1pLU2wiLTs7WktTbCCxDSVEuTllTRTpGLklRX0VGRkVDVF9UQVhfUkFURS5DUTIyMDE1Li4uLlVTRAEAAABfnwEAAgAAAAczNC4yMzYxAQgAAAAFAAAAATEBAAAACjE4MDA3MDYyMTEDAAAAAzE2MAIAAAAENDM3NgQAAAABMAcAAAAKMTAvMjQvMjAyMwgAAAAJNi8zMC8yMDE1CQAAAAEwk4xx1pLU2wiLTs7WktTbCCxDSVEuTllTRTpGLklRX0VGRkVDVF9UQVhfUkFURS5DUTIyMDExLi4uLlVTRAEAAABfnwEAAgAAAAY3LjkwNDgBCAAAAAUAAAABMQEAAAAKMTU1NzY5NjQ5NAMAAAADMTYwAgAAAAQ0Mzc2BAAAAAEwBwAAAAoxMC8yNC8yMDIzCAAAAAk2LzMwLzIwMTEJAAAAATCTjHHWktTbCMN1ztaS1NsILkNJUS5OWVNFOkhNQy5JUV9FRkZFQ1RfVEFYX1JBVEUuQ1EyMjAxOC4uLi5VU0QBAAAAlUEEAAIAAAAHMjUuNTU1MgEIAAAABQAAAAExAQAAAAoxODk4OTUzMDc1AwAAAAI3OQIAAAAENDM3NgQAAAABMAcAAAAKMTAvMjQvMjAyMwgAAAAJNi8zMC8yMDE4CQAAAAEwk4xx1pLU2wjDdc7WktTb</t>
  </si>
  <si>
    <t>CC5DSVEuTllTRTpITUMuSVFfRUZGRUNUX1RBWF9SQVRFLkNRMjIwMTQuLi4uVVNEAQAAAJVBBAACAAAABzM0LjQ1NDcBCAAAAAUAAAABMQEAAAAKMTY5NTExNzkzMQMAAAACNzkCAAAABDQzNzYEAAAAATAHAAAACjEwLzI0LzIwMjMIAAAACTYvMzAvMjAxNAkAAAABMJOMcdaS1NsIi07O1pLU2wguQ0lRLk5ZU0U6SE1DLklRX0VGRkVDVF9UQVhfUkFURS5DUTIyMDEwLi4uLlVTRAEAAACVQQQAAgAAAAQzLjkxAQgAAAAFAAAAATEBAAAACjE0NzM3OTUyNjIDAAAAAjc5AgAAAAQ0Mzc2BAAAAAEwBwAAAAoxMC8yNC8yMDIzCAAAAAk2LzMwLzIwMTAJAAAAATCTjHHWktTbCItOztaS1NsILkNJUS5UU0U6NzI3MC5JUV9FRkZFQ1RfVEFYX1JBVEUuQ1EyMjAyMS4uLi5VU0QBAAAAUlcNAAIAAAAHNDUuMDU2NAEIAAAABQAAAAExAQAAAAstMjEzODgzMDc5OAMAAAACNzkCAAAABDQzNzYEAAAAATAHAAAACjEwLzI0LzIwMjMIAAAACTYvMzAvMjAyMQkAAAABMJOMcdaS1NsIi07O1pLU2wguQ0lRLlRTRTo3MjcwLklRX0VGRkVDVF9UQVhfUkFURS5DUTIyMDEzLi4uLlVTRAEAAABSVw0AAgAAAAcyNC4zNTUzAQgAAAAFAAAAATEBAAAACjE2MzA1NzQxNzEDAAAAAjc5AgAAAAQ0Mzc2BAAAAAEwBwAAAAoxMC8yNC8yMDIzCAAAAAk2LzMwLzIwMTMJAAAAATCTjHHWktTbCItOztaS1NsIMkNJUS5LT1NFOkEwMDAyNzAu</t>
  </si>
  <si>
    <t>SVFfRUZGRUNUX1RBWF9SQVRFLkNRMTIwMTMuLi4uVVNEAQAAALbcJQACAAAABjE5LjI5MgEIAAAABQAAAAExAQAAAAoxNzMzMjQ5MzQzAwAAAAI4NQIAAAAENDM3NgQAAAABMAcAAAAKMTAvMjQvMjAyMwgAAAAJMy8zMS8yMDEzCQAAAAEwk4xx1pLU2wiLTs7WktTbCC5DSVEuVFNFOjcyNjkuSVFfRUZGRUNUX1RBWF9SQVRFLkNRMTIwMTYuLi4uVVNEAQAAAA8uCgACAAAABTU0Ljk5AQgAAAAFAAAAATEBAAAACjE3OTkyNDg4NDkDAAAAAjc5AgAAAAQ0Mzc2BAAAAAEwBwAAAAoxMC8yNC8yMDIzCAAAAAkzLzMxLzIwMTYJAAAAATCTjHHWktTbCItOztaS1NsILENJUS5OWVNFOkYuSVFfRUZGRUNUX1RBWF9SQVRFLkNRMTIwMTkuLi4uVVNEAQAAAF+fAQACAAAABzI2LjUyMTcBCAAAAAUAAAABMQEAAAAKMjAzMTc2MDY4OQMAAAADMTYwAgAAAAQ0Mzc2BAAAAAEwBwAAAAoxMC8yNC8yMDIzCAAAAAkzLzMxLzIwMTkJAAAAATCTjHHWktTbCItOztaS1NsILkNJUS5OWVNFOkhNQy5JUV9FRkZFQ1RfVEFYX1JBVEUuQ1ExMjAxNC4uLi5VU0QBAAAAlUEEAAIAAAAHMTYuNzMwMwEIAAAABQAAAAExAQAAAAoxNzQ0MDQ5NjcwAwAAAAI3OQIAAAAENDM3NgQAAAABMAcAAAAKMTAvMjQvMjAyMwgAAAAJMy8zMS8yMDE0CQAAAAEwk4xx1pLU2wiLTs7WktTbCC5DSVEuVFNFOjgwNTguSVFfRUZGRUNUX1RBWF9SQVRFLkNR</t>
  </si>
  <si>
    <t>NDIwMTAuLi4uVVNEAQAAAIH/BwACAAAABzM0LjY1OTYBCAAAAAUAAAABMQEAAAAKMTQzMDIxNDYxMgMAAAACNzkCAAAABDQzNzYEAAAAATAHAAAACjEwLzI0LzIwMjMIAAAACjEyLzMxLzIwMTAJAAAAATCTjHHWktTbCItOztaS1NsIMkNJUS5LT1NFOkEwMDUzODAuSVFfRUZGRUNUX1RBWF9SQVRFLkNRNDIwMDkuLi4uVVNEAQAAAExZDQADAAAAAACTjHHWktTbCItOztaS1NsIMkNJUS5LT1NFOkEwMDAyNzAuSVFfRUZGRUNUX1RBWF9SQVRFLkNRNDIwMTYuLi4uVVNEAQAAALbcJQACAAAABjI5Ljg4MgEIAAAABQAAAAExAQAAAAoxODc1ODc1ODM4AwAAAAI4NQIAAAAENDM3NgQAAAABMAcAAAAKMTAvMjQvMjAyMwgAAAAKMTIvMzEvMjAxNgkAAAABMJOMcdaS1NsIUCbO1pLU2wgzQ0lRLk5BU0RBUUdTOlRTTEEuSVFfRUZGRUNUX1RBWF9SQVRFLkNRMjIwMjIuLi4uVVNEAQAAABDGogECAAAABjguMjg2MQEIAAAABQAAAAExAQAAAAstMjAzNzQxNzU4NwMAAAADMTYwAgAAAAQ0Mzc2BAAAAAEwBwAAAAoxMC8yNC8yMDIzCAAAAAk2LzMwLzIwMjIJAAAAATCTjHHWktTbCFAmztaS1NsIMkNJUS5LT1NFOkEwMDUzODAuSVFfRUZGRUNUX1RBWF9SQVRFLkNRMjIwMTYuLi4uVVNEAQAAAExZDQACAAAABjI1LjkzNQEIAAAABQAAAAExAQAAAAoxODY3Mzc4NzA0AwAAAAI4NQIAAAAENDM3NgQAAAABMAcAAAAKMTAv</t>
  </si>
  <si>
    <t>MjQvMjAyMwgAAAAJNi8zMC8yMDE2CQAAAAEwk4xx1pLU2whQJs7WktTbCDJDSVEuS09TRTpBMDAwMjcwLklRX0VGRkVDVF9UQVhfUkFURS5DUTIyMDE5Li4uLlVTRAEAAAC23CUAAgAAAAcyMi45MjIzAQgAAAAFAAAAATEBAAAACjIwNzE4OTM2OTYDAAAAAjg1AgAAAAQ0Mzc2BAAAAAEwBwAAAAoxMC8yNC8yMDIzCAAAAAk2LzMwLzIwMTkJAAAAATCTjHHWktTbCItOztaS1NsILkNJUS5UU0U6NzI2OS5JUV9FRkZFQ1RfVEFYX1JBVEUuQ1EyMjAyMi4uLi5VU0QBAAAADy4KAAIAAAAHMjQuOTM2NQEIAAAABQAAAAExAQAAAAstMjA4NDE1NDk0NAMAAAACNzkCAAAABDQzNzYEAAAAATAHAAAACjEwLzI0LzIwMjMIAAAACTYvMzAvMjAyMgkAAAABMJOMcdaS1NsIi07O1pLU2wgsQ0lRLk5ZU0U6Ri5JUV9FRkZFQ1RfVEFYX1JBVEUuQ1EyMjAxNy4uLi5VU0QBAAAAX58BAAIAAAAGOS4zMTE1AQgAAAAFAAAAATEBAAAACjE4OTcyNzQ3ODADAAAAAzE2MAIAAAAENDM3NgQAAAABMAcAAAAKMTAvMjQvMjAyMwgAAAAJNi8zMC8yMDE3CQAAAAEwk4xx1pLU2whQJs7WktTbCC5DSVEuTllTRTpITUMuSVFfRUZGRUNUX1RBWF9SQVRFLkNRMTIwMjAuLi4uVVNEAQAAAJVBBAACAAAACDY3My45NDY2AQgAAAAFAAAAATEBAAAACy0yMTQ1MjkyNjc1AwAAAAI3OQIAAAAENDM3NgQAAAABMAcAAAAKMTAvMjQvMjAyMwgAAAAJ</t>
  </si>
  <si>
    <t>My8zMS8yMDIwCQAAAAEwk4xx1pLU2whQJs7WktTbCC5DSVEuVFNFOjcyNzAuSVFfRUZGRUNUX1RBWF9SQVRFLkNRMTIwMTUuLi4uVVNEAQAAAFJXDQACAAAABzMyLjIzNjcBCAAAAAUAAAABMQEAAAAKMTc0NDk1MzMwNAMAAAACNzkCAAAABDQzNzYEAAAAATAHAAAACjEwLzI0LzIwMjMIAAAACTMvMzEvMjAxNQkAAAABMJOMcdaS1NsIUCbO1pLU2wgtQ0lRLk5ZU0U6R00uSVFfRUZGRUNUX1RBWF9SQVRFLkNRNDIwMTkuLi4uVVNEAQAAAFTupQMDAAAAAk5NAQgAAAAFAAAAATEBAAAACjIwNzk1Mjc0NTcDAAAAAzE2MAIAAAAENDM3NgQAAAABMAcAAAAKMTAvMjQvMjAyMwgAAAAKMTIvMzEvMjAxOQkAAAABMJOMcdaS1NsIUCbO1pLU2wguQ0lRLlRTRTo3MjcwLklRX0VGRkVDVF9UQVhfUkFURS5DUTQyMDE0Li4uLlVTRAEAAABSVw0AAgAAAAczMC40Mjc2AQgAAAAFAAAAATEBAAAACjE3MTgxOTE2NDUDAAAAAjc5AgAAAAQ0Mzc2BAAAAAEwBwAAAAoxMC8yNC8yMDIzCAAAAAoxMi8zMS8yMDE0CQAAAAEwk4xx1pLU2whQJs7WktTbCCxDSVEuTllTRTpGLklRX0VGRkVDVF9UQVhfUkFURS5DUTIyMDE2Li4uLlVTRAEAAABfnwEAAgAAAAczMS40MDg2AQgAAAAFAAAAATEBAAAACjE4NTA0MDE5NTcDAAAAAzE2MAIAAAAENDM3NgQAAAABMAcAAAAKMTAvMjQvMjAyMwgAAAAJNi8zMC8yMDE2CQAAAAEwk4xx1pLU</t>
  </si>
  <si>
    <t>2whQJs7WktTbCC5DSVEuTllTRTpITUMuSVFfRUZGRUNUX1RBWF9SQVRFLkNRMjIwMTUuLi4uVVNEAQAAAJVBBAACAAAABzI3Ljc4NzIBCAAAAAUAAAABMQEAAAAKMTgxMDE5NzUzOAMAAAACNzkCAAAABDQzNzYEAAAAATAHAAAACjEwLzI0LzIwMjMIAAAACTYvMzAvMjAxNQkAAAABMJOMcdaS1NsIUCbO1pLU2wguQ0lRLlRTRTo3MjcwLklRX0VGRkVDVF9UQVhfUkFURS5DUTIyMDE4Li4uLlVTRAEAAABSVw0AAgAAAAcyNy4zMjM2AQgAAAAFAAAAATEBAAAACjE5MDAyNDUxOTQDAAAAAjc5AgAAAAQ0Mzc2BAAAAAEwBwAAAAoxMC8yNC8yMDIzCAAAAAk2LzMwLzIwMTgJAAAAATCTjHHWktTbCFAmztaS1NsILUNJUS5OWVNFOkdNLklRX0VGRkVDVF9UQVhfUkFURS5DUTEyMDE1Li4uLlVTRAEAAABU7qUDAgAAAAczNi44MTI4AQgAAAAFAAAAATEBAAAACjE3ODY4NjIwNzgDAAAAAzE2MAIAAAAENDM3NgQAAAABMAcAAAAKMTAvMjQvMjAyMwgAAAAJMy8zMS8yMDE1CQAAAAEwk4xx1pLU2whQJs7WktTbCC5DSVEuVFNFOjcyMDMuSVFfRUZGRUNUX1RBWF9SQVRFLkNRMTIwMTguLi4uVVNEAQAAALzgBAACAAAABzMxLjAzMzkBCAAAAAUAAAABMQEAAAAKMTk2OTA0Nzg3NwMAAAACNzkCAAAABDQzNzYEAAAAATAHAAAACjEwLzI0LzIwMjMIAAAACTMvMzEvMjAxOAkAAAABMJOMcdaS1NsIUCbO1pLU2wguQ0lRLlRT</t>
  </si>
  <si>
    <t>RTo4MDU4LklRX0VGRkVDVF9UQVhfUkFURS5DUTEyMDEyLi4uLlVTRAEAAACB/wcAAgAAAAczMS40MTIzAQgAAAAFAAAAATEBAAAACjE2MzEzODM4NzgDAAAAAjc5AgAAAAQ0Mzc2BAAAAAEwBwAAAAoxMC8yNC8yMDIzCAAAAAkzLzMxLzIwMTIJAAAAATCTjHHWktTbCKIAztaS1NsIMkNJUS5LT1NFOkEwMDAyNzAuSVFfRUZGRUNUX1RBWF9SQVRFLkNRMTIwMTQuLi4uVVNEAQAAALbcJQACAAAABzE3LjY1NjEBCAAAAAUAAAABMQEAAAAKMTc1MjQ5Mzg5NgMAAAACODUCAAAABDQzNzYEAAAAATAHAAAACjEwLzI0LzIwMjMIAAAACTMvMzEvMjAxNAkAAAABMJOMcdaS1NsIogDO1pLU2wguQ0lRLlRTRTo3MjY5LklRX0VGRkVDVF9UQVhfUkFURS5DUTEyMDA5Li4uLlVTRAEAAAAPLgoAAgAAAAcxMS42NTM4AQgAAAAFAAAAATEBAAAACjEzODI1NDI5MTIDAAAAAjc5AgAAAAQ0Mzc2BAAAAAEwBwAAAAoxMC8yNC8yMDIzCAAAAAkzLzMxLzIwMDkJAAAAATCTjHHWktTbCKIAztaS1NsILENJUS5OWVNFOkYuSVFfRUZGRUNUX1RBWF9SQVRFLkNRMTIwMDguLi4uVVNEAQAAAF+fAQACAAAABzMzLjIxNjcBCAAAAAUAAAABMQEAAAAJOTc1ODUxNDg4AwAAAAMxNjACAAAABDQzNzYEAAAAATAHAAAACjEwLzI0LzIwMjMIAAAACTMvMzEvMjAwOAkAAAABMJOMcdaS1NsIUCbO1pLU2wguQ0lRLlRTRTo3MjcwLklRX0VGRkVD</t>
  </si>
  <si>
    <t>VF9UQVhfUkFURS5DUTEyMDEwLi4uLlVTRAEAAABSVw0AAgAAAAgxMzMuMTU0OAEIAAAABQAAAAExAQAAAAoxMzgxMzIzMTg4AwAAAAI3OQIAAAAENDM3NgQAAAABMAcAAAAKMTAvMjQvMjAyMwgAAAAJMy8zMS8yMDEwCQAAAAEwk4xx1pLU2whQJs7WktTbCC1DSVEuTllTRTpHTS5JUV9FRkZFQ1RfVEFYX1JBVEUuQ1E0MjAxNC4uLi5VU0QBAAAAVO6lAwIAAAAGMTIuMTk0AQgAAAAFAAAAATEBAAAACjE3NzQ1NjczNzIDAAAAAzE2MAIAAAAENDM3NgQAAAABMAcAAAAKMTAvMjQvMjAyMwgAAAAKMTIvMzEvMjAxNAkAAAABMJOMcdaS1NsIogDO1pLU2wgtQ0lRLk5ZU0U6R00uSVFfRUZGRUNUX1RBWF9SQVRFLkNRMjIwMjIuLi4uVVNEAQAAAFTupQMCAAAABzIyLjk4MzEBCAAAAAUAAAABMQEAAAALLTIwMzcxOTgxMDUDAAAAAzE2MAIAAAAENDM3NgQAAAABMAcAAAAKMTAvMjQvMjAyMwgAAAAJNi8zMC8yMDIyCQAAAAEwk4xx1pLU2wiiAM7WktTbCC1DSVEuTllTRTpHTS5JUV9FRkZFQ1RfVEFYX1JBVEUuQ1EyMjAxOC4uLi5VU0QBAAAAVO6lAwIAAAAHMTcuOTg5NgEIAAAABQAAAAExAQAAAAoxOTczMzMwMDgzAwAAAAMxNjACAAAABDQzNzYEAAAAATAHAAAACjEwLzI0LzIwMjMIAAAACTYvMzAvMjAxOAkAAAABMJOMcdaS1NsIogDO1pLU2wgtQ0lRLk5ZU0U6R00uSVFfRUZGRUNUX1RBWF9SQVRFLkNRMjIw</t>
  </si>
  <si>
    <t>MTQuLi4uVVNEAQAAAFTupQMDAAAAAk5NAQgAAAAFAAAAATEBAAAACjE3NDY5NTYwODEDAAAAAzE2MAIAAAAENDM3NgQAAAABMAcAAAAKMTAvMjQvMjAyMwgAAAAJNi8zMC8yMDE0CQAAAAEwk4xx1pLU2wiiAM7WktTbCC1DSVEuTllTRTpHTS5JUV9FRkZFQ1RfVEFYX1JBVEUuQ1EyMjAxMC4uLi5VU0QBAAAAVO6lAwIAAAAGMTguMjk3AQgAAAAFAAAAATEBAAAACjE0NjUyOTQ2ODEDAAAAAzE2MAIAAAAENDM3NgQAAAABMAcAAAAKMTAvMjQvMjAyMwgAAAAJNi8zMC8yMDEwCQAAAAEwk4xx1pLU2wiiAM7WktTbCC5DSVEuVFNFOjcyMDMuSVFfRUZGRUNUX1RBWF9SQVRFLkNRMjIwMjEuLi4uVVNEAQAAALzgBAACAAAABzI2LjMwMjQBCAAAAAUAAAABMQEAAAALLTIwNzk3NTIyMTMDAAAAAjc5AgAAAAQ0Mzc2BAAAAAEwBwAAAAoxMC8yNC8yMDIzCAAAAAk2LzMwLzIwMjEJAAAAATCTjHHWktTbCKIAztaS1NsILkNJUS5UU0U6NzIwMy5JUV9FRkZFQ1RfVEFYX1JBVEUuQ1EyMjAxNy4uLi5VU0QBAAAAvOAEAAIAAAAHMjIuNjg4MwEIAAAABQAAAAExAQAAAAoxODU0MDM5MDcwAwAAAAI3OQIAAAAENDM3NgQAAAABMAcAAAAKMTAvMjQvMjAyMwgAAAAJNi8zMC8yMDE3CQAAAAEwk4xx1pLU2wiiAM7WktTbCC5DSVEuVFNFOjcyMDMuSVFfRUZGRUNUX1RBWF9SQVRFLkNRMjIwMTMuLi4uVVNEAQAAALzgBAACAAAA</t>
  </si>
  <si>
    <t>BzI1LjgxMTIBCAAAAAUAAAABMQEAAAAKMTY5NDYzNzI2MgMAAAACNzkCAAAABDQzNzYEAAAAATAHAAAACjEwLzI0LzIwMjMIAAAACTYvMzAvMjAxMwkAAAABMJOMcdaS1NsIogDO1pLU2wguQ0lRLlRTRTo3MjAzLklRX0VGRkVDVF9UQVhfUkFURS5DUTIyMDA5Li4uLlVTRAEAAAC84AQAAwAAAAJOTQEIAAAABQAAAAExAQAAAAoxMzk0ODEyNzU3AwAAAAI3OQIAAAAENDM3NgQAAAABMAcAAAAKMTAvMjQvMjAyMwgAAAAJNi8zMC8yMDA5CQAAAAEwk4xx1pLU2wiiAM7WktTbCDNDSVEuTkFTREFRR1M6VFNMQS5JUV9FRkZFQ1RfVEFYX1JBVEUuQ1EyMjAyMC4uLi5VU0QBAAAAEMaiAQIAAAACMTQBCAAAAAUAAAABMQEAAAALLTIxNDE0NjkwNzIDAAAAAzE2MAIAAAAENDM3NgQAAAABMAcAAAAKMTAvMjQvMjAyMwgAAAAJNi8zMC8yMDIwCQAAAAEwk4xx1pLU2wiiAM7WktTbCDNDSVEuTkFTREFRR1M6VFNMQS5JUV9FRkZFQ1RfVEFYX1JBVEUuQ1EyMjAxNi4uLi5VU0QBAAAAEMaiAQMAAAACTk0BCAAAAAUAAAABMQEAAAAKMTg1MTkzNTg3MAMAAAADMTYwAgAAAAQ0Mzc2BAAAAAEwBwAAAAoxMC8yNC8yMDIzCAAAAAk2LzMwLzIwMTYJAAAAATCTjHHWktTbCIrZzdaS1NsIM0NJUS5OQVNEQVFHUzpUU0xBLklRX0VGRkVDVF9UQVhfUkFURS5DUTIyMDA4Li4uLlVTRAEAAAAQxqIBAwAAAAAAk4xx1pLU2wiK2c3W</t>
  </si>
  <si>
    <t>ktTbCC5DSVEuVFNFOjgwNTguSVFfRUZGRUNUX1RBWF9SQVRFLkNRMjIwMTkuLi4uVVNEAQAAAIH/BwACAAAABzIxLjc3MDkBCAAAAAUAAAABMQEAAAAKMTk3MzIxMzgyOAMAAAACNzkCAAAABDQzNzYEAAAAATAHAAAACjEwLzI0LzIwMjMIAAAACTYvMzAvMjAxOQkAAAABMJOMcdaS1NsIitnN1pLU2wguQ0lRLlRTRTo4MDU4LklRX0VGRkVDVF9UQVhfUkFURS5DUTIyMDE1Li4uLlVTRAEAAACB/wcAAgAAAAcxNC42Mzg3AQgAAAAFAAAAATEBAAAACjE3NDg0NDU2MTEDAAAAAjc5AgAAAAQ0Mzc2BAAAAAEwBwAAAAoxMC8yNC8yMDIzCAAAAAk2LzMwLzIwMTUJAAAAATCTjHHWktTbCIrZzdaS1NsIMkNJUS5LT1NFOkEwMDUzODAuSVFfRUZGRUNUX1RBWF9SQVRFLkNRMjIwMTguLi4uVVNEAQAAAExZDQACAAAABzI4LjE3OTgBCAAAAAUAAAABMQEAAAAKMTk5MzEzODcxMgMAAAACODUCAAAABDQzNzYEAAAAATAHAAAACjEwLzI0LzIwMjMIAAAACTYvMzAvMjAxOAkAAAABMJOMcdaS1NsIogDO1pLU2wgyQ0lRLktPU0U6QTAwMDI3MC5JUV9FRkZFQ1RfVEFYX1JBVEUuQ1EyMjAxMy4uLi5VU0QBAAAAttwlAAIAAAAHMTkuNTkwMgEIAAAABQAAAAExAQAAAAoxNzMzMjQ5Mzk0AwAAAAI4NQIAAAAENDM3NgQAAAABMAcAAAAKMTAvMjQvMjAyMwgAAAAJNi8zMC8yMDEzCQAAAAEwk4xx1pLU2wiK2c3WktTbCDJDSVEu</t>
  </si>
  <si>
    <t>S09TRTpBMDAwMjcwLklRX0VGRkVDVF9UQVhfUkFURS5DUTIyMDA5Li4uLlVTRAEAAAC23CUAAwAAAAAAk4xx1pLU2wiK2c3WktTbCC5DSVEuVFNFOjcyNjkuSVFfRUZGRUNUX1RBWF9SQVRFLkNRMjIwMjAuLi4uVVNEAQAAAA8uCgADAAAAAk5NAQgAAAAFAAAAATEBAAAACjIwNDk3MDM2NDgDAAAAAjc5AgAAAAQ0Mzc2BAAAAAEwBwAAAAoxMC8yNC8yMDIzCAAAAAk2LzMwLzIwMjAJAAAAATCTjHHWktTbCIrZzdaS1NsILkNJUS5UU0U6NzI2OS5JUV9FRkZFQ1RfVEFYX1JBVEUuQ1EyMjAxMi4uLi5VU0QBAAAADy4KAAIAAAAHMzUuODIyMgEIAAAABQAAAAExAQAAAAoxNTU4MzE0NTEyAwAAAAI3OQIAAAAENDM3NgQAAAABMAcAAAAKMTAvMjQvMjAyMwgAAAAJNi8zMC8yMDEyCQAAAAEwk4xx1pLU2wiK2c3WktTbCCxDSVEuTllTRTpGLklRX0VGRkVDVF9UQVhfUkFURS5DUTIyMDE5Li4uLlVTRAEAAABfnwEAAgAAAAcyNi44MjkyAQgAAAAFAAAAATEBAAAACjIwNDczMzc3MDIDAAAAAzE2MAIAAAAENDM3NgQAAAABMAcAAAAKMTAvMjQvMjAyMwgAAAAJNi8zMC8yMDE5CQAAAAEwk4xx1pLU2wiK2c3WktTbCC5DSVEuTllTRTpITUMuSVFfRUZGRUNUX1RBWF9SQVRFLkNRMjIwMjIuLi4uVVNEAQAAAJVBBAACAAAABzMxLjA5NjMBCAAAAAUAAAABMQEAAAALLTIwMzAzOTA5MDgDAAAAAjc5AgAAAAQ0Mzc2BAAA</t>
  </si>
  <si>
    <t>AAEwBwAAAAoxMC8yNC8yMDIzCAAAAAk2LzMwLzIwMjIJAAAAATCTjHHWktTbCIrZzdaS1NsILkNJUS5UU0U6NzI3MC5JUV9FRkZFQ1RfVEFYX1JBVEUuQ1EyMjAxNy4uLi5VU0QBAAAAUlcNAAIAAAAHMzAuMjIwNAEIAAAABQAAAAExAQAAAAoxODUyODM2MzA4AwAAAAI3OQIAAAAENDM3NgQAAAABMAcAAAAKMTAvMjQvMjAyMwgAAAAJNi8zMC8yMDE3CQAAAAEwk4xx1pLU2wiK2c3WktTbCC5DSVEuVFNFOjcyNzAuSVFfRUZGRUNUX1RBWF9SQVRFLkNRMjIwMDkuLi4uVVNEAQAAAFJXDQADAAAAAk5NAQgAAAAFAAAAATEBAAAACjEzOTExNzE1MzUDAAAAAjc5AgAAAAQ0Mzc2BAAAAAEwBwAAAAoxMC8yNC8yMDIzCAAAAAk2LzMwLzIwMDkJAAAAATCTjHHWktTbCIrZzdaS1NsIMkNJUS5LT1NFOkEwMDAyNzAuSVFfRUZGRUNUX1RBWF9SQVRFLkNRMTIwMDkuLi4uVVNEAQAAALbcJQADAAAAAACTjHHWktTbCIrZzdaS1NsILkNJUS5UU0U6NzI2OS5JUV9FRkZFQ1RfVEFYX1JBVEUuQ1ExMjAyMC4uLi5VU0QBAAAADy4KAAIAAAAHNTUuNjM1NQEIAAAABQAAAAExAQAAAAoyMDQzNzcwNDM2AwAAAAI3OQIAAAAENDM3NgQAAAABMAcAAAAKMTAvMjQvMjAyMwgAAAAJMy8zMS8yMDIwCQAAAAEwk4xx1pLU2wiK2c3WktTbCC5DSVEuVFNFOjcyNjkuSVFfRUZGRUNUX1RBWF9SQVRFLkNRMTIwMTIuLi4uVVNEAQAAAA8u</t>
  </si>
  <si>
    <t>CgACAAAABzQ1Ljc3NDgBCAAAAAUAAAABMQEAAAAKMTU1NDk2MTIyOQMAAAACNzkCAAAABDQzNzYEAAAAATAHAAAACjEwLzI0LzIwMjMIAAAACTMvMzEvMjAxMgkAAAABMJOMcdaS1NsI+7HN1pLU2wgsQ0lRLk5ZU0U6Ri5JUV9FRkZFQ1RfVEFYX1JBVEUuQ1ExMjAxNS4uLi5VU0QBAAAAX58BAAIAAAAGMzUuMTMyAQgAAAAFAAAAATEBAAAACjE3ODgxMTQ1MDADAAAAAzE2MAIAAAAENDM3NgQAAAABMAcAAAAKMTAvMjQvMjAyMwgAAAAJMy8zMS8yMDE1CQAAAAEwk4xx1pLU2wj7sc3WktTbCCxDSVEuTllTRTpGLklRX0VGRkVDVF9UQVhfUkFURS5DUTEyMDExLi4uLlVTRAEAAABfnwEAAgAAAAU3LjkyNQEIAAAABQAAAAExAQAAAAoxNTQ1MjIyNTY0AwAAAAMxNjACAAAABDQzNzYEAAAAATAHAAAACjEwLzI0LzIwMjMIAAAACTMvMzEvMjAxMQkAAAABMJOMcdaS1NsI+7HN1pLU2wguQ0lRLk5ZU0U6SE1DLklRX0VGRkVDVF9UQVhfUkFURS5DUTEyMDE4Li4uLlVTRAEAAACVQQQAAgAAAAczNi4wODg1AQgAAAAFAAAAATEBAAAACjE5Njg3OTc2MjYDAAAAAjc5AgAAAAQ0Mzc2BAAAAAEwBwAAAAoxMC8yNC8yMDIzCAAAAAkzLzMxLzIwMTgJAAAAATCTjHHWktTbCPuxzdaS1NsILkNJUS5OWVNFOkhNQy5JUV9FRkZFQ1RfVEFYX1JBVEUuQ1ExMjAxMC4uLi5VU0QBAAAAlUEEAAIAAAAHMzMuMDA1NQEIAAAABQAA</t>
  </si>
  <si>
    <t>AAExAQAAAAoxNDU5NDI3Njg3AwAAAAI3OQIAAAAENDM3NgQAAAABMAcAAAAKMTAvMjQvMjAyMwgAAAAJMy8zMS8yMDEwCQAAAAEwk4xx1pLU2wj7sc3WktTbCC5DSVEuVFNFOjcyNzAuSVFfRUZGRUNUX1RBWF9SQVRFLkNRMTIwMTcuLi4uVVNEAQAAAFJXDQACAAAABzIyLjEwMjYBCAAAAAUAAAABMQEAAAAKMTg2MDQxNTg2MQMAAAACNzkCAAAABDQzNzYEAAAAATAHAAAACjEwLzI0LzIwMjMIAAAACTMvMzEvMjAxNwkAAAABMJOMcdaS1NsI+7HN1pLU2wguQ0lRLlRTRTo3MjcwLklRX0VGRkVDVF9UQVhfUkFURS5DUTEyMDA5Li4uLlVTRAEAAABSVw0AAwAAAAJOTQEIAAAABQAAAAExAQAAAAoxMzgxMzIxMzU4AwAAAAI3OQIAAAAENDM3NgQAAAABMAcAAAAKMTAvMjQvMjAyMwgAAAAJMy8zMS8yMDA5CQAAAAEwk4xx1pLU2wj7sc3WktTbCC5DSVEuVFNFOjgwNTguSVFfRUZGRUNUX1RBWF9SQVRFLkNRNDIwMTguLi4uVVNEAQAAAIH/BwACAAAABzIyLjY0OTEBCAAAAAUAAAABMQEAAAAKMTk0MzY1ODM3NwMAAAACNzkCAAAABDQzNzYEAAAAATAHAAAACjEwLzI0LzIwMjMIAAAACjEyLzMxLzIwMTgJAAAAATCTjHHWktTbCPuxzdaS1NsIMkNJUS5LT1NFOkEwMDUzODAuSVFfRUZGRUNUX1RBWF9SQVRFLkNRNDIwMTMuLi4uVVNEAQAAAExZDQACAAAABzI3LjYyNjcBCAAAAAUAAAABMQEAAAAKMTc1MjA0OTI0</t>
  </si>
  <si>
    <t>MQMAAAACODUCAAAABDQzNzYEAAAAATAHAAAACjEwLzI0LzIwMjMIAAAACjEyLzMxLzIwMTMJAAAAATCTjHHWktTbCPuxzdaS1NsIMkNJUS5LT1NFOkEwMDAyNzAuSVFfRUZGRUNUX1RBWF9SQVRFLkNRNDIwMDguLi4uVVNEAQAAALbcJQADAAAAAACTjHHWktTbCPuxzdaS1NsILkNJUS5UU0U6NzI2OS5JUV9FRkZFQ1RfVEFYX1JBVEUuQ1E0MjAxNS4uLi5VU0QBAAAADy4KAAIAAAAHMzQuNTg2MgEIAAAABQAAAAExAQAAAAoxNzc1ODAxNzYzAwAAAAI3OQIAAAAENDM3NgQAAAABMAcAAAAKMTAvMjQvMjAyMwgAAAAKMTIvMzEvMjAxNQkAAAABMJOMcdaS1NsI+7HN1pLU2wguQ0lRLlRTRTo3MjY5LklRX0VGRkVDVF9UQVhfUkFURS5DUTQyMDExLi4uLlVTRAEAAAAPLgoAAgAAAAc2My44NjcxAQgAAAAFAAAAATEBAAAACjE1MTEzMjMyMDMDAAAAAjc5AgAAAAQ0Mzc2BAAAAAEwBwAAAAoxMC8yNC8yMDIzCAAAAAoxMi8zMS8yMDExCQAAAAEwk4xx1pLU2wj7sc3WktTbCCxDSVEuTllTRTpGLklRX0VGRkVDVF9UQVhfUkFURS5DUTQyMDE4Li4uLlVTRAEAAABfnwEAAwAAAAJOTQEIAAAABQAAAAExAQAAAAoyMDA4MDc3ODY5AwAAAAMxNjACAAAABDQzNzYEAAAAATAHAAAACjEwLzI0LzIwMjMIAAAACjEyLzMxLzIwMTgJAAAAATCTjHHWktTbCPuxzdaS1NsILENJUS5OWVNFOkYuSVFfRUZGRUNUX1RBWF9SQVRF</t>
  </si>
  <si>
    <t>LkNRNDIwMTAuLi4uVVNEAQAAAF+fAQACAAAABzMyLjg1NzEBCAAAAAUAAAABMQEAAAAKMTUxNzMwNDQzOQMAAAADMTYwAgAAAAQ0Mzc2BAAAAAEwBwAAAAoxMC8yNC8yMDIzCAAAAAoxMi8zMS8yMDEwCQAAAAEwk4xx1pLU2wj7sc3WktTbCC5DSVEuTllTRTpITUMuSVFfRUZGRUNUX1RBWF9SQVRFLkNRNDIwMTcuLi4uVVNEAQAAAJVBBAADAAAAAk5NAQgAAAAFAAAAATEBAAAACjE5NDYzNjEzNjEDAAAAAjc5AgAAAAQ0Mzc2BAAAAAEwBwAAAAoxMC8yNC8yMDIzCAAAAAoxMi8zMS8yMDE3CQAAAAEwk4xx1pLU2wj7sc3WktTbCC5DSVEuTllTRTpITUMuSVFfRUZGRUNUX1RBWF9SQVRFLkNRNDIwMTMuLi4uVVNEAQAAAJVBBAACAAAABzMyLjI3MTIBCAAAAAUAAAABMQEAAAAKMTY2MTYwNjg2OQMAAAACNzkCAAAABDQzNzYEAAAAATAHAAAACjEwLzI0LzIwMjMIAAAACjEyLzMxLzIwMTMJAAAAATCTjHHWktTbCOaJzdaS1NsILkNJUS5OWVNFOkhNQy5JUV9FRkZFQ1RfVEFYX1JBVEUuQ1E0MjAwOS4uLi5VU0QBAAAAlUEEAAIAAAAHMzEuNjE2MgEIAAAABQAAAAExAQAAAAoxNDI5MzgwNDUwAwAAAAI3OQIAAAAENDM3NgQAAAABMAcAAAAKMTAvMjQvMjAyMwgAAAAKMTIvMzEvMjAwOQkAAAABMJOMcdaS1NsI5onN1pLU2wguQ0lRLlRTRTo3MjcwLklRX0VGRkVDVF9UQVhfUkFURS5DUTQyMDE2Li4uLlVTRAEA</t>
  </si>
  <si>
    <t>AABSVw0AAgAAAAczMC4wOTA5AQgAAAAFAAAAATEBAAAACjE4Mjc3NTk0NDQDAAAAAjc5AgAAAAQ0Mzc2BAAAAAEwBwAAAAoxMC8yNC8yMDIzCAAAAAoxMi8zMS8yMDE2CQAAAAEwk4xx1pLU2wjmic3WktTbCC5DSVEuVFNFOjcyNzAuSVFfRUZGRUNUX1RBWF9SQVRFLkNRNDIwMDguLi4uVVNEAQAAAFJXDQADAAAAAk5NAQgAAAAFAAAAATEBAAAACjEzMjIxMzMwOTMDAAAAAjc5AgAAAAQ0Mzc2BAAAAAEwBwAAAAoxMC8yNC8yMDIzCAAAAAoxMi8zMS8yMDA4CQAAAAEwk4xx1pLU2wjmic3WktTbCC5DSVEuVFNFOjgwNTguSVFfRUZGRUNUX1RBWF9SQVRFLkNRMzIwMjEuLi4uVVNEAQAAAIH/BwACAAAABzIyLjcwOTEBCAAAAAUAAAABMQEAAAALLTIwNzEzMjAwOTADAAAAAjc5AgAAAAQ0Mzc2BAAAAAEwBwAAAAoxMC8yNC8yMDIzCAAAAAk5LzMwLzIwMjEJAAAAATCTjHHWktTbCOaJzdaS1NsILkNJUS5UU0U6ODA1OC5JUV9FRkZFQ1RfVEFYX1JBVEUuQ1EzMjAwOS4uLi5VU0QBAAAAgf8HAAIAAAAHMjkuODUzNAEIAAAABQAAAAExAQAAAAoxNDExMDU2ODUwAwAAAAI3OQIAAAAENDM3NgQAAAABMAcAAAAKMTAvMjQvMjAyMwgAAAAJOS8zMC8yMDA5CQAAAAEwk4xx1pLU2wjmic3WktTbCDJDSVEuS09TRTpBMDA1MzgwLklRX0VGRkVDVF9UQVhfUkFURS5DUTMyMDA4Li4uLlVTRAEAAABMWQ0AAwAAAAAAk4xx</t>
  </si>
  <si>
    <t>1pLU2wjmic3WktTbCC5DSVEuVFNFOjcyNjkuSVFfRUZGRUNUX1RBWF9SQVRFLkNRMzIwMTguLi4uVVNEAQAAAA8uCgACAAAABzMyLjcyMjcBCAAAAAUAAAABMQEAAAAKMTkyMjExNDgyOQMAAAACNzkCAAAABDQzNzYEAAAAATAHAAAACjEwLzI0LzIwMjMIAAAACTkvMzAvMjAxOAkAAAABMJOMcdaS1NsI5onN1pLU2wgsQ0lRLk5ZU0U6Ri5JUV9FRkZFQ1RfVEFYX1JBVEUuQ1EzMjAyMS4uLi5VU0QBAAAAX58BAAIAAAAGMy4zNDIxAQgAAAAFAAAAATEBAAAACy0yMDczNTU2NjcxAwAAAAMxNjACAAAABDQzNzYEAAAAATAHAAAACjEwLzI0LzIwMjMIAAAACTkvMzAvMjAyMQkAAAABMJOMcdaS1NsI5onN1pLU2wguQ0lRLk5ZU0U6SE1DLklRX0VGRkVDVF9UQVhfUkFURS5DUTMyMDIwLi4uLlVTRAEAAACVQQQAAgAAAAcyNi45NDk0AQgAAAAFAAAAATEBAAAACjIwNzEyMjk2NDEDAAAAAjc5AgAAAAQ0Mzc2BAAAAAEwBwAAAAoxMC8yNC8yMDIzCAAAAAk5LzMwLzIwMjAJAAAAATCTjHHWktTbCOaJzdaS1NsILkNJUS5UU0U6NzI3MC5JUV9FRkZFQ1RfVEFYX1JBVEUuQ1EzMjAxNS4uLi5VU0QBAAAAUlcNAAIAAAAHMzAuNDMyNAEIAAAABQAAAAExAQAAAAoxNzYzOTA2MjI2AwAAAAI3OQIAAAAENDM3NgQAAAABMAcAAAAKMTAvMjQvMjAyMwgAAAAJOS8zMC8yMDE1CQAAAAEwk4xx1pLU2wheZM3WktTbCC5DSVEu</t>
  </si>
  <si>
    <t>VFNFOjcyMDMuSVFfRUZGRUNUX1RBWF9SQVRFLkNRMjIwMTkuLi4uVVNEAQAAALzgBAACAAAABzI2LjI0MDcBCAAAAAUAAAABMQEAAAAKMTk3NTc4NzEwOQMAAAACNzkCAAAABDQzNzYEAAAAATAHAAAACjEwLzI0LzIwMjMIAAAACTYvMzAvMjAxOQkAAAABMJOMcdaS1NsI5onN1pLU2wguQ0lRLlRTRTo4MDU4LklRX0VGRkVDVF9UQVhfUkFURS5DUTIyMDA5Li4uLlVTRAEAAACB/wcAAgAAAAcyNy4xNTY2AQgAAAAFAAAAATEBAAAACjEzOTI1NzU0MTcDAAAAAjc5AgAAAAQ0Mzc2BAAAAAEwBwAAAAoxMC8yNC8yMDIzCAAAAAk2LzMwLzIwMDkJAAAAATCTjHHWktTbCOaJzdaS1NsILkNJUS5UU0U6NzI2OS5JUV9FRkZFQ1RfVEFYX1JBVEUuQ1E0MjAyMS4uLi5VU0QBAAAADy4KAAIAAAAHMjUuNDgxNAEIAAAABQAAAAExAQAAAAstMjExMjYwMTcxNgMAAAACNzkCAAAABDQzNzYEAAAAATAHAAAACjEwLzI0LzIwMjMIAAAACjEyLzMxLzIwMjEJAAAAATCTjHHWktTbCOaJzdaS1NsILkNJUS5UU0U6NzI2OS5JUV9FRkZFQ1RfVEFYX1JBVEUuQ1E0MjAwOS4uLi5VU0QBAAAADy4KAAIAAAAHNDguOTQ1MwEIAAAABQAAAAExAQAAAAoxNDI4ODAyNjY3AwAAAAI3OQIAAAAENDM3NgQAAAABMAcAAAAKMTAvMjQvMjAyMwgAAAAKMTIvMzEvMjAwOQkAAAABMJOMcdaS1NsI5onN1pLU2wguQ0lRLlRTRTo3MjcwLklRX0VG</t>
  </si>
  <si>
    <t>RkVDVF9UQVhfUkFURS5DUTQyMDIyLi4uLlVTRAEAAABSVw0AAgAAAAcxOS45MjY5AQgAAAAFAAAAATEBAAAACy0yMDYxMjE4NDk5AwAAAAI3OQIAAAAENDM3NgQAAAABMAcAAAAKMTAvMjQvMjAyMwgAAAAKMTIvMzEvMjAyMgkAAAABMJOMcdaS1NsIXmTN1pLU2wgzQ0lRLk5BU0RBUUdTOlRTTEEuSVFfRUZGRUNUX1RBWF9SQVRFLkNRMzIwMTcuLi4uVVNEAQAAABDGogEDAAAAAk5NAQgAAAAFAAAAATEBAAAACjE5MTc5MDYwNjADAAAAAzE2MAIAAAAENDM3NgQAAAABMAcAAAAKMTAvMjQvMjAyMwgAAAAJOS8zMC8yMDE3CQAAAAEwk4xx1pLU2wheZM3WktTbCDJDSVEuS09TRTpBMDA1MzgwLklRX0VGRkVDVF9UQVhfUkFURS5DUTMyMDExLi4uLlVTRAEAAABMWQ0AAgAAAAcyMS43OTg0AQgAAAAFAAAAATEBAAAACjE3MzQ2MTAyNTIDAAAAAjg1AgAAAAQ0Mzc2BAAAAAEwBwAAAAoxMC8yNC8yMDIzCAAAAAk5LzMwLzIwMTEJAAAAATCTjHHWktTbCF5kzdaS1NsIMkNJUS5LT1NFOkEwMDAyNzAuSVFfRUZGRUNUX1RBWF9SQVRFLkNRMzIwMTguLi4uVVNEAQAAALbcJQACAAAABjUuODg2NQEIAAAABQAAAAExAQAAAAoxOTkzMTMyMDk4AwAAAAI4NQIAAAAENDM3NgQAAAABMAcAAAAKMTAvMjQvMjAyMwgAAAAJOS8zMC8yMDE4CQAAAAEwk4xx1pLU2wheZM3WktTbCDJDSVEuS09TRTpBMDAwMjcwLklRX0VGRkVD</t>
  </si>
  <si>
    <t>VF9UQVhfUkFURS5DUTMyMDEwLi4uLlVTRAEAAAC23CUAAgAAAAcxOS42MDM3AQgAAAAFAAAAATEBAAAACjE1NDUzMzkzODQDAAAAAjg1AgAAAAQ0Mzc2BAAAAAEwBwAAAAoxMC8yNC8yMDIzCAAAAAk5LzMwLzIwMTAJAAAAATCTjHHWktTbCF5kzdaS1NsILENJUS5OWVNFOkYuSVFfRUZGRUNUX1RBWF9SQVRFLkNRMzIwMTIuLi4uVVNEAQAAAF+fAQACAAAABzI3LjI5MjkBCAAAAAUAAAABMQEAAAAKMTY0MjkxNjAxOAMAAAADMTYwAgAAAAQ0Mzc2BAAAAAEwBwAAAAoxMC8yNC8yMDIzCAAAAAk5LzMwLzIwMTIJAAAAATCTjHHWktTbCF5kzdaS1NsILkNJUS5OWVNFOkhNQy5JUV9FRkZFQ1RfVEFYX1JBVEUuQ1EzMjAxMS4uLi5VU0QBAAAAlUEEAAIAAAAHMzIuMTgwOAEIAAAABQAAAAExAQAAAAoxNTgwNjUzODU2AwAAAAI3OQIAAAAENDM3NgQAAAABMAcAAAAKMTAvMjQvMjAyMwgAAAAJOS8zMC8yMDExCQAAAAEwp7Nx1pLU2wheZM3WktTbCC5DSVEuVFNFOjcyNzAuSVFfRUZGRUNUX1RBWF9SQVRFLkNRMzIwMTAuLi4uVVNEAQAAAFJXDQACAAAABjE4LjIzOAEIAAAABQAAAAExAQAAAAoxNDEwOTkxMTExAwAAAAI3OQIAAAAENDM3NgQAAAABMAcAAAAKMTAvMjQvMjAyMwgAAAAJOS8zMC8yMDEwCQAAAAEwp7Nx1pLU2wheZM3WktTbCC5DSVEuVFNFOjcyMDMuSVFfRUZGRUNUX1RBWF9SQVRFLkNRMjIwMjIu</t>
  </si>
  <si>
    <t>Li4uVVNEAQAAALzgBAACAAAABzI1Ljc4ODcBCAAAAAUAAAABMQEAAAALLTIwMjg1NDUxODgDAAAAAjc5AgAAAAQ0Mzc2BAAAAAEwBwAAAAoxMC8yNC8yMDIzCAAAAAk2LzMwLzIwMjIJAAAAATCns3HWktTbCF5kzdaS1NsILkNJUS5UU0U6ODA1OC5JUV9FRkZFQ1RfVEFYX1JBVEUuQ1EyMjAxMi4uLi5VU0QBAAAAgf8HAAIAAAAHMTcuMjk5MQEIAAAABQAAAAExAQAAAAoxNTU4Mjc3MzgyAwAAAAI3OQIAAAAENDM3NgQAAAABMAcAAAAKMTAvMjQvMjAyMwgAAAAJNi8zMC8yMDEyCQAAAAEwp7Nx1pLU2wheZM3WktTbCDJDSVEuS09TRTpBMDA1MzgwLklRX0VGRkVDVF9UQVhfUkFURS5DUTIyMDE1Li4uLlVTRAEAAABMWQ0AAgAAAAcyNC40NDQ5AQgAAAAFAAAAATEBAAAACjE4MTk2MzQ3MjQDAAAAAjg1AgAAAAQ0Mzc2BAAAAAEwBwAAAAoxMC8yNC8yMDIzCAAAAAk2LzMwLzIwMTUJAAAAATCns3HWktTbCPI8zdaS1NsILkNJUS5UU0U6NzI2OS5JUV9FRkZFQ1RfVEFYX1JBVEUuQ1EyMjAwOS4uLi5VU0QBAAAADy4KAAIAAAAHMzkuMDgzNgEIAAAABQAAAAExAQAAAAoxMzkwODU5NTYwAwAAAAI3OQIAAAAENDM3NgQAAAABMAcAAAAKMTAvMjQvMjAyMwgAAAAJNi8zMC8yMDA5CQAAAAEwp7Nx1pLU2wjyPM3WktTbCCxDSVEuTllTRTpGLklRX0VGRkVDVF9UQVhfUkFURS5DUTIyMDEyLi4uLlVTRAEAAABfnwEA</t>
  </si>
  <si>
    <t>AgAAAAczNC45MjE2AQgAAAAFAAAAATEBAAAACjE2MjkwODk1NTADAAAAAzE2MAIAAAAENDM3NgQAAAABMAcAAAAKMTAvMjQvMjAyMwgAAAAJNi8zMC8yMDEyCQAAAAEwp7Nx1pLU2wheZM3WktTbCDNDSVEuTkFTREFRR1M6VFNMQS5JUV9FRkZFQ1RfVEFYX1JBVEUuQ1ExMjAxNy4uLi5VU0QBAAAAEMaiAQMAAAACTk0BCAAAAAUAAAABMQEAAAAKMTg4NzIzNjQ3OAMAAAADMTYwAgAAAAQ0Mzc2BAAAAAEwBwAAAAoxMC8yNC8yMDIzCAAAAAkzLzMxLzIwMTcJAAAAATCns3HWktTbCF5kzdaS1NsILkNJUS5UU0U6ODA1OC5JUV9FRkZFQ1RfVEFYX1JBVEUuQ1ExMjAwOC4uLi5VU0QBAAAAgf8HAAMAAAAAAKezcdaS1NsIXmTN1pLU2wgyQ0lRLktPU0U6QTAwMDI3MC5JUV9FRkZFQ1RfVEFYX1JBVEUuQ1ExMjAxMC4uLi5VU0QBAAAAttwlAAIAAAAHMjEuNTc5OQEIAAAABQAAAAExAQAAAAoxNzMzMjQ5MzQxAwAAAAI4NQIAAAAENDM3NgQAAAABMAcAAAAKMTAvMjQvMjAyMwgAAAAJMy8zMS8yMDEwCQAAAAEwp7Nx1pLU2wjyPM3WktTbCC5DSVEuTllTRTpITUMuSVFfRUZGRUNUX1RBWF9SQVRFLkNRMTIwMTkuLi4uVVNEAQAAAJVBBAACAAAACDEwNC4wNzU2AQgAAAAFAAAAATEBAAAACjIwNDE4Nzk5NzMDAAAAAjc5AgAAAAQ0Mzc2BAAAAAEwBwAAAAoxMC8yNC8yMDIzCAAAAAkzLzMxLzIwMTkJAAAAATCns3HW</t>
  </si>
  <si>
    <t>ktTbCPI8zdaS1NsILkNJUS5OWVNFOkhNQy5JUV9FRkZFQ1RfVEFYX1JBVEUuQ1ExMjAxMS4uLi5VU0QBAAAAlUEEAAIAAAAHNDguMzYzMQEIAAAABQAAAAExAQAAAAoxNTUyNzUyNjcxAwAAAAI3OQIAAAAENDM3NgQAAAABMAcAAAAKMTAvMjQvMjAyMwgAAAAJMy8zMS8yMDExCQAAAAEwp7Nx1pLU2wjyPM3WktTbCC1DSVEuTllTRTpHTS5JUV9FRkZFQ1RfVEFYX1JBVEUuQ1E0MjAxMC4uLi5VU0QBAAAAVO6lAwMAAAACTk0BCAAAAAUAAAABMQEAAAAKMTUyNTA0MTQ5MQMAAAADMTYwAgAAAAQ0Mzc2BAAAAAEwBwAAAAoxMC8yNC8yMDIzCAAAAAoxMi8zMS8yMDEwCQAAAAEwp7Nx1pLU2wjyPM3WktTbCDNDSVEuTkFTREFRR1M6VFNMQS5JUV9FRkZFQ1RfVEFYX1JBVEUuQ1E0MjAxNi4uLi5VU0QBAAAAEMaiAQMAAAACTk0BCAAAAAUAAAABMQEAAAAKMTg3NTc3MDIwOQMAAAADMTYwAgAAAAQ0Mzc2BAAAAAEwBwAAAAoxMC8yNC8yMDIzCAAAAAoxMi8zMS8yMDE2CQAAAAEwp7Nx1pLU2wjyPM3WktTbCDJDSVEuS09TRTpBMDA1MzgwLklRX0VGRkVDVF9UQVhfUkFURS5DUTQyMDIyLi4uLlVTRAEAAABMWQ0AAwAAAAAAp7Nx1pLU2wjyPM3WktTbCDJDSVEuS09TRTpBMDAwMjcwLklRX0VGRkVDVF9UQVhfUkFURS5DUTQyMDIxLi4uLlVTRAEAAAC23CUAAgAAAAcyMy40ODA2AQgAAAAFAAAAATEBAAAACy0yMDU3</t>
  </si>
  <si>
    <t>NzQyMTkyAwAAAAI4NQIAAAAENDM3NgQAAAABMAcAAAAKMTAvMjQvMjAyMwgAAAAKMTIvMzEvMjAyMQkAAAABMKezcdaS1NsI8jzN1pLU2wgtQ0lRLk5ZU0U6R00uSVFfRUZGRUNUX1RBWF9SQVRFLkNRMTIwMjIuLi4uVVNEAQAAAFTupQMDAAAAAk5NAQgAAAAFAAAAATEBAAAACy0yMDUwMTg5MDg5AwAAAAMxNjACAAAABDQzNzYEAAAAATAHAAAACjEwLzI0LzIwMjMIAAAACTMvMzEvMjAyMgkAAAABMKezcdaS1NsI8jzN1pLU2wgtQ0lRLk5ZU0U6R00uSVFfRUZGRUNUX1RBWF9SQVRFLkNRMTIwMTguLi4uVVNEAQAAAFTupQMCAAAABzI5LjU2ODUBCAAAAAUAAAABMQEAAAAKMTk1ODE1NjY5MAMAAAADMTYwAgAAAAQ0Mzc2BAAAAAEwBwAAAAoxMC8yNC8yMDIzCAAAAAkzLzMxLzIwMTgJAAAAATCns3HWktTbCPI8zdaS1NsILUNJUS5OWVNFOkdNLklRX0VGRkVDVF9UQVhfUkFURS5DUTEyMDE0Li4uLlVTRAEAAABU7qUDAwAAAAJOTQEIAAAABQAAAAExAQAAAAoxNzI5NzI3NTEzAwAAAAMxNjACAAAABDQzNzYEAAAAATAHAAAACjEwLzI0LzIwMjMIAAAACTMvMzEvMjAxNAkAAAABMKezcdaS1NsI8jzN1pLU2wgtQ0lRLk5ZU0U6R00uSVFfRUZGRUNUX1RBWF9SQVRFLkNRMTIwMTAuLi4uVVNEAQAAAFTupQMCAAAABzI5Ljg1MzMBCAAAAAUAAAABMQEAAAAKMTQ1MTYyMTk5MAMAAAADMTYwAgAAAAQ0Mzc2BAAA</t>
  </si>
  <si>
    <t>AAEwBwAAAAoxMC8yNC8yMDIzCAAAAAkzLzMxLzIwMTAJAAAAATCns3HWktTbCFUTzdaS1NsILkNJUS5UU0U6NzIwMy5JUV9FRkZFQ1RfVEFYX1JBVEUuQ1ExMjAyMS4uLi5VU0QBAAAAvOAEAAIAAAAHMjYuMjMyMwEIAAAABQAAAAExAQAAAAstMjA5MDgwODUzNQMAAAACNzkCAAAABDQzNzYEAAAAATAHAAAACjEwLzI0LzIwMjMIAAAACTMvMzEvMjAyMQkAAAABMKezcdaS1NsIVRPN1pLU2wguQ0lRLlRTRTo3MjAzLklRX0VGRkVDVF9UQVhfUkFURS5DUTEyMDE3Li4uLlVTRAEAAAC84AQAAgAAAAcxOS40MTgxAQgAAAAFAAAAATEBAAAACjE4OTQxNTA5ODQDAAAAAjc5AgAAAAQ0Mzc2BAAAAAEwBwAAAAoxMC8yNC8yMDIzCAAAAAkzLzMxLzIwMTcJAAAAATCns3HWktTbCPI8zdaS1NsILkNJUS5UU0U6NzIwMy5JUV9FRkZFQ1RfVEFYX1JBVEUuQ1ExMjAxMy4uLi5VU0QBAAAAvOAEAAIAAAAHMzIuODk4NgEIAAAABQAAAAExAQAAAAoxNjg0Mjc2NzMxAwAAAAI3OQIAAAAENDM3NgQAAAABMAcAAAAKMTAvMjQvMjAyMwgAAAAJMy8zMS8yMDEzCQAAAAEwp7Nx1pLU2wjyPM3WktTbCC5DSVEuVFNFOjcyMDMuSVFfRUZGRUNUX1RBWF9SQVRFLkNRMTIwMDkuLi4uVVNEAQAAALzgBAADAAAAAk5NAQgAAAAFAAAAATEBAAAACjEzODEyMjI2MzUDAAAAAjc5AgAAAAQ0Mzc2BAAAAAEwBwAAAAoxMC8yNC8yMDIzCAAA</t>
  </si>
  <si>
    <t>AAkzLzMxLzIwMDkJAAAAATCns3HWktTbCPI8zdaS1NsIM0NJUS5OQVNEQVFHUzpUU0xBLklRX0VGRkVDVF9UQVhfUkFURS5DUTEyMDIwLi4uLlVTRAEAAAAQxqIBAgAAAAYyLjg1NzEBCAAAAAUAAAABMQEAAAAKMjA5MjgxNTEwMQMAAAADMTYwAgAAAAQ0Mzc2BAAAAAEwBwAAAAoxMC8yNC8yMDIzCAAAAAkzLzMxLzIwMjAJAAAAATCns3HWktTbCFUTzdaS1NsIM0NJUS5OQVNEQVFHUzpUU0xBLklRX0VGRkVDVF9UQVhfUkFURS5DUTEyMDE2Li4uLlVTRAEAAAAQxqIBAwAAAAJOTQEIAAAABQAAAAExAQAAAAoxODQxMzI3MTI0AwAAAAMxNjACAAAABDQzNzYEAAAAATAHAAAACjEwLzI0LzIwMjMIAAAACTMvMzEvMjAxNgkAAAABMKezcdaS1NsIVRPN1pLU2wgzQ0lRLk5BU0RBUUdTOlRTTEEuSVFfRUZGRUNUX1RBWF9SQVRFLkNRMTIwMTIuLi4uVVNEAQAAABDGogEDAAAAAk5NAQgAAAAFAAAAATEBAAAACjE2MTY3NjYxMTYDAAAAAzE2MAIAAAAENDM3NgQAAAABMAcAAAAKMTAvMjQvMjAyMwgAAAAJMy8zMS8yMDEyCQAAAAEwp7Nx1pLU2whVE83WktTbCDNDSVEuTkFTREFRR1M6VFNMQS5JUV9FRkZFQ1RfVEFYX1JBVEUuQ1ExMjAwOC4uLi5VU0QBAAAAEMaiAQMAAAAAAKezcdaS1NsIVRPN1pLU2wguQ0lRLlRTRTo4MDU4LklRX0VGRkVDVF9UQVhfUkFURS5DUTEyMDE5Li4uLlVTRAEAAACB/wcAAgAAAAcy</t>
  </si>
  <si>
    <t>NC4zOTUxAQgAAAAFAAAAATEBAAAACjIwNDE5NDM1MzgDAAAAAjc5AgAAAAQ0Mzc2BAAAAAEwBwAAAAoxMC8yNC8yMDIzCAAAAAkzLzMxLzIwMTkJAAAAATCns3HWktTbCFUTzdaS1NsILkNJUS5UU0U6ODA1OC5JUV9FRkZFQ1RfVEFYX1JBVEUuQ1ExMjAxNS4uLi5VU0QBAAAAgf8HAAIAAAAHNDMuMjE4MgEIAAAABQAAAAExAQAAAAoxNzk3NDc1NzE2AwAAAAI3OQIAAAAENDM3NgQAAAABMAcAAAAKMTAvMjQvMjAyMwgAAAAJMy8zMS8yMDE1CQAAAAEwp7Nx1pLU2whVE83WktTbCC5DSVEuVFNFOjgwNTguSVFfRUZGRUNUX1RBWF9SQVRFLkNRMTIwMTEuLi4uVVNEAQAAAIH/BwACAAAABzI2LjAwMjcBCAAAAAUAAAABMQEAAAAKMTU1ODI3ODg2NAMAAAACNzkCAAAABDQzNzYEAAAAATAHAAAACjEwLzI0LzIwMjMIAAAACTMvMzEvMjAxMQkAAAABMKezcdaS1NsIVRPN1pLU2wgyQ0lRLktPU0U6QTAwNTM4MC5JUV9FRkZFQ1RfVEFYX1JBVEUuQ1ExMjAyMi4uLi5VU0QBAAAATFkNAAIAAAAHMjEuOTk3OQEIAAAABQAAAAExAQAAAAstMjAzMTU4MjQ4MgMAAAACODUCAAAABDQzNzYEAAAAATAHAAAACjEwLzI0LzIwMjMIAAAACTMvMzEvMjAyMgkAAAABMKezcdaS1NsIVRPN1pLU2wgyQ0lRLktPU0U6QTAwNTM4MC5JUV9FRkZFQ1RfVEFYX1JBVEUuQ1ExMjAxOC4uLi5VU0QBAAAATFkNAAIAAAAFMjAuOTgBCAAA</t>
  </si>
  <si>
    <t>AAUAAAABMQEAAAAKMTk3NjkzMDI0MQMAAAACODUCAAAABDQzNzYEAAAAATAHAAAACjEwLzI0LzIwMjMIAAAACTMvMzEvMjAxOAkAAAABMKezcdaS1NsIVRPN1pLU2wgyQ0lRLktPU0U6QTAwNTM4MC5JUV9FRkZFQ1RfVEFYX1JBVEUuQ1ExMjAxNC4uLi5VU0QBAAAATFkNAAIAAAAHMjQuNjk0NwEIAAAABQAAAAExAQAAAAoxNzUzNDk3MjYzAwAAAAI4NQIAAAAENDM3NgQAAAABMAcAAAAKMTAvMjQvMjAyMwgAAAAJMy8zMS8yMDE0CQAAAAEwp7Nx1pLU2whVE83WktTbCDJDSVEuS09TRTpBMDA1MzgwLklRX0VGRkVDVF9UQVhfUkFURS5DUTEyMDEwLi4uLlVTRAEAAABMWQ0AAgAAAAcxOS40NTc1AQgAAAAFAAAAATEBAAAACjE3MzQwODI3NzYDAAAAAjg1AgAAAAQ0Mzc2BAAAAAEwBwAAAAoxMC8yNC8yMDIzCAAAAAkzLzMxLzIwMTAJAAAAATCns3HWktTbCAHtzNaS1NsIMkNJUS5LT1NFOkEwMDAyNzAuSVFfRUZGRUNUX1RBWF9SQVRFLkNRMTIwMjEuLi4uVVNEAQAAALbcJQACAAAABzIxLjU0NzIBCAAAAAUAAAABMQEAAAALLTIwODMyMDYwMTEDAAAAAjg1AgAAAAQ0Mzc2BAAAAAEwBwAAAAoxMC8yNC8yMDIzCAAAAAkzLzMxLzIwMjEJAAAAATCns3HWktTbCFUTzdaS1NsIMkNJUS5LT1NFOkEwMDAyNzAuSVFfRUZGRUNUX1RBWF9SQVRFLkNRMTIwMTcuLi4uVVNEAQAAALbcJQACAAAABjAuMjQ3NAEIAAAA</t>
  </si>
  <si>
    <t>BQAAAAExAQAAAAoxOTAzNjg5NzgxAwAAAAI4NQIAAAAENDM3NgQAAAABMAcAAAAKMTAvMjQvMjAyMwgAAAAJMy8zMS8yMDE3CQAAAAEwp7Nx1pLU2whVE83WktTbCC5DSVEuVFNFOjcyNjkuSVFfRUZGRUNUX1RBWF9SQVRFLkNRMTIwMDguLi4uVVNEAQAAAA8uCgACAAAABzQyLjM0NTEBCAAAAAUAAAABMQEAAAAKMTA2Mjg2NTI0NwMAAAACNzkCAAAABDQzNzYEAAAAATAHAAAACjEwLzI0LzIwMjMIAAAACTMvMzEvMjAwOAkAAAABMKezcdaS1NsIVRPN1pLU2wguQ0lRLk5ZU0U6SE1DLklRX0VGRkVDVF9UQVhfUkFURS5DUTEyMDIyLi4uLlVTRAEAAACVQQQAAgAAAAczNS43NjQ5AQgAAAAFAAAAATEBAAAACy0yMDM5OTA1OTQ4AwAAAAI3OQIAAAAENDM3NgQAAAABMAcAAAAKMTAvMjQvMjAyMwgAAAAJMy8zMS8yMDIyCQAAAAEwp7Nx1pLU2whVE83WktTbCC5DSVEuVFNFOjcyNzAuSVFfRUZGRUNUX1RBWF9SQVRFLkNRMTIwMjEuLi4uVVNEAQAAAFJXDQACAAAABzcxLjA5MzMBCAAAAAUAAAABMQEAAAALLTIxNDQ5NDI2MDcDAAAAAjc5AgAAAAQ0Mzc2BAAAAAEwBwAAAAoxMC8yNC8yMDIzCAAAAAkzLzMxLzIwMjEJAAAAATCns3HWktTbCAHtzNaS1NsILkNJUS5UU0U6NzI3MC5JUV9FRkZFQ1RfVEFYX1JBVEUuQ1ExMjAxMy4uLi5VU0QBAAAAUlcNAAMAAAAAAKezcdaS1NsIAe3M1pLU2wgzQ0lRLk5BU0RB</t>
  </si>
  <si>
    <t>UUdTOlRTTEEuSVFfRUZGRUNUX1RBWF9SQVRFLkNRNDIwMTEuLi4uVVNEAQAAABDGogEDAAAAAk5NAQgAAAAFAAAAATEBAAAACjE1OTA2MTg5ODIDAAAAAzE2MAIAAAAENDM3NgQAAAABMAcAAAAKMTAvMjQvMjAyMwgAAAAKMTIvMzEvMjAxMQkAAAABMKezcdaS1NsIAe3M1pLU2wgyQ0lRLktPU0U6QTAwNTM4MC5JUV9FRkZFQ1RfVEFYX1JBVEUuQ1E0MjAyMS4uLi5VU0QBAAAATFkNAAIAAAAHNTIuNDI2MgEIAAAABQAAAAExAQAAAAstMjA1NzEyODg4OAMAAAACODUCAAAABDQzNzYEAAAAATAHAAAACjEwLzI0LzIwMjMIAAAACjEyLzMxLzIwMjEJAAAAATCns3HWktTbCAHtzNaS1NsILkNJUS5UU0U6NzI2OS5JUV9FRkZFQ1RfVEFYX1JBVEUuQ1E0MjAxOS4uLi5VU0QBAAAADy4KAAIAAAAHMTguODIxNQEIAAAABQAAAAExAQAAAAoyMDE0MDQxMjg4AwAAAAI3OQIAAAAENDM3NgQAAAABMAcAAAAKMTAvMjQvMjAyMwgAAAAKMTIvMzEvMjAxOQkAAAABMKezcdaS1NsIAe3M1pLU2wguQ0lRLlRTRTo4MDU4LklRX0VGRkVDVF9UQVhfUkFURS5DUTMyMDE3Li4uLlVTRAEAAACB/wcAAgAAAAcyNy4wNTAzAQgAAAAFAAAAATEBAAAACjE4NzAxMzI5NDcDAAAAAjc5AgAAAAQ0Mzc2BAAAAAEwBwAAAAoxMC8yNC8yMDIzCAAAAAk5LzMwLzIwMTcJAAAAATCns3HWktTbCAHtzNaS1NsIMkNJUS5LT1NFOkEwMDUzODAu</t>
  </si>
  <si>
    <t>SVFfRUZGRUNUX1RBWF9SQVRFLkNRMzIwMTIuLi4uVVNEAQAAAExZDQACAAAABzIyLjExMzkBCAAAAAUAAAABMQEAAAAKMTY1NzQ3OTg4MgMAAAACODUCAAAABDQzNzYEAAAAATAHAAAACjEwLzI0LzIwMjMIAAAACTkvMzAvMjAxMgkAAAABMKezcdaS1NsIAe3M1pLU2wgyQ0lRLktPU0U6QTAwMDI3MC5JUV9FRkZFQ1RfVEFYX1JBVEUuQ1EzMjAxOS4uLi5VU0QBAAAAttwlAAIAAAAHMjYuOTMyMgEIAAAABQAAAAExAQAAAAoyMDcxODg0OTkzAwAAAAI4NQIAAAAENDM3NgQAAAABMAcAAAAKMTAvMjQvMjAyMwgAAAAJOS8zMC8yMDE5CQAAAAEwp7Nx1pLU2wgB7czWktTbCC5DSVEuVFNFOjcyNjkuSVFfRUZGRUNUX1RBWF9SQVRFLkNRMzIwMjIuLi4uVVNEAQAAAA8uCgACAAAABzMyLjI3OTgBCAAAAAUAAAABMQEAAAALLTIwNzAwNDg0MjEDAAAAAjc5AgAAAAQ0Mzc2BAAAAAEwBwAAAAoxMC8yNC8yMDIzCAAAAAk5LzMwLzIwMjIJAAAAATCns3HWktTbCAHtzNaS1NsILENJUS5OWVNFOkYuSVFfRUZGRUNUX1RBWF9SQVRFLkNRMzIwMTMuLi4uVVNEAQAAAF+fAQACAAAABTM5LjEyAQgAAAAFAAAAATEBAAAACjE3MDQ3MzIxMDQDAAAAAzE2MAIAAAAENDM3NgQAAAABMAcAAAAKMTAvMjQvMjAyMwgAAAAJOS8zMC8yMDEzCQAAAAEwp7Nx1pLU2wgB7czWktTbCC5DSVEuTllTRTpITUMuSVFfRUZGRUNUX1RBWF9S</t>
  </si>
  <si>
    <t>QVRFLkNRMzIwMTYuLi4uVVNEAQAAAJVBBAACAAAABzI5LjEzNDQBCAAAAAUAAAABMQEAAAAKMTg2Nzc1MDk3MQMAAAACNzkCAAAABDQzNzYEAAAAATAHAAAACjEwLzI0LzIwMjMIAAAACTkvMzAvMjAxNgkAAAABMKezcdaS1NsIGsbM1pLU2wguQ0lRLlRTRTo3MjcwLklRX0VGRkVDVF9UQVhfUkFURS5DUTMyMDE5Li4uLlVTRAEAAABSVw0AAgAAAAc1OC41NjE5AQgAAAAFAAAAATEBAAAACjE5OTIxMTAzOTADAAAAAjc5AgAAAAQ0Mzc2BAAAAAEwBwAAAAoxMC8yNC8yMDIzCAAAAAk5LzMwLzIwMTkJAAAAATCns3HWktTbCBrGzNaS1NsILUNJUS5OWVNFOkdNLklRX0VGRkVDVF9UQVhfUkFURS5DUTIyMDE2Li4uLlVTRAEAAABU7qUDAgAAAAcyNC4yMTk4AQgAAAAFAAAAATEBAAAACjE4NTAzMzE1MDUDAAAAAzE2MAIAAAAENDM3NgQAAAABMAcAAAAKMTAvMjQvMjAyMwgAAAAJNi8zMC8yMDE2CQAAAAEwp7Nx1pLU2wgaxszWktTbCC5DSVEuVFNFOjcyMDMuSVFfRUZGRUNUX1RBWF9SQVRFLkNRMjIwMTEuLi4uVVNEAQAAALzgBAADAAAAAk5NAQgAAAAFAAAAATEBAAAACjE0NjgxMjQxOTADAAAAAjc5AgAAAAQ0Mzc2BAAAAAEwBwAAAAoxMC8yNC8yMDIzCAAAAAk2LzMwLzIwMTEJAAAAATCns3HWktTbCAHtzNaS1NsILkNJUS5UU0U6ODA1OC5JUV9FRkZFQ1RfVEFYX1JBVEUuQ1EyMjAyMS4uLi5VU0QBAAAA</t>
  </si>
  <si>
    <t>gf8HAAIAAAAHMTkuNzQ2OQEIAAAABQAAAAExAQAAAAstMjA4Njk2NDgwMgMAAAACNzkCAAAABDQzNzYEAAAAATAHAAAACjEwLzI0LzIwMjMIAAAACTYvMzAvMjAyMQkAAAABMKezcdaS1NsIAe3M1pLU2wguQ0lRLlRTRTo4MDU4LklRX0VGRkVDVF9UQVhfUkFURS5DUTIyMDEzLi4uLlVTRAEAAACB/wcAAgAAAAcyNi41Mzg3AQgAAAAFAAAAATEBAAAACjE2Mjg5MjY4MjcDAAAAAjc5AgAAAAQ0Mzc2BAAAAAEwBwAAAAoxMC8yNC8yMDIzCAAAAAk2LzMwLzIwMTMJAAAAATCns3HWktTbCBrGzNaS1NsIMkNJUS5LT1NFOkEwMDUzODAuSVFfRUZGRUNUX1RBWF9SQVRFLkNRMjIwMjAuLi4uVVNEAQAAAExZDQACAAAABzM2LjcyNzkBCAAAAAUAAAABMQEAAAALLTIxMjA0MTU5MDgDAAAAAjg1AgAAAAQ0Mzc2BAAAAAEwBwAAAAoxMC8yNC8yMDIzCAAAAAk2LzMwLzIwMjAJAAAAATCns3HWktTbCBrGzNaS1NsILkNJUS5UU0U6NzI3MC5JUV9FRkZFQ1RfVEFYX1JBVEUuQ1EyMjAxNS4uLi5VU0QBAAAAUlcNAAIAAAAHMzQuMzEyMQEIAAAABQAAAAExAQAAAAoxNzQ5ODQ5Mjc1AwAAAAI3OQIAAAAENDM3NgQAAAABMAcAAAAKMTAvMjQvMjAyMwgAAAAJNi8zMC8yMDE1CQAAAAEwp7Nx1pLU2wgaxszWktTbCDJDSVEuS09TRTpBMDA1MzgwLklRX0VGRkVDVF9UQVhfUkFURS5DUTEyMDA4Li4uLlVTRAEAAABMWQ0AAwAA</t>
  </si>
  <si>
    <t>AAAAp7Nx1pLU2wgaxszWktTbCC5DSVEuVFNFOjcyNjkuSVFfRUZGRUNUX1RBWF9SQVRFLkNRMTIwMTQuLi4uVVNEAQAAAA8uCgACAAAABzQ0Ljk3NDcBCAAAAAUAAAABMQEAAAAKMTY4NzM1OTIyMgMAAAACNzkCAAAABDQzNzYEAAAAATAHAAAACjEwLzI0LzIwMjMIAAAACTMvMzEvMjAxNAkAAAABMKezcdaS1NsIGsbM1pLU2wgsQ0lRLk5ZU0U6Ri5JUV9FRkZFQ1RfVEFYX1JBVEUuQ1ExMjAwOS4uLi5VU0QBAAAAX58BAAMAAAACTk0BCAAAAAUAAAABMQEAAAAKMTM2MDgwNjQxMwMAAAADMTYwAgAAAAQ0Mzc2BAAAAAEwBwAAAAoxMC8yNC8yMDIzCAAAAAkzLzMxLzIwMDkJAAAAATCns3HWktTbCBrGzNaS1NsILkNJUS5UU0U6NzI3MC5JUV9FRkZFQ1RfVEFYX1JBVEUuQ1ExMjAxOS4uLi5VU0QBAAAAUlcNAAIAAAAHMjAuMjg3NgEIAAAABQAAAAExAQAAAAoxOTY5NDUyMDQ5AwAAAAI3OQIAAAAENDM3NgQAAAABMAcAAAAKMTAvMjQvMjAyMwgAAAAJMy8zMS8yMDE5CQAAAAEwp7Nx1pLU2wgaxszWktTbCDNDSVEuTkFTREFRR1M6VFNMQS5JUV9FRkZFQ1RfVEFYX1JBVEUuQ1E0MjAxMy4uLi5VU0QBAAAAEMaiAQMAAAACTk0BCAAAAAUAAAABMQEAAAAKMTcyMTEyOTY1NAMAAAADMTYwAgAAAAQ0Mzc2BAAAAAEwBwAAAAoxMC8yNC8yMDIzCAAAAAoxMi8zMS8yMDEzCQAAAAEwp7Nx1pLU2wgaxszWktTbCC5D</t>
  </si>
  <si>
    <t>SVEuVFNFOjgwNTguSVFfRUZGRUNUX1RBWF9SQVRFLkNRNDIwMTYuLi4uVVNEAQAAAIH/BwACAAAABzI1LjkyMzQBCAAAAAUAAAABMQEAAAAKMTgyNjE1NTQyMgMAAAACNzkCAAAABDQzNzYEAAAAATAHAAAACjEwLzI0LzIwMjMIAAAACjEyLzMxLzIwMTYJAAAAATCns3HWktTbCBrGzNaS1NsILENJUS5OWVNFOkYuSVFfRUZGRUNUX1RBWF9SQVRFLkNRNDIwMTYuLi4uVVNEAQAAAF+fAQADAAAAAk5NAQgAAAAFAAAAATEBAAAACjE4NzM0NDk4MzYDAAAAAzE2MAIAAAAENDM3NgQAAAABMAcAAAAKMTAvMjQvMjAyMwgAAAAKMTIvMzEvMjAxNgkAAAABMKezcdaS1NsIGsbM1pLU2wgtQ0lRLk5ZU0U6R00uSVFfRUZGRUNUX1RBWF9SQVRFLkNRMzIwMTkuLi4uVVNEAQAAAFTupQMCAAAABzEwLjQ5NTcBCAAAAAUAAAABMQEAAAAKMjA2ODQyOTI4OQMAAAADMTYwAgAAAAQ0Mzc2BAAAAAEwBwAAAAoxMC8yNC8yMDIzCAAAAAk5LzMwLzIwMTkJAAAAATCns3HWktTbCD+czNaS1NsIM0NJUS5OQVNEQVFHUzpUU0xBLklRX0VGRkVDVF9UQVhfUkFURS5DUTMyMDEzLi4uLlVTRAEAAAAQxqIBAwAAAAJOTQEIAAAABQAAAAExAQAAAAoxNzA1MjUxMDM4AwAAAAMxNjACAAAABDQzNzYEAAAAATAHAAAACjEwLzI0LzIwMjMIAAAACTkvMzAvMjAxMwkAAAABMKezcdaS1NsIP5zM1pLU2wguQ0lRLlRTRTo4MDU4LklRX0VGRkVD</t>
  </si>
  <si>
    <t>VF9UQVhfUkFURS5DUTMyMDE2Li4uLlVTRAEAAACB/wcAAgAAAAcyNC43NTM1AQgAAAAFAAAAATEBAAAACjE4MTYwNTQ2MTADAAAAAjc5AgAAAAQ0Mzc2BAAAAAEwBwAAAAoxMC8yNC8yMDIzCAAAAAk5LzMwLzIwMTYJAAAAATCns3HWktTbCD+czNaS1NsILkNJUS5UU0U6ODA1OC5JUV9FRkZFQ1RfVEFYX1JBVEUuQ1EzMjAwOC4uLi5VU0QBAAAAgf8HAAIAAAAHMzMuOTY1NQEIAAAABQAAAAExAQAAAAoxMjUyODQ0MTAzAwAAAAI3OQIAAAAENDM3NgQAAAABMAcAAAAKMTAvMjQvMjAyMwgAAAAJOS8zMC8yMDA4CQAAAAEwp7Nx1pLU2wgaxszWktTbCC5DSVEuVFNFOjcyNjkuSVFfRUZGRUNUX1RBWF9SQVRFLkNRMzIwMTMuLi4uVVNEAQAAAA8uCgACAAAABzM1LjExMzEBCAAAAAUAAAABMQEAAAAKMTY0NTA5MDM4OQMAAAACNzkCAAAABDQzNzYEAAAAATAHAAAACjEwLzI0LzIwMjMIAAAACTkvMzAvMjAxMwkAAAABMKezcdaS1NsIGsbM1pLU2wgsQ0lRLk5ZU0U6Ri5JUV9FRkZFQ1RfVEFYX1JBVEUuQ1EzMjAyMC4uLi5VU0QBAAAAX58BAAIAAAAHMTMuMjgwMQEIAAAABQAAAAExAQAAAAstMjEyNDkyNjYzNgMAAAADMTYwAgAAAAQ0Mzc2BAAAAAEwBwAAAAoxMC8yNC8yMDIzCAAAAAk5LzMwLzIwMjAJAAAAATCns3HWktTbCD+czNaS1NsILENJUS5OWVNFOkYuSVFfRUZGRUNUX1RBWF9SQVRFLkNRMzIwMDgu</t>
  </si>
  <si>
    <t>Li4uVVNEAQAAAF+fAQADAAAAAk5NAQgAAAAFAAAAATEBAAAACjEyNDU0NDY1NDADAAAAAzE2MAIAAAAENDM3NgQAAAABMAcAAAAKMTAvMjQvMjAyMwgAAAAJOS8zMC8yMDA4CQAAAAEwp7Nx1pLU2wg/nMzWktTbCC5DSVEuTllTRTpITUMuSVFfRUZGRUNUX1RBWF9SQVRFLkNRMzIwMTUuLi4uVVNEAQAAAJVBBAACAAAABzMyLjUyMDMBCAAAAAUAAAABMQEAAAAKMTc2NDEwNDQwMwMAAAACNzkCAAAABDQzNzYEAAAAATAHAAAACjEwLzI0LzIwMjMIAAAACTkvMzAvMjAxNQkAAAABMKezcdaS1NsIP5zM1pLU2wguQ0lRLlRTRTo3MjcwLklRX0VGRkVDVF9UQVhfUkFURS5DUTMyMDE0Li4uLlVTRAEAAABSVw0AAgAAAAczNC41MDA3AQgAAAAFAAAAATEBAAAACjE3MDYwOTgyODMDAAAAAjc5AgAAAAQ0Mzc2BAAAAAEwBwAAAAoxMC8yNC8yMDIzCAAAAAk5LzMwLzIwMTQJAAAAATCns3HWktTbCD+czNaS1NsILkNJUS5UU0U6NzIwMy5JUV9FRkZFQ1RfVEFYX1JBVEUuQ1EyMjAxOC4uLi5VU0QBAAAAvOAEAAIAAAAHMjYuNDU3NwEIAAAABQAAAAExAQAAAAoxOTAwMjQ1Njc1AwAAAAI3OQIAAAAENDM3NgQAAAABMAcAAAAKMTAvMjQvMjAyMwgAAAAJNi8zMC8yMDE4CQAAAAEwp7Nx1pLU2wg/nMzWktTbCDNDSVEuTkFTREFRR1M6VFNMQS5JUV9FRkZFQ1RfVEFYX1JBVEUuQ1EyMjAxMy4uLi5VU0QBAAAAEMaiAQMA</t>
  </si>
  <si>
    <t>AAACTk0BCAAAAAUAAAABMQEAAAAKMTY5MDE4NjY5MQMAAAADMTYwAgAAAAQ0Mzc2BAAAAAEwBwAAAAoxMC8yNC8yMDIzCAAAAAk2LzMwLzIwMTMJAAAAATCns3HWktTbCD+czNaS1NsILkNJUS5UU0U6ODA1OC5JUV9FRkZFQ1RfVEFYX1JBVEUuQ1EyMjAyMC4uLi5VU0QBAAAAgf8HAAIAAAAHMjguMTQ0NwEIAAAABQAAAAExAQAAAAoyMDUwMTkzMTEzAwAAAAI3OQIAAAAENDM3NgQAAAABMAcAAAAKMTAvMjQvMjAyMwgAAAAJNi8zMC8yMDIwCQAAAAEwp7Nx1pLU2wg/nMzWktTbCC5DSVEuVFNFOjgwNTguSVFfRUZGRUNUX1RBWF9SQVRFLkNRMjIwMDguLi4uVVNEAQAAAIH/BwACAAAABzI5LjcyODcBCAAAAAUAAAABMQEAAAAKMTExNzkzMTg4OAMAAAACNzkCAAAABDQzNzYEAAAAATAHAAAACjEwLzI0LzIwMjMIAAAACTYvMzAvMjAwOAkAAAABMKezcdaS1NsIP5zM1pLU2wgyQ0lRLktPU0U6QTAwMDI3MC5JUV9FRkZFQ1RfVEFYX1JBVEUuQ1EyMjAxOC4uLi5VU0QBAAAAttwlAAIAAAAHMjUuMzE2MgEIAAAABQAAAAExAQAAAAoxOTkzMTM4ODQwAwAAAAI4NQIAAAAENDM3NgQAAAABMAcAAAAKMTAvMjQvMjAyMwgAAAAJNi8zMC8yMDE4CQAAAAEwp7Nx1pLU2wg/nMzWktTbCDJDSVEuS09TRTpBMDAwMjcwLklRX0VGRkVDVF9UQVhfUkFURS5DUTIyMDE0Li4uLlVTRAEAAAC23CUAAgAAAAcyMi40NjcxAQgA</t>
  </si>
  <si>
    <t>AAAFAAAAATEBAAAACjE3NjYwMDgwOTgDAAAAAjg1AgAAAAQ0Mzc2BAAAAAEwBwAAAAoxMC8yNC8yMDIzCAAAAAk2LzMwLzIwMTQJAAAAATCns3HWktTbCD+czNaS1NsILkNJUS5UU0U6NzI2OS5JUV9FRkZFQ1RfVEFYX1JBVEUuQ1EyMjAyMS4uLi5VU0QBAAAADy4KAAIAAAAGMTYuMDM0AQgAAAAFAAAAATEBAAAACy0yMTM4ODMwNjc4AwAAAAI3OQIAAAAENDM3NgQAAAABMAcAAAAKMTAvMjQvMjAyMwgAAAAJNi8zMC8yMDIxCQAAAAEwp7Nx1pLU2wi4dczWktTbCC5DSVEuVFNFOjcyNzAuSVFfRUZGRUNUX1RBWF9SQVRFLkNRMjIwMTAuLi4uVVNEAQAAAFJXDQACAAAABzIxLjgxMzQBCAAAAAUAAAABMQEAAAAKMTM5MTE3MTcxNgMAAAACNzkCAAAABDQzNzYEAAAAATAHAAAACjEwLzI0LzIwMjMIAAAACTYvMzAvMjAxMAkAAAABMKezcdaS1NsIuHXM1pLU2wguQ0lRLlRTRTo3MjAzLklRX0VGRkVDVF9UQVhfUkFURS5DUTEyMDIyLi4uLlVTRAEAAAC84AQAAgAAAAczNC44MzAxAQgAAAAFAAAAATEBAAAACy0yMDM5MjU2NDIxAwAAAAI3OQIAAAAENDM3NgQAAAABMAcAAAAKMTAvMjQvMjAyMwgAAAAJMy8zMS8yMDIyCQAAAAEwp7Nx1pLU2wg/nMzWktTbCC5DSVEuVFNFOjcyNzAuSVFfRUZGRUNUX1RBWF9SQVRFLkNRMTIwMTQuLi4uVVNEAQAAAFJXDQACAAAABjU3LjM4MgEIAAAABQAAAAExAQAAAAoxNjg2</t>
  </si>
  <si>
    <t>NjU2MDg3AwAAAAI3OQIAAAAENDM3NgQAAAABMAcAAAAKMTAvMjQvMjAyMwgAAAAJMy8zMS8yMDE0CQAAAAEwp7Nx1pLU2wg/nMzWktTbCC5DSVEuVFNFOjcyMDMuSVFfRUZGRUNUX1RBWF9SQVRFLkNRNDIwMTcuLi4uVVNEAQAAALzgBAADAAAAAk5NAQgAAAAFAAAAATEBAAAACjE4NzQxODQ3MTkDAAAAAjc5AgAAAAQ0Mzc2BAAAAAEwBwAAAAoxMC8yNC8yMDIzCAAAAAoxMi8zMS8yMDE3CQAAAAEwp7Nx1pLU2wg/nMzWktTbCC1DSVEuTllTRTpHTS5JUV9FRkZFQ1RfVEFYX1JBVEUuQ1E0MjAyMS4uLi5VU0QBAAAAVO6lAwIAAAAHMjEuMDU0OQEIAAAABQAAAAExAQAAAAstMjA2MjY1OTAyMAMAAAADMTYwAgAAAAQ0Mzc2BAAAAAEwBwAAAAoxMC8yNC8yMDIzCAAAAAoxMi8zMS8yMDIxCQAAAAEwp7Nx1pLU2wi4dczWktTbCC1DSVEuTllTRTpHTS5JUV9FRkZFQ1RfVEFYX1JBVEUuQ1E0MjAxNy4uLi5VU0QBAAAAVO6lAwIAAAAIMjYzLjgxNTUBCAAAAAUAAAABMQEAAAAKMTk0MzkyMjk0OAMAAAADMTYwAgAAAAQ0Mzc2BAAAAAEwBwAAAAoxMC8yNC8yMDIzCAAAAAoxMi8zMS8yMDE3CQAAAAEwp7Nx1pLU2wi4dczWktTbCC1DSVEuTllTRTpHTS5JUV9FRkZFQ1RfVEFYX1JBVEUuQ1E0MjAxMy4uLi5VU0QBAAAAVO6lAwIAAAAHMTEuMjg4OQEIAAAABQAAAAExAQAAAAoxNzE3NjI1NzU2AwAAAAMxNjACAAAA</t>
  </si>
  <si>
    <t>BDQzNzYEAAAAATAHAAAACjEwLzI0LzIwMjMIAAAACjEyLzMxLzIwMTMJAAAAATCns3HWktTbCLh1zNaS1NsILUNJUS5OWVNFOkdNLklRX0VGRkVDVF9UQVhfUkFURS5DUTQyMDA5Li4uLlVTRAEAAABU7qUDAwAAAAJOTQEIAAAABQAAAAExAQAAAAoxNDM0MzU5OTUxAwAAAAMxNjACAAAABDQzNzYEAAAAATAHAAAACjEwLzI0LzIwMjMIAAAACjEyLzMxLzIwMDkJAAAAATCns3HWktTbCLh1zNaS1NsILkNJUS5UU0U6NzIwMy5JUV9FRkZFQ1RfVEFYX1JBVEUuQ1E0MjAyMC4uLi5VU0QBAAAAvOAEAAIAAAAGMjMuOTgxAQgAAAAFAAAAATEBAAAACjIwODAyMDI3NjcDAAAAAjc5AgAAAAQ0Mzc2BAAAAAEwBwAAAAoxMC8yNC8yMDIzCAAAAAoxMi8zMS8yMDIwCQAAAAEwp7Nx1pLU2wi4dczWktTbCC5DSVEuVFNFOjcyMDMuSVFfRUZGRUNUX1RBWF9SQVRFLkNRNDIwMTYuLi4uVVNEAQAAALzgBAACAAAABzI1LjE1MjYBCAAAAAUAAAABMQEAAAAKMTgyNzc1OTgwNgMAAAACNzkCAAAABDQzNzYEAAAAATAHAAAACjEwLzI0LzIwMjMIAAAACjEyLzMxLzIwMTYJAAAAATCns3HWktTbCLh1zNaS1NsILkNJUS5UU0U6NzIwMy5JUV9FRkZFQ1RfVEFYX1JBVEUuQ1E0MjAxMi4uLi5VU0QBAAAAvOAEAAIAAAAHMzUuNTU0NAEIAAAABQAAAAExAQAAAAoxNjYwNzk1MTgxAwAAAAI3OQIAAAAENDM3NgQAAAABMAcAAAAKMTAv</t>
  </si>
  <si>
    <t>MjQvMjAyMwgAAAAKMTIvMzEvMjAxMgkAAAABMKezcdaS1NsIuHXM1pLU2wguQ0lRLlRTRTo3MjAzLklRX0VGRkVDVF9UQVhfUkFURS5DUTQyMDA4Li4uLlVTRAEAAAC84AQAAwAAAAJOTQEIAAAABQAAAAExAQAAAAoxMzIxODgwODY3AwAAAAI3OQIAAAAENDM3NgQAAAABMAcAAAAKMTAvMjQvMjAyMwgAAAAKMTIvMzEvMjAwOAkAAAABMKezcdaS1NsIuHXM1pLU2wgzQ0lRLk5BU0RBUUdTOlRTTEEuSVFfRUZGRUNUX1RBWF9SQVRFLkNRNDIwMTkuLi4uVVNEAQAAABDGogECAAAABzI0LjEzNzkBCAAAAAUAAAABMQEAAAAKMjA3OTEyODc3MAMAAAADMTYwAgAAAAQ0Mzc2BAAAAAEwBwAAAAoxMC8yNC8yMDIzCAAAAAoxMi8zMS8yMDE5CQAAAAEwp7Nx1pLU2wi4dczWktTbCDNDSVEuTkFTREFRR1M6VFNMQS5JUV9FRkZFQ1RfVEFYX1JBVEUuQ1E0MjAxNS4uLi5VU0QBAAAAEMaiAQMAAAACTk0BCAAAAAUAAAABMQEAAAAKMTgzMDE0NDI1MAMAAAADMTYwAgAAAAQ0Mzc2BAAAAAEwBwAAAAoxMC8yNC8yMDIzCAAAAAoxMi8zMS8yMDE1CQAAAAEwp7Nx1pLU2wi4dczWktTbCC5DSVEuVFNFOjgwNTguSVFfRUZGRUNUX1RBWF9SQVRFLkNRNDIwMjIuLi4uVVNEAQAAAIH/BwACAAAABzIyLjA5OTcBCAAAAAUAAAABMQEAAAALLTIwNjI0Njg2MjEDAAAAAjc5AgAAAAQ0Mzc2BAAAAAEwBwAAAAoxMC8yNC8yMDIzCAAA</t>
  </si>
  <si>
    <t>AAoxMi8zMS8yMDIyCQAAAAEwp7Nx1pLU2wj2TczWktTbCC5DSVEuVFNFOjgwNTguSVFfRUZGRUNUX1RBWF9SQVRFLkNRNDIwMTQuLi4uVVNEAQAAAIH/BwACAAAABzM3LjM2NzgBCAAAAAUAAAABMQEAAAAKMTcxNzU0MDY3NgMAAAACNzkCAAAABDQzNzYEAAAAATAHAAAACjEwLzI0LzIwMjMIAAAACjEyLzMxLzIwMTQJAAAAATCns3HWktTbCHF0zNaS1NsIMkNJUS5LT1NFOkEwMDUzODAuSVFfRUZGRUNUX1RBWF9SQVRFLkNRNDIwMTcuLi4uVVNEAQAAAExZDQADAAAAAACns3HWktTbCLh1zNaS1NsIMkNJUS5LT1NFOkEwMDAyNzAuSVFfRUZGRUNUX1RBWF9SQVRFLkNRNDIwMjAuLi4uVVNEAQAAALbcJQACAAAABzEzLjg0MzIBCAAAAAUAAAABMQEAAAALLTIxMDgzMzE1NTUDAAAAAjg1AgAAAAQ0Mzc2BAAAAAEwBwAAAAoxMC8yNC8yMDIzCAAAAAoxMi8zMS8yMDIwCQAAAAEwp7Nx1pLU2wi4dczWktTbCDJDSVEuS09TRTpBMDAwMjcwLklRX0VGRkVDVF9UQVhfUkFURS5DUTQyMDEyLi4uLlVTRAEAAAC23CUAAgAAAAcxMy4zMDUzAQgAAAAFAAAAATEBAAAACjE2ODM0NjYxOTIDAAAAAjg1AgAAAAQ0Mzc2BAAAAAEwBwAAAAoxMC8yNC8yMDIzCAAAAAoxMi8zMS8yMDEyCQAAAAEwp7Nx1pLU2wi4dczWktTbCCxDSVEuTllTRTpGLklRX0VGRkVDVF9UQVhfUkFURS5DUTQyMDIyLi4uLlVTRAEAAABfnwEAAwAA</t>
  </si>
  <si>
    <t>AAJOTQEIAAAABQAAAAExAQAAAAstMjA2MjM3Njc2MQMAAAADMTYwAgAAAAQ0Mzc2BAAAAAEwBwAAAAoxMC8yNC8yMDIzCAAAAAoxMi8zMS8yMDIyCQAAAAEwp7Nx1pLU2wj2TczWktTbCCxDSVEuTllTRTpGLklRX0VGRkVDVF9UQVhfUkFURS5DUTQyMDE0Li4uLlVTRAEAAABfnwEAAwAAAAJOTQEIAAAABQAAAAExAQAAAAoxNzc1NjU0MTM2AwAAAAMxNjACAAAABDQzNzYEAAAAATAHAAAACjEwLzI0LzIwMjMIAAAACjEyLzMxLzIwMTQJAAAAATCns3HWktTbCPZNzNaS1NsILkNJUS5OWVNFOkhNQy5JUV9FRkZFQ1RfVEFYX1JBVEUuQ1E0MjAyMS4uLi5VU0QBAAAAlUEEAAIAAAAHMjcuMTE2NwEIAAAABQAAAAExAQAAAAstMjA2MDE4OTk0NQMAAAACNzkCAAAABDQzNzYEAAAAATAHAAAACjEwLzI0LzIwMjMIAAAACjEyLzMxLzIwMjEJAAAAATCns3HWktTbCPZNzNaS1NsILkNJUS5UU0U6NzI3MC5JUV9FRkZFQ1RfVEFYX1JBVEUuQ1E0MjAyMC4uLi5VU0QBAAAAUlcNAAIAAAAHMjcuMzY3NQEIAAAABQAAAAExAQAAAAoyMDgwMjAyNTEyAwAAAAI3OQIAAAAENDM3NgQAAAABMAcAAAAKMTAvMjQvMjAyMwgAAAAKMTIvMzEvMjAyMAkAAAABMKezcdaS1NsI9k3M1pLU2wguQ0lRLlRTRTo3MjcwLklRX0VGRkVDVF9UQVhfUkFURS5DUTQyMDEyLi4uLlVTRAEAAABSVw0AAgAAAAcxOS43MzI1AQgAAAAFAAAAATEB</t>
  </si>
  <si>
    <t>AAAACjE1ODc5MDQ5ODgDAAAAAjc5AgAAAAQ0Mzc2BAAAAAEwBwAAAAoxMC8yNC8yMDIzCAAAAAoxMi8zMS8yMDEyCQAAAAEwp7Nx1pLU2wj2TczWktTbCDNDSVEuTkFTREFRR1M6VFNMQS5JUV9FRkZFQ1RfVEFYX1JBVEUuQ1EzMjAxMC4uLi5VU0QBAAAAEMaiAQMAAAACTk0BCAAAAAUAAAABMQEAAAAKMTQ4MTg5MTU1MwMAAAADMTYwAgAAAAQ0Mzc2BAAAAAEwBwAAAAoxMC8yNC8yMDIzCAAAAAk5LzMwLzIwMTAJAAAAATCns3HWktTbCPZNzNaS1NsILkNJUS5UU0U6ODA1OC5JUV9FRkZFQ1RfVEFYX1JBVEUuQ1EzMjAxMy4uLi5VU0QBAAAAgf8HAAIAAAAHMjMuNzk1NAEIAAAABQAAAAExAQAAAAoxNjQyOTE2MDU4AwAAAAI3OQIAAAAENDM3NgQAAAABMAcAAAAKMTAvMjQvMjAyMwgAAAAJOS8zMC8yMDEzCQAAAAEwp7Nx1pLU2wj2TczWktTbCDJDSVEuS09TRTpBMDA1MzgwLklRX0VGRkVDVF9UQVhfUkFURS5DUTMyMDIwLi4uLlVTRAEAAABMWQ0AAwAAAAJOTQEIAAAABQAAAAExAQAAAAstMjEyMDQyODk5NgMAAAACODUCAAAABDQzNzYEAAAAATAHAAAACjEwLzI0LzIwMjMIAAAACTkvMzAvMjAyMAkAAAABMKezcdaS1NsI9k3M1pLU2wgyQ0lRLktPU0U6QTAwMDI3MC5JUV9FRkZFQ1RfVEFYX1JBVEUuQ1EzMjAxMS4uLi5VU0QBAAAAttwlAAIAAAAHMjUuODUzMgEIAAAABQAAAAExAQAAAAoxNzMzMjQ4</t>
  </si>
  <si>
    <t>Njg2AwAAAAI4NQIAAAAENDM3NgQAAAABMAcAAAAKMTAvMjQvMjAyMwgAAAAJOS8zMC8yMDExCQAAAAEwp7Nx1pLU2wj2TczWktTbCC5DSVEuVFNFOjcyNjkuSVFfRUZGRUNUX1RBWF9SQVRFLkNRMzIwMTAuLi4uVVNEAQAAAA8uCgACAAAABzUxLjI2OTgBCAAAAAUAAAABMQEAAAAKMTQxMDk5MDkzMAMAAAACNzkCAAAABDQzNzYEAAAAATAHAAAACjEwLzI0LzIwMjMIAAAACTkvMzAvMjAxMAkAAAABMKezcdaS1NsI9k3M1pLU2wgyQ0lRLktPU0U6QTAwNTM4MC5JUV9FRkZFQ1RfVEFYX1JBVEUuQ1EyMjAxMi4uLi5VU0QBAAAATFkNAAIAAAAHMTkuMDE5OQEIAAAABQAAAAExAQAAAAoxNzM0MDg2MTE0AwAAAAI4NQIAAAAENDM3NgQAAAABMAcAAAAKMTAvMjQvMjAyMwgAAAAJNi8zMC8yMDEyCQAAAAEwp7Nx1pLU2wgKI8zWktTbCC5DSVEuVFNFOjcyNjkuSVFfRUZGRUNUX1RBWF9SQVRFLkNRMjIwMTAuLi4uVVNEAQAAAA8uCgACAAAABzM2LjQ4NDYBCAAAAAUAAAABMQEAAAAKMTM5MDg2MDQ0OAMAAAACNzkCAAAABDQzNzYEAAAAATAHAAAACjEwLzI0LzIwMjMIAAAACTYvMzAvMjAxMAkAAAABMKezcdaS1NsICiPM1pLU2wgsQ0lRLk5ZU0U6Ri5JUV9FRkZFQ1RfVEFYX1JBVEUuQ1EyMjAxMy4uLi5VU0QBAAAAX58BAAIAAAAHMzIuMTYwNQEIAAAABQAAAAExAQAAAAoxNjg4OTE0MjAyAwAAAAMxNjACAAAA</t>
  </si>
  <si>
    <t>BDQzNzYEAAAAATAHAAAACjEwLzI0LzIwMjMIAAAACTYvMzAvMjAxMwkAAAABMKezcdaS1NsI9k3M1pLU2wguQ0lRLk5ZU0U6SE1DLklRX0VGRkVDVF9UQVhfUkFURS5DUTIyMDIwLi4uLlVTRAEAAACVQQQAAwAAAAJOTQEIAAAABQAAAAExAQAAAAoyMDQ4Nzk1ODc0AwAAAAI3OQIAAAAENDM3NgQAAAABMAcAAAAKMTAvMjQvMjAyMwgAAAAJNi8zMC8yMDIwCQAAAAEwp7Nx1pLU2wj2TczWktTbCC5DSVEuTllTRTpITUMuSVFfRUZGRUNUX1RBWF9SQVRFLkNRMjIwMTIuLi4uVVNEAQAAAJVBBAACAAAABzM2LjExNTMBCAAAAAUAAAABMQEAAAAKMTU1OTUzNzIwOAMAAAACNzkCAAAABDQzNzYEAAAAATAHAAAACjEwLzI0LzIwMjMIAAAACTYvMzAvMjAxMgkAAAABMKezcdaS1NsI9k3M1pLU2wgyQ0lRLktPU0U6QTAwNTM4MC5JUV9FRkZFQ1RfVEFYX1JBVEUuQ1ExMjAyMC4uLi5VU0QBAAAATFkNAAIAAAAHMjMuNjkwOQEIAAAABQAAAAExAQAAAAstMjEzNjEwOTIwMAMAAAACODUCAAAABDQzNzYEAAAAATAHAAAACjEwLzI0LzIwMjMIAAAACTMvMzEvMjAyMAkAAAABMKezcdaS1NsICiPM1pLU2wguQ0lRLk5ZU0U6SE1DLklRX0VGRkVDVF9UQVhfUkFURS5DUTEyMDEyLi4uLlVTRAEAAACVQQQAAgAAAAczOC43MzE0AQgAAAAFAAAAATEBAAAACjE2MjQwMjU3NjgDAAAAAjc5AgAAAAQ0Mzc2BAAAAAEwBwAAAAox</t>
  </si>
  <si>
    <t>MC8yNC8yMDIzCAAAAAkzLzMxLzIwMTIJAAAAATCns3HWktTbCAojzNaS1NsILkNJUS5UU0U6NzIwMy5JUV9FRkZFQ1RfVEFYX1JBVEUuQ1E0MjAyMi4uLi5VU0QBAAAAvOAEAAIAAAAHMjguMDYxMQEIAAAABQAAAAExAQAAAAstMjA1OTExNzE4NgMAAAACNzkCAAAABDQzNzYEAAAAATAHAAAACjEwLzI0LzIwMjMIAAAACjEyLzMxLzIwMjIJAAAAATCns3HWktTbCAojzNaS1NsIM0NJUS5OQVNEQVFHUzpUU0xBLklRX0VGRkVDVF9UQVhfUkFURS5DUTQyMDA5Li4uLlVTRAEAAAAQxqIBAwAAAAJOTQEIAAAABQAAAAExAQAAAAoxNDg1MDcyNTM4AwAAAAMxNjACAAAABDQzNzYEAAAAATAHAAAACjEwLzI0LzIwMjMIAAAACjEyLzMxLzIwMDkJAAAAATCns3HWktTbCAojzNaS1NsIMkNJUS5LT1NFOkEwMDUzODAuSVFfRUZGRUNUX1RBWF9SQVRFLkNRNDIwMTUuLi4uVVNEAQAAAExZDQACAAAABzI1Ljg3MzEBCAAAAAUAAAABMQEAAAAKMTgzMDM4Mzc0MwMAAAACODUCAAAABDQzNzYEAAAAATAHAAAACjEwLzI0LzIwMjMIAAAACjEyLzMxLzIwMTUJAAAAATCns3HWktTbCAojzNaS1NsIMkNJUS5LT1NFOkEwMDAyNzAuSVFfRUZGRUNUX1RBWF9SQVRFLkNRNDIwMjIuLi4uVVNEAQAAALbcJQACAAAABzIyLjU2OTIBCAAAAAUAAAABMQEAAAALLTIwNTc3NDIzODUDAAAAAjg1AgAAAAQ0Mzc2BAAAAAEwBwAAAAoxMC8y</t>
  </si>
  <si>
    <t>NC8yMDIzCAAAAAoxMi8zMS8yMDIyCQAAAAEwp7Nx1pLU2wgKI8zWktTbCC1DSVEuTllTRTpHTS5JUV9FRkZFQ1RfVEFYX1JBVEUuQ1EzMjAxMS4uLi5VU0QBAAAAVO6lAwIAAAAGNC44NjU4AQgAAAAFAAAAATEBAAAACjE1NzM4NjQ4NDgDAAAAAzE2MAIAAAAENDM3NgQAAAABMAcAAAAKMTAvMjQvMjAyMwgAAAAJOS8zMC8yMDExCQAAAAEwp7Nx1pLU2wgKI8zWktTbCC1DSVEuTllTRTpHTS5JUV9FRkZFQ1RfVEFYX1JBVEUuQ1EzMjAyMS4uLi5VU0QBAAAAVO6lAwIAAAAGNS45ODg5AQgAAAAFAAAAATEBAAAACy0yMDczODIzNzQwAwAAAAMxNjACAAAABDQzNzYEAAAAATAHAAAACjEwLzI0LzIwMjMIAAAACTkvMzAvMjAyMQkAAAABMKezcdaS1NsICiPM1pLU2wgtQ0lRLk5ZU0U6R00uSVFfRUZGRUNUX1RBWF9SQVRFLkNRMzIwMTcuLi4uVVNEAQAAAFTupQMCAAAABzk1LjMwODYBCAAAAAUAAAABMQEAAAAKMTkxNzYxNTg3OAMAAAADMTYwAgAAAAQ0Mzc2BAAAAAEwBwAAAAoxMC8yNC8yMDIzCAAAAAk5LzMwLzIwMTcJAAAAATCns3HWktTbCAojzNaS1NsILUNJUS5OWVNFOkdNLklRX0VGRkVDVF9UQVhfUkFURS5DUTMyMDEzLi4uLlVTRAEAAABU7qUDAgAAAAczMy4wNTg1AQgAAAAFAAAAATEBAAAACjE3MDI5NjgxMTMDAAAAAzE2MAIAAAAENDM3NgQAAAABMAcAAAAKMTAvMjQvMjAyMwgAAAAJOS8zMC8y</t>
  </si>
  <si>
    <t>MDEzCQAAAAEwp7Nx1pLU2wgKI8zWktTbCC1DSVEuTllTRTpHTS5JUV9FRkZFQ1RfVEFYX1JBVEUuQ1EzMjAwOS4uLi5VU0QBAAAAVO6lAwMAAAACTk0BCAAAAAUAAAABMQEAAAAKMTQxMTkzNjMyOQMAAAADMTYwAgAAAAQ0Mzc2BAAAAAEwBwAAAAoxMC8yNC8yMDIzCAAAAAk5LzMwLzIwMDkJAAAAATCns3HWktTbCE36y9aS1NsILkNJUS5UU0U6NzIwMy5JUV9FRkZFQ1RfVEFYX1JBVEUuQ1EzMjAyMC4uLi5VU0QBAAAAvOAEAAIAAAAHMjEuMTAxMwEIAAAABQAAAAExAQAAAAoyMDcwMDY1ODg4AwAAAAI3OQIAAAAENDM3NgQAAAABMAcAAAAKMTAvMjQvMjAyMwgAAAAJOS8zMC8yMDIwCQAAAAEwp7Nx1pLU2whN+svWktTbCC5DSVEuVFNFOjcyMDMuSVFfRUZGRUNUX1RBWF9SQVRFLkNRMzIwMTYuLi4uVVNEAQAAALzgBAACAAAABzI4LjkxNjIBCAAAAAUAAAABMQEAAAAKMTgxODI2NDA3NgMAAAACNzkCAAAABDQzNzYEAAAAATAHAAAACjEwLzI0LzIwMjMIAAAACTkvMzAvMjAxNgkAAAABMKezcdaS1NsIuCHM1pLU2wguQ0lRLlRTRTo3MjAzLklRX0VGRkVDVF9UQVhfUkFURS5DUTMyMDEyLi4uLlVTRAEAAAC84AQAAgAAAAczMy43OTIyAQgAAAAFAAAAATEBAAAACjE2NDgwNDM2NTcDAAAAAjc5AgAAAAQ0Mzc2BAAAAAEwBwAAAAoxMC8yNC8yMDIzCAAAAAk5LzMwLzIwMTIJAAAAATCns3HWktTbCAojzNaS</t>
  </si>
  <si>
    <t>1NsILkNJUS5UU0U6NzIwMy5JUV9FRkZFQ1RfVEFYX1JBVEUuQ1EzMjAwOC4uLi5VU0QBAAAAvOAEAAIAAAAHMzYuMjA5MgEIAAAABQAAAAExAQAAAAoxMjUxMjUxMDE1AwAAAAI3OQIAAAAENDM3NgQAAAABMAcAAAAKMTAvMjQvMjAyMwgAAAAJOS8zMC8yMDA4CQAAAAEwp7Nx1pLU2wgKI8zWktTbCDNDSVEuTkFTREFRR1M6VFNMQS5JUV9FRkZFQ1RfVEFYX1JBVEUuQ1EzMjAxOS4uLi5VU0QBAAAAEMaiAQIAAAAHMTQuNzcyNwEIAAAABQAAAAExAQAAAAoyMDY2MzEwMTMzAwAAAAMxNjACAAAABDQzNzYEAAAAATAHAAAACjEwLzI0LzIwMjMIAAAACTkvMzAvMjAxOQkAAAABMKezcdaS1NsITfrL1pLU2wgzQ0lRLk5BU0RBUUdTOlRTTEEuSVFfRUZGRUNUX1RBWF9SQVRFLkNRMzIwMTUuLi4uVVNEAQAAABDGogEDAAAAAk5NAQgAAAAFAAAAATEBAAAACjE4MTU5MDkzMzQDAAAAAzE2MAIAAAAENDM3NgQAAAABMAcAAAAKMTAvMjQvMjAyMwgAAAAJOS8zMC8yMDE1CQAAAAEwp7Nx1pLU2whN+svWktTbCDNDSVEuTkFTREFRR1M6VFNMQS5JUV9FRkZFQ1RfVEFYX1JBVEUuQ1EzMjAxMS4uLi5VU0QBAAAAEMaiAQMAAAACTk0BCAAAAAUAAAABMQEAAAAKMTU3NTA0NzY4OQMAAAADMTYwAgAAAAQ0Mzc2BAAAAAEwBwAAAAoxMC8yNC8yMDIzCAAAAAk5LzMwLzIwMTEJAAAAATCns3HWktTbCE36y9aS1NsILkNJUS5U</t>
  </si>
  <si>
    <t>U0U6ODA1OC5JUV9FRkZFQ1RfVEFYX1JBVEUuQ1EzMjAyMi4uLi5VU0QBAAAAgf8HAAIAAAAGMjMuNzU4AQgAAAAFAAAAATEBAAAACy0yMDcxMzI0NDI4AwAAAAI3OQIAAAAENDM3NgQAAAABMAcAAAAKMTAvMjQvMjAyMwgAAAAJOS8zMC8yMDIyCQAAAAEwp7Nx1pLU2whN+svWktTbCC5DSVEuVFNFOjgwNTguSVFfRUZGRUNUX1RBWF9SQVRFLkNRMzIwMTguLi4uVVNEAQAAAIH/BwACAAAABzMzLjcxNjIBCAAAAAUAAAABMQEAAAAKMTkxNzc4Mzc3NQMAAAACNzkCAAAABDQzNzYEAAAAATAHAAAACjEwLzI0LzIwMjMIAAAACTkvMzAvMjAxOAkAAAABMKezcdaS1NsITfrL1pLU2wguQ0lRLlRTRTo4MDU4LklRX0VGRkVDVF9UQVhfUkFURS5DUTMyMDE0Li4uLlVTRAEAAACB/wcAAgAAAAcyMi4xNTQxAQgAAAAFAAAAATEBAAAACjE3NzAyMDUyNjcDAAAAAjc5AgAAAAQ0Mzc2BAAAAAEwBwAAAAoxMC8yNC8yMDIzCAAAAAk5LzMwLzIwMTQJAAAAATCns3HWktTbCMPSy9aS1NsILkNJUS5UU0U6ODA1OC5JUV9FRkZFQ1RfVEFYX1JBVEUuQ1EzMjAxMC4uLi5VU0QBAAAAgf8HAAIAAAAHMjQuMjU2NQEIAAAABQAAAAExAQAAAAoxNDExMDU2ODI3AwAAAAI3OQIAAAAENDM3NgQAAAABMAcAAAAKMTAvMjQvMjAyMwgAAAAJOS8zMC8yMDEwCQAAAAEwp7Nx1pLU2whN+svWktTbCDJDSVEuS09TRTpBMDA1MzgwLklRX0VG</t>
  </si>
  <si>
    <t>RkVDVF9UQVhfUkFURS5DUTMyMDIxLi4uLlVTRAEAAABMWQ0AAgAAAAcyMy4yMzk5AQgAAAAFAAAAATEBAAAACy0yMDY5Mzg0MTQ5AwAAAAI4NQIAAAAENDM3NgQAAAABMAcAAAAKMTAvMjQvMjAyMwgAAAAJOS8zMC8yMDIxCQAAAAEwp7Nx1pLU2whN+svWktTbCDJDSVEuS09TRTpBMDA1MzgwLklRX0VGRkVDVF9UQVhfUkFURS5DUTMyMDE3Li4uLlVTRAEAAABMWQ0AAgAAAAcxNC42NTA0AQgAAAAFAAAAATEBAAAACjE5MjI5NjY1MjkDAAAAAjg1AgAAAAQ0Mzc2BAAAAAEwBwAAAAoxMC8yNC8yMDIzCAAAAAk5LzMwLzIwMTcJAAAAATCns3HWktTbCE36y9aS1NsIMkNJUS5LT1NFOkEwMDUzODAuSVFfRUZGRUNUX1RBWF9SQVRFLkNRMzIwMTMuLi4uVVNEAQAAAExZDQACAAAABzE5Ljk3NDUBCAAAAAUAAAABMQEAAAAKMTczMzg5MTQ3MwMAAAACODUCAAAABDQzNzYEAAAAATAHAAAACjEwLzI0LzIwMjMIAAAACTkvMzAvMjAxMwkAAAABMKezcdaS1NsITfrL1pLU2wgyQ0lRLktPU0U6QTAwNTM4MC5JUV9FRkZFQ1RfVEFYX1JBVEUuQ1EzMjAwOS4uLi5VU0QBAAAATFkNAAMAAAAAAKezcdaS1NsIw9LL1pLU2wgyQ0lRLktPU0U6QTAwMDI3MC5JUV9FRkZFQ1RfVEFYX1JBVEUuQ1EzMjAyMC4uLi5VU0QBAAAAttwlAAIAAAAHNDIuMzU4MwEIAAAABQAAAAExAQAAAAstMjEyMDQyODc4OQMAAAACODUCAAAABDQz</t>
  </si>
  <si>
    <t>NzYEAAAAATAHAAAACjEwLzI0LzIwMjMIAAAACTkvMzAvMjAyMAkAAAABMKezcdaS1NsIw9LL1pLU2wgyQ0lRLktPU0U6QTAwMDI3MC5JUV9FRkZFQ1RfVEFYX1JBVEUuQ1EzMjAxNi4uLi5VU0QBAAAAttwlAAIAAAAHMjQuNDQwMQEIAAAABQAAAAExAQAAAAoxODY3MzM1ODUwAwAAAAI4NQIAAAAENDM3NgQAAAABMAcAAAAKMTAvMjQvMjAyMwgAAAAJOS8zMC8yMDE2CQAAAAEwp7Nx1pLU2wjD0svWktTbCDJDSVEuS09TRTpBMDAwMjcwLklRX0VGRkVDVF9UQVhfUkFURS5DUTMyMDEyLi4uLlVTRAEAAAC23CUAAgAAAAczMy4wNTc2AQgAAAAFAAAAATEBAAAACjE3MzMyNDg2OTIDAAAAAjg1AgAAAAQ0Mzc2BAAAAAEwBwAAAAoxMC8yNC8yMDIzCAAAAAk5LzMwLzIwMTIJAAAAATCns3HWktTbCMPSy9aS1NsIMkNJUS5LT1NFOkEwMDAyNzAuSVFfRUZGRUNUX1RBWF9SQVRFLkNRMzIwMDguLi4uVVNEAQAAALbcJQADAAAAAACns3HWktTbCMPSy9aS1NsILkNJUS5UU0U6NzI2OS5JUV9FRkZFQ1RfVEFYX1JBVEUuQ1EzMjAxOS4uLi5VU0QBAAAADy4KAAIAAAAHMzEuODM1MgEIAAAABQAAAAExAQAAAAoxOTkyMjg3NjM2AwAAAAI3OQIAAAAENDM3NgQAAAABMAcAAAAKMTAvMjQvMjAyMwgAAAAJOS8zMC8yMDE5CQAAAAEwp7Nx1pLU2wjD0svWktTbCC5DSVEuVFNFOjcyNjkuSVFfRUZGRUNUX1RBWF9SQVRFLkNR</t>
  </si>
  <si>
    <t>MzIwMTUuLi4uVVNEAQAAAA8uCgACAAAABzM0LjkwOTEBCAAAAAUAAAABMQEAAAAKMTc2NTE0NzQwNAMAAAACNzkCAAAABDQzNzYEAAAAATAHAAAACjEwLzI0LzIwMjMIAAAACTkvMzAvMjAxNQkAAAABMKezcdaS1NsIw9LL1pLU2wguQ0lRLlRTRTo3MjY5LklRX0VGRkVDVF9UQVhfUkFURS5DUTMyMDExLi4uLlVTRAEAAAAPLgoAAgAAAAczMS4yMDU5AQgAAAAFAAAAATEBAAAACjE0ODE2MTQ5OTADAAAAAjc5AgAAAAQ0Mzc2BAAAAAEwBwAAAAoxMC8yNC8yMDIzCAAAAAk5LzMwLzIwMTEJAAAAATCns3HWktTbCMPSy9aS1NsILENJUS5OWVNFOkYuSVFfRUZGRUNUX1RBWF9SQVRFLkNRMzIwMjIuLi4uVVNEAQAAAF+fAQADAAAAAk5NAQgAAAAFAAAAATEBAAAACy0yMDM2NzQ3MDA2AwAAAAMxNjACAAAABDQzNzYEAAAAATAHAAAACjEwLzI0LzIwMjMIAAAACTkvMzAvMjAyMgkAAAABMKezcdaS1NsIw9LL1pLU2wgsQ0lRLk5ZU0U6Ri5JUV9FRkZFQ1RfVEFYX1JBVEUuQ1EzMjAxOC4uLi5VU0QBAAAAX58BAAIAAAAGOS4yMzIxAQgAAAAFAAAAATEBAAAACjE5ODg2OTEyNjYDAAAAAzE2MAIAAAAENDM3NgQAAAABMAcAAAAKMTAvMjQvMjAyMwgAAAAJOS8zMC8yMDE4CQAAAAEwp7Nx1pLU2wjD0svWktTbCCxDSVEuTllTRTpGLklRX0VGRkVDVF9UQVhfUkFURS5DUTMyMDE0Li4uLlVTRAEAAABfnwEAAgAAAAcx</t>
  </si>
  <si>
    <t>OC40MTMzAQgAAAAFAAAAATEBAAAACjE3NjE0MTA0OTcDAAAAAzE2MAIAAAAENDM3NgQAAAABMAcAAAAKMTAvMjQvMjAyMwgAAAAJOS8zMC8yMDE0CQAAAAEwp7Nx1pLU2wg6rMvWktTbCCxDSVEuTllTRTpGLklRX0VGRkVDVF9UQVhfUkFURS5DUTMyMDEwLi4uLlVTRAEAAABfnwEAAgAAAAcxMC41NDU4AQgAAAAFAAAAATEBAAAACjE0ODAyMDA5MzEDAAAAAzE2MAIAAAAENDM3NgQAAAABMAcAAAAKMTAvMjQvMjAyMwgAAAAJOS8zMC8yMDEwCQAAAAEwp7Nx1pLU2wjD0svWktTbCC5DSVEuTllTRTpITUMuSVFfRUZGRUNUX1RBWF9SQVRFLkNRMzIwMjEuLi4uVVNEAQAAAJVBBAACAAAABjMxLjM4MwEIAAAABQAAAAExAQAAAAstMjEyMjQ5NzQ3NAMAAAACNzkCAAAABDQzNzYEAAAAATAHAAAACjEwLzI0LzIwMjMIAAAACTkvMzAvMjAyMQkAAAABMKezcdaS1NsIw9LL1pLU2wguQ0lRLk5ZU0U6SE1DLklRX0VGRkVDVF9UQVhfUkFURS5DUTMyMDE3Li4uLlVTRAEAAACVQQQAAgAAAAcyMS4wMDQ2AQgAAAAFAAAAATEBAAAACjE5MjQ3NDM1NzADAAAAAjc5AgAAAAQ0Mzc2BAAAAAEwBwAAAAoxMC8yNC8yMDIzCAAAAAk5LzMwLzIwMTcJAAAAATCns3HWktTbCMPSy9aS1NsILkNJUS5OWVNFOkhNQy5JUV9FRkZFQ1RfVEFYX1JBVEUuQ1EzMjAxMy4uLi5VU0QBAAAAlUEEAAIAAAAHMzUuMTk0OAEIAAAABQAAAAEx</t>
  </si>
  <si>
    <t>AQAAAAoxNjQ5NDA4MDg3AwAAAAI3OQIAAAAENDM3NgQAAAABMAcAAAAKMTAvMjQvMjAyMwgAAAAJOS8zMC8yMDEzCQAAAAEwp7Nx1pLU2wjD0svWktTbCC5DSVEuTllTRTpITUMuSVFfRUZGRUNUX1RBWF9SQVRFLkNRMzIwMDkuLi4uVVNEAQAAAJVBBAACAAAABzM3LjQ3MTMBCAAAAAUAAAABMQEAAAAKMTQxNTY5MDAzMwMAAAACNzkCAAAABDQzNzYEAAAAATAHAAAACjEwLzI0LzIwMjMIAAAACTkvMzAvMjAwOQkAAAABMKezcdaS1NsIOqzL1pLU2wguQ0lRLlRTRTo3MjcwLklRX0VGRkVDVF9UQVhfUkFURS5DUTMyMDIwLi4uLlVTRAEAAABSVw0AAgAAAAczMS43OTg4AQgAAAAFAAAAATEBAAAACjIwNjk3MjQwMzcDAAAAAjc5AgAAAAQ0Mzc2BAAAAAEwBwAAAAoxMC8yNC8yMDIzCAAAAAk5LzMwLzIwMjAJAAAAATCns3HWktTbCDqsy9aS1NsILkNJUS5UU0U6NzI3MC5JUV9FRkZFQ1RfVEFYX1JBVEUuQ1EzMjAxNi4uLi5VU0QBAAAAUlcNAAIAAAAHMjcuMzIwMgEIAAAABQAAAAExAQAAAAoxODE3MTg2NTYwAwAAAAI3OQIAAAAENDM3NgQAAAABMAcAAAAKMTAvMjQvMjAyMwgAAAAJOS8zMC8yMDE2CQAAAAEwp7Nx1pLU2wg6rMvWktTbCC5DSVEuVFNFOjcyNzAuSVFfRUZGRUNUX1RBWF9SQVRFLkNRMzIwMTIuLi4uVVNEAQAAAFJXDQACAAAABzEwLjMzOTQBCAAAAAUAAAABMQEAAAAKMTU3NTQ0Mjk3NAMA</t>
  </si>
  <si>
    <t>AAACNzkCAAAABDQzNzYEAAAAATAHAAAACjEwLzI0LzIwMjMIAAAACTkvMzAvMjAxMgkAAAABMKezcdaS1NsIOqzL1pLU2wguQ0lRLlRTRTo3MjcwLklRX0VGRkVDVF9UQVhfUkFURS5DUTMyMDA4Li4uLlVTRAEAAABSVw0AAgAAAAc2OC41MjM1AQgAAAAFAAAAATEBAAAACjEyNTI4NTQyOTcDAAAAAjc5AgAAAAQ0Mzc2BAAAAAEwBwAAAAoxMC8yNC8yMDIzCAAAAAk5LzMwLzIwMDgJAAAAATCns3HWktTbCDqsy9aS1NsILUNJUS5OWVNFOkdNLklRX0VGRkVDVF9UQVhfUkFURS5DUTMyMDE2Li4uLlVTRAEAAABU7qUDAgAAAAYyNC45OTMBCAAAAAUAAAABMQEAAAAKMTg2MjQzODY5MQMAAAADMTYwAgAAAAQ0Mzc2BAAAAAEwBwAAAAoxMC8yNC8yMDIzCAAAAAk5LzMwLzIwMTYJAAAAATCns3HWktTbCDqsy9aS1NsILUNJUS5OWVNFOkdNLklRX0VGRkVDVF9UQVhfUkFURS5DUTMyMDA4Li4uLlVTRAEAAABU7qUDAwAAAAJOTQEIAAAABQAAAAExAQAAAAoxMzcxNDMxMzAxAwAAAAMxNjACAAAABDQzNzYEAAAAATAHAAAACjEwLzI0LzIwMjMIAAAACTkvMzAvMjAwOAkAAAABMKezcdaS1NsIOqzL1pLU2wguQ0lRLlRTRTo3MjAzLklRX0VGRkVDVF9UQVhfUkFURS5DUTMyMDE5Li4uLlVTRAEAAAC84AQAAgAAAAcyNi44NDc2AQgAAAAFAAAAAjI5AgAAAAQ0Mzc2AQAAAAoyMDM0OTgzMzM4AwAAAAI3OQQAAAABMAcA</t>
  </si>
  <si>
    <t>AAAKMTAvMjQvMjAyMwgAAAAJOS8zMC8yMDE5CQAAAAEwp7Nx1pLU2wg6rMvWktTbCC5DSVEuVFNFOjcyMDMuSVFfRUZGRUNUX1RBWF9SQVRFLkNRMzIwMTUuLi4uVVNEAQAAALzgBAACAAAABzI3Ljg5MDkBCAAAAAUAAAABMQEAAAAKMTc2NDU0MTA4MAMAAAACNzkCAAAABDQzNzYEAAAAATAHAAAACjEwLzI0LzIwMjMIAAAACTkvMzAvMjAxNQkAAAABMKezcdaS1NsIOqzL1pLU2wgzQ0lRLk5BU0RBUUdTOlRTTEEuSVFfRUZGRUNUX1RBWF9SQVRFLkNRMzIwMjIuLi4uVVNEAQAAABDGogECAAAABjguMzg4MwEIAAAABQAAAAExAQAAAAstMjAzNzQxNjE1OAMAAAADMTYwAgAAAAQ0Mzc2BAAAAAEwBwAAAAoxMC8yNC8yMDIzCAAAAAk5LzMwLzIwMjIJAAAAATCns3HWktTbCDqsy9aS1NsIM0NJUS5OQVNEQVFHUzpUU0xBLklRX0VGRkVDVF9UQVhfUkFURS5DUTMyMDE0Li4uLlVTRAEAAAAQxqIBAwAAAAJOTQEIAAAABQAAAAExAQAAAAoxNzYzMDYxMTMxAwAAAAMxNjACAAAABDQzNzYEAAAAATAHAAAACjEwLzI0LzIwMjMIAAAACTkvMzAvMjAxNAkAAAABMKezcdaS1NsIzoDL1pLU2wgyQ0lRLktPU0U6QTAwMDI3MC5JUV9FRkZFQ1RfVEFYX1JBVEUuQ1EyMjAxMS4uLi5VU0QBAAAAttwlAAIAAAAHMjAuNzU3NAEIAAAABQAAAAExAQAAAAoxNzMzMjQ5Mzg5AwAAAAI4NQIAAAAENDM3NgQAAAABMAcAAAAKMTAv</t>
  </si>
  <si>
    <t>MjQvMjAyMwgAAAAJNi8zMC8yMDExCQAAAAEwp7Nx1pLU2wjOgMvWktTbCC5DSVEuTllTRTpITUMuSVFfRUZGRUNUX1RBWF9SQVRFLkNRMjIwMTYuLi4uVVNEAQAAAJVBBAACAAAABzM0LjE4NjcBCAAAAAUAAAABMQEAAAAKMTg1NjYyNTQwMAMAAAACNzkCAAAABDQzNzYEAAAAATAHAAAACjEwLzI0LzIwMjMIAAAACTYvMzAvMjAxNgkAAAABMKezcdaS1NsIOqzL1pLU2wgyQ0lRLktPU0U6QTAwNTM4MC5JUV9FRkZFQ1RfVEFYX1JBVEUuQ1ExMjAxMi4uLi5VU0QBAAAATFkNAAIAAAAHMjIuMTI1NQEIAAAABQAAAAExAQAAAAoxNjQwMzMwNDQ1AwAAAAI4NQIAAAAENDM3NgQAAAABMAcAAAAKMTAvMjQvMjAyMwgAAAAJMy8zMS8yMDEyCQAAAAEwp7Nx1pLU2wg6rMvWktTbCC5DSVEuVFNFOjcyNjkuSVFfRUZGRUNUX1RBWF9SQVRFLkNRMTIwMjIuLi4uVVNEAQAAAA8uCgACAAAABzQ3Ljk3NzcBCAAAAAUAAAABMQEAAAALLTIwODk3ODM3MTADAAAAAjc5AgAAAAQ0Mzc2BAAAAAEwBwAAAAoxMC8yNC8yMDIzCAAAAAkzLzMxLzIwMjIJAAAAATCns3HWktTbCDqsy9aS1NsILkNJUS5UU0U6NzI2OS5JUV9FRkZFQ1RfVEFYX1JBVEUuQ1ExMjAxMC4uLi5VU0QBAAAADy4KAAIAAAAFNDMuMzIBCAAAAAUAAAABMQEAAAAKMTM4MjU0NDc0NgMAAAACNzkCAAAABDQzNzYEAAAAATAHAAAACjEwLzI0LzIwMjMIAAAACTMv</t>
  </si>
  <si>
    <t>MzEvMjAxMAkAAAABMKezcdaS1NsIzoDL1pLU2wgsQ0lRLk5ZU0U6Ri5JUV9FRkZFQ1RfVEFYX1JBVEUuQ1ExMjAxMy4uLi5VU0QBAAAAX58BAAIAAAAHMjQuMDY5NwEIAAAABQAAAAExAQAAAAoxNjc1MDE2NTc3AwAAAAMxNjACAAAABDQzNzYEAAAAATAHAAAACjEwLzI0LzIwMjMIAAAACTMvMzEvMjAxMwkAAAABMKezcdaS1NsIzoDL1pLU2wguQ0lRLk5ZU0U6SE1DLklRX0VGRkVDVF9UQVhfUkFURS5DUTEyMDA4Li4uLlVTRAEAAACVQQQAAgAAAAc4MS43MTU5AQgAAAAFAAAAATEBAAAACjEwNjI4NjUxOTgDAAAAAjc5AgAAAAQ0Mzc2BAAAAAEwBwAAAAoxMC8yNC8yMDIzCAAAAAkzLzMxLzIwMDgJAAAAATCns3HWktTbCM6Ay9aS1NsILUNJUS5OWVNFOkdNLklRX0VGRkVDVF9UQVhfUkFURS5DUTQyMDE1Li4uLlVTRAEAAABU7qUDAwAAAAJOTQEIAAAABQAAAAExAQAAAAoxODI2NjU2NTc1AwAAAAMxNjACAAAABDQzNzYEAAAAATAHAAAACjEwLzI0LzIwMjMIAAAACjEyLzMxLzIwMTUJAAAAATCns3HWktTbCM6Ay9aS1NsIM0NJUS5OQVNEQVFHUzpUU0xBLklRX0VGRkVDVF9UQVhfUkFURS5DUTQyMDIxLi4uLlVTRAEAAAAQxqIBAgAAAAcxMS4wODE1AQgAAAAFAAAAATEBAAAACy0yMDYyNjgwOTQ4AwAAAAMxNjACAAAABDQzNzYEAAAAATAHAAAACjEwLzI0LzIwMjMIAAAACjEyLzMxLzIwMjEJAAAAATCn</t>
  </si>
  <si>
    <t>s3HWktTbCM6Ay9aS1NsIMkNJUS5LT1NFOkEwMDUzODAuSVFfRUZGRUNUX1RBWF9SQVRFLkNRNDIwMTEuLi4uVVNEAQAAAExZDQACAAAABzIxLjMzMjYBCAAAAAUAAAABMQEAAAAKMTYwNjI2NDg2NQMAAAACODUCAAAABDQzNzYEAAAAATAHAAAACjEwLzI0LzIwMjMIAAAACjEyLzMxLzIwMTEJAAAAATCns3HWktTbCM6Ay9aS1NsIMkNJUS5LT1NFOkEwMDAyNzAuSVFfRUZGRUNUX1RBWF9SQVRFLkNRNDIwMTAuLi4uVVNEAQAAALbcJQACAAAABzE1Ljg5NDUBCAAAAAUAAAABMQEAAAAKMTU0NTQ1MDYxMgMAAAACODUCAAAABDQzNzYEAAAAATAHAAAACjEwLzI0LzIwMjMIAAAACjEyLzMxLzIwMTAJAAAAATCns3HWktTbCM6Ay9aS1NsILENJUS5OWVNFOkYuSVFfRUZGRUNUX1RBWF9SQVRFLkNRNDIwMjAuLi4uVVNEAQAAAF+fAQADAAAAAk5NAQgAAAAFAAAAATEBAAAACy0yMTEzNjkyMjI0AwAAAAMxNjACAAAABDQzNzYEAAAAATAHAAAACjEwLzI0LzIwMjMIAAAACjEyLzMxLzIwMjAJAAAAATCns3HWktTbCM6Ay9aS1NsILENJUS5OWVNFOkYuSVFfRUZGRUNUX1RBWF9SQVRFLkNRNDIwMDguLi4uVVNEAQAAAF+fAQADAAAAAk5NAQgAAAAFAAAAATEBAAAACjEzMzE0NDExODEDAAAAAzE2MAIAAAAENDM3NgQAAAABMAcAAAAKMTAvMjQvMjAyMwgAAAAKMTIvMzEvMjAwOAkAAAABMKezcdaS1NsIzoDL1pLU2wgz</t>
  </si>
  <si>
    <t>Q0lRLk5BU0RBUUdTOlRTTEEuSVFfRUZGRUNUX1RBWF9SQVRFLkNRMzIwMjEuLi4uVVNEAQAAABDGogECAAAABjExLjg0OQEIAAAABQAAAAExAQAAAAstMjA3NDA1Mzc3NwMAAAADMTYwAgAAAAQ0Mzc2BAAAAAEwBwAAAAoxMC8yNC8yMDIzCAAAAAk5LzMwLzIwMjEJAAAAATCns3HWktTbCM6Ay9aS1NsILUNJUS5OWVNFOkdNLklRX0VGRkVDVF9UQVhfUkFURS5DUTIyMDExLi4uLlVTRAEAAABU7qUDAwAAAAJOTQEIAAAABQAAAAExAQAAAAoxNTU3MjY1NDA2AwAAAAMxNjACAAAABDQzNzYEAAAAATAHAAAACjEwLzI0LzIwMjMIAAAACTYvMzAvMjAxMQkAAAABMKezcdaS1NsI+FvL1pLU2wgzQ0lRLk5BU0RBUUdTOlRTTEEuSVFfRUZGRUNUX1RBWF9SQVRFLkNRMjIwMjEuLi4uVVNEAQAAABDGogECAAAABTguODk0AQgAAAAFAAAAATEBAAAACy0yMDg4MjIyNDM2AwAAAAMxNjACAAAABDQzNzYEAAAAATAHAAAACjEwLzI0LzIwMjMIAAAACTYvMzAvMjAyMQkAAAABMKezcdaS1NsI+FvL1pLU2wguQ0lRLlRTRTo3MjY5LklRX0VGRkVDVF9UQVhfUkFURS5DUTIyMDE3Li4uLlVTRAEAAAAPLgoAAgAAAAcyMi45NDY0AQgAAAAFAAAAATEBAAAACjE4NTI4MzYwNzQDAAAAAjc5AgAAAAQ0Mzc2BAAAAAEwBwAAAAoxMC8yNC8yMDIzCAAAAAk2LzMwLzIwMTcJAAAAATCns3HWktTbCM6Ay9aS1NsILENJUS5OWVNFOkYu</t>
  </si>
  <si>
    <t>SVFfRUZGRUNUX1RBWF9SQVRFLkNRMjIwMDguLi4uVVNEAQAAAF+fAQADAAAAAk5NAQgAAAAFAAAAATEBAAAACjExMDcyNDU0NDADAAAAAzE2MAIAAAAENDM3NgQAAAABMAcAAAAKMTAvMjQvMjAyMwgAAAAJNi8zMC8yMDA4CQAAAAEwp7Nx1pLU2wjOgMvWktTbCC5DSVEuVFNFOjcyNzAuSVFfRUZGRUNUX1RBWF9SQVRFLkNRMjIwMjIuLi4uVVNEAQAAAFJXDQACAAAABjI4Ljk2NgEIAAAABQAAAAExAQAAAAstMjA4NTk1ODg1MAMAAAACNzkCAAAABDQzNzYEAAAAATAHAAAACjEwLzI0LzIwMjMIAAAACTYvMzAvMjAyMgkAAAABMKezcdaS1NsIzoDL1pLU2wgtQ0lRLk5ZU0U6R00uSVFfRUZGRUNUX1RBWF9SQVRFLkNRMTIwMTEuLi4uVVNEAQAAAFTupQMCAAAABjMuODYxMwEIAAAABQAAAAExAQAAAAoxNTU3MjgwNDkxAwAAAAMxNjACAAAABDQzNzYEAAAAATAHAAAACjEwLzI0LzIwMjMIAAAACTMvMzEvMjAxMQkAAAABMKezcdaS1NsI+FvL1pLU2wgzQ0lRLk5BU0RBUUdTOlRTTEEuSVFfRUZGRUNUX1RBWF9SQVRFLkNRMTIwMDkuLi4uVVNEAQAAABDGogEDAAAAAk5NAQgAAAAFAAAAATEBAAAACjEzODc5ODcxNzEDAAAAAzE2MAIAAAAENDM3NgQAAAABMAcAAAAKMTAvMjQvMjAyMwgAAAAJMy8zMS8yMDA5CQAAAAEwp7Nx1pLU2wj4W8vWktTbCC5DSVEuVFNFOjgwNTguSVFfRUZGRUNUX1RBWF9SQVRFLkNR</t>
  </si>
  <si>
    <t>MTIwMTYuLi4uVVNEAQAAAIH/BwADAAAAAk5NAQgAAAAFAAAAATEBAAAACjE4NTExMTQ3OTYDAAAAAjc5AgAAAAQ0Mzc2BAAAAAEwBwAAAAoxMC8yNC8yMDIzCAAAAAkzLzMxLzIwMTYJAAAAATCns3HWktTbCPhby9aS1NsIMkNJUS5LT1NFOkEwMDUzODAuSVFfRUZGRUNUX1RBWF9SQVRFLkNRMTIwMTUuLi4uVVNEAQAAAExZDQACAAAABzE0LjU1MDUBCAAAAAUAAAABMQEAAAAKMTgwNDYyMDY4NQMAAAACODUCAAAABDQzNzYEAAAAATAHAAAACjEwLzI0LzIwMjMIAAAACTMvMzEvMjAxNQkAAAABMKezcdaS1NsI+FvL1pLU2wguQ0lRLlRTRTo3MjY5LklRX0VGRkVDVF9UQVhfUkFURS5DUTEyMDIxLi4uLlVTRAEAAAAPLgoAAgAAAAczOS4yNzE0AQgAAAAFAAAAATEBAAAACy0yMTQ0MzU3NDg1AwAAAAI3OQIAAAAENDM3NgQAAAABMAcAAAAKMTAvMjQvMjAyMwgAAAAJMy8zMS8yMDIxCQAAAAEwp7Nx1pLU2wj4W8vWktTbCC5DSVEuVFNFOjcyNzAuSVFfRUZGRUNUX1RBWF9SQVRFLkNRMTIwMTguLi4uVVNEAQAAAFJXDQACAAAABzE0LjM5OTUBCAAAAAUAAAABMQEAAAAKMTg5NDU3MDk1MQMAAAACNzkCAAAABDQzNzYEAAAAATAHAAAACjEwLzI0LzIwMjMIAAAACTMvMzEvMjAxOAkAAAABMKezcdaS1NsI+FvL1pLU2wguQ0lRLlRTRTo3MjAzLklRX0VGRkVDVF9UQVhfUkFURS5DUTQyMDIxLi4uLlVTRAEAAAC8</t>
  </si>
  <si>
    <t>4AQAAgAAAAcyNS4xMTc4AQgAAAAFAAAAATEBAAAACy0yMDU5MTE3MTg5AwAAAAI3OQIAAAAENDM3NgQAAAABMAcAAAAKMTAvMjQvMjAyMwgAAAAKMTIvMzEvMjAyMQkAAAABMKezcdaS1NsI+FvL1pLU2wgzQ0lRLk5BU0RBUUdTOlRTTEEuSVFfRUZGRUNUX1RBWF9SQVRFLkNRNDIwMDguLi4uVVNEAQAAABDGogEDAAAAAk5NAQgAAAAFAAAAATEBAAAACjEzODI1NDQ1NzYDAAAAAzE2MAIAAAAENDM3NgQAAAABMAcAAAAKMTAvMjQvMjAyMwgAAAAKMTIvMzEvMjAwOAkAAAABMKezcdaS1NsI+FvL1pLU2wgyQ0lRLktPU0U6QTAwNTM4MC5JUV9FRkZFQ1RfVEFYX1JBVEUuQ1E0MjAxMC4uLi5VU0QBAAAATFkNAAIAAAAHMTMuNTcyOAEIAAAABQAAAAExAQAAAAoxNTU1NjE4NjM2AwAAAAI4NQIAAAAENDM3NgQAAAABMAcAAAAKMTAvMjQvMjAyMwgAAAAKMTIvMzEvMjAxMAkAAAABMKezcdaS1NsI+FvL1pLU2wgtQ0lRLk5ZU0U6R00uSVFfRUZGRUNUX1RBWF9SQVRFLkNRMjIwMjEuLi4uVVNEAQAAAFTupQMCAAAABzI1Ljg5MzMBCAAAAAUAAAABMQEAAAALLTIwODgwNDc5MzcDAAAAAzE2MAIAAAAENDM3NgQAAAABMAcAAAAKMTAvMjQvMjAyMwgAAAAJNi8zMC8yMDIxCQAAAAEwp7Nx1pLU2wj4W8vWktTbCC1DSVEuTllTRTpHTS5JUV9FRkZFQ1RfVEFYX1JBVEUuQ1EyMjAxNy4uLi5VU0QBAAAAVO6lAwIAAAAH</t>
  </si>
  <si>
    <t>MTcuOTk3OQEIAAAABQAAAAExAQAAAAoxODk3MTEzNzQ1AwAAAAMxNjACAAAABDQzNzYEAAAAATAHAAAACjEwLzI0LzIwMjMIAAAACTYvMzAvMjAxNwkAAAABMKezcdaS1NsIYTTL1pLU2wgtQ0lRLk5ZU0U6R00uSVFfRUZGRUNUX1RBWF9SQVRFLkNRMjIwMTMuLi4uVVNEAQAAAFTupQMCAAAABzM0LjgzNTYBCAAAAAUAAAABMQEAAAAKMTY4Nzk5ODIzMAMAAAADMTYwAgAAAAQ0Mzc2BAAAAAEwBwAAAAoxMC8yNC8yMDIzCAAAAAk2LzMwLzIwMTMJAAAAATCns3HWktTbCGE0y9aS1NsILUNJUS5OWVNFOkdNLklRX0VGRkVDVF9UQVhfUkFURS5DUTIyMDA5Li4uLlVTRAEAAABU7qUDAwAAAAJOTQEIAAAABQAAAAExAQAAAAoxNDA4NDM4NTM3AwAAAAMxNjACAAAABDQzNzYEAAAAATAHAAAACjEwLzI0LzIwMjMIAAAACTYvMzAvMjAwOQkAAAABMKezcdaS1NsIYTTL1pLU2wguQ0lRLlRTRTo3MjAzLklRX0VGRkVDVF9UQVhfUkFURS5DUTIyMDIwLi4uLlVTRAEAAAC84AQAAwAAAAJOTQEIAAAABQAAAAExAQAAAAoyMDQ5NzA0MDg2AwAAAAI3OQIAAAAENDM3NgQAAAABMAcAAAAKMTAvMjQvMjAyMwgAAAAJNi8zMC8yMDIwCQAAAAEwp7Nx1pLU2whhNMvWktTbCC5DSVEuVFNFOjcyMDMuSVFfRUZGRUNUX1RBWF9SQVRFLkNRMjIwMTYuLi4uVVNEAQAAALzgBAACAAAABzI0LjQ4NjQBCAAAAAUAAAABMQEAAAAKMTgw</t>
  </si>
  <si>
    <t>MzkyNDA3MAMAAAACNzkCAAAABDQzNzYEAAAAATAHAAAACjEwLzI0LzIwMjMIAAAACTYvMzAvMjAxNgkAAAABMKezcdaS1NsI+FvL1pLU2wguQ0lRLlRTRTo3MjAzLklRX0VGRkVDVF9UQVhfUkFURS5DUTIyMDEyLi4uLlVTRAEAAAC84AQAAgAAAAczMy44OTQ5AQgAAAAFAAAAATEBAAAACjE1NTk1MzcyMDkDAAAAAjc5AgAAAAQ0Mzc2BAAAAAEwBwAAAAoxMC8yNC8yMDIzCAAAAAk2LzMwLzIwMTIJAAAAATCns3HWktTbCGE0y9aS1NsILkNJUS5UU0U6NzIwMy5JUV9FRkZFQ1RfVEFYX1JBVEUuQ1EyMjAwOC4uLi5VU0QBAAAAvOAEAAIAAAAHMzEuODY2NAEIAAAABQAAAAExAQAAAAoxMTA1MTAxNjg3AwAAAAI3OQIAAAAENDM3NgQAAAABMAcAAAAKMTAvMjQvMjAyMwgAAAAJNi8zMC8yMDA4CQAAAAEwp7Nx1pLU2whhNMvWktTbCDNDSVEuTkFTREFRR1M6VFNMQS5JUV9FRkZFQ1RfVEFYX1JBVEUuQ1EyMjAxOS4uLi5VU0QBAAAAEMaiAQMAAAACTk0BCAAAAAUAAAABMQEAAAAKMjA0NjY1MjA2OQMAAAADMTYwAgAAAAQ0Mzc2BAAAAAEwBwAAAAoxMC8yNC8yMDIzCAAAAAk2LzMwLzIwMTkJAAAAATCns3HWktTbCGE0y9aS1NsIM0NJUS5OQVNEQVFHUzpUU0xBLklRX0VGRkVDVF9UQVhfUkFURS5DUTIyMDE1Li4uLlVTRAEAAAAQxqIBAwAAAAJOTQEIAAAABQAAAAExAQAAAAoxODAyMDIyOTU3AwAAAAMxNjAC</t>
  </si>
  <si>
    <t>AAAABDQzNzYEAAAAATAHAAAACjEwLzI0LzIwMjMIAAAACTYvMzAvMjAxNQkAAAABMKezcdaS1NsIYTTL1pLU2wgzQ0lRLk5BU0RBUUdTOlRTTEEuSVFfRUZGRUNUX1RBWF9SQVRFLkNRMjIwMTEuLi4uVVNEAQAAABDGogEDAAAAAk5NAQgAAAAFAAAAATEBAAAACjE1NTc0ODA1NDMDAAAAAzE2MAIAAAAENDM3NgQAAAABMAcAAAAKMTAvMjQvMjAyMwgAAAAJNi8zMC8yMDExCQAAAAEwp7Nx1pLU2whhNMvWktTbCC5DSVEuVFNFOjgwNTguSVFfRUZGRUNUX1RBWF9SQVRFLkNRMjIwMjIuLi4uVVNEAQAAAIH/BwACAAAABzI0LjQ3NzkBCAAAAAUAAAABMQEAAAALLTIwODY5NjQ3ODcDAAAAAjc5AgAAAAQ0Mzc2BAAAAAEwBwAAAAoxMC8yNC8yMDIzCAAAAAk2LzMwLzIwMjIJAAAAATCns3HWktTbCAsQy9aS1NsILkNJUS5UU0U6ODA1OC5JUV9FRkZFQ1RfVEFYX1JBVEUuQ1EyMjAxOC4uLi5VU0QBAAAAgf8HAAIAAAAHMTguNzc2NgEIAAAABQAAAAExAQAAAAoxODk4MDk4NDAwAwAAAAI3OQIAAAAENDM3NgQAAAABMAcAAAAKMTAvMjQvMjAyMwgAAAAJNi8zMC8yMDE4CQAAAAEwp7Nx1pLU2whhNMvWktTbCC5DSVEuVFNFOjgwNTguSVFfRUZGRUNUX1RBWF9SQVRFLkNRMjIwMTQuLi4uVVNEAQAAAIH/BwACAAAABzIwLjI4NDkBCAAAAAUAAAABMQEAAAAKMTY4OTgxNDI3OQMAAAACNzkCAAAABDQzNzYEAAAAATAH</t>
  </si>
  <si>
    <t>AAAACjEwLzI0LzIwMjMIAAAACTYvMzAvMjAxNAkAAAABMKezcdaS1NsIYTTL1pLU2wguQ0lRLlRTRTo4MDU4LklRX0VGRkVDVF9UQVhfUkFURS5DUTIyMDEwLi4uLlVTRAEAAACB/wcAAgAAAAcyOS40NjA2AQgAAAAFAAAAATEBAAAACjEzOTI1NzQ1MDADAAAAAjc5AgAAAAQ0Mzc2BAAAAAEwBwAAAAoxMC8yNC8yMDIzCAAAAAk2LzMwLzIwMTAJAAAAATCns3HWktTbCGE0y9aS1NsIMkNJUS5LT1NFOkEwMDUzODAuSVFfRUZGRUNUX1RBWF9SQVRFLkNRMjIwMjEuLi4uVVNEAQAAAExZDQACAAAABzIwLjc1NzgBCAAAAAUAAAABMQEAAAALLTIwNjkzNzI4OTUDAAAAAjg1AgAAAAQ0Mzc2BAAAAAEwBwAAAAoxMC8yNC8yMDIzCAAAAAk2LzMwLzIwMjEJAAAAATCns3HWktTbCGE0y9aS1NsIMkNJUS5LT1NFOkEwMDUzODAuSVFfRUZGRUNUX1RBWF9SQVRFLkNRMjIwMTcuLi4uVVNEAQAAAExZDQACAAAABzIxLjU3NTEBCAAAAAUAAAABMQEAAAAKMTkyMjk3NTQyMAMAAAACODUCAAAABDQzNzYEAAAAATAHAAAACjEwLzI0LzIwMjMIAAAACTYvMzAvMjAxNwkAAAABMKezcdaS1NsICxDL1pLU2wgyQ0lRLktPU0U6QTAwNTM4MC5JUV9FRkZFQ1RfVEFYX1JBVEUuQ1EyMjAxMy4uLi5VU0QBAAAATFkNAAIAAAAHMjEuMDIxNgEIAAAABQAAAAExAQAAAAoxNzM0MDg3MDQ0AwAAAAI4NQIAAAAENDM3NgQAAAABMAcAAAAK</t>
  </si>
  <si>
    <t>MTAvMjQvMjAyMwgAAAAJNi8zMC8yMDEzCQAAAAEwp7Nx1pLU2wgLEMvWktTbCDJDSVEuS09TRTpBMDA1MzgwLklRX0VGRkVDVF9UQVhfUkFURS5DUTIyMDA5Li4uLlVTRAEAAABMWQ0AAwAAAAAAp7Nx1pLU2wgLEMvWktTbCDJDSVEuS09TRTpBMDAwMjcwLklRX0VGRkVDVF9UQVhfUkFURS5DUTIyMDIwLi4uLlVTRAEAAAC23CUAAgAAAAc0MC4yMzgxAQgAAAAFAAAAATEBAAAACy0yMTIwNDE1OTA0AwAAAAI4NQIAAAAENDM3NgQAAAABMAcAAAAKMTAvMjQvMjAyMwgAAAAJNi8zMC8yMDIwCQAAAAEwp7Nx1pLU2wgLEMvWktTbCDJDSVEuS09TRTpBMDAwMjcwLklRX0VGRkVDVF9UQVhfUkFURS5DUTIyMDE2Li4uLlVTRAEAAAC23CUAAgAAAAcyMi4wODIzAQgAAAAFAAAAATEBAAAACjE4NjczNzg2OTcDAAAAAjg1AgAAAAQ0Mzc2BAAAAAEwBwAAAAoxMC8yNC8yMDIzCAAAAAk2LzMwLzIwMTYJAAAAATCns3HWktTbCAsQy9aS1NsIMkNJUS5LT1NFOkEwMDAyNzAuSVFfRUZGRUNUX1RBWF9SQVRFLkNRMjIwMTIuLi4uVVNEAQAAALbcJQACAAAABzI3LjIwNzIBCAAAAAUAAAABMQEAAAAKMTczMzI0OTM5MgMAAAACODUCAAAABDQzNzYEAAAAATAHAAAACjEwLzI0LzIwMjMIAAAACTYvMzAvMjAxMgkAAAABMKezcdaS1NsICxDL1pLU2wgyQ0lRLktPU0U6QTAwMDI3MC5JUV9FRkZFQ1RfVEFYX1JBVEUuQ1EyMjAw</t>
  </si>
  <si>
    <t>OC4uLi5VU0QBAAAAttwlAAMAAAAAAKezcdaS1NsICxDL1pLU2wguQ0lRLlRTRTo3MjY5LklRX0VGRkVDVF9UQVhfUkFURS5DUTIyMDE5Li4uLlVTRAEAAAAPLgoAAgAAAAczMi4wMDA5AQgAAAAFAAAAATEBAAAACjE5NzQ4ODc4MDgDAAAAAjc5AgAAAAQ0Mzc2BAAAAAEwBwAAAAoxMC8yNC8yMDIzCAAAAAk2LzMwLzIwMTkJAAAAATCns3HWktTbCAsQy9aS1NsILkNJUS5UU0U6NzI2OS5JUV9FRkZFQ1RfVEFYX1JBVEUuQ1EyMjAxNS4uLi5VU0QBAAAADy4KAAIAAAAGMzAuNzI5AQgAAAAFAAAAATEBAAAACjE3NDk2MTUyNjkDAAAAAjc5AgAAAAQ0Mzc2BAAAAAEwBwAAAAoxMC8yNC8yMDIzCAAAAAk2LzMwLzIwMTUJAAAAATCns3HWktTbCAsQy9aS1NsILkNJUS5UU0U6NzI2OS5JUV9FRkZFQ1RfVEFYX1JBVEUuQ1EyMjAxMS4uLi5VU0QBAAAADy4KAAIAAAAHMzcuMjI2OQEIAAAABQAAAAExAQAAAAoxNDY1OTMxNDU2AwAAAAI3OQIAAAAENDM3NgQAAAABMAcAAAAKMTAvMjQvMjAyMwgAAAAJNi8zMC8yMDExCQAAAAEwp7Nx1pLU2wgLEMvWktTbCCxDSVEuTllTRTpGLklRX0VGRkVDVF9UQVhfUkFURS5DUTIyMDIyLi4uLlVTRAEAAABfnwEAAgAAAAcxOS4zNDI2AQgAAAAFAAAAATEBAAAACy0yMDM2NzU0OTcxAwAAAAMxNjACAAAABDQzNzYEAAAAATAHAAAACjEwLzI0LzIwMjMIAAAACTYvMzAvMjAyMgkA</t>
  </si>
  <si>
    <t>AAABMKezcdaS1NsI6eTK1pLU2wgsQ0lRLk5ZU0U6Ri5JUV9FRkZFQ1RfVEFYX1JBVEUuQ1EyMjAxOC4uLi5VU0QBAAAAX58BAAIAAAAHMjAuNzU2MQEIAAAABQAAAAExAQAAAAoxOTcyMzE0MDExAwAAAAMxNjACAAAABDQzNzYEAAAAATAHAAAACjEwLzI0LzIwMjMIAAAACTYvMzAvMjAxOAkAAAABMKezcdaS1NsI6eTK1pLU2wgsQ0lRLk5ZU0U6Ri5JUV9FRkZFQ1RfVEFYX1JBVEUuQ1EyMjAxNC4uLi5VU0QBAAAAX58BAAIAAAAHMzcuOTEzMQEIAAAABQAAAAExAQAAAAoxNzQ3NDM4MTc1AwAAAAMxNjACAAAABDQzNzYEAAAAATAHAAAACjEwLzI0LzIwMjMIAAAACTYvMzAvMjAxNAkAAAABMKezcdaS1NsI6eTK1pLU2wgsQ0lRLk5ZU0U6Ri5JUV9FRkZFQ1RfVEFYX1JBVEUuQ1EyMjAxMC4uLi5VU0QBAAAAX58BAAIAAAAGOC44MTYyAQgAAAAFAAAAATEBAAAACjE0NjUyMTY3MTIDAAAAAzE2MAIAAAAENDM3NgQAAAABMAcAAAAKMTAvMjQvMjAyMwgAAAAJNi8zMC8yMDEwCQAAAAEwp7Nx1pLU2wgLEMvWktTbCC5DSVEuTllTRTpITUMuSVFfRUZGRUNUX1RBWF9SQVRFLkNRMjIwMjEuLi4uVVNEAQAAAJVBBAACAAAABjIzLjY1MQEIAAAABQAAAAExAQAAAAstMjA4NTQyMjk3MAMAAAACNzkCAAAABDQzNzYEAAAAATAHAAAACjEwLzI0LzIwMjMIAAAACTYvMzAvMjAyMQkAAAABMKezcdaS1NsICxDL1pLU2wgu</t>
  </si>
  <si>
    <t>Q0lRLk5ZU0U6SE1DLklRX0VGRkVDVF9UQVhfUkFURS5DUTIyMDE3Li4uLlVTRAEAAACVQQQAAgAAAAczMi42ODkyAQgAAAAFAAAAATEBAAAACjE4NTY2MjUzMjUDAAAAAjc5AgAAAAQ0Mzc2BAAAAAEwBwAAAAoxMC8yNC8yMDIzCAAAAAk2LzMwLzIwMTcJAAAAATCns3HWktTbCOnkytaS1NsILkNJUS5OWVNFOkhNQy5JUV9FRkZFQ1RfVEFYX1JBVEUuQ1EyMjAxMy4uLi5VU0QBAAAAlUEEAAIAAAAHMzQuNzU4NwEIAAAABQAAAAExAQAAAAoxNjMxODUzODAwAwAAAAI3OQIAAAAENDM3NgQAAAABMAcAAAAKMTAvMjQvMjAyMwgAAAAJNi8zMC8yMDEzCQAAAAEwp7Nx1pLU2wjp5MrWktTbCC5DSVEuTllTRTpITUMuSVFfRUZGRUNUX1RBWF9SQVRFLkNRMjIwMDkuLi4uVVNEAQAAAJVBBAACAAAABzUzLjI5MTcBCAAAAAUAAAABMQEAAAAKMTM5ODc0Mzg2NQMAAAACNzkCAAAABDQzNzYEAAAAATAHAAAACjEwLzI0LzIwMjMIAAAACTYvMzAvMjAwOQkAAAABMKezcdaS1NsI6eTK1pLU2wguQ0lRLlRTRTo3MjcwLklRX0VGRkVDVF9UQVhfUkFURS5DUTIyMDIwLi4uLlVTRAEAAABSVw0AAwAAAAJOTQEIAAAABQAAAAExAQAAAAoyMDQ5NzAzOTM2AwAAAAI3OQIAAAAENDM3NgQAAAABMAcAAAAKMTAvMjQvMjAyMwgAAAAJNi8zMC8yMDIwCQAAAAEwp7Nx1pLU2wjp5MrWktTbCC5DSVEuVFNFOjcyNzAuSVFfRUZGRUNU</t>
  </si>
  <si>
    <t>X1RBWF9SQVRFLkNRMjIwMTYuLi4uVVNEAQAAAFJXDQACAAAABzMyLjg4OTMBCAAAAAUAAAABMQEAAAAKMTgwMjMxNTI3NgMAAAACNzkCAAAABDQzNzYEAAAAATAHAAAACjEwLzI0LzIwMjMIAAAACTYvMzAvMjAxNgkAAAABMKezcdaS1NsI6eTK1pLU2wguQ0lRLlRTRTo3MjcwLklRX0VGRkVDVF9UQVhfUkFURS5DUTIyMDEyLi4uLlVTRAEAAABSVw0AAgAAAAcxMy44MTAzAQgAAAAFAAAAATEBAAAACjE1NTgzMTQyMTADAAAAAjc5AgAAAAQ0Mzc2BAAAAAEwBwAAAAoxMC8yNC8yMDIzCAAAAAk2LzMwLzIwMTIJAAAAATCns3HWktTbCOnkytaS1NsILkNJUS5UU0U6NzI3MC5JUV9FRkZFQ1RfVEFYX1JBVEUuQ1EyMjAwOC4uLi5VU0QBAAAAUlcNAAIAAAAHNzAuMjEyMwEIAAAABQAAAAExAQAAAAoxMTEwMjM4MjE2AwAAAAI3OQIAAAAENDM3NgQAAAABMAcAAAAKMTAvMjQvMjAyMwgAAAAJNi8zMC8yMDA4CQAAAAEwp7Nx1pLU2wjp5MrWktTbCC5DSVEuVFNFOjcyNzAuSVFfRUZGRUNUX1RBWF9SQVRFLkNRMTIwMjAuLi4uVVNEAQAAAFJXDQACAAAABzI0LjMzMTcBCAAAAAUAAAABMQEAAAAKMjA0MzE1OTc0MwMAAAACNzkCAAAABDQzNzYEAAAAATAHAAAACjEwLzI0LzIwMjMIAAAACTMvMzEvMjAyMAkAAAABMKezcdaS1NsI6eTK1pLU2wguQ0lRLlRTRTo3MjcwLklRX0VGRkVDVF9UQVhfUkFURS5DUTEyMDE2</t>
  </si>
  <si>
    <t>Li4uLlVTRAEAAABSVw0AAgAAAAcyOC4yNjYyAQgAAAAFAAAAATEBAAAACjE4NjA0MTU4NzYDAAAAAjc5AgAAAAQ0Mzc2BAAAAAEwBwAAAAoxMC8yNC8yMDIzCAAAAAkzLzMxLzIwMTYJAAAAATCns3HWktTbCOnkytaS1NsILkNJUS5UU0U6NzI3MC5JUV9FRkZFQ1RfVEFYX1JBVEUuQ1ExMjAxMi4uLi5VU0QBAAAAUlcNAAIAAAAHNzAuMDA2OAEIAAAABQAAAAExAQAAAAoxNTU0MzQ2NjA4AwAAAAI3OQIAAAAENDM3NgQAAAABMAcAAAAKMTAvMjQvMjAyMwgAAAAJMy8zMS8yMDEyCQAAAAEwp7Nx1pLU2wjp5MrWktTbCC5DSVEuVFNFOjcyNzAuSVFfRUZGRUNUX1RBWF9SQVRFLkNRMTIwMDguLi4uVVNEAQAAAFJXDQADAAAAAk5NAQgAAAAFAAAAATEBAAAACjEwNTg5MzM4NjcDAAAAAjc5AgAAAAQ0Mzc2BAAAAAEwBwAAAAoxMC8yNC8yMDIzCAAAAAkzLzMxLzIwMDgJAAAAATCns3HWktTbCAG+ytaS1NsILENJUS5OWVNFOkYuSVFfRUZGRUNUX1RBWF9SQVRFLkNRNDIwMDkuLi4uVVNEAQAAAF+fAQADAAAAAACns3HWktTbCAG+ytaS1NsILkNJUS5UU0U6NzI2OS5JUV9FRkZFQ1RfVEFYX1JBVEUuQ1EyMjAxOC4uLi5VU0QBAAAADy4KAAIAAAAHMjIuMTczNQEIAAAABQAAAAExAQAAAAoxODk5NjcwMTE4AwAAAAI3OQIAAAAENDM3NgQAAAABMAcAAAAKMTAvMjQvMjAyMwgAAAAJNi8zMC8yMDE4CQAAAAEwp7Nx</t>
  </si>
  <si>
    <t>1pLU2wjp5MrWktTbCCxDSVEuTllTRTpGLklRX0VGRkVDVF9UQVhfUkFURS5DUTIyMDIxLi4uLlVTRAEAAABfnwEAAgAAAAcyNC43NjE5AQgAAAAFAAAAATEBAAAACy0yMDg3NzUyMzY5AwAAAAMxNjACAAAABDQzNzYEAAAAATAHAAAACjEwLzI0LzIwMjMIAAAACTYvMzAvMjAyMQkAAAABMKezcdaS1NsI6eTK1pLU2wguQ0lRLlRTRTo3MjcwLklRX0VGRkVDVF9UQVhfUkFURS5DUTIyMDE5Li4uLlVTRAEAAABSVw0AAgAAAAYyNS40OTEBCAAAAAUAAAABMQEAAAAKMTk3NTc4NzE5NgMAAAACNzkCAAAABDQzNzYEAAAAATAHAAAACjEwLzI0LzIwMjMIAAAACTYvMzAvMjAxOQkAAAABMKezcdaS1NsI6eTK1pLU2wgyQ0lRLktPU0U6QTAwNTM4MC5JUV9FRkZFQ1RfVEFYX1JBVEUuQ1ExMjAxNi4uLi5VU0QBAAAATFkNAAIAAAAHMTguMjcxOQEIAAAABQAAAAExAQAAAAoxODU0NTA0NzQxAwAAAAI4NQIAAAAENDM3NgQAAAABMAcAAAAKMTAvMjQvMjAyMwgAAAAJMy8zMS8yMDE2CQAAAAEwp7Nx1pLU2wgBvsrWktTbCDJDSVEuS09TRTpBMDAwMjcwLklRX0VGRkVDVF9UQVhfUkFURS5DUTEyMDE1Li4uLlVTRAEAAAC23CUAAgAAAAYxLjc4MzMBCAAAAAUAAAABMQEAAAAKMTgwNDYyMDY5NgMAAAACODUCAAAABDQzNzYEAAAAATAHAAAACjEwLzI0LzIwMjMIAAAACTMvMzEvMjAxNQkAAAABMKezcdaS1NsIAb7K1pLU</t>
  </si>
  <si>
    <t>2wguQ0lRLlRTRTo3MjY5LklRX0VGRkVDVF9UQVhfUkFURS5DUTEyMDE4Li4uLlVTRAEAAAAPLgoAAgAAAAczNS4yMDAxAQgAAAAFAAAAATEBAAAACjE4OTUwMTMwNzIDAAAAAjc5AgAAAAQ0Mzc2BAAAAAEwBwAAAAoxMC8yNC8yMDIzCAAAAAkzLzMxLzIwMTgJAAAAATCns3HWktTbCAG+ytaS1NsILENJUS5OWVNFOkYuSVFfRUZGRUNUX1RBWF9SQVRFLkNRMTIwMTcuLi4uVVNEAQAAAF+fAQACAAAABzI4Ljk2NDkBCAAAAAUAAAABMQEAAAAKMTg4NDczNjU5NAMAAAADMTYwAgAAAAQ0Mzc2BAAAAAEwBwAAAAoxMC8yNC8yMDIzCAAAAAkzLzMxLzIwMTcJAAAAATCns3HWktTbCAG+ytaS1NsILUNJUS5OWVNFOkdNLklRX0VGRkVDVF9UQVhfUkFURS5DUTQyMDExLi4uLlVTRAEAAABU7qUDAwAAAAJOTQEIAAAABQAAAAExAQAAAAoxNTg3ODM2MDg3AwAAAAMxNjACAAAABDQzNzYEAAAAATAHAAAACjEwLzI0LzIwMjMIAAAACjEyLzMxLzIwMTEJAAAAATCns3HWktTbCAG+ytaS1NsILkNJUS5UU0U6NzIwMy5JUV9FRkZFQ1RfVEFYX1JBVEUuQ1E0MjAxMC4uLi5VU0QBAAAAvOAEAAIAAAAHMzcuMjE0MQEIAAAABQAAAAExAQAAAAoxNDMwMjE0ODI2AwAAAAI3OQIAAAAENDM3NgQAAAABMAcAAAAKMTAvMjQvMjAyMwgAAAAKMTIvMzEvMjAxMAkAAAABMKezcdaS1NsIAb7K1pLU2wguQ0lRLlRTRTo4MDU4LklRX0VG</t>
  </si>
  <si>
    <t>RkVDVF9UQVhfUkFURS5DUTQyMDA4Li4uLlVTRAEAAACB/wcAAgAAAAczNy42NjY3AQgAAAAFAAAAATEBAAAACjEzMjM4MTA1NzMDAAAAAjc5AgAAAAQ0Mzc2BAAAAAEwBwAAAAoxMC8yNC8yMDIzCAAAAAoxMi8zMS8yMDA4CQAAAAEwp7Nx1pLU2wgBvsrWktTbCDJDSVEuS09TRTpBMDAwMjcwLklRX0VGRkVDVF9UQVhfUkFURS5DUTQyMDE4Li4uLlVTRAEAAAC23CUAAgAAAAc1MS4zOTE4AQgAAAAFAAAAATEBAAAACjIwMjE1MzE5OTUDAAAAAjg1AgAAAAQ0Mzc2BAAAAAEwBwAAAAoxMC8yNC8yMDIzCAAAAAoxMi8zMS8yMDE4CQAAAAEwp7Nx1pLU2wgBvsrWktTbCC5DSVEuVFNFOjcyNjkuSVFfRUZGRUNUX1RBWF9SQVRFLkNRNDIwMTMuLi4uVVNEAQAAAA8uCgACAAAABzI1Ljk3MjQBCAAAAAUAAAABMQEAAAAKMTY1OTQxMDMyMAMAAAACNzkCAAAABDQzNzYEAAAAATAHAAAACjEwLzI0LzIwMjMIAAAACjEyLzMxLzIwMTMJAAAAATCns3HWktTbCAG+ytaS1NsILENJUS5OWVNFOkYuSVFfRUZGRUNUX1RBWF9SQVRFLkNRNDIwMTIuLi4uVVNEAQAAAF+fAQACAAAABzEzLjM2MjMBCAAAAAUAAAABMQEAAAAKMTY1OTM1MzA5NgMAAAADMTYwAgAAAAQ0Mzc2BAAAAAEwBwAAAAoxMC8yNC8yMDIzCAAAAAoxMi8zMS8yMDEyCQAAAAEwp7Nx1pLU2wgBvsrWktTbCC5DSVEuTllTRTpITUMuSVFfRUZGRUNUX1RBWF9S</t>
  </si>
  <si>
    <t>QVRFLkNRNDIwMTkuLi4uVVNEAQAAAJVBBAACAAAABzM2LjI5OTQBCAAAAAUAAAABMQEAAAAKMjA4MTAwNjM5MwMAAAACNzkCAAAABDQzNzYEAAAAATAHAAAACjEwLzI0LzIwMjMIAAAACjEyLzMxLzIwMTkJAAAAATCns3HWktTbCHKWytaS1NsILkNJUS5OWVNFOkhNQy5JUV9FRkZFQ1RfVEFYX1JBVEUuQ1E0MjAxMS4uLi5VU0QBAAAAlUEEAAIAAAAHNDAuODQyNAEIAAAABQAAAAExAQAAAAoxNTkwODQyNzc4AwAAAAI3OQIAAAAENDM3NgQAAAABMAcAAAAKMTAvMjQvMjAyMwgAAAAKMTIvMzEvMjAxMQkAAAABMKezcdaS1NsIcpbK1pLU2wguQ0lRLlRTRTo3MjcwLklRX0VGRkVDVF9UQVhfUkFURS5DUTQyMDEwLi4uLlVTRAEAAABSVw0AAgAAAAcxNi41NjUxAQgAAAAFAAAAATEBAAAACjE0Mjk1MjQzODEDAAAAAjc5AgAAAAQ0Mzc2BAAAAAEwBwAAAAoxMC8yNC8yMDIzCAAAAAoxMi8zMS8yMDEwCQAAAAEwp7Nx1pLU2wgBvsrWktTbCC5DSVEuVFNFOjcyMDMuSVFfRUZGRUNUX1RBWF9SQVRFLkNRMzIwMjIuLi4uVVNEAQAAALzgBAACAAAABzQzLjIyNjEBCAAAAAUAAAABMQEAAAALLTIwNzA3MzYwMzIDAAAAAjc5AgAAAAQ0Mzc2BAAAAAEwBwAAAAoxMC8yNC8yMDIzCAAAAAk5LzMwLzIwMjIJAAAAATCns3HWktTbCAG+ytaS1NsIM0NJUS5OQVNEQVFHUzpUU0xBLklRX0VGRkVDVF9UQVhfUkFURS5DUTMy</t>
  </si>
  <si>
    <t>MDA5Li4uLlVTRAEAAAAQxqIBAwAAAAJOTQEIAAAABQAAAAExAQAAAAoxNDEwNjg2NDkzAwAAAAMxNjACAAAABDQzNzYEAAAAATAHAAAACjEwLzI0LzIwMjMIAAAACTkvMzAvMjAwOQkAAAABMKezcdaS1NsIAb7K1pLU2wguQ0lRLlRTRTo4MDU4LklRX0VGRkVDVF9UQVhfUkFURS5DUTMyMDEyLi4uLlVTRAEAAACB/wcAAgAAAAcyMC4wMTI1AQgAAAAFAAAAATEBAAAACjE2NDI5MjkyMjkDAAAAAjc5AgAAAAQ0Mzc2BAAAAAEwBwAAAAoxMC8yNC8yMDIzCAAAAAk5LzMwLzIwMTIJAAAAATCns3HWktTbCHKWytaS1NsIMkNJUS5LT1NFOkEwMDUzODAuSVFfRUZGRUNUX1RBWF9SQVRFLkNRMzIwMTUuLi4uVVNEAQAAAExZDQACAAAABzI5LjI4MjUBCAAAAAUAAAABMQEAAAAKMTgxOTYwMDcwNAMAAAACODUCAAAABDQzNzYEAAAAATAHAAAACjEwLzI0LzIwMjMIAAAACTkvMzAvMjAxNQkAAAABMKezcdaS1NsIcpbK1pLU2wgyQ0lRLktPU0U6QTAwMDI3MC5JUV9FRkZFQ1RfVEFYX1JBVEUuQ1EzMjAyMi4uLi5VU0QBAAAAttwlAAIAAAAHMzcuMTM1OAEIAAAABQAAAAExAQAAAAstMjA2OTM4MzkzNwMAAAACODUCAAAABDQzNzYEAAAAATAHAAAACjEwLzI0LzIwMjMIAAAACTkvMzAvMjAyMgkAAAABMKezcdaS1NsIcpbK1pLU2wguQ0lRLlRTRTo3MjY5LklRX0VGRkVDVF9UQVhfUkFURS5DUTMyMDA5Li4uLlVTRAEA</t>
  </si>
  <si>
    <t>AAAPLgoAAgAAAAc0Mi4zODgyAQgAAAAFAAAAATEBAAAACjE0MTA5OTExNDgDAAAAAjc5AgAAAAQ0Mzc2BAAAAAEwBwAAAAoxMC8yNC8yMDIzCAAAAAk5LzMwLzIwMDkJAAAAATCns3HWktTbCHKWytaS1NsILENJUS5OWVNFOkYuSVFfRUZGRUNUX1RBWF9SQVRFLkNRMzIwMTYuLi4uVVNEAQAAAF+fAQACAAAABzMwLjcxMzcBCAAAAAUAAAABMQEAAAAKMTg2MjY4NjU3OAMAAAADMTYwAgAAAAQ0Mzc2BAAAAAEwBwAAAAoxMC8yNC8yMDIzCAAAAAk5LzMwLzIwMTYJAAAAATCns3HWktTbCHKWytaS1NsILkNJUS5UU0U6NzI3MC5JUV9FRkZFQ1RfVEFYX1JBVEUuQ1EzMjAxOC4uLi5VU0QBAAAAUlcNAAIAAAAIMTY3LjE3NzcBCAAAAAUAAAABMQEAAAAKMTkyMTUxMTA3NAMAAAACNzkCAAAABDQzNzYEAAAAATAHAAAACjEwLzI0LzIwMjMIAAAACTkvMzAvMjAxOAkAAAABMKezcdaS1NsIcpbK1pLU2wgtQ0lRLk5ZU0U6R00uSVFfRUZGRUNUX1RBWF9SQVRFLkNRMjIwMTUuLi4uVVNEAQAAAFTupQMCAAAABzMzLjYwNTEBCAAAAAUAAAABMQEAAAAKMTgwMDA5OTQwNgMAAAADMTYwAgAAAAQ0Mzc2BAAAAAEwBwAAAAoxMC8yNC8yMDIzCAAAAAk2LzMwLzIwMTUJAAAAATCns3HWktTbCHKWytaS1NsIM0NJUS5OQVNEQVFHUzpUU0xBLklRX0VGRkVDVF9UQVhfUkFURS5DUTIyMDE3Li4uLlVTRAEAAAAQxqIBAwAAAAJO</t>
  </si>
  <si>
    <t>TQEIAAAABQAAAAExAQAAAAoxODk4OTI2MTYxAwAAAAMxNjACAAAABDQzNzYEAAAAATAHAAAACjEwLzI0LzIwMjMIAAAACTYvMzAvMjAxNwkAAAABMKezcdaS1NsIcpbK1pLU2wgzQ0lRLk5BU0RBUUdTOlRTTEEuSVFfRUZGRUNUX1RBWF9SQVRFLkNRMjIwMDkuLi4uVVNEAQAAABDGogEDAAAAAk5NAQgAAAAFAAAAATEBAAAACjEzOTIxNDc5ODADAAAAAzE2MAIAAAAENDM3NgQAAAABMAcAAAAKMTAvMjQvMjAyMwgAAAAJNi8zMC8yMDA5CQAAAAEwp7Nx1pLU2whylsrWktTbCC5DSVEuVFNFOjgwNTguSVFfRUZGRUNUX1RBWF9SQVRFLkNRMjIwMTYuLi4uVVNEAQAAAIH/BwACAAAABzE4LjIxNzcBCAAAAAUAAAABMQEAAAAKMTgwMTM0NDYwMQMAAAACNzkCAAAABDQzNzYEAAAAATAHAAAACjEwLzI0LzIwMjMIAAAACTYvMzAvMjAxNgkAAAABMKezcdaS1NsIcpbK1pLU2wgyQ0lRLktPU0U6QTAwNTM4MC5JUV9FRkZFQ1RfVEFYX1JBVEUuQ1EyMjAxOS4uLi5VU0QBAAAATFkNAAIAAAAHMjcuODk5OQEIAAAABQAAAAExAQAAAAoyMDcxODkzNjkwAwAAAAI4NQIAAAAENDM3NgQAAAABMAcAAAAKMTAvMjQvMjAyMwgAAAAJNi8zMC8yMDE5CQAAAAEwp7Nx1pLU2wi2b8rWktTbCDJDSVEuS09TRTpBMDAwMjcwLklRX0VGRkVDVF9UQVhfUkFURS5DUTIyMDIyLi4uLlVTRAEAAAC23CUAAgAAAAcyOC4zMTQ3AQgAAAAF</t>
  </si>
  <si>
    <t>AAAAATEBAAAACy0yMDMxNTk5MTc3AwAAAAI4NQIAAAAENDM3NgQAAAABMAcAAAAKMTAvMjQvMjAyMwgAAAAJNi8zMC8yMDIyCQAAAAEwp7Nx1pLU2wi2b8rWktTbCC5DSVEuVFNFOjcyNjkuSVFfRUZGRUNUX1RBWF9SQVRFLkNRMjIwMTMuLi4uVVNEAQAAAA8uCgACAAAABzMzLjE2MzkBCAAAAAUAAAABMQEAAAAKMTYzMDM3MzI3MwMAAAACNzkCAAAABDQzNzYEAAAAATAHAAAACjEwLzI0LzIwMjMIAAAACTYvMzAvMjAxMwkAAAABMKezcdaS1NsIcpbK1pLU2wguQ0lRLk5ZU0U6SE1DLklRX0VGRkVDVF9UQVhfUkFURS5DUTIyMDExLi4uLlVTRAEAAACVQQQAAgAAAAY0MS4yNjIBCAAAAAUAAAABMQEAAAAKMTQ3Mzc5NDk2NgMAAAACNzkCAAAABDQzNzYEAAAAATAHAAAACjEwLzI0LzIwMjMIAAAACTYvMzAvMjAxMQkAAAABMKezcdaS1NsIcpbK1pLU2wguQ0lRLlRTRTo3MjcwLklRX0VGRkVDVF9UQVhfUkFURS5DUTIyMDE0Li4uLlVTRAEAAABSVw0AAgAAAAczMi44ODA4AQgAAAAFAAAAATEBAAAACjE2OTQzNDk0MzYDAAAAAjc5AgAAAAQ0Mzc2BAAAAAEwBwAAAAoxMC8yNC8yMDIzCAAAAAk2LzMwLzIwMTQJAAAAATCns3HWktTbCHKWytaS1NsILkNJUS5UU0U6NzIwMy5JUV9FRkZFQ1RfVEFYX1JBVEUuQ1ExMjAxMC4uLi5VU0QBAAAAvOAEAAIAAAAHMTcuNjk2OAEIAAAABQAAAAExAQAAAAoxNDc3Njg5</t>
  </si>
  <si>
    <t>OTcwAwAAAAI3OQIAAAAENDM3NgQAAAABMAcAAAAKMTAvMjQvMjAyMwgAAAAJMy8zMS8yMDEwCQAAAAEwp7Nx1pLU2wi2b8rWktTbCC5DSVEuVFNFOjgwNTguSVFfRUZGRUNUX1RBWF9SQVRFLkNRMTIwMjAuLi4uVVNEAQAAAIH/BwADAAAAAk5NAQgAAAAFAAAAATEBAAAACy0yMTQ1MDEwODMxAwAAAAI3OQIAAAAENDM3NgQAAAABMAcAAAAKMTAvMjQvMjAyMwgAAAAJMy8zMS8yMDIwCQAAAAEwp7Nx1pLU2wi2b8rWktTbCDJDSVEuS09TRTpBMDA1MzgwLklRX0VGRkVDVF9UQVhfUkFURS5DUTEyMDE5Li4uLlVTRAEAAABMWQ0AAgAAAAcyMS42MTUzAQgAAAAFAAAAATEBAAAACjIwNTQwNjU5MDkDAAAAAjg1AgAAAAQ0Mzc2BAAAAAEwBwAAAAoxMC8yNC8yMDIzCAAAAAkzLzMxLzIwMTkJAAAAATCns3HWktTbCLZvytaS1NsIMkNJUS5LT1NFOkEwMDUzODAuSVFfRUZGRUNUX1RBWF9SQVRFLkNRMTIwMTEuLi4uVVNEAQAAAExZDQACAAAABzIzLjg1MTUBCAAAAAUAAAABMQEAAAAKMTU4MDMwMDk0MAMAAAACODUCAAAABDQzNzYEAAAAATAHAAAACjEwLzI0LzIwMjMIAAAACTMvMzEvMjAxMQkAAAABMKezcdaS1NsItm/K1pLU2wguQ0lRLlRTRTo3MjY5LklRX0VGRkVDVF9UQVhfUkFURS5DUTEyMDE3Li4uLlVTRAEAAAAPLgoAAgAAAAc1MS45NDA2AQgAAAAFAAAAATEBAAAACjE4NDkwMzM0OTkDAAAAAjc5AgAA</t>
  </si>
  <si>
    <t>AAQ0Mzc2BAAAAAEwBwAAAAoxMC8yNC8yMDIzCAAAAAkzLzMxLzIwMTcJAAAAATCns3HWktTbCLZvytaS1NsILENJUS5OWVNFOkYuSVFfRUZGRUNUX1RBWF9SQVRFLkNRMTIwMTYuLi4uVVNEAQAAAF+fAQACAAAABzMyLjc1ODEBCAAAAAUAAAABMQEAAAAKMTgzODEzMzE4MQMAAAADMTYwAgAAAAQ0Mzc2BAAAAAEwBwAAAAoxMC8yNC8yMDIzCAAAAAkzLzMxLzIwMTYJAAAAATCns3HWktTbCLZvytaS1NsILkNJUS5UU0U6ODA1OC5JUV9FRkZFQ1RfVEFYX1JBVEUuQ1E0MjAxMS4uLi5VU0QBAAAAgf8HAAIAAAAHMjAuMDYyNgEIAAAABQAAAAExAQAAAAoxNTE2ODk3MDMxAwAAAAI3OQIAAAAENDM3NgQAAAABMAcAAAAKMTAvMjQvMjAyMwgAAAAKMTIvMzEvMjAxMQkAAAABMKezcdaS1NsItm/K1pLU2wgtQ0lRLk5ZU0U6R00uSVFfRUZGRUNUX1RBWF9SQVRFLkNRMTIwMjEuLi4uVVNEAQAAAFTupQMCAAAABzI4LjA4MzkBCAAAAAUAAAABMQEAAAALLTIxMDA2MTkyNjADAAAAAzE2MAIAAAAENDM3NgQAAAABMAcAAAAKMTAvMjQvMjAyMwgAAAAJMy8zMS8yMDIxCQAAAAEwp7Nx1pLU2wi2b8rWktTbCC1DSVEuTllTRTpHTS5JUV9FRkZFQ1RfVEFYX1JBVEUuQ1ExMjAxNy4uLi5VU0QBAAAAVO6lAwIAAAAHMjIuNjYwNQEIAAAABQAAAAExAQAAAAoxODg1MTAwODIyAwAAAAMxNjACAAAABDQzNzYEAAAAATAHAAAA</t>
  </si>
  <si>
    <t>CjEwLzI0LzIwMjMIAAAACTMvMzEvMjAxNwkAAAABMKezcdaS1NsItm/K1pLU2wgtQ0lRLk5ZU0U6R00uSVFfRUZGRUNUX1RBWF9SQVRFLkNRMTIwMTMuLi4uVVNEAQAAAFTupQMCAAAABzI1LjY1ODcBCAAAAAUAAAABMQEAAAAKMTY4ODAwNTIwNwMAAAADMTYwAgAAAAQ0Mzc2BAAAAAEwBwAAAAoxMC8yNC8yMDIzCAAAAAkzLzMxLzIwMTMJAAAAATCns3HWktTbCLZvytaS1NsILUNJUS5OWVNFOkdNLklRX0VGRkVDVF9UQVhfUkFURS5DUTEyMDA5Li4uLlVTRAEAAABU7qUDAwAAAAJOTQEIAAAABQAAAAExAQAAAAoxMzcxNzk4MDc1AwAAAAMxNjACAAAABDQzNzYEAAAAATAHAAAACjEwLzI0LzIwMjMIAAAACTMvMzEvMjAwOQkAAAABMKezcdaS1NsItUjK1pLU2wguQ0lRLlRTRTo3MjAzLklRX0VGRkVDVF9UQVhfUkFURS5DUTEyMDIwLi4uLlVTRAEAAAC84AQAAwAAAAJOTQEIAAAABQAAAAExAQAAAAstMjE0NTIzMDY0NwMAAAACNzkCAAAABDQzNzYEAAAAATAHAAAACjEwLzI0LzIwMjMIAAAACTMvMzEvMjAyMAkAAAABMKezcdaS1NsItUjK1pLU2wguQ0lRLlRTRTo3MjAzLklRX0VGRkVDVF9UQVhfUkFURS5DUTEyMDE2Li4uLlVTRAEAAAC84AQAAgAAAAcyMy44OTkzAQgAAAAFAAAAATEBAAAACjE4NDc4NDUxMzUDAAAAAjc5AgAAAAQ0Mzc2BAAAAAEwBwAAAAoxMC8yNC8yMDIzCAAAAAkzLzMxLzIwMTYJ</t>
  </si>
  <si>
    <t>AAAAATCns3HWktTbCLVIytaS1NsILkNJUS5UU0U6NzIwMy5JUV9FRkZFQ1RfVEFYX1JBVEUuQ1ExMjAxMi4uLi5VU0QBAAAAvOAEAAIAAAAHNDYuMjYwOQEIAAAABQAAAAExAQAAAAoxNjIzODUxMDM4AwAAAAI3OQIAAAAENDM3NgQAAAABMAcAAAAKMTAvMjQvMjAyMwgAAAAJMy8zMS8yMDEyCQAAAAEwp7Nx1pLU2wi1SMrWktTbCC5DSVEuVFNFOjcyMDMuSVFfRUZGRUNUX1RBWF9SQVRFLkNRMTIwMDguLi4uVVNEAQAAALzgBAACAAAABzI5LjIxMTMBCAAAAAUAAAABMQEAAAAKMTA1NTk0Nzk2NwMAAAACNzkCAAAABDQzNzYEAAAAATAHAAAACjEwLzI0LzIwMjMIAAAACTMvMzEvMjAwOAkAAAABMKezcdaS1NsItm/K1pLU2wgzQ0lRLk5BU0RBUUdTOlRTTEEuSVFfRUZGRUNUX1RBWF9SQVRFLkNRMTIwMTkuLi4uVVNEAQAAABDGogEDAAAAAk5NAQgAAAAFAAAAATEBAAAACjIwMzIwNDUxMjADAAAAAzE2MAIAAAAENDM3NgQAAAABMAcAAAAKMTAvMjQvMjAyMwgAAAAJMy8zMS8yMDE5CQAAAAEwp7Nx1pLU2wi1SMrWktTbCDNDSVEuTkFTREFRR1M6VFNMQS5JUV9FRkZFQ1RfVEFYX1JBVEUuQ1ExMjAxNS4uLi5VU0QBAAAAEMaiAQMAAAACTk0BCAAAAAUAAAABMQEAAAAKMTc5MDc5MDA4MwMAAAADMTYwAgAAAAQ0Mzc2BAAAAAEwBwAAAAoxMC8yNC8yMDIzCAAAAAkzLzMxLzIwMTUJAAAAATCns3HWktTbCLVI</t>
  </si>
  <si>
    <t>ytaS1NsIM0NJUS5OQVNEQVFHUzpUU0xBLklRX0VGRkVDVF9UQVhfUkFURS5DUTEyMDExLi4uLlVTRAEAAAAQxqIBAwAAAAJOTQEIAAAABQAAAAExAQAAAAoxNTQ2MjMyMzc1AwAAAAMxNjACAAAABDQzNzYEAAAAATAHAAAACjEwLzI0LzIwMjMIAAAACTMvMzEvMjAxMQkAAAABMKezcdaS1NsItUjK1pLU2wguQ0lRLlRTRTo4MDU4LklRX0VGRkVDVF9UQVhfUkFURS5DUTEyMDIyLi4uLlVTRAEAAACB/wcAAgAAAAcyMy44NzQ5AQgAAAAFAAAAATEBAAAACy0yMDM5OTQ2MjM0AwAAAAI3OQIAAAAENDM3NgQAAAABMAcAAAAKMTAvMjQvMjAyMwgAAAAJMy8zMS8yMDIyCQAAAAEwp7Nx1pLU2wi1SMrWktTbCC5DSVEuVFNFOjgwNTguSVFfRUZGRUNUX1RBWF9SQVRFLkNRMTIwMTguLi4uVVNEAQAAAIH/BwACAAAABzIyLjI0NzkBCAAAAAUAAAABMQEAAAAKMTk2OTA5MzMwMgMAAAACNzkCAAAABDQzNzYEAAAAATAHAAAACjEwLzI0LzIwMjMIAAAACTMvMzEvMjAxOAkAAAABMKezcdaS1NsItUjK1pLU2wguQ0lRLlRTRTo4MDU4LklRX0VGRkVDVF9UQVhfUkFURS5DUTEyMDE0Li4uLlVTRAEAAACB/wcAAgAAAAc0NS45OTU0AQgAAAAFAAAAATEBAAAACjE3NDMzNzEyNjkDAAAAAjc5AgAAAAQ0Mzc2BAAAAAEwBwAAAAoxMC8yNC8yMDIzCAAAAAkzLzMxLzIwMTQJAAAAATCns3HWktTbCLVIytaS1NsILkNJUS5UU0U6</t>
  </si>
  <si>
    <t>ODA1OC5JUV9FRkZFQ1RfVEFYX1JBVEUuQ1ExMjAxMC4uLi5VU0QBAAAAgf8HAAIAAAAHMTguMDYyNQEIAAAABQAAAAExAQAAAAoxNDY0OTU5ODc1AwAAAAI3OQIAAAAENDM3NgQAAAABMAcAAAAKMTAvMjQvMjAyMwgAAAAJMy8zMS8yMDEwCQAAAAEwp7Nx1pLU2wi1SMrWktTbCDJDSVEuS09TRTpBMDA1MzgwLklRX0VGRkVDVF9UQVhfUkFURS5DUTEyMDIxLi4uLlVTRAEAAABMWQ0AAgAAAAUyNS42MQEIAAAABQAAAAExAQAAAAstMjA4MzIwNjAyMgMAAAACODUCAAAABDQzNzYEAAAAATAHAAAACjEwLzI0LzIwMjMIAAAACTMvMzEvMjAyMQkAAAABMKezcdaS1NsItUjK1pLU2wgyQ0lRLktPU0U6QTAwNTM4MC5JUV9FRkZFQ1RfVEFYX1JBVEUuQ1ExMjAxNy4uLi5VU0QBAAAATFkNAAIAAAAGMTkuOTk3AQgAAAAFAAAAATEBAAAACjE5MDM2ODk4MDYDAAAAAjg1AgAAAAQ0Mzc2BAAAAAEwBwAAAAoxMC8yNC8yMDIzCAAAAAkzLzMxLzIwMTcJAAAAATCns3HWktTbCLVIytaS1NsIMkNJUS5LT1NFOkEwMDUzODAuSVFfRUZGRUNUX1RBWF9SQVRFLkNRMTIwMTMuLi4uVVNEAQAAAExZDQACAAAABzIzLjkxNzUBCAAAAAUAAAABMQEAAAAKMTczNDA4MzU3NgMAAAACODUCAAAABDQzNzYEAAAAATAHAAAACjEwLzI0LzIwMjMIAAAACTMvMzEvMjAxMwkAAAABMKezcdaS1NsItUjK1pLU2wgyQ0lRLktPU0U6QTAwNTM4</t>
  </si>
  <si>
    <t>MC5JUV9FRkZFQ1RfVEFYX1JBVEUuQ1ExMjAwOS4uLi5VU0QBAAAATFkNAAMAAAAAAKezcdaS1NsIlyHK1pLU2wgyQ0lRLktPU0U6QTAwMDI3MC5JUV9FRkZFQ1RfVEFYX1JBVEUuQ1ExMjAyMC4uLi5VU0QBAAAAttwlAAIAAAAFNS42NjgBCAAAAAUAAAABMQEAAAALLTIxMzU4MDQ5NzkDAAAAAjg1AgAAAAQ0Mzc2BAAAAAEwBwAAAAoxMC8yNC8yMDIzCAAAAAkzLzMxLzIwMjAJAAAAATCns3HWktTbCJchytaS1NsIMkNJUS5LT1NFOkEwMDAyNzAuSVFfRUZGRUNUX1RBWF9SQVRFLkNRMTIwMTYuLi4uVVNEAQAAALbcJQACAAAABzE1Ljk1NzQBCAAAAAUAAAABMQEAAAAKMTg1NzM5NjA2OAMAAAACODUCAAAABDQzNzYEAAAAATAHAAAACjEwLzI0LzIwMjMIAAAACTMvMzEvMjAxNgkAAAABMKezcdaS1NsIlyHK1pLU2wgyQ0lRLktPU0U6QTAwMDI3MC5JUV9FRkZFQ1RfVEFYX1JBVEUuQ1ExMjAxMi4uLi5VU0QBAAAAttwlAAIAAAAHMjMuMzg4NwEIAAAABQAAAAExAQAAAAoxNzMzMjQ5MzQyAwAAAAI4NQIAAAAENDM3NgQAAAABMAcAAAAKMTAvMjQvMjAyMwgAAAAJMy8zMS8yMDEyCQAAAAEwp7Nx1pLU2wiXIcrWktTbCDJDSVEuS09TRTpBMDAwMjcwLklRX0VGRkVDVF9UQVhfUkFURS5DUTEyMDA4Li4uLlVTRAEAAAC23CUAAwAAAAAAp7Nx1pLU2wiXIcrWktTbCC5DSVEuVFNFOjcyNjkuSVFfRUZGRUNUX1RB</t>
  </si>
  <si>
    <t>WF9SQVRFLkNRMTIwMTkuLi4uVVNEAQAAAA8uCgADAAAAAk5NAQgAAAAFAAAAATEBAAAACjE5NzAyMjA3NjkDAAAAAjc5AgAAAAQ0Mzc2BAAAAAEwBwAAAAoxMC8yNC8yMDIzCAAAAAkzLzMxLzIwMTkJAAAAATCns3HWktTbCJchytaS1NsILkNJUS5UU0U6NzI2OS5JUV9FRkZFQ1RfVEFYX1JBVEUuQ1ExMjAxNS4uLi5VU0QBAAAADy4KAAIAAAAHNDEuMDY1NAEIAAAABQAAAAExAQAAAAoxNzQ1NTM0Mzc2AwAAAAI3OQIAAAAENDM3NgQAAAABMAcAAAAKMTAvMjQvMjAyMwgAAAAJMy8zMS8yMDE1CQAAAAEwp7Nx1pLU2wiXIcrWktTbCC5DSVEuVFNFOjcyNjkuSVFfRUZGRUNUX1RBWF9SQVRFLkNRMTIwMTEuLi4uVVNEAQAAAA8uCgACAAAABzQzLjc1ODIBCAAAAAUAAAABMQEAAAAKMTQ2MjcyNzY1NgMAAAACNzkCAAAABDQzNzYEAAAAATAHAAAACjEwLzI0LzIwMjMIAAAACTMvMzEvMjAxMQkAAAABMKezcdaS1NsIlyHK1pLU2wgsQ0lRLk5ZU0U6Ri5JUV9FRkZFQ1RfVEFYX1JBVEUuQ1ExMjAyMi4uLi5VU0QBAAAAX58BAAMAAAACTk0BCAAAAAUAAAABMQEAAAALLTIwNDc3MTQ2OTcDAAAAAzE2MAIAAAAENDM3NgQAAAABMAcAAAAKMTAvMjQvMjAyMwgAAAAJMy8zMS8yMDIyCQAAAAEwp7Nx1pLU2wiXIcrWktTbCCxDSVEuTllTRTpGLklRX0VGRkVDVF9UQVhfUkFURS5DUTEyMDE4Li4uLlVTRAEAAABfnwEA</t>
  </si>
  <si>
    <t>AgAAAAY5LjA2NzIBCAAAAAUAAAABMQEAAAAKMTk1NzAzMzc5MwMAAAADMTYwAgAAAAQ0Mzc2BAAAAAEwBwAAAAoxMC8yNC8yMDIzCAAAAAkzLzMxLzIwMTgJAAAAATCns3HWktTbCJchytaS1NsILENJUS5OWVNFOkYuSVFfRUZGRUNUX1RBWF9SQVRFLkNRMTIwMTQuLi4uVVNEAQAAAF+fAQACAAAABzIxLjQ0NTUBCAAAAAUAAAABMQEAAAAKMTczMDczNjIzOQMAAAADMTYwAgAAAAQ0Mzc2BAAAAAEwBwAAAAoxMC8yNC8yMDIzCAAAAAkzLzMxLzIwMTQJAAAAATCns3HWktTbCJchytaS1NsILENJUS5OWVNFOkYuSVFfRUZGRUNUX1RBWF9SQVRFLkNRMTIwMTAuLi4uVVNEAQAAAF+fAQACAAAABjIuMzQxOQEIAAAABQAAAAExAQAAAAoxNDUyNzIwOTg0AwAAAAMxNjACAAAABDQzNzYEAAAAATAHAAAACjEwLzI0LzIwMjMIAAAACTMvMzEvMjAxMAkAAAABMKezcdaS1NsIlyHK1pLU2wguQ0lRLk5ZU0U6SE1DLklRX0VGRkVDVF9UQVhfUkFURS5DUTEyMDIxLi4uLlVTRAEAAACVQQQAAgAAAAcxMi40NTM2AQgAAAAFAAAAATEBAAAACy0yMDkwODIyNDc4AwAAAAI3OQIAAAAENDM3NgQAAAABMAcAAAAKMTAvMjQvMjAyMwgAAAAJMy8zMS8yMDIxCQAAAAEwp7Nx1pLU2wiXIcrWktTbCC5DSVEuTllTRTpITUMuSVFfRUZGRUNUX1RBWF9SQVRFLkNRMTIwMTcuLi4uVVNEAQAAAJVBBAACAAAABzQwLjQ3MjYBCAAAAAUA</t>
  </si>
  <si>
    <t>AAABMQEAAAAKMTg5Mzg0Nzk1NwMAAAACNzkCAAAABDQzNzYEAAAAATAHAAAACjEwLzI0LzIwMjMIAAAACTMvMzEvMjAxNwkAAAABMKezcdaS1NsIlyHK1pLU2wguQ0lRLk5ZU0U6SE1DLklRX0VGRkVDVF9UQVhfUkFURS5DUTEyMDEzLi4uLlVTRAEAAACVQQQAAgAAAAcyNS40MDAxAQgAAAAFAAAAATEBAAAACjE2ODQwNTQxNjkDAAAAAjc5AgAAAAQ0Mzc2BAAAAAEwBwAAAAoxMC8yNC8yMDIzCAAAAAkzLzMxLzIwMTMJAAAAATCns3HWktTbCJchytaS1NsILkNJUS5OWVNFOkhNQy5JUV9FRkZFQ1RfVEFYX1JBVEUuQ1ExMjAwOS4uLi5VU0QBAAAAlUEEAAMAAAACTk0BCAAAAAUAAAABMQEAAAAKMTM3OTI0Nzg2MgMAAAACNzkCAAAABDQzNzYEAAAAATAHAAAACjEwLzI0LzIwMjMIAAAACTMvMzEvMjAwOQkAAAABMKezcdaS1NsIf/rJ1pLU2wguQ0lRLk5ZU0U6SE1DLklRX0VGRkVDVF9UQVhfUkFURS5DUTQyMDIwLi4uLlVTRAEAAACVQQQAAgAAAAcyMi41Mzg1AQgAAAAFAAAAATEBAAAACy0yMTExNzc0MjE5AwAAAAI3OQIAAAAENDM3NgQAAAABMAcAAAAKMTAvMjQvMjAyMwgAAAAKMTIvMzEvMjAyMAkAAAABMKezcdaS1NsIf/rJ1pLU2wguQ0lRLk5ZU0U6SE1DLklRX0VGRkVDVF9UQVhfUkFURS5DUTQyMDE2Li4uLlVTRAEAAACVQQQAAgAAAAcyOC41MzQ2AQgAAAAFAAAAATEBAAAACjE4NzU4MDcyODcD</t>
  </si>
  <si>
    <t>AAAAAjc5AgAAAAQ0Mzc2BAAAAAEwBwAAAAoxMC8yNC8yMDIzCAAAAAoxMi8zMS8yMDE2CQAAAAEwp7Nx1pLU2wh/+snWktTbCC5DSVEuTllTRTpITUMuSVFfRUZGRUNUX1RBWF9SQVRFLkNRNDIwMTIuLi4uVVNEAQAAAJVBBAACAAAABzI1LjI2ODkBCAAAAAUAAAABMQEAAAAKMTY2MTYwNjUxNAMAAAACNzkCAAAABDQzNzYEAAAAATAHAAAACjEwLzI0LzIwMjMIAAAACjEyLzMxLzIwMTIJAAAAATCns3HWktTbCH/6ydaS1NsILkNJUS5OWVNFOkhNQy5JUV9FRkZFQ1RfVEFYX1JBVEUuQ1E0MjAwOC4uLi5VU0QBAAAAlUEEAAIAAAAGNzkuMjQ3AQgAAAAFAAAAATEBAAAACjEzMTkwMjk3ODUDAAAAAjc5AgAAAAQ0Mzc2BAAAAAEwBwAAAAoxMC8yNC8yMDIzCAAAAAoxMi8zMS8yMDA4CQAAAAEwp7Nx1pLU2wh/+snWktTbCC5DSVEuVFNFOjcyNzAuSVFfRUZGRUNUX1RBWF9SQVRFLkNRNDIwMTkuLi4uVVNEAQAAAFJXDQACAAAABzI4LjAyMDEBCAAAAAUAAAABMQEAAAAKMjAxMzQ0MzU0NwMAAAACNzkCAAAABDQzNzYEAAAAATAHAAAACjEwLzI0LzIwMjMIAAAACjEyLzMxLzIwMTkJAAAAATCns3HWktTbCH/6ydaS1NsILkNJUS5UU0U6NzI3MC5JUV9FRkZFQ1RfVEFYX1JBVEUuQ1E0MjAxNS4uLi5VU0QBAAAAUlcNAAIAAAAHMjYuNTA5NAEIAAAABQAAAAExAQAAAAoxNzc1ODAxMjIyAwAAAAI3OQIAAAAENDM3</t>
  </si>
  <si>
    <t>NgQAAAABMAcAAAAKMTAvMjQvMjAyMwgAAAAKMTIvMzEvMjAxNQkAAAABMKezcdaS1NsIf/rJ1pLU2wguQ0lRLlRTRTo3MjcwLklRX0VGRkVDVF9UQVhfUkFURS5DUTQyMDExLi4uLlVTRAEAAABSVw0AAgAAAAc0MS41NTIzAQgAAAAFAAAAATEBAAAACjE1MTI2MDIzODIDAAAAAjc5AgAAAAQ0Mzc2BAAAAAEwBwAAAAoxMC8yNC8yMDIzCAAAAAoxMi8zMS8yMDExCQAAAAEwp7Nx1pLU2wh/+snWktTbCC1DSVEuTllTRTpHTS5JUV9FRkZFQ1RfVEFYX1JBVEUuQ1EzMjAyMC4uLi5VU0QBAAAAVO6lAwIAAAAHMTguMDgzNQEIAAAABQAAAAExAQAAAAstMjEyNTI0NTEzMgMAAAADMTYwAgAAAAQ0Mzc2BAAAAAEwBwAAAAoxMC8yNC8yMDIzCAAAAAk5LzMwLzIwMjAJAAAAATCns3HWktTbCH/6ydaS1NsILUNJUS5OWVNFOkdNLklRX0VGRkVDVF9UQVhfUkFURS5DUTMyMDEyLi4uLlVTRAEAAABU7qUDAgAAAAcxNi4xNDY1AQgAAAAFAAAAATEBAAAACjE2NDI3MTAwMDUDAAAAAzE2MAIAAAAENDM3NgQAAAABMAcAAAAKMTAvMjQvMjAyMwgAAAAJOS8zMC8yMDEyCQAAAAEwp7Nx1pLU2wh/+snWktTbCC5DSVEuVFNFOjcyMDMuSVFfRUZGRUNUX1RBWF9SQVRFLkNRMzIwMTEuLi4uVVNEAQAAALzgBAACAAAABzEyLjY0NDcBCAAAAAUAAAABMQEAAAAKMTQ4NDQwMTU3NAMAAAACNzkCAAAABDQzNzYEAAAAATAHAAAACjEw</t>
  </si>
  <si>
    <t>LzI0LzIwMjMIAAAACTkvMzAvMjAxMQkAAAABMKezcdaS1NsIetPJ1pLU2wgzQ0lRLk5BU0RBUUdTOlRTTEEuSVFfRUZGRUNUX1RBWF9SQVRFLkNRMzIwMTguLi4uVVNEAQAAABDGogECAAAABTYuMjczAQgAAAAFAAAAATEBAAAACjE5ODk0NTE5OTcDAAAAAzE2MAIAAAAENDM3NgQAAAABMAcAAAAKMTAvMjQvMjAyMwgAAAAJOS8zMC8yMDE4CQAAAAEwp7Nx1pLU2wh/+snWktTbCDJDSVEuS09TRTpBMDA1MzgwLklRX0VGRkVDVF9UQVhfUkFURS5DUTMyMDE2Li4uLlVTRAEAAABMWQ0AAgAAAAcyNS4xNDk1AQgAAAAFAAAAATEBAAAACjE4NjczMzU3OTYDAAAAAjg1AgAAAAQ0Mzc2BAAAAAEwBwAAAAoxMC8yNC8yMDIzCAAAAAk5LzMwLzIwMTYJAAAAATCns3HWktTbCH/6ydaS1NsIMkNJUS5LT1NFOkEwMDAyNzAuSVFfRUZGRUNUX1RBWF9SQVRFLkNRMzIwMTUuLi4uVVNEAQAAALbcJQACAAAABzIyLjU3ODcBCAAAAAUAAAABMQEAAAAKMTgxOTgzNjc2OAMAAAACODUCAAAABDQzNzYEAAAAATAHAAAACjEwLzI0LzIwMjMIAAAACTkvMzAvMjAxNQkAAAABMKezcdaS1NsIf/rJ1pLU2wgsQ0lRLk5ZU0U6Ri5JUV9FRkZFQ1RfVEFYX1JBVEUuQ1EzMjAxNy4uLi5VU0QBAAAAX58BAAIAAAAHMTAuNzkwOQEIAAAABQAAAAExAQAAAAoxOTE1ODM0NjI5AwAAAAMxNjACAAAABDQzNzYEAAAAATAHAAAACjEwLzI0LzIw</t>
  </si>
  <si>
    <t>MjMIAAAACTkvMzAvMjAxNwkAAAABMKezcdaS1NsIf/rJ1pLU2wgsQ0lRLk5ZU0U6Ri5JUV9FRkZFQ1RfVEFYX1JBVEUuQ1EzMjAwOS4uLi5VU0QBAAAAX58BAAIAAAAGOC45MDI4AQgAAAAFAAAAATEBAAAACjE0MDkxNDU0MjkDAAAAAzE2MAIAAAAENDM3NgQAAAABMAcAAAAKMTAvMjQvMjAyMwgAAAAJOS8zMC8yMDA5CQAAAAEwp7Nx1pLU2wh608nWktTbCC5DSVEuTllTRTpITUMuSVFfRUZGRUNUX1RBWF9SQVRFLkNRMzIwMDguLi4uVVNEAQAAAJVBBAACAAAABzI2Ljg1MDMBCAAAAAUAAAABMQEAAAAKMTI1MTI1Mzg5NQMAAAACNzkCAAAABDQzNzYEAAAAATAHAAAACjEwLzI0LzIwMjMIAAAACTkvMzAvMjAwOAkAAAABMKezcdaS1NsIetPJ1pLU2wguQ0lRLlRTRTo3MjcwLklRX0VGRkVDVF9UQVhfUkFURS5DUTMyMDExLi4uLlVTRAEAAABSVw0AAgAAAAc0NS4zOTU5AQgAAAAFAAAAATEBAAAACjE0ODE2MTUxNjMDAAAAAjc5AgAAAAQ0Mzc2BAAAAAEwBwAAAAoxMC8yNC8yMDIzCAAAAAk5LzMwLzIwMTEJAAAAATCns3HWktTbCHrTydaS1NsILUNJUS5OWVNFOkdNLklRX0VGRkVDVF9UQVhfUkFURS5DUTIyMDEyLi4uLlVTRAEAAABU7qUDAgAAAAcxMS4yNTExAQgAAAAFAAAAATEBAAAACjE2MjgxMDQwNDADAAAAAzE2MAIAAAAENDM3NgQAAAABMAcAAAAKMTAvMjQvMjAyMwgAAAAJNi8zMC8yMDEyCQAA</t>
  </si>
  <si>
    <t>AAEwp7Nx1pLU2wh608nWktTbCDNDSVEuTkFTREFRR1M6VFNMQS5JUV9FRkZFQ1RfVEFYX1JBVEUuQ1EyMjAxOC4uLi5VU0QBAAAAEMaiAQMAAAACTk0BCAAAAAUAAAABMQEAAAAKMTk3Mjc1MDUzMQMAAAADMTYwAgAAAAQ0Mzc2BAAAAAEwBwAAAAoxMC8yNC8yMDIzCAAAAAk2LzMwLzIwMTgJAAAAATCns3HWktTbCHrTydaS1NsIM0NJUS5OQVNEQVFHUzpUU0xBLklRX0VGRkVDVF9UQVhfUkFURS5DUTIyMDEwLi4uLlVTRAEAAAAQxqIBAwAAAAJOTQEIAAAABQAAAAExAQAAAAoxNDY2NDQwNDcyAwAAAAMxNjACAAAABDQzNzYEAAAAATAHAAAACjEwLzI0LzIwMjMIAAAACTYvMzAvMjAxMAkAAAABMKezcdaS1NsIetPJ1pLU2wguQ0lRLlRTRTo4MDU4LklRX0VGRkVDVF9UQVhfUkFURS5DUTIyMDE3Li4uLlVTRAEAAACB/wcAAgAAAAcyMS40NDEzAQgAAAAFAAAAATEBAAAACjE4NTEyODc0MzUDAAAAAjc5AgAAAAQ0Mzc2BAAAAAEwBwAAAAoxMC8yNC8yMDIzCAAAAAk2LzMwLzIwMTcJAAAAATCns3HWktTbCHrTydaS1NsIMkNJUS5LT1NFOkEwMDUzODAuSVFfRUZGRUNUX1RBWF9SQVRFLkNRMjIwMDguLi4uVVNEAQAAAExZDQADAAAAAACns3HWktTbCHrTydaS1NsIMkNJUS5LT1NFOkEwMDAyNzAuSVFfRUZGRUNUX1RBWF9SQVRFLkNRMjIwMTUuLi4uVVNEAQAAALbcJQACAAAABzI0LjQxNzMBCAAAAAUAAAAB</t>
  </si>
  <si>
    <t>MQEAAAAKMTgxOTg1MTM0NwMAAAACODUCAAAABDQzNzYEAAAAATAHAAAACjEwLzI0LzIwMjMIAAAACTYvMzAvMjAxNQkAAAABMKezcdaS1NsIetPJ1pLU2wgsQ0lRLk5ZU0U6Ri5JUV9FRkZFQ1RfVEFYX1JBVEUuQ1EyMjAwOS4uLi5VU0QBAAAAX58BAAMAAAACTk0BCAAAAAUAAAABMQEAAAAKMTM5MDkyOTYzNQMAAAADMTYwAgAAAAQ0Mzc2BAAAAAEwBwAAAAoxMC8yNC8yMDIzCAAAAAk2LzMwLzIwMDkJAAAAATCns3HWktTbCHrTydaS1NsILkNJUS5OWVNFOkhNQy5JUV9FRkZFQ1RfVEFYX1JBVEUuQ1EyMjAwOC4uLi5VU0QBAAAAlUEEAAIAAAAHMzEuMzUwOAEIAAAABQAAAAExAQAAAAoxMTEyMzc4NTMyAwAAAAI3OQIAAAAENDM3NgQAAAABMAcAAAAKMTAvMjQvMjAyMwgAAAAJNi8zMC8yMDA4CQAAAAEwp7Nx1pLU2wgZrMnWktTbCC5DSVEuVFNFOjcyNzAuSVFfRUZGRUNUX1RBWF9SQVRFLkNRMjIwMTEuLi4uVVNEAQAAAFJXDQACAAAABzExLjc3NTYBCAAAAAUAAAABMQEAAAAKMTQ2NTk4NDU3NAMAAAACNzkCAAAABDQzNzYEAAAAATAHAAAACjEwLzI0LzIwMjMIAAAACTYvMzAvMjAxMQkAAAABMKezcdaS1NsIetPJ1pLU2wgyQ0lRLktPU0U6QTAwMDI3MC5JUV9FRkZFQ1RfVEFYX1JBVEUuQ1ExMjAxMS4uLi5VU0QBAAAAttwlAAIAAAAHMjQuOTc3NwEIAAAABQAAAAExAQAAAAoxNzMzMjQ5MzQwAwAA</t>
  </si>
  <si>
    <t>AAI4NQIAAAAENDM3NgQAAAABMAcAAAAKMTAvMjQvMjAyMwgAAAAJMy8zMS8yMDExCQAAAAEwp7Nx1pLU2wh608nWktTbCCxDSVEuTllTRTpGLklRX0VGRkVDVF9UQVhfUkFURS5DUTEyMDIxLi4uLlVTRAEAAABfnwEAAgAAAAcxNy4yNTAxAQgAAAAFAAAAATEBAAAACy0yMTAwMzAzMzc4AwAAAAMxNjACAAAABDQzNzYEAAAAATAHAAAACjEwLzI0LzIwMjMIAAAACTMvMzEvMjAyMQkAAAABMKezcdaS1NsIetPJ1pLU2wguQ0lRLlRTRTo3MjcwLklRX0VGRkVDVF9UQVhfUkFURS5DUTEyMDExLi4uLlVTRAEAAABSVw0AAwAAAAJOTQEIAAAABQAAAAExAQAAAAoxNDYxNjk0NzA1AwAAAAI3OQIAAAAENDM3NgQAAAABMAcAAAAKMTAvMjQvMjAyMwgAAAAJMy8zMS8yMDExCQAAAAEwp7Nx1pLU2wh608nWktTbCC5DSVEuVFNFOjcyMDMuSVFfRUZGRUNUX1RBWF9SQVRFLkNRNDIwMTQuLi4uVVNEAQAAALzgBAACAAAABzMxLjc4NTMBCAAAAAUAAAABMQEAAAAKMTc4NjIyMjU2NQMAAAACNzkCAAAABDQzNzYEAAAAATAHAAAACjEwLzI0LzIwMjMIAAAACjEyLzMxLzIwMTQJAAAAATCns3HWktTbCBmsydaS1NsILkNJUS5UU0U6ODA1OC5JUV9FRkZFQ1RfVEFYX1JBVEUuQ1E0MjAyMC4uLi5VU0QBAAAAgf8HAAIAAAAHMzIuMzc4OQEIAAAABQAAAAExAQAAAAoyMDc4NTIwMzUxAwAAAAI3OQIAAAAENDM3NgQAAAABMAcA</t>
  </si>
  <si>
    <t>AAAKMTAvMjQvMjAyMwgAAAAKMTIvMzEvMjAyMAkAAAABMKezcdaS1NsIGazJ1pLU2wguQ0lRLlRTRTo3MjY5LklRX0VGRkVDVF9UQVhfUkFURS5DUTMyMDIxLi4uLlVTRAEAAAAPLgoAAgAAAAczNi4wMDQyAQgAAAAFAAAAATEBAAAACy0yMTIxNDc4NDc0AwAAAAI3OQIAAAAENDM3NgQAAAABMAcAAAAKMTAvMjQvMjAyMwgAAAAJOS8zMC8yMDIxCQAAAAEwp7Nx1pLU2wgZrMnWktTbCC5DSVEuTllTRTpITUMuSVFfRUZGRUNUX1RBWF9SQVRFLkNRMzIwMTkuLi4uVVNEAQAAAJVBBAACAAAABzI3LjQzMjQBCAAAAAUAAAABMQEAAAAKMjA3MTIyOTY2OQMAAAACNzkCAAAABDQzNzYEAAAAATAHAAAACjEwLzI0LzIwMjMIAAAACTkvMzAvMjAxOQkAAAABMKezcdaS1NsIGazJ1pLU2wguQ0lRLlRTRTo3MjAzLklRX0VGRkVDVF9UQVhfUkFURS5DUTIyMDEwLi4uLlVTRAEAAAC84AQAAgAAAAczNi43Njc4AQgAAAAFAAAAATEBAAAACjEzOTQ4MTE5OTQDAAAAAjc5AgAAAAQ0Mzc2BAAAAAEwBwAAAAoxMC8yNC8yMDIzCAAAAAk2LzMwLzIwMTAJAAAAATCns3HWktTbCBmsydaS1NsIMkNJUS5LT1NFOkEwMDAyNzAuSVFfRUZGRUNUX1RBWF9SQVRFLkNRMjIwMTAuLi4uVVNEAQAAALbcJQACAAAABzE5LjIyNTkBCAAAAAUAAAABMQEAAAAKMTczMzI0OTM4OAMAAAACODUCAAAABDQzNzYEAAAAATAHAAAACjEwLzI0LzIw</t>
  </si>
  <si>
    <t>MjMIAAAACTYvMzAvMjAxMAkAAAABMKezcdaS1NsIGazJ1pLU2wgsQ0lRLk5ZU0U6Ri5JUV9FRkZFQ1RfVEFYX1JBVEUuQ1EyMjAyMC4uLi5VU0QBAAAAX58BAAMAAAACTk0BCAAAAAUAAAABMQEAAAALLTIxNDEwODExMjUDAAAAAzE2MAIAAAAENDM3NgQAAAABMAcAAAAKMTAvMjQvMjAyMwgAAAAJNi8zMC8yMDIwCQAAAAEwp7Nx1pLU2wgZrMnWktTbCDJDSVEuS09TRTpBMDAwMjcwLklRX0VGRkVDVF9UQVhfUkFURS5DUTEyMDIyLi4uLlVTRAEAAAC23CUAAgAAAAczMS45NzU1AQgAAAAFAAAAATEBAAAACy0yMDMxNTgyNDM1AwAAAAI4NQIAAAAENDM3NgQAAAABMAcAAAAKMTAvMjQvMjAyMwgAAAAJMy8zMS8yMDIyCQAAAAEwp7Nx1pLU2wgZrMnWktTbCC5DSVEuVFNFOjcyNjkuSVFfRUZGRUNUX1RBWF9SQVRFLkNRMTIwMTMuLi4uVVNEAQAAAA8uCgACAAAABzMxLjI2MTIBCAAAAAUAAAABMQEAAAAKMTYyNTQ2MTk3NgMAAAACNzkCAAAABDQzNzYEAAAAATAHAAAACjEwLzI0LzIwMjMIAAAACTMvMzEvMjAxMwkAAAABMKezcdaS1NsIGazJ1pLU2wgzQ0lRLk5BU0RBUUdTOlRTTEEuSVFfRUZGRUNUX1RBWF9SQVRFLkNRNDIwMTIuLi4uVVNEAQAAABDGogEDAAAAAk5NAQgAAAAFAAAAATEBAAAACjE2NjA0NzM4MjkDAAAAAzE2MAIAAAAENDM3NgQAAAABMAcAAAAKMTAvMjQvMjAyMwgAAAAKMTIvMzEvMjAx</t>
  </si>
  <si>
    <t>MgkAAAABMKezcdaS1NsIGazJ1pLU2wguQ0lRLlRTRTo4MDU4LklRX0VGRkVDVF9UQVhfUkFURS5DUTQyMDE1Li4uLlVTRAEAAACB/wcAAgAAAAcyMS40Mzk3AQgAAAAFAAAAATEBAAAACjE3NzQyNTUxOTkDAAAAAjc5AgAAAAQ0Mzc2BAAAAAEwBwAAAAoxMC8yNC8yMDIzCAAAAAoxMi8zMS8yMDE1CQAAAAEwp7Nx1pLU2wgChcnWktTbCDJDSVEuS09TRTpBMDA1MzgwLklRX0VGRkVDVF9UQVhfUkFURS5DUTQyMDE0Li4uLlVTRAEAAABMWQ0AAgAAAAcyMi4yMzA5AQgAAAAFAAAAATEBAAAACjE3NzgyNTE0NzMDAAAAAjg1AgAAAAQ0Mzc2BAAAAAEwBwAAAAoxMC8yNC8yMDIzCAAAAAoxMi8zMS8yMDE0CQAAAAEws9px1pLU2wgChcnWktTbCC5DSVEuTllTRTpITUMuSVFfRUZGRUNUX1RBWF9SQVRFLkNRNDIwMTguLi4uVVNEAQAAAJVBBAACAAAABzE4LjUzNDEBCAAAAAUAAAABMQEAAAAKMTk0NjM2MTI0NgMAAAACNzkCAAAABDQzNzYEAAAAATAHAAAACjEwLzI0LzIwMjMIAAAACjEyLzMxLzIwMTgJAAAAATCz2nHWktTbCBmsydaS1NsILkNJUS5UU0U6NzI3MC5JUV9FRkZFQ1RfVEFYX1JBVEUuQ1E0MjAxNy4uLi5VU0QBAAAAUlcNAAIAAAAHMjMuNjQ1MwEIAAAABQAAAAExAQAAAAoxODc0NDk3MjcwAwAAAAI3OQIAAAAENDM3NgQAAAABMAcAAAAKMTAvMjQvMjAyMwgAAAAKMTIvMzEvMjAxNwkAAAABMLPa</t>
  </si>
  <si>
    <t>cdaS1NsIGazJ1pLU2wgtQ0lRLk5ZU0U6R00uSVFfRUZGRUNUX1RBWF9SQVRFLkNRNDIwMjAuLi4uVVNEAQAAAFTupQMCAAAABzE4LjY2ODIBCAAAAAUAAAABMQEAAAALLTIxMTM4Nzk2NzADAAAAAzE2MAIAAAAENDM3NgQAAAABMAcAAAAKMTAvMjQvMjAyMwgAAAAKMTIvMzEvMjAyMAkAAAABMLPacdaS1NsIGazJ1pLU2wgtQ0lRLk5ZU0U6R00uSVFfRUZGRUNUX1RBWF9SQVRFLkNRNDIwMTYuLi4uVVNEAQAAAFTupQMCAAAABzEzLjc4NTIBCAAAAAUAAAABMQEAAAAKMTg3MzMwMzM0OQMAAAADMTYwAgAAAAQ0Mzc2BAAAAAEwBwAAAAoxMC8yNC8yMDIzCAAAAAoxMi8zMS8yMDE2CQAAAAEws9px1pLU2wgChcnWktTbCC1DSVEuTllTRTpHTS5JUV9FRkZFQ1RfVEFYX1JBVEUuQ1E0MjAxMi4uLi5VU0QBAAAAVO6lAwMAAAACTk0BCAAAAAUAAAABMQEAAAAKMTY1NzI2NDc5NgMAAAADMTYwAgAAAAQ0Mzc2BAAAAAEwBwAAAAoxMC8yNC8yMDIzCAAAAAoxMi8zMS8yMDEyCQAAAAEws9px1pLU2wgChcnWktTbCC1DSVEuTllTRTpHTS5JUV9FRkZFQ1RfVEFYX1JBVEUuQ1E0MjAwOC4uLi5VU0QBAAAAVO6lAwMAAAACTk0BCAAAAAUAAAABMQEAAAAKMTQzNDM1OTgwOAMAAAADMTYwAgAAAAQ0Mzc2BAAAAAEwBwAAAAoxMC8yNC8yMDIzCAAAAAoxMi8zMS8yMDA4CQAAAAEws9px1pLU2wgChcnWktTbCC5DSVEuVFNF</t>
  </si>
  <si>
    <t>OjcyMDMuSVFfRUZGRUNUX1RBWF9SQVRFLkNRNDIwMTkuLi4uVVNEAQAAALzgBAACAAAABzI1LjgyMTUBCAAAAAUAAAABMQEAAAAKMjAxODMwMTU3NwMAAAACNzkCAAAABDQzNzYEAAAAATAHAAAACjEwLzI0LzIwMjMIAAAACjEyLzMxLzIwMTkJAAAAATCz2nHWktTbCAKFydaS1NsILkNJUS5UU0U6NzIwMy5JUV9FRkZFQ1RfVEFYX1JBVEUuQ1E0MjAxNS4uLi5VU0QBAAAAvOAEAAIAAAAHMjQuOTQzMgEIAAAABQAAAAExAQAAAAoxNzg2MjIyMDUzAwAAAAI3OQIAAAAENDM3NgQAAAABMAcAAAAKMTAvMjQvMjAyMwgAAAAKMTIvMzEvMjAxNQkAAAABMLPacdaS1NsIAoXJ1pLU2wguQ0lRLlRTRTo3MjAzLklRX0VGRkVDVF9UQVhfUkFURS5DUTQyMDExLi4uLlVTRAEAAAC84AQAAgAAAAc1OS45OTIyAQgAAAAFAAAAATEBAAAACjE1ODk3MTk5ODQDAAAAAjc5AgAAAAQ0Mzc2BAAAAAEwBwAAAAoxMC8yNC8yMDIzCAAAAAoxMi8zMS8yMDExCQAAAAEws9px1pLU2wgChcnWktTbCDNDSVEuTkFTREFRR1M6VFNMQS5JUV9FRkZFQ1RfVEFYX1JBVEUuQ1E0MjAyMi4uLi5VU0QBAAAAEMaiAQIAAAAGNi45Mjk0AQgAAAAFAAAAATEBAAAACy0yMDYyNjgwOTQwAwAAAAMxNjACAAAABDQzNzYEAAAAATAHAAAACjEwLzI0LzIwMjMIAAAACjEyLzMxLzIwMjIJAAAAATCz2nHWktTbCAKFydaS1NsIM0NJUS5OQVNEQVFHUzpU</t>
  </si>
  <si>
    <t>U0xBLklRX0VGRkVDVF9UQVhfUkFURS5DUTQyMDE4Li4uLlVTRAEAAAAQxqIBAgAAAAY5LjQ4MjcBCAAAAAUAAAABMQEAAAAKMjAxMzkwOTQ0NwMAAAADMTYwAgAAAAQ0Mzc2BAAAAAEwBwAAAAoxMC8yNC8yMDIzCAAAAAoxMi8zMS8yMDE4CQAAAAEws9px1pLU2wgChcnWktTbCDNDSVEuTkFTREFRR1M6VFNMQS5JUV9FRkZFQ1RfVEFYX1JBVEUuQ1E0MjAxNC4uLi5VU0QBAAAAEMaiAQMAAAACTk0BCAAAAAUAAAABMQEAAAAKMTc3NzY2MzA2OAMAAAADMTYwAgAAAAQ0Mzc2BAAAAAEwBwAAAAoxMC8yNC8yMDIzCAAAAAoxMi8zMS8yMDE0CQAAAAEws9px1pLU2wgChcnWktTbCDNDSVEuTkFTREFRR1M6VFNMQS5JUV9FRkZFQ1RfVEFYX1JBVEUuQ1E0MjAxMC4uLi5VU0QBAAAAEMaiAQMAAAACTk0BCAAAAAUAAAABMQEAAAAKMTUyNDkyNzExNQMAAAADMTYwAgAAAAQ0Mzc2BAAAAAEwBwAAAAoxMC8yNC8yMDIzCAAAAAoxMi8zMS8yMDEwCQAAAAEws9px1pLU2wgChcnWktTbCC5DSVEuVFNFOjgwNTguSVFfRUZGRUNUX1RBWF9SQVRFLkNRNDIwMjEuLi4uVVNEAQAAAIH/BwACAAAABzIyLjE3NzMBCAAAAAUAAAABMQEAAAALLTIxMTQwMTA0NTQDAAAAAjc5AgAAAAQ0Mzc2BAAAAAEwBwAAAAoxMC8yNC8yMDIzCAAAAAoxMi8zMS8yMDIxCQAAAAEws9px1pLU2wjoXcnWktTbCC5DSVEuVFNFOjgwNTguSVFfRUZG</t>
  </si>
  <si>
    <t>RUNUX1RBWF9SQVRFLkNRNDIwMTcuLi4uVVNEAQAAAIH/BwACAAAABzI3LjQwNTIBCAAAAAUAAAABMQEAAAAKMTg3MzAyNjM4NwMAAAACNzkCAAAABDQzNzYEAAAAATAHAAAACjEwLzI0LzIwMjMIAAAACjEyLzMxLzIwMTcJAAAAATCz2nHWktTbCOhdydaS1NsILkNJUS5UU0U6ODA1OC5JUV9FRkZFQ1RfVEFYX1JBVEUuQ1E0MjAxMy4uLi5VU0QBAAAAgf8HAAIAAAAHMjQuODQ0NwEIAAAABQAAAAExAQAAAAoxNzE3NTQ4NjA1AwAAAAI3OQIAAAAENDM3NgQAAAABMAcAAAAKMTAvMjQvMjAyMwgAAAAKMTIvMzEvMjAxMwkAAAABMLPacdaS1NsI6F3J1pLU2wguQ0lRLlRTRTo4MDU4LklRX0VGRkVDVF9UQVhfUkFURS5DUTQyMDA5Li4uLlVTRAEAAACB/wcAAgAAAAc0Mi4yMDIyAQgAAAAFAAAAATEBAAAACjE0MzAyMTQ2NDcDAAAAAjc5AgAAAAQ0Mzc2BAAAAAEwBwAAAAoxMC8yNC8yMDIzCAAAAAoxMi8zMS8yMDA5CQAAAAEws9px1pLU2wgChcnWktTbCDJDSVEuS09TRTpBMDA1MzgwLklRX0VGRkVDVF9UQVhfUkFURS5DUTQyMDIwLi4uLlVTRAEAAABMWQ0AAwAAAAJOTQEIAAAABQAAAAExAQAAAAstMjA1NzExMjU3NAMAAAACODUCAAAABDQzNzYEAAAAATAHAAAACjEwLzI0LzIwMjMIAAAACjEyLzMxLzIwMjAJAAAAATCz2nHWktTbCAKFydaS1NsIMkNJUS5LT1NFOkEwMDUzODAuSVFfRUZGRUNUX1RBWF9S</t>
  </si>
  <si>
    <t>QVRFLkNRNDIwMTYuLi4uVVNEAQAAAExZDQADAAAAAACz2nHWktTbCOhdydaS1NsIMkNJUS5LT1NFOkEwMDUzODAuSVFfRUZGRUNUX1RBWF9SQVRFLkNRNDIwMTIuLi4uVVNEAQAAAExZDQACAAAABzI1LjIyNDEBCAAAAAUAAAABMQEAAAAKMTY2NzE5MzU1MgMAAAACODUCAAAABDQzNzYEAAAAATAHAAAACjEwLzI0LzIwMjMIAAAACjEyLzMxLzIwMTIJAAAAATCz2nHWktTbCOhdydaS1NsIMkNJUS5LT1NFOkEwMDUzODAuSVFfRUZGRUNUX1RBWF9SQVRFLkNRNDIwMDguLi4uVVNEAQAAAExZDQADAAAAAACz2nHWktTbCOhdydaS1NsIMkNJUS5LT1NFOkEwMDAyNzAuSVFfRUZGRUNUX1RBWF9SQVRFLkNRNDIwMTkuLi4uVVNEAQAAALbcJQACAAAABzI4LjU2NDkBCAAAAAUAAAABMQEAAAAKMjA4MzY4NzIyMwMAAAACODUCAAAABDQzNzYEAAAAATAHAAAACjEwLzI0LzIwMjMIAAAACjEyLzMxLzIwMTkJAAAAATCz2nHWktTbCOhdydaS1NsIMkNJUS5LT1NFOkEwMDAyNzAuSVFfRUZGRUNUX1RBWF9SQVRFLkNRNDIwMTUuLi4uVVNEAQAAALbcJQACAAAABzEwLjcxMTYBCAAAAAUAAAABMQEAAAAKMTgzMTY0NjQ2MwMAAAACODUCAAAABDQzNzYEAAAAATAHAAAACjEwLzI0LzIwMjMIAAAACjEyLzMxLzIwMTUJAAAAATCz2nHWktTbCOhdydaS1NsIMkNJUS5LT1NFOkEwMDAyNzAuSVFfRUZGRUNUX1RBWF9SQVRFLkNR</t>
  </si>
  <si>
    <t>NDIwMTEuLi4uVVNEAQAAALbcJQACAAAABzMxLjUxNjUBCAAAAAUAAAABMQEAAAAKMTYxNzEyMDUzMQMAAAACODUCAAAABDQzNzYEAAAAATAHAAAACjEwLzI0LzIwMjMIAAAACjEyLzMxLzIwMTEJAAAAATCz2nHWktTbCOhdydaS1NsILkNJUS5UU0U6NzI2OS5JUV9FRkZFQ1RfVEFYX1JBVEUuQ1E0MjAyMi4uLi5VU0QBAAAADy4KAAIAAAAFMTguNjcBCAAAAAUAAAABMQEAAAALLTIwNjEyMTg0NzIDAAAAAjc5AgAAAAQ0Mzc2BAAAAAEwBwAAAAoxMC8yNC8yMDIzCAAAAAoxMi8zMS8yMDIyCQAAAAEws9px1pLU2wjoXcnWktTbCC5DSVEuVFNFOjcyNjkuSVFfRUZGRUNUX1RBWF9SQVRFLkNRNDIwMTguLi4uVVNEAQAAAA8uCgACAAAABzIyLjM4NDgBCAAAAAUAAAABMQEAAAAKMTk0Mzc0OTQ4NgMAAAACNzkCAAAABDQzNzYEAAAAATAHAAAACjEwLzI0LzIwMjMIAAAACjEyLzMxLzIwMTgJAAAAATCz2nHWktTbCOhdydaS1NsILkNJUS5UU0U6NzI2OS5JUV9FRkZFQ1RfVEFYX1JBVEUuQ1E0MjAxNC4uLi5VU0QBAAAADy4KAAIAAAAHMzAuNDcxOQEIAAAABQAAAAExAQAAAAoxNzE5MjI4MTk3AwAAAAI3OQIAAAAENDM3NgQAAAABMAcAAAAKMTAvMjQvMjAyMwgAAAAKMTIvMzEvMjAxNAkAAAABMLPacdaS1NsI6F3J1pLU2wguQ0lRLlRTRTo3MjY5LklRX0VGRkVDVF9UQVhfUkFURS5DUTQyMDEwLi4uLlVTRAEA</t>
  </si>
  <si>
    <t>AAAPLgoAAgAAAAc0NC42NTM4AQgAAAAFAAAAATEBAAAACjE0Mjg4MDI1MDEDAAAAAjc5AgAAAAQ0Mzc2BAAAAAEwBwAAAAoxMC8yNC8yMDIzCAAAAAoxMi8zMS8yMDEwCQAAAAEws9px1pLU2wjoXcnWktTbCCxDSVEuTllTRTpGLklRX0VGRkVDVF9UQVhfUkFURS5DUTQyMDIxLi4uLlVTRAEAAABfnwEAAwAAAAJOTQEIAAAABQAAAAExAQAAAAstMjA2MjM3NjY4MAMAAAADMTYwAgAAAAQ0Mzc2BAAAAAEwBwAAAAoxMC8yNC8yMDIzCAAAAAoxMi8zMS8yMDIxCQAAAAEws9px1pLU2wg5N8nWktTbCCxDSVEuTllTRTpGLklRX0VGRkVDVF9UQVhfUkFURS5DUTQyMDE3Li4uLlVTRAEAAABfnwEAAwAAAAJOTQEIAAAABQAAAAExAQAAAAoxOTQ2NDI0OTQzAwAAAAMxNjACAAAABDQzNzYEAAAAATAHAAAACjEwLzI0LzIwMjMIAAAACjEyLzMxLzIwMTcJAAAAATCz2nHWktTbCDk3ydaS1NsILENJUS5OWVNFOkYuSVFfRUZGRUNUX1RBWF9SQVRFLkNRNDIwMTMuLi4uVVNEAQAAAF+fAQADAAAAAk5NAQgAAAAFAAAAATEBAAAACjE3MTkyOTkzOTcDAAAAAzE2MAIAAAAENDM3NgQAAAABMAcAAAAKMTAvMjQvMjAyMwgAAAAKMTIvMzEvMjAxMwkAAAABMLPacdaS1NsIOTfJ1pLU2wguQ0lRLlRTRTo3MjY5LklRX0VGRkVDVF9UQVhfUkFURS5DUTMyMDE0Li4uLlVTRAEAAAAPLgoAAgAAAAc0MC41MzAzAQgAAAAFAAAAATEB</t>
  </si>
  <si>
    <t>AAAACjE3MDczNDE2ODgDAAAAAjc5AgAAAAQ0Mzc2BAAAAAEwBwAAAAoxMC8yNC8yMDIzCAAAAAk5LzMwLzIwMTQJAAAAATCz2nHWktTbCOhdydaS1NsILkNJUS5OWVNFOkhNQy5JUV9FRkZFQ1RfVEFYX1JBVEUuQ1EzMjAxMi4uLi5VU0QBAAAAlUEEAAIAAAAHMzMuNTAzMgEIAAAABQAAAAExAQAAAAoxNjQ5NDA3NDkxAwAAAAI3OQIAAAAENDM3NgQAAAABMAcAAAAKMTAvMjQvMjAyMwgAAAAJOS8zMC8yMDEyCQAAAAEws9px1pLU2wjoXcnWktTbCC1DSVEuTllTRTpHTS5JUV9FRkZFQ1RfVEFYX1JBVEUuQ1EyMjAyMC4uLi5VU0QBAAAAVO6lAwMAAAACTk0BCAAAAAUAAAABMQEAAAALLTIxNDAwNDI3NzgDAAAAAzE2MAIAAAAENDM3NgQAAAABMAcAAAAKMTAvMjQvMjAyMwgAAAAJNi8zMC8yMDIwCQAAAAEws9px1pLU2wg5N8nWktTbCC1DSVEuTllTRTpHTS5JUV9FRkZFQ1RfVEFYX1JBVEUuQ1EyMjAwOC4uLi5VU0QBAAAAVO6lAwMAAAAAALPacdaS1NsIOTfJ1pLU2wguQ0lRLlRTRTo3MjAzLklRX0VGRkVDVF9UQVhfUkFURS5DUTIyMDE1Li4uLlVTRAEAAAC84AQAAgAAAAcyOC4zMjA0AQgAAAAFAAAAATEBAAAACjE3NDk4NDk0MTADAAAAAjc5AgAAAAQ0Mzc2BAAAAAEwBwAAAAoxMC8yNC8yMDIzCAAAAAk2LzMwLzIwMTUJAAAAATCz2nHWktTbCDk3ydaS1NsIM0NJUS5OQVNEQVFHUzpUU0xBLklRX0VG</t>
  </si>
  <si>
    <t>RkVDVF9UQVhfUkFURS5DUTIyMDE0Li4uLlVTRAEAAAAQxqIBAwAAAAJOTQEIAAAABQAAAAExAQAAAAoxNzQ5Mzk3MTE3AwAAAAMxNjACAAAABDQzNzYEAAAAATAHAAAACjEwLzI0LzIwMjMIAAAACTYvMzAvMjAxNAkAAAABMLPacdaS1NsIOTfJ1pLU2wguQ0lRLlRTRTo3MjY5LklRX0VGRkVDVF9UQVhfUkFURS5DUTIyMDE0Li4uLlVTRAEAAAAPLgoAAgAAAAcyNi43MTc2AQgAAAAFAAAAATEBAAAACjE2OTUxMTg0MjkDAAAAAjc5AgAAAAQ0Mzc2BAAAAAEwBwAAAAoxMC8yNC8yMDIzCAAAAAk2LzMwLzIwMTQJAAAAATCz2nHWktTbCDk3ydaS1NsIMkNJUS5LT1NFOkEwMDAyNzAuSVFfRUZGRUNUX1RBWF9SQVRFLkNRMTIwMTkuLi4uVVNEAQAAALbcJQACAAAABjMxLjI4NwEIAAAABQAAAAExAQAAAAoyMDUyNTU0MjEwAwAAAAI4NQIAAAAENDM3NgQAAAABMAcAAAAKMTAvMjQvMjAyMwgAAAAJMy8zMS8yMDE5CQAAAAEws9px1pLU2wg5N8nWktTbCC5DSVEuVFNFOjcyMDMuSVFfRUZGRUNUX1RBWF9SQVRFLkNRNDIwMTguLi4uVVNEAQAAALzgBAACAAAABjIuOTM4MQEIAAAABQAAAAExAQAAAAoyMDE4MzAxNTYzAwAAAAI3OQIAAAAENDM3NgQAAAABMAcAAAAKMTAvMjQvMjAyMwgAAAAKMTIvMzEvMjAxOAkAAAABMLPacdaS1NsIOTfJ1pLU2wgzQ0lRLk5BU0RBUUdTOlRTTEEuSVFfRUZGRUNUX1RBWF9SQVRF</t>
  </si>
  <si>
    <t>LkNRNDIwMTcuLi4uVVNEAQAAABDGogEDAAAAAk5NAQgAAAAFAAAAATEBAAAACjE5NDU4NzM3MjUDAAAAAzE2MAIAAAAENDM3NgQAAAABMAcAAAAKMTAvMjQvMjAyMwgAAAAKMTIvMzEvMjAxNwkAAAABMLPacdaS1NsIOTfJ1pLU2wguQ0lRLlRTRTo4MDU4LklRX0VGRkVDVF9UQVhfUkFURS5DUTQyMDEyLi4uLlVTRAEAAACB/wcAAgAAAAcyMy41OTU0AQgAAAAFAAAAATEBAAAACjE1ODYyODI1MDEDAAAAAjc5AgAAAAQ0Mzc2BAAAAAEwBwAAAAoxMC8yNC8yMDIzCAAAAAoxMi8zMS8yMDEyCQAAAAEws9px1pLU2wg5N8nWktTbCDJDSVEuS09TRTpBMDA1MzgwLklRX0VGRkVDVF9UQVhfUkFURS5DUTQyMDE5Li4uLlVTRAEAAABMWQ0AAgAAAAYzMS43OTQBCAAAAAUAAAABMQEAAAAKMjA4Mzc5OTQxMQMAAAACODUCAAAABDQzNzYEAAAAATAHAAAACjEwLzI0LzIwMjMIAAAACjEyLzMxLzIwMTkJAAAAATCz2nHWktTbCDk3ydaS1NsIMkNJUS5LT1NFOkEwMDAyNzAuSVFfRUZGRUNUX1RBWF9SQVRFLkNRNDIwMTQuLi4uVVNEAQAAALbcJQADAAAAAACz2nHWktTbCNIPydaS1NsILkNJUS5UU0U6NzI2OS5JUV9FRkZFQ1RfVEFYX1JBVEUuQ1E0MjAxNy4uLi5VU0QBAAAADy4KAAIAAAAHMjEuNjMyOAEIAAAABQAAAAExAQAAAAoxOTQzNzUxOTgxAwAAAAI3OQIAAAAENDM3NgQAAAABMAcAAAAKMTAvMjQvMjAyMwgA</t>
  </si>
  <si>
    <t>AAAKMTIvMzEvMjAxNwkAAAABMLPacdaS1NsI0g/J1pLU2wguQ0lRLk5ZU0U6SE1DLklRX0VGRkVDVF9UQVhfUkFURS5DUTQyMDE1Li4uLlVTRAEAAACVQQQAAgAAAAc1Ny43MDE5AQgAAAAFAAAAATEBAAAACjE4NDc3NzMyOTYDAAAAAjc5AgAAAAQ0Mzc2BAAAAAEwBwAAAAoxMC8yNC8yMDIzCAAAAAoxMi8zMS8yMDE1CQAAAAEws9px1pLU2wjSD8nWktTbCC5DSVEuVFNFOjcyMDMuSVFfRUZGRUNUX1RBWF9SQVRFLkNRMzIwMTQuLi4uVVNEAQAAALzgBAACAAAABzI5LjI3ODUBCAAAAAUAAAABMQEAAAAKMTcwOTcxNTkwNAMAAAACNzkCAAAABDQzNzYEAAAAATAHAAAACjEwLzI0LzIwMjMIAAAACTkvMzAvMjAxNAkAAAABMLPacdaS1NsI0g/J1pLU2wguQ0lRLlRTRTo4MDU4LklRX0VGRkVDVF9UQVhfUkFURS5DUTMyMDIwLi4uLlVTRAEAAACB/wcAAgAAAAcyOC45MzA3AQgAAAAFAAAAATEBAAAACjIwNjgzMDE4MDIDAAAAAjc5AgAAAAQ0Mzc2BAAAAAEwBwAAAAoxMC8yNC8yMDIzCAAAAAk5LzMwLzIwMjAJAAAAATCz2nHWktTbCNIPydaS1NsIMkNJUS5LT1NFOkEwMDUzODAuSVFfRUZGRUNUX1RBWF9SQVRFLkNRMzIwMTkuLi4uVVNEAQAAAExZDQADAAAAAk5NAQgAAAAFAAAAATEBAAAACjIwNzE4ODQ5MDgDAAAAAjg1AgAAAAQ0Mzc2BAAAAAEwBwAAAAoxMC8yNC8yMDIzCAAAAAk5LzMwLzIwMTkJAAAA</t>
  </si>
  <si>
    <t>ATCz2nHWktTbCNIPydaS1NsIM0NJUS5OQVNEQVFHUzpUU0xBLklRX0VGRkVDVF9UQVhfUkFURS5DUTEyMDEzLi4uLlVTRAEAAAAQxqIBAgAAAAYxLjMyNDYBCAAAAAUAAAABMQEAAAAKMTY3NjU5MTgyOAMAAAADMTYwAgAAAAQ0Mzc2BAAAAAEwBwAAAAoxMC8yNC8yMDIzCAAAAAkzLzMxLzIwMTMJAAAAATCz2nHWktTbCNIPydaS1NsILkNJUS5OWVNFOkhNQy5JUV9FRkZFQ1RfVEFYX1JBVEUuQ1ExMjAxNi4uLi5VU0QBAAAAlUEEAAIAAAAHNTcuNzAxOQEIAAAABQAAAAExAQAAAAoxODkzODQ3OTQ1AwAAAAI3OQIAAAAENDM3NgQAAAABMAcAAAAKMTAvMjQvMjAyMwgAAAAJMy8zMS8yMDE2CQAAAAEws9px1pLU2wjSD8nWktTbCCxDSVEuTllTRTpGLklRX0VGRkVDVF9UQVhfUkFURS5DUTEyMDIwLi4uLlVTRAEAAABfnwEAAwAAAAJOTQEIAAAABQAAAAExAQAAAAoyMDkzNTc2MDgwAwAAAAMxNjACAAAABDQzNzYEAAAAATAHAAAACjEwLzI0LzIwMjMIAAAACTMvMzEvMjAyMAkAAAABMLPacdaS1NsI0g/J1pLU2wgsQ0lRLk5ZU0U6Ri5JUV9FRkZFQ1RfVEFYX1JBVEUuQ1ExMjAxMi4uLi5VU0QBAAAAX58BAAIAAAAHMzEuNDAzMwEIAAAABQAAAAExAQAAAAoxNjE0NjM3ODQ3AwAAAAMxNjACAAAABDQzNzYEAAAAATAHAAAACjEwLzI0LzIwMjMIAAAACTMvMzEvMjAxMgkAAAABMLPacdaS1NsI0g/J1pLU2wgu</t>
  </si>
  <si>
    <t>Q0lRLk5ZU0U6SE1DLklRX0VGRkVDVF9UQVhfUkFURS5DUTEyMDE1Li4uLlVTRAEAAACVQQQAAgAAAAcyNy4xMDgyAQgAAAAFAAAAATEBAAAACjE3NDQwNDk2ODIDAAAAAjc5AgAAAAQ0Mzc2BAAAAAEwBwAAAAoxMC8yNC8yMDIzCAAAAAkzLzMxLzIwMTUJAAAAATCz2nHWktTbCMfoyNaS1NsILkNJUS5UU0U6NzI3MC5JUV9FRkZFQ1RfVEFYX1JBVEUuQ1ExMjAyMi4uLi5VU0QBAAAAUlcNAAIAAAAHNTIuMTMwNwEIAAAABQAAAAExAQAAAAstMjA5MDMzNjQzOAMAAAACNzkCAAAABDQzNzYEAAAAATAHAAAACjEwLzI0LzIwMjMIAAAACTMvMzEvMjAyMgkAAAABMLPacdaS1NsI0g/J1pLU2wgzQ0lRLk5BU0RBUUdTOlRTTEEuSVFfRUZGRUNUX1RBWF9SQVRFLkNRNDIwMjAuLi4uVVNEAQAAABDGogECAAAABzIxLjg5OTcBCAAAAAUAAAABMQEAAAALLTIxMTM1Nzg4NzQDAAAAAzE2MAIAAAAENDM3NgQAAAABMAcAAAAKMTAvMjQvMjAyMwgAAAAKMTIvMzEvMjAyMAkAAAABMLPacdaS1NsI0g/J1pLU2wguQ0lRLlRTRTo4MDU4LklRX0VGRkVDVF9UQVhfUkFURS5DUTQyMDE5Li4uLlVTRAEAAACB/wcAAgAAAAYyMi4yOTIBCAAAAAUAAAABMQEAAAAKMjAwNjA0NDg4MAMAAAACNzkCAAAABDQzNzYEAAAAATAHAAAACjEwLzI0LzIwMjMIAAAACjEyLzMxLzIwMTkJAAAAATCz2nHWktTbCNIPydaS1NsILkNJUS5OWVNF</t>
  </si>
  <si>
    <t>OkhNQy5JUV9FRkZFQ1RfVEFYX1JBVEUuQ1E0MjAxMC4uLi5VU0QBAAAAlUEEAAIAAAAHNDkuNzI4MwEIAAAABQAAAAExAQAAAAoxNDI5MzgwMjI3AwAAAAI3OQIAAAAENDM3NgQAAAABMAcAAAAKMTAvMjQvMjAyMwgAAAAKMTIvMzEvMjAxMAkAAAABMLPacdaS1NsI0g/J1pLU2wguQ0lRLlRTRTo3MjcwLklRX0VGRkVDVF9UQVhfUkFURS5DUTQyMDA5Li4uLlVTRAEAAABSVw0AAgAAAAc1MC4xNDU0AQgAAAAFAAAAATEBAAAACjE0Mjk1MjQyNDgDAAAAAjc5AgAAAAQ0Mzc2BAAAAAEwBwAAAAoxMC8yNC8yMDIzCAAAAAoxMi8zMS8yMDA5CQAAAAEws9px1pLU2wjH6MjWktTbCDJDSVEuS09TRTpBMDAwMjcwLklRX0VGRkVDVF9UQVhfUkFURS5DUTQyMDEzLi4uLlVTRAEAAAC23CUAAgAAAAcxOC4zOTIxAQgAAAAFAAAAATEBAAAACjE3MzMyNDg5NzADAAAAAjg1AgAAAAQ0Mzc2BAAAAAEwBwAAAAoxMC8yNC8yMDIzCAAAAAoxMi8zMS8yMDEzCQAAAAEws9px1pLU2wjH6MjWktTbCC1DSVEuTllTRTpHTS5JUV9FRkZFQ1RfVEFYX1JBVEUuQ1ExMjAyMC4uLi5VU0QBAAAAVO6lAwIAAAAHNTUuNTIwOQEIAAAABQAAAAExAQAAAAoyMDk1NzMyNDQ1AwAAAAMxNjACAAAABDQzNzYEAAAAATAHAAAACjEwLzI0LzIwMjMIAAAACTMvMzEvMjAyMAkAAAABMLPacdaS1NsIx+jI1pLU2wgtQ0lRLk5ZU0U6R00uSVFfRUZG</t>
  </si>
  <si>
    <t>RUNUX1RBWF9SQVRFLkNRMTIwMTYuLi4uVVNEAQAAAFTupQMCAAAABzI1LjQ2NTEBCAAAAAUAAAABMQEAAAAKMTg1MDMzNjE4MgMAAAADMTYwAgAAAAQ0Mzc2BAAAAAEwBwAAAAoxMC8yNC8yMDIzCAAAAAkzLzMxLzIwMTYJAAAAATCz2nHWktTbCMfoyNaS1NsILUNJUS5OWVNFOkdNLklRX0VGRkVDVF9UQVhfUkFURS5DUTEyMDEyLi4uLlVTRAEAAABU7qUDAgAAAAcxMy43OTMxAQgAAAAFAAAAATEBAAAACjE2MTY4NTc2MjcDAAAAAzE2MAIAAAAENDM3NgQAAAABMAcAAAAKMTAvMjQvMjAyMwgAAAAJMy8zMS8yMDEyCQAAAAEws9px1pLU2wjH6MjWktTbCC1DSVEuTllTRTpHTS5JUV9FRkZFQ1RfVEFYX1JBVEUuQ1ExMjAwOC4uLi5VU0QBAAAAVO6lAwMAAAAAALPacdaS1NsIx+jI1pLU2wguQ0lRLlRTRTo3MjAzLklRX0VGRkVDVF9UQVhfUkFURS5DUTEyMDE5Li4uLlVTRAEAAAC84AQAAgAAAAcyNy4xMDMxAQgAAAAFAAAAATEBAAAACjIwNDIzMjI1MzkDAAAAAjc5AgAAAAQ0Mzc2BAAAAAEwBwAAAAoxMC8yNC8yMDIzCAAAAAkzLzMxLzIwMTkJAAAAATCz2nHWktTbCMfoyNaS1NsILkNJUS5UU0U6NzIwMy5JUV9FRkZFQ1RfVEFYX1JBVEUuQ1ExMjAxNS4uLi5VU0QBAAAAvOAEAAIAAAAHMTcuNDQ4MgEIAAAABQAAAAExAQAAAAoxNzk3MzM5ODk0AwAAAAI3OQIAAAAENDM3NgQAAAABMAcAAAAKMTAvMjQv</t>
  </si>
  <si>
    <t>MjAyMwgAAAAJMy8zMS8yMDE1CQAAAAEws9px1pLU2wjH6MjWktTbCC5DSVEuVFNFOjcyMDMuSVFfRUZGRUNUX1RBWF9SQVRFLkNRMTIwMTEuLi4uVVNEAQAAALzgBAACAAAABzYyLjMyMTQBCAAAAAUAAAABMQEAAAAKMTU1MjgwMjY4MQMAAAACNzkCAAAABDQzNzYEAAAAATAHAAAACjEwLzI0LzIwMjMIAAAACTMvMzEvMjAxMQkAAAABMLPacdaS1NsIx+jI1pLU2wgzQ0lRLk5BU0RBUUdTOlRTTEEuSVFfRUZGRUNUX1RBWF9SQVRFLkNRMTIwMjIuLi4uVVNEAQAAABDGogECAAAABjkuNTQyMQEIAAAABQAAAAExAQAAAAstMjA1MDcwNzY4NgMAAAADMTYwAgAAAAQ0Mzc2BAAAAAEwBwAAAAoxMC8yNC8yMDIzCAAAAAkzLzMxLzIwMjIJAAAAATCz2nHWktTbCMfoyNaS1NsIM0NJUS5OQVNEQVFHUzpUU0xBLklRX0VGRkVDVF9UQVhfUkFURS5DUTEyMDE4Li4uLlVTRAEAAAAQxqIBAwAAAAJOTQEIAAAABQAAAAExAQAAAAoxOTU3ODExMDUwAwAAAAMxNjACAAAABDQzNzYEAAAAATAHAAAACjEwLzI0LzIwMjMIAAAACTMvMzEvMjAxOAkAAAABMLPacdaS1NsI+sHI1pLU2wgzQ0lRLk5BU0RBUUdTOlRTTEEuSVFfRUZGRUNUX1RBWF9SQVRFLkNRMTIwMTQuLi4uVVNEAQAAABDGogEDAAAAAk5NAQgAAAAFAAAAATEBAAAACjE3MzM3NzQ2ODMDAAAAAzE2MAIAAAAENDM3NgQAAAABMAcAAAAKMTAvMjQvMjAyMwgAAAAJ</t>
  </si>
  <si>
    <t>My8zMS8yMDE0CQAAAAEws9px1pLU2wj6wcjWktTbCDNDSVEuTkFTREFRR1M6VFNMQS5JUV9FRkZFQ1RfVEFYX1JBVEUuQ1ExMjAxMC4uLi5VU0QBAAAAEMaiAQMAAAACTk0BCAAAAAUAAAABMQEAAAAKMTQ1NjQxNTEzMgMAAAADMTYwAgAAAAQ0Mzc2BAAAAAEwBwAAAAoxMC8yNC8yMDIzCAAAAAkzLzMxLzIwMTAJAAAAATCz2nHWktTbCPrByNaS1NsILkNJUS5UU0U6ODA1OC5JUV9FRkZFQ1RfVEFYX1JBVEUuQ1ExMjAyMS4uLi5VU0QBAAAAgf8HAAMAAAACTk0BCAAAAAUAAAABMQEAAAALLTIwOTA3MTIzNDEDAAAAAjc5AgAAAAQ0Mzc2BAAAAAEwBwAAAAoxMC8yNC8yMDIzCAAAAAkzLzMxLzIwMjEJAAAAATCz2nHWktTbCMfoyNaS1NsILkNJUS5UU0U6ODA1OC5JUV9FRkZFQ1RfVEFYX1JBVEUuQ1ExMjAxNy4uLi5VU0QBAAAAgf8HAAMAAAACTk0BCAAAAAUAAAABMQEAAAAKMTg5Mzk5ODE1MAMAAAACNzkCAAAABDQzNzYEAAAAATAHAAAACjEwLzI0LzIwMjMIAAAACTMvMzEvMjAxNwkAAAABMLPacdaS1NsIx+jI1pLU2wguQ0lRLlRTRTo4MDU4LklRX0VGRkVDVF9UQVhfUkFURS5DUTEyMDEzLi4uLlVTRAEAAACB/wcAAgAAAAczMy44MTE5AQgAAAAFAAAAATEBAAAACjE3MDM3MzE3MjQDAAAAAjc5AgAAAAQ0Mzc2BAAAAAEwBwAAAAoxMC8yNC8yMDIzCAAAAAkzLzMxLzIwMTMJAAAAATCz2nHWktTbCPrB</t>
  </si>
  <si>
    <t>yNaS1NsILkNJUS5UU0U6ODA1OC5JUV9FRkZFQ1RfVEFYX1JBVEUuQ1ExMjAwOS4uLi5VU0QBAAAAgf8HAAMAAAACTk0BCAAAAAUAAAABMQEAAAAKMTM4MjQyODgyNwMAAAACNzkCAAAABDQzNzYEAAAAATAHAAAACjEwLzI0LzIwMjMIAAAACTMvMzEvMjAwOQkAAAABMLPacdaS1NsI+sHI1pLU2wguQ0lRLlRTRTo3MjcwLklRX0VGRkVDVF9UQVhfUkFURS5DUTQyMDE4Li4uLlVTRAEAAABSVw0AAgAAAAcyMi43MzgzAQgAAAAFAAAAATEBAAAACjE5NDUxNDI2MzMDAAAAAjc5AgAAAAQ0Mzc2BAAAAAEwBwAAAAoxMC8yNC8yMDIzCAAAAAoxMi8zMS8yMDE4CQAAAAEws9px1pLU2wj6wcjWktTbCC1DSVEuTllTRTpHTS5JUV9FRkZFQ1RfVEFYX1JBVEUuQ1EzMjAxNS4uLi5VU0QBAAAAVO6lAwIAAAAHMTAuOTU2MQEIAAAABQAAAAExAQAAAAoxODE0NTAzNjAzAwAAAAMxNjACAAAABDQzNzYEAAAAATAHAAAACjEwLzI0LzIwMjMIAAAACTkvMzAvMjAxNQkAAAABMLPacdaS1NsI+sHI1pLU2wguQ0lRLlRTRTo3MjAzLklRX0VGRkVDVF9UQVhfUkFURS5DUTMyMDE4Li4uLlVTRAEAAAC84AQAAgAAAAcyNy4wNDI2AQgAAAAFAAAAATEBAAAACjE5MjIxMTUwMDMDAAAAAjc5AgAAAAQ0Mzc2BAAAAAEwBwAAAAoxMC8yNC8yMDIzCAAAAAk5LzMwLzIwMTgJAAAAATCz2nHWktTbCPrByNaS1NsILkNJUS5UU0U6NzIwMy5J</t>
  </si>
  <si>
    <t>UV9FRkZFQ1RfVEFYX1JBVEUuQ1EzMjAxMC4uLi5VU0QBAAAAvOAEAAIAAAAHNDAuMTMzNAEIAAAABQAAAAExAQAAAAoxNDg0NDAxODQxAwAAAAI3OQIAAAAENDM3NgQAAAABMAcAAAAKMTAvMjQvMjAyMwgAAAAJOS8zMC8yMDEwCQAAAAEws9px1pLU2wihmsjWktTbCDJDSVEuS09TRTpBMDAwMjcwLklRX0VGRkVDVF9UQVhfUkFURS5DUTMyMDE0Li4uLlVTRAEAAAC23CUAAgAAAAcyMi44OTkxAQgAAAAFAAAAATEBAAAACjE3NjYwMDAxNTYDAAAAAjg1AgAAAAQ0Mzc2BAAAAAEwBwAAAAoxMC8yNC8yMDIzCAAAAAk5LzMwLzIwMTQJAAAAATCz2nHWktTbCKGayNaS1NsILkNJUS5UU0U6NzI2OS5JUV9FRkZFQ1RfVEFYX1JBVEUuQ1EzMjAxNy4uLi5VU0QBAAAADy4KAAIAAAAHMzQuMjI0OQEIAAAABQAAAAExAQAAAAoxODY2MDI3MjkwAwAAAAI3OQIAAAAENDM3NgQAAAABMAcAAAAKMTAvMjQvMjAyMwgAAAAJOS8zMC8yMDE3CQAAAAEws9px1pLU2wihmsjWktTbCC5DSVEuVFNFOjcyNzAuSVFfRUZGRUNUX1RBWF9SQVRFLkNRMzIwMjIuLi4uVVNEAQAAAFJXDQACAAAABzM4LjUxMDUBCAAAAAUAAAABMQEAAAALLTIwNzA3MzYyODYDAAAAAjc5AgAAAAQ0Mzc2BAAAAAEwBwAAAAoxMC8yNC8yMDIzCAAAAAk5LzMwLzIwMjIJAAAAATCz2nHWktTbCKGayNaS1NsILUNJUS5OWVNFOkdNLklRX0VGRkVDVF9UQVhf</t>
  </si>
  <si>
    <t>UkFURS5DUTIyMDE5Li4uLlVTRAEAAABU7qUDAgAAAAcxNy45MDIyAQgAAAAFAAAAATEBAAAACjIwNDY5NTUxOTADAAAAAzE2MAIAAAAENDM3NgQAAAABMAcAAAAKMTAvMjQvMjAyMwgAAAAJNi8zMC8yMDE5CQAAAAEws9px1pLU2wj6wcjWktTbCC5DSVEuVFNFOjcyMDMuSVFfRUZGRUNUX1RBWF9SQVRFLkNRMjIwMTQuLi4uVVNEAQAAALzgBAACAAAABzI5LjYzODIBCAAAAAUAAAABMQEAAAAKMTY5NDYzNzQ2NwMAAAACNzkCAAAABDQzNzYEAAAAATAHAAAACjEwLzI0LzIwMjMIAAAACTYvMzAvMjAxNAkAAAABMLPacdaS1NsIoZrI1pLU2wgyQ0lRLktPU0U6QTAwNTM4MC5JUV9FRkZFQ1RfVEFYX1JBVEUuQ1EyMjAxMS4uLi5VU0QBAAAATFkNAAIAAAAHMjIuNjc2MwEIAAAABQAAAAExAQAAAAoxNTgwMjgxNjM0AwAAAAI4NQIAAAAENDM3NgQAAAABMAcAAAAKMTAvMjQvMjAyMwgAAAAJNi8zMC8yMDExCQAAAAEws9px1pLU2wihmsjWktTbCC5DSVEuTllTRTpITUMuSVFfRUZGRUNUX1RBWF9SQVRFLkNRMjIwMTkuLi4uVVNEAQAAAJVBBAACAAAABzM0LjU4MDgBCAAAAAUAAAABMQEAAAAKMTk3NDM2MjMxNwMAAAACNzkCAAAABDQzNzYEAAAAATAHAAAACjEwLzI0LzIwMjMIAAAACTYvMzAvMjAxOQkAAAABMLPacdaS1NsIoZrI1pLU2wgtQ0lRLk5ZU0U6R00uSVFfRUZGRUNUX1RBWF9SQVRFLkNRMTIwMTku</t>
  </si>
  <si>
    <t>Li4uVVNEAQAAAFTupQMCAAAABjYuMDAzNQEIAAAABQAAAAExAQAAAAoyMDMzNzU2MjcxAwAAAAMxNjACAAAABDQzNzYEAAAAATAHAAAACjEwLzI0LzIwMjMIAAAACTMvMzEvMjAxOQkAAAABMLPacdaS1NsIoZrI1pLU2wguQ0lRLlRTRTo3MjAzLklRX0VGRkVDVF9UQVhfUkFURS5DUTEyMDE0Li4uLlVTRAEAAAC84AQAAgAAAAYyNS4xMzQBCAAAAAUAAAABMQEAAAAKMTc0Mzc5MDYxNAMAAAACNzkCAAAABDQzNzYEAAAAATAHAAAACjEwLzI0LzIwMjMIAAAACTMvMzEvMjAxNAkAAAABMLPacdaS1NsIoZrI1pLU2wgzQ0lRLk5BU0RBUUdTOlRTTEEuSVFfRUZGRUNUX1RBWF9SQVRFLkNRMTIwMjEuLi4uVVNEAQAAABDGogECAAAABzEyLjk0NTUBCAAAAAUAAAABMQEAAAALLTIxMDE1MTcxMzEDAAAAAzE2MAIAAAAENDM3NgQAAAABMAcAAAAKMTAvMjQvMjAyMwgAAAAJMy8zMS8yMDIxCQAAAAEws9px1pLU2wisc8jWktTbCDJDSVEuS09TRTpBMDAwMjcwLklRX0VGRkVDVF9UQVhfUkFURS5DUTEyMDE4Li4uLlVTRAEAAAC23CUAAgAAAAcxNS45MjU0AQgAAAAFAAAAATEBAAAACjE5NzY5MzAyMzgDAAAAAjg1AgAAAAQ0Mzc2BAAAAAEwBwAAAAoxMC8yNC8yMDIzCAAAAAkzLzMxLzIwMTgJAAAAATCz2nHWktTbCKGayNaS1NsILUNJUS5OWVNFOkdNLklRX0VGRkVDVF9UQVhfUkFURS5DUTQyMDE4Li4uLlVTRAEA</t>
  </si>
  <si>
    <t>AABU7qUDAwAAAAJOTQEIAAAABQAAAAExAQAAAAoyMDA4MDcwNTk5AwAAAAMxNjACAAAABDQzNzYEAAAAATAHAAAACjEwLzI0LzIwMjMIAAAACjEyLzMxLzIwMTgJAAAAATCz2nHWktTbCKGayNaS1NsILkNJUS5UU0U6NzIwMy5JUV9FRkZFQ1RfVEFYX1JBVEUuQ1E0MjAxMy4uLi5VU0QBAAAAvOAEAAIAAAAHMjcuMDQxOQEIAAAABQAAAAExAQAAAAoxNjYwNzk1NDc5AwAAAAI3OQIAAAAENDM3NgQAAAABMAcAAAAKMTAvMjQvMjAyMwgAAAAKMTIvMzEvMjAxMwkAAAABMLPacdaS1NsIoZrI1pLU2wguQ0lRLlRTRTo3MjAzLklRX0VGRkVDVF9UQVhfUkFURS5DUTQyMDA5Li4uLlVTRAEAAAC84AQAAgAAAAc0MC44NDU3AQgAAAAFAAAAATEBAAAACjE0MzAyMTQ4NzMDAAAAAjc5AgAAAAQ0Mzc2BAAAAAEwBwAAAAoxMC8yNC8yMDIzCAAAAAoxMi8zMS8yMDA5CQAAAAEws9px1pLU2wihmsjWktTbCDJDSVEuS09TRTpBMDA1MzgwLklRX0VGRkVDVF9UQVhfUkFURS5DUTQyMDE4Li4uLlVTRAEAAABMWQ0AAgAAAAgyODAuNTk1OQEIAAAABQAAAAExAQAAAAoyMDE5Njc2MjY4AwAAAAI4NQIAAAAENDM3NgQAAAABMAcAAAAKMTAvMjQvMjAyMwgAAAAKMTIvMzEvMjAxOAkAAAABMLPacdaS1NsIrHPI1pLU2wguQ0lRLlRTRTo3MjY5LklRX0VGRkVDVF9UQVhfUkFURS5DUTQyMDA4Li4uLlVTRAEAAAAPLgoAAgAAAAg0</t>
  </si>
  <si>
    <t>MDUuMDgyMwEIAAAABQAAAAExAQAAAAoxMzIyMTMzMjE0AwAAAAI3OQIAAAAENDM3NgQAAAABMAcAAAAKMTAvMjQvMjAyMwgAAAAKMTIvMzEvMjAwOAkAAAABMLPacdaS1NsIrHPI1pLU2wgsQ0lRLk5ZU0U6Ri5JUV9FRkZFQ1RfVEFYX1JBVEUuQ1E0MjAxOS4uLi5VU0QBAAAAX58BAAMAAAACTk0BCAAAAAUAAAABMQEAAAAKMjA3ODg1ODcxMAMAAAADMTYwAgAAAAQ0Mzc2BAAAAAEwBwAAAAoxMC8yNC8yMDIzCAAAAAoxMi8zMS8yMDE5CQAAAAEws9px1pLU2wisc8jWktTbCCxDSVEuTllTRTpGLklRX0VGRkVDVF9UQVhfUkFURS5DUTQyMDE1Li4uLlVTRAEAAABfnwEAAgAAAAYxLjY4NzcBCAAAAAUAAAABMQEAAAAKMTgyNzEwNjY4NQMAAAADMTYwAgAAAAQ0Mzc2BAAAAAEwBwAAAAoxMC8yNC8yMDIzCAAAAAoxMi8zMS8yMDE1CQAAAAEws9px1pLU2wisc8jWktTbCCxDSVEuTllTRTpGLklRX0VGRkVDVF9UQVhfUkFURS5DUTQyMDExLi4uLlVTRAEAAABfnwEAAwAAAAJOTQEIAAAABQAAAAExAQAAAAoxNTg4MDYxNTYxAwAAAAMxNjACAAAABDQzNzYEAAAAATAHAAAACjEwLzI0LzIwMjMIAAAACjEyLzMxLzIwMTEJAAAAATCz2nHWktTbCKxzyNaS1NsILkNJUS5OWVNFOkhNQy5JUV9FRkZFQ1RfVEFYX1JBVEUuQ1E0MjAyMi4uLi5VU0QBAAAAlUEEAAIAAAAGMjIuODI0AQgAAAAFAAAAATEBAAAACy0yMDYw</t>
  </si>
  <si>
    <t>MTg5OTYwAwAAAAI3OQIAAAAENDM3NgQAAAABMAcAAAAKMTAvMjQvMjAyMwgAAAAKMTIvMzEvMjAyMgkAAAABMLPacdaS1NsIrHPI1pLU2wguQ0lRLk5ZU0U6SE1DLklRX0VGRkVDVF9UQVhfUkFURS5DUTQyMDE0Li4uLlVTRAEAAACVQQQAAgAAAAYzMy4yNzEBCAAAAAUAAAABMQEAAAAKMTcxODA0MzQ3MgMAAAACNzkCAAAABDQzNzYEAAAAATAHAAAACjEwLzI0LzIwMjMIAAAACjEyLzMxLzIwMTQJAAAAATCz2nHWktTbCKxzyNaS1NsILkNJUS5UU0U6NzI3MC5JUV9FRkZFQ1RfVEFYX1JBVEUuQ1E0MjAyMS4uLi5VU0QBAAAAUlcNAAIAAAAHNDAuODI3NwEIAAAABQAAAAExAQAAAAstMjExMjYwMTQ3OQMAAAACNzkCAAAABDQzNzYEAAAAATAHAAAACjEwLzI0LzIwMjMIAAAACjEyLzMxLzIwMjEJAAAAATCz2nHWktTbCKxzyNaS1NsILkNJUS5UU0U6NzI3MC5JUV9FRkZFQ1RfVEFYX1JBVEUuQ1E0MjAxMy4uLi5VU0QBAAAAUlcNAAIAAAAHMzIuODY5MQEIAAAABQAAAAExAQAAAAoxNjU5NDExMTkwAwAAAAI3OQIAAAAENDM3NgQAAAABMAcAAAAKMTAvMjQvMjAyMwgAAAAKMTIvMzEvMjAxMwkAAAABMLPacdaS1NsIrHPI1pLU2wguQ0lRLlRTRTo3MjY5LklRX0VGRkVDVF9UQVhfUkFURS5DUTQyMDE2Li4uLlVTRAEAAAAPLgoAAgAAAAcyNi4yMzExAQgAAAAFAAAAATEBAAAACjE4Mjc3NTk0OTUDAAAAAjc5</t>
  </si>
  <si>
    <t>AgAAAAQ0Mzc2BAAAAAEwBwAAAAoxMC8yNC8yMDIzCAAAAAoxMi8zMS8yMDE2CQAAAAEws9px1pLU2wisc8jWktTbCC5DSVEuVFNFOjcyNjkuSVFfRUZGRUNUX1RBWF9SQVRFLkNRNDIwMTIuLi4uVVNEAQAAAA8uCgACAAAABzM4Ljk3MDMBCAAAAAUAAAABMQEAAAAKMTU4NzYzMzUyMwMAAAACNzkCAAAABDQzNzYEAAAAATAHAAAACjEwLzI0LzIwMjMIAAAACjEyLzMxLzIwMTIJAAAAATCz2nHWktTbCIRMyNaS1NsIMkNJUS5LT1NFOkEwMDAyNzAuSVFfRUZGRUNUX1RBWF9SQVRFLkNRNDIwMDkuLi4uVVNEAQAAALbcJQADAAAAAACz2nHWktTbCIRMyNaS1NsILkNJUS5UU0U6NzI2OS5JUV9FRkZFQ1RfVEFYX1JBVEUuQ1E0MjAyMC4uLi5VU0QBAAAADy4KAAIAAAAHMjIuMjI4MQEIAAAABQAAAAExAQAAAAoyMDgwMjAyMzg1AwAAAAI3OQIAAAAENDM3NgQAAAABMAcAAAAKMTAvMjQvMjAyMwgAAAAKMTIvMzEvMjAyMAkAAAABMLPacdaS1NsIrHPI1pLU2wgyQ0lRLktPU0U6QTAwMDI3MC5JUV9FRkZFQ1RfVEFYX1JBVEUuQ1E0MjAxNy4uLi5VU0QBAAAAttwlAAIAAAAHNjUuNDEyNQEIAAAABQAAAAExAQAAAAoxOTQ4MjI2Njk0AwAAAAI4NQIAAAAENDM3NgQAAAABMAcAAAAKMTAvMjQvMjAyMwgAAAAKMTIvMzEvMjAxNwkAAAABMLPacdaS1NsIrHPI1pLU2wg=</t>
  </si>
  <si>
    <t>Quarter</t>
  </si>
  <si>
    <t>Fourth</t>
  </si>
  <si>
    <t>Third</t>
  </si>
  <si>
    <t>Second</t>
  </si>
  <si>
    <t>First</t>
  </si>
  <si>
    <t>None</t>
  </si>
  <si>
    <t>Empty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</si>
</sst>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14" fontId="0" fillId="0" borderId="0" xfId="0" applyNumberFormat="1"/>
    <xf numFmtId="0" fontId="1" fillId="0" borderId="0" xfId="0" applyFont="1"/>
    <xf numFmtId="0" fontId="0" fillId="0" borderId="0" xfId="0" quotePrefix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cfarland/AppData/Local/Capital%20IQ/Office%20Plug-in/Templates/Financials/+Banks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iqhyd\fileserver\Departments\ProductOperations\ModelingGroupIndia\Team%20Members\Gokul\CIQ%20Release%20Update\Key%20Stats%20-%20Capital%20Market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inancial Statements"/>
      <sheetName val="Common Size"/>
      <sheetName val="Detailed Comps"/>
      <sheetName val="Summary Comps"/>
      <sheetName val="TARP"/>
      <sheetName val="Language Index"/>
    </sheetNames>
    <sheetDataSet>
      <sheetData sheetId="0">
        <row r="3">
          <cell r="G3" t="str">
            <v>REPORTED</v>
          </cell>
        </row>
        <row r="4">
          <cell r="G4" t="str">
            <v>H</v>
          </cell>
        </row>
        <row r="11">
          <cell r="BA11">
            <v>11</v>
          </cell>
        </row>
        <row r="12">
          <cell r="BA12" t="str">
            <v>English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Key Stats"/>
      <sheetName val="Income Statement"/>
      <sheetName val="Balance Sheet"/>
      <sheetName val="Cash Flow"/>
      <sheetName val="Multiples"/>
      <sheetName val="Capitalization"/>
      <sheetName val="Capital Structure Summary"/>
      <sheetName val="Capital Structure Details"/>
      <sheetName val="Ratios"/>
      <sheetName val="Supplemental"/>
      <sheetName val="Capital Markets w. Retail Bank"/>
      <sheetName val="Pension-OPEB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6">
          <cell r="U6" t="str">
            <v>IQDCS916807032</v>
          </cell>
        </row>
        <row r="7">
          <cell r="U7" t="str">
            <v>IQDCS917269302</v>
          </cell>
        </row>
        <row r="8">
          <cell r="U8" t="str">
            <v>IQDCS916808205</v>
          </cell>
        </row>
        <row r="9">
          <cell r="U9" t="str">
            <v>IQDCS920017311</v>
          </cell>
        </row>
        <row r="10">
          <cell r="U10" t="str">
            <v>IQDCS920017310</v>
          </cell>
        </row>
        <row r="11">
          <cell r="U11" t="str">
            <v>IQDCS920017308</v>
          </cell>
        </row>
        <row r="12">
          <cell r="U12" t="str">
            <v>IQDCS920017309</v>
          </cell>
        </row>
        <row r="13">
          <cell r="U13" t="str">
            <v>IQDCS912292765</v>
          </cell>
        </row>
        <row r="14">
          <cell r="U14" t="str">
            <v>IQDCS916808020</v>
          </cell>
        </row>
        <row r="15">
          <cell r="U15" t="str">
            <v>IQDCS917853758</v>
          </cell>
        </row>
        <row r="16">
          <cell r="U16" t="str">
            <v>IQDCS918540850</v>
          </cell>
        </row>
        <row r="35">
          <cell r="U35" t="str">
            <v>IQDCS916807031</v>
          </cell>
        </row>
        <row r="36">
          <cell r="U36" t="str">
            <v>IQDCS916807032</v>
          </cell>
        </row>
        <row r="37">
          <cell r="U37" t="str">
            <v>IQDCS917269302</v>
          </cell>
        </row>
        <row r="38">
          <cell r="U38" t="str">
            <v>IQDCS916808205</v>
          </cell>
        </row>
        <row r="39">
          <cell r="U39" t="str">
            <v>IQDCS919765107</v>
          </cell>
        </row>
        <row r="40">
          <cell r="U40" t="str">
            <v>IQDCS919779286</v>
          </cell>
        </row>
        <row r="41">
          <cell r="U41" t="str">
            <v>IQDCS919779287</v>
          </cell>
        </row>
        <row r="42">
          <cell r="U42" t="str">
            <v>IQDCS919779288</v>
          </cell>
        </row>
        <row r="43">
          <cell r="U43" t="str">
            <v>IQDCS912292765</v>
          </cell>
        </row>
        <row r="44">
          <cell r="U44" t="str">
            <v>IQDCS916808020</v>
          </cell>
        </row>
        <row r="45">
          <cell r="U45" t="str">
            <v>IQDCS917853758</v>
          </cell>
        </row>
        <row r="46">
          <cell r="U46" t="str">
            <v>IQDCS919765109</v>
          </cell>
        </row>
        <row r="64">
          <cell r="U64" t="str">
            <v>IQDCS916807031</v>
          </cell>
        </row>
        <row r="65">
          <cell r="U65" t="str">
            <v>IQDCS916807032</v>
          </cell>
        </row>
        <row r="66">
          <cell r="U66" t="str">
            <v>IQDCS917269302</v>
          </cell>
        </row>
        <row r="67">
          <cell r="U67" t="str">
            <v>IQDCS916808205</v>
          </cell>
        </row>
        <row r="68">
          <cell r="U68" t="str">
            <v>IQDCS916808199</v>
          </cell>
        </row>
        <row r="69">
          <cell r="U69" t="str">
            <v>IQDCS916808026</v>
          </cell>
        </row>
        <row r="70">
          <cell r="U70" t="str">
            <v>IQDCS919779286</v>
          </cell>
        </row>
        <row r="71">
          <cell r="U71" t="str">
            <v>IQDCS919779287</v>
          </cell>
        </row>
        <row r="72">
          <cell r="U72" t="str">
            <v>IQDCS919779288</v>
          </cell>
        </row>
        <row r="73">
          <cell r="U73" t="str">
            <v>IQDCS912292765</v>
          </cell>
        </row>
        <row r="74">
          <cell r="U74" t="str">
            <v>IQDCS916808020</v>
          </cell>
        </row>
        <row r="75">
          <cell r="U75" t="str">
            <v>IQDCS917853758</v>
          </cell>
        </row>
        <row r="76">
          <cell r="U76" t="str">
            <v>IQDCS919765109</v>
          </cell>
        </row>
      </sheetData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3365B-0891-4E18-A8B4-A11BCCA0ADDC}">
  <dimension ref="A1:IV12"/>
  <sheetViews>
    <sheetView workbookViewId="0"/>
  </sheetViews>
  <sheetFormatPr defaultRowHeight="12.5" x14ac:dyDescent="0.25"/>
  <sheetData>
    <row r="1" spans="1:256" x14ac:dyDescent="0.25">
      <c r="A1">
        <v>2992</v>
      </c>
      <c r="B1" t="s">
        <v>125</v>
      </c>
      <c r="C1" t="s">
        <v>126</v>
      </c>
      <c r="D1" t="s">
        <v>127</v>
      </c>
      <c r="E1" t="s">
        <v>128</v>
      </c>
      <c r="F1" t="s">
        <v>129</v>
      </c>
      <c r="G1" t="s">
        <v>130</v>
      </c>
      <c r="H1" t="s">
        <v>131</v>
      </c>
      <c r="I1" t="s">
        <v>132</v>
      </c>
      <c r="J1" t="s">
        <v>133</v>
      </c>
      <c r="K1" t="s">
        <v>134</v>
      </c>
      <c r="L1" t="s">
        <v>135</v>
      </c>
      <c r="M1" t="s">
        <v>136</v>
      </c>
      <c r="N1" t="s">
        <v>137</v>
      </c>
      <c r="O1" t="s">
        <v>138</v>
      </c>
      <c r="P1" t="s">
        <v>139</v>
      </c>
      <c r="Q1" t="s">
        <v>140</v>
      </c>
      <c r="R1" t="s">
        <v>141</v>
      </c>
      <c r="S1" t="s">
        <v>142</v>
      </c>
      <c r="T1" t="s">
        <v>143</v>
      </c>
      <c r="U1" t="s">
        <v>144</v>
      </c>
      <c r="V1" t="s">
        <v>145</v>
      </c>
      <c r="W1" t="s">
        <v>146</v>
      </c>
      <c r="X1" t="s">
        <v>147</v>
      </c>
      <c r="Y1" t="s">
        <v>148</v>
      </c>
      <c r="Z1" t="s">
        <v>149</v>
      </c>
      <c r="AA1" t="s">
        <v>150</v>
      </c>
      <c r="AB1" t="s">
        <v>151</v>
      </c>
      <c r="AC1" t="s">
        <v>152</v>
      </c>
      <c r="AD1" t="s">
        <v>153</v>
      </c>
      <c r="AE1" t="s">
        <v>154</v>
      </c>
      <c r="AF1" t="s">
        <v>155</v>
      </c>
      <c r="AG1" t="s">
        <v>156</v>
      </c>
      <c r="AH1" t="s">
        <v>157</v>
      </c>
      <c r="AI1" t="s">
        <v>158</v>
      </c>
      <c r="AJ1" t="s">
        <v>159</v>
      </c>
      <c r="AK1" t="s">
        <v>160</v>
      </c>
      <c r="AL1" t="s">
        <v>161</v>
      </c>
      <c r="AM1" t="s">
        <v>162</v>
      </c>
      <c r="AN1" t="s">
        <v>163</v>
      </c>
      <c r="AO1" t="s">
        <v>164</v>
      </c>
      <c r="AP1" t="s">
        <v>165</v>
      </c>
      <c r="AQ1" t="s">
        <v>166</v>
      </c>
      <c r="AR1" t="s">
        <v>167</v>
      </c>
      <c r="AS1" t="s">
        <v>168</v>
      </c>
      <c r="AT1" t="s">
        <v>169</v>
      </c>
      <c r="AU1" t="s">
        <v>170</v>
      </c>
      <c r="AV1" t="s">
        <v>171</v>
      </c>
      <c r="AW1" t="s">
        <v>172</v>
      </c>
      <c r="AX1" t="s">
        <v>173</v>
      </c>
      <c r="AY1" t="s">
        <v>174</v>
      </c>
      <c r="AZ1" t="s">
        <v>175</v>
      </c>
      <c r="BA1" t="s">
        <v>176</v>
      </c>
      <c r="BB1" t="s">
        <v>177</v>
      </c>
      <c r="BC1" t="s">
        <v>178</v>
      </c>
      <c r="BD1" t="s">
        <v>179</v>
      </c>
      <c r="BE1" t="s">
        <v>180</v>
      </c>
      <c r="BF1" t="s">
        <v>181</v>
      </c>
      <c r="BG1" t="s">
        <v>182</v>
      </c>
      <c r="BH1" t="s">
        <v>183</v>
      </c>
      <c r="BI1" t="s">
        <v>184</v>
      </c>
      <c r="BJ1" t="s">
        <v>185</v>
      </c>
      <c r="BK1" t="s">
        <v>186</v>
      </c>
      <c r="BL1" t="s">
        <v>187</v>
      </c>
      <c r="BM1" t="s">
        <v>188</v>
      </c>
      <c r="BN1" t="s">
        <v>189</v>
      </c>
      <c r="BO1" t="s">
        <v>190</v>
      </c>
      <c r="BP1" t="s">
        <v>191</v>
      </c>
      <c r="BQ1" t="s">
        <v>192</v>
      </c>
      <c r="BR1" t="s">
        <v>193</v>
      </c>
      <c r="BS1" t="s">
        <v>194</v>
      </c>
      <c r="BT1" t="s">
        <v>195</v>
      </c>
      <c r="BU1" t="s">
        <v>196</v>
      </c>
      <c r="BV1" t="s">
        <v>197</v>
      </c>
      <c r="BW1" t="s">
        <v>198</v>
      </c>
      <c r="BX1" t="s">
        <v>199</v>
      </c>
      <c r="BY1" t="s">
        <v>200</v>
      </c>
      <c r="BZ1" t="s">
        <v>201</v>
      </c>
      <c r="CA1" t="s">
        <v>202</v>
      </c>
      <c r="CB1" t="s">
        <v>203</v>
      </c>
      <c r="CC1" t="s">
        <v>204</v>
      </c>
      <c r="CD1" t="s">
        <v>205</v>
      </c>
      <c r="CE1" t="s">
        <v>206</v>
      </c>
      <c r="CF1" t="s">
        <v>207</v>
      </c>
      <c r="CG1" t="s">
        <v>208</v>
      </c>
      <c r="CH1" t="s">
        <v>209</v>
      </c>
      <c r="CI1" t="s">
        <v>210</v>
      </c>
      <c r="CJ1" t="s">
        <v>211</v>
      </c>
      <c r="CK1" t="s">
        <v>212</v>
      </c>
      <c r="CL1" t="s">
        <v>213</v>
      </c>
      <c r="CM1" t="s">
        <v>214</v>
      </c>
      <c r="CN1" t="s">
        <v>215</v>
      </c>
      <c r="CO1" t="s">
        <v>216</v>
      </c>
      <c r="CP1" t="s">
        <v>217</v>
      </c>
      <c r="CQ1" t="s">
        <v>218</v>
      </c>
      <c r="CR1" t="s">
        <v>219</v>
      </c>
      <c r="CS1" t="s">
        <v>220</v>
      </c>
      <c r="CT1" t="s">
        <v>221</v>
      </c>
      <c r="CU1" t="s">
        <v>222</v>
      </c>
      <c r="CV1" t="s">
        <v>223</v>
      </c>
      <c r="CW1" t="s">
        <v>224</v>
      </c>
      <c r="CX1" t="s">
        <v>225</v>
      </c>
      <c r="CY1" t="s">
        <v>226</v>
      </c>
      <c r="CZ1" t="s">
        <v>227</v>
      </c>
      <c r="DA1" t="s">
        <v>228</v>
      </c>
      <c r="DB1" t="s">
        <v>229</v>
      </c>
      <c r="DC1" t="s">
        <v>230</v>
      </c>
      <c r="DD1" t="s">
        <v>231</v>
      </c>
      <c r="DE1" t="s">
        <v>232</v>
      </c>
      <c r="DF1" t="s">
        <v>233</v>
      </c>
      <c r="DG1" t="s">
        <v>234</v>
      </c>
      <c r="DH1" t="s">
        <v>235</v>
      </c>
      <c r="DI1" t="s">
        <v>236</v>
      </c>
      <c r="DJ1" t="s">
        <v>237</v>
      </c>
      <c r="DK1" t="s">
        <v>238</v>
      </c>
      <c r="DL1" t="s">
        <v>239</v>
      </c>
      <c r="DM1" t="s">
        <v>240</v>
      </c>
      <c r="DN1" t="s">
        <v>241</v>
      </c>
      <c r="DO1" t="s">
        <v>242</v>
      </c>
      <c r="DP1" t="s">
        <v>243</v>
      </c>
      <c r="DQ1" t="s">
        <v>244</v>
      </c>
      <c r="DR1" t="s">
        <v>245</v>
      </c>
      <c r="DS1" t="s">
        <v>246</v>
      </c>
      <c r="DT1" t="s">
        <v>247</v>
      </c>
      <c r="DU1" t="s">
        <v>248</v>
      </c>
      <c r="DV1" t="s">
        <v>249</v>
      </c>
      <c r="DW1" t="s">
        <v>250</v>
      </c>
      <c r="DX1" t="s">
        <v>251</v>
      </c>
      <c r="DY1" t="s">
        <v>252</v>
      </c>
      <c r="DZ1" t="s">
        <v>253</v>
      </c>
      <c r="EA1" t="s">
        <v>254</v>
      </c>
      <c r="EB1" t="s">
        <v>255</v>
      </c>
      <c r="EC1" t="s">
        <v>256</v>
      </c>
      <c r="ED1" t="s">
        <v>257</v>
      </c>
      <c r="EE1" t="s">
        <v>258</v>
      </c>
      <c r="EF1" t="s">
        <v>259</v>
      </c>
      <c r="EG1" t="s">
        <v>260</v>
      </c>
      <c r="EH1" t="s">
        <v>261</v>
      </c>
      <c r="EI1" t="s">
        <v>262</v>
      </c>
      <c r="EJ1" t="s">
        <v>263</v>
      </c>
      <c r="EK1" t="s">
        <v>264</v>
      </c>
      <c r="EL1" t="s">
        <v>265</v>
      </c>
      <c r="EM1" t="s">
        <v>266</v>
      </c>
      <c r="EN1" t="s">
        <v>267</v>
      </c>
      <c r="EO1" t="s">
        <v>268</v>
      </c>
      <c r="EP1" t="s">
        <v>269</v>
      </c>
      <c r="EQ1" t="s">
        <v>270</v>
      </c>
      <c r="ER1" t="s">
        <v>271</v>
      </c>
      <c r="ES1" t="s">
        <v>272</v>
      </c>
      <c r="ET1" t="s">
        <v>273</v>
      </c>
      <c r="EU1" t="s">
        <v>274</v>
      </c>
      <c r="EV1" t="s">
        <v>275</v>
      </c>
      <c r="EW1" t="s">
        <v>276</v>
      </c>
      <c r="EX1" t="s">
        <v>277</v>
      </c>
      <c r="EY1" t="s">
        <v>278</v>
      </c>
      <c r="EZ1" t="s">
        <v>279</v>
      </c>
      <c r="FA1" t="s">
        <v>280</v>
      </c>
      <c r="FB1" t="s">
        <v>281</v>
      </c>
      <c r="FC1" t="s">
        <v>282</v>
      </c>
      <c r="FD1" t="s">
        <v>283</v>
      </c>
      <c r="FE1" t="s">
        <v>284</v>
      </c>
      <c r="FF1" t="s">
        <v>285</v>
      </c>
      <c r="FG1" t="s">
        <v>286</v>
      </c>
      <c r="FH1" t="s">
        <v>287</v>
      </c>
      <c r="FI1" t="s">
        <v>288</v>
      </c>
      <c r="FJ1" t="s">
        <v>289</v>
      </c>
      <c r="FK1" t="s">
        <v>290</v>
      </c>
      <c r="FL1" t="s">
        <v>291</v>
      </c>
      <c r="FM1" t="s">
        <v>292</v>
      </c>
      <c r="FN1" t="s">
        <v>293</v>
      </c>
      <c r="FO1" t="s">
        <v>294</v>
      </c>
      <c r="FP1" t="s">
        <v>295</v>
      </c>
      <c r="FQ1" t="s">
        <v>296</v>
      </c>
      <c r="FR1" t="s">
        <v>297</v>
      </c>
      <c r="FS1" t="s">
        <v>298</v>
      </c>
      <c r="FT1" t="s">
        <v>299</v>
      </c>
      <c r="FU1" t="s">
        <v>300</v>
      </c>
      <c r="FV1" t="s">
        <v>301</v>
      </c>
      <c r="FW1" t="s">
        <v>302</v>
      </c>
      <c r="FX1" t="s">
        <v>303</v>
      </c>
      <c r="FY1" t="s">
        <v>304</v>
      </c>
      <c r="FZ1" t="s">
        <v>305</v>
      </c>
      <c r="GA1" t="s">
        <v>306</v>
      </c>
      <c r="GB1" t="s">
        <v>307</v>
      </c>
      <c r="GC1" t="s">
        <v>308</v>
      </c>
      <c r="GD1" t="s">
        <v>309</v>
      </c>
      <c r="GE1" t="s">
        <v>310</v>
      </c>
      <c r="GF1" t="s">
        <v>311</v>
      </c>
      <c r="GG1" t="s">
        <v>312</v>
      </c>
      <c r="GH1" t="s">
        <v>313</v>
      </c>
      <c r="GI1" t="s">
        <v>314</v>
      </c>
      <c r="GJ1" t="s">
        <v>315</v>
      </c>
      <c r="GK1" t="s">
        <v>316</v>
      </c>
      <c r="GL1" t="s">
        <v>317</v>
      </c>
      <c r="GM1" t="s">
        <v>318</v>
      </c>
      <c r="GN1" t="s">
        <v>319</v>
      </c>
      <c r="GO1" t="s">
        <v>320</v>
      </c>
      <c r="GP1" t="s">
        <v>321</v>
      </c>
      <c r="GQ1" t="s">
        <v>322</v>
      </c>
      <c r="GR1" t="s">
        <v>323</v>
      </c>
      <c r="GS1" t="s">
        <v>324</v>
      </c>
      <c r="GT1" t="s">
        <v>325</v>
      </c>
      <c r="GU1" t="s">
        <v>326</v>
      </c>
      <c r="GV1" t="s">
        <v>327</v>
      </c>
      <c r="GW1" t="s">
        <v>328</v>
      </c>
      <c r="GX1" t="s">
        <v>329</v>
      </c>
      <c r="GY1" t="s">
        <v>330</v>
      </c>
      <c r="GZ1" t="s">
        <v>331</v>
      </c>
      <c r="HA1" t="s">
        <v>332</v>
      </c>
      <c r="HB1" t="s">
        <v>333</v>
      </c>
      <c r="HC1" t="s">
        <v>334</v>
      </c>
      <c r="HD1" t="s">
        <v>335</v>
      </c>
      <c r="HE1" t="s">
        <v>336</v>
      </c>
      <c r="HF1" t="s">
        <v>337</v>
      </c>
      <c r="HG1" t="s">
        <v>338</v>
      </c>
      <c r="HH1" t="s">
        <v>339</v>
      </c>
      <c r="HI1" t="s">
        <v>340</v>
      </c>
      <c r="HJ1" t="s">
        <v>341</v>
      </c>
      <c r="HK1" t="s">
        <v>342</v>
      </c>
      <c r="HL1" t="s">
        <v>343</v>
      </c>
      <c r="HM1" t="s">
        <v>344</v>
      </c>
      <c r="HN1" t="s">
        <v>345</v>
      </c>
      <c r="HO1" t="s">
        <v>346</v>
      </c>
      <c r="HP1" t="s">
        <v>347</v>
      </c>
      <c r="HQ1" t="s">
        <v>348</v>
      </c>
      <c r="HR1" t="s">
        <v>349</v>
      </c>
      <c r="HS1" t="s">
        <v>350</v>
      </c>
      <c r="HT1" t="s">
        <v>351</v>
      </c>
      <c r="HU1" t="s">
        <v>352</v>
      </c>
      <c r="HV1" t="s">
        <v>353</v>
      </c>
      <c r="HW1" t="s">
        <v>354</v>
      </c>
      <c r="HX1" t="s">
        <v>355</v>
      </c>
      <c r="HY1" t="s">
        <v>356</v>
      </c>
      <c r="HZ1" t="s">
        <v>357</v>
      </c>
      <c r="IA1" t="s">
        <v>358</v>
      </c>
      <c r="IB1" t="s">
        <v>359</v>
      </c>
      <c r="IC1" t="s">
        <v>360</v>
      </c>
      <c r="ID1" t="s">
        <v>361</v>
      </c>
      <c r="IE1" t="s">
        <v>362</v>
      </c>
      <c r="IF1" t="s">
        <v>363</v>
      </c>
      <c r="IG1" t="s">
        <v>364</v>
      </c>
      <c r="IH1" t="s">
        <v>365</v>
      </c>
      <c r="II1" t="s">
        <v>366</v>
      </c>
      <c r="IJ1" t="s">
        <v>367</v>
      </c>
      <c r="IK1" t="s">
        <v>368</v>
      </c>
      <c r="IL1" t="s">
        <v>369</v>
      </c>
      <c r="IM1" t="s">
        <v>370</v>
      </c>
      <c r="IN1" t="s">
        <v>371</v>
      </c>
      <c r="IO1" t="s">
        <v>372</v>
      </c>
      <c r="IP1" t="s">
        <v>373</v>
      </c>
      <c r="IQ1" t="s">
        <v>374</v>
      </c>
      <c r="IR1" t="s">
        <v>375</v>
      </c>
      <c r="IS1" t="s">
        <v>376</v>
      </c>
      <c r="IT1" t="s">
        <v>377</v>
      </c>
      <c r="IU1" t="s">
        <v>378</v>
      </c>
      <c r="IV1" t="s">
        <v>379</v>
      </c>
    </row>
    <row r="2" spans="1:256" x14ac:dyDescent="0.25">
      <c r="A2" t="s">
        <v>380</v>
      </c>
      <c r="B2" t="s">
        <v>381</v>
      </c>
      <c r="C2" t="s">
        <v>382</v>
      </c>
      <c r="D2" t="s">
        <v>383</v>
      </c>
      <c r="E2" t="s">
        <v>384</v>
      </c>
      <c r="F2" t="s">
        <v>385</v>
      </c>
      <c r="G2" t="s">
        <v>386</v>
      </c>
      <c r="H2" t="s">
        <v>387</v>
      </c>
      <c r="I2" t="s">
        <v>388</v>
      </c>
      <c r="J2" t="s">
        <v>389</v>
      </c>
      <c r="K2" t="s">
        <v>390</v>
      </c>
      <c r="L2" t="s">
        <v>391</v>
      </c>
      <c r="M2" t="s">
        <v>392</v>
      </c>
      <c r="N2" t="s">
        <v>393</v>
      </c>
      <c r="O2" t="s">
        <v>394</v>
      </c>
      <c r="P2" t="s">
        <v>395</v>
      </c>
      <c r="Q2" t="s">
        <v>396</v>
      </c>
      <c r="R2" t="s">
        <v>397</v>
      </c>
      <c r="S2" t="s">
        <v>398</v>
      </c>
      <c r="T2" t="s">
        <v>399</v>
      </c>
      <c r="U2" t="s">
        <v>400</v>
      </c>
      <c r="V2" t="s">
        <v>401</v>
      </c>
      <c r="W2" t="s">
        <v>402</v>
      </c>
      <c r="X2" t="s">
        <v>403</v>
      </c>
      <c r="Y2" t="s">
        <v>404</v>
      </c>
      <c r="Z2" t="s">
        <v>405</v>
      </c>
      <c r="AA2" t="s">
        <v>406</v>
      </c>
      <c r="AB2" t="s">
        <v>407</v>
      </c>
      <c r="AC2" t="s">
        <v>408</v>
      </c>
      <c r="AD2" t="s">
        <v>409</v>
      </c>
      <c r="AE2" t="s">
        <v>410</v>
      </c>
      <c r="AF2" t="s">
        <v>411</v>
      </c>
      <c r="AG2" t="s">
        <v>412</v>
      </c>
      <c r="AH2" t="s">
        <v>413</v>
      </c>
      <c r="AI2" t="s">
        <v>414</v>
      </c>
      <c r="AJ2" t="s">
        <v>415</v>
      </c>
      <c r="AK2" t="s">
        <v>416</v>
      </c>
      <c r="AL2" t="s">
        <v>417</v>
      </c>
      <c r="AM2" t="s">
        <v>418</v>
      </c>
      <c r="AN2" t="s">
        <v>419</v>
      </c>
      <c r="AO2" t="s">
        <v>420</v>
      </c>
      <c r="AP2" t="s">
        <v>421</v>
      </c>
      <c r="AQ2" t="s">
        <v>422</v>
      </c>
      <c r="AR2" t="s">
        <v>423</v>
      </c>
      <c r="AS2" t="s">
        <v>424</v>
      </c>
      <c r="AT2" t="s">
        <v>425</v>
      </c>
      <c r="AU2" t="s">
        <v>426</v>
      </c>
      <c r="AV2" t="s">
        <v>427</v>
      </c>
      <c r="AW2" t="s">
        <v>428</v>
      </c>
      <c r="AX2" t="s">
        <v>429</v>
      </c>
      <c r="AY2" t="s">
        <v>430</v>
      </c>
      <c r="AZ2" t="s">
        <v>431</v>
      </c>
      <c r="BA2" t="s">
        <v>432</v>
      </c>
      <c r="BB2" t="s">
        <v>433</v>
      </c>
      <c r="BC2" t="s">
        <v>434</v>
      </c>
      <c r="BD2" t="s">
        <v>435</v>
      </c>
      <c r="BE2" t="s">
        <v>436</v>
      </c>
      <c r="BF2" t="s">
        <v>437</v>
      </c>
      <c r="BG2" t="s">
        <v>438</v>
      </c>
      <c r="BH2" t="s">
        <v>439</v>
      </c>
      <c r="BI2" t="s">
        <v>440</v>
      </c>
      <c r="BJ2" t="s">
        <v>441</v>
      </c>
      <c r="BK2" t="s">
        <v>442</v>
      </c>
      <c r="BL2" t="s">
        <v>443</v>
      </c>
      <c r="BM2" t="s">
        <v>444</v>
      </c>
      <c r="BN2" t="s">
        <v>445</v>
      </c>
      <c r="BO2" t="s">
        <v>446</v>
      </c>
      <c r="BP2" t="s">
        <v>447</v>
      </c>
      <c r="BQ2" t="s">
        <v>448</v>
      </c>
      <c r="BR2" t="s">
        <v>449</v>
      </c>
      <c r="BS2" t="s">
        <v>450</v>
      </c>
      <c r="BT2" t="s">
        <v>451</v>
      </c>
      <c r="BU2" t="s">
        <v>452</v>
      </c>
      <c r="BV2" t="s">
        <v>453</v>
      </c>
      <c r="BW2" t="s">
        <v>454</v>
      </c>
      <c r="BX2" t="s">
        <v>455</v>
      </c>
      <c r="BY2" t="s">
        <v>456</v>
      </c>
      <c r="BZ2" t="s">
        <v>457</v>
      </c>
      <c r="CA2" t="s">
        <v>458</v>
      </c>
      <c r="CB2" t="s">
        <v>459</v>
      </c>
      <c r="CC2" t="s">
        <v>460</v>
      </c>
      <c r="CD2" t="s">
        <v>461</v>
      </c>
      <c r="CE2" t="s">
        <v>462</v>
      </c>
      <c r="CF2" t="s">
        <v>463</v>
      </c>
      <c r="CG2" t="s">
        <v>464</v>
      </c>
      <c r="CH2" t="s">
        <v>465</v>
      </c>
      <c r="CI2" t="s">
        <v>466</v>
      </c>
      <c r="CJ2" t="s">
        <v>467</v>
      </c>
      <c r="CK2" t="s">
        <v>468</v>
      </c>
      <c r="CL2" t="s">
        <v>469</v>
      </c>
      <c r="CM2" t="s">
        <v>470</v>
      </c>
      <c r="CN2" t="s">
        <v>471</v>
      </c>
      <c r="CO2" t="s">
        <v>472</v>
      </c>
      <c r="CP2" t="s">
        <v>473</v>
      </c>
      <c r="CQ2" t="s">
        <v>474</v>
      </c>
      <c r="CR2" t="s">
        <v>475</v>
      </c>
      <c r="CS2" t="s">
        <v>476</v>
      </c>
      <c r="CT2" t="s">
        <v>477</v>
      </c>
      <c r="CU2" t="s">
        <v>478</v>
      </c>
      <c r="CV2" t="s">
        <v>479</v>
      </c>
      <c r="CW2" t="s">
        <v>480</v>
      </c>
      <c r="CX2" t="s">
        <v>481</v>
      </c>
      <c r="CY2" t="s">
        <v>482</v>
      </c>
      <c r="CZ2" t="s">
        <v>483</v>
      </c>
      <c r="DA2" t="s">
        <v>484</v>
      </c>
      <c r="DB2" t="s">
        <v>485</v>
      </c>
      <c r="DC2" t="s">
        <v>486</v>
      </c>
      <c r="DD2" t="s">
        <v>487</v>
      </c>
      <c r="DE2" t="s">
        <v>488</v>
      </c>
      <c r="DF2" t="s">
        <v>489</v>
      </c>
      <c r="DG2" t="s">
        <v>490</v>
      </c>
      <c r="DH2" t="s">
        <v>491</v>
      </c>
      <c r="DI2" t="s">
        <v>492</v>
      </c>
      <c r="DJ2" t="s">
        <v>493</v>
      </c>
      <c r="DK2" t="s">
        <v>494</v>
      </c>
      <c r="DL2" t="s">
        <v>495</v>
      </c>
      <c r="DM2" t="s">
        <v>496</v>
      </c>
      <c r="DN2" t="s">
        <v>497</v>
      </c>
      <c r="DO2" t="s">
        <v>498</v>
      </c>
      <c r="DP2" t="s">
        <v>499</v>
      </c>
      <c r="DQ2" t="s">
        <v>500</v>
      </c>
      <c r="DR2" t="s">
        <v>501</v>
      </c>
      <c r="DS2" t="s">
        <v>502</v>
      </c>
      <c r="DT2" t="s">
        <v>503</v>
      </c>
      <c r="DU2" t="s">
        <v>504</v>
      </c>
      <c r="DV2" t="s">
        <v>505</v>
      </c>
      <c r="DW2" t="s">
        <v>506</v>
      </c>
      <c r="DX2" t="s">
        <v>507</v>
      </c>
      <c r="DY2" t="s">
        <v>508</v>
      </c>
      <c r="DZ2" t="s">
        <v>509</v>
      </c>
      <c r="EA2" t="s">
        <v>510</v>
      </c>
      <c r="EB2" t="s">
        <v>511</v>
      </c>
      <c r="EC2" t="s">
        <v>512</v>
      </c>
      <c r="ED2" t="s">
        <v>513</v>
      </c>
      <c r="EE2" t="s">
        <v>514</v>
      </c>
      <c r="EF2" t="s">
        <v>515</v>
      </c>
      <c r="EG2" t="s">
        <v>516</v>
      </c>
      <c r="EH2" t="s">
        <v>517</v>
      </c>
      <c r="EI2" t="s">
        <v>518</v>
      </c>
      <c r="EJ2" t="s">
        <v>519</v>
      </c>
      <c r="EK2" t="s">
        <v>520</v>
      </c>
      <c r="EL2" t="s">
        <v>521</v>
      </c>
      <c r="EM2" t="s">
        <v>522</v>
      </c>
      <c r="EN2" t="s">
        <v>523</v>
      </c>
      <c r="EO2" t="s">
        <v>524</v>
      </c>
      <c r="EP2" t="s">
        <v>525</v>
      </c>
      <c r="EQ2" t="s">
        <v>526</v>
      </c>
      <c r="ER2" t="s">
        <v>527</v>
      </c>
      <c r="ES2" t="s">
        <v>528</v>
      </c>
      <c r="ET2" t="s">
        <v>529</v>
      </c>
      <c r="EU2" t="s">
        <v>530</v>
      </c>
      <c r="EV2" t="s">
        <v>531</v>
      </c>
      <c r="EW2" t="s">
        <v>532</v>
      </c>
      <c r="EX2" t="s">
        <v>533</v>
      </c>
      <c r="EY2" t="s">
        <v>534</v>
      </c>
      <c r="EZ2" t="s">
        <v>535</v>
      </c>
      <c r="FA2" t="s">
        <v>536</v>
      </c>
      <c r="FB2" t="s">
        <v>537</v>
      </c>
      <c r="FC2" t="s">
        <v>538</v>
      </c>
      <c r="FD2" t="s">
        <v>539</v>
      </c>
      <c r="FE2" t="s">
        <v>540</v>
      </c>
      <c r="FF2" t="s">
        <v>541</v>
      </c>
      <c r="FG2" t="s">
        <v>542</v>
      </c>
      <c r="FH2" t="s">
        <v>543</v>
      </c>
      <c r="FI2" t="s">
        <v>544</v>
      </c>
      <c r="FJ2" t="s">
        <v>545</v>
      </c>
      <c r="FK2" t="s">
        <v>546</v>
      </c>
      <c r="FL2" t="s">
        <v>547</v>
      </c>
      <c r="FM2" t="s">
        <v>548</v>
      </c>
      <c r="FN2" t="s">
        <v>549</v>
      </c>
      <c r="FO2" t="s">
        <v>550</v>
      </c>
      <c r="FP2" t="s">
        <v>551</v>
      </c>
      <c r="FQ2" t="s">
        <v>552</v>
      </c>
      <c r="FR2" t="s">
        <v>553</v>
      </c>
      <c r="FS2" t="s">
        <v>554</v>
      </c>
      <c r="FT2" t="s">
        <v>555</v>
      </c>
      <c r="FU2" t="s">
        <v>556</v>
      </c>
      <c r="FV2" t="s">
        <v>557</v>
      </c>
      <c r="FW2" t="s">
        <v>558</v>
      </c>
      <c r="FX2" t="s">
        <v>559</v>
      </c>
      <c r="FY2" t="s">
        <v>560</v>
      </c>
      <c r="FZ2" t="s">
        <v>561</v>
      </c>
      <c r="GA2" t="s">
        <v>562</v>
      </c>
      <c r="GB2" t="s">
        <v>563</v>
      </c>
      <c r="GC2" t="s">
        <v>564</v>
      </c>
      <c r="GD2" t="s">
        <v>565</v>
      </c>
      <c r="GE2" t="s">
        <v>566</v>
      </c>
      <c r="GF2" t="s">
        <v>567</v>
      </c>
      <c r="GG2" t="s">
        <v>568</v>
      </c>
      <c r="GH2" t="s">
        <v>569</v>
      </c>
      <c r="GI2" t="s">
        <v>570</v>
      </c>
      <c r="GJ2" t="s">
        <v>571</v>
      </c>
      <c r="GK2" t="s">
        <v>572</v>
      </c>
      <c r="GL2" t="s">
        <v>573</v>
      </c>
      <c r="GM2" t="s">
        <v>574</v>
      </c>
      <c r="GN2" t="s">
        <v>575</v>
      </c>
      <c r="GO2" t="s">
        <v>576</v>
      </c>
      <c r="GP2" t="s">
        <v>577</v>
      </c>
      <c r="GQ2" t="s">
        <v>578</v>
      </c>
      <c r="GR2" t="s">
        <v>579</v>
      </c>
      <c r="GS2" t="s">
        <v>580</v>
      </c>
      <c r="GT2" t="s">
        <v>581</v>
      </c>
      <c r="GU2" t="s">
        <v>582</v>
      </c>
      <c r="GV2" t="s">
        <v>583</v>
      </c>
      <c r="GW2" t="s">
        <v>584</v>
      </c>
      <c r="GX2" t="s">
        <v>585</v>
      </c>
      <c r="GY2" t="s">
        <v>586</v>
      </c>
      <c r="GZ2" t="s">
        <v>587</v>
      </c>
      <c r="HA2" t="s">
        <v>588</v>
      </c>
      <c r="HB2" t="s">
        <v>589</v>
      </c>
      <c r="HC2" t="s">
        <v>590</v>
      </c>
      <c r="HD2" t="s">
        <v>591</v>
      </c>
      <c r="HE2" t="s">
        <v>592</v>
      </c>
      <c r="HF2" t="s">
        <v>593</v>
      </c>
      <c r="HG2" t="s">
        <v>594</v>
      </c>
      <c r="HH2" t="s">
        <v>595</v>
      </c>
      <c r="HI2" t="s">
        <v>596</v>
      </c>
      <c r="HJ2" t="s">
        <v>597</v>
      </c>
      <c r="HK2" t="s">
        <v>598</v>
      </c>
      <c r="HL2" t="s">
        <v>599</v>
      </c>
      <c r="HM2" t="s">
        <v>600</v>
      </c>
      <c r="HN2" t="s">
        <v>601</v>
      </c>
      <c r="HO2" t="s">
        <v>602</v>
      </c>
      <c r="HP2" t="s">
        <v>603</v>
      </c>
      <c r="HQ2" t="s">
        <v>604</v>
      </c>
      <c r="HR2" t="s">
        <v>605</v>
      </c>
      <c r="HS2" t="s">
        <v>606</v>
      </c>
      <c r="HT2" t="s">
        <v>607</v>
      </c>
      <c r="HU2" t="s">
        <v>608</v>
      </c>
      <c r="HV2" t="s">
        <v>609</v>
      </c>
      <c r="HW2" t="s">
        <v>610</v>
      </c>
      <c r="HX2" t="s">
        <v>611</v>
      </c>
      <c r="HY2" t="s">
        <v>612</v>
      </c>
      <c r="HZ2" t="s">
        <v>613</v>
      </c>
      <c r="IA2" t="s">
        <v>614</v>
      </c>
      <c r="IB2" t="s">
        <v>615</v>
      </c>
      <c r="IC2" t="s">
        <v>616</v>
      </c>
      <c r="ID2" t="s">
        <v>617</v>
      </c>
      <c r="IE2" t="s">
        <v>618</v>
      </c>
      <c r="IF2" t="s">
        <v>619</v>
      </c>
      <c r="IG2" t="s">
        <v>620</v>
      </c>
      <c r="IH2" t="s">
        <v>621</v>
      </c>
      <c r="II2" t="s">
        <v>622</v>
      </c>
      <c r="IJ2" t="s">
        <v>623</v>
      </c>
      <c r="IK2" t="s">
        <v>624</v>
      </c>
      <c r="IL2" t="s">
        <v>625</v>
      </c>
      <c r="IM2" t="s">
        <v>626</v>
      </c>
      <c r="IN2" t="s">
        <v>627</v>
      </c>
      <c r="IO2" t="s">
        <v>628</v>
      </c>
      <c r="IP2" t="s">
        <v>629</v>
      </c>
      <c r="IQ2" t="s">
        <v>630</v>
      </c>
      <c r="IR2" t="s">
        <v>631</v>
      </c>
      <c r="IS2" t="s">
        <v>632</v>
      </c>
      <c r="IT2" t="s">
        <v>633</v>
      </c>
      <c r="IU2" t="s">
        <v>634</v>
      </c>
      <c r="IV2" t="s">
        <v>635</v>
      </c>
    </row>
    <row r="3" spans="1:256" x14ac:dyDescent="0.25">
      <c r="A3" t="s">
        <v>636</v>
      </c>
      <c r="B3" t="s">
        <v>637</v>
      </c>
      <c r="C3" t="s">
        <v>638</v>
      </c>
      <c r="D3" t="s">
        <v>639</v>
      </c>
      <c r="E3" t="s">
        <v>640</v>
      </c>
      <c r="F3" t="s">
        <v>641</v>
      </c>
      <c r="G3" t="s">
        <v>642</v>
      </c>
      <c r="H3" t="s">
        <v>643</v>
      </c>
      <c r="I3" t="s">
        <v>644</v>
      </c>
      <c r="J3" t="s">
        <v>645</v>
      </c>
      <c r="K3" t="s">
        <v>646</v>
      </c>
      <c r="L3" t="s">
        <v>647</v>
      </c>
      <c r="M3" t="s">
        <v>648</v>
      </c>
      <c r="N3" t="s">
        <v>649</v>
      </c>
      <c r="O3" t="s">
        <v>650</v>
      </c>
      <c r="P3" t="s">
        <v>651</v>
      </c>
      <c r="Q3" t="s">
        <v>652</v>
      </c>
      <c r="R3" t="s">
        <v>653</v>
      </c>
      <c r="S3" t="s">
        <v>654</v>
      </c>
      <c r="T3" t="s">
        <v>655</v>
      </c>
      <c r="U3" t="s">
        <v>656</v>
      </c>
      <c r="V3" t="s">
        <v>657</v>
      </c>
      <c r="W3" t="s">
        <v>658</v>
      </c>
      <c r="X3" t="s">
        <v>659</v>
      </c>
      <c r="Y3" t="s">
        <v>660</v>
      </c>
      <c r="Z3" t="s">
        <v>661</v>
      </c>
      <c r="AA3" t="s">
        <v>662</v>
      </c>
      <c r="AB3" t="s">
        <v>663</v>
      </c>
      <c r="AC3" t="s">
        <v>664</v>
      </c>
      <c r="AD3" t="s">
        <v>665</v>
      </c>
      <c r="AE3" t="s">
        <v>666</v>
      </c>
      <c r="AF3" t="s">
        <v>667</v>
      </c>
      <c r="AG3" t="s">
        <v>668</v>
      </c>
      <c r="AH3" t="s">
        <v>669</v>
      </c>
      <c r="AI3" t="s">
        <v>670</v>
      </c>
      <c r="AJ3" t="s">
        <v>671</v>
      </c>
      <c r="AK3" t="s">
        <v>672</v>
      </c>
      <c r="AL3" t="s">
        <v>673</v>
      </c>
      <c r="AM3" t="s">
        <v>674</v>
      </c>
      <c r="AN3" t="s">
        <v>675</v>
      </c>
      <c r="AO3" t="s">
        <v>676</v>
      </c>
      <c r="AP3" t="s">
        <v>677</v>
      </c>
      <c r="AQ3" t="s">
        <v>678</v>
      </c>
      <c r="AR3" t="s">
        <v>679</v>
      </c>
      <c r="AS3" t="s">
        <v>680</v>
      </c>
      <c r="AT3" t="s">
        <v>681</v>
      </c>
      <c r="AU3" t="s">
        <v>682</v>
      </c>
      <c r="AV3" t="s">
        <v>683</v>
      </c>
      <c r="AW3" t="s">
        <v>684</v>
      </c>
      <c r="AX3" t="s">
        <v>685</v>
      </c>
      <c r="AY3" t="s">
        <v>686</v>
      </c>
      <c r="AZ3" t="s">
        <v>687</v>
      </c>
      <c r="BA3" t="s">
        <v>688</v>
      </c>
      <c r="BB3" t="s">
        <v>689</v>
      </c>
      <c r="BC3" t="s">
        <v>690</v>
      </c>
      <c r="BD3" t="s">
        <v>691</v>
      </c>
      <c r="BE3" t="s">
        <v>692</v>
      </c>
      <c r="BF3" t="s">
        <v>693</v>
      </c>
      <c r="BG3" t="s">
        <v>694</v>
      </c>
      <c r="BH3" t="s">
        <v>695</v>
      </c>
      <c r="BI3" t="s">
        <v>696</v>
      </c>
      <c r="BJ3" t="s">
        <v>697</v>
      </c>
      <c r="BK3" t="s">
        <v>698</v>
      </c>
      <c r="BL3" t="s">
        <v>699</v>
      </c>
      <c r="BM3" t="s">
        <v>700</v>
      </c>
      <c r="BN3" t="s">
        <v>701</v>
      </c>
      <c r="BO3" t="s">
        <v>702</v>
      </c>
      <c r="BP3" t="s">
        <v>703</v>
      </c>
      <c r="BQ3" t="s">
        <v>704</v>
      </c>
      <c r="BR3" t="s">
        <v>705</v>
      </c>
      <c r="BS3" t="s">
        <v>706</v>
      </c>
      <c r="BT3" t="s">
        <v>707</v>
      </c>
      <c r="BU3" t="s">
        <v>708</v>
      </c>
      <c r="BV3" t="s">
        <v>709</v>
      </c>
      <c r="BW3" t="s">
        <v>710</v>
      </c>
      <c r="BX3" t="s">
        <v>711</v>
      </c>
      <c r="BY3" t="s">
        <v>712</v>
      </c>
      <c r="BZ3" t="s">
        <v>713</v>
      </c>
      <c r="CA3" t="s">
        <v>714</v>
      </c>
      <c r="CB3" t="s">
        <v>715</v>
      </c>
      <c r="CC3" t="s">
        <v>716</v>
      </c>
      <c r="CD3" t="s">
        <v>717</v>
      </c>
      <c r="CE3" t="s">
        <v>718</v>
      </c>
      <c r="CF3" t="s">
        <v>719</v>
      </c>
      <c r="CG3" t="s">
        <v>720</v>
      </c>
      <c r="CH3" t="s">
        <v>721</v>
      </c>
      <c r="CI3" t="s">
        <v>722</v>
      </c>
      <c r="CJ3" t="s">
        <v>723</v>
      </c>
      <c r="CK3" t="s">
        <v>724</v>
      </c>
      <c r="CL3" t="s">
        <v>725</v>
      </c>
      <c r="CM3" t="s">
        <v>726</v>
      </c>
      <c r="CN3" t="s">
        <v>727</v>
      </c>
      <c r="CO3" t="s">
        <v>728</v>
      </c>
      <c r="CP3" t="s">
        <v>729</v>
      </c>
      <c r="CQ3" t="s">
        <v>730</v>
      </c>
      <c r="CR3" t="s">
        <v>731</v>
      </c>
      <c r="CS3" t="s">
        <v>732</v>
      </c>
      <c r="CT3" t="s">
        <v>733</v>
      </c>
      <c r="CU3" t="s">
        <v>734</v>
      </c>
      <c r="CV3" t="s">
        <v>735</v>
      </c>
      <c r="CW3" t="s">
        <v>736</v>
      </c>
      <c r="CX3" t="s">
        <v>737</v>
      </c>
      <c r="CY3" t="s">
        <v>738</v>
      </c>
      <c r="CZ3" t="s">
        <v>739</v>
      </c>
      <c r="DA3" t="s">
        <v>740</v>
      </c>
      <c r="DB3" t="s">
        <v>741</v>
      </c>
      <c r="DC3" t="s">
        <v>742</v>
      </c>
      <c r="DD3" t="s">
        <v>743</v>
      </c>
      <c r="DE3" t="s">
        <v>744</v>
      </c>
      <c r="DF3" t="s">
        <v>745</v>
      </c>
      <c r="DG3" t="s">
        <v>746</v>
      </c>
      <c r="DH3" t="s">
        <v>747</v>
      </c>
      <c r="DI3" t="s">
        <v>748</v>
      </c>
      <c r="DJ3" t="s">
        <v>749</v>
      </c>
      <c r="DK3" t="s">
        <v>750</v>
      </c>
      <c r="DL3" t="s">
        <v>751</v>
      </c>
      <c r="DM3" t="s">
        <v>752</v>
      </c>
      <c r="DN3" t="s">
        <v>753</v>
      </c>
      <c r="DO3" t="s">
        <v>754</v>
      </c>
      <c r="DP3" t="s">
        <v>755</v>
      </c>
      <c r="DQ3" t="s">
        <v>756</v>
      </c>
      <c r="DR3" t="s">
        <v>757</v>
      </c>
      <c r="DS3" t="s">
        <v>758</v>
      </c>
      <c r="DT3" t="s">
        <v>759</v>
      </c>
      <c r="DU3" t="s">
        <v>760</v>
      </c>
      <c r="DV3" t="s">
        <v>761</v>
      </c>
      <c r="DW3" t="s">
        <v>762</v>
      </c>
      <c r="DX3" t="s">
        <v>763</v>
      </c>
      <c r="DY3" t="s">
        <v>764</v>
      </c>
      <c r="DZ3" t="s">
        <v>765</v>
      </c>
      <c r="EA3" t="s">
        <v>766</v>
      </c>
      <c r="EB3" t="s">
        <v>767</v>
      </c>
      <c r="EC3" t="s">
        <v>768</v>
      </c>
      <c r="ED3" t="s">
        <v>769</v>
      </c>
      <c r="EE3" t="s">
        <v>770</v>
      </c>
      <c r="EF3" t="s">
        <v>771</v>
      </c>
      <c r="EG3" t="s">
        <v>772</v>
      </c>
      <c r="EH3" t="s">
        <v>773</v>
      </c>
      <c r="EI3" t="s">
        <v>774</v>
      </c>
      <c r="EJ3" t="s">
        <v>775</v>
      </c>
      <c r="EK3" t="s">
        <v>776</v>
      </c>
      <c r="EL3" t="s">
        <v>777</v>
      </c>
      <c r="EM3" t="s">
        <v>778</v>
      </c>
      <c r="EN3" t="s">
        <v>779</v>
      </c>
      <c r="EO3" t="s">
        <v>780</v>
      </c>
      <c r="EP3" t="s">
        <v>781</v>
      </c>
      <c r="EQ3" t="s">
        <v>782</v>
      </c>
      <c r="ER3" t="s">
        <v>783</v>
      </c>
      <c r="ES3" t="s">
        <v>784</v>
      </c>
      <c r="ET3" t="s">
        <v>785</v>
      </c>
      <c r="EU3" t="s">
        <v>786</v>
      </c>
      <c r="EV3" t="s">
        <v>787</v>
      </c>
      <c r="EW3" t="s">
        <v>788</v>
      </c>
      <c r="EX3" t="s">
        <v>789</v>
      </c>
      <c r="EY3" t="s">
        <v>790</v>
      </c>
      <c r="EZ3" t="s">
        <v>791</v>
      </c>
      <c r="FA3" t="s">
        <v>792</v>
      </c>
      <c r="FB3" t="s">
        <v>793</v>
      </c>
      <c r="FC3" t="s">
        <v>794</v>
      </c>
      <c r="FD3" t="s">
        <v>795</v>
      </c>
      <c r="FE3" t="s">
        <v>796</v>
      </c>
      <c r="FF3" t="s">
        <v>797</v>
      </c>
      <c r="FG3" t="s">
        <v>798</v>
      </c>
      <c r="FH3" t="s">
        <v>799</v>
      </c>
      <c r="FI3" t="s">
        <v>800</v>
      </c>
      <c r="FJ3" t="s">
        <v>801</v>
      </c>
      <c r="FK3" t="s">
        <v>802</v>
      </c>
      <c r="FL3" t="s">
        <v>803</v>
      </c>
      <c r="FM3" t="s">
        <v>804</v>
      </c>
      <c r="FN3" t="s">
        <v>805</v>
      </c>
      <c r="FO3" t="s">
        <v>806</v>
      </c>
      <c r="FP3" t="s">
        <v>807</v>
      </c>
      <c r="FQ3" t="s">
        <v>808</v>
      </c>
      <c r="FR3" t="s">
        <v>809</v>
      </c>
      <c r="FS3" t="s">
        <v>810</v>
      </c>
      <c r="FT3" t="s">
        <v>811</v>
      </c>
      <c r="FU3" t="s">
        <v>812</v>
      </c>
      <c r="FV3" t="s">
        <v>813</v>
      </c>
      <c r="FW3" t="s">
        <v>814</v>
      </c>
      <c r="FX3" t="s">
        <v>815</v>
      </c>
      <c r="FY3" t="s">
        <v>816</v>
      </c>
      <c r="FZ3" t="s">
        <v>817</v>
      </c>
      <c r="GA3" t="s">
        <v>818</v>
      </c>
      <c r="GB3" t="s">
        <v>819</v>
      </c>
      <c r="GC3" t="s">
        <v>820</v>
      </c>
      <c r="GD3" t="s">
        <v>821</v>
      </c>
      <c r="GE3" t="s">
        <v>822</v>
      </c>
      <c r="GF3" t="s">
        <v>823</v>
      </c>
      <c r="GG3" t="s">
        <v>824</v>
      </c>
      <c r="GH3" t="s">
        <v>825</v>
      </c>
      <c r="GI3" t="s">
        <v>826</v>
      </c>
      <c r="GJ3" t="s">
        <v>827</v>
      </c>
      <c r="GK3" t="s">
        <v>828</v>
      </c>
      <c r="GL3" t="s">
        <v>829</v>
      </c>
      <c r="GM3" t="s">
        <v>830</v>
      </c>
      <c r="GN3" t="s">
        <v>831</v>
      </c>
      <c r="GO3" t="s">
        <v>832</v>
      </c>
      <c r="GP3" t="s">
        <v>833</v>
      </c>
      <c r="GQ3" t="s">
        <v>834</v>
      </c>
      <c r="GR3" t="s">
        <v>835</v>
      </c>
      <c r="GS3" t="s">
        <v>836</v>
      </c>
      <c r="GT3" t="s">
        <v>837</v>
      </c>
      <c r="GU3" t="s">
        <v>838</v>
      </c>
      <c r="GV3" t="s">
        <v>839</v>
      </c>
      <c r="GW3" t="s">
        <v>840</v>
      </c>
      <c r="GX3" t="s">
        <v>841</v>
      </c>
      <c r="GY3" t="s">
        <v>842</v>
      </c>
      <c r="GZ3" t="s">
        <v>843</v>
      </c>
      <c r="HA3" t="s">
        <v>844</v>
      </c>
      <c r="HB3" t="s">
        <v>845</v>
      </c>
      <c r="HC3" t="s">
        <v>846</v>
      </c>
      <c r="HD3" t="s">
        <v>847</v>
      </c>
      <c r="HE3" t="s">
        <v>848</v>
      </c>
      <c r="HF3" t="s">
        <v>849</v>
      </c>
      <c r="HG3" t="s">
        <v>850</v>
      </c>
      <c r="HH3" t="s">
        <v>851</v>
      </c>
      <c r="HI3" t="s">
        <v>852</v>
      </c>
      <c r="HJ3" t="s">
        <v>853</v>
      </c>
      <c r="HK3" t="s">
        <v>854</v>
      </c>
      <c r="HL3" t="s">
        <v>855</v>
      </c>
      <c r="HM3" t="s">
        <v>856</v>
      </c>
      <c r="HN3" t="s">
        <v>857</v>
      </c>
      <c r="HO3" t="s">
        <v>858</v>
      </c>
      <c r="HP3" t="s">
        <v>859</v>
      </c>
      <c r="HQ3" t="s">
        <v>860</v>
      </c>
      <c r="HR3" t="s">
        <v>861</v>
      </c>
      <c r="HS3" t="s">
        <v>862</v>
      </c>
      <c r="HT3" t="s">
        <v>863</v>
      </c>
      <c r="HU3" t="s">
        <v>864</v>
      </c>
      <c r="HV3" t="s">
        <v>865</v>
      </c>
      <c r="HW3" t="s">
        <v>866</v>
      </c>
      <c r="HX3" t="s">
        <v>867</v>
      </c>
      <c r="HY3" t="s">
        <v>868</v>
      </c>
      <c r="HZ3" t="s">
        <v>869</v>
      </c>
      <c r="IA3" t="s">
        <v>870</v>
      </c>
      <c r="IB3" t="s">
        <v>871</v>
      </c>
      <c r="IC3" t="s">
        <v>872</v>
      </c>
      <c r="ID3" t="s">
        <v>873</v>
      </c>
      <c r="IE3" t="s">
        <v>874</v>
      </c>
      <c r="IF3" t="s">
        <v>875</v>
      </c>
      <c r="IG3" t="s">
        <v>876</v>
      </c>
      <c r="IH3" t="s">
        <v>877</v>
      </c>
      <c r="II3" t="s">
        <v>878</v>
      </c>
      <c r="IJ3" t="s">
        <v>879</v>
      </c>
      <c r="IK3" t="s">
        <v>880</v>
      </c>
      <c r="IL3" t="s">
        <v>881</v>
      </c>
      <c r="IM3" t="s">
        <v>882</v>
      </c>
      <c r="IN3" t="s">
        <v>883</v>
      </c>
      <c r="IO3" t="s">
        <v>884</v>
      </c>
      <c r="IP3" t="s">
        <v>885</v>
      </c>
      <c r="IQ3" t="s">
        <v>886</v>
      </c>
      <c r="IR3" t="s">
        <v>887</v>
      </c>
      <c r="IS3" t="s">
        <v>888</v>
      </c>
      <c r="IT3" t="s">
        <v>889</v>
      </c>
      <c r="IU3" t="s">
        <v>890</v>
      </c>
      <c r="IV3" t="s">
        <v>891</v>
      </c>
    </row>
    <row r="4" spans="1:256" x14ac:dyDescent="0.25">
      <c r="A4" t="s">
        <v>892</v>
      </c>
      <c r="B4" t="s">
        <v>893</v>
      </c>
      <c r="C4" t="s">
        <v>894</v>
      </c>
      <c r="D4" t="s">
        <v>895</v>
      </c>
      <c r="E4" t="s">
        <v>896</v>
      </c>
      <c r="F4" t="s">
        <v>897</v>
      </c>
      <c r="G4" t="s">
        <v>898</v>
      </c>
      <c r="H4" t="s">
        <v>899</v>
      </c>
      <c r="I4" t="s">
        <v>900</v>
      </c>
      <c r="J4" t="s">
        <v>901</v>
      </c>
      <c r="K4" t="s">
        <v>902</v>
      </c>
      <c r="L4" t="s">
        <v>903</v>
      </c>
      <c r="M4" t="s">
        <v>904</v>
      </c>
      <c r="N4" t="s">
        <v>905</v>
      </c>
      <c r="O4" t="s">
        <v>906</v>
      </c>
      <c r="P4" t="s">
        <v>907</v>
      </c>
      <c r="Q4" t="s">
        <v>908</v>
      </c>
      <c r="R4" t="s">
        <v>909</v>
      </c>
      <c r="S4" t="s">
        <v>910</v>
      </c>
      <c r="T4" t="s">
        <v>911</v>
      </c>
      <c r="U4" t="s">
        <v>912</v>
      </c>
      <c r="V4" t="s">
        <v>913</v>
      </c>
      <c r="W4" t="s">
        <v>914</v>
      </c>
      <c r="X4" t="s">
        <v>915</v>
      </c>
      <c r="Y4" t="s">
        <v>916</v>
      </c>
      <c r="Z4" t="s">
        <v>917</v>
      </c>
      <c r="AA4" t="s">
        <v>918</v>
      </c>
      <c r="AB4" t="s">
        <v>919</v>
      </c>
      <c r="AC4" t="s">
        <v>920</v>
      </c>
      <c r="AD4" t="s">
        <v>921</v>
      </c>
      <c r="AE4" t="s">
        <v>922</v>
      </c>
      <c r="AF4" t="s">
        <v>923</v>
      </c>
      <c r="AG4" t="s">
        <v>924</v>
      </c>
      <c r="AH4" t="s">
        <v>925</v>
      </c>
      <c r="AI4" t="s">
        <v>926</v>
      </c>
      <c r="AJ4" t="s">
        <v>927</v>
      </c>
      <c r="AK4" t="s">
        <v>928</v>
      </c>
      <c r="AL4" t="s">
        <v>929</v>
      </c>
      <c r="AM4" t="s">
        <v>930</v>
      </c>
      <c r="AN4" t="s">
        <v>931</v>
      </c>
      <c r="AO4" t="s">
        <v>932</v>
      </c>
      <c r="AP4" t="s">
        <v>933</v>
      </c>
      <c r="AQ4" t="s">
        <v>934</v>
      </c>
      <c r="AR4" t="s">
        <v>935</v>
      </c>
      <c r="AS4" t="s">
        <v>936</v>
      </c>
      <c r="AT4" t="s">
        <v>937</v>
      </c>
      <c r="AU4" t="s">
        <v>938</v>
      </c>
      <c r="AV4" t="s">
        <v>939</v>
      </c>
      <c r="AW4" t="s">
        <v>940</v>
      </c>
      <c r="AX4" t="s">
        <v>941</v>
      </c>
      <c r="AY4" t="s">
        <v>942</v>
      </c>
      <c r="AZ4" t="s">
        <v>943</v>
      </c>
      <c r="BA4" t="s">
        <v>944</v>
      </c>
      <c r="BB4" t="s">
        <v>945</v>
      </c>
      <c r="BC4" t="s">
        <v>946</v>
      </c>
      <c r="BD4" t="s">
        <v>947</v>
      </c>
      <c r="BE4" t="s">
        <v>948</v>
      </c>
      <c r="BF4" t="s">
        <v>949</v>
      </c>
      <c r="BG4" t="s">
        <v>950</v>
      </c>
      <c r="BH4" t="s">
        <v>951</v>
      </c>
      <c r="BI4" t="s">
        <v>952</v>
      </c>
      <c r="BJ4" t="s">
        <v>953</v>
      </c>
      <c r="BK4" t="s">
        <v>954</v>
      </c>
      <c r="BL4" t="s">
        <v>955</v>
      </c>
      <c r="BM4" t="s">
        <v>956</v>
      </c>
      <c r="BN4" t="s">
        <v>957</v>
      </c>
      <c r="BO4" t="s">
        <v>958</v>
      </c>
      <c r="BP4" t="s">
        <v>959</v>
      </c>
      <c r="BQ4" t="s">
        <v>960</v>
      </c>
      <c r="BR4" t="s">
        <v>961</v>
      </c>
      <c r="BS4" t="s">
        <v>962</v>
      </c>
      <c r="BT4" t="s">
        <v>963</v>
      </c>
      <c r="BU4" t="s">
        <v>964</v>
      </c>
      <c r="BV4" t="s">
        <v>965</v>
      </c>
      <c r="BW4" t="s">
        <v>966</v>
      </c>
      <c r="BX4" t="s">
        <v>967</v>
      </c>
      <c r="BY4" t="s">
        <v>968</v>
      </c>
      <c r="BZ4" t="s">
        <v>969</v>
      </c>
      <c r="CA4" t="s">
        <v>970</v>
      </c>
      <c r="CB4" t="s">
        <v>971</v>
      </c>
      <c r="CC4" t="s">
        <v>972</v>
      </c>
      <c r="CD4" t="s">
        <v>973</v>
      </c>
      <c r="CE4" t="s">
        <v>974</v>
      </c>
      <c r="CF4" t="s">
        <v>975</v>
      </c>
      <c r="CG4" t="s">
        <v>976</v>
      </c>
      <c r="CH4" t="s">
        <v>977</v>
      </c>
      <c r="CI4" t="s">
        <v>978</v>
      </c>
      <c r="CJ4" t="s">
        <v>979</v>
      </c>
      <c r="CK4" t="s">
        <v>980</v>
      </c>
      <c r="CL4" t="s">
        <v>981</v>
      </c>
      <c r="CM4" t="s">
        <v>982</v>
      </c>
      <c r="CN4" t="s">
        <v>983</v>
      </c>
      <c r="CO4" t="s">
        <v>984</v>
      </c>
      <c r="CP4" t="s">
        <v>985</v>
      </c>
      <c r="CQ4" t="s">
        <v>986</v>
      </c>
      <c r="CR4" t="s">
        <v>987</v>
      </c>
      <c r="CS4" t="s">
        <v>988</v>
      </c>
      <c r="CT4" t="s">
        <v>989</v>
      </c>
      <c r="CU4" t="s">
        <v>990</v>
      </c>
      <c r="CV4" t="s">
        <v>991</v>
      </c>
      <c r="CW4" t="s">
        <v>992</v>
      </c>
      <c r="CX4" t="s">
        <v>993</v>
      </c>
      <c r="CY4" t="s">
        <v>994</v>
      </c>
      <c r="CZ4" t="s">
        <v>995</v>
      </c>
      <c r="DA4" t="s">
        <v>996</v>
      </c>
      <c r="DB4" t="s">
        <v>997</v>
      </c>
      <c r="DC4" t="s">
        <v>998</v>
      </c>
      <c r="DD4" t="s">
        <v>999</v>
      </c>
      <c r="DE4" t="s">
        <v>1000</v>
      </c>
      <c r="DF4" t="s">
        <v>1001</v>
      </c>
      <c r="DG4" t="s">
        <v>1002</v>
      </c>
      <c r="DH4" t="s">
        <v>1003</v>
      </c>
      <c r="DI4" t="s">
        <v>1004</v>
      </c>
      <c r="DJ4" t="s">
        <v>1005</v>
      </c>
      <c r="DK4" t="s">
        <v>1006</v>
      </c>
      <c r="DL4" t="s">
        <v>1007</v>
      </c>
      <c r="DM4" t="s">
        <v>1008</v>
      </c>
      <c r="DN4" t="s">
        <v>1009</v>
      </c>
      <c r="DO4" t="s">
        <v>1010</v>
      </c>
      <c r="DP4" t="s">
        <v>1011</v>
      </c>
      <c r="DQ4" t="s">
        <v>1012</v>
      </c>
      <c r="DR4" t="s">
        <v>1013</v>
      </c>
      <c r="DS4" t="s">
        <v>1014</v>
      </c>
      <c r="DT4" t="s">
        <v>1015</v>
      </c>
      <c r="DU4" t="s">
        <v>1016</v>
      </c>
      <c r="DV4" t="s">
        <v>1017</v>
      </c>
      <c r="DW4" t="s">
        <v>1018</v>
      </c>
      <c r="DX4" t="s">
        <v>1019</v>
      </c>
      <c r="DY4" t="s">
        <v>1020</v>
      </c>
      <c r="DZ4" t="s">
        <v>1021</v>
      </c>
      <c r="EA4" t="s">
        <v>1022</v>
      </c>
      <c r="EB4" t="s">
        <v>1023</v>
      </c>
      <c r="EC4" t="s">
        <v>1024</v>
      </c>
      <c r="ED4" t="s">
        <v>1025</v>
      </c>
      <c r="EE4" t="s">
        <v>1026</v>
      </c>
      <c r="EF4" t="s">
        <v>1027</v>
      </c>
      <c r="EG4" t="s">
        <v>1028</v>
      </c>
      <c r="EH4" t="s">
        <v>1029</v>
      </c>
      <c r="EI4" t="s">
        <v>1030</v>
      </c>
      <c r="EJ4" t="s">
        <v>1031</v>
      </c>
      <c r="EK4" t="s">
        <v>1032</v>
      </c>
      <c r="EL4" t="s">
        <v>1033</v>
      </c>
      <c r="EM4" t="s">
        <v>1034</v>
      </c>
      <c r="EN4" t="s">
        <v>1035</v>
      </c>
      <c r="EO4" t="s">
        <v>1036</v>
      </c>
      <c r="EP4" t="s">
        <v>1037</v>
      </c>
      <c r="EQ4" t="s">
        <v>1038</v>
      </c>
      <c r="ER4" t="s">
        <v>1039</v>
      </c>
      <c r="ES4" t="s">
        <v>1040</v>
      </c>
      <c r="ET4" t="s">
        <v>1041</v>
      </c>
      <c r="EU4" t="s">
        <v>1042</v>
      </c>
      <c r="EV4" t="s">
        <v>1043</v>
      </c>
      <c r="EW4" t="s">
        <v>1044</v>
      </c>
      <c r="EX4" t="s">
        <v>1045</v>
      </c>
      <c r="EY4" t="s">
        <v>1046</v>
      </c>
      <c r="EZ4" t="s">
        <v>1047</v>
      </c>
      <c r="FA4" t="s">
        <v>1048</v>
      </c>
      <c r="FB4" t="s">
        <v>1049</v>
      </c>
      <c r="FC4" t="s">
        <v>1050</v>
      </c>
      <c r="FD4" t="s">
        <v>1051</v>
      </c>
      <c r="FE4" t="s">
        <v>1052</v>
      </c>
      <c r="FF4" t="s">
        <v>1053</v>
      </c>
      <c r="FG4" t="s">
        <v>1054</v>
      </c>
      <c r="FH4" t="s">
        <v>1055</v>
      </c>
      <c r="FI4" t="s">
        <v>1056</v>
      </c>
      <c r="FJ4" t="s">
        <v>1057</v>
      </c>
      <c r="FK4" t="s">
        <v>1058</v>
      </c>
      <c r="FL4" t="s">
        <v>1059</v>
      </c>
      <c r="FM4" t="s">
        <v>1060</v>
      </c>
      <c r="FN4" t="s">
        <v>1061</v>
      </c>
      <c r="FO4" t="s">
        <v>1062</v>
      </c>
      <c r="FP4" t="s">
        <v>1063</v>
      </c>
      <c r="FQ4" t="s">
        <v>1064</v>
      </c>
      <c r="FR4" t="s">
        <v>1065</v>
      </c>
      <c r="FS4" t="s">
        <v>1066</v>
      </c>
      <c r="FT4" t="s">
        <v>1067</v>
      </c>
      <c r="FU4" t="s">
        <v>1068</v>
      </c>
      <c r="FV4" t="s">
        <v>1069</v>
      </c>
      <c r="FW4" t="s">
        <v>1070</v>
      </c>
      <c r="FX4" t="s">
        <v>1071</v>
      </c>
      <c r="FY4" t="s">
        <v>1072</v>
      </c>
      <c r="FZ4" t="s">
        <v>1073</v>
      </c>
      <c r="GA4" t="s">
        <v>1074</v>
      </c>
      <c r="GB4" t="s">
        <v>1075</v>
      </c>
      <c r="GC4" t="s">
        <v>1076</v>
      </c>
      <c r="GD4" t="s">
        <v>1077</v>
      </c>
      <c r="GE4" t="s">
        <v>1078</v>
      </c>
      <c r="GF4" t="s">
        <v>1079</v>
      </c>
      <c r="GG4" t="s">
        <v>1080</v>
      </c>
      <c r="GH4" t="s">
        <v>1081</v>
      </c>
      <c r="GI4" t="s">
        <v>1082</v>
      </c>
      <c r="GJ4" t="s">
        <v>1083</v>
      </c>
      <c r="GK4" t="s">
        <v>1084</v>
      </c>
      <c r="GL4" t="s">
        <v>1085</v>
      </c>
      <c r="GM4" t="s">
        <v>1086</v>
      </c>
      <c r="GN4" t="s">
        <v>1087</v>
      </c>
      <c r="GO4" t="s">
        <v>1088</v>
      </c>
      <c r="GP4" t="s">
        <v>1089</v>
      </c>
      <c r="GQ4" t="s">
        <v>1090</v>
      </c>
      <c r="GR4" t="s">
        <v>1091</v>
      </c>
      <c r="GS4" t="s">
        <v>1092</v>
      </c>
      <c r="GT4" t="s">
        <v>1093</v>
      </c>
      <c r="GU4" t="s">
        <v>1094</v>
      </c>
      <c r="GV4" t="s">
        <v>1095</v>
      </c>
      <c r="GW4" t="s">
        <v>1096</v>
      </c>
      <c r="GX4" t="s">
        <v>1097</v>
      </c>
      <c r="GY4" t="s">
        <v>1098</v>
      </c>
      <c r="GZ4" t="s">
        <v>1099</v>
      </c>
      <c r="HA4" t="s">
        <v>1100</v>
      </c>
      <c r="HB4" t="s">
        <v>1101</v>
      </c>
      <c r="HC4" t="s">
        <v>1102</v>
      </c>
      <c r="HD4" t="s">
        <v>1103</v>
      </c>
      <c r="HE4" t="s">
        <v>1104</v>
      </c>
      <c r="HF4" t="s">
        <v>1105</v>
      </c>
      <c r="HG4" t="s">
        <v>1106</v>
      </c>
      <c r="HH4" t="s">
        <v>1107</v>
      </c>
      <c r="HI4" t="s">
        <v>1108</v>
      </c>
      <c r="HJ4" t="s">
        <v>1109</v>
      </c>
      <c r="HK4" t="s">
        <v>1110</v>
      </c>
      <c r="HL4" t="s">
        <v>1111</v>
      </c>
      <c r="HM4" t="s">
        <v>1112</v>
      </c>
      <c r="HN4" t="s">
        <v>1113</v>
      </c>
      <c r="HO4" t="s">
        <v>1114</v>
      </c>
      <c r="HP4" t="s">
        <v>1115</v>
      </c>
      <c r="HQ4" t="s">
        <v>1116</v>
      </c>
      <c r="HR4" t="s">
        <v>1117</v>
      </c>
      <c r="HS4" t="s">
        <v>1118</v>
      </c>
      <c r="HT4" t="s">
        <v>1119</v>
      </c>
      <c r="HU4" t="s">
        <v>1120</v>
      </c>
      <c r="HV4" t="s">
        <v>1121</v>
      </c>
      <c r="HW4" t="s">
        <v>1122</v>
      </c>
      <c r="HX4" t="s">
        <v>1123</v>
      </c>
      <c r="HY4" t="s">
        <v>1124</v>
      </c>
      <c r="HZ4" t="s">
        <v>1125</v>
      </c>
      <c r="IA4" t="s">
        <v>1126</v>
      </c>
      <c r="IB4" t="s">
        <v>1127</v>
      </c>
      <c r="IC4" t="s">
        <v>1128</v>
      </c>
      <c r="ID4" t="s">
        <v>1129</v>
      </c>
      <c r="IE4" t="s">
        <v>1130</v>
      </c>
      <c r="IF4" t="s">
        <v>1131</v>
      </c>
      <c r="IG4" t="s">
        <v>1132</v>
      </c>
      <c r="IH4" t="s">
        <v>1133</v>
      </c>
      <c r="II4" t="s">
        <v>1134</v>
      </c>
      <c r="IJ4" t="s">
        <v>1135</v>
      </c>
      <c r="IK4" t="s">
        <v>1136</v>
      </c>
      <c r="IL4" t="s">
        <v>1137</v>
      </c>
      <c r="IM4" t="s">
        <v>1138</v>
      </c>
      <c r="IN4" t="s">
        <v>1139</v>
      </c>
      <c r="IO4" t="s">
        <v>1140</v>
      </c>
      <c r="IP4" t="s">
        <v>1141</v>
      </c>
      <c r="IQ4" t="s">
        <v>1142</v>
      </c>
      <c r="IR4" t="s">
        <v>1143</v>
      </c>
      <c r="IS4" t="s">
        <v>1144</v>
      </c>
      <c r="IT4" t="s">
        <v>1145</v>
      </c>
      <c r="IU4" t="s">
        <v>1146</v>
      </c>
      <c r="IV4" t="s">
        <v>1147</v>
      </c>
    </row>
    <row r="5" spans="1:256" x14ac:dyDescent="0.25">
      <c r="A5" t="s">
        <v>1148</v>
      </c>
      <c r="B5" t="s">
        <v>1149</v>
      </c>
      <c r="C5" t="s">
        <v>1150</v>
      </c>
      <c r="D5" t="s">
        <v>1151</v>
      </c>
      <c r="E5" t="s">
        <v>1152</v>
      </c>
      <c r="F5" t="s">
        <v>1153</v>
      </c>
      <c r="G5" t="s">
        <v>1154</v>
      </c>
      <c r="H5" t="s">
        <v>1155</v>
      </c>
      <c r="I5" t="s">
        <v>1156</v>
      </c>
      <c r="J5" t="s">
        <v>1157</v>
      </c>
      <c r="K5" t="s">
        <v>1158</v>
      </c>
      <c r="L5" t="s">
        <v>1159</v>
      </c>
      <c r="M5" t="s">
        <v>1160</v>
      </c>
      <c r="N5" t="s">
        <v>1161</v>
      </c>
      <c r="O5" t="s">
        <v>1162</v>
      </c>
      <c r="P5" t="s">
        <v>1163</v>
      </c>
      <c r="Q5" t="s">
        <v>1164</v>
      </c>
      <c r="R5" t="s">
        <v>1165</v>
      </c>
      <c r="S5" t="s">
        <v>1166</v>
      </c>
      <c r="T5" t="s">
        <v>1167</v>
      </c>
      <c r="U5" t="s">
        <v>1168</v>
      </c>
      <c r="V5" t="s">
        <v>1169</v>
      </c>
      <c r="W5" t="s">
        <v>1170</v>
      </c>
      <c r="X5" t="s">
        <v>1171</v>
      </c>
      <c r="Y5" t="s">
        <v>1172</v>
      </c>
      <c r="Z5" t="s">
        <v>1173</v>
      </c>
      <c r="AA5" t="s">
        <v>1174</v>
      </c>
      <c r="AB5" t="s">
        <v>1175</v>
      </c>
      <c r="AC5" t="s">
        <v>1176</v>
      </c>
      <c r="AD5" t="s">
        <v>1177</v>
      </c>
      <c r="AE5" t="s">
        <v>1178</v>
      </c>
      <c r="AF5" t="s">
        <v>1179</v>
      </c>
      <c r="AG5" t="s">
        <v>1180</v>
      </c>
      <c r="AH5" t="s">
        <v>1181</v>
      </c>
      <c r="AI5" t="s">
        <v>1182</v>
      </c>
      <c r="AJ5" t="s">
        <v>1183</v>
      </c>
      <c r="AK5" t="s">
        <v>1184</v>
      </c>
      <c r="AL5" t="s">
        <v>1185</v>
      </c>
      <c r="AM5" t="s">
        <v>1186</v>
      </c>
      <c r="AN5" t="s">
        <v>1187</v>
      </c>
      <c r="AO5" t="s">
        <v>1188</v>
      </c>
      <c r="AP5" t="s">
        <v>1189</v>
      </c>
      <c r="AQ5" t="s">
        <v>1190</v>
      </c>
      <c r="AR5" t="s">
        <v>1191</v>
      </c>
      <c r="AS5" t="s">
        <v>1192</v>
      </c>
      <c r="AT5" t="s">
        <v>1193</v>
      </c>
      <c r="AU5" t="s">
        <v>1194</v>
      </c>
      <c r="AV5" t="s">
        <v>1195</v>
      </c>
      <c r="AW5" t="s">
        <v>1196</v>
      </c>
      <c r="AX5" t="s">
        <v>1197</v>
      </c>
      <c r="AY5" t="s">
        <v>1198</v>
      </c>
      <c r="AZ5" t="s">
        <v>1199</v>
      </c>
      <c r="BA5" t="s">
        <v>1200</v>
      </c>
      <c r="BB5" t="s">
        <v>1201</v>
      </c>
      <c r="BC5" t="s">
        <v>1202</v>
      </c>
      <c r="BD5" t="s">
        <v>1203</v>
      </c>
      <c r="BE5" t="s">
        <v>1204</v>
      </c>
      <c r="BF5" t="s">
        <v>1205</v>
      </c>
      <c r="BG5" t="s">
        <v>1206</v>
      </c>
      <c r="BH5" t="s">
        <v>1207</v>
      </c>
      <c r="BI5" t="s">
        <v>1208</v>
      </c>
      <c r="BJ5" t="s">
        <v>1209</v>
      </c>
      <c r="BK5" t="s">
        <v>1210</v>
      </c>
      <c r="BL5" t="s">
        <v>1211</v>
      </c>
      <c r="BM5" t="s">
        <v>1212</v>
      </c>
      <c r="BN5" t="s">
        <v>1213</v>
      </c>
      <c r="BO5" t="s">
        <v>1214</v>
      </c>
      <c r="BP5" t="s">
        <v>1215</v>
      </c>
      <c r="BQ5" t="s">
        <v>1216</v>
      </c>
      <c r="BR5" t="s">
        <v>1217</v>
      </c>
      <c r="BS5" t="s">
        <v>1218</v>
      </c>
      <c r="BT5" t="s">
        <v>1219</v>
      </c>
      <c r="BU5" t="s">
        <v>1220</v>
      </c>
      <c r="BV5" t="s">
        <v>1221</v>
      </c>
      <c r="BW5" t="s">
        <v>1222</v>
      </c>
      <c r="BX5" t="s">
        <v>1223</v>
      </c>
      <c r="BY5" t="s">
        <v>1224</v>
      </c>
      <c r="BZ5" t="s">
        <v>1225</v>
      </c>
      <c r="CA5" t="s">
        <v>1226</v>
      </c>
      <c r="CB5" t="s">
        <v>1227</v>
      </c>
      <c r="CC5" t="s">
        <v>1228</v>
      </c>
      <c r="CD5" t="s">
        <v>1229</v>
      </c>
      <c r="CE5" t="s">
        <v>1230</v>
      </c>
      <c r="CF5" t="s">
        <v>1231</v>
      </c>
      <c r="CG5" t="s">
        <v>1232</v>
      </c>
      <c r="CH5" t="s">
        <v>1233</v>
      </c>
      <c r="CI5" t="s">
        <v>1234</v>
      </c>
      <c r="CJ5" t="s">
        <v>1235</v>
      </c>
      <c r="CK5" t="s">
        <v>1236</v>
      </c>
      <c r="CL5" t="s">
        <v>1237</v>
      </c>
      <c r="CM5" t="s">
        <v>1238</v>
      </c>
      <c r="CN5" t="s">
        <v>1239</v>
      </c>
      <c r="CO5" t="s">
        <v>1240</v>
      </c>
      <c r="CP5" t="s">
        <v>1241</v>
      </c>
      <c r="CQ5" t="s">
        <v>1242</v>
      </c>
      <c r="CR5" t="s">
        <v>1243</v>
      </c>
      <c r="CS5" t="s">
        <v>1244</v>
      </c>
      <c r="CT5" t="s">
        <v>1245</v>
      </c>
      <c r="CU5" t="s">
        <v>1246</v>
      </c>
      <c r="CV5" t="s">
        <v>1247</v>
      </c>
      <c r="CW5" t="s">
        <v>1248</v>
      </c>
      <c r="CX5" t="s">
        <v>1249</v>
      </c>
      <c r="CY5" t="s">
        <v>1250</v>
      </c>
      <c r="CZ5" t="s">
        <v>1251</v>
      </c>
      <c r="DA5" t="s">
        <v>1252</v>
      </c>
      <c r="DB5" t="s">
        <v>1253</v>
      </c>
      <c r="DC5" t="s">
        <v>1254</v>
      </c>
      <c r="DD5" t="s">
        <v>1255</v>
      </c>
      <c r="DE5" t="s">
        <v>1256</v>
      </c>
      <c r="DF5" t="s">
        <v>1257</v>
      </c>
      <c r="DG5" t="s">
        <v>1258</v>
      </c>
      <c r="DH5" t="s">
        <v>1259</v>
      </c>
      <c r="DI5" t="s">
        <v>1260</v>
      </c>
      <c r="DJ5" t="s">
        <v>1261</v>
      </c>
      <c r="DK5" t="s">
        <v>1262</v>
      </c>
      <c r="DL5" t="s">
        <v>1263</v>
      </c>
      <c r="DM5" t="s">
        <v>1264</v>
      </c>
      <c r="DN5" t="s">
        <v>1265</v>
      </c>
      <c r="DO5" t="s">
        <v>1266</v>
      </c>
      <c r="DP5" t="s">
        <v>1267</v>
      </c>
      <c r="DQ5" t="s">
        <v>1268</v>
      </c>
      <c r="DR5" t="s">
        <v>1269</v>
      </c>
      <c r="DS5" t="s">
        <v>1270</v>
      </c>
      <c r="DT5" t="s">
        <v>1271</v>
      </c>
      <c r="DU5" t="s">
        <v>1272</v>
      </c>
      <c r="DV5" t="s">
        <v>1273</v>
      </c>
      <c r="DW5" t="s">
        <v>1274</v>
      </c>
      <c r="DX5" t="s">
        <v>1275</v>
      </c>
      <c r="DY5" t="s">
        <v>1276</v>
      </c>
      <c r="DZ5" t="s">
        <v>1277</v>
      </c>
      <c r="EA5" t="s">
        <v>1278</v>
      </c>
      <c r="EB5" t="s">
        <v>1279</v>
      </c>
      <c r="EC5" t="s">
        <v>1280</v>
      </c>
      <c r="ED5" t="s">
        <v>1281</v>
      </c>
      <c r="EE5" t="s">
        <v>1282</v>
      </c>
      <c r="EF5" t="s">
        <v>1283</v>
      </c>
      <c r="EG5" t="s">
        <v>1284</v>
      </c>
      <c r="EH5" t="s">
        <v>1285</v>
      </c>
      <c r="EI5" t="s">
        <v>1286</v>
      </c>
      <c r="EJ5" t="s">
        <v>1287</v>
      </c>
      <c r="EK5" t="s">
        <v>1288</v>
      </c>
      <c r="EL5" t="s">
        <v>1289</v>
      </c>
      <c r="EM5" t="s">
        <v>1290</v>
      </c>
      <c r="EN5" t="s">
        <v>1291</v>
      </c>
      <c r="EO5" t="s">
        <v>1292</v>
      </c>
      <c r="EP5" t="s">
        <v>1293</v>
      </c>
      <c r="EQ5" t="s">
        <v>1294</v>
      </c>
      <c r="ER5" t="s">
        <v>1295</v>
      </c>
      <c r="ES5" t="s">
        <v>1296</v>
      </c>
      <c r="ET5" t="s">
        <v>1297</v>
      </c>
      <c r="EU5" t="s">
        <v>1298</v>
      </c>
      <c r="EV5" t="s">
        <v>1299</v>
      </c>
      <c r="EW5" t="s">
        <v>1300</v>
      </c>
      <c r="EX5" t="s">
        <v>1301</v>
      </c>
      <c r="EY5" t="s">
        <v>1302</v>
      </c>
      <c r="EZ5" t="s">
        <v>1303</v>
      </c>
      <c r="FA5" t="s">
        <v>1304</v>
      </c>
      <c r="FB5" t="s">
        <v>1305</v>
      </c>
      <c r="FC5" t="s">
        <v>1306</v>
      </c>
      <c r="FD5" t="s">
        <v>1307</v>
      </c>
      <c r="FE5" t="s">
        <v>1308</v>
      </c>
      <c r="FF5" t="s">
        <v>1309</v>
      </c>
      <c r="FG5" t="s">
        <v>1310</v>
      </c>
      <c r="FH5" t="s">
        <v>1311</v>
      </c>
      <c r="FI5" t="s">
        <v>1312</v>
      </c>
      <c r="FJ5" t="s">
        <v>1313</v>
      </c>
      <c r="FK5" t="s">
        <v>1314</v>
      </c>
      <c r="FL5" t="s">
        <v>1315</v>
      </c>
      <c r="FM5" t="s">
        <v>1316</v>
      </c>
      <c r="FN5" t="s">
        <v>1317</v>
      </c>
      <c r="FO5" t="s">
        <v>1318</v>
      </c>
      <c r="FP5" t="s">
        <v>1319</v>
      </c>
      <c r="FQ5" t="s">
        <v>1320</v>
      </c>
      <c r="FR5" t="s">
        <v>1321</v>
      </c>
      <c r="FS5" t="s">
        <v>1322</v>
      </c>
      <c r="FT5" t="s">
        <v>1323</v>
      </c>
      <c r="FU5" t="s">
        <v>1324</v>
      </c>
      <c r="FV5" t="s">
        <v>1325</v>
      </c>
      <c r="FW5" t="s">
        <v>1326</v>
      </c>
      <c r="FX5" t="s">
        <v>1327</v>
      </c>
      <c r="FY5" t="s">
        <v>1328</v>
      </c>
      <c r="FZ5" t="s">
        <v>1329</v>
      </c>
      <c r="GA5" t="s">
        <v>1330</v>
      </c>
      <c r="GB5" t="s">
        <v>1331</v>
      </c>
      <c r="GC5" t="s">
        <v>1332</v>
      </c>
      <c r="GD5" t="s">
        <v>1333</v>
      </c>
      <c r="GE5" t="s">
        <v>1334</v>
      </c>
      <c r="GF5" t="s">
        <v>1335</v>
      </c>
      <c r="GG5" t="s">
        <v>1336</v>
      </c>
      <c r="GH5" t="s">
        <v>1337</v>
      </c>
      <c r="GI5" t="s">
        <v>1338</v>
      </c>
      <c r="GJ5" t="s">
        <v>1339</v>
      </c>
      <c r="GK5" t="s">
        <v>1340</v>
      </c>
      <c r="GL5" t="s">
        <v>1341</v>
      </c>
      <c r="GM5" t="s">
        <v>1342</v>
      </c>
      <c r="GN5" t="s">
        <v>1343</v>
      </c>
      <c r="GO5" t="s">
        <v>1344</v>
      </c>
      <c r="GP5" t="s">
        <v>1345</v>
      </c>
      <c r="GQ5" t="s">
        <v>1346</v>
      </c>
      <c r="GR5" t="s">
        <v>1347</v>
      </c>
      <c r="GS5" t="s">
        <v>1348</v>
      </c>
      <c r="GT5" t="s">
        <v>1349</v>
      </c>
      <c r="GU5" t="s">
        <v>1350</v>
      </c>
      <c r="GV5" t="s">
        <v>1351</v>
      </c>
      <c r="GW5" t="s">
        <v>1352</v>
      </c>
      <c r="GX5" t="s">
        <v>1353</v>
      </c>
      <c r="GY5" t="s">
        <v>1354</v>
      </c>
      <c r="GZ5" t="s">
        <v>1355</v>
      </c>
      <c r="HA5" t="s">
        <v>1356</v>
      </c>
      <c r="HB5" t="s">
        <v>1357</v>
      </c>
      <c r="HC5" t="s">
        <v>1358</v>
      </c>
      <c r="HD5" t="s">
        <v>1359</v>
      </c>
      <c r="HE5" t="s">
        <v>1360</v>
      </c>
      <c r="HF5" t="s">
        <v>1361</v>
      </c>
      <c r="HG5" t="s">
        <v>1362</v>
      </c>
      <c r="HH5" t="s">
        <v>1363</v>
      </c>
      <c r="HI5" t="s">
        <v>1364</v>
      </c>
      <c r="HJ5" t="s">
        <v>1365</v>
      </c>
      <c r="HK5" t="s">
        <v>1366</v>
      </c>
      <c r="HL5" t="s">
        <v>1367</v>
      </c>
      <c r="HM5" t="s">
        <v>1368</v>
      </c>
      <c r="HN5" t="s">
        <v>1369</v>
      </c>
      <c r="HO5" t="s">
        <v>1370</v>
      </c>
      <c r="HP5" t="s">
        <v>1371</v>
      </c>
      <c r="HQ5" t="s">
        <v>1372</v>
      </c>
      <c r="HR5" t="s">
        <v>1373</v>
      </c>
      <c r="HS5" t="s">
        <v>1374</v>
      </c>
      <c r="HT5" t="s">
        <v>1375</v>
      </c>
      <c r="HU5" t="s">
        <v>1376</v>
      </c>
      <c r="HV5" t="s">
        <v>1377</v>
      </c>
      <c r="HW5" t="s">
        <v>1378</v>
      </c>
      <c r="HX5" t="s">
        <v>1379</v>
      </c>
      <c r="HY5" t="s">
        <v>1380</v>
      </c>
      <c r="HZ5" t="s">
        <v>1381</v>
      </c>
      <c r="IA5" t="s">
        <v>1382</v>
      </c>
      <c r="IB5" t="s">
        <v>1383</v>
      </c>
      <c r="IC5" t="s">
        <v>1384</v>
      </c>
      <c r="ID5" t="s">
        <v>1385</v>
      </c>
      <c r="IE5" t="s">
        <v>1386</v>
      </c>
      <c r="IF5" t="s">
        <v>1387</v>
      </c>
      <c r="IG5" t="s">
        <v>1388</v>
      </c>
      <c r="IH5" t="s">
        <v>1389</v>
      </c>
      <c r="II5" t="s">
        <v>1390</v>
      </c>
      <c r="IJ5" t="s">
        <v>1391</v>
      </c>
      <c r="IK5" t="s">
        <v>1392</v>
      </c>
      <c r="IL5" t="s">
        <v>1393</v>
      </c>
      <c r="IM5" t="s">
        <v>1394</v>
      </c>
      <c r="IN5" t="s">
        <v>1395</v>
      </c>
      <c r="IO5" t="s">
        <v>1396</v>
      </c>
      <c r="IP5" t="s">
        <v>1397</v>
      </c>
      <c r="IQ5" t="s">
        <v>1398</v>
      </c>
      <c r="IR5" t="s">
        <v>1399</v>
      </c>
      <c r="IS5" t="s">
        <v>1400</v>
      </c>
      <c r="IT5" t="s">
        <v>1401</v>
      </c>
      <c r="IU5" t="s">
        <v>1402</v>
      </c>
      <c r="IV5" t="s">
        <v>1403</v>
      </c>
    </row>
    <row r="6" spans="1:256" x14ac:dyDescent="0.25">
      <c r="A6" t="s">
        <v>1404</v>
      </c>
      <c r="B6" t="s">
        <v>1405</v>
      </c>
      <c r="C6" t="s">
        <v>1406</v>
      </c>
      <c r="D6" t="s">
        <v>1407</v>
      </c>
      <c r="E6" t="s">
        <v>1408</v>
      </c>
      <c r="F6" t="s">
        <v>1409</v>
      </c>
      <c r="G6" t="s">
        <v>1410</v>
      </c>
      <c r="H6" t="s">
        <v>1411</v>
      </c>
      <c r="I6" t="s">
        <v>1412</v>
      </c>
      <c r="J6" t="s">
        <v>1413</v>
      </c>
      <c r="K6" t="s">
        <v>1414</v>
      </c>
      <c r="L6" t="s">
        <v>1415</v>
      </c>
      <c r="M6" t="s">
        <v>1416</v>
      </c>
      <c r="N6" t="s">
        <v>1417</v>
      </c>
      <c r="O6" t="s">
        <v>1418</v>
      </c>
      <c r="P6" t="s">
        <v>1419</v>
      </c>
      <c r="Q6" t="s">
        <v>1420</v>
      </c>
      <c r="R6" t="s">
        <v>1421</v>
      </c>
      <c r="S6" t="s">
        <v>1422</v>
      </c>
      <c r="T6" t="s">
        <v>1423</v>
      </c>
      <c r="U6" t="s">
        <v>1424</v>
      </c>
      <c r="V6" t="s">
        <v>1425</v>
      </c>
      <c r="W6" t="s">
        <v>1426</v>
      </c>
      <c r="X6" t="s">
        <v>1427</v>
      </c>
      <c r="Y6" t="s">
        <v>1428</v>
      </c>
      <c r="Z6" t="s">
        <v>1429</v>
      </c>
      <c r="AA6" t="s">
        <v>1430</v>
      </c>
      <c r="AB6" t="s">
        <v>1431</v>
      </c>
      <c r="AC6" t="s">
        <v>1432</v>
      </c>
      <c r="AD6" t="s">
        <v>1433</v>
      </c>
      <c r="AE6" t="s">
        <v>1434</v>
      </c>
      <c r="AF6" t="s">
        <v>1435</v>
      </c>
      <c r="AG6" t="s">
        <v>1436</v>
      </c>
      <c r="AH6" t="s">
        <v>1437</v>
      </c>
      <c r="AI6" t="s">
        <v>1438</v>
      </c>
      <c r="AJ6" t="s">
        <v>1439</v>
      </c>
      <c r="AK6" t="s">
        <v>1440</v>
      </c>
      <c r="AL6" t="s">
        <v>1441</v>
      </c>
      <c r="AM6" t="s">
        <v>1442</v>
      </c>
      <c r="AN6" t="s">
        <v>1443</v>
      </c>
      <c r="AO6" t="s">
        <v>1444</v>
      </c>
      <c r="AP6" t="s">
        <v>1445</v>
      </c>
      <c r="AQ6" t="s">
        <v>1446</v>
      </c>
      <c r="AR6" t="s">
        <v>1447</v>
      </c>
      <c r="AS6" t="s">
        <v>1448</v>
      </c>
      <c r="AT6" t="s">
        <v>1449</v>
      </c>
      <c r="AU6" t="s">
        <v>1450</v>
      </c>
      <c r="AV6" t="s">
        <v>1451</v>
      </c>
      <c r="AW6" t="s">
        <v>1452</v>
      </c>
      <c r="AX6" t="s">
        <v>1453</v>
      </c>
      <c r="AY6" t="s">
        <v>1454</v>
      </c>
      <c r="AZ6" t="s">
        <v>1455</v>
      </c>
      <c r="BA6" t="s">
        <v>1456</v>
      </c>
      <c r="BB6" t="s">
        <v>1457</v>
      </c>
      <c r="BC6" t="s">
        <v>1458</v>
      </c>
      <c r="BD6" t="s">
        <v>1459</v>
      </c>
      <c r="BE6" t="s">
        <v>1460</v>
      </c>
      <c r="BF6" t="s">
        <v>1461</v>
      </c>
      <c r="BG6" t="s">
        <v>1462</v>
      </c>
      <c r="BH6" t="s">
        <v>1463</v>
      </c>
      <c r="BI6" t="s">
        <v>1464</v>
      </c>
      <c r="BJ6" t="s">
        <v>1465</v>
      </c>
      <c r="BK6" t="s">
        <v>1466</v>
      </c>
      <c r="BL6" t="s">
        <v>1467</v>
      </c>
      <c r="BM6" t="s">
        <v>1468</v>
      </c>
      <c r="BN6" t="s">
        <v>1469</v>
      </c>
      <c r="BO6" t="s">
        <v>1470</v>
      </c>
      <c r="BP6" t="s">
        <v>1471</v>
      </c>
      <c r="BQ6" t="s">
        <v>1472</v>
      </c>
      <c r="BR6" t="s">
        <v>1473</v>
      </c>
      <c r="BS6" t="s">
        <v>1474</v>
      </c>
      <c r="BT6" t="s">
        <v>1475</v>
      </c>
      <c r="BU6" t="s">
        <v>1476</v>
      </c>
      <c r="BV6" t="s">
        <v>1477</v>
      </c>
      <c r="BW6" t="s">
        <v>1478</v>
      </c>
      <c r="BX6" t="s">
        <v>1479</v>
      </c>
      <c r="BY6" t="s">
        <v>1480</v>
      </c>
      <c r="BZ6" t="s">
        <v>1481</v>
      </c>
      <c r="CA6" t="s">
        <v>1482</v>
      </c>
      <c r="CB6" t="s">
        <v>1483</v>
      </c>
      <c r="CC6" t="s">
        <v>1484</v>
      </c>
      <c r="CD6" t="s">
        <v>1485</v>
      </c>
      <c r="CE6" t="s">
        <v>1486</v>
      </c>
      <c r="CF6" t="s">
        <v>1487</v>
      </c>
      <c r="CG6" t="s">
        <v>1488</v>
      </c>
      <c r="CH6" t="s">
        <v>1489</v>
      </c>
      <c r="CI6" t="s">
        <v>1490</v>
      </c>
      <c r="CJ6" t="s">
        <v>1491</v>
      </c>
      <c r="CK6" t="s">
        <v>1492</v>
      </c>
      <c r="CL6" t="s">
        <v>1493</v>
      </c>
      <c r="CM6" t="s">
        <v>1494</v>
      </c>
      <c r="CN6" t="s">
        <v>1495</v>
      </c>
      <c r="CO6" t="s">
        <v>1496</v>
      </c>
      <c r="CP6" t="s">
        <v>1497</v>
      </c>
      <c r="CQ6" t="s">
        <v>1498</v>
      </c>
      <c r="CR6" t="s">
        <v>1499</v>
      </c>
      <c r="CS6" t="s">
        <v>1500</v>
      </c>
      <c r="CT6" t="s">
        <v>1501</v>
      </c>
      <c r="CU6" t="s">
        <v>1502</v>
      </c>
      <c r="CV6" t="s">
        <v>1503</v>
      </c>
      <c r="CW6" t="s">
        <v>1504</v>
      </c>
      <c r="CX6" t="s">
        <v>1505</v>
      </c>
      <c r="CY6" t="s">
        <v>1506</v>
      </c>
      <c r="CZ6" t="s">
        <v>1507</v>
      </c>
      <c r="DA6" t="s">
        <v>1508</v>
      </c>
      <c r="DB6" t="s">
        <v>1509</v>
      </c>
      <c r="DC6" t="s">
        <v>1510</v>
      </c>
      <c r="DD6" t="s">
        <v>1511</v>
      </c>
      <c r="DE6" t="s">
        <v>1512</v>
      </c>
      <c r="DF6" t="s">
        <v>1513</v>
      </c>
      <c r="DG6" t="s">
        <v>1514</v>
      </c>
      <c r="DH6" t="s">
        <v>1515</v>
      </c>
      <c r="DI6" t="s">
        <v>1516</v>
      </c>
      <c r="DJ6" t="s">
        <v>1517</v>
      </c>
      <c r="DK6" t="s">
        <v>1518</v>
      </c>
      <c r="DL6" t="s">
        <v>1519</v>
      </c>
      <c r="DM6" t="s">
        <v>1520</v>
      </c>
      <c r="DN6" t="s">
        <v>1521</v>
      </c>
      <c r="DO6" t="s">
        <v>1522</v>
      </c>
      <c r="DP6" t="s">
        <v>1523</v>
      </c>
      <c r="DQ6" t="s">
        <v>1524</v>
      </c>
      <c r="DR6" t="s">
        <v>1525</v>
      </c>
      <c r="DS6" t="s">
        <v>1526</v>
      </c>
      <c r="DT6" t="s">
        <v>1527</v>
      </c>
      <c r="DU6" t="s">
        <v>1528</v>
      </c>
      <c r="DV6" t="s">
        <v>1529</v>
      </c>
      <c r="DW6" t="s">
        <v>1530</v>
      </c>
      <c r="DX6" t="s">
        <v>1531</v>
      </c>
      <c r="DY6" t="s">
        <v>1532</v>
      </c>
      <c r="DZ6" t="s">
        <v>1533</v>
      </c>
      <c r="EA6" t="s">
        <v>1534</v>
      </c>
      <c r="EB6" t="s">
        <v>1535</v>
      </c>
      <c r="EC6" t="s">
        <v>1536</v>
      </c>
      <c r="ED6" t="s">
        <v>1537</v>
      </c>
      <c r="EE6" t="s">
        <v>1538</v>
      </c>
      <c r="EF6" t="s">
        <v>1539</v>
      </c>
      <c r="EG6" t="s">
        <v>1540</v>
      </c>
      <c r="EH6" t="s">
        <v>1541</v>
      </c>
      <c r="EI6" t="s">
        <v>1542</v>
      </c>
      <c r="EJ6" t="s">
        <v>1543</v>
      </c>
      <c r="EK6" t="s">
        <v>1544</v>
      </c>
      <c r="EL6" t="s">
        <v>1545</v>
      </c>
      <c r="EM6" t="s">
        <v>1546</v>
      </c>
      <c r="EN6" t="s">
        <v>1547</v>
      </c>
      <c r="EO6" t="s">
        <v>1548</v>
      </c>
      <c r="EP6" t="s">
        <v>1549</v>
      </c>
      <c r="EQ6" t="s">
        <v>1550</v>
      </c>
      <c r="ER6" t="s">
        <v>1551</v>
      </c>
      <c r="ES6" t="s">
        <v>1552</v>
      </c>
      <c r="ET6" t="s">
        <v>1553</v>
      </c>
      <c r="EU6" t="s">
        <v>1554</v>
      </c>
      <c r="EV6" t="s">
        <v>1555</v>
      </c>
      <c r="EW6" t="s">
        <v>1556</v>
      </c>
      <c r="EX6" t="s">
        <v>1557</v>
      </c>
      <c r="EY6" t="s">
        <v>1558</v>
      </c>
      <c r="EZ6" t="s">
        <v>1559</v>
      </c>
      <c r="FA6" t="s">
        <v>1560</v>
      </c>
      <c r="FB6" t="s">
        <v>1561</v>
      </c>
      <c r="FC6" t="s">
        <v>1562</v>
      </c>
      <c r="FD6" t="s">
        <v>1563</v>
      </c>
      <c r="FE6" t="s">
        <v>1564</v>
      </c>
      <c r="FF6" t="s">
        <v>1565</v>
      </c>
      <c r="FG6" t="s">
        <v>1566</v>
      </c>
      <c r="FH6" t="s">
        <v>1567</v>
      </c>
      <c r="FI6" t="s">
        <v>1568</v>
      </c>
      <c r="FJ6" t="s">
        <v>1569</v>
      </c>
      <c r="FK6" t="s">
        <v>1570</v>
      </c>
      <c r="FL6" t="s">
        <v>1571</v>
      </c>
      <c r="FM6" t="s">
        <v>1572</v>
      </c>
      <c r="FN6" t="s">
        <v>1573</v>
      </c>
      <c r="FO6" t="s">
        <v>1574</v>
      </c>
      <c r="FP6" t="s">
        <v>1575</v>
      </c>
      <c r="FQ6" t="s">
        <v>1576</v>
      </c>
      <c r="FR6" t="s">
        <v>1577</v>
      </c>
      <c r="FS6" t="s">
        <v>1578</v>
      </c>
      <c r="FT6" t="s">
        <v>1579</v>
      </c>
      <c r="FU6" t="s">
        <v>1580</v>
      </c>
      <c r="FV6" t="s">
        <v>1581</v>
      </c>
      <c r="FW6" t="s">
        <v>1582</v>
      </c>
      <c r="FX6" t="s">
        <v>1583</v>
      </c>
      <c r="FY6" t="s">
        <v>1584</v>
      </c>
      <c r="FZ6" t="s">
        <v>1585</v>
      </c>
      <c r="GA6" t="s">
        <v>1586</v>
      </c>
      <c r="GB6" t="s">
        <v>1587</v>
      </c>
      <c r="GC6" t="s">
        <v>1588</v>
      </c>
      <c r="GD6" t="s">
        <v>1589</v>
      </c>
      <c r="GE6" t="s">
        <v>1590</v>
      </c>
      <c r="GF6" t="s">
        <v>1591</v>
      </c>
      <c r="GG6" t="s">
        <v>1592</v>
      </c>
      <c r="GH6" t="s">
        <v>1593</v>
      </c>
      <c r="GI6" t="s">
        <v>1594</v>
      </c>
      <c r="GJ6" t="s">
        <v>1595</v>
      </c>
      <c r="GK6" t="s">
        <v>1596</v>
      </c>
      <c r="GL6" t="s">
        <v>1597</v>
      </c>
      <c r="GM6" t="s">
        <v>1598</v>
      </c>
      <c r="GN6" t="s">
        <v>1599</v>
      </c>
      <c r="GO6" t="s">
        <v>1600</v>
      </c>
      <c r="GP6" t="s">
        <v>1601</v>
      </c>
      <c r="GQ6" t="s">
        <v>1602</v>
      </c>
      <c r="GR6" t="s">
        <v>1603</v>
      </c>
      <c r="GS6" t="s">
        <v>1604</v>
      </c>
      <c r="GT6" t="s">
        <v>1605</v>
      </c>
      <c r="GU6" t="s">
        <v>1606</v>
      </c>
      <c r="GV6" t="s">
        <v>1607</v>
      </c>
      <c r="GW6" t="s">
        <v>1608</v>
      </c>
      <c r="GX6" t="s">
        <v>1609</v>
      </c>
      <c r="GY6" t="s">
        <v>1610</v>
      </c>
      <c r="GZ6" t="s">
        <v>1611</v>
      </c>
      <c r="HA6" t="s">
        <v>1612</v>
      </c>
      <c r="HB6" t="s">
        <v>1613</v>
      </c>
      <c r="HC6" t="s">
        <v>1614</v>
      </c>
      <c r="HD6" t="s">
        <v>1615</v>
      </c>
      <c r="HE6" t="s">
        <v>1616</v>
      </c>
      <c r="HF6" t="s">
        <v>1617</v>
      </c>
      <c r="HG6" t="s">
        <v>1618</v>
      </c>
      <c r="HH6" t="s">
        <v>1619</v>
      </c>
      <c r="HI6" t="s">
        <v>1620</v>
      </c>
      <c r="HJ6" t="s">
        <v>1621</v>
      </c>
      <c r="HK6" t="s">
        <v>1622</v>
      </c>
      <c r="HL6" t="s">
        <v>1623</v>
      </c>
      <c r="HM6" t="s">
        <v>1624</v>
      </c>
      <c r="HN6" t="s">
        <v>1625</v>
      </c>
      <c r="HO6" t="s">
        <v>1626</v>
      </c>
      <c r="HP6" t="s">
        <v>1627</v>
      </c>
      <c r="HQ6" t="s">
        <v>1628</v>
      </c>
      <c r="HR6" t="s">
        <v>1629</v>
      </c>
      <c r="HS6" t="s">
        <v>1630</v>
      </c>
      <c r="HT6" t="s">
        <v>1631</v>
      </c>
      <c r="HU6" t="s">
        <v>1632</v>
      </c>
      <c r="HV6" t="s">
        <v>1633</v>
      </c>
      <c r="HW6" t="s">
        <v>1634</v>
      </c>
      <c r="HX6" t="s">
        <v>1635</v>
      </c>
      <c r="HY6" t="s">
        <v>1636</v>
      </c>
      <c r="HZ6" t="s">
        <v>1637</v>
      </c>
      <c r="IA6" t="s">
        <v>1638</v>
      </c>
      <c r="IB6" t="s">
        <v>1639</v>
      </c>
      <c r="IC6" t="s">
        <v>1640</v>
      </c>
      <c r="ID6" t="s">
        <v>1641</v>
      </c>
      <c r="IE6" t="s">
        <v>1642</v>
      </c>
      <c r="IF6" t="s">
        <v>1643</v>
      </c>
      <c r="IG6" t="s">
        <v>1644</v>
      </c>
      <c r="IH6" t="s">
        <v>1645</v>
      </c>
      <c r="II6" t="s">
        <v>1646</v>
      </c>
      <c r="IJ6" t="s">
        <v>1647</v>
      </c>
      <c r="IK6" t="s">
        <v>1648</v>
      </c>
      <c r="IL6" t="s">
        <v>1649</v>
      </c>
      <c r="IM6" t="s">
        <v>1650</v>
      </c>
      <c r="IN6" t="s">
        <v>1651</v>
      </c>
      <c r="IO6" t="s">
        <v>1652</v>
      </c>
      <c r="IP6" t="s">
        <v>1653</v>
      </c>
      <c r="IQ6" t="s">
        <v>1654</v>
      </c>
      <c r="IR6" t="s">
        <v>1655</v>
      </c>
      <c r="IS6" t="s">
        <v>1656</v>
      </c>
      <c r="IT6" t="s">
        <v>1657</v>
      </c>
      <c r="IU6" t="s">
        <v>1658</v>
      </c>
      <c r="IV6" t="s">
        <v>1659</v>
      </c>
    </row>
    <row r="7" spans="1:256" x14ac:dyDescent="0.25">
      <c r="A7" t="s">
        <v>1660</v>
      </c>
      <c r="B7" t="s">
        <v>1661</v>
      </c>
      <c r="C7" t="s">
        <v>1662</v>
      </c>
      <c r="D7" t="s">
        <v>1663</v>
      </c>
      <c r="E7" t="s">
        <v>1664</v>
      </c>
      <c r="F7" t="s">
        <v>1665</v>
      </c>
      <c r="G7" t="s">
        <v>1666</v>
      </c>
      <c r="H7" t="s">
        <v>1667</v>
      </c>
      <c r="I7" t="s">
        <v>1668</v>
      </c>
      <c r="J7" t="s">
        <v>1669</v>
      </c>
      <c r="K7" t="s">
        <v>1670</v>
      </c>
      <c r="L7" t="s">
        <v>1671</v>
      </c>
      <c r="M7" t="s">
        <v>1672</v>
      </c>
      <c r="N7" t="s">
        <v>1673</v>
      </c>
      <c r="O7" t="s">
        <v>1674</v>
      </c>
      <c r="P7" t="s">
        <v>1675</v>
      </c>
      <c r="Q7" t="s">
        <v>1676</v>
      </c>
      <c r="R7" t="s">
        <v>1677</v>
      </c>
      <c r="S7" t="s">
        <v>1678</v>
      </c>
      <c r="T7" t="s">
        <v>1679</v>
      </c>
      <c r="U7" t="s">
        <v>1680</v>
      </c>
      <c r="V7" t="s">
        <v>1681</v>
      </c>
      <c r="W7" t="s">
        <v>1682</v>
      </c>
      <c r="X7" t="s">
        <v>1683</v>
      </c>
      <c r="Y7" t="s">
        <v>1684</v>
      </c>
      <c r="Z7" t="s">
        <v>1685</v>
      </c>
      <c r="AA7" t="s">
        <v>1686</v>
      </c>
      <c r="AB7" t="s">
        <v>1687</v>
      </c>
      <c r="AC7" t="s">
        <v>1688</v>
      </c>
      <c r="AD7" t="s">
        <v>1689</v>
      </c>
      <c r="AE7" t="s">
        <v>1690</v>
      </c>
      <c r="AF7" t="s">
        <v>1691</v>
      </c>
      <c r="AG7" t="s">
        <v>1692</v>
      </c>
      <c r="AH7" t="s">
        <v>1693</v>
      </c>
      <c r="AI7" t="s">
        <v>1694</v>
      </c>
      <c r="AJ7" t="s">
        <v>1695</v>
      </c>
      <c r="AK7" t="s">
        <v>1696</v>
      </c>
      <c r="AL7" t="s">
        <v>1697</v>
      </c>
      <c r="AM7" t="s">
        <v>1698</v>
      </c>
      <c r="AN7" t="s">
        <v>1699</v>
      </c>
      <c r="AO7" t="s">
        <v>1700</v>
      </c>
      <c r="AP7" t="s">
        <v>1701</v>
      </c>
      <c r="AQ7" t="s">
        <v>1702</v>
      </c>
      <c r="AR7" t="s">
        <v>1703</v>
      </c>
      <c r="AS7" t="s">
        <v>1704</v>
      </c>
      <c r="AT7" t="s">
        <v>1705</v>
      </c>
      <c r="AU7" t="s">
        <v>1706</v>
      </c>
      <c r="AV7" t="s">
        <v>1707</v>
      </c>
      <c r="AW7" t="s">
        <v>1708</v>
      </c>
      <c r="AX7" t="s">
        <v>1709</v>
      </c>
      <c r="AY7" t="s">
        <v>1710</v>
      </c>
      <c r="AZ7" t="s">
        <v>1711</v>
      </c>
      <c r="BA7" t="s">
        <v>1712</v>
      </c>
      <c r="BB7" t="s">
        <v>1713</v>
      </c>
      <c r="BC7" t="s">
        <v>1714</v>
      </c>
      <c r="BD7" t="s">
        <v>1715</v>
      </c>
      <c r="BE7" t="s">
        <v>1716</v>
      </c>
      <c r="BF7" t="s">
        <v>1717</v>
      </c>
      <c r="BG7" t="s">
        <v>1718</v>
      </c>
      <c r="BH7" t="s">
        <v>1719</v>
      </c>
      <c r="BI7" t="s">
        <v>1720</v>
      </c>
      <c r="BJ7" t="s">
        <v>1721</v>
      </c>
      <c r="BK7" t="s">
        <v>1722</v>
      </c>
      <c r="BL7" t="s">
        <v>1723</v>
      </c>
      <c r="BM7" t="s">
        <v>1724</v>
      </c>
      <c r="BN7" t="s">
        <v>1725</v>
      </c>
      <c r="BO7" t="s">
        <v>1726</v>
      </c>
      <c r="BP7" t="s">
        <v>1727</v>
      </c>
      <c r="BQ7" t="s">
        <v>1728</v>
      </c>
      <c r="BR7" t="s">
        <v>1729</v>
      </c>
      <c r="BS7" t="s">
        <v>1730</v>
      </c>
      <c r="BT7" t="s">
        <v>1731</v>
      </c>
      <c r="BU7" t="s">
        <v>1732</v>
      </c>
      <c r="BV7" t="s">
        <v>1733</v>
      </c>
      <c r="BW7" t="s">
        <v>1734</v>
      </c>
      <c r="BX7" t="s">
        <v>1735</v>
      </c>
      <c r="BY7" t="s">
        <v>1736</v>
      </c>
      <c r="BZ7" t="s">
        <v>1737</v>
      </c>
      <c r="CA7" t="s">
        <v>1738</v>
      </c>
      <c r="CB7" t="s">
        <v>1739</v>
      </c>
      <c r="CC7" t="s">
        <v>1740</v>
      </c>
      <c r="CD7" t="s">
        <v>1741</v>
      </c>
      <c r="CE7" t="s">
        <v>1742</v>
      </c>
      <c r="CF7" t="s">
        <v>1743</v>
      </c>
      <c r="CG7" t="s">
        <v>1744</v>
      </c>
      <c r="CH7" t="s">
        <v>1745</v>
      </c>
      <c r="CI7" t="s">
        <v>1746</v>
      </c>
      <c r="CJ7" t="s">
        <v>1747</v>
      </c>
      <c r="CK7" t="s">
        <v>1748</v>
      </c>
      <c r="CL7" t="s">
        <v>1749</v>
      </c>
      <c r="CM7" t="s">
        <v>1750</v>
      </c>
      <c r="CN7" t="s">
        <v>1751</v>
      </c>
      <c r="CO7" t="s">
        <v>1752</v>
      </c>
      <c r="CP7" t="s">
        <v>1753</v>
      </c>
      <c r="CQ7" t="s">
        <v>1754</v>
      </c>
      <c r="CR7" t="s">
        <v>1755</v>
      </c>
      <c r="CS7" t="s">
        <v>1756</v>
      </c>
      <c r="CT7" t="s">
        <v>1757</v>
      </c>
      <c r="CU7" t="s">
        <v>1758</v>
      </c>
      <c r="CV7" t="s">
        <v>1759</v>
      </c>
      <c r="CW7" t="s">
        <v>1760</v>
      </c>
      <c r="CX7" t="s">
        <v>1761</v>
      </c>
      <c r="CY7" t="s">
        <v>1762</v>
      </c>
      <c r="CZ7" t="s">
        <v>1763</v>
      </c>
      <c r="DA7" t="s">
        <v>1764</v>
      </c>
      <c r="DB7" t="s">
        <v>1765</v>
      </c>
      <c r="DC7" t="s">
        <v>1766</v>
      </c>
      <c r="DD7" t="s">
        <v>1767</v>
      </c>
      <c r="DE7" t="s">
        <v>1768</v>
      </c>
      <c r="DF7" t="s">
        <v>1769</v>
      </c>
      <c r="DG7" t="s">
        <v>1770</v>
      </c>
      <c r="DH7" t="s">
        <v>1771</v>
      </c>
      <c r="DI7" t="s">
        <v>1772</v>
      </c>
      <c r="DJ7" t="s">
        <v>1773</v>
      </c>
      <c r="DK7" t="s">
        <v>1774</v>
      </c>
      <c r="DL7" t="s">
        <v>1775</v>
      </c>
      <c r="DM7" t="s">
        <v>1776</v>
      </c>
      <c r="DN7" t="s">
        <v>1777</v>
      </c>
      <c r="DO7" t="s">
        <v>1778</v>
      </c>
      <c r="DP7" t="s">
        <v>1779</v>
      </c>
      <c r="DQ7" t="s">
        <v>1780</v>
      </c>
      <c r="DR7" t="s">
        <v>1781</v>
      </c>
      <c r="DS7" t="s">
        <v>1782</v>
      </c>
      <c r="DT7" t="s">
        <v>1783</v>
      </c>
      <c r="DU7" t="s">
        <v>1784</v>
      </c>
      <c r="DV7" t="s">
        <v>1785</v>
      </c>
      <c r="DW7" t="s">
        <v>1786</v>
      </c>
      <c r="DX7" t="s">
        <v>1787</v>
      </c>
      <c r="DY7" t="s">
        <v>1788</v>
      </c>
      <c r="DZ7" t="s">
        <v>1789</v>
      </c>
      <c r="EA7" t="s">
        <v>1790</v>
      </c>
      <c r="EB7" t="s">
        <v>1791</v>
      </c>
      <c r="EC7" t="s">
        <v>1792</v>
      </c>
      <c r="ED7" t="s">
        <v>1793</v>
      </c>
      <c r="EE7" t="s">
        <v>1794</v>
      </c>
      <c r="EF7" t="s">
        <v>1795</v>
      </c>
      <c r="EG7" t="s">
        <v>1796</v>
      </c>
      <c r="EH7" t="s">
        <v>1797</v>
      </c>
      <c r="EI7" t="s">
        <v>1798</v>
      </c>
      <c r="EJ7" t="s">
        <v>1799</v>
      </c>
      <c r="EK7" t="s">
        <v>1800</v>
      </c>
      <c r="EL7" t="s">
        <v>1801</v>
      </c>
      <c r="EM7" t="s">
        <v>1802</v>
      </c>
      <c r="EN7" t="s">
        <v>1803</v>
      </c>
      <c r="EO7" t="s">
        <v>1804</v>
      </c>
      <c r="EP7" t="s">
        <v>1805</v>
      </c>
      <c r="EQ7" t="s">
        <v>1806</v>
      </c>
      <c r="ER7" t="s">
        <v>1807</v>
      </c>
      <c r="ES7" t="s">
        <v>1808</v>
      </c>
      <c r="ET7" t="s">
        <v>1809</v>
      </c>
      <c r="EU7" t="s">
        <v>1810</v>
      </c>
      <c r="EV7" t="s">
        <v>1811</v>
      </c>
      <c r="EW7" t="s">
        <v>1812</v>
      </c>
      <c r="EX7" t="s">
        <v>1813</v>
      </c>
      <c r="EY7" t="s">
        <v>1814</v>
      </c>
      <c r="EZ7" t="s">
        <v>1815</v>
      </c>
      <c r="FA7" t="s">
        <v>1816</v>
      </c>
      <c r="FB7" t="s">
        <v>1817</v>
      </c>
      <c r="FC7" t="s">
        <v>1818</v>
      </c>
      <c r="FD7" t="s">
        <v>1819</v>
      </c>
      <c r="FE7" t="s">
        <v>1820</v>
      </c>
      <c r="FF7" t="s">
        <v>1821</v>
      </c>
      <c r="FG7" t="s">
        <v>1822</v>
      </c>
      <c r="FH7" t="s">
        <v>1823</v>
      </c>
      <c r="FI7" t="s">
        <v>1824</v>
      </c>
      <c r="FJ7" t="s">
        <v>1825</v>
      </c>
      <c r="FK7" t="s">
        <v>1826</v>
      </c>
      <c r="FL7" t="s">
        <v>1827</v>
      </c>
      <c r="FM7" t="s">
        <v>1828</v>
      </c>
      <c r="FN7" t="s">
        <v>1829</v>
      </c>
      <c r="FO7" t="s">
        <v>1830</v>
      </c>
      <c r="FP7" t="s">
        <v>1831</v>
      </c>
      <c r="FQ7" t="s">
        <v>1832</v>
      </c>
      <c r="FR7" t="s">
        <v>1833</v>
      </c>
      <c r="FS7" t="s">
        <v>1834</v>
      </c>
      <c r="FT7" t="s">
        <v>1835</v>
      </c>
      <c r="FU7" t="s">
        <v>1836</v>
      </c>
      <c r="FV7" t="s">
        <v>1837</v>
      </c>
      <c r="FW7" t="s">
        <v>1838</v>
      </c>
      <c r="FX7" t="s">
        <v>1839</v>
      </c>
      <c r="FY7" t="s">
        <v>1840</v>
      </c>
      <c r="FZ7" t="s">
        <v>1841</v>
      </c>
      <c r="GA7" t="s">
        <v>1842</v>
      </c>
      <c r="GB7" t="s">
        <v>1843</v>
      </c>
      <c r="GC7" t="s">
        <v>1844</v>
      </c>
      <c r="GD7" t="s">
        <v>1845</v>
      </c>
      <c r="GE7" t="s">
        <v>1846</v>
      </c>
      <c r="GF7" t="s">
        <v>1847</v>
      </c>
      <c r="GG7" t="s">
        <v>1848</v>
      </c>
      <c r="GH7" t="s">
        <v>1849</v>
      </c>
      <c r="GI7" t="s">
        <v>1850</v>
      </c>
      <c r="GJ7" t="s">
        <v>1851</v>
      </c>
      <c r="GK7" t="s">
        <v>1852</v>
      </c>
      <c r="GL7" t="s">
        <v>1853</v>
      </c>
      <c r="GM7" t="s">
        <v>1854</v>
      </c>
      <c r="GN7" t="s">
        <v>1855</v>
      </c>
      <c r="GO7" t="s">
        <v>1856</v>
      </c>
      <c r="GP7" t="s">
        <v>1857</v>
      </c>
      <c r="GQ7" t="s">
        <v>1858</v>
      </c>
      <c r="GR7" t="s">
        <v>1859</v>
      </c>
      <c r="GS7" t="s">
        <v>1860</v>
      </c>
      <c r="GT7" t="s">
        <v>1861</v>
      </c>
      <c r="GU7" t="s">
        <v>1862</v>
      </c>
      <c r="GV7" t="s">
        <v>1863</v>
      </c>
      <c r="GW7" t="s">
        <v>1864</v>
      </c>
      <c r="GX7" t="s">
        <v>1865</v>
      </c>
      <c r="GY7" t="s">
        <v>1866</v>
      </c>
      <c r="GZ7" t="s">
        <v>1867</v>
      </c>
      <c r="HA7" t="s">
        <v>1868</v>
      </c>
      <c r="HB7" t="s">
        <v>1869</v>
      </c>
      <c r="HC7" t="s">
        <v>1870</v>
      </c>
      <c r="HD7" t="s">
        <v>1871</v>
      </c>
      <c r="HE7" t="s">
        <v>1872</v>
      </c>
      <c r="HF7" t="s">
        <v>1873</v>
      </c>
      <c r="HG7" t="s">
        <v>1874</v>
      </c>
      <c r="HH7" t="s">
        <v>1875</v>
      </c>
      <c r="HI7" t="s">
        <v>1876</v>
      </c>
      <c r="HJ7" t="s">
        <v>1877</v>
      </c>
      <c r="HK7" t="s">
        <v>1878</v>
      </c>
      <c r="HL7" t="s">
        <v>1879</v>
      </c>
      <c r="HM7" t="s">
        <v>1880</v>
      </c>
      <c r="HN7" t="s">
        <v>1881</v>
      </c>
      <c r="HO7" t="s">
        <v>1882</v>
      </c>
      <c r="HP7" t="s">
        <v>1883</v>
      </c>
      <c r="HQ7" t="s">
        <v>1884</v>
      </c>
      <c r="HR7" t="s">
        <v>1885</v>
      </c>
      <c r="HS7" t="s">
        <v>1886</v>
      </c>
      <c r="HT7" t="s">
        <v>1887</v>
      </c>
      <c r="HU7" t="s">
        <v>1888</v>
      </c>
      <c r="HV7" t="s">
        <v>1889</v>
      </c>
      <c r="HW7" t="s">
        <v>1890</v>
      </c>
      <c r="HX7" t="s">
        <v>1891</v>
      </c>
      <c r="HY7" t="s">
        <v>1892</v>
      </c>
      <c r="HZ7" t="s">
        <v>1893</v>
      </c>
      <c r="IA7" t="s">
        <v>1894</v>
      </c>
      <c r="IB7" t="s">
        <v>1895</v>
      </c>
      <c r="IC7" t="s">
        <v>1896</v>
      </c>
      <c r="ID7" t="s">
        <v>1897</v>
      </c>
      <c r="IE7" t="s">
        <v>1898</v>
      </c>
      <c r="IF7" t="s">
        <v>1899</v>
      </c>
      <c r="IG7" t="s">
        <v>1900</v>
      </c>
      <c r="IH7" t="s">
        <v>1901</v>
      </c>
      <c r="II7" t="s">
        <v>1902</v>
      </c>
      <c r="IJ7" t="s">
        <v>1903</v>
      </c>
      <c r="IK7" t="s">
        <v>1904</v>
      </c>
      <c r="IL7" t="s">
        <v>1905</v>
      </c>
      <c r="IM7" t="s">
        <v>1906</v>
      </c>
      <c r="IN7" t="s">
        <v>1907</v>
      </c>
      <c r="IO7" t="s">
        <v>1908</v>
      </c>
      <c r="IP7" t="s">
        <v>1909</v>
      </c>
      <c r="IQ7" t="s">
        <v>1910</v>
      </c>
      <c r="IR7" t="s">
        <v>1911</v>
      </c>
      <c r="IS7" t="s">
        <v>1912</v>
      </c>
      <c r="IT7" t="s">
        <v>1913</v>
      </c>
      <c r="IU7" t="s">
        <v>1914</v>
      </c>
      <c r="IV7" t="s">
        <v>1915</v>
      </c>
    </row>
    <row r="8" spans="1:256" x14ac:dyDescent="0.25">
      <c r="A8" t="s">
        <v>1916</v>
      </c>
      <c r="B8" t="s">
        <v>1917</v>
      </c>
      <c r="C8" t="s">
        <v>1918</v>
      </c>
      <c r="D8" t="s">
        <v>1919</v>
      </c>
      <c r="E8" t="s">
        <v>1920</v>
      </c>
      <c r="F8" t="s">
        <v>1921</v>
      </c>
      <c r="G8" t="s">
        <v>1922</v>
      </c>
      <c r="H8" t="s">
        <v>1923</v>
      </c>
      <c r="I8" t="s">
        <v>1924</v>
      </c>
      <c r="J8" t="s">
        <v>1925</v>
      </c>
      <c r="K8" t="s">
        <v>1926</v>
      </c>
      <c r="L8" t="s">
        <v>1927</v>
      </c>
      <c r="M8" t="s">
        <v>1928</v>
      </c>
      <c r="N8" t="s">
        <v>1929</v>
      </c>
      <c r="O8" t="s">
        <v>1930</v>
      </c>
      <c r="P8" t="s">
        <v>1931</v>
      </c>
      <c r="Q8" t="s">
        <v>1932</v>
      </c>
      <c r="R8" t="s">
        <v>1933</v>
      </c>
      <c r="S8" t="s">
        <v>1934</v>
      </c>
      <c r="T8" t="s">
        <v>1935</v>
      </c>
      <c r="U8" t="s">
        <v>1936</v>
      </c>
      <c r="V8" t="s">
        <v>1937</v>
      </c>
      <c r="W8" t="s">
        <v>1938</v>
      </c>
      <c r="X8" t="s">
        <v>1939</v>
      </c>
      <c r="Y8" t="s">
        <v>1940</v>
      </c>
      <c r="Z8" t="s">
        <v>1941</v>
      </c>
      <c r="AA8" t="s">
        <v>1942</v>
      </c>
      <c r="AB8" t="s">
        <v>1943</v>
      </c>
      <c r="AC8" t="s">
        <v>1944</v>
      </c>
      <c r="AD8" t="s">
        <v>1945</v>
      </c>
      <c r="AE8" t="s">
        <v>1946</v>
      </c>
      <c r="AF8" t="s">
        <v>1947</v>
      </c>
      <c r="AG8" t="s">
        <v>1948</v>
      </c>
      <c r="AH8" t="s">
        <v>1949</v>
      </c>
      <c r="AI8" t="s">
        <v>1950</v>
      </c>
      <c r="AJ8" t="s">
        <v>1951</v>
      </c>
      <c r="AK8" t="s">
        <v>1952</v>
      </c>
      <c r="AL8" t="s">
        <v>1953</v>
      </c>
      <c r="AM8" t="s">
        <v>1954</v>
      </c>
      <c r="AN8" t="s">
        <v>1955</v>
      </c>
      <c r="AO8" t="s">
        <v>1956</v>
      </c>
      <c r="AP8" t="s">
        <v>1957</v>
      </c>
      <c r="AQ8" t="s">
        <v>1958</v>
      </c>
      <c r="AR8" t="s">
        <v>1959</v>
      </c>
      <c r="AS8" t="s">
        <v>1960</v>
      </c>
      <c r="AT8" t="s">
        <v>1961</v>
      </c>
      <c r="AU8" t="s">
        <v>1962</v>
      </c>
      <c r="AV8" t="s">
        <v>1963</v>
      </c>
      <c r="AW8" t="s">
        <v>1964</v>
      </c>
      <c r="AX8" t="s">
        <v>1965</v>
      </c>
      <c r="AY8" t="s">
        <v>1966</v>
      </c>
      <c r="AZ8" t="s">
        <v>1967</v>
      </c>
      <c r="BA8" t="s">
        <v>1968</v>
      </c>
      <c r="BB8" t="s">
        <v>1969</v>
      </c>
      <c r="BC8" t="s">
        <v>1970</v>
      </c>
      <c r="BD8" t="s">
        <v>1971</v>
      </c>
      <c r="BE8" t="s">
        <v>1972</v>
      </c>
      <c r="BF8" t="s">
        <v>1973</v>
      </c>
      <c r="BG8" t="s">
        <v>1974</v>
      </c>
      <c r="BH8" t="s">
        <v>1975</v>
      </c>
      <c r="BI8" t="s">
        <v>1976</v>
      </c>
      <c r="BJ8" t="s">
        <v>1977</v>
      </c>
      <c r="BK8" t="s">
        <v>1978</v>
      </c>
      <c r="BL8" t="s">
        <v>1979</v>
      </c>
      <c r="BM8" t="s">
        <v>1980</v>
      </c>
      <c r="BN8" t="s">
        <v>1981</v>
      </c>
      <c r="BO8" t="s">
        <v>1982</v>
      </c>
      <c r="BP8" t="s">
        <v>1983</v>
      </c>
      <c r="BQ8" t="s">
        <v>1984</v>
      </c>
      <c r="BR8" t="s">
        <v>1985</v>
      </c>
      <c r="BS8" t="s">
        <v>1986</v>
      </c>
      <c r="BT8" t="s">
        <v>1987</v>
      </c>
      <c r="BU8" t="s">
        <v>1988</v>
      </c>
      <c r="BV8" t="s">
        <v>1989</v>
      </c>
      <c r="BW8" t="s">
        <v>1990</v>
      </c>
      <c r="BX8" t="s">
        <v>1991</v>
      </c>
      <c r="BY8" t="s">
        <v>1992</v>
      </c>
      <c r="BZ8" t="s">
        <v>1993</v>
      </c>
      <c r="CA8" t="s">
        <v>1994</v>
      </c>
      <c r="CB8" t="s">
        <v>1995</v>
      </c>
      <c r="CC8" t="s">
        <v>1996</v>
      </c>
      <c r="CD8" t="s">
        <v>1997</v>
      </c>
      <c r="CE8" t="s">
        <v>1998</v>
      </c>
      <c r="CF8" t="s">
        <v>1999</v>
      </c>
      <c r="CG8" t="s">
        <v>2000</v>
      </c>
      <c r="CH8" t="s">
        <v>2001</v>
      </c>
      <c r="CI8" t="s">
        <v>2002</v>
      </c>
      <c r="CJ8" t="s">
        <v>2003</v>
      </c>
      <c r="CK8" t="s">
        <v>2004</v>
      </c>
      <c r="CL8" t="s">
        <v>2005</v>
      </c>
      <c r="CM8" t="s">
        <v>2006</v>
      </c>
      <c r="CN8" t="s">
        <v>2007</v>
      </c>
      <c r="CO8" t="s">
        <v>2008</v>
      </c>
      <c r="CP8" t="s">
        <v>2009</v>
      </c>
      <c r="CQ8" t="s">
        <v>2010</v>
      </c>
      <c r="CR8" t="s">
        <v>2011</v>
      </c>
      <c r="CS8" t="s">
        <v>2012</v>
      </c>
      <c r="CT8" t="s">
        <v>2013</v>
      </c>
      <c r="CU8" t="s">
        <v>2014</v>
      </c>
      <c r="CV8" t="s">
        <v>2015</v>
      </c>
      <c r="CW8" t="s">
        <v>2016</v>
      </c>
      <c r="CX8" t="s">
        <v>2017</v>
      </c>
      <c r="CY8" t="s">
        <v>2018</v>
      </c>
      <c r="CZ8" t="s">
        <v>2019</v>
      </c>
      <c r="DA8" t="s">
        <v>2020</v>
      </c>
      <c r="DB8" t="s">
        <v>2021</v>
      </c>
      <c r="DC8" t="s">
        <v>2022</v>
      </c>
      <c r="DD8" t="s">
        <v>2023</v>
      </c>
      <c r="DE8" t="s">
        <v>2024</v>
      </c>
      <c r="DF8" t="s">
        <v>2025</v>
      </c>
      <c r="DG8" t="s">
        <v>2026</v>
      </c>
      <c r="DH8" t="s">
        <v>2027</v>
      </c>
      <c r="DI8" t="s">
        <v>2028</v>
      </c>
      <c r="DJ8" t="s">
        <v>2029</v>
      </c>
      <c r="DK8" t="s">
        <v>2030</v>
      </c>
      <c r="DL8" t="s">
        <v>2031</v>
      </c>
      <c r="DM8" t="s">
        <v>2032</v>
      </c>
      <c r="DN8" t="s">
        <v>2033</v>
      </c>
      <c r="DO8" t="s">
        <v>2034</v>
      </c>
      <c r="DP8" t="s">
        <v>2035</v>
      </c>
      <c r="DQ8" t="s">
        <v>2036</v>
      </c>
      <c r="DR8" t="s">
        <v>2037</v>
      </c>
      <c r="DS8" t="s">
        <v>2038</v>
      </c>
      <c r="DT8" t="s">
        <v>2039</v>
      </c>
      <c r="DU8" t="s">
        <v>2040</v>
      </c>
      <c r="DV8" t="s">
        <v>2041</v>
      </c>
      <c r="DW8" t="s">
        <v>2042</v>
      </c>
      <c r="DX8" t="s">
        <v>2043</v>
      </c>
      <c r="DY8" t="s">
        <v>2044</v>
      </c>
      <c r="DZ8" t="s">
        <v>2045</v>
      </c>
      <c r="EA8" t="s">
        <v>2046</v>
      </c>
      <c r="EB8" t="s">
        <v>2047</v>
      </c>
      <c r="EC8" t="s">
        <v>2048</v>
      </c>
      <c r="ED8" t="s">
        <v>2049</v>
      </c>
      <c r="EE8" t="s">
        <v>2050</v>
      </c>
      <c r="EF8" t="s">
        <v>2051</v>
      </c>
      <c r="EG8" t="s">
        <v>2052</v>
      </c>
      <c r="EH8" t="s">
        <v>2053</v>
      </c>
      <c r="EI8" t="s">
        <v>2054</v>
      </c>
      <c r="EJ8" t="s">
        <v>2055</v>
      </c>
      <c r="EK8" t="s">
        <v>2056</v>
      </c>
      <c r="EL8" t="s">
        <v>2057</v>
      </c>
      <c r="EM8" t="s">
        <v>2058</v>
      </c>
      <c r="EN8" t="s">
        <v>2059</v>
      </c>
      <c r="EO8" t="s">
        <v>2060</v>
      </c>
      <c r="EP8" t="s">
        <v>2061</v>
      </c>
      <c r="EQ8" t="s">
        <v>2062</v>
      </c>
      <c r="ER8" t="s">
        <v>2063</v>
      </c>
      <c r="ES8" t="s">
        <v>2064</v>
      </c>
      <c r="ET8" t="s">
        <v>2065</v>
      </c>
      <c r="EU8" t="s">
        <v>2066</v>
      </c>
      <c r="EV8" t="s">
        <v>2067</v>
      </c>
      <c r="EW8" t="s">
        <v>2068</v>
      </c>
      <c r="EX8" t="s">
        <v>2069</v>
      </c>
      <c r="EY8" t="s">
        <v>2070</v>
      </c>
      <c r="EZ8" t="s">
        <v>2071</v>
      </c>
      <c r="FA8" t="s">
        <v>2072</v>
      </c>
      <c r="FB8" t="s">
        <v>2073</v>
      </c>
      <c r="FC8" t="s">
        <v>2074</v>
      </c>
      <c r="FD8" t="s">
        <v>2075</v>
      </c>
      <c r="FE8" t="s">
        <v>2076</v>
      </c>
      <c r="FF8" t="s">
        <v>2077</v>
      </c>
      <c r="FG8" t="s">
        <v>2078</v>
      </c>
      <c r="FH8" t="s">
        <v>2079</v>
      </c>
      <c r="FI8" t="s">
        <v>2080</v>
      </c>
      <c r="FJ8" t="s">
        <v>2081</v>
      </c>
      <c r="FK8" t="s">
        <v>2082</v>
      </c>
      <c r="FL8" t="s">
        <v>2083</v>
      </c>
      <c r="FM8" t="s">
        <v>2084</v>
      </c>
      <c r="FN8" t="s">
        <v>2085</v>
      </c>
      <c r="FO8" t="s">
        <v>2086</v>
      </c>
      <c r="FP8" t="s">
        <v>2087</v>
      </c>
      <c r="FQ8" t="s">
        <v>2088</v>
      </c>
      <c r="FR8" t="s">
        <v>2089</v>
      </c>
      <c r="FS8" t="s">
        <v>2090</v>
      </c>
      <c r="FT8" t="s">
        <v>2091</v>
      </c>
      <c r="FU8" t="s">
        <v>2092</v>
      </c>
      <c r="FV8" t="s">
        <v>2093</v>
      </c>
      <c r="FW8" t="s">
        <v>2094</v>
      </c>
      <c r="FX8" t="s">
        <v>2095</v>
      </c>
      <c r="FY8" t="s">
        <v>2096</v>
      </c>
      <c r="FZ8" t="s">
        <v>2097</v>
      </c>
      <c r="GA8" t="s">
        <v>2098</v>
      </c>
      <c r="GB8" t="s">
        <v>2099</v>
      </c>
      <c r="GC8" t="s">
        <v>2100</v>
      </c>
      <c r="GD8" t="s">
        <v>2101</v>
      </c>
      <c r="GE8" t="s">
        <v>2102</v>
      </c>
      <c r="GF8" t="s">
        <v>2103</v>
      </c>
      <c r="GG8" t="s">
        <v>2104</v>
      </c>
      <c r="GH8" t="s">
        <v>2105</v>
      </c>
      <c r="GI8" t="s">
        <v>2106</v>
      </c>
      <c r="GJ8" t="s">
        <v>2107</v>
      </c>
      <c r="GK8" t="s">
        <v>2108</v>
      </c>
      <c r="GL8" t="s">
        <v>2109</v>
      </c>
      <c r="GM8" t="s">
        <v>2110</v>
      </c>
      <c r="GN8" t="s">
        <v>2111</v>
      </c>
      <c r="GO8" t="s">
        <v>2112</v>
      </c>
      <c r="GP8" t="s">
        <v>2113</v>
      </c>
      <c r="GQ8" t="s">
        <v>2114</v>
      </c>
      <c r="GR8" t="s">
        <v>2115</v>
      </c>
      <c r="GS8" t="s">
        <v>2116</v>
      </c>
      <c r="GT8" t="s">
        <v>2117</v>
      </c>
      <c r="GU8" t="s">
        <v>2118</v>
      </c>
      <c r="GV8" t="s">
        <v>2119</v>
      </c>
      <c r="GW8" t="s">
        <v>2120</v>
      </c>
      <c r="GX8" t="s">
        <v>2121</v>
      </c>
      <c r="GY8" t="s">
        <v>2122</v>
      </c>
      <c r="GZ8" t="s">
        <v>2123</v>
      </c>
      <c r="HA8" t="s">
        <v>2124</v>
      </c>
      <c r="HB8" t="s">
        <v>2125</v>
      </c>
      <c r="HC8" t="s">
        <v>2126</v>
      </c>
      <c r="HD8" t="s">
        <v>2127</v>
      </c>
      <c r="HE8" t="s">
        <v>2128</v>
      </c>
      <c r="HF8" t="s">
        <v>2129</v>
      </c>
      <c r="HG8" t="s">
        <v>2130</v>
      </c>
      <c r="HH8" t="s">
        <v>2131</v>
      </c>
      <c r="HI8" t="s">
        <v>2132</v>
      </c>
      <c r="HJ8" t="s">
        <v>2133</v>
      </c>
      <c r="HK8" t="s">
        <v>2134</v>
      </c>
      <c r="HL8" t="s">
        <v>2135</v>
      </c>
      <c r="HM8" t="s">
        <v>2136</v>
      </c>
      <c r="HN8" t="s">
        <v>2137</v>
      </c>
      <c r="HO8" t="s">
        <v>2138</v>
      </c>
      <c r="HP8" t="s">
        <v>2139</v>
      </c>
      <c r="HQ8" t="s">
        <v>2140</v>
      </c>
      <c r="HR8" t="s">
        <v>2141</v>
      </c>
      <c r="HS8" t="s">
        <v>2142</v>
      </c>
      <c r="HT8" t="s">
        <v>2143</v>
      </c>
      <c r="HU8" t="s">
        <v>2144</v>
      </c>
      <c r="HV8" t="s">
        <v>2145</v>
      </c>
      <c r="HW8" t="s">
        <v>2146</v>
      </c>
      <c r="HX8" t="s">
        <v>2147</v>
      </c>
      <c r="HY8" t="s">
        <v>2148</v>
      </c>
      <c r="HZ8" t="s">
        <v>2149</v>
      </c>
      <c r="IA8" t="s">
        <v>2150</v>
      </c>
      <c r="IB8" t="s">
        <v>2151</v>
      </c>
      <c r="IC8" t="s">
        <v>2152</v>
      </c>
      <c r="ID8" t="s">
        <v>2153</v>
      </c>
      <c r="IE8" t="s">
        <v>2154</v>
      </c>
      <c r="IF8" t="s">
        <v>2155</v>
      </c>
      <c r="IG8" t="s">
        <v>2156</v>
      </c>
      <c r="IH8" t="s">
        <v>2157</v>
      </c>
      <c r="II8" t="s">
        <v>2158</v>
      </c>
      <c r="IJ8" t="s">
        <v>2159</v>
      </c>
      <c r="IK8" t="s">
        <v>2160</v>
      </c>
      <c r="IL8" t="s">
        <v>2161</v>
      </c>
      <c r="IM8" t="s">
        <v>2162</v>
      </c>
      <c r="IN8" t="s">
        <v>2163</v>
      </c>
      <c r="IO8" t="s">
        <v>2164</v>
      </c>
      <c r="IP8" t="s">
        <v>2165</v>
      </c>
      <c r="IQ8" t="s">
        <v>2166</v>
      </c>
      <c r="IR8" t="s">
        <v>2167</v>
      </c>
      <c r="IS8" t="s">
        <v>2168</v>
      </c>
      <c r="IT8" t="s">
        <v>2169</v>
      </c>
      <c r="IU8" t="s">
        <v>2170</v>
      </c>
      <c r="IV8" t="s">
        <v>2171</v>
      </c>
    </row>
    <row r="9" spans="1:256" x14ac:dyDescent="0.25">
      <c r="A9" t="s">
        <v>2172</v>
      </c>
      <c r="B9" t="s">
        <v>2173</v>
      </c>
      <c r="C9" t="s">
        <v>2174</v>
      </c>
      <c r="D9" t="s">
        <v>2175</v>
      </c>
      <c r="E9" t="s">
        <v>2176</v>
      </c>
      <c r="F9" t="s">
        <v>2177</v>
      </c>
      <c r="G9" t="s">
        <v>2178</v>
      </c>
      <c r="H9" t="s">
        <v>2179</v>
      </c>
      <c r="I9" t="s">
        <v>2180</v>
      </c>
      <c r="J9" t="s">
        <v>2181</v>
      </c>
      <c r="K9" t="s">
        <v>2182</v>
      </c>
      <c r="L9" t="s">
        <v>2183</v>
      </c>
      <c r="M9" t="s">
        <v>2184</v>
      </c>
      <c r="N9" t="s">
        <v>2185</v>
      </c>
      <c r="O9" t="s">
        <v>2186</v>
      </c>
      <c r="P9" t="s">
        <v>2187</v>
      </c>
      <c r="Q9" t="s">
        <v>2188</v>
      </c>
      <c r="R9" t="s">
        <v>2189</v>
      </c>
      <c r="S9" t="s">
        <v>2190</v>
      </c>
      <c r="T9" t="s">
        <v>2191</v>
      </c>
      <c r="U9" t="s">
        <v>2192</v>
      </c>
      <c r="V9" t="s">
        <v>2193</v>
      </c>
      <c r="W9" t="s">
        <v>2194</v>
      </c>
      <c r="X9" t="s">
        <v>2195</v>
      </c>
      <c r="Y9" t="s">
        <v>2196</v>
      </c>
      <c r="Z9" t="s">
        <v>2197</v>
      </c>
      <c r="AA9" t="s">
        <v>2198</v>
      </c>
      <c r="AB9" t="s">
        <v>2199</v>
      </c>
      <c r="AC9" t="s">
        <v>2200</v>
      </c>
      <c r="AD9" t="s">
        <v>2201</v>
      </c>
      <c r="AE9" t="s">
        <v>2202</v>
      </c>
      <c r="AF9" t="s">
        <v>2203</v>
      </c>
      <c r="AG9" t="s">
        <v>2204</v>
      </c>
      <c r="AH9" t="s">
        <v>2205</v>
      </c>
      <c r="AI9" t="s">
        <v>2206</v>
      </c>
      <c r="AJ9" t="s">
        <v>2207</v>
      </c>
      <c r="AK9" t="s">
        <v>2208</v>
      </c>
      <c r="AL9" t="s">
        <v>2209</v>
      </c>
      <c r="AM9" t="s">
        <v>2210</v>
      </c>
      <c r="AN9" t="s">
        <v>2211</v>
      </c>
      <c r="AO9" t="s">
        <v>2212</v>
      </c>
      <c r="AP9" t="s">
        <v>2213</v>
      </c>
      <c r="AQ9" t="s">
        <v>2214</v>
      </c>
      <c r="AR9" t="s">
        <v>2215</v>
      </c>
      <c r="AS9" t="s">
        <v>2216</v>
      </c>
      <c r="AT9" t="s">
        <v>2217</v>
      </c>
      <c r="AU9" t="s">
        <v>2218</v>
      </c>
      <c r="AV9" t="s">
        <v>2219</v>
      </c>
      <c r="AW9" t="s">
        <v>2220</v>
      </c>
      <c r="AX9" t="s">
        <v>2221</v>
      </c>
      <c r="AY9" t="s">
        <v>2222</v>
      </c>
      <c r="AZ9" t="s">
        <v>2223</v>
      </c>
      <c r="BA9" t="s">
        <v>2224</v>
      </c>
      <c r="BB9" t="s">
        <v>2225</v>
      </c>
      <c r="BC9" t="s">
        <v>2226</v>
      </c>
      <c r="BD9" t="s">
        <v>2227</v>
      </c>
      <c r="BE9" t="s">
        <v>2228</v>
      </c>
      <c r="BF9" t="s">
        <v>2229</v>
      </c>
      <c r="BG9" t="s">
        <v>2230</v>
      </c>
      <c r="BH9" t="s">
        <v>2231</v>
      </c>
      <c r="BI9" t="s">
        <v>2232</v>
      </c>
      <c r="BJ9" t="s">
        <v>2233</v>
      </c>
      <c r="BK9" t="s">
        <v>2234</v>
      </c>
      <c r="BL9" t="s">
        <v>2235</v>
      </c>
      <c r="BM9" t="s">
        <v>2236</v>
      </c>
      <c r="BN9" t="s">
        <v>2237</v>
      </c>
      <c r="BO9" t="s">
        <v>2238</v>
      </c>
      <c r="BP9" t="s">
        <v>2239</v>
      </c>
      <c r="BQ9" t="s">
        <v>2240</v>
      </c>
      <c r="BR9" t="s">
        <v>2241</v>
      </c>
      <c r="BS9" t="s">
        <v>2242</v>
      </c>
      <c r="BT9" t="s">
        <v>2243</v>
      </c>
      <c r="BU9" t="s">
        <v>2244</v>
      </c>
      <c r="BV9" t="s">
        <v>2245</v>
      </c>
      <c r="BW9" t="s">
        <v>2246</v>
      </c>
      <c r="BX9" t="s">
        <v>2247</v>
      </c>
      <c r="BY9" t="s">
        <v>2248</v>
      </c>
      <c r="BZ9" t="s">
        <v>2249</v>
      </c>
      <c r="CA9" t="s">
        <v>2250</v>
      </c>
      <c r="CB9" t="s">
        <v>2251</v>
      </c>
      <c r="CC9" t="s">
        <v>2252</v>
      </c>
      <c r="CD9" t="s">
        <v>2253</v>
      </c>
      <c r="CE9" t="s">
        <v>2254</v>
      </c>
      <c r="CF9" t="s">
        <v>2255</v>
      </c>
      <c r="CG9" t="s">
        <v>2256</v>
      </c>
      <c r="CH9" t="s">
        <v>2257</v>
      </c>
      <c r="CI9" t="s">
        <v>2258</v>
      </c>
      <c r="CJ9" t="s">
        <v>2259</v>
      </c>
      <c r="CK9" t="s">
        <v>2260</v>
      </c>
      <c r="CL9" t="s">
        <v>2261</v>
      </c>
      <c r="CM9" t="s">
        <v>2262</v>
      </c>
      <c r="CN9" t="s">
        <v>2263</v>
      </c>
      <c r="CO9" t="s">
        <v>2264</v>
      </c>
      <c r="CP9" t="s">
        <v>2265</v>
      </c>
      <c r="CQ9" t="s">
        <v>2266</v>
      </c>
      <c r="CR9" t="s">
        <v>2267</v>
      </c>
      <c r="CS9" t="s">
        <v>2268</v>
      </c>
      <c r="CT9" t="s">
        <v>2269</v>
      </c>
      <c r="CU9" t="s">
        <v>2270</v>
      </c>
      <c r="CV9" t="s">
        <v>2271</v>
      </c>
      <c r="CW9" t="s">
        <v>2272</v>
      </c>
      <c r="CX9" t="s">
        <v>2273</v>
      </c>
      <c r="CY9" t="s">
        <v>2274</v>
      </c>
      <c r="CZ9" t="s">
        <v>2275</v>
      </c>
      <c r="DA9" t="s">
        <v>2276</v>
      </c>
      <c r="DB9" t="s">
        <v>2277</v>
      </c>
      <c r="DC9" t="s">
        <v>2278</v>
      </c>
      <c r="DD9" t="s">
        <v>2279</v>
      </c>
      <c r="DE9" t="s">
        <v>2280</v>
      </c>
      <c r="DF9" t="s">
        <v>2281</v>
      </c>
      <c r="DG9" t="s">
        <v>2282</v>
      </c>
      <c r="DH9" t="s">
        <v>2283</v>
      </c>
      <c r="DI9" t="s">
        <v>2284</v>
      </c>
      <c r="DJ9" t="s">
        <v>2285</v>
      </c>
      <c r="DK9" t="s">
        <v>2286</v>
      </c>
      <c r="DL9" t="s">
        <v>2287</v>
      </c>
      <c r="DM9" t="s">
        <v>2288</v>
      </c>
      <c r="DN9" t="s">
        <v>2289</v>
      </c>
      <c r="DO9" t="s">
        <v>2290</v>
      </c>
      <c r="DP9" t="s">
        <v>2291</v>
      </c>
      <c r="DQ9" t="s">
        <v>2292</v>
      </c>
      <c r="DR9" t="s">
        <v>2293</v>
      </c>
      <c r="DS9" t="s">
        <v>2294</v>
      </c>
      <c r="DT9" t="s">
        <v>2295</v>
      </c>
      <c r="DU9" t="s">
        <v>2296</v>
      </c>
      <c r="DV9" t="s">
        <v>2297</v>
      </c>
      <c r="DW9" t="s">
        <v>2298</v>
      </c>
      <c r="DX9" t="s">
        <v>2299</v>
      </c>
      <c r="DY9" t="s">
        <v>2300</v>
      </c>
      <c r="DZ9" t="s">
        <v>2301</v>
      </c>
      <c r="EA9" t="s">
        <v>2302</v>
      </c>
      <c r="EB9" t="s">
        <v>2303</v>
      </c>
      <c r="EC9" t="s">
        <v>2304</v>
      </c>
      <c r="ED9" t="s">
        <v>2305</v>
      </c>
      <c r="EE9" t="s">
        <v>2306</v>
      </c>
      <c r="EF9" t="s">
        <v>2307</v>
      </c>
      <c r="EG9" t="s">
        <v>2308</v>
      </c>
      <c r="EH9" t="s">
        <v>2309</v>
      </c>
      <c r="EI9" t="s">
        <v>2310</v>
      </c>
      <c r="EJ9" t="s">
        <v>2311</v>
      </c>
      <c r="EK9" t="s">
        <v>2312</v>
      </c>
      <c r="EL9" t="s">
        <v>2313</v>
      </c>
      <c r="EM9" t="s">
        <v>2314</v>
      </c>
      <c r="EN9" t="s">
        <v>2315</v>
      </c>
      <c r="EO9" t="s">
        <v>2316</v>
      </c>
      <c r="EP9" t="s">
        <v>2317</v>
      </c>
      <c r="EQ9" t="s">
        <v>2318</v>
      </c>
      <c r="ER9" t="s">
        <v>2319</v>
      </c>
      <c r="ES9" t="s">
        <v>2320</v>
      </c>
      <c r="ET9" t="s">
        <v>2321</v>
      </c>
      <c r="EU9" t="s">
        <v>2322</v>
      </c>
      <c r="EV9" t="s">
        <v>2323</v>
      </c>
      <c r="EW9" t="s">
        <v>2324</v>
      </c>
      <c r="EX9" t="s">
        <v>2325</v>
      </c>
      <c r="EY9" t="s">
        <v>2326</v>
      </c>
      <c r="EZ9" t="s">
        <v>2327</v>
      </c>
      <c r="FA9" t="s">
        <v>2328</v>
      </c>
      <c r="FB9" t="s">
        <v>2329</v>
      </c>
      <c r="FC9" t="s">
        <v>2330</v>
      </c>
      <c r="FD9" t="s">
        <v>2331</v>
      </c>
      <c r="FE9" t="s">
        <v>2332</v>
      </c>
      <c r="FF9" t="s">
        <v>2333</v>
      </c>
      <c r="FG9" t="s">
        <v>2334</v>
      </c>
      <c r="FH9" t="s">
        <v>2335</v>
      </c>
      <c r="FI9" t="s">
        <v>2336</v>
      </c>
      <c r="FJ9" t="s">
        <v>2337</v>
      </c>
      <c r="FK9" t="s">
        <v>2338</v>
      </c>
      <c r="FL9" t="s">
        <v>2339</v>
      </c>
      <c r="FM9" t="s">
        <v>2340</v>
      </c>
      <c r="FN9" t="s">
        <v>2341</v>
      </c>
      <c r="FO9" t="s">
        <v>2342</v>
      </c>
      <c r="FP9" t="s">
        <v>2343</v>
      </c>
      <c r="FQ9" t="s">
        <v>2344</v>
      </c>
      <c r="FR9" t="s">
        <v>2345</v>
      </c>
      <c r="FS9" t="s">
        <v>2346</v>
      </c>
      <c r="FT9" t="s">
        <v>2347</v>
      </c>
      <c r="FU9" t="s">
        <v>2348</v>
      </c>
      <c r="FV9" t="s">
        <v>2349</v>
      </c>
      <c r="FW9" t="s">
        <v>2350</v>
      </c>
      <c r="FX9" t="s">
        <v>2351</v>
      </c>
      <c r="FY9" t="s">
        <v>2352</v>
      </c>
      <c r="FZ9" t="s">
        <v>2353</v>
      </c>
      <c r="GA9" t="s">
        <v>2354</v>
      </c>
      <c r="GB9" t="s">
        <v>2355</v>
      </c>
      <c r="GC9" t="s">
        <v>2356</v>
      </c>
      <c r="GD9" t="s">
        <v>2357</v>
      </c>
      <c r="GE9" t="s">
        <v>2358</v>
      </c>
      <c r="GF9" t="s">
        <v>2359</v>
      </c>
      <c r="GG9" t="s">
        <v>2360</v>
      </c>
      <c r="GH9" t="s">
        <v>2361</v>
      </c>
      <c r="GI9" t="s">
        <v>2362</v>
      </c>
      <c r="GJ9" t="s">
        <v>2363</v>
      </c>
      <c r="GK9" t="s">
        <v>2364</v>
      </c>
      <c r="GL9" t="s">
        <v>2365</v>
      </c>
      <c r="GM9" t="s">
        <v>2366</v>
      </c>
      <c r="GN9" t="s">
        <v>2367</v>
      </c>
      <c r="GO9" t="s">
        <v>2368</v>
      </c>
      <c r="GP9" t="s">
        <v>2369</v>
      </c>
      <c r="GQ9" t="s">
        <v>2370</v>
      </c>
      <c r="GR9" t="s">
        <v>2371</v>
      </c>
      <c r="GS9" t="s">
        <v>2372</v>
      </c>
      <c r="GT9" t="s">
        <v>2373</v>
      </c>
      <c r="GU9" t="s">
        <v>2374</v>
      </c>
      <c r="GV9" t="s">
        <v>2375</v>
      </c>
      <c r="GW9" t="s">
        <v>2376</v>
      </c>
      <c r="GX9" t="s">
        <v>2377</v>
      </c>
      <c r="GY9" t="s">
        <v>2378</v>
      </c>
      <c r="GZ9" t="s">
        <v>2379</v>
      </c>
      <c r="HA9" t="s">
        <v>2380</v>
      </c>
      <c r="HB9" t="s">
        <v>2381</v>
      </c>
      <c r="HC9" t="s">
        <v>2382</v>
      </c>
      <c r="HD9" t="s">
        <v>2383</v>
      </c>
      <c r="HE9" t="s">
        <v>2384</v>
      </c>
      <c r="HF9" t="s">
        <v>2385</v>
      </c>
      <c r="HG9" t="s">
        <v>2386</v>
      </c>
      <c r="HH9" t="s">
        <v>2387</v>
      </c>
      <c r="HI9" t="s">
        <v>2388</v>
      </c>
      <c r="HJ9" t="s">
        <v>2389</v>
      </c>
      <c r="HK9" t="s">
        <v>2390</v>
      </c>
      <c r="HL9" t="s">
        <v>2391</v>
      </c>
      <c r="HM9" t="s">
        <v>2392</v>
      </c>
      <c r="HN9" t="s">
        <v>2393</v>
      </c>
      <c r="HO9" t="s">
        <v>2394</v>
      </c>
      <c r="HP9" t="s">
        <v>2395</v>
      </c>
      <c r="HQ9" t="s">
        <v>2396</v>
      </c>
      <c r="HR9" t="s">
        <v>2397</v>
      </c>
      <c r="HS9" t="s">
        <v>2398</v>
      </c>
      <c r="HT9" t="s">
        <v>2399</v>
      </c>
      <c r="HU9" t="s">
        <v>2400</v>
      </c>
      <c r="HV9" t="s">
        <v>2401</v>
      </c>
      <c r="HW9" t="s">
        <v>2402</v>
      </c>
      <c r="HX9" t="s">
        <v>2403</v>
      </c>
      <c r="HY9" t="s">
        <v>2404</v>
      </c>
      <c r="HZ9" t="s">
        <v>2405</v>
      </c>
      <c r="IA9" t="s">
        <v>2406</v>
      </c>
      <c r="IB9" t="s">
        <v>2407</v>
      </c>
      <c r="IC9" t="s">
        <v>2408</v>
      </c>
      <c r="ID9" t="s">
        <v>2409</v>
      </c>
      <c r="IE9" t="s">
        <v>2410</v>
      </c>
      <c r="IF9" t="s">
        <v>2411</v>
      </c>
      <c r="IG9" t="s">
        <v>2412</v>
      </c>
      <c r="IH9" t="s">
        <v>2413</v>
      </c>
      <c r="II9" t="s">
        <v>2414</v>
      </c>
      <c r="IJ9" t="s">
        <v>2415</v>
      </c>
      <c r="IK9" t="s">
        <v>2416</v>
      </c>
      <c r="IL9" t="s">
        <v>2417</v>
      </c>
      <c r="IM9" t="s">
        <v>2418</v>
      </c>
      <c r="IN9" t="s">
        <v>2419</v>
      </c>
      <c r="IO9" t="s">
        <v>2420</v>
      </c>
      <c r="IP9" t="s">
        <v>2421</v>
      </c>
      <c r="IQ9" t="s">
        <v>2422</v>
      </c>
      <c r="IR9" t="s">
        <v>2423</v>
      </c>
      <c r="IS9" t="s">
        <v>2424</v>
      </c>
      <c r="IT9" t="s">
        <v>2425</v>
      </c>
      <c r="IU9" t="s">
        <v>2426</v>
      </c>
      <c r="IV9" t="s">
        <v>2427</v>
      </c>
    </row>
    <row r="10" spans="1:256" x14ac:dyDescent="0.25">
      <c r="A10" t="s">
        <v>2428</v>
      </c>
      <c r="B10" t="s">
        <v>2429</v>
      </c>
      <c r="C10" t="s">
        <v>2430</v>
      </c>
      <c r="D10" t="s">
        <v>2431</v>
      </c>
      <c r="E10" t="s">
        <v>2432</v>
      </c>
      <c r="F10" t="s">
        <v>2433</v>
      </c>
      <c r="G10" t="s">
        <v>2434</v>
      </c>
      <c r="H10" t="s">
        <v>2435</v>
      </c>
      <c r="I10" t="s">
        <v>2436</v>
      </c>
      <c r="J10" t="s">
        <v>2437</v>
      </c>
      <c r="K10" t="s">
        <v>2438</v>
      </c>
      <c r="L10" t="s">
        <v>2439</v>
      </c>
      <c r="M10" t="s">
        <v>2440</v>
      </c>
      <c r="N10" t="s">
        <v>2441</v>
      </c>
      <c r="O10" t="s">
        <v>2442</v>
      </c>
      <c r="P10" t="s">
        <v>2443</v>
      </c>
      <c r="Q10" t="s">
        <v>2444</v>
      </c>
      <c r="R10" t="s">
        <v>2445</v>
      </c>
      <c r="S10" t="s">
        <v>2446</v>
      </c>
      <c r="T10" t="s">
        <v>2447</v>
      </c>
      <c r="U10" t="s">
        <v>2448</v>
      </c>
      <c r="V10" t="s">
        <v>2449</v>
      </c>
      <c r="W10" t="s">
        <v>2450</v>
      </c>
      <c r="X10" t="s">
        <v>2451</v>
      </c>
      <c r="Y10" t="s">
        <v>2452</v>
      </c>
      <c r="Z10" t="s">
        <v>2453</v>
      </c>
      <c r="AA10" t="s">
        <v>2454</v>
      </c>
      <c r="AB10" t="s">
        <v>2455</v>
      </c>
      <c r="AC10" t="s">
        <v>2456</v>
      </c>
      <c r="AD10" t="s">
        <v>2457</v>
      </c>
      <c r="AE10" t="s">
        <v>2458</v>
      </c>
      <c r="AF10" t="s">
        <v>2459</v>
      </c>
      <c r="AG10" t="s">
        <v>2460</v>
      </c>
      <c r="AH10" t="s">
        <v>2461</v>
      </c>
      <c r="AI10" t="s">
        <v>2462</v>
      </c>
      <c r="AJ10" t="s">
        <v>2463</v>
      </c>
      <c r="AK10" t="s">
        <v>2464</v>
      </c>
      <c r="AL10" t="s">
        <v>2465</v>
      </c>
      <c r="AM10" t="s">
        <v>2466</v>
      </c>
      <c r="AN10" t="s">
        <v>2467</v>
      </c>
      <c r="AO10" t="s">
        <v>2468</v>
      </c>
      <c r="AP10" t="s">
        <v>2469</v>
      </c>
      <c r="AQ10" t="s">
        <v>2470</v>
      </c>
      <c r="AR10" t="s">
        <v>2471</v>
      </c>
      <c r="AS10" t="s">
        <v>2472</v>
      </c>
      <c r="AT10" t="s">
        <v>2473</v>
      </c>
      <c r="AU10" t="s">
        <v>2474</v>
      </c>
      <c r="AV10" t="s">
        <v>2475</v>
      </c>
      <c r="AW10" t="s">
        <v>2476</v>
      </c>
      <c r="AX10" t="s">
        <v>2477</v>
      </c>
      <c r="AY10" t="s">
        <v>2478</v>
      </c>
      <c r="AZ10" t="s">
        <v>2479</v>
      </c>
      <c r="BA10" t="s">
        <v>2480</v>
      </c>
      <c r="BB10" t="s">
        <v>2481</v>
      </c>
      <c r="BC10" t="s">
        <v>2482</v>
      </c>
      <c r="BD10" t="s">
        <v>2483</v>
      </c>
      <c r="BE10" t="s">
        <v>2484</v>
      </c>
      <c r="BF10" t="s">
        <v>2485</v>
      </c>
      <c r="BG10" t="s">
        <v>2486</v>
      </c>
      <c r="BH10" t="s">
        <v>2487</v>
      </c>
      <c r="BI10" t="s">
        <v>2488</v>
      </c>
      <c r="BJ10" t="s">
        <v>2489</v>
      </c>
      <c r="BK10" t="s">
        <v>2490</v>
      </c>
      <c r="BL10" t="s">
        <v>2491</v>
      </c>
      <c r="BM10" t="s">
        <v>2492</v>
      </c>
      <c r="BN10" t="s">
        <v>2493</v>
      </c>
      <c r="BO10" t="s">
        <v>2494</v>
      </c>
      <c r="BP10" t="s">
        <v>2495</v>
      </c>
      <c r="BQ10" t="s">
        <v>2496</v>
      </c>
      <c r="BR10" t="s">
        <v>2497</v>
      </c>
      <c r="BS10" t="s">
        <v>2498</v>
      </c>
      <c r="BT10" t="s">
        <v>2499</v>
      </c>
      <c r="BU10" t="s">
        <v>2500</v>
      </c>
      <c r="BV10" t="s">
        <v>2501</v>
      </c>
      <c r="BW10" t="s">
        <v>2502</v>
      </c>
      <c r="BX10" t="s">
        <v>2503</v>
      </c>
      <c r="BY10" t="s">
        <v>2504</v>
      </c>
      <c r="BZ10" t="s">
        <v>2505</v>
      </c>
      <c r="CA10" t="s">
        <v>2506</v>
      </c>
      <c r="CB10" t="s">
        <v>2507</v>
      </c>
      <c r="CC10" t="s">
        <v>2508</v>
      </c>
      <c r="CD10" t="s">
        <v>2509</v>
      </c>
      <c r="CE10" t="s">
        <v>2510</v>
      </c>
      <c r="CF10" t="s">
        <v>2511</v>
      </c>
      <c r="CG10" t="s">
        <v>2512</v>
      </c>
      <c r="CH10" t="s">
        <v>2513</v>
      </c>
      <c r="CI10" t="s">
        <v>2514</v>
      </c>
      <c r="CJ10" t="s">
        <v>2515</v>
      </c>
      <c r="CK10" t="s">
        <v>2516</v>
      </c>
      <c r="CL10" t="s">
        <v>2517</v>
      </c>
      <c r="CM10" t="s">
        <v>2518</v>
      </c>
      <c r="CN10" t="s">
        <v>2519</v>
      </c>
      <c r="CO10" t="s">
        <v>2520</v>
      </c>
      <c r="CP10" t="s">
        <v>2521</v>
      </c>
      <c r="CQ10" t="s">
        <v>2522</v>
      </c>
      <c r="CR10" t="s">
        <v>2523</v>
      </c>
      <c r="CS10" t="s">
        <v>2524</v>
      </c>
      <c r="CT10" t="s">
        <v>2525</v>
      </c>
      <c r="CU10" t="s">
        <v>2526</v>
      </c>
      <c r="CV10" t="s">
        <v>2527</v>
      </c>
      <c r="CW10" t="s">
        <v>2528</v>
      </c>
      <c r="CX10" t="s">
        <v>2529</v>
      </c>
      <c r="CY10" t="s">
        <v>2530</v>
      </c>
      <c r="CZ10" t="s">
        <v>2531</v>
      </c>
      <c r="DA10" t="s">
        <v>2532</v>
      </c>
      <c r="DB10" t="s">
        <v>2533</v>
      </c>
      <c r="DC10" t="s">
        <v>2534</v>
      </c>
      <c r="DD10" t="s">
        <v>2535</v>
      </c>
      <c r="DE10" t="s">
        <v>2536</v>
      </c>
      <c r="DF10" t="s">
        <v>2537</v>
      </c>
      <c r="DG10" t="s">
        <v>2538</v>
      </c>
      <c r="DH10" t="s">
        <v>2539</v>
      </c>
      <c r="DI10" t="s">
        <v>2540</v>
      </c>
      <c r="DJ10" t="s">
        <v>2541</v>
      </c>
      <c r="DK10" t="s">
        <v>2542</v>
      </c>
      <c r="DL10" t="s">
        <v>2543</v>
      </c>
      <c r="DM10" t="s">
        <v>2544</v>
      </c>
      <c r="DN10" t="s">
        <v>2545</v>
      </c>
      <c r="DO10" t="s">
        <v>2546</v>
      </c>
      <c r="DP10" t="s">
        <v>2547</v>
      </c>
      <c r="DQ10" t="s">
        <v>2548</v>
      </c>
      <c r="DR10" t="s">
        <v>2549</v>
      </c>
      <c r="DS10" t="s">
        <v>2550</v>
      </c>
      <c r="DT10" t="s">
        <v>2551</v>
      </c>
      <c r="DU10" t="s">
        <v>2552</v>
      </c>
      <c r="DV10" t="s">
        <v>2553</v>
      </c>
      <c r="DW10" t="s">
        <v>2554</v>
      </c>
      <c r="DX10" t="s">
        <v>2555</v>
      </c>
      <c r="DY10" t="s">
        <v>2556</v>
      </c>
      <c r="DZ10" t="s">
        <v>2557</v>
      </c>
      <c r="EA10" t="s">
        <v>2558</v>
      </c>
      <c r="EB10" t="s">
        <v>2559</v>
      </c>
      <c r="EC10" t="s">
        <v>2560</v>
      </c>
      <c r="ED10" t="s">
        <v>2561</v>
      </c>
      <c r="EE10" t="s">
        <v>2562</v>
      </c>
      <c r="EF10" t="s">
        <v>2563</v>
      </c>
      <c r="EG10" t="s">
        <v>2564</v>
      </c>
      <c r="EH10" t="s">
        <v>2565</v>
      </c>
      <c r="EI10" t="s">
        <v>2566</v>
      </c>
      <c r="EJ10" t="s">
        <v>2567</v>
      </c>
      <c r="EK10" t="s">
        <v>2568</v>
      </c>
      <c r="EL10" t="s">
        <v>2569</v>
      </c>
      <c r="EM10" t="s">
        <v>2570</v>
      </c>
      <c r="EN10" t="s">
        <v>2571</v>
      </c>
      <c r="EO10" t="s">
        <v>2572</v>
      </c>
      <c r="EP10" t="s">
        <v>2573</v>
      </c>
      <c r="EQ10" t="s">
        <v>2574</v>
      </c>
      <c r="ER10" t="s">
        <v>2575</v>
      </c>
      <c r="ES10" t="s">
        <v>2576</v>
      </c>
      <c r="ET10" t="s">
        <v>2577</v>
      </c>
      <c r="EU10" t="s">
        <v>2578</v>
      </c>
      <c r="EV10" t="s">
        <v>2579</v>
      </c>
      <c r="EW10" t="s">
        <v>2580</v>
      </c>
      <c r="EX10" t="s">
        <v>2581</v>
      </c>
      <c r="EY10" t="s">
        <v>2582</v>
      </c>
      <c r="EZ10" t="s">
        <v>2583</v>
      </c>
      <c r="FA10" t="s">
        <v>2584</v>
      </c>
      <c r="FB10" t="s">
        <v>2585</v>
      </c>
      <c r="FC10" t="s">
        <v>2586</v>
      </c>
      <c r="FD10" t="s">
        <v>2587</v>
      </c>
      <c r="FE10" t="s">
        <v>2588</v>
      </c>
      <c r="FF10" t="s">
        <v>2589</v>
      </c>
      <c r="FG10" t="s">
        <v>2590</v>
      </c>
      <c r="FH10" t="s">
        <v>2591</v>
      </c>
      <c r="FI10" t="s">
        <v>2592</v>
      </c>
      <c r="FJ10" t="s">
        <v>2593</v>
      </c>
      <c r="FK10" t="s">
        <v>2594</v>
      </c>
      <c r="FL10" t="s">
        <v>2595</v>
      </c>
      <c r="FM10" t="s">
        <v>2596</v>
      </c>
      <c r="FN10" t="s">
        <v>2597</v>
      </c>
      <c r="FO10" t="s">
        <v>2598</v>
      </c>
      <c r="FP10" t="s">
        <v>2599</v>
      </c>
      <c r="FQ10" t="s">
        <v>2600</v>
      </c>
      <c r="FR10" t="s">
        <v>2601</v>
      </c>
      <c r="FS10" t="s">
        <v>2602</v>
      </c>
      <c r="FT10" t="s">
        <v>2603</v>
      </c>
      <c r="FU10" t="s">
        <v>2604</v>
      </c>
      <c r="FV10" t="s">
        <v>2605</v>
      </c>
      <c r="FW10" t="s">
        <v>2606</v>
      </c>
      <c r="FX10" t="s">
        <v>2607</v>
      </c>
      <c r="FY10" t="s">
        <v>2608</v>
      </c>
      <c r="FZ10" t="s">
        <v>2609</v>
      </c>
      <c r="GA10" t="s">
        <v>2610</v>
      </c>
      <c r="GB10" t="s">
        <v>2611</v>
      </c>
      <c r="GC10" t="s">
        <v>2612</v>
      </c>
      <c r="GD10" t="s">
        <v>2613</v>
      </c>
      <c r="GE10" t="s">
        <v>2614</v>
      </c>
      <c r="GF10" t="s">
        <v>2615</v>
      </c>
      <c r="GG10" t="s">
        <v>2616</v>
      </c>
      <c r="GH10" t="s">
        <v>2617</v>
      </c>
      <c r="GI10" t="s">
        <v>2618</v>
      </c>
      <c r="GJ10" t="s">
        <v>2619</v>
      </c>
      <c r="GK10" t="s">
        <v>2620</v>
      </c>
      <c r="GL10" t="s">
        <v>2621</v>
      </c>
      <c r="GM10" t="s">
        <v>2622</v>
      </c>
      <c r="GN10" t="s">
        <v>2623</v>
      </c>
      <c r="GO10" t="s">
        <v>2624</v>
      </c>
      <c r="GP10" t="s">
        <v>2625</v>
      </c>
      <c r="GQ10" t="s">
        <v>2626</v>
      </c>
      <c r="GR10" t="s">
        <v>2627</v>
      </c>
      <c r="GS10" t="s">
        <v>2628</v>
      </c>
      <c r="GT10" t="s">
        <v>2629</v>
      </c>
      <c r="GU10" t="s">
        <v>2630</v>
      </c>
      <c r="GV10" t="s">
        <v>2631</v>
      </c>
      <c r="GW10" t="s">
        <v>2632</v>
      </c>
      <c r="GX10" t="s">
        <v>2633</v>
      </c>
      <c r="GY10" t="s">
        <v>2634</v>
      </c>
      <c r="GZ10" t="s">
        <v>2635</v>
      </c>
      <c r="HA10" t="s">
        <v>2636</v>
      </c>
      <c r="HB10" t="s">
        <v>2637</v>
      </c>
      <c r="HC10" t="s">
        <v>2638</v>
      </c>
      <c r="HD10" t="s">
        <v>2639</v>
      </c>
      <c r="HE10" t="s">
        <v>2640</v>
      </c>
      <c r="HF10" t="s">
        <v>2641</v>
      </c>
      <c r="HG10" t="s">
        <v>2642</v>
      </c>
      <c r="HH10" t="s">
        <v>2643</v>
      </c>
      <c r="HI10" t="s">
        <v>2644</v>
      </c>
      <c r="HJ10" t="s">
        <v>2645</v>
      </c>
      <c r="HK10" t="s">
        <v>2646</v>
      </c>
      <c r="HL10" t="s">
        <v>2647</v>
      </c>
      <c r="HM10" t="s">
        <v>2648</v>
      </c>
      <c r="HN10" t="s">
        <v>2649</v>
      </c>
      <c r="HO10" t="s">
        <v>2650</v>
      </c>
      <c r="HP10" t="s">
        <v>2651</v>
      </c>
      <c r="HQ10" t="s">
        <v>2652</v>
      </c>
      <c r="HR10" t="s">
        <v>2653</v>
      </c>
      <c r="HS10" t="s">
        <v>2654</v>
      </c>
      <c r="HT10" t="s">
        <v>2655</v>
      </c>
      <c r="HU10" t="s">
        <v>2656</v>
      </c>
      <c r="HV10" t="s">
        <v>2657</v>
      </c>
      <c r="HW10" t="s">
        <v>2658</v>
      </c>
      <c r="HX10" t="s">
        <v>2659</v>
      </c>
      <c r="HY10" t="s">
        <v>2660</v>
      </c>
      <c r="HZ10" t="s">
        <v>2661</v>
      </c>
      <c r="IA10" t="s">
        <v>2662</v>
      </c>
      <c r="IB10" t="s">
        <v>2663</v>
      </c>
      <c r="IC10" t="s">
        <v>2664</v>
      </c>
      <c r="ID10" t="s">
        <v>2665</v>
      </c>
      <c r="IE10" t="s">
        <v>2666</v>
      </c>
      <c r="IF10" t="s">
        <v>2667</v>
      </c>
      <c r="IG10" t="s">
        <v>2668</v>
      </c>
      <c r="IH10" t="s">
        <v>2669</v>
      </c>
      <c r="II10" t="s">
        <v>2670</v>
      </c>
      <c r="IJ10" t="s">
        <v>2671</v>
      </c>
      <c r="IK10" t="s">
        <v>2672</v>
      </c>
      <c r="IL10" t="s">
        <v>2673</v>
      </c>
      <c r="IM10" t="s">
        <v>2674</v>
      </c>
      <c r="IN10" t="s">
        <v>2675</v>
      </c>
      <c r="IO10" t="s">
        <v>2676</v>
      </c>
      <c r="IP10" t="s">
        <v>2677</v>
      </c>
      <c r="IQ10" t="s">
        <v>2678</v>
      </c>
      <c r="IR10" t="s">
        <v>2679</v>
      </c>
      <c r="IS10" t="s">
        <v>2680</v>
      </c>
      <c r="IT10" t="s">
        <v>2681</v>
      </c>
      <c r="IU10" t="s">
        <v>2682</v>
      </c>
      <c r="IV10" t="s">
        <v>2683</v>
      </c>
    </row>
    <row r="11" spans="1:256" x14ac:dyDescent="0.25">
      <c r="A11" t="s">
        <v>2684</v>
      </c>
      <c r="B11" t="s">
        <v>2685</v>
      </c>
      <c r="C11" t="s">
        <v>2686</v>
      </c>
      <c r="D11" t="s">
        <v>2687</v>
      </c>
      <c r="E11" t="s">
        <v>2688</v>
      </c>
      <c r="F11" t="s">
        <v>2689</v>
      </c>
      <c r="G11" t="s">
        <v>2690</v>
      </c>
      <c r="H11" t="s">
        <v>2691</v>
      </c>
      <c r="I11" t="s">
        <v>2692</v>
      </c>
      <c r="J11" t="s">
        <v>2693</v>
      </c>
      <c r="K11" t="s">
        <v>2694</v>
      </c>
      <c r="L11" t="s">
        <v>2695</v>
      </c>
      <c r="M11" t="s">
        <v>2696</v>
      </c>
      <c r="N11" t="s">
        <v>2697</v>
      </c>
      <c r="O11" t="s">
        <v>2698</v>
      </c>
      <c r="P11" t="s">
        <v>2699</v>
      </c>
      <c r="Q11" t="s">
        <v>2700</v>
      </c>
      <c r="R11" t="s">
        <v>2701</v>
      </c>
      <c r="S11" t="s">
        <v>2702</v>
      </c>
      <c r="T11" t="s">
        <v>2703</v>
      </c>
      <c r="U11" t="s">
        <v>2704</v>
      </c>
      <c r="V11" t="s">
        <v>2705</v>
      </c>
      <c r="W11" t="s">
        <v>2706</v>
      </c>
      <c r="X11" t="s">
        <v>2707</v>
      </c>
      <c r="Y11" t="s">
        <v>2708</v>
      </c>
      <c r="Z11" t="s">
        <v>2709</v>
      </c>
      <c r="AA11" t="s">
        <v>2710</v>
      </c>
      <c r="AB11" t="s">
        <v>2711</v>
      </c>
      <c r="AC11" t="s">
        <v>2712</v>
      </c>
      <c r="AD11" t="s">
        <v>2713</v>
      </c>
      <c r="AE11" t="s">
        <v>2714</v>
      </c>
      <c r="AF11" t="s">
        <v>2715</v>
      </c>
      <c r="AG11" t="s">
        <v>2716</v>
      </c>
      <c r="AH11" t="s">
        <v>2717</v>
      </c>
      <c r="AI11" t="s">
        <v>2718</v>
      </c>
      <c r="AJ11" t="s">
        <v>2719</v>
      </c>
      <c r="AK11" t="s">
        <v>2720</v>
      </c>
      <c r="AL11" t="s">
        <v>2721</v>
      </c>
      <c r="AM11" t="s">
        <v>2722</v>
      </c>
      <c r="AN11" t="s">
        <v>2723</v>
      </c>
      <c r="AO11" t="s">
        <v>2724</v>
      </c>
      <c r="AP11" t="s">
        <v>2725</v>
      </c>
      <c r="AQ11" t="s">
        <v>2726</v>
      </c>
      <c r="AR11" t="s">
        <v>2727</v>
      </c>
      <c r="AS11" t="s">
        <v>2728</v>
      </c>
      <c r="AT11" t="s">
        <v>2729</v>
      </c>
      <c r="AU11" t="s">
        <v>2730</v>
      </c>
      <c r="AV11" t="s">
        <v>2731</v>
      </c>
      <c r="AW11" t="s">
        <v>2732</v>
      </c>
      <c r="AX11" t="s">
        <v>2733</v>
      </c>
      <c r="AY11" t="s">
        <v>2734</v>
      </c>
      <c r="AZ11" t="s">
        <v>2735</v>
      </c>
      <c r="BA11" t="s">
        <v>2736</v>
      </c>
      <c r="BB11" t="s">
        <v>2737</v>
      </c>
      <c r="BC11" t="s">
        <v>2738</v>
      </c>
      <c r="BD11" t="s">
        <v>2739</v>
      </c>
      <c r="BE11" t="s">
        <v>2740</v>
      </c>
      <c r="BF11" t="s">
        <v>2741</v>
      </c>
      <c r="BG11" t="s">
        <v>2742</v>
      </c>
      <c r="BH11" t="s">
        <v>2743</v>
      </c>
      <c r="BI11" t="s">
        <v>2744</v>
      </c>
      <c r="BJ11" t="s">
        <v>2745</v>
      </c>
      <c r="BK11" t="s">
        <v>2746</v>
      </c>
      <c r="BL11" t="s">
        <v>2747</v>
      </c>
      <c r="BM11" t="s">
        <v>2748</v>
      </c>
      <c r="BN11" t="s">
        <v>2749</v>
      </c>
      <c r="BO11" t="s">
        <v>2750</v>
      </c>
      <c r="BP11" t="s">
        <v>2751</v>
      </c>
      <c r="BQ11" t="s">
        <v>2752</v>
      </c>
      <c r="BR11" t="s">
        <v>2753</v>
      </c>
      <c r="BS11" t="s">
        <v>2754</v>
      </c>
      <c r="BT11" t="s">
        <v>2755</v>
      </c>
      <c r="BU11" t="s">
        <v>2756</v>
      </c>
      <c r="BV11" t="s">
        <v>2757</v>
      </c>
      <c r="BW11" t="s">
        <v>2758</v>
      </c>
      <c r="BX11" t="s">
        <v>2759</v>
      </c>
      <c r="BY11" t="s">
        <v>2760</v>
      </c>
      <c r="BZ11" t="s">
        <v>2761</v>
      </c>
      <c r="CA11" t="s">
        <v>2762</v>
      </c>
      <c r="CB11" t="s">
        <v>2763</v>
      </c>
      <c r="CC11" t="s">
        <v>2764</v>
      </c>
      <c r="CD11" t="s">
        <v>2765</v>
      </c>
      <c r="CE11" t="s">
        <v>2766</v>
      </c>
      <c r="CF11" t="s">
        <v>2767</v>
      </c>
      <c r="CG11" t="s">
        <v>2768</v>
      </c>
      <c r="CH11" t="s">
        <v>2769</v>
      </c>
      <c r="CI11" t="s">
        <v>2770</v>
      </c>
      <c r="CJ11" t="s">
        <v>2771</v>
      </c>
      <c r="CK11" t="s">
        <v>2772</v>
      </c>
      <c r="CL11" t="s">
        <v>2773</v>
      </c>
      <c r="CM11" t="s">
        <v>2774</v>
      </c>
      <c r="CN11" t="s">
        <v>2775</v>
      </c>
      <c r="CO11" t="s">
        <v>2776</v>
      </c>
      <c r="CP11" t="s">
        <v>2777</v>
      </c>
      <c r="CQ11" t="s">
        <v>2778</v>
      </c>
      <c r="CR11" t="s">
        <v>2779</v>
      </c>
      <c r="CS11" t="s">
        <v>2780</v>
      </c>
      <c r="CT11" t="s">
        <v>2781</v>
      </c>
      <c r="CU11" t="s">
        <v>2782</v>
      </c>
      <c r="CV11" t="s">
        <v>2783</v>
      </c>
      <c r="CW11" t="s">
        <v>2784</v>
      </c>
      <c r="CX11" t="s">
        <v>2785</v>
      </c>
      <c r="CY11" t="s">
        <v>2786</v>
      </c>
      <c r="CZ11" t="s">
        <v>2787</v>
      </c>
      <c r="DA11" t="s">
        <v>2788</v>
      </c>
      <c r="DB11" t="s">
        <v>2789</v>
      </c>
      <c r="DC11" t="s">
        <v>2790</v>
      </c>
      <c r="DD11" t="s">
        <v>2791</v>
      </c>
      <c r="DE11" t="s">
        <v>2792</v>
      </c>
      <c r="DF11" t="s">
        <v>2793</v>
      </c>
      <c r="DG11" t="s">
        <v>2794</v>
      </c>
      <c r="DH11" t="s">
        <v>2795</v>
      </c>
      <c r="DI11" t="s">
        <v>2796</v>
      </c>
      <c r="DJ11" t="s">
        <v>2797</v>
      </c>
      <c r="DK11" t="s">
        <v>2798</v>
      </c>
      <c r="DL11" t="s">
        <v>2799</v>
      </c>
      <c r="DM11" t="s">
        <v>2800</v>
      </c>
      <c r="DN11" t="s">
        <v>2801</v>
      </c>
      <c r="DO11" t="s">
        <v>2802</v>
      </c>
      <c r="DP11" t="s">
        <v>2803</v>
      </c>
      <c r="DQ11" t="s">
        <v>2804</v>
      </c>
      <c r="DR11" t="s">
        <v>2805</v>
      </c>
      <c r="DS11" t="s">
        <v>2806</v>
      </c>
      <c r="DT11" t="s">
        <v>2807</v>
      </c>
      <c r="DU11" t="s">
        <v>2808</v>
      </c>
      <c r="DV11" t="s">
        <v>2809</v>
      </c>
      <c r="DW11" t="s">
        <v>2810</v>
      </c>
      <c r="DX11" t="s">
        <v>2811</v>
      </c>
      <c r="DY11" t="s">
        <v>2812</v>
      </c>
      <c r="DZ11" t="s">
        <v>2813</v>
      </c>
      <c r="EA11" t="s">
        <v>2814</v>
      </c>
      <c r="EB11" t="s">
        <v>2815</v>
      </c>
      <c r="EC11" t="s">
        <v>2816</v>
      </c>
      <c r="ED11" t="s">
        <v>2817</v>
      </c>
      <c r="EE11" t="s">
        <v>2818</v>
      </c>
      <c r="EF11" t="s">
        <v>2819</v>
      </c>
      <c r="EG11" t="s">
        <v>2820</v>
      </c>
      <c r="EH11" t="s">
        <v>2821</v>
      </c>
      <c r="EI11" t="s">
        <v>2822</v>
      </c>
      <c r="EJ11" t="s">
        <v>2823</v>
      </c>
      <c r="EK11" t="s">
        <v>2824</v>
      </c>
      <c r="EL11" t="s">
        <v>2825</v>
      </c>
      <c r="EM11" t="s">
        <v>2826</v>
      </c>
      <c r="EN11" t="s">
        <v>2827</v>
      </c>
      <c r="EO11" t="s">
        <v>2828</v>
      </c>
      <c r="EP11" t="s">
        <v>2829</v>
      </c>
      <c r="EQ11" t="s">
        <v>2830</v>
      </c>
      <c r="ER11" t="s">
        <v>2831</v>
      </c>
      <c r="ES11" t="s">
        <v>2832</v>
      </c>
      <c r="ET11" t="s">
        <v>2833</v>
      </c>
      <c r="EU11" t="s">
        <v>2834</v>
      </c>
      <c r="EV11" t="s">
        <v>2835</v>
      </c>
      <c r="EW11" t="s">
        <v>2836</v>
      </c>
      <c r="EX11" t="s">
        <v>2837</v>
      </c>
      <c r="EY11" t="s">
        <v>2838</v>
      </c>
      <c r="EZ11" t="s">
        <v>2839</v>
      </c>
      <c r="FA11" t="s">
        <v>2840</v>
      </c>
      <c r="FB11" t="s">
        <v>2841</v>
      </c>
      <c r="FC11" t="s">
        <v>2842</v>
      </c>
      <c r="FD11" t="s">
        <v>2843</v>
      </c>
      <c r="FE11" t="s">
        <v>2844</v>
      </c>
      <c r="FF11" t="s">
        <v>2845</v>
      </c>
      <c r="FG11" t="s">
        <v>2846</v>
      </c>
      <c r="FH11" t="s">
        <v>2847</v>
      </c>
      <c r="FI11" t="s">
        <v>2848</v>
      </c>
      <c r="FJ11" t="s">
        <v>2849</v>
      </c>
      <c r="FK11" t="s">
        <v>2850</v>
      </c>
      <c r="FL11" t="s">
        <v>2851</v>
      </c>
      <c r="FM11" t="s">
        <v>2852</v>
      </c>
      <c r="FN11" t="s">
        <v>2853</v>
      </c>
      <c r="FO11" t="s">
        <v>2854</v>
      </c>
      <c r="FP11" t="s">
        <v>2855</v>
      </c>
      <c r="FQ11" t="s">
        <v>2856</v>
      </c>
      <c r="FR11" t="s">
        <v>2857</v>
      </c>
      <c r="FS11" t="s">
        <v>2858</v>
      </c>
      <c r="FT11" t="s">
        <v>2859</v>
      </c>
      <c r="FU11" t="s">
        <v>2860</v>
      </c>
      <c r="FV11" t="s">
        <v>2861</v>
      </c>
      <c r="FW11" t="s">
        <v>2862</v>
      </c>
      <c r="FX11" t="s">
        <v>2863</v>
      </c>
      <c r="FY11" t="s">
        <v>2864</v>
      </c>
      <c r="FZ11" t="s">
        <v>2865</v>
      </c>
      <c r="GA11" t="s">
        <v>2866</v>
      </c>
      <c r="GB11" t="s">
        <v>2867</v>
      </c>
      <c r="GC11" t="s">
        <v>2868</v>
      </c>
      <c r="GD11" t="s">
        <v>2869</v>
      </c>
      <c r="GE11" t="s">
        <v>2870</v>
      </c>
      <c r="GF11" t="s">
        <v>2871</v>
      </c>
      <c r="GG11" t="s">
        <v>2872</v>
      </c>
      <c r="GH11" t="s">
        <v>2873</v>
      </c>
      <c r="GI11" t="s">
        <v>2874</v>
      </c>
      <c r="GJ11" t="s">
        <v>2875</v>
      </c>
      <c r="GK11" t="s">
        <v>2876</v>
      </c>
      <c r="GL11" t="s">
        <v>2877</v>
      </c>
      <c r="GM11" t="s">
        <v>2878</v>
      </c>
      <c r="GN11" t="s">
        <v>2879</v>
      </c>
      <c r="GO11" t="s">
        <v>2880</v>
      </c>
      <c r="GP11" t="s">
        <v>2881</v>
      </c>
      <c r="GQ11" t="s">
        <v>2882</v>
      </c>
      <c r="GR11" t="s">
        <v>2883</v>
      </c>
      <c r="GS11" t="s">
        <v>2884</v>
      </c>
      <c r="GT11" t="s">
        <v>2885</v>
      </c>
      <c r="GU11" t="s">
        <v>2886</v>
      </c>
      <c r="GV11" t="s">
        <v>2887</v>
      </c>
      <c r="GW11" t="s">
        <v>2888</v>
      </c>
      <c r="GX11" t="s">
        <v>2889</v>
      </c>
      <c r="GY11" t="s">
        <v>2890</v>
      </c>
      <c r="GZ11" t="s">
        <v>2891</v>
      </c>
      <c r="HA11" t="s">
        <v>2892</v>
      </c>
      <c r="HB11" t="s">
        <v>2893</v>
      </c>
      <c r="HC11" t="s">
        <v>2894</v>
      </c>
      <c r="HD11" t="s">
        <v>2895</v>
      </c>
      <c r="HE11" t="s">
        <v>2896</v>
      </c>
      <c r="HF11" t="s">
        <v>2897</v>
      </c>
      <c r="HG11" t="s">
        <v>2898</v>
      </c>
      <c r="HH11" t="s">
        <v>2899</v>
      </c>
      <c r="HI11" t="s">
        <v>2900</v>
      </c>
      <c r="HJ11" t="s">
        <v>2901</v>
      </c>
      <c r="HK11" t="s">
        <v>2902</v>
      </c>
      <c r="HL11" t="s">
        <v>2903</v>
      </c>
      <c r="HM11" t="s">
        <v>2904</v>
      </c>
      <c r="HN11" t="s">
        <v>2905</v>
      </c>
      <c r="HO11" t="s">
        <v>2906</v>
      </c>
      <c r="HP11" t="s">
        <v>2907</v>
      </c>
      <c r="HQ11" t="s">
        <v>2908</v>
      </c>
      <c r="HR11" t="s">
        <v>2909</v>
      </c>
      <c r="HS11" t="s">
        <v>2910</v>
      </c>
      <c r="HT11" t="s">
        <v>2911</v>
      </c>
      <c r="HU11" t="s">
        <v>2912</v>
      </c>
      <c r="HV11" t="s">
        <v>2913</v>
      </c>
      <c r="HW11" t="s">
        <v>2914</v>
      </c>
      <c r="HX11" t="s">
        <v>2915</v>
      </c>
      <c r="HY11" t="s">
        <v>2916</v>
      </c>
      <c r="HZ11" t="s">
        <v>2917</v>
      </c>
      <c r="IA11" t="s">
        <v>2918</v>
      </c>
      <c r="IB11" t="s">
        <v>2919</v>
      </c>
      <c r="IC11" t="s">
        <v>2920</v>
      </c>
      <c r="ID11" t="s">
        <v>2921</v>
      </c>
      <c r="IE11" t="s">
        <v>2922</v>
      </c>
      <c r="IF11" t="s">
        <v>2923</v>
      </c>
      <c r="IG11" t="s">
        <v>2924</v>
      </c>
      <c r="IH11" t="s">
        <v>2925</v>
      </c>
      <c r="II11" t="s">
        <v>2926</v>
      </c>
      <c r="IJ11" t="s">
        <v>2927</v>
      </c>
      <c r="IK11" t="s">
        <v>2928</v>
      </c>
      <c r="IL11" t="s">
        <v>2929</v>
      </c>
      <c r="IM11" t="s">
        <v>2930</v>
      </c>
      <c r="IN11" t="s">
        <v>2931</v>
      </c>
      <c r="IO11" t="s">
        <v>2932</v>
      </c>
      <c r="IP11" t="s">
        <v>2933</v>
      </c>
      <c r="IQ11" t="s">
        <v>2934</v>
      </c>
      <c r="IR11" t="s">
        <v>2935</v>
      </c>
      <c r="IS11" t="s">
        <v>2936</v>
      </c>
      <c r="IT11" t="s">
        <v>2937</v>
      </c>
      <c r="IU11" t="s">
        <v>2938</v>
      </c>
      <c r="IV11" t="s">
        <v>2939</v>
      </c>
    </row>
    <row r="12" spans="1:256" x14ac:dyDescent="0.25">
      <c r="A12" t="s">
        <v>2940</v>
      </c>
      <c r="B12" t="s">
        <v>2941</v>
      </c>
      <c r="C12" t="s">
        <v>2942</v>
      </c>
      <c r="D12" t="s">
        <v>2943</v>
      </c>
      <c r="E12" t="s">
        <v>2944</v>
      </c>
      <c r="F12" t="s">
        <v>2945</v>
      </c>
      <c r="G12" t="s">
        <v>2946</v>
      </c>
      <c r="H12" t="s">
        <v>2947</v>
      </c>
      <c r="I12" t="s">
        <v>2948</v>
      </c>
      <c r="J12" t="s">
        <v>2949</v>
      </c>
      <c r="K12" t="s">
        <v>2950</v>
      </c>
      <c r="L12" t="s">
        <v>2951</v>
      </c>
      <c r="M12" t="s">
        <v>2952</v>
      </c>
      <c r="N12" t="s">
        <v>2953</v>
      </c>
      <c r="O12" t="s">
        <v>2954</v>
      </c>
      <c r="P12" t="s">
        <v>2955</v>
      </c>
      <c r="Q12" t="s">
        <v>2956</v>
      </c>
      <c r="R12" t="s">
        <v>2957</v>
      </c>
      <c r="S12" t="s">
        <v>2958</v>
      </c>
      <c r="T12" t="s">
        <v>2959</v>
      </c>
      <c r="U12" t="s">
        <v>2960</v>
      </c>
      <c r="V12" t="s">
        <v>2961</v>
      </c>
      <c r="W12" t="s">
        <v>2962</v>
      </c>
      <c r="X12" t="s">
        <v>2963</v>
      </c>
      <c r="Y12" t="s">
        <v>2964</v>
      </c>
      <c r="Z12" t="s">
        <v>2965</v>
      </c>
      <c r="AA12" t="s">
        <v>2966</v>
      </c>
      <c r="AB12" t="s">
        <v>2967</v>
      </c>
      <c r="AC12" t="s">
        <v>2968</v>
      </c>
      <c r="AD12" t="s">
        <v>2969</v>
      </c>
      <c r="AE12" t="s">
        <v>2970</v>
      </c>
      <c r="AF12" t="s">
        <v>2971</v>
      </c>
      <c r="AG12" t="s">
        <v>2972</v>
      </c>
      <c r="AH12" t="s">
        <v>2973</v>
      </c>
      <c r="AI12" t="s">
        <v>2974</v>
      </c>
      <c r="AJ12" t="s">
        <v>2975</v>
      </c>
      <c r="AK12" t="s">
        <v>2976</v>
      </c>
      <c r="AL12" t="s">
        <v>2977</v>
      </c>
      <c r="AM12" t="s">
        <v>2978</v>
      </c>
      <c r="AN12" t="s">
        <v>2979</v>
      </c>
      <c r="AO12" t="s">
        <v>2980</v>
      </c>
      <c r="AP12" t="s">
        <v>2981</v>
      </c>
      <c r="AQ12" t="s">
        <v>2982</v>
      </c>
      <c r="AR12" t="s">
        <v>2983</v>
      </c>
      <c r="AS12" t="s">
        <v>2984</v>
      </c>
      <c r="AT12" t="s">
        <v>2985</v>
      </c>
      <c r="AU12" t="s">
        <v>2986</v>
      </c>
      <c r="AV12" t="s">
        <v>2987</v>
      </c>
      <c r="AW12" t="s">
        <v>2988</v>
      </c>
      <c r="AX12" t="s">
        <v>2989</v>
      </c>
      <c r="AY12" t="s">
        <v>2990</v>
      </c>
      <c r="AZ12" t="s">
        <v>2991</v>
      </c>
      <c r="BA12" t="s">
        <v>2992</v>
      </c>
      <c r="BB12" t="s">
        <v>2993</v>
      </c>
      <c r="BC12" t="s">
        <v>2994</v>
      </c>
      <c r="BD12" t="s">
        <v>2995</v>
      </c>
      <c r="BE12" t="s">
        <v>2996</v>
      </c>
      <c r="BF12" t="s">
        <v>2997</v>
      </c>
      <c r="BG12" t="s">
        <v>2998</v>
      </c>
      <c r="BH12" t="s">
        <v>2999</v>
      </c>
      <c r="BI12" t="s">
        <v>3000</v>
      </c>
      <c r="BJ12" t="s">
        <v>3001</v>
      </c>
      <c r="BK12" t="s">
        <v>3002</v>
      </c>
      <c r="BL12" t="s">
        <v>3003</v>
      </c>
      <c r="BM12" t="s">
        <v>3004</v>
      </c>
      <c r="BN12" t="s">
        <v>3005</v>
      </c>
      <c r="BO12" t="s">
        <v>3006</v>
      </c>
      <c r="BP12" t="s">
        <v>3007</v>
      </c>
      <c r="BQ12" t="s">
        <v>3008</v>
      </c>
      <c r="BR12" t="s">
        <v>3009</v>
      </c>
      <c r="BS12" t="s">
        <v>3010</v>
      </c>
      <c r="BT12" t="s">
        <v>3011</v>
      </c>
      <c r="BU12" t="s">
        <v>3012</v>
      </c>
      <c r="BV12" t="s">
        <v>3013</v>
      </c>
      <c r="BW12" t="s">
        <v>3014</v>
      </c>
      <c r="BX12" t="s">
        <v>3015</v>
      </c>
      <c r="BY12" t="s">
        <v>3016</v>
      </c>
      <c r="BZ12" t="s">
        <v>3017</v>
      </c>
      <c r="CA12" t="s">
        <v>3018</v>
      </c>
      <c r="CB12" t="s">
        <v>3019</v>
      </c>
      <c r="CC12" t="s">
        <v>3020</v>
      </c>
      <c r="CD12" t="s">
        <v>3021</v>
      </c>
      <c r="CE12" t="s">
        <v>3022</v>
      </c>
      <c r="CF12" t="s">
        <v>3023</v>
      </c>
      <c r="CG12" t="s">
        <v>3024</v>
      </c>
      <c r="CH12" t="s">
        <v>3025</v>
      </c>
      <c r="CI12" t="s">
        <v>3026</v>
      </c>
      <c r="CJ12" t="s">
        <v>3027</v>
      </c>
      <c r="CK12" t="s">
        <v>3028</v>
      </c>
      <c r="CL12" t="s">
        <v>3029</v>
      </c>
      <c r="CM12" t="s">
        <v>3030</v>
      </c>
      <c r="CN12" t="s">
        <v>3031</v>
      </c>
      <c r="CO12" t="s">
        <v>3032</v>
      </c>
      <c r="CP12" t="s">
        <v>3033</v>
      </c>
      <c r="CQ12" t="s">
        <v>3034</v>
      </c>
      <c r="CR12" t="s">
        <v>3035</v>
      </c>
      <c r="CS12" t="s">
        <v>3036</v>
      </c>
      <c r="CT12" t="s">
        <v>3037</v>
      </c>
      <c r="CU12" t="s">
        <v>3038</v>
      </c>
      <c r="CV12" t="s">
        <v>3039</v>
      </c>
      <c r="CW12" t="s">
        <v>3040</v>
      </c>
      <c r="CX12" t="s">
        <v>3041</v>
      </c>
      <c r="CY12" t="s">
        <v>3042</v>
      </c>
      <c r="CZ12" t="s">
        <v>3043</v>
      </c>
      <c r="DA12" t="s">
        <v>3044</v>
      </c>
      <c r="DB12" t="s">
        <v>3045</v>
      </c>
      <c r="DC12" t="s">
        <v>3046</v>
      </c>
      <c r="DD12" t="s">
        <v>3047</v>
      </c>
      <c r="DE12" t="s">
        <v>3048</v>
      </c>
      <c r="DF12" t="s">
        <v>3049</v>
      </c>
      <c r="DG12" t="s">
        <v>3050</v>
      </c>
      <c r="DH12" t="s">
        <v>3051</v>
      </c>
      <c r="DI12" t="s">
        <v>3052</v>
      </c>
      <c r="DJ12" t="s">
        <v>3053</v>
      </c>
      <c r="DK12" t="s">
        <v>3054</v>
      </c>
      <c r="DL12" t="s">
        <v>3055</v>
      </c>
      <c r="DM12" t="s">
        <v>3056</v>
      </c>
      <c r="DN12" t="s">
        <v>3057</v>
      </c>
      <c r="DO12" t="s">
        <v>3058</v>
      </c>
      <c r="DP12" t="s">
        <v>3059</v>
      </c>
      <c r="DQ12" t="s">
        <v>3060</v>
      </c>
      <c r="DR12" t="s">
        <v>3061</v>
      </c>
      <c r="DS12" t="s">
        <v>3062</v>
      </c>
      <c r="DT12" t="s">
        <v>3063</v>
      </c>
      <c r="DU12" t="s">
        <v>3064</v>
      </c>
      <c r="DV12" t="s">
        <v>3065</v>
      </c>
      <c r="DW12" t="s">
        <v>3066</v>
      </c>
      <c r="DX12" t="s">
        <v>3067</v>
      </c>
      <c r="DY12" t="s">
        <v>3068</v>
      </c>
      <c r="DZ12" t="s">
        <v>3069</v>
      </c>
      <c r="EA12" t="s">
        <v>3070</v>
      </c>
      <c r="EB12" t="s">
        <v>3071</v>
      </c>
      <c r="EC12" t="s">
        <v>3072</v>
      </c>
      <c r="ED12" t="s">
        <v>3073</v>
      </c>
      <c r="EE12" t="s">
        <v>3074</v>
      </c>
      <c r="EF12" t="s">
        <v>3075</v>
      </c>
      <c r="EG12" t="s">
        <v>3076</v>
      </c>
      <c r="EH12" t="s">
        <v>3077</v>
      </c>
      <c r="EI12" t="s">
        <v>3078</v>
      </c>
      <c r="EJ12" t="s">
        <v>3079</v>
      </c>
      <c r="EK12" t="s">
        <v>3080</v>
      </c>
      <c r="EL12" t="s">
        <v>3081</v>
      </c>
      <c r="EM12" t="s">
        <v>3082</v>
      </c>
      <c r="EN12" t="s">
        <v>3083</v>
      </c>
      <c r="EO12" t="s">
        <v>3084</v>
      </c>
      <c r="EP12" t="s">
        <v>3085</v>
      </c>
      <c r="EQ12" t="s">
        <v>3086</v>
      </c>
      <c r="ER12" t="s">
        <v>3087</v>
      </c>
      <c r="ES12" t="s">
        <v>3088</v>
      </c>
      <c r="ET12" t="s">
        <v>3089</v>
      </c>
      <c r="EU12" t="s">
        <v>3090</v>
      </c>
      <c r="EV12" t="s">
        <v>3091</v>
      </c>
      <c r="EW12" t="s">
        <v>3092</v>
      </c>
      <c r="EX12" t="s">
        <v>3093</v>
      </c>
      <c r="EY12" t="s">
        <v>3094</v>
      </c>
      <c r="EZ12" t="s">
        <v>3095</v>
      </c>
      <c r="FA12" t="s">
        <v>3096</v>
      </c>
      <c r="FB12" t="s">
        <v>3097</v>
      </c>
      <c r="FC12" t="s">
        <v>3098</v>
      </c>
      <c r="FD12" t="s">
        <v>3099</v>
      </c>
      <c r="FE12" t="s">
        <v>3100</v>
      </c>
      <c r="FF12" t="s">
        <v>3101</v>
      </c>
      <c r="FG12" t="s">
        <v>3102</v>
      </c>
      <c r="FH12" t="s">
        <v>3103</v>
      </c>
      <c r="FI12" t="s">
        <v>3104</v>
      </c>
      <c r="FJ12" t="s">
        <v>3105</v>
      </c>
      <c r="FK12" t="s">
        <v>3106</v>
      </c>
      <c r="FL12" t="s">
        <v>3107</v>
      </c>
      <c r="FM12" t="s">
        <v>3108</v>
      </c>
      <c r="FN12" t="s">
        <v>3109</v>
      </c>
      <c r="FO12" t="s">
        <v>3110</v>
      </c>
      <c r="FP12" t="s">
        <v>3111</v>
      </c>
      <c r="FQ12" t="s">
        <v>3112</v>
      </c>
      <c r="FR12" t="s">
        <v>3113</v>
      </c>
      <c r="FS12" t="s">
        <v>3114</v>
      </c>
      <c r="FT12" t="s">
        <v>3115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I792"/>
  <sheetViews>
    <sheetView tabSelected="1" workbookViewId="0">
      <selection activeCell="A2" sqref="A2"/>
    </sheetView>
  </sheetViews>
  <sheetFormatPr defaultRowHeight="12.5" x14ac:dyDescent="0.25"/>
  <cols>
    <col min="1" max="1" width="17.453125" customWidth="1"/>
    <col min="3" max="3" width="30.81640625" customWidth="1"/>
    <col min="4" max="4" width="8.90625" bestFit="1" customWidth="1"/>
    <col min="5" max="5" width="21.36328125" customWidth="1"/>
    <col min="6" max="8" width="9.36328125" bestFit="1" customWidth="1"/>
    <col min="9" max="12" width="10.36328125" bestFit="1" customWidth="1"/>
    <col min="13" max="15" width="8.81640625" bestFit="1" customWidth="1"/>
    <col min="16" max="18" width="10.36328125" bestFit="1" customWidth="1"/>
    <col min="19" max="19" width="8.81640625" bestFit="1" customWidth="1"/>
    <col min="20" max="20" width="10.36328125" bestFit="1" customWidth="1"/>
    <col min="21" max="21" width="8.81640625" bestFit="1" customWidth="1"/>
    <col min="22" max="22" width="10.36328125" bestFit="1" customWidth="1"/>
    <col min="23" max="25" width="9.36328125" bestFit="1" customWidth="1"/>
  </cols>
  <sheetData>
    <row r="1" spans="1:35" x14ac:dyDescent="0.25">
      <c r="A1" t="s">
        <v>27</v>
      </c>
      <c r="B1" t="s">
        <v>28</v>
      </c>
      <c r="C1" t="s">
        <v>32</v>
      </c>
      <c r="D1" t="s">
        <v>29</v>
      </c>
      <c r="E1" t="s">
        <v>26</v>
      </c>
      <c r="F1" s="3" t="s">
        <v>25</v>
      </c>
      <c r="G1" s="3" t="s">
        <v>24</v>
      </c>
      <c r="H1" s="4" t="s">
        <v>23</v>
      </c>
      <c r="I1" s="3" t="s">
        <v>22</v>
      </c>
      <c r="J1" s="3" t="s">
        <v>21</v>
      </c>
      <c r="K1" s="3" t="s">
        <v>20</v>
      </c>
      <c r="L1" s="3" t="s">
        <v>19</v>
      </c>
      <c r="M1" s="3" t="s">
        <v>18</v>
      </c>
      <c r="N1" s="3" t="s">
        <v>17</v>
      </c>
      <c r="O1" s="3" t="s">
        <v>16</v>
      </c>
      <c r="P1" t="s">
        <v>31</v>
      </c>
      <c r="Q1" s="3" t="s">
        <v>15</v>
      </c>
      <c r="R1" s="3" t="s">
        <v>41</v>
      </c>
      <c r="S1" s="3" t="s">
        <v>14</v>
      </c>
      <c r="T1" s="3" t="s">
        <v>13</v>
      </c>
      <c r="U1" s="3" t="s">
        <v>12</v>
      </c>
      <c r="V1" s="3" t="s">
        <v>11</v>
      </c>
      <c r="W1" t="s">
        <v>36</v>
      </c>
      <c r="X1" s="3" t="s">
        <v>10</v>
      </c>
      <c r="Y1" s="3" t="s">
        <v>9</v>
      </c>
      <c r="Z1" t="s">
        <v>33</v>
      </c>
      <c r="AA1" t="s">
        <v>34</v>
      </c>
      <c r="AB1" t="s">
        <v>35</v>
      </c>
      <c r="AC1" t="s">
        <v>37</v>
      </c>
      <c r="AD1" t="s">
        <v>38</v>
      </c>
      <c r="AE1" t="s">
        <v>39</v>
      </c>
      <c r="AF1" s="3" t="s">
        <v>40</v>
      </c>
      <c r="AG1" t="s">
        <v>123</v>
      </c>
      <c r="AI1" t="s">
        <v>3116</v>
      </c>
    </row>
    <row r="2" spans="1:35" x14ac:dyDescent="0.25">
      <c r="A2" t="s">
        <v>102</v>
      </c>
      <c r="B2" s="3" t="s">
        <v>7</v>
      </c>
      <c r="C2" s="1" t="s">
        <v>103</v>
      </c>
      <c r="D2" s="2" t="s">
        <v>43</v>
      </c>
      <c r="E2" s="1">
        <v>43108</v>
      </c>
      <c r="F2" s="1">
        <v>1999</v>
      </c>
      <c r="G2" s="1">
        <v>15153</v>
      </c>
      <c r="H2" s="1">
        <v>27303</v>
      </c>
      <c r="I2" s="1">
        <v>100451</v>
      </c>
      <c r="J2" s="1">
        <v>264037</v>
      </c>
      <c r="K2" s="1">
        <v>91173</v>
      </c>
      <c r="L2" s="1">
        <v>191753</v>
      </c>
      <c r="M2" s="1">
        <v>0</v>
      </c>
      <c r="N2" s="1">
        <v>67792</v>
      </c>
      <c r="O2" s="1">
        <v>26428</v>
      </c>
      <c r="P2" s="1">
        <v>264037</v>
      </c>
      <c r="Q2" s="1">
        <v>49251</v>
      </c>
      <c r="R2" s="1">
        <v>72284</v>
      </c>
      <c r="S2" s="1">
        <v>1394.63723</v>
      </c>
      <c r="T2" s="1">
        <v>115913</v>
      </c>
      <c r="U2" s="1">
        <v>15</v>
      </c>
      <c r="V2" s="1">
        <v>35378</v>
      </c>
      <c r="W2" s="1">
        <v>27486</v>
      </c>
      <c r="X2" s="1">
        <v>13033</v>
      </c>
      <c r="Y2" s="1">
        <v>15366</v>
      </c>
      <c r="Z2">
        <v>3281</v>
      </c>
      <c r="AA2">
        <v>28.358699999999999</v>
      </c>
      <c r="AB2">
        <v>0</v>
      </c>
      <c r="AC2">
        <v>-53</v>
      </c>
      <c r="AD2">
        <v>-15819</v>
      </c>
      <c r="AE2">
        <v>-3305</v>
      </c>
      <c r="AF2" s="1" t="s">
        <v>104</v>
      </c>
      <c r="AG2" s="1">
        <v>580</v>
      </c>
      <c r="AH2" s="1">
        <v>22.419699999999999</v>
      </c>
      <c r="AI2" t="s">
        <v>3117</v>
      </c>
    </row>
    <row r="3" spans="1:35" x14ac:dyDescent="0.25">
      <c r="A3" t="s">
        <v>102</v>
      </c>
      <c r="B3" s="3" t="s">
        <v>7</v>
      </c>
      <c r="C3" s="1" t="s">
        <v>103</v>
      </c>
      <c r="D3" s="2" t="s">
        <v>44</v>
      </c>
      <c r="E3" s="1">
        <v>41888</v>
      </c>
      <c r="F3" s="1">
        <v>3305</v>
      </c>
      <c r="G3" s="1">
        <v>16645</v>
      </c>
      <c r="H3" s="1">
        <v>26211</v>
      </c>
      <c r="I3" s="1">
        <v>98271</v>
      </c>
      <c r="J3" s="1">
        <v>260529</v>
      </c>
      <c r="K3" s="1">
        <v>86003</v>
      </c>
      <c r="L3" s="1">
        <v>190762</v>
      </c>
      <c r="M3" s="1"/>
      <c r="N3" s="1">
        <v>65268</v>
      </c>
      <c r="O3" s="1">
        <v>26657</v>
      </c>
      <c r="P3" s="1">
        <v>260529</v>
      </c>
      <c r="Q3" s="1">
        <v>47910</v>
      </c>
      <c r="R3" s="1">
        <v>69767</v>
      </c>
      <c r="S3" s="1">
        <v>1420.69679</v>
      </c>
      <c r="T3" s="1">
        <v>115439</v>
      </c>
      <c r="U3" s="1">
        <v>27</v>
      </c>
      <c r="V3" s="1">
        <v>33700</v>
      </c>
      <c r="W3" s="1">
        <v>26886</v>
      </c>
      <c r="X3" s="1">
        <v>14021</v>
      </c>
      <c r="Y3" s="1">
        <v>16367</v>
      </c>
      <c r="Z3">
        <v>2101</v>
      </c>
      <c r="AA3">
        <v>56.420999999999999</v>
      </c>
      <c r="AB3">
        <v>0</v>
      </c>
      <c r="AC3">
        <v>-137</v>
      </c>
      <c r="AD3">
        <v>-13493</v>
      </c>
      <c r="AE3">
        <v>-2104</v>
      </c>
      <c r="AF3" t="s">
        <v>104</v>
      </c>
      <c r="AG3">
        <v>845</v>
      </c>
      <c r="AH3">
        <v>20.6248</v>
      </c>
      <c r="AI3" t="s">
        <v>3118</v>
      </c>
    </row>
    <row r="4" spans="1:35" x14ac:dyDescent="0.25">
      <c r="A4" t="s">
        <v>102</v>
      </c>
      <c r="B4" s="3" t="s">
        <v>7</v>
      </c>
      <c r="C4" s="1" t="s">
        <v>103</v>
      </c>
      <c r="D4" s="2" t="s">
        <v>45</v>
      </c>
      <c r="E4" s="1">
        <v>35759</v>
      </c>
      <c r="F4" s="1">
        <v>1692</v>
      </c>
      <c r="G4" s="1">
        <v>11410</v>
      </c>
      <c r="H4" s="1">
        <v>21534</v>
      </c>
      <c r="I4" s="1">
        <v>91094</v>
      </c>
      <c r="J4" s="1">
        <v>253517</v>
      </c>
      <c r="K4" s="1">
        <v>79398</v>
      </c>
      <c r="L4" s="1">
        <v>185142</v>
      </c>
      <c r="M4" s="1"/>
      <c r="N4" s="1">
        <v>63954</v>
      </c>
      <c r="O4" s="1">
        <v>27261</v>
      </c>
      <c r="P4" s="1">
        <v>253517</v>
      </c>
      <c r="Q4" s="1">
        <v>45554</v>
      </c>
      <c r="R4" s="1">
        <v>68375</v>
      </c>
      <c r="S4" s="1">
        <v>1458.0489600000001</v>
      </c>
      <c r="T4" s="1">
        <v>112106</v>
      </c>
      <c r="U4" s="1">
        <v>26</v>
      </c>
      <c r="V4" s="1">
        <v>29261</v>
      </c>
      <c r="W4" s="1">
        <v>25890</v>
      </c>
      <c r="X4" s="1">
        <v>12417</v>
      </c>
      <c r="Y4" s="1">
        <v>16859</v>
      </c>
      <c r="Z4">
        <v>1917</v>
      </c>
      <c r="AA4">
        <v>4.6593999999999998</v>
      </c>
      <c r="AB4">
        <v>0</v>
      </c>
      <c r="AC4">
        <v>-161</v>
      </c>
      <c r="AD4">
        <v>-9176</v>
      </c>
      <c r="AE4">
        <v>-2168</v>
      </c>
      <c r="AF4" t="s">
        <v>104</v>
      </c>
      <c r="AG4">
        <v>490</v>
      </c>
      <c r="AH4">
        <v>22.9831</v>
      </c>
      <c r="AI4" t="s">
        <v>3119</v>
      </c>
    </row>
    <row r="5" spans="1:35" x14ac:dyDescent="0.25">
      <c r="A5" t="s">
        <v>102</v>
      </c>
      <c r="B5" s="3" t="s">
        <v>7</v>
      </c>
      <c r="C5" s="1" t="s">
        <v>103</v>
      </c>
      <c r="D5" s="2" t="s">
        <v>42</v>
      </c>
      <c r="E5" s="1">
        <v>35979</v>
      </c>
      <c r="F5" s="1">
        <v>2939</v>
      </c>
      <c r="G5" s="1">
        <v>11849</v>
      </c>
      <c r="H5" s="1">
        <v>21756</v>
      </c>
      <c r="I5" s="1">
        <v>88594</v>
      </c>
      <c r="J5" s="1">
        <v>251492</v>
      </c>
      <c r="K5" s="1">
        <v>79555</v>
      </c>
      <c r="L5" s="1">
        <v>184429</v>
      </c>
      <c r="M5" s="1"/>
      <c r="N5" s="1">
        <v>62095</v>
      </c>
      <c r="O5" s="1">
        <v>27015</v>
      </c>
      <c r="P5" s="1">
        <v>251492</v>
      </c>
      <c r="Q5" s="1">
        <v>43879</v>
      </c>
      <c r="R5" s="1">
        <v>67063</v>
      </c>
      <c r="S5" s="1">
        <v>1458.0229099999999</v>
      </c>
      <c r="T5" s="1">
        <v>110951</v>
      </c>
      <c r="U5" s="1">
        <v>952</v>
      </c>
      <c r="V5" s="1">
        <v>29353</v>
      </c>
      <c r="W5" s="1">
        <v>25240</v>
      </c>
      <c r="X5" s="1">
        <v>11946</v>
      </c>
      <c r="Y5" s="1">
        <v>14838</v>
      </c>
      <c r="Z5">
        <v>2128</v>
      </c>
      <c r="AA5">
        <v>10.793200000000001</v>
      </c>
      <c r="AB5">
        <v>0</v>
      </c>
      <c r="AC5">
        <v>-176</v>
      </c>
      <c r="AD5">
        <v>-11980</v>
      </c>
      <c r="AE5">
        <v>-1661</v>
      </c>
      <c r="AF5" t="s">
        <v>104</v>
      </c>
      <c r="AG5">
        <v>-28</v>
      </c>
      <c r="AH5" t="s">
        <v>124</v>
      </c>
      <c r="AI5" t="s">
        <v>3120</v>
      </c>
    </row>
    <row r="6" spans="1:35" x14ac:dyDescent="0.25">
      <c r="A6" t="s">
        <v>102</v>
      </c>
      <c r="B6" s="3" t="s">
        <v>7</v>
      </c>
      <c r="C6" s="1" t="s">
        <v>103</v>
      </c>
      <c r="D6" s="2" t="s">
        <v>46</v>
      </c>
      <c r="E6" s="1">
        <v>33584</v>
      </c>
      <c r="F6" s="1">
        <v>1741</v>
      </c>
      <c r="G6" s="1">
        <v>16067</v>
      </c>
      <c r="H6" s="1">
        <v>24676</v>
      </c>
      <c r="I6" s="1">
        <v>82103</v>
      </c>
      <c r="J6" s="1">
        <v>244718</v>
      </c>
      <c r="K6" s="1">
        <v>74408</v>
      </c>
      <c r="L6" s="1">
        <v>178903</v>
      </c>
      <c r="M6" s="1"/>
      <c r="N6" s="1">
        <v>59744</v>
      </c>
      <c r="O6" s="1">
        <v>27061</v>
      </c>
      <c r="P6" s="1">
        <v>244718</v>
      </c>
      <c r="Q6" s="1">
        <v>41937</v>
      </c>
      <c r="R6" s="1">
        <v>65815</v>
      </c>
      <c r="S6" s="1">
        <v>1453.02134</v>
      </c>
      <c r="T6" s="1">
        <v>110595</v>
      </c>
      <c r="U6" s="1">
        <v>45</v>
      </c>
      <c r="V6" s="1">
        <v>27491</v>
      </c>
      <c r="W6" s="1">
        <v>20391</v>
      </c>
      <c r="X6" s="1">
        <v>7394</v>
      </c>
      <c r="Y6" s="1">
        <v>12988</v>
      </c>
      <c r="Z6">
        <v>2069</v>
      </c>
      <c r="AA6">
        <v>-10.4857</v>
      </c>
      <c r="AB6">
        <v>0</v>
      </c>
      <c r="AC6">
        <v>-183</v>
      </c>
      <c r="AD6">
        <v>-16314</v>
      </c>
      <c r="AE6">
        <v>-3199</v>
      </c>
      <c r="AF6" t="s">
        <v>104</v>
      </c>
      <c r="AG6">
        <v>471</v>
      </c>
      <c r="AH6">
        <v>21.0549</v>
      </c>
      <c r="AI6" t="s">
        <v>3117</v>
      </c>
    </row>
    <row r="7" spans="1:35" x14ac:dyDescent="0.25">
      <c r="A7" t="s">
        <v>102</v>
      </c>
      <c r="B7" s="3" t="s">
        <v>7</v>
      </c>
      <c r="C7" s="1" t="s">
        <v>103</v>
      </c>
      <c r="D7" s="2" t="s">
        <v>47</v>
      </c>
      <c r="E7" s="1">
        <v>26779</v>
      </c>
      <c r="F7" s="1">
        <v>2420</v>
      </c>
      <c r="G7" s="1">
        <v>12465</v>
      </c>
      <c r="H7" s="1">
        <v>19040</v>
      </c>
      <c r="I7" s="1">
        <v>77791</v>
      </c>
      <c r="J7" s="1">
        <v>238557</v>
      </c>
      <c r="K7" s="1">
        <v>71951</v>
      </c>
      <c r="L7" s="1">
        <v>178236</v>
      </c>
      <c r="M7" s="1"/>
      <c r="N7" s="1">
        <v>54150</v>
      </c>
      <c r="O7" s="1">
        <v>26926</v>
      </c>
      <c r="P7" s="1">
        <v>238557</v>
      </c>
      <c r="Q7" s="1">
        <v>40212</v>
      </c>
      <c r="R7" s="1">
        <v>60321</v>
      </c>
      <c r="S7" s="1">
        <v>1451.8602900000001</v>
      </c>
      <c r="T7" s="1">
        <v>109928</v>
      </c>
      <c r="U7" s="1">
        <v>45</v>
      </c>
      <c r="V7" s="1">
        <v>20672</v>
      </c>
      <c r="W7" s="1">
        <v>18648</v>
      </c>
      <c r="X7" s="1">
        <v>8091</v>
      </c>
      <c r="Y7" s="1">
        <v>14534</v>
      </c>
      <c r="Z7">
        <v>1664</v>
      </c>
      <c r="AA7">
        <v>-24.523700000000002</v>
      </c>
      <c r="AB7" s="1" t="s">
        <v>3121</v>
      </c>
      <c r="AC7">
        <v>-192</v>
      </c>
      <c r="AD7">
        <v>-12724</v>
      </c>
      <c r="AE7">
        <v>-1859</v>
      </c>
      <c r="AF7" t="s">
        <v>104</v>
      </c>
      <c r="AG7">
        <v>152</v>
      </c>
      <c r="AH7">
        <v>5.9889000000000001</v>
      </c>
      <c r="AI7" t="s">
        <v>3118</v>
      </c>
    </row>
    <row r="8" spans="1:35" x14ac:dyDescent="0.25">
      <c r="A8" t="s">
        <v>102</v>
      </c>
      <c r="B8" s="3" t="s">
        <v>7</v>
      </c>
      <c r="C8" s="1" t="s">
        <v>103</v>
      </c>
      <c r="D8" s="2" t="s">
        <v>48</v>
      </c>
      <c r="E8" s="1">
        <v>34167</v>
      </c>
      <c r="F8" s="1">
        <v>2836</v>
      </c>
      <c r="G8" s="1">
        <v>18520</v>
      </c>
      <c r="H8" s="1">
        <v>24731</v>
      </c>
      <c r="I8" s="1">
        <v>82609</v>
      </c>
      <c r="J8" s="1">
        <v>241803</v>
      </c>
      <c r="K8" s="1">
        <v>74811</v>
      </c>
      <c r="L8" s="1">
        <v>183927</v>
      </c>
      <c r="M8" s="1"/>
      <c r="N8" s="1">
        <v>51669</v>
      </c>
      <c r="O8" s="1">
        <v>26844</v>
      </c>
      <c r="P8" s="1">
        <v>241803</v>
      </c>
      <c r="Q8" s="1">
        <v>37806</v>
      </c>
      <c r="R8" s="1">
        <v>57876</v>
      </c>
      <c r="S8" s="1">
        <v>1451.72381</v>
      </c>
      <c r="T8" s="1">
        <v>111867</v>
      </c>
      <c r="U8" s="1">
        <v>46</v>
      </c>
      <c r="V8" s="1">
        <v>27266</v>
      </c>
      <c r="W8" s="1">
        <v>21431</v>
      </c>
      <c r="X8" s="1">
        <v>8167</v>
      </c>
      <c r="Y8" s="1">
        <v>13102</v>
      </c>
      <c r="Z8">
        <v>1640</v>
      </c>
      <c r="AA8">
        <v>103.6416</v>
      </c>
      <c r="AB8" s="1" t="s">
        <v>3121</v>
      </c>
      <c r="AC8">
        <v>-211</v>
      </c>
      <c r="AD8">
        <v>-16037</v>
      </c>
      <c r="AE8">
        <v>-1573</v>
      </c>
      <c r="AF8" t="s">
        <v>104</v>
      </c>
      <c r="AG8">
        <v>971</v>
      </c>
      <c r="AH8">
        <v>25.8933</v>
      </c>
      <c r="AI8" t="s">
        <v>3119</v>
      </c>
    </row>
    <row r="9" spans="1:35" x14ac:dyDescent="0.25">
      <c r="A9" t="s">
        <v>102</v>
      </c>
      <c r="B9" s="3" t="s">
        <v>7</v>
      </c>
      <c r="C9" s="1" t="s">
        <v>103</v>
      </c>
      <c r="D9" s="2" t="s">
        <v>49</v>
      </c>
      <c r="E9" s="1">
        <v>32474</v>
      </c>
      <c r="F9" s="1">
        <v>3022</v>
      </c>
      <c r="G9" s="1">
        <v>15309</v>
      </c>
      <c r="H9" s="1">
        <v>23080</v>
      </c>
      <c r="I9" s="1">
        <v>82091</v>
      </c>
      <c r="J9" s="1">
        <v>238411</v>
      </c>
      <c r="K9" s="1">
        <v>76323</v>
      </c>
      <c r="L9" s="1">
        <v>183968</v>
      </c>
      <c r="M9" s="1"/>
      <c r="N9" s="1">
        <v>48343</v>
      </c>
      <c r="O9" s="1">
        <v>26667</v>
      </c>
      <c r="P9" s="1">
        <v>238411</v>
      </c>
      <c r="Q9" s="1">
        <v>34988</v>
      </c>
      <c r="R9" s="1">
        <v>54443</v>
      </c>
      <c r="S9" s="1">
        <v>1450.6708699999999</v>
      </c>
      <c r="T9" s="1">
        <v>112192</v>
      </c>
      <c r="U9" s="1">
        <v>46</v>
      </c>
      <c r="V9" s="1">
        <v>25115</v>
      </c>
      <c r="W9" s="1">
        <v>20446</v>
      </c>
      <c r="X9" s="1">
        <v>9126</v>
      </c>
      <c r="Y9" s="1">
        <v>12066</v>
      </c>
      <c r="Z9">
        <v>1320</v>
      </c>
      <c r="AA9">
        <v>-0.71850000000000003</v>
      </c>
      <c r="AB9" s="1" t="s">
        <v>3121</v>
      </c>
      <c r="AC9">
        <v>-218</v>
      </c>
      <c r="AD9">
        <v>-16166</v>
      </c>
      <c r="AE9">
        <v>-878</v>
      </c>
      <c r="AF9" t="s">
        <v>104</v>
      </c>
      <c r="AG9">
        <v>1177</v>
      </c>
      <c r="AH9">
        <v>28.0839</v>
      </c>
      <c r="AI9" t="s">
        <v>3120</v>
      </c>
    </row>
    <row r="10" spans="1:35" x14ac:dyDescent="0.25">
      <c r="A10" t="s">
        <v>102</v>
      </c>
      <c r="B10" s="3" t="s">
        <v>7</v>
      </c>
      <c r="C10" s="1" t="s">
        <v>103</v>
      </c>
      <c r="D10" s="2" t="s">
        <v>50</v>
      </c>
      <c r="E10" s="1">
        <v>37518</v>
      </c>
      <c r="F10" s="1">
        <v>2846</v>
      </c>
      <c r="G10" s="1">
        <v>14892</v>
      </c>
      <c r="H10" s="1">
        <v>23938</v>
      </c>
      <c r="I10" s="1">
        <v>80924</v>
      </c>
      <c r="J10" s="1">
        <v>235194</v>
      </c>
      <c r="K10" s="1">
        <v>79910</v>
      </c>
      <c r="L10" s="1">
        <v>185517</v>
      </c>
      <c r="M10" s="1"/>
      <c r="N10" s="1">
        <v>45030</v>
      </c>
      <c r="O10" s="1">
        <v>26542</v>
      </c>
      <c r="P10" s="1">
        <v>235194</v>
      </c>
      <c r="Q10" s="1">
        <v>31962</v>
      </c>
      <c r="R10" s="1">
        <v>49677</v>
      </c>
      <c r="S10" s="1">
        <v>1440.91282</v>
      </c>
      <c r="T10" s="1">
        <v>111072</v>
      </c>
      <c r="U10" s="1">
        <v>45</v>
      </c>
      <c r="V10" s="1">
        <v>30117</v>
      </c>
      <c r="W10" s="1">
        <v>19928</v>
      </c>
      <c r="X10" s="1">
        <v>8035</v>
      </c>
      <c r="Y10" s="1">
        <v>10235</v>
      </c>
      <c r="Z10">
        <v>2088</v>
      </c>
      <c r="AA10">
        <v>21.7089</v>
      </c>
      <c r="AB10">
        <v>0</v>
      </c>
      <c r="AC10">
        <v>-229</v>
      </c>
      <c r="AD10">
        <v>-21439</v>
      </c>
      <c r="AE10">
        <v>-1972</v>
      </c>
      <c r="AF10" t="s">
        <v>104</v>
      </c>
      <c r="AG10">
        <v>642</v>
      </c>
      <c r="AH10">
        <v>18.668199999999999</v>
      </c>
      <c r="AI10" t="s">
        <v>3117</v>
      </c>
    </row>
    <row r="11" spans="1:35" x14ac:dyDescent="0.25">
      <c r="A11" t="s">
        <v>102</v>
      </c>
      <c r="B11" s="3" t="s">
        <v>7</v>
      </c>
      <c r="C11" s="1" t="s">
        <v>103</v>
      </c>
      <c r="D11" s="2" t="s">
        <v>51</v>
      </c>
      <c r="E11" s="1">
        <v>35480</v>
      </c>
      <c r="F11" s="1">
        <v>4045</v>
      </c>
      <c r="G11" s="1">
        <v>22239</v>
      </c>
      <c r="H11" s="1">
        <v>32201</v>
      </c>
      <c r="I11" s="1">
        <v>89177</v>
      </c>
      <c r="J11" s="1">
        <v>239671</v>
      </c>
      <c r="K11" s="1">
        <v>80603</v>
      </c>
      <c r="L11" s="1">
        <v>191663</v>
      </c>
      <c r="M11" s="1"/>
      <c r="N11" s="1">
        <v>43341</v>
      </c>
      <c r="O11" s="1">
        <v>26148</v>
      </c>
      <c r="P11" s="1">
        <v>239671</v>
      </c>
      <c r="Q11" s="1">
        <v>29134</v>
      </c>
      <c r="R11" s="1">
        <v>48008</v>
      </c>
      <c r="S11" s="1">
        <v>1431.3076000000001</v>
      </c>
      <c r="T11" s="1">
        <v>118579</v>
      </c>
      <c r="U11" s="1">
        <v>40</v>
      </c>
      <c r="V11" s="1">
        <v>27169</v>
      </c>
      <c r="W11" s="1">
        <v>20914</v>
      </c>
      <c r="X11" s="1">
        <v>9939</v>
      </c>
      <c r="Y11" s="1">
        <v>10934</v>
      </c>
      <c r="Z11">
        <v>1230</v>
      </c>
      <c r="AA11">
        <v>1.9699999999999999E-2</v>
      </c>
      <c r="AB11">
        <v>0</v>
      </c>
      <c r="AC11">
        <v>-276</v>
      </c>
      <c r="AD11">
        <v>-21294</v>
      </c>
      <c r="AE11">
        <v>-992</v>
      </c>
      <c r="AF11" t="s">
        <v>104</v>
      </c>
      <c r="AG11">
        <v>887</v>
      </c>
      <c r="AH11">
        <v>18.083500000000001</v>
      </c>
      <c r="AI11" t="s">
        <v>3118</v>
      </c>
    </row>
    <row r="12" spans="1:35" x14ac:dyDescent="0.25">
      <c r="A12" t="s">
        <v>102</v>
      </c>
      <c r="B12" s="3" t="s">
        <v>7</v>
      </c>
      <c r="C12" s="1" t="s">
        <v>103</v>
      </c>
      <c r="D12" s="2" t="s">
        <v>52</v>
      </c>
      <c r="E12" s="1">
        <v>16778</v>
      </c>
      <c r="F12" s="1">
        <v>-758</v>
      </c>
      <c r="G12" s="1">
        <v>21728</v>
      </c>
      <c r="H12" s="1">
        <v>30982</v>
      </c>
      <c r="I12" s="1">
        <v>87497</v>
      </c>
      <c r="J12" s="1">
        <v>237535</v>
      </c>
      <c r="K12" s="1">
        <v>77904</v>
      </c>
      <c r="L12" s="1">
        <v>194042</v>
      </c>
      <c r="M12" s="1"/>
      <c r="N12" s="1">
        <v>39304</v>
      </c>
      <c r="O12" s="1">
        <v>26087</v>
      </c>
      <c r="P12" s="1">
        <v>237535</v>
      </c>
      <c r="Q12" s="1">
        <v>25104</v>
      </c>
      <c r="R12" s="1">
        <v>43493</v>
      </c>
      <c r="S12" s="1">
        <v>1431.0965100000001</v>
      </c>
      <c r="T12" s="1">
        <v>128258</v>
      </c>
      <c r="U12" s="1">
        <v>48</v>
      </c>
      <c r="V12" s="1">
        <v>13444</v>
      </c>
      <c r="W12" s="1">
        <v>15154</v>
      </c>
      <c r="X12" s="1">
        <v>7946</v>
      </c>
      <c r="Y12" s="1">
        <v>10280</v>
      </c>
      <c r="Z12">
        <v>974</v>
      </c>
      <c r="AA12">
        <v>-53.472000000000001</v>
      </c>
      <c r="AB12">
        <v>0</v>
      </c>
      <c r="AC12">
        <v>-242</v>
      </c>
      <c r="AD12">
        <v>-18554</v>
      </c>
      <c r="AE12">
        <v>-1112</v>
      </c>
      <c r="AF12" t="s">
        <v>104</v>
      </c>
      <c r="AG12">
        <v>-112</v>
      </c>
      <c r="AH12" t="s">
        <v>124</v>
      </c>
      <c r="AI12" t="s">
        <v>3119</v>
      </c>
    </row>
    <row r="13" spans="1:35" x14ac:dyDescent="0.25">
      <c r="A13" t="s">
        <v>102</v>
      </c>
      <c r="B13" s="3" t="s">
        <v>7</v>
      </c>
      <c r="C13" s="1" t="s">
        <v>103</v>
      </c>
      <c r="D13" s="2" t="s">
        <v>53</v>
      </c>
      <c r="E13" s="1">
        <v>32709</v>
      </c>
      <c r="F13" s="1">
        <v>294</v>
      </c>
      <c r="G13" s="1">
        <v>26906</v>
      </c>
      <c r="H13" s="1">
        <v>34526</v>
      </c>
      <c r="I13" s="1">
        <v>97699</v>
      </c>
      <c r="J13" s="1">
        <v>246624</v>
      </c>
      <c r="K13" s="1">
        <v>91292</v>
      </c>
      <c r="L13" s="1">
        <v>202307</v>
      </c>
      <c r="M13" s="1"/>
      <c r="N13" s="1">
        <v>40113</v>
      </c>
      <c r="O13" s="1">
        <v>26014</v>
      </c>
      <c r="P13" s="1">
        <v>246624</v>
      </c>
      <c r="Q13" s="1">
        <v>25885</v>
      </c>
      <c r="R13" s="1">
        <v>44317</v>
      </c>
      <c r="S13" s="1">
        <v>1431.0764799999999</v>
      </c>
      <c r="T13" s="1">
        <v>128759</v>
      </c>
      <c r="U13" s="1">
        <v>47</v>
      </c>
      <c r="V13" s="1">
        <v>26326</v>
      </c>
      <c r="W13" s="1">
        <v>20031</v>
      </c>
      <c r="X13" s="1">
        <v>7536</v>
      </c>
      <c r="Y13" s="1">
        <v>10799</v>
      </c>
      <c r="Z13">
        <v>1543</v>
      </c>
      <c r="AA13">
        <v>-6.2188999999999997</v>
      </c>
      <c r="AB13">
        <v>0</v>
      </c>
      <c r="AC13">
        <v>-110</v>
      </c>
      <c r="AD13">
        <v>-26184</v>
      </c>
      <c r="AE13">
        <v>-1224</v>
      </c>
      <c r="AF13" t="s">
        <v>104</v>
      </c>
      <c r="AG13">
        <v>357</v>
      </c>
      <c r="AH13">
        <v>55.520899999999997</v>
      </c>
      <c r="AI13" t="s">
        <v>3120</v>
      </c>
    </row>
    <row r="14" spans="1:35" x14ac:dyDescent="0.25">
      <c r="A14" t="s">
        <v>102</v>
      </c>
      <c r="B14" s="3" t="s">
        <v>7</v>
      </c>
      <c r="C14" s="1" t="s">
        <v>103</v>
      </c>
      <c r="D14" s="2" t="s">
        <v>54</v>
      </c>
      <c r="E14" s="1">
        <v>30826</v>
      </c>
      <c r="F14" s="1">
        <v>-194</v>
      </c>
      <c r="G14" s="1">
        <v>15769</v>
      </c>
      <c r="H14" s="1">
        <v>19943</v>
      </c>
      <c r="I14" s="1">
        <v>74992</v>
      </c>
      <c r="J14" s="1">
        <v>228037</v>
      </c>
      <c r="K14" s="1">
        <v>84905</v>
      </c>
      <c r="L14" s="1">
        <v>182080</v>
      </c>
      <c r="M14" s="1"/>
      <c r="N14" s="1">
        <v>41792</v>
      </c>
      <c r="O14" s="1">
        <v>26074</v>
      </c>
      <c r="P14" s="1">
        <v>228037</v>
      </c>
      <c r="Q14" s="1">
        <v>26860</v>
      </c>
      <c r="R14" s="1">
        <v>45957</v>
      </c>
      <c r="S14" s="1">
        <v>1429.00206</v>
      </c>
      <c r="T14" s="1">
        <v>104573</v>
      </c>
      <c r="U14" s="1">
        <v>38</v>
      </c>
      <c r="V14" s="1">
        <v>25621</v>
      </c>
      <c r="W14" s="1">
        <v>21018</v>
      </c>
      <c r="X14" s="1">
        <v>6797</v>
      </c>
      <c r="Y14" s="1">
        <v>10398</v>
      </c>
      <c r="Z14">
        <v>2078</v>
      </c>
      <c r="AA14">
        <v>-19.721900000000002</v>
      </c>
      <c r="AB14">
        <v>0</v>
      </c>
      <c r="AC14">
        <v>-104</v>
      </c>
      <c r="AD14">
        <v>-27720</v>
      </c>
      <c r="AE14">
        <v>-2740</v>
      </c>
      <c r="AF14" t="s">
        <v>104</v>
      </c>
      <c r="AG14">
        <v>-163</v>
      </c>
      <c r="AH14" t="s">
        <v>124</v>
      </c>
      <c r="AI14" t="s">
        <v>3117</v>
      </c>
    </row>
    <row r="15" spans="1:35" x14ac:dyDescent="0.25">
      <c r="A15" t="s">
        <v>102</v>
      </c>
      <c r="B15" s="3" t="s">
        <v>7</v>
      </c>
      <c r="C15" s="1" t="s">
        <v>103</v>
      </c>
      <c r="D15" s="2" t="s">
        <v>55</v>
      </c>
      <c r="E15" s="1">
        <v>35473</v>
      </c>
      <c r="F15" s="1">
        <v>2351</v>
      </c>
      <c r="G15" s="1">
        <v>16851</v>
      </c>
      <c r="H15" s="1">
        <v>23576</v>
      </c>
      <c r="I15" s="1">
        <v>80565</v>
      </c>
      <c r="J15" s="1">
        <v>231529</v>
      </c>
      <c r="K15" s="1">
        <v>84252</v>
      </c>
      <c r="L15" s="1">
        <v>182758</v>
      </c>
      <c r="M15" s="1"/>
      <c r="N15" s="1">
        <v>44554</v>
      </c>
      <c r="O15" s="1">
        <v>25928</v>
      </c>
      <c r="P15" s="1">
        <v>231529</v>
      </c>
      <c r="Q15" s="1">
        <v>27609</v>
      </c>
      <c r="R15" s="1">
        <v>48771</v>
      </c>
      <c r="S15" s="1">
        <v>1428.78406</v>
      </c>
      <c r="T15" s="1">
        <v>106093</v>
      </c>
      <c r="U15" s="1">
        <v>38</v>
      </c>
      <c r="V15" s="1">
        <v>27997</v>
      </c>
      <c r="W15" s="1">
        <v>21406</v>
      </c>
      <c r="X15" s="1">
        <v>6924</v>
      </c>
      <c r="Y15" s="1">
        <v>11797</v>
      </c>
      <c r="Z15">
        <v>1793</v>
      </c>
      <c r="AA15">
        <v>-0.88849999999999996</v>
      </c>
      <c r="AB15">
        <v>0</v>
      </c>
      <c r="AC15">
        <v>-77</v>
      </c>
      <c r="AD15">
        <v>-24130</v>
      </c>
      <c r="AE15">
        <v>-1376</v>
      </c>
      <c r="AF15" t="s">
        <v>104</v>
      </c>
      <c r="AG15">
        <v>271</v>
      </c>
      <c r="AH15">
        <v>10.495699999999999</v>
      </c>
      <c r="AI15" t="s">
        <v>3118</v>
      </c>
    </row>
    <row r="16" spans="1:35" x14ac:dyDescent="0.25">
      <c r="A16" t="s">
        <v>102</v>
      </c>
      <c r="B16" s="3" t="s">
        <v>7</v>
      </c>
      <c r="C16" s="1" t="s">
        <v>103</v>
      </c>
      <c r="D16" s="2" t="s">
        <v>56</v>
      </c>
      <c r="E16" s="1">
        <v>36060</v>
      </c>
      <c r="F16" s="1">
        <v>2418</v>
      </c>
      <c r="G16" s="1">
        <v>13472</v>
      </c>
      <c r="H16" s="1">
        <v>20521</v>
      </c>
      <c r="I16" s="1">
        <v>81306</v>
      </c>
      <c r="J16" s="1">
        <v>233737</v>
      </c>
      <c r="K16" s="1">
        <v>84294</v>
      </c>
      <c r="L16" s="1">
        <v>186648</v>
      </c>
      <c r="M16" s="1"/>
      <c r="N16" s="1">
        <v>42816</v>
      </c>
      <c r="O16" s="1">
        <v>25765</v>
      </c>
      <c r="P16" s="1">
        <v>233737</v>
      </c>
      <c r="Q16" s="1">
        <v>25807</v>
      </c>
      <c r="R16" s="1">
        <v>47089</v>
      </c>
      <c r="S16" s="1">
        <v>1427.7292500000001</v>
      </c>
      <c r="T16" s="1">
        <v>107994</v>
      </c>
      <c r="U16" s="1">
        <v>37</v>
      </c>
      <c r="V16" s="1">
        <v>28346</v>
      </c>
      <c r="W16" s="1">
        <v>22717</v>
      </c>
      <c r="X16" s="1">
        <v>10362</v>
      </c>
      <c r="Y16" s="1">
        <v>11447</v>
      </c>
      <c r="Z16">
        <v>1870</v>
      </c>
      <c r="AA16">
        <v>-1.9043000000000001</v>
      </c>
      <c r="AB16">
        <v>0</v>
      </c>
      <c r="AC16">
        <v>-89</v>
      </c>
      <c r="AD16">
        <v>-20788</v>
      </c>
      <c r="AE16">
        <v>-1462</v>
      </c>
      <c r="AF16" t="s">
        <v>104</v>
      </c>
      <c r="AG16">
        <v>524</v>
      </c>
      <c r="AH16">
        <v>17.902200000000001</v>
      </c>
      <c r="AI16" t="s">
        <v>3119</v>
      </c>
    </row>
    <row r="17" spans="1:35" x14ac:dyDescent="0.25">
      <c r="A17" t="s">
        <v>102</v>
      </c>
      <c r="B17" s="3" t="s">
        <v>7</v>
      </c>
      <c r="C17" s="1" t="s">
        <v>103</v>
      </c>
      <c r="D17" s="2" t="s">
        <v>57</v>
      </c>
      <c r="E17" s="1">
        <v>34878</v>
      </c>
      <c r="F17" s="1">
        <v>2157</v>
      </c>
      <c r="G17" s="1">
        <v>11876</v>
      </c>
      <c r="H17" s="1">
        <v>17897</v>
      </c>
      <c r="I17" s="1">
        <v>80090</v>
      </c>
      <c r="J17" s="1">
        <v>233132</v>
      </c>
      <c r="K17" s="1">
        <v>85303</v>
      </c>
      <c r="L17" s="1">
        <v>188494</v>
      </c>
      <c r="M17" s="1"/>
      <c r="N17" s="1">
        <v>40765</v>
      </c>
      <c r="O17" s="1">
        <v>25661</v>
      </c>
      <c r="P17" s="1">
        <v>233132</v>
      </c>
      <c r="Q17" s="1">
        <v>23939</v>
      </c>
      <c r="R17" s="1">
        <v>44638</v>
      </c>
      <c r="S17" s="1">
        <v>1418.3928599999999</v>
      </c>
      <c r="T17" s="1">
        <v>108586</v>
      </c>
      <c r="U17" s="1">
        <v>38</v>
      </c>
      <c r="V17" s="1">
        <v>28296</v>
      </c>
      <c r="W17" s="1">
        <v>24560</v>
      </c>
      <c r="X17" s="1">
        <v>12116</v>
      </c>
      <c r="Y17" s="1">
        <v>11108</v>
      </c>
      <c r="Z17">
        <v>1813</v>
      </c>
      <c r="AA17">
        <v>-3.3824000000000001</v>
      </c>
      <c r="AB17">
        <v>0</v>
      </c>
      <c r="AC17">
        <v>-83</v>
      </c>
      <c r="AD17">
        <v>-20875</v>
      </c>
      <c r="AE17">
        <v>-2014</v>
      </c>
      <c r="AF17" t="s">
        <v>104</v>
      </c>
      <c r="AG17">
        <v>137</v>
      </c>
      <c r="AH17">
        <v>6.0034999999999998</v>
      </c>
      <c r="AI17" t="s">
        <v>3120</v>
      </c>
    </row>
    <row r="18" spans="1:35" x14ac:dyDescent="0.25">
      <c r="A18" t="s">
        <v>102</v>
      </c>
      <c r="B18" s="3" t="s">
        <v>7</v>
      </c>
      <c r="C18" s="1" t="s">
        <v>103</v>
      </c>
      <c r="D18" s="2" t="s">
        <v>58</v>
      </c>
      <c r="E18" s="1">
        <v>38399</v>
      </c>
      <c r="F18" s="1">
        <v>2044</v>
      </c>
      <c r="G18" s="1">
        <v>15944</v>
      </c>
      <c r="H18" s="1">
        <v>22445</v>
      </c>
      <c r="I18" s="1">
        <v>75293</v>
      </c>
      <c r="J18" s="1">
        <v>227339</v>
      </c>
      <c r="K18" s="1">
        <v>82237</v>
      </c>
      <c r="L18" s="1">
        <v>184562</v>
      </c>
      <c r="M18" s="1"/>
      <c r="N18" s="1">
        <v>38860</v>
      </c>
      <c r="O18" s="1">
        <v>25563</v>
      </c>
      <c r="P18" s="1">
        <v>227339</v>
      </c>
      <c r="Q18" s="1">
        <v>22322</v>
      </c>
      <c r="R18" s="1">
        <v>42777</v>
      </c>
      <c r="S18" s="1">
        <v>1409.47893</v>
      </c>
      <c r="T18" s="1">
        <v>104951</v>
      </c>
      <c r="U18" s="1">
        <v>38</v>
      </c>
      <c r="V18" s="1">
        <v>31868</v>
      </c>
      <c r="W18" s="1">
        <v>22297</v>
      </c>
      <c r="X18" s="1">
        <v>6549</v>
      </c>
      <c r="Y18" s="1">
        <v>9816</v>
      </c>
      <c r="Z18">
        <v>2013</v>
      </c>
      <c r="AA18">
        <v>1.8136000000000001</v>
      </c>
      <c r="AB18">
        <v>0</v>
      </c>
      <c r="AC18">
        <v>-68</v>
      </c>
      <c r="AD18">
        <v>-28454</v>
      </c>
      <c r="AE18">
        <v>-2199</v>
      </c>
      <c r="AF18" t="s">
        <v>104</v>
      </c>
      <c r="AG18">
        <v>-611</v>
      </c>
      <c r="AH18" t="s">
        <v>124</v>
      </c>
      <c r="AI18" t="s">
        <v>3117</v>
      </c>
    </row>
    <row r="19" spans="1:35" x14ac:dyDescent="0.25">
      <c r="A19" t="s">
        <v>102</v>
      </c>
      <c r="B19" s="3" t="s">
        <v>7</v>
      </c>
      <c r="C19" s="1" t="s">
        <v>103</v>
      </c>
      <c r="D19" s="2" t="s">
        <v>59</v>
      </c>
      <c r="E19" s="1">
        <v>35791</v>
      </c>
      <c r="F19" s="1">
        <v>2534</v>
      </c>
      <c r="G19" s="1">
        <v>13935</v>
      </c>
      <c r="H19" s="1">
        <v>19851</v>
      </c>
      <c r="I19" s="1">
        <v>74848</v>
      </c>
      <c r="J19" s="1">
        <v>225711</v>
      </c>
      <c r="K19" s="1">
        <v>84116</v>
      </c>
      <c r="L19" s="1">
        <v>184803</v>
      </c>
      <c r="M19" s="1"/>
      <c r="N19" s="1">
        <v>38061</v>
      </c>
      <c r="O19" s="1">
        <v>25503</v>
      </c>
      <c r="P19" s="1">
        <v>225711</v>
      </c>
      <c r="Q19" s="1">
        <v>20865</v>
      </c>
      <c r="R19" s="1">
        <v>40908</v>
      </c>
      <c r="S19" s="1">
        <v>1411.40363</v>
      </c>
      <c r="T19" s="1">
        <v>102340</v>
      </c>
      <c r="U19" s="1">
        <v>31</v>
      </c>
      <c r="V19" s="1">
        <v>28525</v>
      </c>
      <c r="W19" s="1">
        <v>25147</v>
      </c>
      <c r="X19" s="1">
        <v>10376</v>
      </c>
      <c r="Y19" s="1">
        <v>11334</v>
      </c>
      <c r="Z19">
        <v>1743</v>
      </c>
      <c r="AA19">
        <v>6.4478999999999997</v>
      </c>
      <c r="AB19">
        <v>0</v>
      </c>
      <c r="AC19">
        <v>-79</v>
      </c>
      <c r="AD19">
        <v>-26204</v>
      </c>
      <c r="AE19">
        <v>-2211</v>
      </c>
      <c r="AF19" t="s">
        <v>104</v>
      </c>
      <c r="AG19">
        <v>100</v>
      </c>
      <c r="AH19">
        <v>3.8022</v>
      </c>
      <c r="AI19" t="s">
        <v>3118</v>
      </c>
    </row>
    <row r="20" spans="1:35" x14ac:dyDescent="0.25">
      <c r="A20" t="s">
        <v>102</v>
      </c>
      <c r="B20" s="3" t="s">
        <v>7</v>
      </c>
      <c r="C20" s="1" t="s">
        <v>103</v>
      </c>
      <c r="D20" s="2" t="s">
        <v>60</v>
      </c>
      <c r="E20" s="1">
        <v>36760</v>
      </c>
      <c r="F20" s="1">
        <v>2390</v>
      </c>
      <c r="G20" s="1">
        <v>11087</v>
      </c>
      <c r="H20" s="1">
        <v>18011</v>
      </c>
      <c r="I20" s="1">
        <v>70451</v>
      </c>
      <c r="J20" s="1">
        <v>218641</v>
      </c>
      <c r="K20" s="1">
        <v>80292</v>
      </c>
      <c r="L20" s="1">
        <v>180005</v>
      </c>
      <c r="M20" s="1"/>
      <c r="N20" s="1">
        <v>36181</v>
      </c>
      <c r="O20" s="1">
        <v>25465</v>
      </c>
      <c r="P20" s="1">
        <v>218641</v>
      </c>
      <c r="Q20" s="1">
        <v>18873</v>
      </c>
      <c r="R20" s="1">
        <v>38636</v>
      </c>
      <c r="S20" s="1">
        <v>1410.88832</v>
      </c>
      <c r="T20" s="1">
        <v>98259</v>
      </c>
      <c r="U20" s="1">
        <v>15</v>
      </c>
      <c r="V20" s="1">
        <v>29875</v>
      </c>
      <c r="W20" s="1">
        <v>24660</v>
      </c>
      <c r="X20" s="1">
        <v>9663</v>
      </c>
      <c r="Y20" s="1">
        <v>10833</v>
      </c>
      <c r="Z20">
        <v>1796</v>
      </c>
      <c r="AA20">
        <v>-0.60570000000000002</v>
      </c>
      <c r="AB20">
        <v>0</v>
      </c>
      <c r="AC20">
        <v>-87</v>
      </c>
      <c r="AD20">
        <v>-25045</v>
      </c>
      <c r="AE20">
        <v>-2079</v>
      </c>
      <c r="AF20" t="s">
        <v>104</v>
      </c>
      <c r="AG20">
        <v>519</v>
      </c>
      <c r="AH20">
        <v>17.989599999999999</v>
      </c>
      <c r="AI20" t="s">
        <v>3119</v>
      </c>
    </row>
    <row r="21" spans="1:35" x14ac:dyDescent="0.25">
      <c r="A21" t="s">
        <v>102</v>
      </c>
      <c r="B21" s="3" t="s">
        <v>7</v>
      </c>
      <c r="C21" s="1" t="s">
        <v>103</v>
      </c>
      <c r="D21" s="2" t="s">
        <v>61</v>
      </c>
      <c r="E21" s="1">
        <v>36099</v>
      </c>
      <c r="F21" s="1">
        <v>1046</v>
      </c>
      <c r="G21" s="1">
        <v>10056</v>
      </c>
      <c r="H21" s="1">
        <v>17166</v>
      </c>
      <c r="I21" s="1">
        <v>71435</v>
      </c>
      <c r="J21" s="1">
        <v>218726</v>
      </c>
      <c r="K21" s="1">
        <v>82716</v>
      </c>
      <c r="L21" s="1">
        <v>183268</v>
      </c>
      <c r="M21" s="1"/>
      <c r="N21" s="1">
        <v>34298</v>
      </c>
      <c r="O21" s="1">
        <v>25337</v>
      </c>
      <c r="P21" s="1">
        <v>218726</v>
      </c>
      <c r="Q21" s="1">
        <v>17028</v>
      </c>
      <c r="R21" s="1">
        <v>35458</v>
      </c>
      <c r="S21" s="1">
        <v>1409.2325699999999</v>
      </c>
      <c r="T21" s="1">
        <v>98818</v>
      </c>
      <c r="U21" s="1">
        <v>14</v>
      </c>
      <c r="V21" s="1">
        <v>29242</v>
      </c>
      <c r="W21" s="1">
        <v>26039</v>
      </c>
      <c r="X21" s="1">
        <v>10769</v>
      </c>
      <c r="Y21" s="1">
        <v>11461</v>
      </c>
      <c r="Z21">
        <v>1918</v>
      </c>
      <c r="AA21">
        <v>-3.1316000000000002</v>
      </c>
      <c r="AB21">
        <v>0</v>
      </c>
      <c r="AC21">
        <v>-86</v>
      </c>
      <c r="AD21">
        <v>-24106</v>
      </c>
      <c r="AE21">
        <v>-2272</v>
      </c>
      <c r="AF21" t="s">
        <v>104</v>
      </c>
      <c r="AG21">
        <v>466</v>
      </c>
      <c r="AH21">
        <v>29.5685</v>
      </c>
      <c r="AI21" t="s">
        <v>3120</v>
      </c>
    </row>
    <row r="22" spans="1:35" x14ac:dyDescent="0.25">
      <c r="A22" t="s">
        <v>102</v>
      </c>
      <c r="B22" s="3" t="s">
        <v>7</v>
      </c>
      <c r="C22" s="1" t="s">
        <v>103</v>
      </c>
      <c r="D22" s="2" t="s">
        <v>62</v>
      </c>
      <c r="E22" s="1">
        <v>37715</v>
      </c>
      <c r="F22" s="1">
        <v>-5151</v>
      </c>
      <c r="G22" s="1">
        <v>11212</v>
      </c>
      <c r="H22" s="1">
        <v>19525</v>
      </c>
      <c r="I22" s="1">
        <v>68744</v>
      </c>
      <c r="J22" s="1">
        <v>212482</v>
      </c>
      <c r="K22" s="1">
        <v>76890</v>
      </c>
      <c r="L22" s="1">
        <v>176282</v>
      </c>
      <c r="M22" s="1"/>
      <c r="N22" s="1">
        <v>35001</v>
      </c>
      <c r="O22" s="1">
        <v>25371</v>
      </c>
      <c r="P22" s="1">
        <v>212482</v>
      </c>
      <c r="Q22" s="1">
        <v>17627</v>
      </c>
      <c r="R22" s="1">
        <v>36200</v>
      </c>
      <c r="S22" s="1">
        <v>1400</v>
      </c>
      <c r="T22" s="1">
        <v>94219</v>
      </c>
      <c r="U22" s="1">
        <v>14</v>
      </c>
      <c r="V22" s="1">
        <v>29681</v>
      </c>
      <c r="W22" s="1">
        <v>23929</v>
      </c>
      <c r="X22" s="1">
        <v>8164</v>
      </c>
      <c r="Y22" s="1">
        <v>10663</v>
      </c>
      <c r="Z22">
        <v>2118</v>
      </c>
      <c r="AA22">
        <v>-5.4668000000000001</v>
      </c>
      <c r="AB22">
        <v>0</v>
      </c>
      <c r="AC22">
        <v>-63</v>
      </c>
      <c r="AD22">
        <v>-25156</v>
      </c>
      <c r="AE22">
        <v>-2100</v>
      </c>
      <c r="AF22" t="s">
        <v>104</v>
      </c>
      <c r="AG22">
        <v>7896</v>
      </c>
      <c r="AH22">
        <v>263.81549999999999</v>
      </c>
      <c r="AI22" t="s">
        <v>3117</v>
      </c>
    </row>
    <row r="23" spans="1:35" x14ac:dyDescent="0.25">
      <c r="A23" t="s">
        <v>102</v>
      </c>
      <c r="B23" s="3" t="s">
        <v>7</v>
      </c>
      <c r="C23" s="1" t="s">
        <v>103</v>
      </c>
      <c r="D23" s="2" t="s">
        <v>63</v>
      </c>
      <c r="E23" s="1">
        <v>33623</v>
      </c>
      <c r="F23" s="1">
        <v>-2981</v>
      </c>
      <c r="G23" s="1">
        <v>8792</v>
      </c>
      <c r="H23" s="1">
        <v>17246</v>
      </c>
      <c r="I23" s="1">
        <v>76618</v>
      </c>
      <c r="J23" s="1">
        <v>229502</v>
      </c>
      <c r="K23" s="1">
        <v>81849</v>
      </c>
      <c r="L23" s="1">
        <v>186025</v>
      </c>
      <c r="M23" s="1"/>
      <c r="N23" s="1">
        <v>42243</v>
      </c>
      <c r="O23" s="1">
        <v>25782</v>
      </c>
      <c r="P23" s="1">
        <v>229502</v>
      </c>
      <c r="Q23" s="1">
        <v>24230</v>
      </c>
      <c r="R23" s="1">
        <v>43477</v>
      </c>
      <c r="S23" s="1">
        <v>1420.4075600000001</v>
      </c>
      <c r="T23" s="1">
        <v>92673</v>
      </c>
      <c r="U23" s="1">
        <v>2</v>
      </c>
      <c r="V23" s="1">
        <v>26852</v>
      </c>
      <c r="W23" s="1">
        <v>23265</v>
      </c>
      <c r="X23" s="1">
        <v>10013</v>
      </c>
      <c r="Y23" s="1">
        <v>11789</v>
      </c>
      <c r="Z23">
        <v>1934</v>
      </c>
      <c r="AA23">
        <v>-13.5412</v>
      </c>
      <c r="AB23">
        <v>0</v>
      </c>
      <c r="AC23">
        <v>-92</v>
      </c>
      <c r="AD23">
        <v>-21350</v>
      </c>
      <c r="AE23">
        <v>-2167</v>
      </c>
      <c r="AF23" t="s">
        <v>104</v>
      </c>
      <c r="AG23">
        <v>2316</v>
      </c>
      <c r="AH23">
        <v>95.308599999999998</v>
      </c>
      <c r="AI23" t="s">
        <v>3118</v>
      </c>
    </row>
    <row r="24" spans="1:35" x14ac:dyDescent="0.25">
      <c r="A24" t="s">
        <v>102</v>
      </c>
      <c r="B24" s="3" t="s">
        <v>7</v>
      </c>
      <c r="C24" s="1" t="s">
        <v>103</v>
      </c>
      <c r="D24" s="2" t="s">
        <v>64</v>
      </c>
      <c r="E24" s="1">
        <v>36984</v>
      </c>
      <c r="F24" s="1">
        <v>1660</v>
      </c>
      <c r="G24" s="1">
        <v>11398</v>
      </c>
      <c r="H24" s="1">
        <v>20531</v>
      </c>
      <c r="I24" s="1">
        <v>85081</v>
      </c>
      <c r="J24" s="1">
        <v>240300</v>
      </c>
      <c r="K24" s="1">
        <v>94306</v>
      </c>
      <c r="L24" s="1">
        <v>194575</v>
      </c>
      <c r="M24" s="1"/>
      <c r="N24" s="1">
        <v>45521</v>
      </c>
      <c r="O24" s="1">
        <v>26328</v>
      </c>
      <c r="P24" s="1">
        <v>240300</v>
      </c>
      <c r="Q24" s="1">
        <v>28547</v>
      </c>
      <c r="R24" s="1">
        <v>45725</v>
      </c>
      <c r="S24" s="1">
        <v>1457.2082600000001</v>
      </c>
      <c r="T24" s="1">
        <v>89089</v>
      </c>
      <c r="U24" s="1">
        <v>0</v>
      </c>
      <c r="V24" s="1">
        <v>29535</v>
      </c>
      <c r="W24" s="1">
        <v>23404</v>
      </c>
      <c r="X24" s="1">
        <v>9796</v>
      </c>
      <c r="Y24" s="1">
        <v>11289</v>
      </c>
      <c r="Z24">
        <v>2147</v>
      </c>
      <c r="AA24">
        <v>-1.0673999999999999</v>
      </c>
      <c r="AB24">
        <v>0</v>
      </c>
      <c r="AC24">
        <v>-64</v>
      </c>
      <c r="AD24">
        <v>-28690</v>
      </c>
      <c r="AE24">
        <v>-2456</v>
      </c>
      <c r="AF24" t="s">
        <v>104</v>
      </c>
      <c r="AG24">
        <v>534</v>
      </c>
      <c r="AH24">
        <v>17.997900000000001</v>
      </c>
      <c r="AI24" t="s">
        <v>3119</v>
      </c>
    </row>
    <row r="25" spans="1:35" x14ac:dyDescent="0.25">
      <c r="A25" t="s">
        <v>102</v>
      </c>
      <c r="B25" s="3" t="s">
        <v>7</v>
      </c>
      <c r="C25" s="1" t="s">
        <v>103</v>
      </c>
      <c r="D25" s="2" t="s">
        <v>65</v>
      </c>
      <c r="E25" s="1">
        <v>37266</v>
      </c>
      <c r="F25" s="1">
        <v>2608</v>
      </c>
      <c r="G25" s="1">
        <v>10164</v>
      </c>
      <c r="H25" s="1">
        <v>20424</v>
      </c>
      <c r="I25" s="1">
        <v>79598</v>
      </c>
      <c r="J25" s="1">
        <v>230793</v>
      </c>
      <c r="K25" s="1">
        <v>90904</v>
      </c>
      <c r="L25" s="1">
        <v>184579</v>
      </c>
      <c r="M25" s="1"/>
      <c r="N25" s="1">
        <v>45972</v>
      </c>
      <c r="O25" s="1">
        <v>27012</v>
      </c>
      <c r="P25" s="1">
        <v>230793</v>
      </c>
      <c r="Q25" s="1">
        <v>28195</v>
      </c>
      <c r="R25" s="1">
        <v>46214</v>
      </c>
      <c r="S25" s="1">
        <v>1509.1113499999999</v>
      </c>
      <c r="T25" s="1">
        <v>90901</v>
      </c>
      <c r="U25" s="1">
        <v>0</v>
      </c>
      <c r="V25" s="1">
        <v>29761</v>
      </c>
      <c r="W25" s="1">
        <v>28725</v>
      </c>
      <c r="X25" s="1">
        <v>10898</v>
      </c>
      <c r="Y25" s="1">
        <v>14686</v>
      </c>
      <c r="Z25">
        <v>2027</v>
      </c>
      <c r="AA25">
        <v>12.8725</v>
      </c>
      <c r="AB25">
        <v>0</v>
      </c>
      <c r="AC25">
        <v>-90</v>
      </c>
      <c r="AD25">
        <v>-30380</v>
      </c>
      <c r="AE25">
        <v>-1730</v>
      </c>
      <c r="AF25" t="s">
        <v>104</v>
      </c>
      <c r="AG25">
        <v>787</v>
      </c>
      <c r="AH25">
        <v>22.660499999999999</v>
      </c>
      <c r="AI25" t="s">
        <v>3120</v>
      </c>
    </row>
    <row r="26" spans="1:35" x14ac:dyDescent="0.25">
      <c r="A26" t="s">
        <v>102</v>
      </c>
      <c r="B26" s="3" t="s">
        <v>7</v>
      </c>
      <c r="C26" s="1" t="s">
        <v>103</v>
      </c>
      <c r="D26" s="2" t="s">
        <v>66</v>
      </c>
      <c r="E26" s="1">
        <v>39896</v>
      </c>
      <c r="F26" s="1">
        <v>1835</v>
      </c>
      <c r="G26" s="1">
        <v>9774</v>
      </c>
      <c r="H26" s="1">
        <v>21615</v>
      </c>
      <c r="I26" s="1">
        <v>76203</v>
      </c>
      <c r="J26" s="1">
        <v>221690</v>
      </c>
      <c r="K26" s="1">
        <v>85181</v>
      </c>
      <c r="L26" s="1">
        <v>177615</v>
      </c>
      <c r="M26" s="1"/>
      <c r="N26" s="1">
        <v>43836</v>
      </c>
      <c r="O26" s="1">
        <v>26983</v>
      </c>
      <c r="P26" s="1">
        <v>221690</v>
      </c>
      <c r="Q26" s="1">
        <v>26168</v>
      </c>
      <c r="R26" s="1">
        <v>44075</v>
      </c>
      <c r="S26" s="1">
        <v>1500</v>
      </c>
      <c r="T26" s="1">
        <v>75123</v>
      </c>
      <c r="U26" s="1">
        <v>0</v>
      </c>
      <c r="V26" s="1">
        <v>32778</v>
      </c>
      <c r="W26" s="1">
        <v>23333</v>
      </c>
      <c r="X26" s="1">
        <v>8700</v>
      </c>
      <c r="Y26" s="1">
        <v>11040</v>
      </c>
      <c r="Z26">
        <v>2741</v>
      </c>
      <c r="AA26">
        <v>0.69399999999999995</v>
      </c>
      <c r="AB26">
        <v>0</v>
      </c>
      <c r="AC26">
        <v>-105</v>
      </c>
      <c r="AD26">
        <v>-29533</v>
      </c>
      <c r="AE26">
        <v>-2282</v>
      </c>
      <c r="AF26" t="s">
        <v>104</v>
      </c>
      <c r="AG26">
        <v>303</v>
      </c>
      <c r="AH26">
        <v>13.7852</v>
      </c>
      <c r="AI26" t="s">
        <v>3117</v>
      </c>
    </row>
    <row r="27" spans="1:35" x14ac:dyDescent="0.25">
      <c r="A27" t="s">
        <v>102</v>
      </c>
      <c r="B27" s="3" t="s">
        <v>7</v>
      </c>
      <c r="C27" s="1" t="s">
        <v>103</v>
      </c>
      <c r="D27" s="2" t="s">
        <v>67</v>
      </c>
      <c r="E27" s="1">
        <v>38889</v>
      </c>
      <c r="F27" s="1">
        <v>2773</v>
      </c>
      <c r="G27" s="1">
        <v>13332</v>
      </c>
      <c r="H27" s="1">
        <v>21504</v>
      </c>
      <c r="I27" s="1">
        <v>76496</v>
      </c>
      <c r="J27" s="1">
        <v>217576</v>
      </c>
      <c r="K27" s="1">
        <v>82535</v>
      </c>
      <c r="L27" s="1">
        <v>172561</v>
      </c>
      <c r="M27" s="1"/>
      <c r="N27" s="1">
        <v>44720</v>
      </c>
      <c r="O27" s="1">
        <v>27241</v>
      </c>
      <c r="P27" s="1">
        <v>217576</v>
      </c>
      <c r="Q27" s="1">
        <v>25417</v>
      </c>
      <c r="R27" s="1">
        <v>45015</v>
      </c>
      <c r="S27" s="1">
        <v>1524.3439900000001</v>
      </c>
      <c r="T27" s="1">
        <v>79100</v>
      </c>
      <c r="U27" s="1">
        <v>0</v>
      </c>
      <c r="V27" s="1">
        <v>31139</v>
      </c>
      <c r="W27" s="1">
        <v>28628</v>
      </c>
      <c r="X27" s="1">
        <v>10737</v>
      </c>
      <c r="Y27" s="1">
        <v>15427</v>
      </c>
      <c r="Z27">
        <v>2510</v>
      </c>
      <c r="AA27">
        <v>0.11840000000000001</v>
      </c>
      <c r="AB27">
        <v>0</v>
      </c>
      <c r="AC27">
        <v>-102</v>
      </c>
      <c r="AD27">
        <v>-26531</v>
      </c>
      <c r="AE27">
        <v>-2070</v>
      </c>
      <c r="AF27" t="s">
        <v>104</v>
      </c>
      <c r="AG27">
        <v>902</v>
      </c>
      <c r="AH27">
        <v>24.992999999999999</v>
      </c>
      <c r="AI27" t="s">
        <v>3118</v>
      </c>
    </row>
    <row r="28" spans="1:35" x14ac:dyDescent="0.25">
      <c r="A28" t="s">
        <v>102</v>
      </c>
      <c r="B28" s="3" t="s">
        <v>7</v>
      </c>
      <c r="C28" s="1" t="s">
        <v>103</v>
      </c>
      <c r="D28" s="2" t="s">
        <v>68</v>
      </c>
      <c r="E28" s="1">
        <v>37383</v>
      </c>
      <c r="F28" s="1">
        <v>2866</v>
      </c>
      <c r="G28" s="1">
        <v>15823</v>
      </c>
      <c r="H28" s="1">
        <v>20070</v>
      </c>
      <c r="I28" s="1">
        <v>74630</v>
      </c>
      <c r="J28" s="1">
        <v>210449</v>
      </c>
      <c r="K28" s="1">
        <v>76043</v>
      </c>
      <c r="L28" s="1">
        <v>166446</v>
      </c>
      <c r="M28" s="1"/>
      <c r="N28" s="1">
        <v>43630</v>
      </c>
      <c r="O28" s="1">
        <v>27734</v>
      </c>
      <c r="P28" s="1">
        <v>210449</v>
      </c>
      <c r="Q28" s="1">
        <v>23785</v>
      </c>
      <c r="R28" s="1">
        <v>44003</v>
      </c>
      <c r="S28" s="1">
        <v>1561.9218100000001</v>
      </c>
      <c r="T28" s="1">
        <v>75320</v>
      </c>
      <c r="U28" s="1">
        <v>0</v>
      </c>
      <c r="V28" s="1">
        <v>29941</v>
      </c>
      <c r="W28" s="1">
        <v>26959</v>
      </c>
      <c r="X28" s="1">
        <v>10461</v>
      </c>
      <c r="Y28" s="1">
        <v>15026</v>
      </c>
      <c r="Z28">
        <v>2393</v>
      </c>
      <c r="AA28">
        <v>-2.0874999999999999</v>
      </c>
      <c r="AB28">
        <v>0</v>
      </c>
      <c r="AC28">
        <v>-94</v>
      </c>
      <c r="AD28">
        <v>-20452</v>
      </c>
      <c r="AE28">
        <v>0</v>
      </c>
      <c r="AF28" t="s">
        <v>104</v>
      </c>
      <c r="AG28">
        <v>877</v>
      </c>
      <c r="AH28">
        <v>24.219799999999999</v>
      </c>
      <c r="AI28" t="s">
        <v>3119</v>
      </c>
    </row>
    <row r="29" spans="1:35" x14ac:dyDescent="0.25">
      <c r="A29" t="s">
        <v>102</v>
      </c>
      <c r="B29" s="3" t="s">
        <v>7</v>
      </c>
      <c r="C29" s="1" t="s">
        <v>103</v>
      </c>
      <c r="D29" s="2" t="s">
        <v>69</v>
      </c>
      <c r="E29" s="1">
        <v>33016</v>
      </c>
      <c r="F29" s="1">
        <v>1953</v>
      </c>
      <c r="G29" s="1">
        <v>11994</v>
      </c>
      <c r="H29" s="1">
        <v>18531</v>
      </c>
      <c r="I29" s="1">
        <v>71034</v>
      </c>
      <c r="J29" s="1">
        <v>203618</v>
      </c>
      <c r="K29" s="1">
        <v>74987</v>
      </c>
      <c r="L29" s="1">
        <v>162293</v>
      </c>
      <c r="M29" s="1"/>
      <c r="N29" s="1">
        <v>40932</v>
      </c>
      <c r="O29" s="1">
        <v>27463</v>
      </c>
      <c r="P29" s="1">
        <v>203618</v>
      </c>
      <c r="Q29" s="1">
        <v>21508</v>
      </c>
      <c r="R29" s="1">
        <v>41325</v>
      </c>
      <c r="S29" s="1">
        <v>1539.82538</v>
      </c>
      <c r="T29" s="1">
        <v>71149</v>
      </c>
      <c r="U29" s="1">
        <v>0</v>
      </c>
      <c r="V29" s="1">
        <v>26481</v>
      </c>
      <c r="W29" s="1">
        <v>26766</v>
      </c>
      <c r="X29" s="1">
        <v>8988</v>
      </c>
      <c r="Y29" s="1">
        <v>15817</v>
      </c>
      <c r="Z29">
        <v>2410</v>
      </c>
      <c r="AA29">
        <v>-7.5492999999999997</v>
      </c>
      <c r="AB29">
        <v>0</v>
      </c>
      <c r="AC29">
        <v>-80</v>
      </c>
      <c r="AD29">
        <v>-21652</v>
      </c>
      <c r="AE29">
        <v>-2285</v>
      </c>
      <c r="AF29" t="s">
        <v>104</v>
      </c>
      <c r="AG29">
        <v>657</v>
      </c>
      <c r="AH29">
        <v>25.4651</v>
      </c>
      <c r="AI29" t="s">
        <v>3120</v>
      </c>
    </row>
    <row r="30" spans="1:35" x14ac:dyDescent="0.25">
      <c r="A30" t="s">
        <v>102</v>
      </c>
      <c r="B30" s="3" t="s">
        <v>7</v>
      </c>
      <c r="C30" s="1" t="s">
        <v>103</v>
      </c>
      <c r="D30" s="2" t="s">
        <v>70</v>
      </c>
      <c r="E30" s="1">
        <v>39621</v>
      </c>
      <c r="F30" s="1">
        <v>6266</v>
      </c>
      <c r="G30" s="1">
        <v>12138</v>
      </c>
      <c r="H30" s="1">
        <v>20301</v>
      </c>
      <c r="I30" s="1">
        <v>69408</v>
      </c>
      <c r="J30" s="1">
        <v>194338</v>
      </c>
      <c r="K30" s="1">
        <v>71217</v>
      </c>
      <c r="L30" s="1">
        <v>154015</v>
      </c>
      <c r="M30" s="1">
        <v>0</v>
      </c>
      <c r="N30" s="1">
        <v>39871</v>
      </c>
      <c r="O30" s="1">
        <v>27607</v>
      </c>
      <c r="P30" s="1">
        <v>194338</v>
      </c>
      <c r="Q30" s="1">
        <v>20285</v>
      </c>
      <c r="R30" s="1">
        <v>40323</v>
      </c>
      <c r="S30" s="1">
        <v>1500</v>
      </c>
      <c r="T30" s="1">
        <v>63111</v>
      </c>
      <c r="U30" s="1">
        <v>0</v>
      </c>
      <c r="V30" s="1">
        <v>32272</v>
      </c>
      <c r="W30" s="1">
        <v>24062</v>
      </c>
      <c r="X30" s="1">
        <v>8337</v>
      </c>
      <c r="Y30" s="1">
        <v>13764</v>
      </c>
      <c r="Z30">
        <v>2859</v>
      </c>
      <c r="AA30">
        <v>0.01</v>
      </c>
      <c r="AB30">
        <v>0</v>
      </c>
      <c r="AC30">
        <v>-74</v>
      </c>
      <c r="AD30">
        <v>-21293</v>
      </c>
      <c r="AE30">
        <v>-2550</v>
      </c>
      <c r="AF30" t="s">
        <v>104</v>
      </c>
      <c r="AG30">
        <v>-3168</v>
      </c>
      <c r="AH30" t="s">
        <v>124</v>
      </c>
      <c r="AI30" t="s">
        <v>3117</v>
      </c>
    </row>
    <row r="31" spans="1:35" x14ac:dyDescent="0.25">
      <c r="A31" t="s">
        <v>102</v>
      </c>
      <c r="B31" s="3" t="s">
        <v>7</v>
      </c>
      <c r="C31" s="1" t="s">
        <v>103</v>
      </c>
      <c r="D31" s="2" t="s">
        <v>72</v>
      </c>
      <c r="E31" s="1">
        <v>38843</v>
      </c>
      <c r="F31" s="1">
        <v>1359</v>
      </c>
      <c r="G31" s="1">
        <v>13833</v>
      </c>
      <c r="H31" s="1">
        <v>21862</v>
      </c>
      <c r="I31" s="1">
        <v>82341</v>
      </c>
      <c r="J31" s="1">
        <v>189000</v>
      </c>
      <c r="K31" s="1">
        <v>72739</v>
      </c>
      <c r="L31" s="1">
        <v>153865</v>
      </c>
      <c r="M31" s="1">
        <v>0</v>
      </c>
      <c r="N31" s="1">
        <v>34638</v>
      </c>
      <c r="O31" s="1">
        <v>27744</v>
      </c>
      <c r="P31" s="1">
        <v>189000</v>
      </c>
      <c r="Q31" s="1">
        <v>14912</v>
      </c>
      <c r="R31" s="1">
        <v>35135</v>
      </c>
      <c r="S31" s="1">
        <v>1556.1769099999999</v>
      </c>
      <c r="T31" s="1">
        <v>57403</v>
      </c>
      <c r="U31" s="1">
        <v>0</v>
      </c>
      <c r="V31" s="1">
        <v>32058</v>
      </c>
      <c r="W31" s="1">
        <v>25188</v>
      </c>
      <c r="X31" s="1">
        <v>10486</v>
      </c>
      <c r="Y31" s="1">
        <v>14368</v>
      </c>
      <c r="Z31">
        <v>2782</v>
      </c>
      <c r="AA31">
        <v>-1.0496000000000001</v>
      </c>
      <c r="AB31">
        <v>0</v>
      </c>
      <c r="AC31">
        <v>-72</v>
      </c>
      <c r="AD31">
        <v>-11619</v>
      </c>
      <c r="AE31">
        <v>-1835</v>
      </c>
      <c r="AF31" t="s">
        <v>104</v>
      </c>
      <c r="AG31">
        <v>165</v>
      </c>
      <c r="AH31">
        <v>10.956099999999999</v>
      </c>
      <c r="AI31" t="s">
        <v>3118</v>
      </c>
    </row>
    <row r="32" spans="1:35" x14ac:dyDescent="0.25">
      <c r="A32" t="s">
        <v>102</v>
      </c>
      <c r="B32" s="3" t="s">
        <v>7</v>
      </c>
      <c r="C32" s="1" t="s">
        <v>103</v>
      </c>
      <c r="D32" s="2" t="s">
        <v>71</v>
      </c>
      <c r="E32" s="1">
        <v>38180</v>
      </c>
      <c r="F32" s="1">
        <v>1117</v>
      </c>
      <c r="G32" s="1">
        <v>15527</v>
      </c>
      <c r="H32" s="1">
        <v>22727</v>
      </c>
      <c r="I32" s="1">
        <v>84554</v>
      </c>
      <c r="J32" s="1">
        <v>185812</v>
      </c>
      <c r="K32" s="1">
        <v>69528</v>
      </c>
      <c r="L32" s="1">
        <v>150142</v>
      </c>
      <c r="M32" s="1">
        <v>0</v>
      </c>
      <c r="N32" s="1">
        <v>35146</v>
      </c>
      <c r="O32" s="1">
        <v>28161</v>
      </c>
      <c r="P32" s="1">
        <v>185812</v>
      </c>
      <c r="Q32" s="1">
        <v>14512</v>
      </c>
      <c r="R32" s="1">
        <v>35670</v>
      </c>
      <c r="S32" s="1">
        <v>1583.9974500000001</v>
      </c>
      <c r="T32" s="1">
        <v>53517</v>
      </c>
      <c r="U32" s="1">
        <v>0</v>
      </c>
      <c r="V32" s="1">
        <v>32197</v>
      </c>
      <c r="W32" s="1">
        <v>24247</v>
      </c>
      <c r="X32" s="1">
        <v>10604</v>
      </c>
      <c r="Y32" s="1">
        <v>14218</v>
      </c>
      <c r="Z32">
        <v>2877</v>
      </c>
      <c r="AA32">
        <v>-3.7050999999999998</v>
      </c>
      <c r="AB32">
        <v>0</v>
      </c>
      <c r="AC32">
        <v>-67</v>
      </c>
      <c r="AD32">
        <v>-7239</v>
      </c>
      <c r="AE32">
        <v>-1805</v>
      </c>
      <c r="AF32" t="s">
        <v>104</v>
      </c>
      <c r="AG32">
        <v>577</v>
      </c>
      <c r="AH32">
        <v>33.6051</v>
      </c>
      <c r="AI32" t="s">
        <v>3119</v>
      </c>
    </row>
    <row r="33" spans="1:35" x14ac:dyDescent="0.25">
      <c r="A33" t="s">
        <v>102</v>
      </c>
      <c r="B33" s="3" t="s">
        <v>7</v>
      </c>
      <c r="C33" s="1" t="s">
        <v>103</v>
      </c>
      <c r="D33" s="2" t="s">
        <v>73</v>
      </c>
      <c r="E33" s="1">
        <v>35712</v>
      </c>
      <c r="F33" s="1">
        <v>945</v>
      </c>
      <c r="G33" s="1">
        <v>13676</v>
      </c>
      <c r="H33" s="1">
        <v>22085</v>
      </c>
      <c r="I33" s="1">
        <v>83231</v>
      </c>
      <c r="J33" s="1">
        <v>179918</v>
      </c>
      <c r="K33" s="1">
        <v>67342</v>
      </c>
      <c r="L33" s="1">
        <v>143095</v>
      </c>
      <c r="M33" s="1">
        <v>0</v>
      </c>
      <c r="N33" s="1">
        <v>36329</v>
      </c>
      <c r="O33" s="1">
        <v>28819</v>
      </c>
      <c r="P33" s="1">
        <v>179918</v>
      </c>
      <c r="Q33" s="1">
        <v>14825</v>
      </c>
      <c r="R33" s="1">
        <v>36823</v>
      </c>
      <c r="S33" s="1">
        <v>1607.20769</v>
      </c>
      <c r="T33" s="1">
        <v>48258</v>
      </c>
      <c r="U33" s="1">
        <v>0</v>
      </c>
      <c r="V33" s="1">
        <v>30374</v>
      </c>
      <c r="W33" s="1">
        <v>25187</v>
      </c>
      <c r="X33" s="1">
        <v>11569</v>
      </c>
      <c r="Y33" s="1">
        <v>14051</v>
      </c>
      <c r="Z33">
        <v>3017</v>
      </c>
      <c r="AA33">
        <v>-4.5338000000000003</v>
      </c>
      <c r="AB33">
        <v>0</v>
      </c>
      <c r="AC33">
        <v>-61</v>
      </c>
      <c r="AD33">
        <v>-5785</v>
      </c>
      <c r="AE33">
        <v>-1684</v>
      </c>
      <c r="AF33" t="s">
        <v>104</v>
      </c>
      <c r="AG33">
        <v>529</v>
      </c>
      <c r="AH33">
        <v>36.812800000000003</v>
      </c>
      <c r="AI33" t="s">
        <v>3120</v>
      </c>
    </row>
    <row r="34" spans="1:35" x14ac:dyDescent="0.25">
      <c r="A34" t="s">
        <v>102</v>
      </c>
      <c r="B34" s="3" t="s">
        <v>7</v>
      </c>
      <c r="C34" s="1" t="s">
        <v>103</v>
      </c>
      <c r="D34" s="2" t="s">
        <v>74</v>
      </c>
      <c r="E34" s="1">
        <v>39617</v>
      </c>
      <c r="F34" s="1">
        <v>1987</v>
      </c>
      <c r="G34" s="1">
        <v>15954</v>
      </c>
      <c r="H34" s="1">
        <v>25176</v>
      </c>
      <c r="I34" s="1">
        <v>83626</v>
      </c>
      <c r="J34" s="1">
        <v>177501</v>
      </c>
      <c r="K34" s="1">
        <v>65657</v>
      </c>
      <c r="L34" s="1">
        <v>141477</v>
      </c>
      <c r="M34" s="1">
        <v>0</v>
      </c>
      <c r="N34" s="1">
        <v>35457</v>
      </c>
      <c r="O34" s="1">
        <v>28937</v>
      </c>
      <c r="P34" s="1">
        <v>177501</v>
      </c>
      <c r="Q34" s="1">
        <v>14577</v>
      </c>
      <c r="R34" s="1">
        <v>36024</v>
      </c>
      <c r="S34" s="1">
        <v>1600</v>
      </c>
      <c r="T34" s="1">
        <v>46665</v>
      </c>
      <c r="U34" s="1">
        <v>882</v>
      </c>
      <c r="V34" s="1">
        <v>34143</v>
      </c>
      <c r="W34" s="1">
        <v>22529</v>
      </c>
      <c r="X34" s="1">
        <v>9078</v>
      </c>
      <c r="Y34" s="1">
        <v>13642</v>
      </c>
      <c r="Z34">
        <v>2937</v>
      </c>
      <c r="AA34">
        <v>-2.1440999999999999</v>
      </c>
      <c r="AB34">
        <v>0</v>
      </c>
      <c r="AC34">
        <v>-48</v>
      </c>
      <c r="AD34">
        <v>-6710</v>
      </c>
      <c r="AE34">
        <v>-2002</v>
      </c>
      <c r="AF34" t="s">
        <v>104</v>
      </c>
      <c r="AG34">
        <v>279</v>
      </c>
      <c r="AH34">
        <v>12.194000000000001</v>
      </c>
      <c r="AI34" t="s">
        <v>3117</v>
      </c>
    </row>
    <row r="35" spans="1:35" x14ac:dyDescent="0.25">
      <c r="A35" t="s">
        <v>102</v>
      </c>
      <c r="B35" s="3" t="s">
        <v>7</v>
      </c>
      <c r="C35" s="1" t="s">
        <v>103</v>
      </c>
      <c r="D35" s="2" t="s">
        <v>75</v>
      </c>
      <c r="E35" s="1">
        <v>39255</v>
      </c>
      <c r="F35" s="1">
        <v>1471</v>
      </c>
      <c r="G35" s="1">
        <v>16560</v>
      </c>
      <c r="H35" s="1">
        <v>26130</v>
      </c>
      <c r="I35" s="1">
        <v>86640</v>
      </c>
      <c r="J35" s="1">
        <v>176908</v>
      </c>
      <c r="K35" s="1">
        <v>67329</v>
      </c>
      <c r="L35" s="1">
        <v>133345</v>
      </c>
      <c r="M35" s="1">
        <v>3109</v>
      </c>
      <c r="N35" s="1">
        <v>39893</v>
      </c>
      <c r="O35" s="1">
        <v>28832</v>
      </c>
      <c r="P35" s="1">
        <v>176908</v>
      </c>
      <c r="Q35" s="1">
        <v>13975</v>
      </c>
      <c r="R35" s="1">
        <v>43563</v>
      </c>
      <c r="S35" s="1">
        <v>1606.6962900000001</v>
      </c>
      <c r="T35" s="1">
        <v>41105</v>
      </c>
      <c r="U35" s="1">
        <v>87</v>
      </c>
      <c r="V35" s="1">
        <v>33660</v>
      </c>
      <c r="W35" s="1">
        <v>24773</v>
      </c>
      <c r="X35" s="1">
        <v>10892</v>
      </c>
      <c r="Y35" s="1">
        <v>15210</v>
      </c>
      <c r="Z35">
        <v>2921</v>
      </c>
      <c r="AA35">
        <v>0.69769999999999999</v>
      </c>
      <c r="AB35">
        <v>0</v>
      </c>
      <c r="AC35">
        <v>-46</v>
      </c>
      <c r="AD35">
        <v>-6241</v>
      </c>
      <c r="AE35">
        <v>-1664</v>
      </c>
      <c r="AF35" t="s">
        <v>104</v>
      </c>
      <c r="AG35">
        <v>427</v>
      </c>
      <c r="AH35">
        <v>22.846399999999999</v>
      </c>
      <c r="AI35" t="s">
        <v>3118</v>
      </c>
    </row>
    <row r="36" spans="1:35" x14ac:dyDescent="0.25">
      <c r="A36" t="s">
        <v>102</v>
      </c>
      <c r="B36" s="3" t="s">
        <v>7</v>
      </c>
      <c r="C36" s="1" t="s">
        <v>103</v>
      </c>
      <c r="D36" s="2" t="s">
        <v>76</v>
      </c>
      <c r="E36" s="1">
        <v>39649</v>
      </c>
      <c r="F36" s="1">
        <v>278</v>
      </c>
      <c r="G36" s="1">
        <v>18464</v>
      </c>
      <c r="H36" s="1">
        <v>28399</v>
      </c>
      <c r="I36" s="1">
        <v>91643</v>
      </c>
      <c r="J36" s="1">
        <v>179098</v>
      </c>
      <c r="K36" s="1">
        <v>72347</v>
      </c>
      <c r="L36" s="1">
        <v>136513</v>
      </c>
      <c r="M36" s="1">
        <v>3109</v>
      </c>
      <c r="N36" s="1">
        <v>38885</v>
      </c>
      <c r="O36" s="1">
        <v>28840</v>
      </c>
      <c r="P36" s="1">
        <v>179098</v>
      </c>
      <c r="Q36" s="1">
        <v>13162</v>
      </c>
      <c r="R36" s="1">
        <v>42585</v>
      </c>
      <c r="S36" s="1">
        <v>1604.6818699999999</v>
      </c>
      <c r="T36" s="1">
        <v>40076</v>
      </c>
      <c r="U36" s="1">
        <v>88</v>
      </c>
      <c r="V36" s="1">
        <v>35651</v>
      </c>
      <c r="W36" s="1">
        <v>26992</v>
      </c>
      <c r="X36" s="1">
        <v>11480</v>
      </c>
      <c r="Y36" s="1">
        <v>15200</v>
      </c>
      <c r="Z36">
        <v>2943</v>
      </c>
      <c r="AA36">
        <v>1.4689000000000001</v>
      </c>
      <c r="AB36">
        <v>0</v>
      </c>
      <c r="AC36">
        <v>-48</v>
      </c>
      <c r="AD36">
        <v>-8493</v>
      </c>
      <c r="AE36">
        <v>-1666</v>
      </c>
      <c r="AF36" t="s">
        <v>104</v>
      </c>
      <c r="AG36">
        <v>-254</v>
      </c>
      <c r="AH36" t="s">
        <v>124</v>
      </c>
      <c r="AI36" t="s">
        <v>3119</v>
      </c>
    </row>
    <row r="37" spans="1:35" x14ac:dyDescent="0.25">
      <c r="A37" t="s">
        <v>102</v>
      </c>
      <c r="B37" s="3" t="s">
        <v>7</v>
      </c>
      <c r="C37" s="1" t="s">
        <v>103</v>
      </c>
      <c r="D37" s="2" t="s">
        <v>77</v>
      </c>
      <c r="E37" s="1">
        <v>37408</v>
      </c>
      <c r="F37" s="1">
        <v>213</v>
      </c>
      <c r="G37" s="1">
        <v>18226</v>
      </c>
      <c r="H37" s="1">
        <v>26942</v>
      </c>
      <c r="I37" s="1">
        <v>86825</v>
      </c>
      <c r="J37" s="1">
        <v>173606</v>
      </c>
      <c r="K37" s="1">
        <v>69222</v>
      </c>
      <c r="L37" s="1">
        <v>130766</v>
      </c>
      <c r="M37" s="1">
        <v>3109</v>
      </c>
      <c r="N37" s="1">
        <v>39113</v>
      </c>
      <c r="O37" s="1">
        <v>28778</v>
      </c>
      <c r="P37" s="1">
        <v>173606</v>
      </c>
      <c r="Q37" s="1">
        <v>13457</v>
      </c>
      <c r="R37" s="1">
        <v>42840</v>
      </c>
      <c r="S37" s="1">
        <v>1603.7184</v>
      </c>
      <c r="T37" s="1">
        <v>37767</v>
      </c>
      <c r="U37" s="1">
        <v>88</v>
      </c>
      <c r="V37" s="1">
        <v>33927</v>
      </c>
      <c r="W37" s="1">
        <v>27715</v>
      </c>
      <c r="X37" s="1">
        <v>11734</v>
      </c>
      <c r="Y37" s="1">
        <v>14837</v>
      </c>
      <c r="Z37">
        <v>2843</v>
      </c>
      <c r="AA37">
        <v>1.4206000000000001</v>
      </c>
      <c r="AB37">
        <v>0</v>
      </c>
      <c r="AC37">
        <v>-50</v>
      </c>
      <c r="AD37">
        <v>-8817</v>
      </c>
      <c r="AE37">
        <v>-1759</v>
      </c>
      <c r="AF37" t="s">
        <v>104</v>
      </c>
      <c r="AG37">
        <v>-224</v>
      </c>
      <c r="AH37" t="s">
        <v>124</v>
      </c>
      <c r="AI37" t="s">
        <v>3120</v>
      </c>
    </row>
    <row r="38" spans="1:35" x14ac:dyDescent="0.25">
      <c r="A38" t="s">
        <v>102</v>
      </c>
      <c r="B38" s="3" t="s">
        <v>7</v>
      </c>
      <c r="C38" s="1" t="s">
        <v>103</v>
      </c>
      <c r="D38" s="2" t="s">
        <v>78</v>
      </c>
      <c r="E38" s="1">
        <v>40485</v>
      </c>
      <c r="F38" s="1">
        <v>1040</v>
      </c>
      <c r="G38" s="1">
        <v>18921</v>
      </c>
      <c r="H38" s="1">
        <v>27893</v>
      </c>
      <c r="I38" s="1">
        <v>81501</v>
      </c>
      <c r="J38" s="1">
        <v>166344</v>
      </c>
      <c r="K38" s="1">
        <v>62412</v>
      </c>
      <c r="L38" s="1">
        <v>123170</v>
      </c>
      <c r="M38" s="1">
        <v>3109</v>
      </c>
      <c r="N38" s="1">
        <v>39498</v>
      </c>
      <c r="O38" s="1">
        <v>28780</v>
      </c>
      <c r="P38" s="1">
        <v>166344</v>
      </c>
      <c r="Q38" s="1">
        <v>13816</v>
      </c>
      <c r="R38" s="1">
        <v>43174</v>
      </c>
      <c r="S38" s="1">
        <v>1500</v>
      </c>
      <c r="T38" s="1">
        <v>36183</v>
      </c>
      <c r="U38" s="1">
        <v>127</v>
      </c>
      <c r="V38" s="1">
        <v>35913</v>
      </c>
      <c r="W38" s="1">
        <v>23621</v>
      </c>
      <c r="X38" s="1">
        <v>8535</v>
      </c>
      <c r="Y38" s="1">
        <v>14039</v>
      </c>
      <c r="Z38">
        <v>2915</v>
      </c>
      <c r="AA38">
        <v>2.9969000000000001</v>
      </c>
      <c r="AB38">
        <v>0</v>
      </c>
      <c r="AC38">
        <v>37</v>
      </c>
      <c r="AD38">
        <v>-8240</v>
      </c>
      <c r="AE38">
        <v>-1785</v>
      </c>
      <c r="AF38" t="s">
        <v>104</v>
      </c>
      <c r="AG38">
        <v>134</v>
      </c>
      <c r="AH38">
        <v>11.2889</v>
      </c>
      <c r="AI38" t="s">
        <v>3117</v>
      </c>
    </row>
    <row r="39" spans="1:35" x14ac:dyDescent="0.25">
      <c r="A39" t="s">
        <v>102</v>
      </c>
      <c r="B39" s="3" t="s">
        <v>7</v>
      </c>
      <c r="C39" s="1" t="s">
        <v>103</v>
      </c>
      <c r="D39" s="2" t="s">
        <v>79</v>
      </c>
      <c r="E39" s="1">
        <v>38983</v>
      </c>
      <c r="F39" s="1">
        <v>1717</v>
      </c>
      <c r="G39" s="1">
        <v>18599</v>
      </c>
      <c r="H39" s="1">
        <v>26814</v>
      </c>
      <c r="I39" s="1">
        <v>81164</v>
      </c>
      <c r="J39" s="1">
        <v>168539</v>
      </c>
      <c r="K39" s="1">
        <v>62563</v>
      </c>
      <c r="L39" s="1">
        <v>131178</v>
      </c>
      <c r="M39" s="1">
        <v>7964</v>
      </c>
      <c r="N39" s="1">
        <v>28814</v>
      </c>
      <c r="O39" s="1">
        <v>23878</v>
      </c>
      <c r="P39" s="1">
        <v>168539</v>
      </c>
      <c r="Q39" s="1">
        <v>12903</v>
      </c>
      <c r="R39" s="1">
        <v>37361</v>
      </c>
      <c r="S39" s="1">
        <v>1388.97371</v>
      </c>
      <c r="T39" s="1">
        <v>32123</v>
      </c>
      <c r="U39" s="1">
        <v>1019</v>
      </c>
      <c r="V39" s="1">
        <v>33166</v>
      </c>
      <c r="W39" s="1">
        <v>27242</v>
      </c>
      <c r="X39" s="1">
        <v>11067</v>
      </c>
      <c r="Y39" s="1">
        <v>15357</v>
      </c>
      <c r="Z39">
        <v>2876</v>
      </c>
      <c r="AA39">
        <v>3.7444000000000002</v>
      </c>
      <c r="AB39">
        <v>0</v>
      </c>
      <c r="AC39">
        <v>-32</v>
      </c>
      <c r="AD39">
        <v>-6427</v>
      </c>
      <c r="AE39">
        <v>-1947</v>
      </c>
      <c r="AF39" t="s">
        <v>104</v>
      </c>
      <c r="AG39">
        <v>842</v>
      </c>
      <c r="AH39">
        <v>33.058500000000002</v>
      </c>
      <c r="AI39" t="s">
        <v>3118</v>
      </c>
    </row>
    <row r="40" spans="1:35" x14ac:dyDescent="0.25">
      <c r="A40" t="s">
        <v>102</v>
      </c>
      <c r="B40" s="3" t="s">
        <v>7</v>
      </c>
      <c r="C40" s="1" t="s">
        <v>103</v>
      </c>
      <c r="D40" s="2" t="s">
        <v>80</v>
      </c>
      <c r="E40" s="1">
        <v>39075</v>
      </c>
      <c r="F40" s="1">
        <v>1414</v>
      </c>
      <c r="G40" s="1">
        <v>17940</v>
      </c>
      <c r="H40" s="1">
        <v>24198</v>
      </c>
      <c r="I40" s="1">
        <v>77745</v>
      </c>
      <c r="J40" s="1">
        <v>163110</v>
      </c>
      <c r="K40" s="1">
        <v>60021</v>
      </c>
      <c r="L40" s="1">
        <v>124106</v>
      </c>
      <c r="M40" s="1">
        <v>10391</v>
      </c>
      <c r="N40" s="1">
        <v>27983</v>
      </c>
      <c r="O40" s="1">
        <v>23818</v>
      </c>
      <c r="P40" s="1">
        <v>163110</v>
      </c>
      <c r="Q40" s="1">
        <v>12191</v>
      </c>
      <c r="R40" s="1">
        <v>39004</v>
      </c>
      <c r="S40" s="1">
        <v>1384.13786</v>
      </c>
      <c r="T40" s="1">
        <v>26748</v>
      </c>
      <c r="U40" s="1">
        <v>214</v>
      </c>
      <c r="V40" s="1">
        <v>33824</v>
      </c>
      <c r="W40" s="1">
        <v>26820</v>
      </c>
      <c r="X40" s="1">
        <v>11119</v>
      </c>
      <c r="Y40" s="1">
        <v>14777</v>
      </c>
      <c r="Z40">
        <v>2925</v>
      </c>
      <c r="AA40">
        <v>3.8841000000000001</v>
      </c>
      <c r="AB40">
        <v>0</v>
      </c>
      <c r="AC40">
        <v>16</v>
      </c>
      <c r="AD40">
        <v>-5775</v>
      </c>
      <c r="AE40">
        <v>-1893</v>
      </c>
      <c r="AF40" t="s">
        <v>104</v>
      </c>
      <c r="AG40">
        <v>742</v>
      </c>
      <c r="AH40">
        <v>34.835599999999999</v>
      </c>
      <c r="AI40" t="s">
        <v>3119</v>
      </c>
    </row>
    <row r="41" spans="1:35" x14ac:dyDescent="0.25">
      <c r="A41" t="s">
        <v>102</v>
      </c>
      <c r="B41" s="3" t="s">
        <v>7</v>
      </c>
      <c r="C41" s="1" t="s">
        <v>103</v>
      </c>
      <c r="D41" s="2" t="s">
        <v>81</v>
      </c>
      <c r="E41" s="1">
        <v>36884</v>
      </c>
      <c r="F41" s="1">
        <v>1175</v>
      </c>
      <c r="G41" s="1">
        <v>17746</v>
      </c>
      <c r="H41" s="1">
        <v>24306</v>
      </c>
      <c r="I41" s="1">
        <v>72570</v>
      </c>
      <c r="J41" s="1">
        <v>153775</v>
      </c>
      <c r="K41" s="1">
        <v>56427</v>
      </c>
      <c r="L41" s="1">
        <v>115328</v>
      </c>
      <c r="M41" s="1">
        <v>10503</v>
      </c>
      <c r="N41" s="1">
        <v>27196</v>
      </c>
      <c r="O41" s="1">
        <v>23776</v>
      </c>
      <c r="P41" s="1">
        <v>153775</v>
      </c>
      <c r="Q41" s="1">
        <v>11017</v>
      </c>
      <c r="R41" s="1">
        <v>38447</v>
      </c>
      <c r="S41" s="1">
        <v>1374.63904</v>
      </c>
      <c r="T41" s="1">
        <v>18424</v>
      </c>
      <c r="U41" s="1">
        <v>215</v>
      </c>
      <c r="V41" s="1">
        <v>32617</v>
      </c>
      <c r="W41" s="1">
        <v>27117</v>
      </c>
      <c r="X41" s="1">
        <v>12559</v>
      </c>
      <c r="Y41" s="1">
        <v>15200</v>
      </c>
      <c r="Z41">
        <v>2952</v>
      </c>
      <c r="AA41">
        <v>-2.3174000000000001</v>
      </c>
      <c r="AB41">
        <v>0</v>
      </c>
      <c r="AC41">
        <v>-12</v>
      </c>
      <c r="AD41">
        <v>-6407</v>
      </c>
      <c r="AE41">
        <v>-1940</v>
      </c>
      <c r="AF41" t="s">
        <v>104</v>
      </c>
      <c r="AG41">
        <v>409</v>
      </c>
      <c r="AH41">
        <v>25.6587</v>
      </c>
      <c r="AI41" t="s">
        <v>3120</v>
      </c>
    </row>
    <row r="42" spans="1:35" x14ac:dyDescent="0.25">
      <c r="A42" t="s">
        <v>102</v>
      </c>
      <c r="B42" s="3" t="s">
        <v>7</v>
      </c>
      <c r="C42" s="1" t="s">
        <v>103</v>
      </c>
      <c r="D42" s="2" t="s">
        <v>82</v>
      </c>
      <c r="E42" s="1">
        <v>39307</v>
      </c>
      <c r="F42" s="1">
        <v>1194</v>
      </c>
      <c r="G42" s="1">
        <v>17133</v>
      </c>
      <c r="H42" s="1">
        <v>26121</v>
      </c>
      <c r="I42" s="1">
        <v>69996</v>
      </c>
      <c r="J42" s="1">
        <v>149422</v>
      </c>
      <c r="K42" s="1">
        <v>53992</v>
      </c>
      <c r="L42" s="1">
        <v>112422</v>
      </c>
      <c r="M42" s="1">
        <v>10391</v>
      </c>
      <c r="N42" s="1">
        <v>25853</v>
      </c>
      <c r="O42" s="1">
        <v>23834</v>
      </c>
      <c r="P42" s="1">
        <v>149422</v>
      </c>
      <c r="Q42" s="1">
        <v>10057</v>
      </c>
      <c r="R42" s="1">
        <v>37000</v>
      </c>
      <c r="S42" s="1">
        <v>1400</v>
      </c>
      <c r="T42" s="1">
        <v>16050</v>
      </c>
      <c r="U42" s="1">
        <v>302</v>
      </c>
      <c r="V42" s="1">
        <v>35215</v>
      </c>
      <c r="W42" s="1">
        <v>25166</v>
      </c>
      <c r="X42" s="1">
        <v>10395</v>
      </c>
      <c r="Y42" s="1">
        <v>14714</v>
      </c>
      <c r="Z42">
        <v>3190</v>
      </c>
      <c r="AA42">
        <v>3.4666999999999999</v>
      </c>
      <c r="AB42">
        <v>0</v>
      </c>
      <c r="AC42">
        <v>49</v>
      </c>
      <c r="AD42">
        <v>-8369</v>
      </c>
      <c r="AE42">
        <v>-2064</v>
      </c>
      <c r="AF42" t="s">
        <v>104</v>
      </c>
      <c r="AG42">
        <v>-35645</v>
      </c>
      <c r="AH42" t="s">
        <v>124</v>
      </c>
      <c r="AI42" t="s">
        <v>3117</v>
      </c>
    </row>
    <row r="43" spans="1:35" x14ac:dyDescent="0.25">
      <c r="A43" t="s">
        <v>102</v>
      </c>
      <c r="B43" s="3" t="s">
        <v>7</v>
      </c>
      <c r="C43" s="1" t="s">
        <v>103</v>
      </c>
      <c r="D43" s="2" t="s">
        <v>83</v>
      </c>
      <c r="E43" s="1">
        <v>37576</v>
      </c>
      <c r="F43" s="1">
        <v>1833</v>
      </c>
      <c r="G43" s="1">
        <v>21514</v>
      </c>
      <c r="H43" s="1">
        <v>31925</v>
      </c>
      <c r="I43" s="1">
        <v>72107</v>
      </c>
      <c r="J43" s="1">
        <v>155456</v>
      </c>
      <c r="K43" s="1">
        <v>57623</v>
      </c>
      <c r="L43" s="1">
        <v>112827</v>
      </c>
      <c r="M43" s="1">
        <v>10391</v>
      </c>
      <c r="N43" s="1">
        <v>31268</v>
      </c>
      <c r="O43" s="1">
        <v>26443</v>
      </c>
      <c r="P43" s="1">
        <v>155456</v>
      </c>
      <c r="Q43" s="1">
        <v>11533</v>
      </c>
      <c r="R43" s="1">
        <v>42629</v>
      </c>
      <c r="S43" s="1">
        <v>1566.0199</v>
      </c>
      <c r="T43" s="1">
        <v>16653</v>
      </c>
      <c r="U43" s="1">
        <v>357</v>
      </c>
      <c r="V43" s="1">
        <v>32735</v>
      </c>
      <c r="W43" s="1">
        <v>26313</v>
      </c>
      <c r="X43" s="1">
        <v>13015</v>
      </c>
      <c r="Y43" s="1">
        <v>15672</v>
      </c>
      <c r="Z43">
        <v>2849</v>
      </c>
      <c r="AA43">
        <v>2.3338999999999999</v>
      </c>
      <c r="AB43">
        <v>0</v>
      </c>
      <c r="AC43">
        <v>-44</v>
      </c>
      <c r="AD43">
        <v>-15164</v>
      </c>
      <c r="AE43">
        <v>-1945</v>
      </c>
      <c r="AF43" t="s">
        <v>104</v>
      </c>
      <c r="AG43">
        <v>357</v>
      </c>
      <c r="AH43">
        <v>16.1465</v>
      </c>
      <c r="AI43" t="s">
        <v>3118</v>
      </c>
    </row>
    <row r="44" spans="1:35" x14ac:dyDescent="0.25">
      <c r="A44" t="s">
        <v>102</v>
      </c>
      <c r="B44" s="3" t="s">
        <v>7</v>
      </c>
      <c r="C44" s="1" t="s">
        <v>103</v>
      </c>
      <c r="D44" s="2" t="s">
        <v>84</v>
      </c>
      <c r="E44" s="1">
        <v>37614</v>
      </c>
      <c r="F44" s="1">
        <v>1846</v>
      </c>
      <c r="G44" s="1">
        <v>21232</v>
      </c>
      <c r="H44" s="1">
        <v>32613</v>
      </c>
      <c r="I44" s="1">
        <v>70233</v>
      </c>
      <c r="J44" s="1">
        <v>151987</v>
      </c>
      <c r="K44" s="1">
        <v>56651</v>
      </c>
      <c r="L44" s="1">
        <v>110377</v>
      </c>
      <c r="M44" s="1">
        <v>10391</v>
      </c>
      <c r="N44" s="1">
        <v>30309</v>
      </c>
      <c r="O44" s="1">
        <v>26399</v>
      </c>
      <c r="P44" s="1">
        <v>151987</v>
      </c>
      <c r="Q44" s="1">
        <v>9889</v>
      </c>
      <c r="R44" s="1">
        <v>41610</v>
      </c>
      <c r="S44" s="1">
        <v>1565.9544800000001</v>
      </c>
      <c r="T44" s="1">
        <v>14793</v>
      </c>
      <c r="U44" s="1">
        <v>359</v>
      </c>
      <c r="V44" s="1">
        <v>32678</v>
      </c>
      <c r="W44" s="1">
        <v>26425</v>
      </c>
      <c r="X44" s="1">
        <v>11117</v>
      </c>
      <c r="Y44" s="1">
        <v>15433</v>
      </c>
      <c r="Z44">
        <v>2847</v>
      </c>
      <c r="AA44">
        <v>-4.4676</v>
      </c>
      <c r="AB44">
        <v>0</v>
      </c>
      <c r="AC44">
        <v>-32</v>
      </c>
      <c r="AD44">
        <v>-17671</v>
      </c>
      <c r="AE44">
        <v>-2065</v>
      </c>
      <c r="AF44" t="s">
        <v>104</v>
      </c>
      <c r="AG44">
        <v>241</v>
      </c>
      <c r="AH44">
        <v>11.251099999999999</v>
      </c>
      <c r="AI44" t="s">
        <v>3119</v>
      </c>
    </row>
    <row r="45" spans="1:35" x14ac:dyDescent="0.25">
      <c r="A45" t="s">
        <v>102</v>
      </c>
      <c r="B45" s="3" t="s">
        <v>7</v>
      </c>
      <c r="C45" s="1" t="s">
        <v>103</v>
      </c>
      <c r="D45" s="2" t="s">
        <v>85</v>
      </c>
      <c r="E45" s="1">
        <v>37759</v>
      </c>
      <c r="F45" s="1">
        <v>1315</v>
      </c>
      <c r="G45" s="1">
        <v>16769</v>
      </c>
      <c r="H45" s="1">
        <v>31455</v>
      </c>
      <c r="I45" s="1">
        <v>69216</v>
      </c>
      <c r="J45" s="1">
        <v>150194</v>
      </c>
      <c r="K45" s="1">
        <v>56577</v>
      </c>
      <c r="L45" s="1">
        <v>110054</v>
      </c>
      <c r="M45" s="1">
        <v>10391</v>
      </c>
      <c r="N45" s="1">
        <v>28865</v>
      </c>
      <c r="O45" s="1">
        <v>26334</v>
      </c>
      <c r="P45" s="1">
        <v>150194</v>
      </c>
      <c r="Q45" s="1">
        <v>8283</v>
      </c>
      <c r="R45" s="1">
        <v>40140</v>
      </c>
      <c r="S45" s="1">
        <v>1565.8551299999999</v>
      </c>
      <c r="T45" s="1">
        <v>14224</v>
      </c>
      <c r="U45" s="1">
        <v>311</v>
      </c>
      <c r="V45" s="1">
        <v>32910</v>
      </c>
      <c r="W45" s="1">
        <v>27576</v>
      </c>
      <c r="X45" s="1">
        <v>12485</v>
      </c>
      <c r="Y45" s="1">
        <v>15844</v>
      </c>
      <c r="Z45">
        <v>2973</v>
      </c>
      <c r="AA45">
        <v>4.3239000000000001</v>
      </c>
      <c r="AB45">
        <v>0</v>
      </c>
      <c r="AC45">
        <v>-21</v>
      </c>
      <c r="AD45">
        <v>-17259</v>
      </c>
      <c r="AE45">
        <v>-1994</v>
      </c>
      <c r="AF45" t="s">
        <v>104</v>
      </c>
      <c r="AG45">
        <v>216</v>
      </c>
      <c r="AH45">
        <v>13.793100000000001</v>
      </c>
      <c r="AI45" t="s">
        <v>3120</v>
      </c>
    </row>
    <row r="46" spans="1:35" x14ac:dyDescent="0.25">
      <c r="A46" t="s">
        <v>102</v>
      </c>
      <c r="B46" s="3" t="s">
        <v>7</v>
      </c>
      <c r="C46" s="1" t="s">
        <v>103</v>
      </c>
      <c r="D46" s="2" t="s">
        <v>86</v>
      </c>
      <c r="E46" s="1">
        <v>37990</v>
      </c>
      <c r="F46" s="1">
        <v>725</v>
      </c>
      <c r="G46" s="1">
        <v>15499</v>
      </c>
      <c r="H46" s="1">
        <v>31647</v>
      </c>
      <c r="I46" s="1">
        <v>64923</v>
      </c>
      <c r="J46" s="1">
        <v>144603</v>
      </c>
      <c r="K46" s="1">
        <v>53226</v>
      </c>
      <c r="L46" s="1">
        <v>105612</v>
      </c>
      <c r="M46" s="1">
        <v>10391</v>
      </c>
      <c r="N46" s="1">
        <v>27729</v>
      </c>
      <c r="O46" s="1">
        <v>26391</v>
      </c>
      <c r="P46" s="1">
        <v>144603</v>
      </c>
      <c r="Q46" s="1">
        <v>7183</v>
      </c>
      <c r="R46" s="1">
        <v>38991</v>
      </c>
      <c r="S46" s="1">
        <v>1564.72729</v>
      </c>
      <c r="T46" s="1">
        <v>13833</v>
      </c>
      <c r="U46" s="1">
        <v>253</v>
      </c>
      <c r="V46" s="1">
        <v>33174</v>
      </c>
      <c r="W46" s="1">
        <v>24551</v>
      </c>
      <c r="X46" s="1">
        <v>9964</v>
      </c>
      <c r="Y46" s="1">
        <v>14324</v>
      </c>
      <c r="Z46">
        <v>3245</v>
      </c>
      <c r="AA46">
        <v>3.0041000000000002</v>
      </c>
      <c r="AB46">
        <v>0</v>
      </c>
      <c r="AC46">
        <v>110</v>
      </c>
      <c r="AD46">
        <v>-18268</v>
      </c>
      <c r="AE46">
        <v>-2178</v>
      </c>
      <c r="AF46" t="s">
        <v>104</v>
      </c>
      <c r="AG46">
        <v>-293</v>
      </c>
      <c r="AH46" t="s">
        <v>124</v>
      </c>
      <c r="AI46" t="s">
        <v>3117</v>
      </c>
    </row>
    <row r="47" spans="1:35" x14ac:dyDescent="0.25">
      <c r="A47" t="s">
        <v>102</v>
      </c>
      <c r="B47" s="3" t="s">
        <v>7</v>
      </c>
      <c r="C47" s="1" t="s">
        <v>103</v>
      </c>
      <c r="D47" s="2" t="s">
        <v>87</v>
      </c>
      <c r="E47" s="1">
        <v>36719</v>
      </c>
      <c r="F47" s="1">
        <v>2107</v>
      </c>
      <c r="G47" s="1">
        <v>20297</v>
      </c>
      <c r="H47" s="1">
        <v>31977</v>
      </c>
      <c r="I47" s="1">
        <v>74052</v>
      </c>
      <c r="J47" s="1">
        <v>148497</v>
      </c>
      <c r="K47" s="1">
        <v>51748</v>
      </c>
      <c r="L47" s="1">
        <v>102881</v>
      </c>
      <c r="M47" s="1">
        <v>10391</v>
      </c>
      <c r="N47" s="1">
        <v>34353</v>
      </c>
      <c r="O47" s="1">
        <v>26330</v>
      </c>
      <c r="P47" s="1">
        <v>148497</v>
      </c>
      <c r="Q47" s="1">
        <v>6595</v>
      </c>
      <c r="R47" s="1">
        <v>45616</v>
      </c>
      <c r="S47" s="1">
        <v>1564.56188</v>
      </c>
      <c r="T47" s="1">
        <v>11688</v>
      </c>
      <c r="U47" s="1">
        <v>381</v>
      </c>
      <c r="V47" s="1">
        <v>31734</v>
      </c>
      <c r="W47" s="1">
        <v>25646</v>
      </c>
      <c r="X47" s="1">
        <v>10512</v>
      </c>
      <c r="Y47" s="1">
        <v>15220</v>
      </c>
      <c r="Z47">
        <v>2942</v>
      </c>
      <c r="AA47">
        <v>7.8068</v>
      </c>
      <c r="AB47">
        <v>0</v>
      </c>
      <c r="AC47">
        <v>11</v>
      </c>
      <c r="AD47">
        <v>-8130</v>
      </c>
      <c r="AE47">
        <v>-1573</v>
      </c>
      <c r="AF47" t="s">
        <v>104</v>
      </c>
      <c r="AG47">
        <v>107</v>
      </c>
      <c r="AH47">
        <v>4.8658000000000001</v>
      </c>
      <c r="AI47" t="s">
        <v>3118</v>
      </c>
    </row>
    <row r="48" spans="1:35" x14ac:dyDescent="0.25">
      <c r="A48" t="s">
        <v>102</v>
      </c>
      <c r="B48" s="3" t="s">
        <v>7</v>
      </c>
      <c r="C48" s="1" t="s">
        <v>103</v>
      </c>
      <c r="D48" s="2" t="s">
        <v>88</v>
      </c>
      <c r="E48" s="1">
        <v>39373</v>
      </c>
      <c r="F48" s="1">
        <v>2992</v>
      </c>
      <c r="G48" s="1">
        <v>20471</v>
      </c>
      <c r="H48" s="1">
        <v>32769</v>
      </c>
      <c r="I48" s="1">
        <v>75696</v>
      </c>
      <c r="J48" s="1">
        <v>150415</v>
      </c>
      <c r="K48" s="1">
        <v>53848</v>
      </c>
      <c r="L48" s="1">
        <v>108383</v>
      </c>
      <c r="M48" s="1">
        <v>10391</v>
      </c>
      <c r="N48" s="1">
        <v>30727</v>
      </c>
      <c r="O48" s="1">
        <v>24412</v>
      </c>
      <c r="P48" s="1">
        <v>150415</v>
      </c>
      <c r="Q48" s="1">
        <v>4729</v>
      </c>
      <c r="R48" s="1">
        <v>42032</v>
      </c>
      <c r="S48" s="1">
        <v>1561.76611</v>
      </c>
      <c r="T48" s="1">
        <v>12054</v>
      </c>
      <c r="U48" s="1">
        <v>468</v>
      </c>
      <c r="V48" s="1">
        <v>33793</v>
      </c>
      <c r="W48" s="1">
        <v>25412</v>
      </c>
      <c r="X48" s="1">
        <v>11789</v>
      </c>
      <c r="Y48" s="1">
        <v>14105</v>
      </c>
      <c r="Z48">
        <v>2924</v>
      </c>
      <c r="AA48">
        <v>18.686299999999999</v>
      </c>
      <c r="AB48">
        <v>0</v>
      </c>
      <c r="AC48">
        <v>-31</v>
      </c>
      <c r="AD48">
        <v>-8894</v>
      </c>
      <c r="AE48">
        <v>-1176</v>
      </c>
      <c r="AF48" t="s">
        <v>104</v>
      </c>
      <c r="AG48">
        <v>-61</v>
      </c>
      <c r="AH48" t="s">
        <v>124</v>
      </c>
      <c r="AI48" t="s">
        <v>3119</v>
      </c>
    </row>
    <row r="49" spans="1:35" x14ac:dyDescent="0.25">
      <c r="A49" t="s">
        <v>102</v>
      </c>
      <c r="B49" s="3" t="s">
        <v>7</v>
      </c>
      <c r="C49" s="1" t="s">
        <v>103</v>
      </c>
      <c r="D49" s="2" t="s">
        <v>89</v>
      </c>
      <c r="E49" s="1">
        <v>36194</v>
      </c>
      <c r="F49" s="1">
        <v>3366</v>
      </c>
      <c r="G49" s="1">
        <v>20975</v>
      </c>
      <c r="H49" s="1">
        <v>29593</v>
      </c>
      <c r="I49" s="1">
        <v>72426</v>
      </c>
      <c r="J49" s="1">
        <v>145846</v>
      </c>
      <c r="K49" s="1">
        <v>51682</v>
      </c>
      <c r="L49" s="1">
        <v>106760</v>
      </c>
      <c r="M49" s="1">
        <v>10391</v>
      </c>
      <c r="N49" s="1">
        <v>27807</v>
      </c>
      <c r="O49" s="1">
        <v>24347</v>
      </c>
      <c r="P49" s="1">
        <v>145846</v>
      </c>
      <c r="Q49" s="1">
        <v>1951</v>
      </c>
      <c r="R49" s="1">
        <v>39086</v>
      </c>
      <c r="S49" s="1">
        <v>1500.14993</v>
      </c>
      <c r="T49" s="1">
        <v>12538</v>
      </c>
      <c r="U49" s="1">
        <v>503</v>
      </c>
      <c r="V49" s="1">
        <v>31685</v>
      </c>
      <c r="W49" s="1">
        <v>24739</v>
      </c>
      <c r="X49" s="1">
        <v>12990</v>
      </c>
      <c r="Y49" s="1">
        <v>13991</v>
      </c>
      <c r="Z49">
        <v>2994</v>
      </c>
      <c r="AA49">
        <v>14.989100000000001</v>
      </c>
      <c r="AB49">
        <v>0</v>
      </c>
      <c r="AC49">
        <v>-22</v>
      </c>
      <c r="AD49">
        <v>-7106</v>
      </c>
      <c r="AE49">
        <v>-1322</v>
      </c>
      <c r="AF49" t="s">
        <v>104</v>
      </c>
      <c r="AG49">
        <v>137</v>
      </c>
      <c r="AH49">
        <v>3.8613</v>
      </c>
      <c r="AI49" t="s">
        <v>3120</v>
      </c>
    </row>
    <row r="50" spans="1:35" x14ac:dyDescent="0.25">
      <c r="A50" t="s">
        <v>102</v>
      </c>
      <c r="B50" s="3" t="s">
        <v>7</v>
      </c>
      <c r="C50" s="1" t="s">
        <v>103</v>
      </c>
      <c r="D50" s="2" t="s">
        <v>90</v>
      </c>
      <c r="E50" s="1">
        <v>36882</v>
      </c>
      <c r="F50" s="1">
        <v>1406</v>
      </c>
      <c r="G50" s="1">
        <v>21061</v>
      </c>
      <c r="H50" s="1">
        <v>26616</v>
      </c>
      <c r="I50" s="1">
        <v>62340</v>
      </c>
      <c r="J50" s="1">
        <v>138898</v>
      </c>
      <c r="K50" s="1">
        <v>47214</v>
      </c>
      <c r="L50" s="1">
        <v>101739</v>
      </c>
      <c r="M50" s="1">
        <v>10391</v>
      </c>
      <c r="N50" s="1">
        <v>25789</v>
      </c>
      <c r="O50" s="1">
        <v>24257</v>
      </c>
      <c r="P50" s="1">
        <v>138898</v>
      </c>
      <c r="Q50" s="1">
        <v>266</v>
      </c>
      <c r="R50" s="1">
        <v>37159</v>
      </c>
      <c r="S50" s="1">
        <v>1500.1369999999999</v>
      </c>
      <c r="T50" s="1">
        <v>11717</v>
      </c>
      <c r="U50" s="1">
        <v>896</v>
      </c>
      <c r="V50" s="1">
        <v>32404</v>
      </c>
      <c r="W50" s="1">
        <v>21497</v>
      </c>
      <c r="X50" s="1">
        <v>8699</v>
      </c>
      <c r="Y50" s="1">
        <v>12125</v>
      </c>
      <c r="Z50">
        <v>3402</v>
      </c>
      <c r="AA50">
        <v>14.090299999999999</v>
      </c>
      <c r="AB50">
        <v>0</v>
      </c>
      <c r="AC50">
        <v>101</v>
      </c>
      <c r="AD50">
        <v>-9874</v>
      </c>
      <c r="AE50">
        <v>-1088</v>
      </c>
      <c r="AF50" t="s">
        <v>104</v>
      </c>
      <c r="AG50">
        <v>-173</v>
      </c>
      <c r="AH50" t="s">
        <v>124</v>
      </c>
      <c r="AI50" t="s">
        <v>3117</v>
      </c>
    </row>
    <row r="51" spans="1:35" x14ac:dyDescent="0.25">
      <c r="A51" t="s">
        <v>102</v>
      </c>
      <c r="B51" s="3" t="s">
        <v>7</v>
      </c>
      <c r="C51" s="1" t="s">
        <v>103</v>
      </c>
      <c r="D51" s="2" t="s">
        <v>91</v>
      </c>
      <c r="E51" s="1">
        <v>34060</v>
      </c>
      <c r="F51" s="1">
        <v>2162</v>
      </c>
      <c r="G51" s="1">
        <v>27466</v>
      </c>
      <c r="H51" s="1">
        <v>33476</v>
      </c>
      <c r="I51" s="1">
        <v>61584</v>
      </c>
      <c r="J51" s="1">
        <v>137238</v>
      </c>
      <c r="K51" s="1">
        <v>52569</v>
      </c>
      <c r="L51" s="1">
        <v>106522</v>
      </c>
      <c r="M51" s="1">
        <v>6998</v>
      </c>
      <c r="N51" s="1">
        <v>22747</v>
      </c>
      <c r="O51" s="1">
        <v>24041</v>
      </c>
      <c r="P51" s="1">
        <v>137238</v>
      </c>
      <c r="Q51" s="1">
        <v>-236</v>
      </c>
      <c r="R51" s="1">
        <v>30716</v>
      </c>
      <c r="S51" s="1">
        <v>1500</v>
      </c>
      <c r="T51" s="1">
        <v>8566</v>
      </c>
      <c r="U51" s="1">
        <v>203</v>
      </c>
      <c r="V51" s="1">
        <v>29424</v>
      </c>
      <c r="W51" s="1">
        <v>22137</v>
      </c>
      <c r="X51" s="1">
        <v>8725</v>
      </c>
      <c r="Y51" s="1">
        <v>13044</v>
      </c>
      <c r="Z51">
        <v>2710</v>
      </c>
      <c r="AA51">
        <v>27.165400000000002</v>
      </c>
      <c r="AB51">
        <v>0</v>
      </c>
      <c r="AC51">
        <v>-138</v>
      </c>
      <c r="AD51">
        <v>-18840</v>
      </c>
      <c r="AE51">
        <v>-1261</v>
      </c>
      <c r="AF51" t="s">
        <v>104</v>
      </c>
      <c r="AG51">
        <v>-25</v>
      </c>
      <c r="AH51" t="s">
        <v>124</v>
      </c>
      <c r="AI51" t="s">
        <v>3118</v>
      </c>
    </row>
    <row r="52" spans="1:35" x14ac:dyDescent="0.25">
      <c r="A52" t="s">
        <v>102</v>
      </c>
      <c r="B52" s="3" t="s">
        <v>7</v>
      </c>
      <c r="C52" s="1" t="s">
        <v>103</v>
      </c>
      <c r="D52" s="2" t="s">
        <v>92</v>
      </c>
      <c r="E52" s="1">
        <v>33174</v>
      </c>
      <c r="F52" s="1">
        <v>1536</v>
      </c>
      <c r="G52" s="1">
        <v>26773</v>
      </c>
      <c r="H52" s="1">
        <v>31534</v>
      </c>
      <c r="I52" s="1">
        <v>57807</v>
      </c>
      <c r="J52" s="1">
        <v>131899</v>
      </c>
      <c r="K52" s="1">
        <v>50347</v>
      </c>
      <c r="L52" s="1">
        <v>101000</v>
      </c>
      <c r="M52" s="1">
        <v>6998</v>
      </c>
      <c r="N52" s="1">
        <v>23015</v>
      </c>
      <c r="O52" s="1">
        <v>24042</v>
      </c>
      <c r="P52" s="1">
        <v>131899</v>
      </c>
      <c r="Q52" s="1">
        <v>-2195</v>
      </c>
      <c r="R52" s="1">
        <v>30899</v>
      </c>
      <c r="S52" s="1">
        <v>1500</v>
      </c>
      <c r="T52" s="1">
        <v>8161</v>
      </c>
      <c r="U52" s="1">
        <v>202</v>
      </c>
      <c r="V52" s="1">
        <v>28609</v>
      </c>
      <c r="W52" s="1">
        <v>20755</v>
      </c>
      <c r="X52" s="1">
        <v>8662</v>
      </c>
      <c r="Y52" s="1">
        <v>11533</v>
      </c>
      <c r="Z52">
        <v>2623</v>
      </c>
      <c r="AA52">
        <v>43.940600000000003</v>
      </c>
      <c r="AB52">
        <v>0</v>
      </c>
      <c r="AC52">
        <v>-243</v>
      </c>
      <c r="AD52">
        <v>-18550</v>
      </c>
      <c r="AE52">
        <v>-1011</v>
      </c>
      <c r="AF52" t="s">
        <v>104</v>
      </c>
      <c r="AG52">
        <v>361</v>
      </c>
      <c r="AH52">
        <v>18.297000000000001</v>
      </c>
      <c r="AI52" t="s">
        <v>3119</v>
      </c>
    </row>
    <row r="53" spans="1:35" x14ac:dyDescent="0.25">
      <c r="A53" t="s">
        <v>102</v>
      </c>
      <c r="B53" s="3" t="s">
        <v>7</v>
      </c>
      <c r="C53" s="1" t="s">
        <v>103</v>
      </c>
      <c r="D53" s="2" t="s">
        <v>93</v>
      </c>
      <c r="E53" s="1">
        <v>31476</v>
      </c>
      <c r="F53" s="1">
        <v>1068</v>
      </c>
      <c r="G53" s="1">
        <v>23310</v>
      </c>
      <c r="H53" s="1">
        <v>23463</v>
      </c>
      <c r="I53" s="1">
        <v>60357</v>
      </c>
      <c r="J53" s="1">
        <v>136021</v>
      </c>
      <c r="K53" s="1">
        <v>52038</v>
      </c>
      <c r="L53" s="1">
        <v>105970</v>
      </c>
      <c r="M53" s="1">
        <v>6998</v>
      </c>
      <c r="N53" s="1">
        <v>22239</v>
      </c>
      <c r="O53" s="1">
        <v>24050</v>
      </c>
      <c r="P53" s="1">
        <v>136021</v>
      </c>
      <c r="Q53" s="1">
        <v>-3529</v>
      </c>
      <c r="R53" s="1">
        <v>30051</v>
      </c>
      <c r="S53" s="1">
        <v>1500</v>
      </c>
      <c r="T53" s="1">
        <v>14174</v>
      </c>
      <c r="U53" s="1">
        <v>203</v>
      </c>
      <c r="V53" s="1">
        <v>27553</v>
      </c>
      <c r="W53" s="1">
        <v>20450</v>
      </c>
      <c r="X53" s="1">
        <v>8694</v>
      </c>
      <c r="Y53" s="1">
        <v>11192</v>
      </c>
      <c r="Z53">
        <v>2684</v>
      </c>
      <c r="AA53">
        <v>40.323599999999999</v>
      </c>
      <c r="AB53">
        <v>0</v>
      </c>
      <c r="AC53">
        <v>-247</v>
      </c>
      <c r="AD53">
        <v>-6371</v>
      </c>
      <c r="AE53">
        <v>-840</v>
      </c>
      <c r="AF53" t="s">
        <v>104</v>
      </c>
      <c r="AG53">
        <v>509</v>
      </c>
      <c r="AH53">
        <v>29.853300000000001</v>
      </c>
      <c r="AI53" t="s">
        <v>3120</v>
      </c>
    </row>
    <row r="54" spans="1:35" x14ac:dyDescent="0.25">
      <c r="A54" t="s">
        <v>102</v>
      </c>
      <c r="B54" s="3" t="s">
        <v>7</v>
      </c>
      <c r="C54" s="1" t="s">
        <v>103</v>
      </c>
      <c r="D54" s="2" t="s">
        <v>94</v>
      </c>
      <c r="E54" s="1">
        <v>32327</v>
      </c>
      <c r="F54" s="1">
        <v>-3439</v>
      </c>
      <c r="G54" s="1">
        <v>22679</v>
      </c>
      <c r="H54" s="1">
        <v>22813</v>
      </c>
      <c r="I54" s="1">
        <v>59247</v>
      </c>
      <c r="J54" s="1">
        <v>136295</v>
      </c>
      <c r="K54" s="1">
        <v>52435</v>
      </c>
      <c r="L54" s="1">
        <v>107340</v>
      </c>
      <c r="M54" s="1">
        <v>6998</v>
      </c>
      <c r="N54" s="1">
        <v>21249</v>
      </c>
      <c r="O54" s="1">
        <v>24040</v>
      </c>
      <c r="P54" s="1">
        <v>136295</v>
      </c>
      <c r="Q54" s="1">
        <v>-4394</v>
      </c>
      <c r="R54" s="1">
        <v>28955</v>
      </c>
      <c r="S54" s="1">
        <v>1500</v>
      </c>
      <c r="T54" s="1">
        <v>15783</v>
      </c>
      <c r="U54" s="1">
        <v>81</v>
      </c>
      <c r="V54" s="1">
        <v>33164</v>
      </c>
      <c r="W54" s="1">
        <v>18725</v>
      </c>
      <c r="X54" s="1">
        <v>7518</v>
      </c>
      <c r="Y54" s="1">
        <v>10107</v>
      </c>
      <c r="Z54">
        <v>3557</v>
      </c>
      <c r="AA54">
        <v>5.0327999999999999</v>
      </c>
      <c r="AB54">
        <v>0</v>
      </c>
      <c r="AC54">
        <v>-128</v>
      </c>
      <c r="AD54">
        <v>-5780</v>
      </c>
      <c r="AE54">
        <v>-981</v>
      </c>
      <c r="AF54" t="s">
        <v>104</v>
      </c>
      <c r="AG54">
        <v>-861</v>
      </c>
      <c r="AH54" t="s">
        <v>124</v>
      </c>
      <c r="AI54" t="s">
        <v>3117</v>
      </c>
    </row>
    <row r="55" spans="1:35" x14ac:dyDescent="0.25">
      <c r="A55" t="s">
        <v>102</v>
      </c>
      <c r="B55" s="3" t="s">
        <v>7</v>
      </c>
      <c r="C55" s="1" t="s">
        <v>103</v>
      </c>
      <c r="D55" s="2" t="s">
        <v>95</v>
      </c>
      <c r="E55" s="1">
        <v>26784</v>
      </c>
      <c r="F55" s="1">
        <v>127140</v>
      </c>
      <c r="G55" s="1">
        <v>25092</v>
      </c>
      <c r="H55" s="1">
        <v>25229</v>
      </c>
      <c r="I55" s="1">
        <v>68344</v>
      </c>
      <c r="J55" s="1">
        <v>144344</v>
      </c>
      <c r="K55" s="1">
        <v>58780</v>
      </c>
      <c r="L55" s="1">
        <v>123358</v>
      </c>
      <c r="M55" s="1">
        <v>1741</v>
      </c>
      <c r="N55" s="1">
        <v>18569</v>
      </c>
      <c r="O55" s="1">
        <v>18787</v>
      </c>
      <c r="P55" s="1">
        <v>144344</v>
      </c>
      <c r="Q55" s="1">
        <v>-899</v>
      </c>
      <c r="R55" s="1">
        <v>20986</v>
      </c>
      <c r="S55" s="1">
        <v>1237.5</v>
      </c>
      <c r="T55" s="1">
        <v>15474</v>
      </c>
      <c r="U55" s="1">
        <v>50</v>
      </c>
      <c r="V55" s="1">
        <v>21597</v>
      </c>
      <c r="W55" s="1">
        <v>20322</v>
      </c>
      <c r="X55" s="1">
        <v>7725</v>
      </c>
      <c r="Y55" s="1">
        <v>10610</v>
      </c>
      <c r="Z55">
        <v>2479</v>
      </c>
      <c r="AA55">
        <v>-29.157900000000001</v>
      </c>
      <c r="AB55">
        <v>0</v>
      </c>
      <c r="AC55">
        <v>-990</v>
      </c>
      <c r="AD55">
        <v>-2850</v>
      </c>
      <c r="AE55">
        <v>-1264</v>
      </c>
      <c r="AF55" t="s">
        <v>104</v>
      </c>
      <c r="AG55">
        <v>-746</v>
      </c>
      <c r="AH55" t="s">
        <v>124</v>
      </c>
      <c r="AI55" t="s">
        <v>3118</v>
      </c>
    </row>
    <row r="56" spans="1:35" x14ac:dyDescent="0.25">
      <c r="A56" t="s">
        <v>102</v>
      </c>
      <c r="B56" s="3" t="s">
        <v>7</v>
      </c>
      <c r="C56" s="1" t="s">
        <v>103</v>
      </c>
      <c r="D56" s="2" t="s">
        <v>96</v>
      </c>
      <c r="E56" s="1">
        <v>23047</v>
      </c>
      <c r="F56" s="1">
        <v>-12905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1833</v>
      </c>
      <c r="T56" s="1">
        <v>0</v>
      </c>
      <c r="U56" s="1">
        <v>0</v>
      </c>
      <c r="V56" s="1">
        <v>28151</v>
      </c>
      <c r="W56" s="1">
        <v>0</v>
      </c>
      <c r="X56" s="1">
        <v>0</v>
      </c>
      <c r="Y56" s="1">
        <v>0</v>
      </c>
      <c r="Z56">
        <v>2816</v>
      </c>
      <c r="AA56">
        <v>0</v>
      </c>
      <c r="AB56">
        <v>0</v>
      </c>
      <c r="AC56">
        <v>-3288</v>
      </c>
      <c r="AD56">
        <v>0</v>
      </c>
      <c r="AE56">
        <v>-1568</v>
      </c>
      <c r="AF56" t="s">
        <v>104</v>
      </c>
      <c r="AG56">
        <v>-445</v>
      </c>
      <c r="AH56" t="s">
        <v>124</v>
      </c>
      <c r="AI56" t="s">
        <v>3119</v>
      </c>
    </row>
    <row r="57" spans="1:35" x14ac:dyDescent="0.25">
      <c r="A57" t="s">
        <v>102</v>
      </c>
      <c r="B57" s="3" t="s">
        <v>7</v>
      </c>
      <c r="C57" s="1" t="s">
        <v>103</v>
      </c>
      <c r="D57" s="2" t="s">
        <v>97</v>
      </c>
      <c r="E57" s="1">
        <v>22431</v>
      </c>
      <c r="F57" s="1">
        <v>-5975</v>
      </c>
      <c r="G57" s="1">
        <v>0</v>
      </c>
      <c r="H57" s="1">
        <v>14194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-85560</v>
      </c>
      <c r="O57" s="1">
        <v>0</v>
      </c>
      <c r="P57" s="1">
        <v>0</v>
      </c>
      <c r="Q57" s="1">
        <v>0</v>
      </c>
      <c r="R57" s="1">
        <v>-85076</v>
      </c>
      <c r="S57" s="1">
        <v>1833</v>
      </c>
      <c r="T57" s="1">
        <v>45938</v>
      </c>
      <c r="U57" s="1">
        <v>0</v>
      </c>
      <c r="V57" s="1">
        <v>24315</v>
      </c>
      <c r="W57" s="1">
        <v>0</v>
      </c>
      <c r="X57" s="1">
        <v>0</v>
      </c>
      <c r="Y57" s="1">
        <v>0</v>
      </c>
      <c r="Z57">
        <v>2497</v>
      </c>
      <c r="AA57">
        <v>0</v>
      </c>
      <c r="AB57">
        <v>0</v>
      </c>
      <c r="AC57">
        <v>-1144</v>
      </c>
      <c r="AD57">
        <v>0</v>
      </c>
      <c r="AE57">
        <v>-1566</v>
      </c>
      <c r="AF57" t="s">
        <v>104</v>
      </c>
      <c r="AG57">
        <v>-114</v>
      </c>
      <c r="AH57" t="s">
        <v>124</v>
      </c>
      <c r="AI57" t="s">
        <v>3120</v>
      </c>
    </row>
    <row r="58" spans="1:35" x14ac:dyDescent="0.25">
      <c r="A58" t="s">
        <v>102</v>
      </c>
      <c r="B58" s="3" t="s">
        <v>7</v>
      </c>
      <c r="C58" s="1" t="s">
        <v>103</v>
      </c>
      <c r="D58" s="2" t="s">
        <v>98</v>
      </c>
      <c r="E58" s="1">
        <v>30778</v>
      </c>
      <c r="F58" s="1">
        <v>-9596</v>
      </c>
      <c r="G58" s="1">
        <v>14053</v>
      </c>
      <c r="H58" s="1">
        <v>14194</v>
      </c>
      <c r="I58" s="1">
        <v>44267</v>
      </c>
      <c r="J58" s="1">
        <v>91039</v>
      </c>
      <c r="K58" s="1">
        <v>75608</v>
      </c>
      <c r="L58" s="1">
        <v>176115</v>
      </c>
      <c r="M58" s="1">
        <v>0</v>
      </c>
      <c r="N58" s="1">
        <v>-85560</v>
      </c>
      <c r="O58" s="1">
        <v>16489</v>
      </c>
      <c r="P58" s="1">
        <v>91039</v>
      </c>
      <c r="Q58" s="1">
        <v>-70727</v>
      </c>
      <c r="R58" s="1">
        <v>-85076</v>
      </c>
      <c r="S58" s="1">
        <v>1831.4496899999999</v>
      </c>
      <c r="T58" s="1">
        <v>45938</v>
      </c>
      <c r="U58" s="1">
        <v>0</v>
      </c>
      <c r="V58" s="1">
        <v>26664</v>
      </c>
      <c r="W58" s="1">
        <v>22259</v>
      </c>
      <c r="X58" s="1">
        <v>7918</v>
      </c>
      <c r="Y58" s="1">
        <v>13195</v>
      </c>
      <c r="Z58">
        <v>3764</v>
      </c>
      <c r="AA58">
        <v>0</v>
      </c>
      <c r="AB58">
        <v>0</v>
      </c>
      <c r="AC58">
        <v>-35</v>
      </c>
      <c r="AD58">
        <v>-28615</v>
      </c>
      <c r="AE58">
        <v>-2003</v>
      </c>
      <c r="AF58" t="s">
        <v>104</v>
      </c>
      <c r="AG58">
        <v>737</v>
      </c>
      <c r="AH58" t="s">
        <v>124</v>
      </c>
      <c r="AI58" t="s">
        <v>3117</v>
      </c>
    </row>
    <row r="59" spans="1:35" x14ac:dyDescent="0.25">
      <c r="A59" t="s">
        <v>102</v>
      </c>
      <c r="B59" s="3" t="s">
        <v>7</v>
      </c>
      <c r="C59" s="1" t="s">
        <v>103</v>
      </c>
      <c r="D59" s="2" t="s">
        <v>99</v>
      </c>
      <c r="E59" s="1">
        <v>37808</v>
      </c>
      <c r="F59" s="1">
        <v>-2552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  <c r="S59" s="1">
        <v>1713</v>
      </c>
      <c r="T59" s="1">
        <v>0</v>
      </c>
      <c r="U59" s="1">
        <v>0</v>
      </c>
      <c r="V59" s="1">
        <v>36882</v>
      </c>
      <c r="W59" s="1">
        <v>0</v>
      </c>
      <c r="X59" s="1">
        <v>0</v>
      </c>
      <c r="Y59" s="1">
        <v>0</v>
      </c>
      <c r="Z59">
        <v>3251</v>
      </c>
      <c r="AA59">
        <v>0</v>
      </c>
      <c r="AB59">
        <v>0</v>
      </c>
      <c r="AC59">
        <v>-487</v>
      </c>
      <c r="AD59">
        <v>0</v>
      </c>
      <c r="AE59">
        <v>0</v>
      </c>
      <c r="AF59" t="s">
        <v>104</v>
      </c>
      <c r="AG59">
        <v>68</v>
      </c>
      <c r="AH59" t="s">
        <v>124</v>
      </c>
      <c r="AI59" t="s">
        <v>3118</v>
      </c>
    </row>
    <row r="60" spans="1:35" x14ac:dyDescent="0.25">
      <c r="A60" t="s">
        <v>102</v>
      </c>
      <c r="B60" s="3" t="s">
        <v>7</v>
      </c>
      <c r="C60" s="1" t="s">
        <v>103</v>
      </c>
      <c r="D60" s="2" t="s">
        <v>100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  <c r="V60" s="1">
        <v>0</v>
      </c>
      <c r="W60" s="1">
        <v>0</v>
      </c>
      <c r="X60" s="1">
        <v>0</v>
      </c>
      <c r="Y60" s="1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 t="s">
        <v>104</v>
      </c>
      <c r="AG60">
        <v>0</v>
      </c>
      <c r="AH60">
        <v>0</v>
      </c>
      <c r="AI60" t="s">
        <v>3119</v>
      </c>
    </row>
    <row r="61" spans="1:35" x14ac:dyDescent="0.25">
      <c r="A61" t="s">
        <v>102</v>
      </c>
      <c r="B61" s="3" t="s">
        <v>7</v>
      </c>
      <c r="C61" s="1" t="s">
        <v>103</v>
      </c>
      <c r="D61" s="2" t="s">
        <v>101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 t="s">
        <v>3122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  <c r="X61" s="1">
        <v>0</v>
      </c>
      <c r="Y61" s="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 t="s">
        <v>104</v>
      </c>
      <c r="AG61">
        <v>0</v>
      </c>
      <c r="AH61">
        <v>0</v>
      </c>
      <c r="AI61" t="s">
        <v>3120</v>
      </c>
    </row>
    <row r="62" spans="1:35" x14ac:dyDescent="0.25">
      <c r="A62" t="s">
        <v>105</v>
      </c>
      <c r="B62" s="3" t="s">
        <v>6</v>
      </c>
      <c r="C62" s="1" t="s">
        <v>103</v>
      </c>
      <c r="D62" s="2" t="s">
        <v>43</v>
      </c>
      <c r="E62" s="1">
        <v>73970.293350000007</v>
      </c>
      <c r="F62" s="1">
        <v>5520.0227699999996</v>
      </c>
      <c r="G62" s="1">
        <v>45665.820059999998</v>
      </c>
      <c r="H62" s="1">
        <v>61052.448819999998</v>
      </c>
      <c r="I62" s="1">
        <v>187756.06620999999</v>
      </c>
      <c r="J62" s="1">
        <v>542799.38499000005</v>
      </c>
      <c r="K62" s="1">
        <v>172158.25700000001</v>
      </c>
      <c r="L62" s="1">
        <v>327061.35272999998</v>
      </c>
      <c r="M62" s="1">
        <v>0</v>
      </c>
      <c r="N62" s="1">
        <v>208805.62036999999</v>
      </c>
      <c r="O62" s="1">
        <v>3787.0373300000001</v>
      </c>
      <c r="P62" s="1">
        <v>542799.38499000005</v>
      </c>
      <c r="Q62" s="1">
        <v>210021.69183</v>
      </c>
      <c r="R62" s="1">
        <v>215738.03226000001</v>
      </c>
      <c r="S62" s="1">
        <v>13615.939179999999</v>
      </c>
      <c r="T62" s="1">
        <v>215804.87687000001</v>
      </c>
      <c r="U62" s="1">
        <v>0</v>
      </c>
      <c r="V62" s="1">
        <v>56006.564030000001</v>
      </c>
      <c r="W62" s="1">
        <v>32059.532889999999</v>
      </c>
      <c r="X62" s="1">
        <v>24761.91359</v>
      </c>
      <c r="Y62" s="1">
        <v>30590.900269999998</v>
      </c>
      <c r="Z62">
        <v>7405.92047</v>
      </c>
      <c r="AA62">
        <v>25.289000000000001</v>
      </c>
      <c r="AB62">
        <v>0</v>
      </c>
      <c r="AC62">
        <v>-287.87544000000003</v>
      </c>
      <c r="AD62">
        <v>44774.242599999998</v>
      </c>
      <c r="AE62">
        <v>-6349.9879199999996</v>
      </c>
      <c r="AF62" t="s">
        <v>115</v>
      </c>
      <c r="AG62">
        <v>2202.3612499999999</v>
      </c>
      <c r="AH62">
        <v>28.0611</v>
      </c>
      <c r="AI62" t="s">
        <v>3117</v>
      </c>
    </row>
    <row r="63" spans="1:35" x14ac:dyDescent="0.25">
      <c r="A63" t="s">
        <v>105</v>
      </c>
      <c r="B63" s="3" t="s">
        <v>6</v>
      </c>
      <c r="C63" s="1" t="s">
        <v>103</v>
      </c>
      <c r="D63" s="2" t="s">
        <v>44</v>
      </c>
      <c r="E63" s="1">
        <v>63711.543140000002</v>
      </c>
      <c r="F63" s="1">
        <v>3001.4030400000001</v>
      </c>
      <c r="G63" s="1">
        <v>48243.235619999999</v>
      </c>
      <c r="H63" s="1">
        <v>62288.754630000003</v>
      </c>
      <c r="I63" s="1">
        <v>178373.06129000001</v>
      </c>
      <c r="J63" s="1">
        <v>514794.16493000003</v>
      </c>
      <c r="K63" s="1">
        <v>167792.78104999999</v>
      </c>
      <c r="L63" s="1">
        <v>314635.56649</v>
      </c>
      <c r="M63" s="1">
        <v>0</v>
      </c>
      <c r="N63" s="1">
        <v>193778.66102999999</v>
      </c>
      <c r="O63" s="1">
        <v>3450.2477899999999</v>
      </c>
      <c r="P63" s="1">
        <v>514794.16493000003</v>
      </c>
      <c r="Q63" s="1">
        <v>188717.67418999999</v>
      </c>
      <c r="R63" s="1">
        <v>200158.59844</v>
      </c>
      <c r="S63" s="1">
        <v>13687.48696</v>
      </c>
      <c r="T63" s="1">
        <v>205946.1122</v>
      </c>
      <c r="U63" s="1">
        <v>0</v>
      </c>
      <c r="V63" s="1">
        <v>53871.481440000003</v>
      </c>
      <c r="W63" s="1">
        <v>31994.388029999998</v>
      </c>
      <c r="X63" s="1">
        <v>78765.217690000005</v>
      </c>
      <c r="Y63" s="1">
        <v>29487.480009999999</v>
      </c>
      <c r="Z63">
        <v>5950.3618399999996</v>
      </c>
      <c r="AA63">
        <v>22.1647</v>
      </c>
      <c r="AB63">
        <v>0</v>
      </c>
      <c r="AC63">
        <v>494.59178000000003</v>
      </c>
      <c r="AD63">
        <v>34897.399369999999</v>
      </c>
      <c r="AE63">
        <v>-5749.1827499999999</v>
      </c>
      <c r="AF63" t="s">
        <v>115</v>
      </c>
      <c r="AG63">
        <v>2427.4814000000001</v>
      </c>
      <c r="AH63">
        <v>43.226100000000002</v>
      </c>
      <c r="AI63" t="s">
        <v>3118</v>
      </c>
    </row>
    <row r="64" spans="1:35" x14ac:dyDescent="0.25">
      <c r="A64" t="s">
        <v>105</v>
      </c>
      <c r="B64" s="3" t="s">
        <v>6</v>
      </c>
      <c r="C64" s="1" t="s">
        <v>103</v>
      </c>
      <c r="D64" s="2" t="s">
        <v>45</v>
      </c>
      <c r="E64" s="1">
        <v>62485.214099999997</v>
      </c>
      <c r="F64" s="1">
        <v>5422.1795400000001</v>
      </c>
      <c r="G64" s="1">
        <v>49194.288009999997</v>
      </c>
      <c r="H64" s="1">
        <v>69038.727769999998</v>
      </c>
      <c r="I64" s="1">
        <v>186209.92152</v>
      </c>
      <c r="J64" s="1">
        <v>529363.37349999999</v>
      </c>
      <c r="K64" s="1">
        <v>169410.04712999999</v>
      </c>
      <c r="L64" s="1">
        <v>321043.83458000002</v>
      </c>
      <c r="M64" s="1">
        <v>0</v>
      </c>
      <c r="N64" s="1">
        <v>201448.35655999999</v>
      </c>
      <c r="O64" s="1">
        <v>3670.4392200000002</v>
      </c>
      <c r="P64" s="1">
        <v>529363.37349999999</v>
      </c>
      <c r="Q64" s="1">
        <v>197758.70327</v>
      </c>
      <c r="R64" s="1">
        <v>208319.53891999999</v>
      </c>
      <c r="S64" s="1">
        <v>13732.569</v>
      </c>
      <c r="T64" s="1">
        <v>213898.02135</v>
      </c>
      <c r="U64" s="1">
        <v>0</v>
      </c>
      <c r="V64" s="1">
        <v>49305.517679999997</v>
      </c>
      <c r="W64" s="1">
        <v>29299.108690000001</v>
      </c>
      <c r="X64" s="1">
        <v>21626.874019999999</v>
      </c>
      <c r="Y64" s="1">
        <v>29604.075929999999</v>
      </c>
      <c r="Z64">
        <v>5979.0564100000001</v>
      </c>
      <c r="AA64">
        <v>7.0007999999999999</v>
      </c>
      <c r="AB64">
        <v>0</v>
      </c>
      <c r="AC64">
        <v>-142.48289</v>
      </c>
      <c r="AD64">
        <v>37429.8171</v>
      </c>
      <c r="AE64">
        <v>-6126.7641100000001</v>
      </c>
      <c r="AF64" t="s">
        <v>115</v>
      </c>
      <c r="AG64">
        <v>1939.0388700000001</v>
      </c>
      <c r="AH64">
        <v>25.788699999999999</v>
      </c>
      <c r="AI64" t="s">
        <v>3119</v>
      </c>
    </row>
    <row r="65" spans="1:35" x14ac:dyDescent="0.25">
      <c r="A65" t="s">
        <v>105</v>
      </c>
      <c r="B65" s="3" t="s">
        <v>6</v>
      </c>
      <c r="C65" s="1" t="s">
        <v>103</v>
      </c>
      <c r="D65" s="2" t="s">
        <v>42</v>
      </c>
      <c r="E65" s="1">
        <v>66805.557190000007</v>
      </c>
      <c r="F65" s="1">
        <v>4396.5281699999996</v>
      </c>
      <c r="G65" s="1">
        <v>35406.245510000001</v>
      </c>
      <c r="H65" s="1">
        <v>55922.600149999998</v>
      </c>
      <c r="I65" s="1">
        <v>195351.3027</v>
      </c>
      <c r="J65" s="1">
        <v>557412.02021999995</v>
      </c>
      <c r="K65" s="1">
        <v>179868.57952</v>
      </c>
      <c r="L65" s="1">
        <v>333794.08697</v>
      </c>
      <c r="M65" s="1"/>
      <c r="N65" s="1">
        <v>216133.61251000001</v>
      </c>
      <c r="O65" s="1">
        <v>4105.7282299999997</v>
      </c>
      <c r="P65" s="1">
        <v>557412.02021999995</v>
      </c>
      <c r="Q65" s="1">
        <v>217839.53508</v>
      </c>
      <c r="R65" s="1">
        <v>223617.93324000001</v>
      </c>
      <c r="S65" s="1">
        <v>13778.30154</v>
      </c>
      <c r="T65" s="1">
        <v>221605.65496000001</v>
      </c>
      <c r="U65" s="1">
        <v>0</v>
      </c>
      <c r="V65" s="1">
        <v>52973.780200000001</v>
      </c>
      <c r="W65" s="1">
        <v>26088.937300000001</v>
      </c>
      <c r="X65" s="1">
        <v>19980.186849999998</v>
      </c>
      <c r="Y65" s="1">
        <v>31468.583879999998</v>
      </c>
      <c r="Z65">
        <v>7355.6005999999998</v>
      </c>
      <c r="AA65">
        <v>5.5026999999999999</v>
      </c>
      <c r="AB65">
        <v>0</v>
      </c>
      <c r="AC65">
        <v>1560.0161499999999</v>
      </c>
      <c r="AD65">
        <v>-34684.857750000003</v>
      </c>
      <c r="AE65">
        <v>-6596.9086299999999</v>
      </c>
      <c r="AF65" t="s">
        <v>115</v>
      </c>
      <c r="AG65">
        <v>2159.7246300000002</v>
      </c>
      <c r="AH65">
        <v>34.830100000000002</v>
      </c>
      <c r="AI65" t="s">
        <v>3120</v>
      </c>
    </row>
    <row r="66" spans="1:35" x14ac:dyDescent="0.25">
      <c r="A66" t="s">
        <v>105</v>
      </c>
      <c r="B66" s="3" t="s">
        <v>6</v>
      </c>
      <c r="C66" s="1" t="s">
        <v>103</v>
      </c>
      <c r="D66" s="2" t="s">
        <v>46</v>
      </c>
      <c r="E66" s="1">
        <v>67620.959990000003</v>
      </c>
      <c r="F66" s="1">
        <v>6876.4266299999999</v>
      </c>
      <c r="G66" s="1">
        <v>50115.73128</v>
      </c>
      <c r="H66" s="1">
        <v>50115.73128</v>
      </c>
      <c r="I66" s="1">
        <v>188208.00477999999</v>
      </c>
      <c r="J66" s="1">
        <v>552537.50930999999</v>
      </c>
      <c r="K66" s="1">
        <v>175289.68922</v>
      </c>
      <c r="L66" s="1">
        <v>327983.28477999999</v>
      </c>
      <c r="M66" s="1"/>
      <c r="N66" s="1">
        <v>216605.76259</v>
      </c>
      <c r="O66" s="1">
        <v>4326.9294799999998</v>
      </c>
      <c r="P66" s="1">
        <v>552537.50930999999</v>
      </c>
      <c r="Q66" s="1">
        <v>223628.24004999999</v>
      </c>
      <c r="R66" s="1">
        <v>224554.22453000001</v>
      </c>
      <c r="S66" s="1">
        <v>13818.740900000001</v>
      </c>
      <c r="T66" s="1">
        <v>218193.18812999999</v>
      </c>
      <c r="U66" s="1">
        <v>0</v>
      </c>
      <c r="V66" s="1">
        <v>51894.692199999998</v>
      </c>
      <c r="W66" s="1">
        <v>33910.603329999998</v>
      </c>
      <c r="X66" s="1">
        <v>26405.218400000002</v>
      </c>
      <c r="Y66" s="1">
        <v>30108.86103</v>
      </c>
      <c r="Z66">
        <v>6441.2184399999996</v>
      </c>
      <c r="AA66">
        <v>-4.4699</v>
      </c>
      <c r="AB66">
        <v>0</v>
      </c>
      <c r="AC66">
        <v>-79.843320000000006</v>
      </c>
      <c r="AD66">
        <v>55606.577109999998</v>
      </c>
      <c r="AE66">
        <v>-6292.2059499999996</v>
      </c>
      <c r="AF66" t="s">
        <v>115</v>
      </c>
      <c r="AG66">
        <v>2385.5286999999998</v>
      </c>
      <c r="AH66">
        <v>25.117799999999999</v>
      </c>
      <c r="AI66" t="s">
        <v>3117</v>
      </c>
    </row>
    <row r="67" spans="1:35" x14ac:dyDescent="0.25">
      <c r="A67" t="s">
        <v>105</v>
      </c>
      <c r="B67" s="3" t="s">
        <v>6</v>
      </c>
      <c r="C67" s="1" t="s">
        <v>103</v>
      </c>
      <c r="D67" s="2" t="s">
        <v>47</v>
      </c>
      <c r="E67" s="1">
        <v>67648.715020000003</v>
      </c>
      <c r="F67" s="1">
        <v>5618.0304299999998</v>
      </c>
      <c r="G67" s="1">
        <v>44420.839950000001</v>
      </c>
      <c r="H67" s="1">
        <v>70306.801900000006</v>
      </c>
      <c r="I67" s="1">
        <v>185470.42804999999</v>
      </c>
      <c r="J67" s="1">
        <v>553677.32519</v>
      </c>
      <c r="K67" s="1">
        <v>172775.81763999999</v>
      </c>
      <c r="L67" s="1">
        <v>325133.96779999998</v>
      </c>
      <c r="M67" s="1"/>
      <c r="N67" s="1">
        <v>220636.19193999999</v>
      </c>
      <c r="O67" s="1">
        <v>4462.9871400000002</v>
      </c>
      <c r="P67" s="1">
        <v>553677.32519</v>
      </c>
      <c r="Q67" s="1">
        <v>226625.35277</v>
      </c>
      <c r="R67" s="1">
        <v>228543.35738999999</v>
      </c>
      <c r="S67" s="1">
        <v>13850.776690000001</v>
      </c>
      <c r="T67" s="1">
        <v>220720.21335000001</v>
      </c>
      <c r="U67" s="1">
        <v>0</v>
      </c>
      <c r="V67" s="1">
        <v>54748.282650000001</v>
      </c>
      <c r="W67" s="1">
        <v>30026.45465</v>
      </c>
      <c r="X67" s="1">
        <v>80839.367280000006</v>
      </c>
      <c r="Y67" s="1">
        <v>26221.78758</v>
      </c>
      <c r="Z67">
        <v>6176.7924999999996</v>
      </c>
      <c r="AA67">
        <v>11.3856</v>
      </c>
      <c r="AB67">
        <v>0</v>
      </c>
      <c r="AC67">
        <v>392.74538000000001</v>
      </c>
      <c r="AD67">
        <v>38807.13968</v>
      </c>
      <c r="AE67">
        <v>-7925.4274599999999</v>
      </c>
      <c r="AF67" t="s">
        <v>115</v>
      </c>
      <c r="AG67">
        <v>2226.1368900000002</v>
      </c>
      <c r="AH67">
        <v>27.9998</v>
      </c>
      <c r="AI67" t="s">
        <v>3118</v>
      </c>
    </row>
    <row r="68" spans="1:35" x14ac:dyDescent="0.25">
      <c r="A68" t="s">
        <v>105</v>
      </c>
      <c r="B68" s="3" t="s">
        <v>6</v>
      </c>
      <c r="C68" s="1" t="s">
        <v>103</v>
      </c>
      <c r="D68" s="2" t="s">
        <v>48</v>
      </c>
      <c r="E68" s="1">
        <v>71506.971909999993</v>
      </c>
      <c r="F68" s="1">
        <v>8090.3255499999996</v>
      </c>
      <c r="G68" s="1">
        <v>45175.766109999997</v>
      </c>
      <c r="H68" s="1">
        <v>45175.766109999997</v>
      </c>
      <c r="I68" s="1">
        <v>193055.15814000001</v>
      </c>
      <c r="J68" s="1">
        <v>555535.85264000006</v>
      </c>
      <c r="K68" s="1">
        <v>176876.25516999999</v>
      </c>
      <c r="L68" s="1">
        <v>330109.62443999999</v>
      </c>
      <c r="M68" s="1"/>
      <c r="N68" s="1">
        <v>217371.68515999999</v>
      </c>
      <c r="O68" s="1">
        <v>4481.86078</v>
      </c>
      <c r="P68" s="1">
        <v>555535.85264000006</v>
      </c>
      <c r="Q68" s="1">
        <v>222168.14548000001</v>
      </c>
      <c r="R68" s="1">
        <v>225426.22820000001</v>
      </c>
      <c r="S68" s="1">
        <v>13968.74438</v>
      </c>
      <c r="T68" s="1">
        <v>220452.13488</v>
      </c>
      <c r="U68" s="1">
        <v>0</v>
      </c>
      <c r="V68" s="1">
        <v>54199.473610000001</v>
      </c>
      <c r="W68" s="1">
        <v>33964.919119999999</v>
      </c>
      <c r="X68" s="1">
        <v>26039.160680000001</v>
      </c>
      <c r="Y68" s="1">
        <v>27923.820360000002</v>
      </c>
      <c r="Z68">
        <v>5876.4956099999999</v>
      </c>
      <c r="AA68">
        <v>72.482200000000006</v>
      </c>
      <c r="AB68">
        <v>0</v>
      </c>
      <c r="AC68">
        <v>-67.438000000000002</v>
      </c>
      <c r="AD68">
        <v>65886.036049999995</v>
      </c>
      <c r="AE68">
        <v>-9682.92209</v>
      </c>
      <c r="AF68" t="s">
        <v>115</v>
      </c>
      <c r="AG68">
        <v>2979.73425</v>
      </c>
      <c r="AH68">
        <v>26.302399999999999</v>
      </c>
      <c r="AI68" t="s">
        <v>3119</v>
      </c>
    </row>
    <row r="69" spans="1:35" x14ac:dyDescent="0.25">
      <c r="A69" t="s">
        <v>105</v>
      </c>
      <c r="B69" s="3" t="s">
        <v>6</v>
      </c>
      <c r="C69" s="1" t="s">
        <v>103</v>
      </c>
      <c r="D69" s="2" t="s">
        <v>49</v>
      </c>
      <c r="E69" s="1">
        <v>69524.479779999994</v>
      </c>
      <c r="F69" s="1">
        <v>7027.1611300000004</v>
      </c>
      <c r="G69" s="1">
        <v>29603.79365</v>
      </c>
      <c r="H69" s="1">
        <v>67641.83167</v>
      </c>
      <c r="I69" s="1">
        <v>205940.37758999999</v>
      </c>
      <c r="J69" s="1">
        <v>562999.11852999998</v>
      </c>
      <c r="K69" s="1">
        <v>194038.516</v>
      </c>
      <c r="L69" s="1">
        <v>343391.98998999997</v>
      </c>
      <c r="M69" s="1"/>
      <c r="N69" s="1">
        <v>211616.26069</v>
      </c>
      <c r="O69" s="1">
        <v>4496.19794</v>
      </c>
      <c r="P69" s="1">
        <v>562999.11852999998</v>
      </c>
      <c r="Q69" s="1">
        <v>217942.07733</v>
      </c>
      <c r="R69" s="1">
        <v>219607.12852999999</v>
      </c>
      <c r="S69" s="1">
        <v>13979.7433</v>
      </c>
      <c r="T69" s="1">
        <v>234864.23743000001</v>
      </c>
      <c r="U69" s="1">
        <v>0</v>
      </c>
      <c r="V69" s="1">
        <v>53440.310969999999</v>
      </c>
      <c r="W69" s="1">
        <v>26706.534210000002</v>
      </c>
      <c r="X69" s="1">
        <v>20528.123960000001</v>
      </c>
      <c r="Y69" s="1">
        <v>26112.604790000001</v>
      </c>
      <c r="Z69">
        <v>7127.2705299999998</v>
      </c>
      <c r="AA69">
        <v>9.2796000000000003</v>
      </c>
      <c r="AB69">
        <v>0</v>
      </c>
      <c r="AC69">
        <v>1673.72217</v>
      </c>
      <c r="AD69">
        <v>-37516.568570000003</v>
      </c>
      <c r="AE69">
        <v>-8496.1798299999991</v>
      </c>
      <c r="AF69" t="s">
        <v>115</v>
      </c>
      <c r="AG69">
        <v>2519.7696000000001</v>
      </c>
      <c r="AH69">
        <v>26.232299999999999</v>
      </c>
      <c r="AI69" t="s">
        <v>3120</v>
      </c>
    </row>
    <row r="70" spans="1:35" x14ac:dyDescent="0.25">
      <c r="A70" t="s">
        <v>105</v>
      </c>
      <c r="B70" s="3" t="s">
        <v>6</v>
      </c>
      <c r="C70" s="1" t="s">
        <v>103</v>
      </c>
      <c r="D70" s="2" t="s">
        <v>50</v>
      </c>
      <c r="E70" s="1">
        <v>78967.819810000001</v>
      </c>
      <c r="F70" s="1">
        <v>8126.3477999999996</v>
      </c>
      <c r="G70" s="1">
        <v>43407.829689999999</v>
      </c>
      <c r="H70" s="1">
        <v>84158.28155</v>
      </c>
      <c r="I70" s="1">
        <v>210032.18204000001</v>
      </c>
      <c r="J70" s="1">
        <v>562077.31477000006</v>
      </c>
      <c r="K70" s="1">
        <v>199698.08676000001</v>
      </c>
      <c r="L70" s="1">
        <v>342779.42426</v>
      </c>
      <c r="M70" s="1"/>
      <c r="N70" s="1">
        <v>211265.88707999999</v>
      </c>
      <c r="O70" s="1">
        <v>4886.2091399999999</v>
      </c>
      <c r="P70" s="1">
        <v>562077.31477000006</v>
      </c>
      <c r="Q70" s="1">
        <v>223849.33554</v>
      </c>
      <c r="R70" s="1">
        <v>219297.89051</v>
      </c>
      <c r="S70" s="1">
        <v>13979.776809999999</v>
      </c>
      <c r="T70" s="1">
        <v>232298.71374000001</v>
      </c>
      <c r="U70" s="1">
        <v>0</v>
      </c>
      <c r="V70" s="1">
        <v>62915.595099999999</v>
      </c>
      <c r="W70" s="1">
        <v>34523.878259999998</v>
      </c>
      <c r="X70" s="1">
        <v>90574.173710000003</v>
      </c>
      <c r="Y70" s="1">
        <v>25384.992579999998</v>
      </c>
      <c r="Z70">
        <v>6479.8122400000002</v>
      </c>
      <c r="AA70">
        <v>8.0251000000000001</v>
      </c>
      <c r="AB70">
        <v>0</v>
      </c>
      <c r="AC70">
        <v>512.35864000000004</v>
      </c>
      <c r="AD70">
        <v>42750.471189999997</v>
      </c>
      <c r="AE70">
        <v>-9494.0844500000003</v>
      </c>
      <c r="AF70" t="s">
        <v>115</v>
      </c>
      <c r="AG70">
        <v>2651.6224000000002</v>
      </c>
      <c r="AH70">
        <v>23.981000000000002</v>
      </c>
      <c r="AI70" t="s">
        <v>3117</v>
      </c>
    </row>
    <row r="71" spans="1:35" x14ac:dyDescent="0.25">
      <c r="A71" t="s">
        <v>105</v>
      </c>
      <c r="B71" s="3" t="s">
        <v>6</v>
      </c>
      <c r="C71" s="1" t="s">
        <v>103</v>
      </c>
      <c r="D71" s="2" t="s">
        <v>51</v>
      </c>
      <c r="E71" s="1">
        <v>64229.622750000002</v>
      </c>
      <c r="F71" s="1">
        <v>4461.13645</v>
      </c>
      <c r="G71" s="1">
        <v>52283.428910000002</v>
      </c>
      <c r="H71" s="1">
        <v>82239.861829999994</v>
      </c>
      <c r="I71" s="1">
        <v>199709.35686999999</v>
      </c>
      <c r="J71" s="1">
        <v>535533.59271999996</v>
      </c>
      <c r="K71" s="1">
        <v>187188.12891</v>
      </c>
      <c r="L71" s="1">
        <v>328880.93358999997</v>
      </c>
      <c r="M71" s="1"/>
      <c r="N71" s="1">
        <v>199207.65976000001</v>
      </c>
      <c r="O71" s="1">
        <v>4783.3925900000004</v>
      </c>
      <c r="P71" s="1">
        <v>535533.59271999996</v>
      </c>
      <c r="Q71" s="1">
        <v>213831.91972999999</v>
      </c>
      <c r="R71" s="1">
        <v>206652.65912999999</v>
      </c>
      <c r="S71" s="1">
        <v>13979.796340000001</v>
      </c>
      <c r="T71" s="1">
        <v>223291.47266</v>
      </c>
      <c r="U71" s="1">
        <v>0</v>
      </c>
      <c r="V71" s="1">
        <v>53343.824050000003</v>
      </c>
      <c r="W71" s="1">
        <v>34190.23891</v>
      </c>
      <c r="X71" s="1">
        <v>84007.307159999997</v>
      </c>
      <c r="Y71" s="1">
        <v>25688.011119999999</v>
      </c>
      <c r="Z71">
        <v>6087.7387200000003</v>
      </c>
      <c r="AA71">
        <v>-11.3238</v>
      </c>
      <c r="AB71">
        <v>0</v>
      </c>
      <c r="AC71">
        <v>504.25704000000002</v>
      </c>
      <c r="AD71">
        <v>38358.548840000003</v>
      </c>
      <c r="AE71">
        <v>-7821.3077599999997</v>
      </c>
      <c r="AF71" t="s">
        <v>115</v>
      </c>
      <c r="AG71">
        <v>1221.5658699999999</v>
      </c>
      <c r="AH71">
        <v>21.101299999999998</v>
      </c>
      <c r="AI71" t="s">
        <v>3118</v>
      </c>
    </row>
    <row r="72" spans="1:35" x14ac:dyDescent="0.25">
      <c r="A72" t="s">
        <v>105</v>
      </c>
      <c r="B72" s="3" t="s">
        <v>6</v>
      </c>
      <c r="C72" s="1" t="s">
        <v>103</v>
      </c>
      <c r="D72" s="2" t="s">
        <v>52</v>
      </c>
      <c r="E72" s="1">
        <v>42677.811840000002</v>
      </c>
      <c r="F72" s="1">
        <v>1473.4562599999999</v>
      </c>
      <c r="G72" s="1">
        <v>63092.504119999998</v>
      </c>
      <c r="H72" s="1">
        <v>81279.048680000007</v>
      </c>
      <c r="I72" s="1">
        <v>189629.80312</v>
      </c>
      <c r="J72" s="1">
        <v>518691.86219000001</v>
      </c>
      <c r="K72" s="1">
        <v>175386.77601999999</v>
      </c>
      <c r="L72" s="1">
        <v>319182.87172</v>
      </c>
      <c r="M72" s="1"/>
      <c r="N72" s="1">
        <v>192146.14319</v>
      </c>
      <c r="O72" s="1">
        <v>4680.0832700000001</v>
      </c>
      <c r="P72" s="1">
        <v>518691.86219000001</v>
      </c>
      <c r="Q72" s="1">
        <v>204759.81854000001</v>
      </c>
      <c r="R72" s="1">
        <v>199508.99046999999</v>
      </c>
      <c r="S72" s="1">
        <v>13979.811960000001</v>
      </c>
      <c r="T72" s="1">
        <v>222744.16094</v>
      </c>
      <c r="U72" s="1">
        <v>0</v>
      </c>
      <c r="V72" s="1">
        <v>37581.218809999998</v>
      </c>
      <c r="W72" s="1">
        <v>25339.045190000001</v>
      </c>
      <c r="X72" s="1">
        <v>77322.878500000006</v>
      </c>
      <c r="Y72" s="1">
        <v>22719.628209999999</v>
      </c>
      <c r="Z72">
        <v>4967.4686000000002</v>
      </c>
      <c r="AA72">
        <v>-39.828200000000002</v>
      </c>
      <c r="AB72">
        <v>0</v>
      </c>
      <c r="AC72">
        <v>1064.8034299999999</v>
      </c>
      <c r="AD72">
        <v>39160.312209999996</v>
      </c>
      <c r="AE72">
        <v>-6911.1622500000003</v>
      </c>
      <c r="AF72" t="s">
        <v>115</v>
      </c>
      <c r="AG72">
        <v>-289.54667999999998</v>
      </c>
      <c r="AH72" t="s">
        <v>124</v>
      </c>
      <c r="AI72" t="s">
        <v>3119</v>
      </c>
    </row>
    <row r="73" spans="1:35" x14ac:dyDescent="0.25">
      <c r="A73" t="s">
        <v>105</v>
      </c>
      <c r="B73" s="3" t="s">
        <v>6</v>
      </c>
      <c r="C73" s="1" t="s">
        <v>103</v>
      </c>
      <c r="D73" s="2" t="s">
        <v>53</v>
      </c>
      <c r="E73" s="1">
        <v>65392.681700000001</v>
      </c>
      <c r="F73" s="1">
        <v>214.95884000000001</v>
      </c>
      <c r="G73" s="1">
        <v>24929.184659999999</v>
      </c>
      <c r="H73" s="1">
        <v>25911.731500000002</v>
      </c>
      <c r="I73" s="1">
        <v>176235.76613</v>
      </c>
      <c r="J73" s="1">
        <v>501592.58731999999</v>
      </c>
      <c r="K73" s="1">
        <v>168604.76448000001</v>
      </c>
      <c r="L73" s="1">
        <v>303278.30858999997</v>
      </c>
      <c r="M73" s="1"/>
      <c r="N73" s="1">
        <v>191621.80058000001</v>
      </c>
      <c r="O73" s="1">
        <v>4547.6294399999997</v>
      </c>
      <c r="P73" s="1">
        <v>501592.58731999999</v>
      </c>
      <c r="Q73" s="1">
        <v>206632.42378000001</v>
      </c>
      <c r="R73" s="1">
        <v>198314.27872999999</v>
      </c>
      <c r="S73" s="1">
        <v>13830.76266</v>
      </c>
      <c r="T73" s="1">
        <v>202236.94764999999</v>
      </c>
      <c r="U73" s="1">
        <v>-120.47174</v>
      </c>
      <c r="V73" s="1">
        <v>50884.530599999998</v>
      </c>
      <c r="W73" s="1">
        <v>21880.867569999999</v>
      </c>
      <c r="X73" s="1">
        <v>19409.268410000001</v>
      </c>
      <c r="Y73" s="1">
        <v>23548.745569999999</v>
      </c>
      <c r="Z73">
        <v>7934.1837599999999</v>
      </c>
      <c r="AA73">
        <v>-9.2096</v>
      </c>
      <c r="AB73">
        <v>0</v>
      </c>
      <c r="AC73">
        <v>124.93263</v>
      </c>
      <c r="AD73">
        <v>-17569.144540000001</v>
      </c>
      <c r="AE73">
        <v>-6112.1264600000004</v>
      </c>
      <c r="AF73" t="s">
        <v>115</v>
      </c>
      <c r="AG73">
        <v>-545.82631000000003</v>
      </c>
      <c r="AH73" t="s">
        <v>124</v>
      </c>
      <c r="AI73" t="s">
        <v>3120</v>
      </c>
    </row>
    <row r="74" spans="1:35" x14ac:dyDescent="0.25">
      <c r="A74" t="s">
        <v>105</v>
      </c>
      <c r="B74" s="3" t="s">
        <v>6</v>
      </c>
      <c r="C74" s="1" t="s">
        <v>103</v>
      </c>
      <c r="D74" s="2" t="s">
        <v>54</v>
      </c>
      <c r="E74" s="1">
        <v>69421.947669999994</v>
      </c>
      <c r="F74" s="1">
        <v>6791.07816</v>
      </c>
      <c r="G74" s="1">
        <v>34590.94384</v>
      </c>
      <c r="H74" s="1">
        <v>55852.075470000003</v>
      </c>
      <c r="I74" s="1">
        <v>177133.53349</v>
      </c>
      <c r="J74" s="1">
        <v>495055.38478999998</v>
      </c>
      <c r="K74" s="1">
        <v>166842.86480000001</v>
      </c>
      <c r="L74" s="1">
        <v>301529.56037000002</v>
      </c>
      <c r="M74" s="1"/>
      <c r="N74" s="1">
        <v>186842.87401999999</v>
      </c>
      <c r="O74" s="1">
        <v>4484.7759900000001</v>
      </c>
      <c r="P74" s="1">
        <v>495055.38478999998</v>
      </c>
      <c r="Q74" s="1">
        <v>215029.50047</v>
      </c>
      <c r="R74" s="1">
        <v>193525.82441999999</v>
      </c>
      <c r="S74" s="1">
        <v>13900.244860000001</v>
      </c>
      <c r="T74" s="1">
        <v>198251.68178000001</v>
      </c>
      <c r="U74" s="1">
        <v>39.760019999999997</v>
      </c>
      <c r="V74" s="1">
        <v>53258.315979999999</v>
      </c>
      <c r="W74" s="1">
        <v>21175.041659999999</v>
      </c>
      <c r="X74" s="1">
        <v>19404.93391</v>
      </c>
      <c r="Y74" s="1">
        <v>22391.131539999998</v>
      </c>
      <c r="Z74">
        <v>6822.6303699999999</v>
      </c>
      <c r="AA74">
        <v>-3.2938999999999998</v>
      </c>
      <c r="AB74">
        <v>0</v>
      </c>
      <c r="AC74">
        <v>580.99689999999998</v>
      </c>
      <c r="AD74">
        <v>47193.831310000001</v>
      </c>
      <c r="AE74">
        <v>-7977.8978200000001</v>
      </c>
      <c r="AF74" t="s">
        <v>115</v>
      </c>
      <c r="AG74">
        <v>2446.7090600000001</v>
      </c>
      <c r="AH74">
        <v>25.8215</v>
      </c>
      <c r="AI74" t="s">
        <v>3117</v>
      </c>
    </row>
    <row r="75" spans="1:35" x14ac:dyDescent="0.25">
      <c r="A75" t="s">
        <v>105</v>
      </c>
      <c r="B75" s="3" t="s">
        <v>6</v>
      </c>
      <c r="C75" s="1" t="s">
        <v>103</v>
      </c>
      <c r="D75" s="2" t="s">
        <v>55</v>
      </c>
      <c r="E75" s="1">
        <v>70675.289879999997</v>
      </c>
      <c r="F75" s="1">
        <v>5476.7839599999998</v>
      </c>
      <c r="G75" s="1">
        <v>49164.886489999997</v>
      </c>
      <c r="H75" s="1">
        <v>57273.08973</v>
      </c>
      <c r="I75" s="1">
        <v>175561.01014999999</v>
      </c>
      <c r="J75" s="1">
        <v>483288.26792000001</v>
      </c>
      <c r="K75" s="1">
        <v>165896.59140999999</v>
      </c>
      <c r="L75" s="1">
        <v>293631.46042999998</v>
      </c>
      <c r="M75" s="1"/>
      <c r="N75" s="1">
        <v>183135.28427</v>
      </c>
      <c r="O75" s="1" t="s">
        <v>3121</v>
      </c>
      <c r="P75" s="1">
        <v>483288.26792000001</v>
      </c>
      <c r="Q75" s="1" t="s">
        <v>3121</v>
      </c>
      <c r="R75" s="1">
        <v>189656.80749000001</v>
      </c>
      <c r="S75" s="1">
        <v>13945.41281</v>
      </c>
      <c r="T75" s="1">
        <v>184951.89590999999</v>
      </c>
      <c r="U75" s="1">
        <v>79.949669999999998</v>
      </c>
      <c r="V75" s="1">
        <v>52087.323700000001</v>
      </c>
      <c r="W75" s="1">
        <v>23558.833930000001</v>
      </c>
      <c r="X75" s="1">
        <v>81286.892999999996</v>
      </c>
      <c r="Y75" s="1">
        <v>23840.28602</v>
      </c>
      <c r="Z75">
        <v>6408.5371800000003</v>
      </c>
      <c r="AA75">
        <v>4.4893000000000001</v>
      </c>
      <c r="AB75">
        <v>0</v>
      </c>
      <c r="AC75">
        <v>382.40219999999999</v>
      </c>
      <c r="AD75">
        <v>41682.875529999998</v>
      </c>
      <c r="AE75">
        <v>-8496.3967400000001</v>
      </c>
      <c r="AF75" t="s">
        <v>115</v>
      </c>
      <c r="AG75">
        <v>2081.7166999999999</v>
      </c>
      <c r="AH75">
        <v>26.8476</v>
      </c>
      <c r="AI75" t="s">
        <v>3118</v>
      </c>
    </row>
    <row r="76" spans="1:35" x14ac:dyDescent="0.25">
      <c r="A76" t="s">
        <v>105</v>
      </c>
      <c r="B76" s="3" t="s">
        <v>6</v>
      </c>
      <c r="C76" s="1" t="s">
        <v>103</v>
      </c>
      <c r="D76" s="2" t="s">
        <v>56</v>
      </c>
      <c r="E76" s="1">
        <v>70938.360209999999</v>
      </c>
      <c r="F76" s="1">
        <v>6336.44769</v>
      </c>
      <c r="G76" s="1">
        <v>48511.194560000004</v>
      </c>
      <c r="H76" s="1">
        <v>57528.757490000004</v>
      </c>
      <c r="I76" s="1">
        <v>178935.24507999999</v>
      </c>
      <c r="J76" s="1">
        <v>483531.44738000003</v>
      </c>
      <c r="K76" s="1">
        <v>166087.52945999999</v>
      </c>
      <c r="L76" s="1">
        <v>295739.96980999998</v>
      </c>
      <c r="M76" s="1"/>
      <c r="N76" s="1">
        <v>181172.52304</v>
      </c>
      <c r="O76" s="1" t="s">
        <v>3121</v>
      </c>
      <c r="P76" s="1">
        <v>483531.44738000003</v>
      </c>
      <c r="Q76" s="1" t="s">
        <v>3121</v>
      </c>
      <c r="R76" s="1">
        <v>187791.47756999999</v>
      </c>
      <c r="S76" s="1">
        <v>14121.67964</v>
      </c>
      <c r="T76" s="1">
        <v>186939.18828</v>
      </c>
      <c r="U76" s="1">
        <v>40.08907</v>
      </c>
      <c r="V76" s="1">
        <v>57615.532090000001</v>
      </c>
      <c r="W76" s="1">
        <v>22861.289140000001</v>
      </c>
      <c r="X76" s="1">
        <v>82415.931530000002</v>
      </c>
      <c r="Y76" s="1">
        <v>25403.720880000001</v>
      </c>
      <c r="Z76">
        <v>6439.2078099999999</v>
      </c>
      <c r="AA76">
        <v>3.8485</v>
      </c>
      <c r="AB76">
        <v>0</v>
      </c>
      <c r="AC76">
        <v>649.81214</v>
      </c>
      <c r="AD76">
        <v>44385.889470000002</v>
      </c>
      <c r="AE76">
        <v>-9263.73819</v>
      </c>
      <c r="AF76" t="s">
        <v>115</v>
      </c>
      <c r="AG76">
        <v>2315.9902099999999</v>
      </c>
      <c r="AH76">
        <v>26.2407</v>
      </c>
      <c r="AI76" t="s">
        <v>3119</v>
      </c>
    </row>
    <row r="77" spans="1:35" x14ac:dyDescent="0.25">
      <c r="A77" t="s">
        <v>105</v>
      </c>
      <c r="B77" s="3" t="s">
        <v>6</v>
      </c>
      <c r="C77" s="1" t="s">
        <v>103</v>
      </c>
      <c r="D77" s="2" t="s">
        <v>57</v>
      </c>
      <c r="E77" s="1">
        <v>69940.734249999994</v>
      </c>
      <c r="F77" s="1">
        <v>4147.3331500000004</v>
      </c>
      <c r="G77" s="1">
        <v>25180.14543</v>
      </c>
      <c r="H77" s="1">
        <v>46025.402430000002</v>
      </c>
      <c r="I77" s="1">
        <v>170374.84362</v>
      </c>
      <c r="J77" s="1">
        <v>468702.71103000001</v>
      </c>
      <c r="K77" s="1">
        <v>164488.20000000001</v>
      </c>
      <c r="L77" s="1">
        <v>287607.71612</v>
      </c>
      <c r="M77" s="1"/>
      <c r="N77" s="1">
        <v>174606.54641000001</v>
      </c>
      <c r="O77" s="1">
        <v>4396.3720300000004</v>
      </c>
      <c r="P77" s="1">
        <v>468702.71103000001</v>
      </c>
      <c r="Q77" s="1">
        <v>198425.36167000001</v>
      </c>
      <c r="R77" s="1">
        <v>181094.99489999999</v>
      </c>
      <c r="S77" s="1">
        <v>14162.19584</v>
      </c>
      <c r="T77" s="1">
        <v>183812.33981999999</v>
      </c>
      <c r="U77" s="1">
        <v>33.363410000000002</v>
      </c>
      <c r="V77" s="1">
        <v>55080.85744</v>
      </c>
      <c r="W77" s="1">
        <v>23878.566190000001</v>
      </c>
      <c r="X77" s="1">
        <v>21412.633580000002</v>
      </c>
      <c r="Y77" s="1">
        <v>23972.52882</v>
      </c>
      <c r="Z77">
        <v>7052.0618700000005</v>
      </c>
      <c r="AA77">
        <v>2.2103000000000002</v>
      </c>
      <c r="AB77">
        <v>0</v>
      </c>
      <c r="AC77">
        <v>248.37108000000001</v>
      </c>
      <c r="AD77">
        <v>-36645.184329999996</v>
      </c>
      <c r="AE77">
        <v>-7999.98171</v>
      </c>
      <c r="AF77" t="s">
        <v>115</v>
      </c>
      <c r="AG77">
        <v>1626.25209</v>
      </c>
      <c r="AH77">
        <v>27.103100000000001</v>
      </c>
      <c r="AI77" t="s">
        <v>3120</v>
      </c>
    </row>
    <row r="78" spans="1:35" x14ac:dyDescent="0.25">
      <c r="A78" t="s">
        <v>105</v>
      </c>
      <c r="B78" s="3" t="s">
        <v>6</v>
      </c>
      <c r="C78" s="1" t="s">
        <v>103</v>
      </c>
      <c r="D78" s="2" t="s">
        <v>58</v>
      </c>
      <c r="E78" s="1">
        <v>71107.341799999995</v>
      </c>
      <c r="F78" s="1">
        <v>1648.9541099999999</v>
      </c>
      <c r="G78" s="1">
        <v>28820.48947</v>
      </c>
      <c r="H78" s="1">
        <v>47988.151149999998</v>
      </c>
      <c r="I78" s="1">
        <v>162158.2647</v>
      </c>
      <c r="J78" s="1">
        <v>465624.50014999998</v>
      </c>
      <c r="K78" s="1">
        <v>161976.69427000001</v>
      </c>
      <c r="L78" s="1">
        <v>285329.15298999997</v>
      </c>
      <c r="M78" s="1"/>
      <c r="N78" s="1">
        <v>173989.32701000001</v>
      </c>
      <c r="O78" s="1">
        <v>4441.9906199999996</v>
      </c>
      <c r="P78" s="1">
        <v>465624.50014999998</v>
      </c>
      <c r="Q78" s="1">
        <v>196250.69511</v>
      </c>
      <c r="R78" s="1">
        <v>180295.34714999999</v>
      </c>
      <c r="S78" s="1">
        <v>14235.30214</v>
      </c>
      <c r="T78" s="1">
        <v>184369.65787</v>
      </c>
      <c r="U78" s="1">
        <v>33.696399999999997</v>
      </c>
      <c r="V78" s="1">
        <v>54644.843489999999</v>
      </c>
      <c r="W78" s="1">
        <v>21377.9611</v>
      </c>
      <c r="X78" s="1">
        <v>19467.675350000001</v>
      </c>
      <c r="Y78" s="1">
        <v>23288.821049999999</v>
      </c>
      <c r="Z78">
        <v>7084.2820099999999</v>
      </c>
      <c r="AA78">
        <v>2.5739999999999998</v>
      </c>
      <c r="AB78">
        <v>0</v>
      </c>
      <c r="AC78">
        <v>516.97580000000005</v>
      </c>
      <c r="AD78">
        <v>41466.317300000002</v>
      </c>
      <c r="AE78">
        <v>-8478.0750200000002</v>
      </c>
      <c r="AF78" t="s">
        <v>115</v>
      </c>
      <c r="AG78">
        <v>56.036090000000002</v>
      </c>
      <c r="AH78">
        <v>2.9380999999999999</v>
      </c>
      <c r="AI78" t="s">
        <v>3117</v>
      </c>
    </row>
    <row r="79" spans="1:35" x14ac:dyDescent="0.25">
      <c r="A79" t="s">
        <v>105</v>
      </c>
      <c r="B79" s="3" t="s">
        <v>6</v>
      </c>
      <c r="C79" s="1" t="s">
        <v>103</v>
      </c>
      <c r="D79" s="2" t="s">
        <v>59</v>
      </c>
      <c r="E79" s="1">
        <v>64425.014810000001</v>
      </c>
      <c r="F79" s="1">
        <v>5155.6239500000001</v>
      </c>
      <c r="G79" s="1">
        <v>39300.514439999999</v>
      </c>
      <c r="H79" s="1">
        <v>51724.446790000002</v>
      </c>
      <c r="I79" s="1">
        <v>163246.17798000001</v>
      </c>
      <c r="J79" s="1">
        <v>462757.22434999997</v>
      </c>
      <c r="K79" s="1">
        <v>158451.83523999999</v>
      </c>
      <c r="L79" s="1">
        <v>284640.80841</v>
      </c>
      <c r="M79" s="1"/>
      <c r="N79" s="1">
        <v>171929.25481000001</v>
      </c>
      <c r="O79" s="1">
        <v>0</v>
      </c>
      <c r="P79" s="1">
        <v>462757.22434999997</v>
      </c>
      <c r="Q79" s="1">
        <v>0</v>
      </c>
      <c r="R79" s="1">
        <v>178116.41594000001</v>
      </c>
      <c r="S79" s="1">
        <v>14346.301960000001</v>
      </c>
      <c r="T79" s="1">
        <v>184037.49786999999</v>
      </c>
      <c r="U79" s="1">
        <v>32.576990000000002</v>
      </c>
      <c r="V79" s="1">
        <v>52835.227919999998</v>
      </c>
      <c r="W79" s="1">
        <v>20980.410950000001</v>
      </c>
      <c r="X79" s="1">
        <v>76932.165200000003</v>
      </c>
      <c r="Y79" s="1">
        <v>22765.430950000002</v>
      </c>
      <c r="Z79">
        <v>6486.3989099999999</v>
      </c>
      <c r="AA79">
        <v>2.3471000000000002</v>
      </c>
      <c r="AB79">
        <v>0</v>
      </c>
      <c r="AC79">
        <v>253.12595999999999</v>
      </c>
      <c r="AD79">
        <v>39609.973839999999</v>
      </c>
      <c r="AE79">
        <v>-7882.1339900000003</v>
      </c>
      <c r="AF79" t="s">
        <v>115</v>
      </c>
      <c r="AG79">
        <v>2004.0357200000001</v>
      </c>
      <c r="AH79">
        <v>27.0426</v>
      </c>
      <c r="AI79" t="s">
        <v>3118</v>
      </c>
    </row>
    <row r="80" spans="1:35" x14ac:dyDescent="0.25">
      <c r="A80" t="s">
        <v>105</v>
      </c>
      <c r="B80" s="3" t="s">
        <v>6</v>
      </c>
      <c r="C80" s="1" t="s">
        <v>103</v>
      </c>
      <c r="D80" s="2" t="s">
        <v>60</v>
      </c>
      <c r="E80" s="1">
        <v>66426.680200000003</v>
      </c>
      <c r="F80" s="1">
        <v>5930.2239300000001</v>
      </c>
      <c r="G80" s="1">
        <v>35155.279000000002</v>
      </c>
      <c r="H80" s="1">
        <v>50027.852550000003</v>
      </c>
      <c r="I80" s="1">
        <v>162639.35016999999</v>
      </c>
      <c r="J80" s="1">
        <v>460566.13696999999</v>
      </c>
      <c r="K80" s="1">
        <v>160891.15450999999</v>
      </c>
      <c r="L80" s="1">
        <v>283455.46732</v>
      </c>
      <c r="M80" s="1"/>
      <c r="N80" s="1">
        <v>170939.35042999999</v>
      </c>
      <c r="O80" s="1">
        <v>0</v>
      </c>
      <c r="P80" s="1">
        <v>460566.13696999999</v>
      </c>
      <c r="Q80" s="1">
        <v>0</v>
      </c>
      <c r="R80" s="1">
        <v>177110.66965</v>
      </c>
      <c r="S80" s="1">
        <v>14463.00412</v>
      </c>
      <c r="T80" s="1">
        <v>182609.62327000001</v>
      </c>
      <c r="U80" s="1">
        <v>33.354390000000002</v>
      </c>
      <c r="V80" s="1">
        <v>54025.182159999997</v>
      </c>
      <c r="W80" s="1">
        <v>21568.234179999999</v>
      </c>
      <c r="X80" s="1">
        <v>77522.521410000001</v>
      </c>
      <c r="Y80" s="1">
        <v>22888.344290000001</v>
      </c>
      <c r="Z80">
        <v>6242.2863799999996</v>
      </c>
      <c r="AA80">
        <v>4.4714</v>
      </c>
      <c r="AB80">
        <v>0</v>
      </c>
      <c r="AC80">
        <v>761.90006000000005</v>
      </c>
      <c r="AD80">
        <v>40360.683349999999</v>
      </c>
      <c r="AE80">
        <v>-9272.2215099999994</v>
      </c>
      <c r="AF80" t="s">
        <v>115</v>
      </c>
      <c r="AG80">
        <v>2220.8860300000001</v>
      </c>
      <c r="AH80">
        <v>26.457699999999999</v>
      </c>
      <c r="AI80" t="s">
        <v>3119</v>
      </c>
    </row>
    <row r="81" spans="1:35" x14ac:dyDescent="0.25">
      <c r="A81" t="s">
        <v>105</v>
      </c>
      <c r="B81" s="3" t="s">
        <v>6</v>
      </c>
      <c r="C81" s="1" t="s">
        <v>103</v>
      </c>
      <c r="D81" s="2" t="s">
        <v>61</v>
      </c>
      <c r="E81" s="1">
        <v>71395.286089999994</v>
      </c>
      <c r="F81" s="1">
        <v>4527.1505399999996</v>
      </c>
      <c r="G81" s="1">
        <v>22508.58353</v>
      </c>
      <c r="H81" s="1">
        <v>45994.126750000003</v>
      </c>
      <c r="I81" s="1">
        <v>170920.92519000001</v>
      </c>
      <c r="J81" s="1">
        <v>473690.04645000002</v>
      </c>
      <c r="K81" s="1">
        <v>167571.12982</v>
      </c>
      <c r="L81" s="1">
        <v>290741.00524999999</v>
      </c>
      <c r="M81" s="1"/>
      <c r="N81" s="1">
        <v>176413.37872000001</v>
      </c>
      <c r="O81" s="1">
        <v>4590.1984199999997</v>
      </c>
      <c r="P81" s="1">
        <v>473690.04645000002</v>
      </c>
      <c r="Q81" s="1">
        <v>183357.32707999999</v>
      </c>
      <c r="R81" s="1">
        <v>182949.04120000001</v>
      </c>
      <c r="S81" s="1">
        <v>14549.61996</v>
      </c>
      <c r="T81" s="1">
        <v>183994.26511000001</v>
      </c>
      <c r="U81" s="1">
        <v>28.925190000000001</v>
      </c>
      <c r="V81" s="1">
        <v>54052.636619999997</v>
      </c>
      <c r="W81" s="1">
        <v>24355.323410000001</v>
      </c>
      <c r="X81" s="1">
        <v>20898.847559999998</v>
      </c>
      <c r="Y81" s="1">
        <v>23914.025900000001</v>
      </c>
      <c r="Z81">
        <v>8266.4567700000007</v>
      </c>
      <c r="AA81">
        <v>1.8818999999999999</v>
      </c>
      <c r="AB81">
        <v>0</v>
      </c>
      <c r="AC81">
        <v>219.79192</v>
      </c>
      <c r="AD81">
        <v>-38944.976190000001</v>
      </c>
      <c r="AE81">
        <v>-9201.9212499999994</v>
      </c>
      <c r="AF81" t="s">
        <v>115</v>
      </c>
      <c r="AG81">
        <v>2128.8735099999999</v>
      </c>
      <c r="AH81">
        <v>31.033899999999999</v>
      </c>
      <c r="AI81" t="s">
        <v>3120</v>
      </c>
    </row>
    <row r="82" spans="1:35" x14ac:dyDescent="0.25">
      <c r="A82" t="s">
        <v>105</v>
      </c>
      <c r="B82" s="3" t="s">
        <v>6</v>
      </c>
      <c r="C82" s="1" t="s">
        <v>103</v>
      </c>
      <c r="D82" s="2" t="s">
        <v>62</v>
      </c>
      <c r="E82" s="1">
        <v>67525.786779999995</v>
      </c>
      <c r="F82" s="1">
        <v>8361.9567599999991</v>
      </c>
      <c r="G82" s="1">
        <v>35055.506699999998</v>
      </c>
      <c r="H82" s="1">
        <v>51412.092120000001</v>
      </c>
      <c r="I82" s="1">
        <v>164288.47149</v>
      </c>
      <c r="J82" s="1">
        <v>454711.78551000002</v>
      </c>
      <c r="K82" s="1">
        <v>157966.04951000001</v>
      </c>
      <c r="L82" s="1">
        <v>279974.90100999997</v>
      </c>
      <c r="M82" s="1"/>
      <c r="N82" s="1">
        <v>168655.28464</v>
      </c>
      <c r="O82" s="1">
        <v>0</v>
      </c>
      <c r="P82" s="1">
        <v>454711.78551000002</v>
      </c>
      <c r="Q82" s="1">
        <v>0</v>
      </c>
      <c r="R82" s="1">
        <v>174736.88449</v>
      </c>
      <c r="S82" s="1">
        <v>14691.507530000001</v>
      </c>
      <c r="T82" s="1">
        <v>180800.60358</v>
      </c>
      <c r="U82" s="1">
        <v>27.282820000000001</v>
      </c>
      <c r="V82" s="1">
        <v>55028.632270000002</v>
      </c>
      <c r="W82" s="1">
        <v>20493.67424</v>
      </c>
      <c r="X82" s="1">
        <v>77018.999360000002</v>
      </c>
      <c r="Y82" s="1">
        <v>22571.198990000001</v>
      </c>
      <c r="Z82">
        <v>6516.3759</v>
      </c>
      <c r="AA82">
        <v>7.3624999999999998</v>
      </c>
      <c r="AB82">
        <v>0</v>
      </c>
      <c r="AC82">
        <v>438.50491</v>
      </c>
      <c r="AD82">
        <v>42561.930099999998</v>
      </c>
      <c r="AE82">
        <v>-7540.68451</v>
      </c>
      <c r="AF82" t="s">
        <v>115</v>
      </c>
      <c r="AG82">
        <v>-851.76011000000005</v>
      </c>
      <c r="AH82" t="s">
        <v>124</v>
      </c>
      <c r="AI82" t="s">
        <v>3117</v>
      </c>
    </row>
    <row r="83" spans="1:35" x14ac:dyDescent="0.25">
      <c r="A83" t="s">
        <v>105</v>
      </c>
      <c r="B83" s="3" t="s">
        <v>6</v>
      </c>
      <c r="C83" s="1" t="s">
        <v>103</v>
      </c>
      <c r="D83" s="2" t="s">
        <v>63</v>
      </c>
      <c r="E83" s="1">
        <v>63439.463040000002</v>
      </c>
      <c r="F83" s="1">
        <v>4069.7303200000001</v>
      </c>
      <c r="G83" s="1">
        <v>34762.948850000001</v>
      </c>
      <c r="H83" s="1">
        <v>52275.927199999998</v>
      </c>
      <c r="I83" s="1">
        <v>160967.30455</v>
      </c>
      <c r="J83" s="1">
        <v>446277.06709999999</v>
      </c>
      <c r="K83" s="1">
        <v>153834.10469000001</v>
      </c>
      <c r="L83" s="1">
        <v>278285.98056</v>
      </c>
      <c r="M83" s="1"/>
      <c r="N83" s="1">
        <v>162101.97881999999</v>
      </c>
      <c r="O83" s="1">
        <v>0</v>
      </c>
      <c r="P83" s="1">
        <v>446277.06709999999</v>
      </c>
      <c r="Q83" s="1">
        <v>0</v>
      </c>
      <c r="R83" s="1">
        <v>167991.08653999999</v>
      </c>
      <c r="S83" s="1">
        <v>14673.92446</v>
      </c>
      <c r="T83" s="1">
        <v>176688.56857</v>
      </c>
      <c r="U83" s="1">
        <v>27.29008</v>
      </c>
      <c r="V83" s="1">
        <v>52067.126530000001</v>
      </c>
      <c r="W83" s="1">
        <v>21346.751130000001</v>
      </c>
      <c r="X83" s="1">
        <v>74820.81336</v>
      </c>
      <c r="Y83" s="1">
        <v>22126.680950000002</v>
      </c>
      <c r="Z83">
        <v>6734.4697999999999</v>
      </c>
      <c r="AA83">
        <v>10.2166</v>
      </c>
      <c r="AB83">
        <v>0</v>
      </c>
      <c r="AC83">
        <v>149.62923000000001</v>
      </c>
      <c r="AD83">
        <v>38274.462420000003</v>
      </c>
      <c r="AE83">
        <v>-7988.82791</v>
      </c>
      <c r="AF83" t="s">
        <v>115</v>
      </c>
      <c r="AG83">
        <v>1677.0924299999999</v>
      </c>
      <c r="AH83">
        <v>28.183599999999998</v>
      </c>
      <c r="AI83" t="s">
        <v>3118</v>
      </c>
    </row>
    <row r="84" spans="1:35" x14ac:dyDescent="0.25">
      <c r="A84" t="s">
        <v>105</v>
      </c>
      <c r="B84" s="3" t="s">
        <v>6</v>
      </c>
      <c r="C84" s="1" t="s">
        <v>103</v>
      </c>
      <c r="D84" s="2" t="s">
        <v>64</v>
      </c>
      <c r="E84" s="1">
        <v>62737.400990000002</v>
      </c>
      <c r="F84" s="1">
        <v>5457.3907900000004</v>
      </c>
      <c r="G84" s="1">
        <v>35593.029479999997</v>
      </c>
      <c r="H84" s="1">
        <v>52758.365160000001</v>
      </c>
      <c r="I84" s="1">
        <v>160791.71093</v>
      </c>
      <c r="J84" s="1">
        <v>440254.86787999998</v>
      </c>
      <c r="K84" s="1">
        <v>152976.68452000001</v>
      </c>
      <c r="L84" s="1">
        <v>275236.61138000002</v>
      </c>
      <c r="M84" s="1"/>
      <c r="N84" s="1">
        <v>159115.88417999999</v>
      </c>
      <c r="O84" s="1">
        <v>0</v>
      </c>
      <c r="P84" s="1">
        <v>440254.86787999998</v>
      </c>
      <c r="Q84" s="1">
        <v>0</v>
      </c>
      <c r="R84" s="1">
        <v>165018.25649999999</v>
      </c>
      <c r="S84" s="1">
        <v>14874.426149999999</v>
      </c>
      <c r="T84" s="1">
        <v>174278.56709999999</v>
      </c>
      <c r="U84" s="1">
        <v>27.35568</v>
      </c>
      <c r="V84" s="1">
        <v>51213.450409999998</v>
      </c>
      <c r="W84" s="1">
        <v>20735.594249999998</v>
      </c>
      <c r="X84" s="1">
        <v>74288.199850000005</v>
      </c>
      <c r="Y84" s="1">
        <v>21869.51511</v>
      </c>
      <c r="Z84">
        <v>6411.6169799999998</v>
      </c>
      <c r="AA84">
        <v>6.9583000000000004</v>
      </c>
      <c r="AB84">
        <v>0</v>
      </c>
      <c r="AC84">
        <v>555.23211000000003</v>
      </c>
      <c r="AD84">
        <v>37465.722750000001</v>
      </c>
      <c r="AE84">
        <v>-7766.8579900000004</v>
      </c>
      <c r="AF84" t="s">
        <v>115</v>
      </c>
      <c r="AG84">
        <v>1650.4028000000001</v>
      </c>
      <c r="AH84">
        <v>22.688300000000002</v>
      </c>
      <c r="AI84" t="s">
        <v>3119</v>
      </c>
    </row>
    <row r="85" spans="1:35" x14ac:dyDescent="0.25">
      <c r="A85" t="s">
        <v>105</v>
      </c>
      <c r="B85" s="3" t="s">
        <v>6</v>
      </c>
      <c r="C85" s="1" t="s">
        <v>103</v>
      </c>
      <c r="D85" s="2" t="s">
        <v>65</v>
      </c>
      <c r="E85" s="1">
        <v>66748.637770000001</v>
      </c>
      <c r="F85" s="1">
        <v>3573.1390700000002</v>
      </c>
      <c r="G85" s="1">
        <v>20242.726760000001</v>
      </c>
      <c r="H85" s="1">
        <v>43422.493929999997</v>
      </c>
      <c r="I85" s="1">
        <v>159943.45530999999</v>
      </c>
      <c r="J85" s="1">
        <v>437221.40565999999</v>
      </c>
      <c r="K85" s="1">
        <v>155327.04269</v>
      </c>
      <c r="L85" s="1">
        <v>274144.48842000001</v>
      </c>
      <c r="M85" s="1"/>
      <c r="N85" s="1">
        <v>157083.51805000001</v>
      </c>
      <c r="O85" s="1">
        <v>4340.9238299999997</v>
      </c>
      <c r="P85" s="1">
        <v>437221.40565999999</v>
      </c>
      <c r="Q85" s="1">
        <v>157857.13240999999</v>
      </c>
      <c r="R85" s="1">
        <v>163076.91724000001</v>
      </c>
      <c r="S85" s="1">
        <v>14873.61428</v>
      </c>
      <c r="T85" s="1">
        <v>173823.00709</v>
      </c>
      <c r="U85" s="1">
        <v>21.955159999999999</v>
      </c>
      <c r="V85" s="1">
        <v>52462.485090000002</v>
      </c>
      <c r="W85" s="1">
        <v>23016.879270000001</v>
      </c>
      <c r="X85" s="1">
        <v>18977.022710000001</v>
      </c>
      <c r="Y85" s="1">
        <v>21422.57431</v>
      </c>
      <c r="Z85">
        <v>7421.82971</v>
      </c>
      <c r="AA85">
        <v>6.7518000000000002</v>
      </c>
      <c r="AB85">
        <v>0</v>
      </c>
      <c r="AC85">
        <v>175.55157</v>
      </c>
      <c r="AD85">
        <v>-33632.161939999998</v>
      </c>
      <c r="AE85">
        <v>-8352.2063999999991</v>
      </c>
      <c r="AF85" t="s">
        <v>115</v>
      </c>
      <c r="AG85">
        <v>929.65024000000005</v>
      </c>
      <c r="AH85">
        <v>19.418099999999999</v>
      </c>
      <c r="AI85" t="s">
        <v>3120</v>
      </c>
    </row>
    <row r="86" spans="1:35" x14ac:dyDescent="0.25">
      <c r="A86" t="s">
        <v>105</v>
      </c>
      <c r="B86" s="3" t="s">
        <v>6</v>
      </c>
      <c r="C86" s="1" t="s">
        <v>103</v>
      </c>
      <c r="D86" s="2" t="s">
        <v>66</v>
      </c>
      <c r="E86" s="1">
        <v>60678.257749999997</v>
      </c>
      <c r="F86" s="1">
        <v>4167.2888400000002</v>
      </c>
      <c r="G86" s="1">
        <v>31600.392189999999</v>
      </c>
      <c r="H86" s="1">
        <v>44913.804700000001</v>
      </c>
      <c r="I86" s="1">
        <v>145937.01087999999</v>
      </c>
      <c r="J86" s="1">
        <v>412089.78359000001</v>
      </c>
      <c r="K86" s="1">
        <v>144651.09233000001</v>
      </c>
      <c r="L86" s="1">
        <v>258722.33202</v>
      </c>
      <c r="M86" s="1"/>
      <c r="N86" s="1">
        <v>148121.86728999999</v>
      </c>
      <c r="O86" s="1">
        <v>0</v>
      </c>
      <c r="P86" s="1">
        <v>412089.78359000001</v>
      </c>
      <c r="Q86" s="1">
        <v>0</v>
      </c>
      <c r="R86" s="1">
        <v>153367.45157</v>
      </c>
      <c r="S86" s="1">
        <v>14941.471729999999</v>
      </c>
      <c r="T86" s="1">
        <v>166562.72276</v>
      </c>
      <c r="U86" s="1">
        <v>20.97644</v>
      </c>
      <c r="V86" s="1">
        <v>51114.917829999999</v>
      </c>
      <c r="W86" s="1">
        <v>18293.43792</v>
      </c>
      <c r="X86" s="1">
        <v>69766.642670000001</v>
      </c>
      <c r="Y86" s="1">
        <v>18948.769789999998</v>
      </c>
      <c r="Z86">
        <v>5806.7148699999998</v>
      </c>
      <c r="AA86">
        <v>-3.4836999999999998</v>
      </c>
      <c r="AB86">
        <v>0</v>
      </c>
      <c r="AC86">
        <v>354.73230999999998</v>
      </c>
      <c r="AD86">
        <v>38298.653039999997</v>
      </c>
      <c r="AE86">
        <v>-7015.6055900000001</v>
      </c>
      <c r="AF86" t="s">
        <v>115</v>
      </c>
      <c r="AG86">
        <v>1458.8435999999999</v>
      </c>
      <c r="AH86">
        <v>25.1526</v>
      </c>
      <c r="AI86" t="s">
        <v>3117</v>
      </c>
    </row>
    <row r="87" spans="1:35" x14ac:dyDescent="0.25">
      <c r="A87" t="s">
        <v>105</v>
      </c>
      <c r="B87" s="3" t="s">
        <v>6</v>
      </c>
      <c r="C87" s="1" t="s">
        <v>103</v>
      </c>
      <c r="D87" s="2" t="s">
        <v>67</v>
      </c>
      <c r="E87" s="1">
        <v>63998.22163</v>
      </c>
      <c r="F87" s="1">
        <v>3887.51413</v>
      </c>
      <c r="G87" s="1">
        <v>37077.155659999997</v>
      </c>
      <c r="H87" s="1">
        <v>51917.984850000001</v>
      </c>
      <c r="I87" s="1">
        <v>154560.73806999999</v>
      </c>
      <c r="J87" s="1">
        <v>432249.85726000002</v>
      </c>
      <c r="K87" s="1">
        <v>148291.89590999999</v>
      </c>
      <c r="L87" s="1">
        <v>264796.76689999999</v>
      </c>
      <c r="M87" s="1"/>
      <c r="N87" s="1">
        <v>161855.42074</v>
      </c>
      <c r="O87" s="1">
        <v>0</v>
      </c>
      <c r="P87" s="1">
        <v>432249.85726000002</v>
      </c>
      <c r="Q87" s="1">
        <v>0</v>
      </c>
      <c r="R87" s="1">
        <v>167453.09036</v>
      </c>
      <c r="S87" s="1">
        <v>15016.567349999999</v>
      </c>
      <c r="T87" s="1">
        <v>166487.87685</v>
      </c>
      <c r="U87" s="1">
        <v>24.18168</v>
      </c>
      <c r="V87" s="1">
        <v>52445.568149999999</v>
      </c>
      <c r="W87" s="1">
        <v>21978.68145</v>
      </c>
      <c r="X87" s="1">
        <v>70657.76238</v>
      </c>
      <c r="Y87" s="1">
        <v>20321.658520000001</v>
      </c>
      <c r="Z87">
        <v>6866.0576499999997</v>
      </c>
      <c r="AA87">
        <v>-8.7617999999999991</v>
      </c>
      <c r="AB87">
        <v>0</v>
      </c>
      <c r="AC87">
        <v>165.91459</v>
      </c>
      <c r="AD87">
        <v>34874.153969999999</v>
      </c>
      <c r="AE87">
        <v>-8205.6577300000008</v>
      </c>
      <c r="AF87" t="s">
        <v>115</v>
      </c>
      <c r="AG87">
        <v>1649.95307</v>
      </c>
      <c r="AH87">
        <v>28.9162</v>
      </c>
      <c r="AI87" t="s">
        <v>3118</v>
      </c>
    </row>
    <row r="88" spans="1:35" x14ac:dyDescent="0.25">
      <c r="A88" t="s">
        <v>105</v>
      </c>
      <c r="B88" s="3" t="s">
        <v>6</v>
      </c>
      <c r="C88" s="1" t="s">
        <v>103</v>
      </c>
      <c r="D88" s="2" t="s">
        <v>68</v>
      </c>
      <c r="E88" s="1">
        <v>64161.962249999997</v>
      </c>
      <c r="F88" s="1">
        <v>5379.6677200000004</v>
      </c>
      <c r="G88" s="1">
        <v>43371.49624</v>
      </c>
      <c r="H88" s="1">
        <v>58396.501669999998</v>
      </c>
      <c r="I88" s="1">
        <v>161569.81623999999</v>
      </c>
      <c r="J88" s="1">
        <v>433559.29758000001</v>
      </c>
      <c r="K88" s="1">
        <v>149862.49896</v>
      </c>
      <c r="L88" s="1">
        <v>268447.14740000002</v>
      </c>
      <c r="M88" s="1">
        <v>0</v>
      </c>
      <c r="N88" s="1">
        <v>157045.69159999999</v>
      </c>
      <c r="O88" s="1">
        <v>0</v>
      </c>
      <c r="P88" s="1">
        <v>433559.29758000001</v>
      </c>
      <c r="Q88" s="1">
        <v>0</v>
      </c>
      <c r="R88" s="1">
        <v>165112.15018</v>
      </c>
      <c r="S88" s="1">
        <v>15056.54603</v>
      </c>
      <c r="T88" s="1">
        <v>166851.15395000001</v>
      </c>
      <c r="U88" s="1">
        <v>23.84731</v>
      </c>
      <c r="V88" s="1">
        <v>51406.843280000001</v>
      </c>
      <c r="W88" s="1">
        <v>20916.976549999999</v>
      </c>
      <c r="X88" s="1">
        <v>70147.297210000004</v>
      </c>
      <c r="Y88" s="1">
        <v>19071.025020000001</v>
      </c>
      <c r="Z88">
        <v>6501.3581100000001</v>
      </c>
      <c r="AA88">
        <v>-5.7035</v>
      </c>
      <c r="AB88">
        <v>0</v>
      </c>
      <c r="AC88">
        <v>504.77625999999998</v>
      </c>
      <c r="AD88">
        <v>31843.593730000001</v>
      </c>
      <c r="AE88">
        <v>-9348.7117999999991</v>
      </c>
      <c r="AF88" t="s">
        <v>115</v>
      </c>
      <c r="AG88">
        <v>1828.95946</v>
      </c>
      <c r="AH88">
        <v>24.4864</v>
      </c>
      <c r="AI88" t="s">
        <v>3119</v>
      </c>
    </row>
    <row r="89" spans="1:35" x14ac:dyDescent="0.25">
      <c r="A89" t="s">
        <v>105</v>
      </c>
      <c r="B89" s="3" t="s">
        <v>6</v>
      </c>
      <c r="C89" s="1" t="s">
        <v>103</v>
      </c>
      <c r="D89" s="2" t="s">
        <v>69</v>
      </c>
      <c r="E89" s="1">
        <v>62048.306219999999</v>
      </c>
      <c r="F89" s="1">
        <v>3796.8759399999999</v>
      </c>
      <c r="G89" s="1">
        <v>20631.469349999999</v>
      </c>
      <c r="H89" s="1">
        <v>41452.552430000003</v>
      </c>
      <c r="I89" s="1">
        <v>162064.36616000001</v>
      </c>
      <c r="J89" s="1">
        <v>422103.90590999997</v>
      </c>
      <c r="K89" s="1">
        <v>143507.07792000001</v>
      </c>
      <c r="L89" s="1">
        <v>265389.71750999999</v>
      </c>
      <c r="M89" s="1">
        <v>0</v>
      </c>
      <c r="N89" s="1">
        <v>149047.11861</v>
      </c>
      <c r="O89" s="1">
        <v>4878.6131699999996</v>
      </c>
      <c r="P89" s="1">
        <v>422103.90590999997</v>
      </c>
      <c r="Q89" s="1">
        <v>149468.13141</v>
      </c>
      <c r="R89" s="1">
        <v>156714.18840000001</v>
      </c>
      <c r="S89" s="1">
        <v>15188.379349999999</v>
      </c>
      <c r="T89" s="1">
        <v>164794.16310999999</v>
      </c>
      <c r="U89" s="1">
        <v>16.037739999999999</v>
      </c>
      <c r="V89" s="1">
        <v>47445.17409</v>
      </c>
      <c r="W89" s="1">
        <v>21266.59748</v>
      </c>
      <c r="X89" s="1">
        <v>17801.254099999998</v>
      </c>
      <c r="Y89" s="1">
        <v>18347.37369</v>
      </c>
      <c r="Z89">
        <v>7230.8914500000001</v>
      </c>
      <c r="AA89">
        <v>-2.0672000000000001</v>
      </c>
      <c r="AB89">
        <v>0</v>
      </c>
      <c r="AC89">
        <v>148.6294</v>
      </c>
      <c r="AD89">
        <v>-19069.93506</v>
      </c>
      <c r="AE89">
        <v>-8995.1224199999997</v>
      </c>
      <c r="AF89" t="s">
        <v>115</v>
      </c>
      <c r="AG89">
        <v>1258.8643099999999</v>
      </c>
      <c r="AH89">
        <v>23.8993</v>
      </c>
      <c r="AI89" t="s">
        <v>3120</v>
      </c>
    </row>
    <row r="90" spans="1:35" x14ac:dyDescent="0.25">
      <c r="A90" t="s">
        <v>105</v>
      </c>
      <c r="B90" s="3" t="s">
        <v>6</v>
      </c>
      <c r="C90" s="1" t="s">
        <v>103</v>
      </c>
      <c r="D90" s="2" t="s">
        <v>70</v>
      </c>
      <c r="E90" s="1">
        <v>61063.913419999997</v>
      </c>
      <c r="F90" s="1">
        <v>5224.3347199999998</v>
      </c>
      <c r="G90" s="1">
        <v>20684.277320000001</v>
      </c>
      <c r="H90" s="1">
        <v>44340.776089999999</v>
      </c>
      <c r="I90" s="1">
        <v>151244.15951999999</v>
      </c>
      <c r="J90" s="1">
        <v>407013.25809000002</v>
      </c>
      <c r="K90" s="1">
        <v>137207.98572</v>
      </c>
      <c r="L90" s="1">
        <v>256032.67595</v>
      </c>
      <c r="M90" s="1">
        <v>0</v>
      </c>
      <c r="N90" s="1">
        <v>143822.04598</v>
      </c>
      <c r="O90" s="1">
        <v>4543.3779500000001</v>
      </c>
      <c r="P90" s="1">
        <v>407013.25809000002</v>
      </c>
      <c r="Q90" s="1">
        <v>136187.45322</v>
      </c>
      <c r="R90" s="1">
        <v>150980.58214000001</v>
      </c>
      <c r="S90" s="1">
        <v>15188.379349999999</v>
      </c>
      <c r="T90" s="1">
        <v>165560.79921999999</v>
      </c>
      <c r="U90" s="1">
        <v>35.648919999999997</v>
      </c>
      <c r="V90" s="1">
        <v>46641.924299999999</v>
      </c>
      <c r="W90" s="1">
        <v>17923.020929999999</v>
      </c>
      <c r="X90" s="1">
        <v>15939.12731</v>
      </c>
      <c r="Y90" s="1">
        <v>17510.192289999999</v>
      </c>
      <c r="Z90">
        <v>6078.8189599999996</v>
      </c>
      <c r="AA90">
        <v>2.3691</v>
      </c>
      <c r="AB90">
        <v>0</v>
      </c>
      <c r="AC90">
        <v>352.58737000000002</v>
      </c>
      <c r="AD90">
        <v>48796.691469999998</v>
      </c>
      <c r="AE90">
        <v>-8271.8806399999994</v>
      </c>
      <c r="AF90" t="s">
        <v>115</v>
      </c>
      <c r="AG90">
        <v>1834.0683200000001</v>
      </c>
      <c r="AH90">
        <v>24.943200000000001</v>
      </c>
      <c r="AI90" t="s">
        <v>3117</v>
      </c>
    </row>
    <row r="91" spans="1:35" x14ac:dyDescent="0.25">
      <c r="A91" t="s">
        <v>105</v>
      </c>
      <c r="B91" s="3" t="s">
        <v>6</v>
      </c>
      <c r="C91" s="1" t="s">
        <v>103</v>
      </c>
      <c r="D91" s="2" t="s">
        <v>72</v>
      </c>
      <c r="E91" s="1">
        <v>59329.687519999999</v>
      </c>
      <c r="F91" s="1">
        <v>5108.9323199999999</v>
      </c>
      <c r="G91" s="1">
        <v>28561.4905</v>
      </c>
      <c r="H91" s="1">
        <v>46566.702360000003</v>
      </c>
      <c r="I91" s="1">
        <v>157223.09567000001</v>
      </c>
      <c r="J91" s="1">
        <v>405684.11014</v>
      </c>
      <c r="K91" s="1">
        <v>137631.46377</v>
      </c>
      <c r="L91" s="1">
        <v>256432.26780999999</v>
      </c>
      <c r="M91" s="1">
        <v>0</v>
      </c>
      <c r="N91" s="1">
        <v>142311.35696</v>
      </c>
      <c r="O91" s="1">
        <v>0</v>
      </c>
      <c r="P91" s="1">
        <v>405684.11014</v>
      </c>
      <c r="Q91" s="1">
        <v>0</v>
      </c>
      <c r="R91" s="1">
        <v>149251.84233000001</v>
      </c>
      <c r="S91" s="1">
        <v>15568.80306</v>
      </c>
      <c r="T91" s="1">
        <v>162882.4602</v>
      </c>
      <c r="U91" s="1">
        <v>20.545369999999998</v>
      </c>
      <c r="V91" s="1">
        <v>46355.477559999999</v>
      </c>
      <c r="W91" s="1">
        <v>19381.78515</v>
      </c>
      <c r="X91" s="1">
        <v>66636.481830000004</v>
      </c>
      <c r="Y91" s="1">
        <v>18333.703949999999</v>
      </c>
      <c r="Z91">
        <v>6063.91626</v>
      </c>
      <c r="AA91">
        <v>8.3742999999999999</v>
      </c>
      <c r="AB91">
        <v>0</v>
      </c>
      <c r="AC91">
        <v>120.66647</v>
      </c>
      <c r="AD91">
        <v>50712.165330000003</v>
      </c>
      <c r="AE91">
        <v>-8323.1387599999998</v>
      </c>
      <c r="AF91" t="s">
        <v>115</v>
      </c>
      <c r="AG91">
        <v>2074.67328</v>
      </c>
      <c r="AH91">
        <v>27.890899999999998</v>
      </c>
      <c r="AI91" t="s">
        <v>3118</v>
      </c>
    </row>
    <row r="92" spans="1:35" x14ac:dyDescent="0.25">
      <c r="A92" t="s">
        <v>105</v>
      </c>
      <c r="B92" s="3" t="s">
        <v>6</v>
      </c>
      <c r="C92" s="1" t="s">
        <v>103</v>
      </c>
      <c r="D92" s="2" t="s">
        <v>71</v>
      </c>
      <c r="E92" s="1">
        <v>57135.30745</v>
      </c>
      <c r="F92" s="1">
        <v>5285.3148799999999</v>
      </c>
      <c r="G92" s="1">
        <v>21017.710849999999</v>
      </c>
      <c r="H92" s="1">
        <v>40078.872210000001</v>
      </c>
      <c r="I92" s="1">
        <v>148588.36683000001</v>
      </c>
      <c r="J92" s="1">
        <v>399194.43751000002</v>
      </c>
      <c r="K92" s="1">
        <v>136929.38873999999</v>
      </c>
      <c r="L92" s="1">
        <v>251443.27429</v>
      </c>
      <c r="M92" s="1">
        <v>0</v>
      </c>
      <c r="N92" s="1">
        <v>140678.73467000001</v>
      </c>
      <c r="O92" s="1">
        <v>4475.5192800000004</v>
      </c>
      <c r="P92" s="1">
        <v>399194.43751000002</v>
      </c>
      <c r="Q92" s="1">
        <v>129558.37473</v>
      </c>
      <c r="R92" s="1">
        <v>147751.16321999999</v>
      </c>
      <c r="S92" s="1">
        <v>15735.84979</v>
      </c>
      <c r="T92" s="1">
        <v>160810.50928</v>
      </c>
      <c r="U92" s="1">
        <v>0</v>
      </c>
      <c r="V92" s="1">
        <v>45438.798699999999</v>
      </c>
      <c r="W92" s="1">
        <v>18483.385389999999</v>
      </c>
      <c r="X92" s="1">
        <v>68714.751610000007</v>
      </c>
      <c r="Y92" s="1">
        <v>18003.287260000001</v>
      </c>
      <c r="Z92">
        <v>5514.9796399999996</v>
      </c>
      <c r="AA92">
        <v>9.3409999999999993</v>
      </c>
      <c r="AB92">
        <v>0</v>
      </c>
      <c r="AC92">
        <v>400.08177000000001</v>
      </c>
      <c r="AD92">
        <v>48537.539539999998</v>
      </c>
      <c r="AE92">
        <v>-8648.1849199999997</v>
      </c>
      <c r="AF92" t="s">
        <v>115</v>
      </c>
      <c r="AG92">
        <v>2190.9812299999999</v>
      </c>
      <c r="AH92">
        <v>28.320399999999999</v>
      </c>
      <c r="AI92" t="s">
        <v>3119</v>
      </c>
    </row>
    <row r="93" spans="1:35" x14ac:dyDescent="0.25">
      <c r="A93" t="s">
        <v>105</v>
      </c>
      <c r="B93" s="3" t="s">
        <v>6</v>
      </c>
      <c r="C93" s="1" t="s">
        <v>103</v>
      </c>
      <c r="D93" s="2" t="s">
        <v>73</v>
      </c>
      <c r="E93" s="1">
        <v>59329.170270000002</v>
      </c>
      <c r="F93" s="1">
        <v>3720.9351499999998</v>
      </c>
      <c r="G93" s="1">
        <v>14009.451059999999</v>
      </c>
      <c r="H93" s="1">
        <v>34505.692819999997</v>
      </c>
      <c r="I93" s="1">
        <v>149482.43481999999</v>
      </c>
      <c r="J93" s="1">
        <v>397781.73966000002</v>
      </c>
      <c r="K93" s="1">
        <v>136940.54775</v>
      </c>
      <c r="L93" s="1">
        <v>250708.40564000001</v>
      </c>
      <c r="M93" s="1">
        <v>0</v>
      </c>
      <c r="N93" s="1">
        <v>139912.75382000001</v>
      </c>
      <c r="O93" s="1">
        <v>4559.1633499999998</v>
      </c>
      <c r="P93" s="1">
        <v>397781.73966000002</v>
      </c>
      <c r="Q93" s="1">
        <v>129943.72287</v>
      </c>
      <c r="R93" s="1">
        <v>147073.33400999999</v>
      </c>
      <c r="S93" s="1">
        <v>15734.07</v>
      </c>
      <c r="T93" s="1">
        <v>161107.67882</v>
      </c>
      <c r="U93" s="1">
        <v>0</v>
      </c>
      <c r="V93" s="1">
        <v>45959.10583</v>
      </c>
      <c r="W93" s="1">
        <v>20089.907889999999</v>
      </c>
      <c r="X93" s="1">
        <v>17573.63148</v>
      </c>
      <c r="Y93" s="1">
        <v>17814.968270000001</v>
      </c>
      <c r="Z93">
        <v>5890.7160100000001</v>
      </c>
      <c r="AA93">
        <v>8.3649000000000004</v>
      </c>
      <c r="AB93">
        <v>0</v>
      </c>
      <c r="AC93">
        <v>200.66673</v>
      </c>
      <c r="AD93">
        <v>-18773.148130000001</v>
      </c>
      <c r="AE93">
        <v>-8202.4003599999996</v>
      </c>
      <c r="AF93" t="s">
        <v>115</v>
      </c>
      <c r="AG93">
        <v>864.78042000000005</v>
      </c>
      <c r="AH93">
        <v>17.4482</v>
      </c>
      <c r="AI93" t="s">
        <v>3120</v>
      </c>
    </row>
    <row r="94" spans="1:35" x14ac:dyDescent="0.25">
      <c r="A94" t="s">
        <v>105</v>
      </c>
      <c r="B94" s="3" t="s">
        <v>6</v>
      </c>
      <c r="C94" s="1" t="s">
        <v>103</v>
      </c>
      <c r="D94" s="2" t="s">
        <v>74</v>
      </c>
      <c r="E94" s="1">
        <v>59847.393389999997</v>
      </c>
      <c r="F94" s="1">
        <v>5008.3635700000004</v>
      </c>
      <c r="G94" s="1">
        <v>20017.244589999998</v>
      </c>
      <c r="H94" s="1">
        <v>37899.828699999998</v>
      </c>
      <c r="I94" s="1">
        <v>142035.92434999999</v>
      </c>
      <c r="J94" s="1">
        <v>389985.59133999998</v>
      </c>
      <c r="K94" s="1">
        <v>134185.15020999999</v>
      </c>
      <c r="L94" s="1">
        <v>247018.69584</v>
      </c>
      <c r="M94" s="1">
        <v>0</v>
      </c>
      <c r="N94" s="1">
        <v>136188.45556999999</v>
      </c>
      <c r="O94" s="1">
        <v>4581.5199499999999</v>
      </c>
      <c r="P94" s="1">
        <v>389985.59133999998</v>
      </c>
      <c r="Q94" s="1">
        <v>125571.18588999999</v>
      </c>
      <c r="R94" s="1">
        <v>142966.89550000001</v>
      </c>
      <c r="S94" s="1">
        <v>15727.8874</v>
      </c>
      <c r="T94" s="1">
        <v>160679.22795999999</v>
      </c>
      <c r="U94" s="1">
        <v>0</v>
      </c>
      <c r="V94" s="1">
        <v>45708.885049999997</v>
      </c>
      <c r="W94" s="1">
        <v>18016.885679999999</v>
      </c>
      <c r="X94" s="1">
        <v>16579.39143</v>
      </c>
      <c r="Y94" s="1">
        <v>17810.400150000001</v>
      </c>
      <c r="Z94">
        <v>5753.9167500000003</v>
      </c>
      <c r="AA94">
        <v>8.8833000000000002</v>
      </c>
      <c r="AB94">
        <v>0</v>
      </c>
      <c r="AC94">
        <v>305.48808000000002</v>
      </c>
      <c r="AD94">
        <v>47302.83354</v>
      </c>
      <c r="AE94">
        <v>-6808.9394899999998</v>
      </c>
      <c r="AF94" t="s">
        <v>115</v>
      </c>
      <c r="AG94">
        <v>2471.6247100000001</v>
      </c>
      <c r="AH94">
        <v>31.785299999999999</v>
      </c>
      <c r="AI94" t="s">
        <v>3117</v>
      </c>
    </row>
    <row r="95" spans="1:35" x14ac:dyDescent="0.25">
      <c r="A95" t="s">
        <v>105</v>
      </c>
      <c r="B95" s="3" t="s">
        <v>6</v>
      </c>
      <c r="C95" s="1" t="s">
        <v>103</v>
      </c>
      <c r="D95" s="2" t="s">
        <v>75</v>
      </c>
      <c r="E95" s="1">
        <v>59753.042820000002</v>
      </c>
      <c r="F95" s="1">
        <v>4913.9652100000003</v>
      </c>
      <c r="G95" s="1">
        <v>21051.248210000002</v>
      </c>
      <c r="H95" s="1">
        <v>42169.889300000003</v>
      </c>
      <c r="I95" s="1">
        <v>148206.33997999999</v>
      </c>
      <c r="J95" s="1">
        <v>399125.53912999999</v>
      </c>
      <c r="K95" s="1">
        <v>139492.38401000001</v>
      </c>
      <c r="L95" s="1">
        <v>251117.04782000001</v>
      </c>
      <c r="M95" s="1">
        <v>0</v>
      </c>
      <c r="N95" s="1">
        <v>141016.90538000001</v>
      </c>
      <c r="O95" s="1">
        <v>4996.8457900000003</v>
      </c>
      <c r="P95" s="1">
        <v>399125.53912999999</v>
      </c>
      <c r="Q95" s="1">
        <v>133835.64762999999</v>
      </c>
      <c r="R95" s="1">
        <v>148008.49131000001</v>
      </c>
      <c r="S95" s="1">
        <v>15863.758739999999</v>
      </c>
      <c r="T95" s="1">
        <v>162358.61848999999</v>
      </c>
      <c r="U95" s="1">
        <v>0</v>
      </c>
      <c r="V95" s="1">
        <v>45847.674059999998</v>
      </c>
      <c r="W95" s="1">
        <v>20360.783329999998</v>
      </c>
      <c r="X95" s="1">
        <v>17489.735100000002</v>
      </c>
      <c r="Y95" s="1">
        <v>18804.976630000001</v>
      </c>
      <c r="Z95">
        <v>5864.3662700000004</v>
      </c>
      <c r="AA95">
        <v>4.3414999999999999</v>
      </c>
      <c r="AB95">
        <v>0</v>
      </c>
      <c r="AC95">
        <v>191.47675000000001</v>
      </c>
      <c r="AD95">
        <v>45733.954830000002</v>
      </c>
      <c r="AE95">
        <v>-6939.9906700000001</v>
      </c>
      <c r="AF95" t="s">
        <v>115</v>
      </c>
      <c r="AG95">
        <v>2129.6079599999998</v>
      </c>
      <c r="AH95">
        <v>29.278500000000001</v>
      </c>
      <c r="AI95" t="s">
        <v>3118</v>
      </c>
    </row>
    <row r="96" spans="1:35" x14ac:dyDescent="0.25">
      <c r="A96" t="s">
        <v>105</v>
      </c>
      <c r="B96" s="3" t="s">
        <v>6</v>
      </c>
      <c r="C96" s="1" t="s">
        <v>103</v>
      </c>
      <c r="D96" s="2" t="s">
        <v>76</v>
      </c>
      <c r="E96" s="1">
        <v>63096.093410000001</v>
      </c>
      <c r="F96" s="1">
        <v>5803.1691099999998</v>
      </c>
      <c r="G96" s="1">
        <v>21474.57115</v>
      </c>
      <c r="H96" s="1">
        <v>43423.082170000001</v>
      </c>
      <c r="I96" s="1">
        <v>153766.83186000001</v>
      </c>
      <c r="J96" s="1">
        <v>409297.68317999999</v>
      </c>
      <c r="K96" s="1">
        <v>141382.39225999999</v>
      </c>
      <c r="L96" s="1">
        <v>256675.99617999999</v>
      </c>
      <c r="M96" s="1">
        <v>0</v>
      </c>
      <c r="N96" s="1">
        <v>145273.56062999999</v>
      </c>
      <c r="O96" s="1">
        <v>5427.7532199999996</v>
      </c>
      <c r="P96" s="1">
        <v>409297.68317999999</v>
      </c>
      <c r="Q96" s="1">
        <v>140866.15591</v>
      </c>
      <c r="R96" s="1">
        <v>152621.68700000001</v>
      </c>
      <c r="S96" s="1">
        <v>15849.25517</v>
      </c>
      <c r="T96" s="1">
        <v>164205.09982</v>
      </c>
      <c r="U96" s="1">
        <v>0</v>
      </c>
      <c r="V96" s="1">
        <v>48339.693570000003</v>
      </c>
      <c r="W96" s="1">
        <v>20748.807239999998</v>
      </c>
      <c r="X96" s="1">
        <v>17709.107469999999</v>
      </c>
      <c r="Y96" s="1">
        <v>19478.263760000002</v>
      </c>
      <c r="Z96">
        <v>5951.3746700000002</v>
      </c>
      <c r="AA96">
        <v>2.1640000000000001</v>
      </c>
      <c r="AB96">
        <v>0</v>
      </c>
      <c r="AC96">
        <v>420.28926999999999</v>
      </c>
      <c r="AD96">
        <v>46815.223059999997</v>
      </c>
      <c r="AE96">
        <v>-7861.9734200000003</v>
      </c>
      <c r="AF96" t="s">
        <v>115</v>
      </c>
      <c r="AG96">
        <v>2566.7472299999999</v>
      </c>
      <c r="AH96">
        <v>29.638200000000001</v>
      </c>
      <c r="AI96" t="s">
        <v>3119</v>
      </c>
    </row>
    <row r="97" spans="1:35" x14ac:dyDescent="0.25">
      <c r="A97" t="s">
        <v>105</v>
      </c>
      <c r="B97" s="3" t="s">
        <v>6</v>
      </c>
      <c r="C97" s="1" t="s">
        <v>103</v>
      </c>
      <c r="D97" s="2" t="s">
        <v>77</v>
      </c>
      <c r="E97" s="1">
        <v>63811.383300000001</v>
      </c>
      <c r="F97" s="1">
        <v>2885.2063699999999</v>
      </c>
      <c r="G97" s="1">
        <v>13714.035749999999</v>
      </c>
      <c r="H97" s="1">
        <v>32896.017039999999</v>
      </c>
      <c r="I97" s="1">
        <v>152673.1985</v>
      </c>
      <c r="J97" s="1">
        <v>402500.94641999999</v>
      </c>
      <c r="K97" s="1">
        <v>142600.14376000001</v>
      </c>
      <c r="L97" s="1">
        <v>254672.03148999999</v>
      </c>
      <c r="M97" s="1">
        <v>0</v>
      </c>
      <c r="N97" s="1">
        <v>140545.38905</v>
      </c>
      <c r="O97" s="1">
        <v>5355.1043499999996</v>
      </c>
      <c r="P97" s="1">
        <v>402500.94641999999</v>
      </c>
      <c r="Q97" s="1">
        <v>137117.96802</v>
      </c>
      <c r="R97" s="1">
        <v>147828.91493</v>
      </c>
      <c r="S97" s="1">
        <v>15848.83</v>
      </c>
      <c r="T97" s="1">
        <v>160209.46843000001</v>
      </c>
      <c r="U97" s="1">
        <v>0</v>
      </c>
      <c r="V97" s="1">
        <v>50005.458279999999</v>
      </c>
      <c r="W97" s="1">
        <v>21497.989020000001</v>
      </c>
      <c r="X97" s="1">
        <v>19778.843830000002</v>
      </c>
      <c r="Y97" s="1">
        <v>18404.11825</v>
      </c>
      <c r="Z97">
        <v>7789.1402500000004</v>
      </c>
      <c r="AA97">
        <v>12.545500000000001</v>
      </c>
      <c r="AB97">
        <v>0</v>
      </c>
      <c r="AC97">
        <v>170.69451000000001</v>
      </c>
      <c r="AD97">
        <v>-19232.870060000001</v>
      </c>
      <c r="AE97">
        <v>-7169.4899500000001</v>
      </c>
      <c r="AF97" t="s">
        <v>115</v>
      </c>
      <c r="AG97">
        <v>1193.5891099999999</v>
      </c>
      <c r="AH97">
        <v>25.134</v>
      </c>
      <c r="AI97" t="s">
        <v>3120</v>
      </c>
    </row>
    <row r="98" spans="1:35" x14ac:dyDescent="0.25">
      <c r="A98" t="s">
        <v>105</v>
      </c>
      <c r="B98" s="3" t="s">
        <v>6</v>
      </c>
      <c r="C98" s="1" t="s">
        <v>103</v>
      </c>
      <c r="D98" s="2" t="s">
        <v>78</v>
      </c>
      <c r="E98" s="1">
        <v>62625.23691</v>
      </c>
      <c r="F98" s="1">
        <v>4997.2798199999997</v>
      </c>
      <c r="G98" s="1">
        <v>17531.078509999999</v>
      </c>
      <c r="H98" s="1">
        <v>34338.324430000001</v>
      </c>
      <c r="I98" s="1">
        <v>140715.40882000001</v>
      </c>
      <c r="J98" s="1">
        <v>385336.58499</v>
      </c>
      <c r="K98" s="1">
        <v>134072.67022</v>
      </c>
      <c r="L98" s="1">
        <v>243791.54235</v>
      </c>
      <c r="M98" s="1">
        <v>0</v>
      </c>
      <c r="N98" s="1">
        <v>135141.17230000001</v>
      </c>
      <c r="O98" s="1">
        <v>5243.9274500000001</v>
      </c>
      <c r="P98" s="1">
        <v>385336.58499</v>
      </c>
      <c r="Q98" s="1">
        <v>131424.27283</v>
      </c>
      <c r="R98" s="1">
        <v>141545.04263000001</v>
      </c>
      <c r="S98" s="1">
        <v>15846.65703</v>
      </c>
      <c r="T98" s="1">
        <v>157673.65805999999</v>
      </c>
      <c r="U98" s="1">
        <v>0</v>
      </c>
      <c r="V98" s="1">
        <v>48823.173900000002</v>
      </c>
      <c r="W98" s="1">
        <v>17733.98863</v>
      </c>
      <c r="X98" s="1">
        <v>17414.093250000002</v>
      </c>
      <c r="Y98" s="1">
        <v>17966.019049999999</v>
      </c>
      <c r="Z98">
        <v>6061.2645499999999</v>
      </c>
      <c r="AA98">
        <v>23.808</v>
      </c>
      <c r="AB98">
        <v>0</v>
      </c>
      <c r="AC98">
        <v>283.54730000000001</v>
      </c>
      <c r="AD98">
        <v>46586.711819999997</v>
      </c>
      <c r="AE98">
        <v>-6026.3525200000004</v>
      </c>
      <c r="AF98" t="s">
        <v>115</v>
      </c>
      <c r="AG98">
        <v>1975.72981</v>
      </c>
      <c r="AH98">
        <v>27.041899999999998</v>
      </c>
      <c r="AI98" t="s">
        <v>3117</v>
      </c>
    </row>
    <row r="99" spans="1:35" x14ac:dyDescent="0.25">
      <c r="A99" t="s">
        <v>105</v>
      </c>
      <c r="B99" s="3" t="s">
        <v>6</v>
      </c>
      <c r="C99" s="1" t="s">
        <v>103</v>
      </c>
      <c r="D99" s="2" t="s">
        <v>79</v>
      </c>
      <c r="E99" s="1">
        <v>64018.814680000003</v>
      </c>
      <c r="F99" s="1">
        <v>4467.83878</v>
      </c>
      <c r="G99" s="1">
        <v>17765.24079</v>
      </c>
      <c r="H99" s="1">
        <v>39841.416259999998</v>
      </c>
      <c r="I99" s="1">
        <v>148602.36076000001</v>
      </c>
      <c r="J99" s="1">
        <v>389755.53584999999</v>
      </c>
      <c r="K99" s="1">
        <v>136279.73715</v>
      </c>
      <c r="L99" s="1">
        <v>246934.28206</v>
      </c>
      <c r="M99" s="1">
        <v>0</v>
      </c>
      <c r="N99" s="1">
        <v>136248.41135000001</v>
      </c>
      <c r="O99" s="1">
        <v>5619.0158499999998</v>
      </c>
      <c r="P99" s="1">
        <v>389755.53584999999</v>
      </c>
      <c r="Q99" s="1">
        <v>137570.40265</v>
      </c>
      <c r="R99" s="1">
        <v>142821.25380000001</v>
      </c>
      <c r="S99" s="1">
        <v>15844.91409</v>
      </c>
      <c r="T99" s="1">
        <v>156601.90254000001</v>
      </c>
      <c r="U99" s="1">
        <v>0</v>
      </c>
      <c r="V99" s="1">
        <v>49974.220139999998</v>
      </c>
      <c r="W99" s="1">
        <v>21113.320019999999</v>
      </c>
      <c r="X99" s="1">
        <v>18228.065640000001</v>
      </c>
      <c r="Y99" s="1">
        <v>19213.452420000001</v>
      </c>
      <c r="Z99">
        <v>6009.8137900000002</v>
      </c>
      <c r="AA99">
        <v>16.1905</v>
      </c>
      <c r="AB99">
        <v>0</v>
      </c>
      <c r="AC99">
        <v>150.95283000000001</v>
      </c>
      <c r="AD99">
        <v>44956.9571</v>
      </c>
      <c r="AE99">
        <v>-6762.88627</v>
      </c>
      <c r="AF99" t="s">
        <v>115</v>
      </c>
      <c r="AG99">
        <v>2313.7675599999998</v>
      </c>
      <c r="AH99">
        <v>32.991100000000003</v>
      </c>
      <c r="AI99" t="s">
        <v>3118</v>
      </c>
    </row>
    <row r="100" spans="1:35" x14ac:dyDescent="0.25">
      <c r="A100" t="s">
        <v>105</v>
      </c>
      <c r="B100" s="3" t="s">
        <v>6</v>
      </c>
      <c r="C100" s="1" t="s">
        <v>103</v>
      </c>
      <c r="D100" s="2" t="s">
        <v>80</v>
      </c>
      <c r="E100" s="1">
        <v>63029.057139999997</v>
      </c>
      <c r="F100" s="1">
        <v>5664.7083499999999</v>
      </c>
      <c r="G100" s="1">
        <v>15378.98076</v>
      </c>
      <c r="H100" s="1">
        <v>36594.386310000002</v>
      </c>
      <c r="I100" s="1">
        <v>144793.93909</v>
      </c>
      <c r="J100" s="1">
        <v>374510.17852000002</v>
      </c>
      <c r="K100" s="1">
        <v>131373.47506</v>
      </c>
      <c r="L100" s="1">
        <v>237972.26211000001</v>
      </c>
      <c r="M100" s="1">
        <v>0</v>
      </c>
      <c r="N100" s="1">
        <v>129956.54730999999</v>
      </c>
      <c r="O100" s="1">
        <v>5552.1283700000004</v>
      </c>
      <c r="P100" s="1">
        <v>374510.17852000002</v>
      </c>
      <c r="Q100" s="1">
        <v>131607.16944</v>
      </c>
      <c r="R100" s="1">
        <v>136537.91641000001</v>
      </c>
      <c r="S100" s="1">
        <v>15842.91858</v>
      </c>
      <c r="T100" s="1">
        <v>148257.51899000001</v>
      </c>
      <c r="U100" s="1">
        <v>0</v>
      </c>
      <c r="V100" s="1">
        <v>48389.902040000001</v>
      </c>
      <c r="W100" s="1">
        <v>20487.671190000001</v>
      </c>
      <c r="X100" s="1">
        <v>18528.227459999998</v>
      </c>
      <c r="Y100" s="1">
        <v>18772.18936</v>
      </c>
      <c r="Z100">
        <v>5740.1680699999997</v>
      </c>
      <c r="AA100">
        <v>13.7005</v>
      </c>
      <c r="AB100">
        <v>0</v>
      </c>
      <c r="AC100">
        <v>338.34449000000001</v>
      </c>
      <c r="AD100">
        <v>45369.387260000003</v>
      </c>
      <c r="AE100">
        <v>-6481.7268100000001</v>
      </c>
      <c r="AF100" t="s">
        <v>115</v>
      </c>
      <c r="AG100">
        <v>2117.2854299999999</v>
      </c>
      <c r="AH100">
        <v>25.811199999999999</v>
      </c>
      <c r="AI100" t="s">
        <v>3119</v>
      </c>
    </row>
    <row r="101" spans="1:35" x14ac:dyDescent="0.25">
      <c r="A101" t="s">
        <v>105</v>
      </c>
      <c r="B101" s="3" t="s">
        <v>6</v>
      </c>
      <c r="C101" s="1" t="s">
        <v>103</v>
      </c>
      <c r="D101" s="2" t="s">
        <v>81</v>
      </c>
      <c r="E101" s="1">
        <v>61968.110180000003</v>
      </c>
      <c r="F101" s="1">
        <v>3333.2980299999999</v>
      </c>
      <c r="G101" s="1">
        <v>11756.55848</v>
      </c>
      <c r="H101" s="1">
        <v>26084.782190000002</v>
      </c>
      <c r="I101" s="1">
        <v>146344.18309000001</v>
      </c>
      <c r="J101" s="1">
        <v>376700.65117999999</v>
      </c>
      <c r="K101" s="1">
        <v>137082.86326000001</v>
      </c>
      <c r="L101" s="1">
        <v>241100.49935</v>
      </c>
      <c r="M101" s="1">
        <v>0</v>
      </c>
      <c r="N101" s="1">
        <v>128966.88026999999</v>
      </c>
      <c r="O101" s="1">
        <v>5849.9921800000002</v>
      </c>
      <c r="P101" s="1">
        <v>376700.65117999999</v>
      </c>
      <c r="Q101" s="1">
        <v>134712.10042999999</v>
      </c>
      <c r="R101" s="1">
        <v>135600.15182999999</v>
      </c>
      <c r="S101" s="1">
        <v>15837.145</v>
      </c>
      <c r="T101" s="1">
        <v>151749.35334</v>
      </c>
      <c r="U101" s="1">
        <v>0</v>
      </c>
      <c r="V101" s="1">
        <v>48726.324200000003</v>
      </c>
      <c r="W101" s="1">
        <v>22440.448540000001</v>
      </c>
      <c r="X101" s="1">
        <v>20931.674149999999</v>
      </c>
      <c r="Y101" s="1">
        <v>18215.256020000001</v>
      </c>
      <c r="Z101">
        <v>4799.6285399999997</v>
      </c>
      <c r="AA101">
        <v>2.3595999999999999</v>
      </c>
      <c r="AB101">
        <v>0</v>
      </c>
      <c r="AC101">
        <v>108.97606</v>
      </c>
      <c r="AD101">
        <v>-12219.23698</v>
      </c>
      <c r="AE101">
        <v>-6704.7190899999996</v>
      </c>
      <c r="AF101" t="s">
        <v>115</v>
      </c>
      <c r="AG101">
        <v>1841.7856999999999</v>
      </c>
      <c r="AH101">
        <v>32.898600000000002</v>
      </c>
      <c r="AI101" t="s">
        <v>3120</v>
      </c>
    </row>
    <row r="102" spans="1:35" x14ac:dyDescent="0.25">
      <c r="A102" t="s">
        <v>105</v>
      </c>
      <c r="B102" s="3" t="s">
        <v>6</v>
      </c>
      <c r="C102" s="1" t="s">
        <v>103</v>
      </c>
      <c r="D102" s="2" t="s">
        <v>82</v>
      </c>
      <c r="E102" s="1">
        <v>61492.017260000001</v>
      </c>
      <c r="F102" s="1">
        <v>1155.14192</v>
      </c>
      <c r="G102" s="1">
        <v>14353.41936</v>
      </c>
      <c r="H102" s="1">
        <v>32360.853429999999</v>
      </c>
      <c r="I102" s="1">
        <v>141667.83139000001</v>
      </c>
      <c r="J102" s="1">
        <v>371779.18028999999</v>
      </c>
      <c r="K102" s="1">
        <v>137366.88910999999</v>
      </c>
      <c r="L102" s="1">
        <v>235170.67027999999</v>
      </c>
      <c r="M102" s="1">
        <v>0</v>
      </c>
      <c r="N102" s="1">
        <v>130201.55003</v>
      </c>
      <c r="O102" s="1">
        <v>6375.7558600000002</v>
      </c>
      <c r="P102" s="1">
        <v>371779.18028999999</v>
      </c>
      <c r="Q102" s="1">
        <v>143074.58322999999</v>
      </c>
      <c r="R102" s="1">
        <v>136608.51001</v>
      </c>
      <c r="S102" s="1">
        <v>15834.315979999999</v>
      </c>
      <c r="T102" s="1">
        <v>150835.58681000001</v>
      </c>
      <c r="U102" s="1">
        <v>0</v>
      </c>
      <c r="V102" s="1">
        <v>51280.617689999999</v>
      </c>
      <c r="W102" s="1">
        <v>19787.75664</v>
      </c>
      <c r="X102" s="1">
        <v>18128.97867</v>
      </c>
      <c r="Y102" s="1">
        <v>18773.65177</v>
      </c>
      <c r="Z102">
        <v>6889.8665099999998</v>
      </c>
      <c r="AA102">
        <v>9.3222000000000005</v>
      </c>
      <c r="AB102">
        <v>0</v>
      </c>
      <c r="AC102">
        <v>274.54766000000001</v>
      </c>
      <c r="AD102">
        <v>47221.562230000003</v>
      </c>
      <c r="AE102">
        <v>-5781.5249800000001</v>
      </c>
      <c r="AF102" t="s">
        <v>115</v>
      </c>
      <c r="AG102">
        <v>778.69241999999997</v>
      </c>
      <c r="AH102">
        <v>35.554400000000001</v>
      </c>
      <c r="AI102" t="s">
        <v>3117</v>
      </c>
    </row>
    <row r="103" spans="1:35" x14ac:dyDescent="0.25">
      <c r="A103" t="s">
        <v>105</v>
      </c>
      <c r="B103" s="3" t="s">
        <v>6</v>
      </c>
      <c r="C103" s="1" t="s">
        <v>103</v>
      </c>
      <c r="D103" s="2" t="s">
        <v>83</v>
      </c>
      <c r="E103" s="1">
        <v>69415.601280000003</v>
      </c>
      <c r="F103" s="1">
        <v>3311.36229</v>
      </c>
      <c r="G103" s="1">
        <v>21381.718529999998</v>
      </c>
      <c r="H103" s="1">
        <v>39346.772420000001</v>
      </c>
      <c r="I103" s="1">
        <v>153567.52350000001</v>
      </c>
      <c r="J103" s="1">
        <v>386451.18784000003</v>
      </c>
      <c r="K103" s="1">
        <v>144301.04482000001</v>
      </c>
      <c r="L103" s="1">
        <v>241820.62702000001</v>
      </c>
      <c r="M103" s="1">
        <v>0</v>
      </c>
      <c r="N103" s="1">
        <v>137872.58139000001</v>
      </c>
      <c r="O103" s="1">
        <v>7065.52855</v>
      </c>
      <c r="P103" s="1">
        <v>386451.18784000003</v>
      </c>
      <c r="Q103" s="1">
        <v>158818.04365000001</v>
      </c>
      <c r="R103" s="1">
        <v>144630.56082000001</v>
      </c>
      <c r="S103" s="1">
        <v>15834.027040000001</v>
      </c>
      <c r="T103" s="1">
        <v>150536.32556</v>
      </c>
      <c r="U103" s="1">
        <v>0</v>
      </c>
      <c r="V103" s="1">
        <v>57059.996800000001</v>
      </c>
      <c r="W103" s="1">
        <v>24264.707460000001</v>
      </c>
      <c r="X103" s="1">
        <v>21788.047989999999</v>
      </c>
      <c r="Y103" s="1">
        <v>20118.051780000002</v>
      </c>
      <c r="Z103">
        <v>6273.8607899999997</v>
      </c>
      <c r="AA103">
        <v>18.1843</v>
      </c>
      <c r="AB103">
        <v>0</v>
      </c>
      <c r="AC103">
        <v>168.10888</v>
      </c>
      <c r="AD103">
        <v>45031.828459999997</v>
      </c>
      <c r="AE103">
        <v>-5180.1901900000003</v>
      </c>
      <c r="AF103" t="s">
        <v>115</v>
      </c>
      <c r="AG103">
        <v>1873.5653500000001</v>
      </c>
      <c r="AH103">
        <v>33.792200000000001</v>
      </c>
      <c r="AI103" t="s">
        <v>3118</v>
      </c>
    </row>
    <row r="104" spans="1:35" x14ac:dyDescent="0.25">
      <c r="A104" t="s">
        <v>105</v>
      </c>
      <c r="B104" s="3" t="s">
        <v>6</v>
      </c>
      <c r="C104" s="1" t="s">
        <v>103</v>
      </c>
      <c r="D104" s="2" t="s">
        <v>84</v>
      </c>
      <c r="E104" s="1">
        <v>68829.888219999993</v>
      </c>
      <c r="F104" s="1">
        <v>3632.51593</v>
      </c>
      <c r="G104" s="1">
        <v>22565.757399999999</v>
      </c>
      <c r="H104" s="1">
        <v>38264.706380000003</v>
      </c>
      <c r="I104" s="1">
        <v>151477.84216</v>
      </c>
      <c r="J104" s="1">
        <v>375700.92345</v>
      </c>
      <c r="K104" s="1">
        <v>143922.43122</v>
      </c>
      <c r="L104" s="1">
        <v>237735.29188999999</v>
      </c>
      <c r="M104" s="1">
        <v>0</v>
      </c>
      <c r="N104" s="1">
        <v>131493.28078999999</v>
      </c>
      <c r="O104" s="1">
        <v>6909.5207899999996</v>
      </c>
      <c r="P104" s="1">
        <v>375700.92345</v>
      </c>
      <c r="Q104" s="1">
        <v>151537.80713</v>
      </c>
      <c r="R104" s="1">
        <v>137965.63156000001</v>
      </c>
      <c r="S104" s="1">
        <v>15834.03277</v>
      </c>
      <c r="T104" s="1">
        <v>146711.20889000001</v>
      </c>
      <c r="U104" s="1">
        <v>0</v>
      </c>
      <c r="V104" s="1">
        <v>58461.553489999998</v>
      </c>
      <c r="W104" s="1">
        <v>25473.526679999999</v>
      </c>
      <c r="X104" s="1">
        <v>73747.353470000002</v>
      </c>
      <c r="Y104" s="1">
        <v>20340.335169999998</v>
      </c>
      <c r="Z104">
        <v>5950.1813700000002</v>
      </c>
      <c r="AA104">
        <v>59.880600000000001</v>
      </c>
      <c r="AB104">
        <v>0</v>
      </c>
      <c r="AC104">
        <v>357.81308000000001</v>
      </c>
      <c r="AD104">
        <v>43622.969819999998</v>
      </c>
      <c r="AE104">
        <v>-5492.8437000000004</v>
      </c>
      <c r="AF104" t="s">
        <v>115</v>
      </c>
      <c r="AG104">
        <v>2063.2303099999999</v>
      </c>
      <c r="AH104">
        <v>33.8949</v>
      </c>
      <c r="AI104" t="s">
        <v>3119</v>
      </c>
    </row>
    <row r="105" spans="1:35" x14ac:dyDescent="0.25">
      <c r="A105" t="s">
        <v>105</v>
      </c>
      <c r="B105" s="3" t="s">
        <v>6</v>
      </c>
      <c r="C105" s="1" t="s">
        <v>103</v>
      </c>
      <c r="D105" s="2" t="s">
        <v>85</v>
      </c>
      <c r="E105" s="1">
        <v>69197.016619999995</v>
      </c>
      <c r="F105" s="1">
        <v>1468.68102</v>
      </c>
      <c r="G105" s="1">
        <v>13404.150310000001</v>
      </c>
      <c r="H105" s="1">
        <v>27541.70678</v>
      </c>
      <c r="I105" s="1">
        <v>149510.85186</v>
      </c>
      <c r="J105" s="1">
        <v>371932.60223999998</v>
      </c>
      <c r="K105" s="1">
        <v>142962.92061999999</v>
      </c>
      <c r="L105" s="1">
        <v>237646.97828000001</v>
      </c>
      <c r="M105" s="1">
        <v>0</v>
      </c>
      <c r="N105" s="1">
        <v>128021.61459</v>
      </c>
      <c r="O105" s="1">
        <v>6681.8348900000001</v>
      </c>
      <c r="P105" s="1">
        <v>371932.60223999998</v>
      </c>
      <c r="Q105" s="1">
        <v>144607.13860000001</v>
      </c>
      <c r="R105" s="1">
        <v>134285.62396999999</v>
      </c>
      <c r="S105" s="1">
        <v>15834.05</v>
      </c>
      <c r="T105" s="1">
        <v>147638.79745000001</v>
      </c>
      <c r="U105" s="1">
        <v>0</v>
      </c>
      <c r="V105" s="1">
        <v>58075.271410000001</v>
      </c>
      <c r="W105" s="1">
        <v>27212.511279999999</v>
      </c>
      <c r="X105" s="1">
        <v>24266.800739999999</v>
      </c>
      <c r="Y105" s="1">
        <v>19685.499820000001</v>
      </c>
      <c r="Z105">
        <v>6299.2720900000004</v>
      </c>
      <c r="AA105">
        <v>22.844100000000001</v>
      </c>
      <c r="AB105">
        <v>0</v>
      </c>
      <c r="AC105">
        <v>146.26866000000001</v>
      </c>
      <c r="AD105">
        <v>-11956.42548</v>
      </c>
      <c r="AE105">
        <v>-6233.3698899999999</v>
      </c>
      <c r="AF105" t="s">
        <v>115</v>
      </c>
      <c r="AG105">
        <v>1673.9109699999999</v>
      </c>
      <c r="AH105">
        <v>46.260899999999999</v>
      </c>
      <c r="AI105" t="s">
        <v>3120</v>
      </c>
    </row>
    <row r="106" spans="1:35" x14ac:dyDescent="0.25">
      <c r="A106" t="s">
        <v>105</v>
      </c>
      <c r="B106" s="3" t="s">
        <v>6</v>
      </c>
      <c r="C106" s="1" t="s">
        <v>103</v>
      </c>
      <c r="D106" s="2" t="s">
        <v>86</v>
      </c>
      <c r="E106" s="1">
        <v>63233.755380000002</v>
      </c>
      <c r="F106" s="1">
        <v>1052.0405800000001</v>
      </c>
      <c r="G106" s="1">
        <v>19932.129499999999</v>
      </c>
      <c r="H106" s="1">
        <v>38103.653279999999</v>
      </c>
      <c r="I106" s="1">
        <v>148214.08012999999</v>
      </c>
      <c r="J106" s="1">
        <v>373819.59736000001</v>
      </c>
      <c r="K106" s="1">
        <v>145223.81490999999</v>
      </c>
      <c r="L106" s="1">
        <v>236004.13983</v>
      </c>
      <c r="M106" s="1">
        <v>0</v>
      </c>
      <c r="N106" s="1">
        <v>130281.61276</v>
      </c>
      <c r="O106" s="1">
        <v>6563.42623</v>
      </c>
      <c r="P106" s="1">
        <v>373819.59736000001</v>
      </c>
      <c r="Q106" s="1">
        <v>153904.41042</v>
      </c>
      <c r="R106" s="1">
        <v>137815.45753000001</v>
      </c>
      <c r="S106" s="1">
        <v>15678.407219999999</v>
      </c>
      <c r="T106" s="1">
        <v>152035.00563999999</v>
      </c>
      <c r="U106" s="1">
        <v>0</v>
      </c>
      <c r="V106" s="1">
        <v>53626.814630000001</v>
      </c>
      <c r="W106" s="1">
        <v>23204.3547</v>
      </c>
      <c r="X106" s="1">
        <v>20277.52852</v>
      </c>
      <c r="Y106" s="1">
        <v>19052.197059999999</v>
      </c>
      <c r="Z106">
        <v>5990.2003299999997</v>
      </c>
      <c r="AA106">
        <v>4.1105</v>
      </c>
      <c r="AB106">
        <v>0</v>
      </c>
      <c r="AC106">
        <v>338.75747999999999</v>
      </c>
      <c r="AD106">
        <v>46677.464290000004</v>
      </c>
      <c r="AE106">
        <v>-4246.29594</v>
      </c>
      <c r="AF106" t="s">
        <v>115</v>
      </c>
      <c r="AG106">
        <v>1982.5189</v>
      </c>
      <c r="AH106">
        <v>59.992199999999997</v>
      </c>
      <c r="AI106" t="s">
        <v>3117</v>
      </c>
    </row>
    <row r="107" spans="1:35" x14ac:dyDescent="0.25">
      <c r="A107" t="s">
        <v>105</v>
      </c>
      <c r="B107" s="3" t="s">
        <v>6</v>
      </c>
      <c r="C107" s="1" t="s">
        <v>103</v>
      </c>
      <c r="D107" s="2" t="s">
        <v>87</v>
      </c>
      <c r="E107" s="1">
        <v>59336.862990000001</v>
      </c>
      <c r="F107" s="1">
        <v>1043.0739599999999</v>
      </c>
      <c r="G107" s="1">
        <v>22775.66865</v>
      </c>
      <c r="H107" s="1">
        <v>41662.724979999999</v>
      </c>
      <c r="I107" s="1">
        <v>145862.26117000001</v>
      </c>
      <c r="J107" s="1">
        <v>368191.39882</v>
      </c>
      <c r="K107" s="1">
        <v>141797.41021</v>
      </c>
      <c r="L107" s="1">
        <v>230948.80067999999</v>
      </c>
      <c r="M107" s="1">
        <v>0</v>
      </c>
      <c r="N107" s="1">
        <v>129914.82879</v>
      </c>
      <c r="O107" s="1">
        <v>6547.5488299999997</v>
      </c>
      <c r="P107" s="1">
        <v>368191.39882</v>
      </c>
      <c r="Q107" s="1">
        <v>153348.57787000001</v>
      </c>
      <c r="R107" s="1">
        <v>137242.59813999999</v>
      </c>
      <c r="S107" s="1">
        <v>15678.427820000001</v>
      </c>
      <c r="T107" s="1">
        <v>150007.48827</v>
      </c>
      <c r="U107" s="1">
        <v>0</v>
      </c>
      <c r="V107" s="1">
        <v>50694.644840000001</v>
      </c>
      <c r="W107" s="1">
        <v>23186.524689999998</v>
      </c>
      <c r="X107" s="1">
        <v>20403.580379999999</v>
      </c>
      <c r="Y107" s="1">
        <v>18539.079669999999</v>
      </c>
      <c r="Z107">
        <v>5801.6473900000001</v>
      </c>
      <c r="AA107">
        <v>-4.8224</v>
      </c>
      <c r="AB107">
        <v>0</v>
      </c>
      <c r="AC107">
        <v>152.11413999999999</v>
      </c>
      <c r="AD107">
        <v>42116.239909999997</v>
      </c>
      <c r="AE107">
        <v>-4173.1778199999999</v>
      </c>
      <c r="AF107" t="s">
        <v>115</v>
      </c>
      <c r="AG107">
        <v>194.26719</v>
      </c>
      <c r="AH107">
        <v>12.6447</v>
      </c>
      <c r="AI107" t="s">
        <v>3118</v>
      </c>
    </row>
    <row r="108" spans="1:35" x14ac:dyDescent="0.25">
      <c r="A108" t="s">
        <v>105</v>
      </c>
      <c r="B108" s="3" t="s">
        <v>6</v>
      </c>
      <c r="C108" s="1" t="s">
        <v>103</v>
      </c>
      <c r="D108" s="2" t="s">
        <v>88</v>
      </c>
      <c r="E108" s="1">
        <v>42669.106030000003</v>
      </c>
      <c r="F108" s="1">
        <v>14.384029999999999</v>
      </c>
      <c r="G108" s="1">
        <v>28718.8547</v>
      </c>
      <c r="H108" s="1">
        <v>43277.612450000001</v>
      </c>
      <c r="I108" s="1">
        <v>143964.83585</v>
      </c>
      <c r="J108" s="1">
        <v>363133.00851999997</v>
      </c>
      <c r="K108" s="1">
        <v>133769.16329999999</v>
      </c>
      <c r="L108" s="1">
        <v>229124.04113999999</v>
      </c>
      <c r="M108" s="1">
        <v>0</v>
      </c>
      <c r="N108" s="1">
        <v>126988.70563</v>
      </c>
      <c r="O108" s="1">
        <v>6262.6202300000004</v>
      </c>
      <c r="P108" s="1">
        <v>363133.00851999997</v>
      </c>
      <c r="Q108" s="1">
        <v>145610.44317000001</v>
      </c>
      <c r="R108" s="1">
        <v>134008.96737999999</v>
      </c>
      <c r="S108" s="1">
        <v>15678.459129999999</v>
      </c>
      <c r="T108" s="1">
        <v>149670.01295</v>
      </c>
      <c r="U108" s="1">
        <v>0</v>
      </c>
      <c r="V108" s="1">
        <v>38897.229220000001</v>
      </c>
      <c r="W108" s="1">
        <v>18165.76382</v>
      </c>
      <c r="X108" s="1">
        <v>64432.737099999998</v>
      </c>
      <c r="Y108" s="1">
        <v>17158.931400000001</v>
      </c>
      <c r="Z108">
        <v>5110.6207000000004</v>
      </c>
      <c r="AA108">
        <v>-29.368400000000001</v>
      </c>
      <c r="AB108">
        <v>0</v>
      </c>
      <c r="AC108">
        <v>336.00348000000002</v>
      </c>
      <c r="AD108">
        <v>42003.869489999997</v>
      </c>
      <c r="AE108">
        <v>-4587.1164500000004</v>
      </c>
      <c r="AF108" t="s">
        <v>115</v>
      </c>
      <c r="AG108">
        <v>-535.53228000000001</v>
      </c>
      <c r="AH108" t="s">
        <v>124</v>
      </c>
      <c r="AI108" t="s">
        <v>3119</v>
      </c>
    </row>
    <row r="109" spans="1:35" x14ac:dyDescent="0.25">
      <c r="A109" t="s">
        <v>105</v>
      </c>
      <c r="B109" s="3" t="s">
        <v>6</v>
      </c>
      <c r="C109" s="1" t="s">
        <v>103</v>
      </c>
      <c r="D109" s="2" t="s">
        <v>89</v>
      </c>
      <c r="E109" s="1">
        <v>56019.826710000001</v>
      </c>
      <c r="F109" s="1">
        <v>306.49851999999998</v>
      </c>
      <c r="G109" s="1">
        <v>15694.84081</v>
      </c>
      <c r="H109" s="1">
        <v>32533.26453</v>
      </c>
      <c r="I109" s="1">
        <v>142759.36580999999</v>
      </c>
      <c r="J109" s="1">
        <v>359840.28983999998</v>
      </c>
      <c r="K109" s="1">
        <v>130223.73573</v>
      </c>
      <c r="L109" s="1">
        <v>228059.39489</v>
      </c>
      <c r="M109" s="1">
        <v>0</v>
      </c>
      <c r="N109" s="1">
        <v>124689.20372999999</v>
      </c>
      <c r="O109" s="1">
        <v>6103.4211500000001</v>
      </c>
      <c r="P109" s="1">
        <v>359840.28983999998</v>
      </c>
      <c r="Q109" s="1">
        <v>142830.68664</v>
      </c>
      <c r="R109" s="1">
        <v>131780.89494999999</v>
      </c>
      <c r="S109" s="1">
        <v>15678.495000000001</v>
      </c>
      <c r="T109" s="1">
        <v>152139.62273999999</v>
      </c>
      <c r="U109" s="1">
        <v>0</v>
      </c>
      <c r="V109" s="1">
        <v>47517.262410000003</v>
      </c>
      <c r="W109" s="1">
        <v>18138.80385</v>
      </c>
      <c r="X109" s="1">
        <v>17488.094870000001</v>
      </c>
      <c r="Y109" s="1">
        <v>15739.359</v>
      </c>
      <c r="Z109">
        <v>6145.9722899999997</v>
      </c>
      <c r="AA109">
        <v>-12.0891</v>
      </c>
      <c r="AB109">
        <v>0</v>
      </c>
      <c r="AC109">
        <v>138.22481999999999</v>
      </c>
      <c r="AD109">
        <v>-14015.881069999999</v>
      </c>
      <c r="AE109">
        <v>-5243.3113400000002</v>
      </c>
      <c r="AF109" t="s">
        <v>115</v>
      </c>
      <c r="AG109">
        <v>570.25280999999995</v>
      </c>
      <c r="AH109">
        <v>62.321399999999997</v>
      </c>
      <c r="AI109" t="s">
        <v>3120</v>
      </c>
    </row>
    <row r="110" spans="1:35" x14ac:dyDescent="0.25">
      <c r="A110" t="s">
        <v>105</v>
      </c>
      <c r="B110" s="3" t="s">
        <v>6</v>
      </c>
      <c r="C110" s="1" t="s">
        <v>103</v>
      </c>
      <c r="D110" s="2" t="s">
        <v>90</v>
      </c>
      <c r="E110" s="1">
        <v>57596.757940000003</v>
      </c>
      <c r="F110" s="1">
        <v>1153.9902500000001</v>
      </c>
      <c r="G110" s="1">
        <v>21930.079290000001</v>
      </c>
      <c r="H110" s="1">
        <v>44302.064039999997</v>
      </c>
      <c r="I110" s="1">
        <v>145469.80819000001</v>
      </c>
      <c r="J110" s="1">
        <v>360317.35652999999</v>
      </c>
      <c r="K110" s="1">
        <v>123338.06501000001</v>
      </c>
      <c r="L110" s="1">
        <v>227108.75485</v>
      </c>
      <c r="M110" s="1">
        <v>0</v>
      </c>
      <c r="N110" s="1">
        <v>126085.4613</v>
      </c>
      <c r="O110" s="1">
        <v>6222.83842</v>
      </c>
      <c r="P110" s="1">
        <v>360317.35652999999</v>
      </c>
      <c r="Q110" s="1">
        <v>145563.15878</v>
      </c>
      <c r="R110" s="1">
        <v>133208.60167999999</v>
      </c>
      <c r="S110" s="1">
        <v>15678.645</v>
      </c>
      <c r="T110" s="1">
        <v>151118.43080999999</v>
      </c>
      <c r="U110" s="1">
        <v>0</v>
      </c>
      <c r="V110" s="1">
        <v>48741.861870000001</v>
      </c>
      <c r="W110" s="1">
        <v>25673.642449999999</v>
      </c>
      <c r="X110" s="1">
        <v>17809.108110000001</v>
      </c>
      <c r="Y110" s="1">
        <v>16930.116310000001</v>
      </c>
      <c r="Z110">
        <v>5904.6773300000004</v>
      </c>
      <c r="AA110">
        <v>-11.7097</v>
      </c>
      <c r="AB110">
        <v>0</v>
      </c>
      <c r="AC110">
        <v>249.44845000000001</v>
      </c>
      <c r="AD110">
        <v>44365.070140000003</v>
      </c>
      <c r="AE110">
        <v>-4473.7905499999997</v>
      </c>
      <c r="AF110" t="s">
        <v>115</v>
      </c>
      <c r="AG110">
        <v>809.98334999999997</v>
      </c>
      <c r="AH110">
        <v>37.214100000000002</v>
      </c>
      <c r="AI110" t="s">
        <v>3117</v>
      </c>
    </row>
    <row r="111" spans="1:35" x14ac:dyDescent="0.25">
      <c r="A111" t="s">
        <v>105</v>
      </c>
      <c r="B111" s="3" t="s">
        <v>6</v>
      </c>
      <c r="C111" s="1" t="s">
        <v>103</v>
      </c>
      <c r="D111" s="2" t="s">
        <v>91</v>
      </c>
      <c r="E111" s="1">
        <v>57526.983760000003</v>
      </c>
      <c r="F111" s="1">
        <v>1181.1382000000001</v>
      </c>
      <c r="G111" s="1">
        <v>22971.31292</v>
      </c>
      <c r="H111" s="1">
        <v>48304.830439999998</v>
      </c>
      <c r="I111" s="1">
        <v>145933.19758000001</v>
      </c>
      <c r="J111" s="1">
        <v>352316.23220999999</v>
      </c>
      <c r="K111" s="1">
        <v>119766.36066999999</v>
      </c>
      <c r="L111" s="1">
        <v>223190.53911000001</v>
      </c>
      <c r="M111" s="1">
        <v>0</v>
      </c>
      <c r="N111" s="1">
        <v>122355.67316999999</v>
      </c>
      <c r="O111" s="1">
        <v>6010.1252299999996</v>
      </c>
      <c r="P111" s="1">
        <v>352316.23220999999</v>
      </c>
      <c r="Q111" s="1">
        <v>140977.28817000001</v>
      </c>
      <c r="R111" s="1">
        <v>129125.6931</v>
      </c>
      <c r="S111" s="1">
        <v>15679.915000000001</v>
      </c>
      <c r="T111" s="1">
        <v>147605.15023</v>
      </c>
      <c r="U111" s="1">
        <v>0</v>
      </c>
      <c r="V111" s="1">
        <v>48724.625789999998</v>
      </c>
      <c r="W111" s="1">
        <v>21268.326819999998</v>
      </c>
      <c r="X111" s="1">
        <v>18973.730380000001</v>
      </c>
      <c r="Y111" s="1">
        <v>16509.281749999998</v>
      </c>
      <c r="Z111">
        <v>5429.2263999999996</v>
      </c>
      <c r="AA111">
        <v>5.8372000000000002</v>
      </c>
      <c r="AB111">
        <v>0</v>
      </c>
      <c r="AC111">
        <v>100.95147</v>
      </c>
      <c r="AD111">
        <v>39721.72926</v>
      </c>
      <c r="AE111">
        <v>-5276.7041099999997</v>
      </c>
      <c r="AF111" t="s">
        <v>115</v>
      </c>
      <c r="AG111">
        <v>926.34793999999999</v>
      </c>
      <c r="AH111">
        <v>40.133400000000002</v>
      </c>
      <c r="AI111" t="s">
        <v>3118</v>
      </c>
    </row>
    <row r="112" spans="1:35" x14ac:dyDescent="0.25">
      <c r="A112" t="s">
        <v>105</v>
      </c>
      <c r="B112" s="3" t="s">
        <v>6</v>
      </c>
      <c r="C112" s="1" t="s">
        <v>103</v>
      </c>
      <c r="D112" s="2" t="s">
        <v>92</v>
      </c>
      <c r="E112" s="1">
        <v>55027.107479999999</v>
      </c>
      <c r="F112" s="1">
        <v>2151.3073800000002</v>
      </c>
      <c r="G112" s="1">
        <v>27067.701819999998</v>
      </c>
      <c r="H112" s="1">
        <v>46956.999680000001</v>
      </c>
      <c r="I112" s="1">
        <v>144589.47192000001</v>
      </c>
      <c r="J112" s="1">
        <v>336381.48482000001</v>
      </c>
      <c r="K112" s="1">
        <v>117992.80415</v>
      </c>
      <c r="L112" s="1">
        <v>215024.85848</v>
      </c>
      <c r="M112" s="1">
        <v>0</v>
      </c>
      <c r="N112" s="1">
        <v>115050.64569999999</v>
      </c>
      <c r="O112" s="1">
        <v>5662.9694</v>
      </c>
      <c r="P112" s="1">
        <v>336381.48482000001</v>
      </c>
      <c r="Q112" s="1">
        <v>131932.77127999999</v>
      </c>
      <c r="R112" s="1">
        <v>121356.62634</v>
      </c>
      <c r="S112" s="1">
        <v>15679.95</v>
      </c>
      <c r="T112" s="1">
        <v>142181.00070999999</v>
      </c>
      <c r="U112" s="1">
        <v>0</v>
      </c>
      <c r="V112" s="1">
        <v>44868.221239999999</v>
      </c>
      <c r="W112" s="1">
        <v>19926.164629999999</v>
      </c>
      <c r="X112" s="1">
        <v>17499.666659999999</v>
      </c>
      <c r="Y112" s="1">
        <v>15952.67395</v>
      </c>
      <c r="Z112">
        <v>5851.7196100000001</v>
      </c>
      <c r="AA112">
        <v>27.0001</v>
      </c>
      <c r="AB112">
        <v>0</v>
      </c>
      <c r="AC112">
        <v>240.86519000000001</v>
      </c>
      <c r="AD112">
        <v>41282.441639999997</v>
      </c>
      <c r="AE112">
        <v>-5114.6777700000002</v>
      </c>
      <c r="AF112" t="s">
        <v>115</v>
      </c>
      <c r="AG112">
        <v>1383.0462399999999</v>
      </c>
      <c r="AH112">
        <v>36.767800000000001</v>
      </c>
      <c r="AI112" t="s">
        <v>3119</v>
      </c>
    </row>
    <row r="113" spans="1:35" x14ac:dyDescent="0.25">
      <c r="A113" t="s">
        <v>105</v>
      </c>
      <c r="B113" s="3" t="s">
        <v>6</v>
      </c>
      <c r="C113" s="1" t="s">
        <v>103</v>
      </c>
      <c r="D113" s="2" t="s">
        <v>93</v>
      </c>
      <c r="E113" s="1">
        <v>56496.441400000003</v>
      </c>
      <c r="F113" s="1">
        <v>1200.69542</v>
      </c>
      <c r="G113" s="1">
        <v>19961.974679999999</v>
      </c>
      <c r="H113" s="1">
        <v>43349.220780000003</v>
      </c>
      <c r="I113" s="1">
        <v>139876.99932999999</v>
      </c>
      <c r="J113" s="1">
        <v>324712.84868</v>
      </c>
      <c r="K113" s="1">
        <v>114333.85533999999</v>
      </c>
      <c r="L113" s="1">
        <v>207765.94037</v>
      </c>
      <c r="M113" s="1">
        <v>0</v>
      </c>
      <c r="N113" s="1">
        <v>110840.66544</v>
      </c>
      <c r="O113" s="1">
        <v>5363.8366299999998</v>
      </c>
      <c r="P113" s="1">
        <v>324712.84868</v>
      </c>
      <c r="Q113" s="1">
        <v>123774.69396999999</v>
      </c>
      <c r="R113" s="1">
        <v>116946.9083</v>
      </c>
      <c r="S113" s="1">
        <v>15679.975</v>
      </c>
      <c r="T113" s="1">
        <v>133883.33337000001</v>
      </c>
      <c r="U113" s="1">
        <v>0</v>
      </c>
      <c r="V113" s="1">
        <v>46740.179900000003</v>
      </c>
      <c r="W113" s="1">
        <v>20933.022639999999</v>
      </c>
      <c r="X113" s="1">
        <v>20181.596989999998</v>
      </c>
      <c r="Y113" s="1">
        <v>15218.241819999999</v>
      </c>
      <c r="Z113">
        <v>6838.9877200000001</v>
      </c>
      <c r="AA113">
        <v>49.320099999999996</v>
      </c>
      <c r="AB113">
        <v>0</v>
      </c>
      <c r="AC113">
        <v>103.99615</v>
      </c>
      <c r="AD113">
        <v>-13417.79249</v>
      </c>
      <c r="AE113">
        <v>-4295.9930700000004</v>
      </c>
      <c r="AF113" t="s">
        <v>115</v>
      </c>
      <c r="AG113">
        <v>325.75830000000002</v>
      </c>
      <c r="AH113">
        <v>17.6968</v>
      </c>
      <c r="AI113" t="s">
        <v>3120</v>
      </c>
    </row>
    <row r="114" spans="1:35" x14ac:dyDescent="0.25">
      <c r="A114" t="s">
        <v>105</v>
      </c>
      <c r="B114" s="3" t="s">
        <v>6</v>
      </c>
      <c r="C114" s="1" t="s">
        <v>103</v>
      </c>
      <c r="D114" s="2" t="s">
        <v>94</v>
      </c>
      <c r="E114" s="1">
        <v>56860.823900000003</v>
      </c>
      <c r="F114" s="1">
        <v>1646.0116499999999</v>
      </c>
      <c r="G114" s="1">
        <v>22942.030579999999</v>
      </c>
      <c r="H114" s="1">
        <v>43567.68374</v>
      </c>
      <c r="I114" s="1">
        <v>132900.99926000001</v>
      </c>
      <c r="J114" s="1">
        <v>317478.96915000002</v>
      </c>
      <c r="K114" s="1">
        <v>111881.84553999999</v>
      </c>
      <c r="L114" s="1">
        <v>202847.22846000001</v>
      </c>
      <c r="M114" s="1">
        <v>0</v>
      </c>
      <c r="N114" s="1">
        <v>108858.90964</v>
      </c>
      <c r="O114" s="1">
        <v>5402.0839100000003</v>
      </c>
      <c r="P114" s="1">
        <v>317478.96915000002</v>
      </c>
      <c r="Q114" s="1">
        <v>123074.37880999999</v>
      </c>
      <c r="R114" s="1">
        <v>114631.74069000001</v>
      </c>
      <c r="S114" s="1">
        <v>15680.03</v>
      </c>
      <c r="T114" s="1">
        <v>135141.42459000001</v>
      </c>
      <c r="U114" s="1">
        <v>0</v>
      </c>
      <c r="V114" s="1">
        <v>47166.899369999999</v>
      </c>
      <c r="W114" s="1">
        <v>25120.662929999999</v>
      </c>
      <c r="X114" s="1">
        <v>17530.138429999999</v>
      </c>
      <c r="Y114" s="1">
        <v>15218.358969999999</v>
      </c>
      <c r="Z114">
        <v>5832.0457500000002</v>
      </c>
      <c r="AA114">
        <v>10.203200000000001</v>
      </c>
      <c r="AB114">
        <v>0</v>
      </c>
      <c r="AC114">
        <v>153.54783</v>
      </c>
      <c r="AD114">
        <v>38302.506959999999</v>
      </c>
      <c r="AE114">
        <v>-3686.2328699999998</v>
      </c>
      <c r="AF114" t="s">
        <v>115</v>
      </c>
      <c r="AG114">
        <v>1243.1540600000001</v>
      </c>
      <c r="AH114">
        <v>40.845700000000001</v>
      </c>
      <c r="AI114" t="s">
        <v>3117</v>
      </c>
    </row>
    <row r="115" spans="1:35" x14ac:dyDescent="0.25">
      <c r="A115" t="s">
        <v>105</v>
      </c>
      <c r="B115" s="3" t="s">
        <v>6</v>
      </c>
      <c r="C115" s="1" t="s">
        <v>103</v>
      </c>
      <c r="D115" s="2" t="s">
        <v>95</v>
      </c>
      <c r="E115" s="1">
        <v>50757.931340000003</v>
      </c>
      <c r="F115" s="1">
        <v>244.04581999999999</v>
      </c>
      <c r="G115" s="1">
        <v>29645.207549999999</v>
      </c>
      <c r="H115" s="1">
        <v>41331.70074</v>
      </c>
      <c r="I115" s="1">
        <v>129654.78358</v>
      </c>
      <c r="J115" s="1">
        <v>318957.90344000002</v>
      </c>
      <c r="K115" s="1">
        <v>107730.59291000001</v>
      </c>
      <c r="L115" s="1">
        <v>201626.02544999999</v>
      </c>
      <c r="M115" s="1">
        <v>0</v>
      </c>
      <c r="N115" s="1">
        <v>111468.66492</v>
      </c>
      <c r="O115" s="1">
        <v>5613.3332200000004</v>
      </c>
      <c r="P115" s="1">
        <v>318957.90344000002</v>
      </c>
      <c r="Q115" s="1">
        <v>127028.55284</v>
      </c>
      <c r="R115" s="1">
        <v>117331.87798999999</v>
      </c>
      <c r="S115" s="1">
        <v>15680.07</v>
      </c>
      <c r="T115" s="1">
        <v>133869.44680000001</v>
      </c>
      <c r="U115" s="1">
        <v>0</v>
      </c>
      <c r="V115" s="1">
        <v>42956.512110000003</v>
      </c>
      <c r="W115" s="1">
        <v>25736.27217</v>
      </c>
      <c r="X115" s="1">
        <v>16568.34836</v>
      </c>
      <c r="Y115" s="1">
        <v>16325.744280000001</v>
      </c>
      <c r="Z115">
        <v>5134.9873200000002</v>
      </c>
      <c r="AA115">
        <v>-23.9941</v>
      </c>
      <c r="AB115">
        <v>0</v>
      </c>
      <c r="AC115">
        <v>76.300640000000001</v>
      </c>
      <c r="AD115">
        <v>37091.030250000003</v>
      </c>
      <c r="AE115">
        <v>-3401.8552</v>
      </c>
      <c r="AF115" t="s">
        <v>115</v>
      </c>
      <c r="AG115">
        <v>-63.760829999999999</v>
      </c>
      <c r="AH115" t="s">
        <v>124</v>
      </c>
      <c r="AI115" t="s">
        <v>3118</v>
      </c>
    </row>
    <row r="116" spans="1:35" x14ac:dyDescent="0.25">
      <c r="A116" t="s">
        <v>105</v>
      </c>
      <c r="B116" s="3" t="s">
        <v>6</v>
      </c>
      <c r="C116" s="1" t="s">
        <v>103</v>
      </c>
      <c r="D116" s="2" t="s">
        <v>96</v>
      </c>
      <c r="E116" s="1">
        <v>39824.313929999997</v>
      </c>
      <c r="F116" s="1">
        <v>-807.91072999999994</v>
      </c>
      <c r="G116" s="1">
        <v>27919.792659999999</v>
      </c>
      <c r="H116" s="1">
        <v>34157.436119999998</v>
      </c>
      <c r="I116" s="1">
        <v>121525.3685</v>
      </c>
      <c r="J116" s="1">
        <v>305263.87027000001</v>
      </c>
      <c r="K116" s="1">
        <v>110232.20462</v>
      </c>
      <c r="L116" s="1">
        <v>195199.38951000001</v>
      </c>
      <c r="M116" s="1">
        <v>0</v>
      </c>
      <c r="N116" s="1">
        <v>104502.54974</v>
      </c>
      <c r="O116" s="1">
        <v>5210.4334799999997</v>
      </c>
      <c r="P116" s="1">
        <v>305263.87027000001</v>
      </c>
      <c r="Q116" s="1">
        <v>117768.43101</v>
      </c>
      <c r="R116" s="1">
        <v>110064.48076000001</v>
      </c>
      <c r="S116" s="1">
        <v>15679.684999999999</v>
      </c>
      <c r="T116" s="1">
        <v>131723.79062000001</v>
      </c>
      <c r="U116" s="1">
        <v>0</v>
      </c>
      <c r="V116" s="1">
        <v>34973.89084</v>
      </c>
      <c r="W116" s="1">
        <v>22234.373449999999</v>
      </c>
      <c r="X116" s="1">
        <v>14595.22465</v>
      </c>
      <c r="Y116" s="1">
        <v>15406.09411</v>
      </c>
      <c r="Z116">
        <v>4963.6647300000004</v>
      </c>
      <c r="AA116">
        <v>-38.278500000000001</v>
      </c>
      <c r="AB116">
        <v>0</v>
      </c>
      <c r="AC116">
        <v>145.08176</v>
      </c>
      <c r="AD116">
        <v>40699.932939999999</v>
      </c>
      <c r="AE116">
        <v>-4033.86456</v>
      </c>
      <c r="AF116" t="s">
        <v>115</v>
      </c>
      <c r="AG116">
        <v>-496.20555999999999</v>
      </c>
      <c r="AH116" t="s">
        <v>124</v>
      </c>
      <c r="AI116" t="s">
        <v>3119</v>
      </c>
    </row>
    <row r="117" spans="1:35" x14ac:dyDescent="0.25">
      <c r="A117" t="s">
        <v>105</v>
      </c>
      <c r="B117" s="3" t="s">
        <v>6</v>
      </c>
      <c r="C117" s="1" t="s">
        <v>103</v>
      </c>
      <c r="D117" s="2" t="s">
        <v>97</v>
      </c>
      <c r="E117" s="1">
        <v>35740.280330000001</v>
      </c>
      <c r="F117" s="1">
        <v>-7739.2996899999998</v>
      </c>
      <c r="G117" s="1">
        <v>16657.163250000001</v>
      </c>
      <c r="H117" s="1">
        <v>23392.551670000001</v>
      </c>
      <c r="I117" s="1">
        <v>114194.03831</v>
      </c>
      <c r="J117" s="1">
        <v>293719.10969999997</v>
      </c>
      <c r="K117" s="1">
        <v>107022.01337</v>
      </c>
      <c r="L117" s="1">
        <v>186581.43611000001</v>
      </c>
      <c r="M117" s="1">
        <v>0</v>
      </c>
      <c r="N117" s="1">
        <v>101684.8462</v>
      </c>
      <c r="O117" s="1">
        <v>5065.5516200000002</v>
      </c>
      <c r="P117" s="1">
        <v>293719.10969999997</v>
      </c>
      <c r="Q117" s="1">
        <v>116545.7792</v>
      </c>
      <c r="R117" s="1">
        <v>107137.67358</v>
      </c>
      <c r="S117" s="1">
        <v>15679.41</v>
      </c>
      <c r="T117" s="1">
        <v>127531.99387999999</v>
      </c>
      <c r="U117" s="1">
        <v>0</v>
      </c>
      <c r="V117" s="1">
        <v>34459.225189999997</v>
      </c>
      <c r="W117" s="1">
        <v>19910.95074</v>
      </c>
      <c r="X117" s="1">
        <v>14075.99186</v>
      </c>
      <c r="Y117" s="1">
        <v>14749.54789</v>
      </c>
      <c r="Z117">
        <v>6122.7349199999999</v>
      </c>
      <c r="AA117">
        <v>-46.150599999999997</v>
      </c>
      <c r="AB117">
        <v>0</v>
      </c>
      <c r="AC117">
        <v>115.90278000000001</v>
      </c>
      <c r="AD117">
        <v>-13126.89892</v>
      </c>
      <c r="AE117">
        <v>-4983.4858299999996</v>
      </c>
      <c r="AF117" t="s">
        <v>115</v>
      </c>
      <c r="AG117">
        <v>-2172.37862</v>
      </c>
      <c r="AH117" t="s">
        <v>124</v>
      </c>
      <c r="AI117" t="s">
        <v>3120</v>
      </c>
    </row>
    <row r="118" spans="1:35" x14ac:dyDescent="0.25">
      <c r="A118" t="s">
        <v>105</v>
      </c>
      <c r="B118" s="3" t="s">
        <v>6</v>
      </c>
      <c r="C118" s="1" t="s">
        <v>103</v>
      </c>
      <c r="D118" s="2" t="s">
        <v>98</v>
      </c>
      <c r="E118" s="1">
        <v>52973.5092</v>
      </c>
      <c r="F118" s="1">
        <v>-1815.9268400000001</v>
      </c>
      <c r="G118" s="1">
        <v>19075.785319999999</v>
      </c>
      <c r="H118" s="1">
        <v>25241.968789999999</v>
      </c>
      <c r="I118" s="1">
        <v>124930.0998</v>
      </c>
      <c r="J118" s="1">
        <v>326377.82277000003</v>
      </c>
      <c r="K118" s="1">
        <v>125289.13582</v>
      </c>
      <c r="L118" s="1">
        <v>200790.00497000001</v>
      </c>
      <c r="M118" s="1">
        <v>0</v>
      </c>
      <c r="N118" s="1">
        <v>119154.93824</v>
      </c>
      <c r="O118" s="1">
        <v>5515.6236900000004</v>
      </c>
      <c r="P118" s="1">
        <v>326377.82277000003</v>
      </c>
      <c r="Q118" s="1">
        <v>135635.44412</v>
      </c>
      <c r="R118" s="1">
        <v>125587.8178</v>
      </c>
      <c r="S118" s="1">
        <v>15684.149799999999</v>
      </c>
      <c r="T118" s="1">
        <v>130840.30796999999</v>
      </c>
      <c r="U118" s="1">
        <v>0</v>
      </c>
      <c r="V118" s="1">
        <v>45828.215770000003</v>
      </c>
      <c r="W118" s="1">
        <v>24536.867569999999</v>
      </c>
      <c r="X118" s="1">
        <v>16443.78829</v>
      </c>
      <c r="Y118" s="1">
        <v>20502.399839999998</v>
      </c>
      <c r="Z118">
        <v>7233.5524100000002</v>
      </c>
      <c r="AA118">
        <v>-28.422499999999999</v>
      </c>
      <c r="AB118">
        <v>0</v>
      </c>
      <c r="AC118">
        <v>314.70801</v>
      </c>
      <c r="AD118">
        <v>49214.164190000003</v>
      </c>
      <c r="AE118">
        <v>-5437.5119599999998</v>
      </c>
      <c r="AF118" t="s">
        <v>115</v>
      </c>
      <c r="AG118">
        <v>-1106.8329000000001</v>
      </c>
      <c r="AH118" t="s">
        <v>124</v>
      </c>
      <c r="AI118" t="s">
        <v>3117</v>
      </c>
    </row>
    <row r="119" spans="1:35" x14ac:dyDescent="0.25">
      <c r="A119" t="s">
        <v>105</v>
      </c>
      <c r="B119" s="3" t="s">
        <v>6</v>
      </c>
      <c r="C119" s="1" t="s">
        <v>103</v>
      </c>
      <c r="D119" s="2" t="s">
        <v>99</v>
      </c>
      <c r="E119" s="1">
        <v>56375.835279999999</v>
      </c>
      <c r="F119" s="1">
        <v>1319.0866599999999</v>
      </c>
      <c r="G119" s="1">
        <v>17460.269199999999</v>
      </c>
      <c r="H119" s="1">
        <v>24384.110820000002</v>
      </c>
      <c r="I119" s="1">
        <v>117201.47699</v>
      </c>
      <c r="J119" s="1">
        <v>310393.72392000002</v>
      </c>
      <c r="K119" s="1">
        <v>117742.58461999999</v>
      </c>
      <c r="L119" s="1">
        <v>191704.27642000001</v>
      </c>
      <c r="M119" s="1">
        <v>0</v>
      </c>
      <c r="N119" s="1">
        <v>112529.40433</v>
      </c>
      <c r="O119" s="1">
        <v>4708.5289400000001</v>
      </c>
      <c r="P119" s="1">
        <v>310393.72392000002</v>
      </c>
      <c r="Q119" s="1">
        <v>119500.16546</v>
      </c>
      <c r="R119" s="1">
        <v>118689.44749999999</v>
      </c>
      <c r="S119" s="1">
        <v>15676.58</v>
      </c>
      <c r="T119" s="1">
        <v>120747.87747000001</v>
      </c>
      <c r="U119" s="1">
        <v>0</v>
      </c>
      <c r="V119" s="1">
        <v>46363.485430000001</v>
      </c>
      <c r="W119" s="1">
        <v>26146.512869999999</v>
      </c>
      <c r="X119" s="1">
        <v>16194.102629999999</v>
      </c>
      <c r="Y119" s="1">
        <v>18504.575229999999</v>
      </c>
      <c r="Z119">
        <v>6082.4698200000003</v>
      </c>
      <c r="AA119">
        <v>-7.9249999999999998</v>
      </c>
      <c r="AB119">
        <v>0</v>
      </c>
      <c r="AC119">
        <v>226.67232000000001</v>
      </c>
      <c r="AD119">
        <v>39931.029770000001</v>
      </c>
      <c r="AE119">
        <v>-6266.3739599999999</v>
      </c>
      <c r="AF119" t="s">
        <v>115</v>
      </c>
      <c r="AG119">
        <v>794.31075999999996</v>
      </c>
      <c r="AH119">
        <v>36.209200000000003</v>
      </c>
      <c r="AI119" t="s">
        <v>3118</v>
      </c>
    </row>
    <row r="120" spans="1:35" x14ac:dyDescent="0.25">
      <c r="A120" t="s">
        <v>105</v>
      </c>
      <c r="B120" s="3" t="s">
        <v>6</v>
      </c>
      <c r="C120" s="1" t="s">
        <v>103</v>
      </c>
      <c r="D120" s="2" t="s">
        <v>100</v>
      </c>
      <c r="E120" s="1">
        <v>58547.686829999999</v>
      </c>
      <c r="F120" s="1">
        <v>3331.5339100000001</v>
      </c>
      <c r="G120" s="1">
        <v>17979.425429999999</v>
      </c>
      <c r="H120" s="1">
        <v>24400.592280000001</v>
      </c>
      <c r="I120" s="1">
        <v>121892.9336</v>
      </c>
      <c r="J120" s="1">
        <v>322034.37732000003</v>
      </c>
      <c r="K120" s="1">
        <v>122275.87362</v>
      </c>
      <c r="L120" s="1">
        <v>200307.91727000001</v>
      </c>
      <c r="M120" s="1">
        <v>0</v>
      </c>
      <c r="N120" s="1">
        <v>115425.90928000001</v>
      </c>
      <c r="O120" s="1">
        <v>4695.5864099999999</v>
      </c>
      <c r="P120" s="1">
        <v>322034.37732000003</v>
      </c>
      <c r="Q120" s="1">
        <v>117997.38482000001</v>
      </c>
      <c r="R120" s="1">
        <v>121726.46004999999</v>
      </c>
      <c r="S120" s="1">
        <v>15746.52</v>
      </c>
      <c r="T120" s="1">
        <v>126696.79564</v>
      </c>
      <c r="U120" s="1">
        <v>0</v>
      </c>
      <c r="V120" s="1">
        <v>47004.538229999998</v>
      </c>
      <c r="W120" s="1">
        <v>19890.932100000002</v>
      </c>
      <c r="X120" s="1">
        <v>17646.779790000001</v>
      </c>
      <c r="Y120" s="1">
        <v>19460.52375</v>
      </c>
      <c r="Z120">
        <v>5920.1730399999997</v>
      </c>
      <c r="AA120">
        <v>-4.7145000000000001</v>
      </c>
      <c r="AB120">
        <v>0</v>
      </c>
      <c r="AC120">
        <v>259.61093</v>
      </c>
      <c r="AD120">
        <v>43053.174850000003</v>
      </c>
      <c r="AE120">
        <v>-6355.2443800000001</v>
      </c>
      <c r="AF120" t="s">
        <v>115</v>
      </c>
      <c r="AG120">
        <v>1645.3863799999999</v>
      </c>
      <c r="AH120">
        <v>31.866399999999999</v>
      </c>
      <c r="AI120" t="s">
        <v>3119</v>
      </c>
    </row>
    <row r="121" spans="1:35" x14ac:dyDescent="0.25">
      <c r="A121" t="s">
        <v>105</v>
      </c>
      <c r="B121" s="3" t="s">
        <v>6</v>
      </c>
      <c r="C121" s="1" t="s">
        <v>103</v>
      </c>
      <c r="D121" s="2" t="s">
        <v>101</v>
      </c>
      <c r="E121" s="1">
        <v>65858.1728</v>
      </c>
      <c r="F121" s="1">
        <v>3177.0644900000002</v>
      </c>
      <c r="G121" s="1">
        <v>14773.1127</v>
      </c>
      <c r="H121" s="1">
        <v>21407.761149999998</v>
      </c>
      <c r="I121" s="1">
        <v>121207.70645</v>
      </c>
      <c r="J121" s="1">
        <v>325510.89124000003</v>
      </c>
      <c r="K121" s="1">
        <v>119748.69835000001</v>
      </c>
      <c r="L121" s="1">
        <v>199890.94008999999</v>
      </c>
      <c r="M121" s="1">
        <v>0</v>
      </c>
      <c r="N121" s="1">
        <v>119034.51295</v>
      </c>
      <c r="O121" s="1">
        <v>4989.9110199999996</v>
      </c>
      <c r="P121" s="1">
        <v>325510.89124000003</v>
      </c>
      <c r="Q121" s="1">
        <v>124440.14877</v>
      </c>
      <c r="R121" s="1">
        <v>125619.95114999999</v>
      </c>
      <c r="S121" s="1">
        <v>15746.395</v>
      </c>
      <c r="T121" s="1">
        <v>122449.80637999999</v>
      </c>
      <c r="U121" s="1">
        <v>0</v>
      </c>
      <c r="V121" s="1">
        <v>52791.072160000003</v>
      </c>
      <c r="W121" s="1">
        <v>22190.973269999999</v>
      </c>
      <c r="X121" s="1">
        <v>20460.641899999999</v>
      </c>
      <c r="Y121" s="1">
        <v>18309.340789999998</v>
      </c>
      <c r="Z121">
        <v>6689.3443299999999</v>
      </c>
      <c r="AA121">
        <v>3.7509999999999999</v>
      </c>
      <c r="AB121">
        <v>0</v>
      </c>
      <c r="AC121">
        <v>241.76902999999999</v>
      </c>
      <c r="AD121">
        <v>-17175.01802</v>
      </c>
      <c r="AE121">
        <v>0</v>
      </c>
      <c r="AF121" t="s">
        <v>115</v>
      </c>
      <c r="AG121">
        <v>1371.19785</v>
      </c>
      <c r="AH121">
        <v>29.211300000000001</v>
      </c>
      <c r="AI121" t="s">
        <v>3120</v>
      </c>
    </row>
    <row r="122" spans="1:35" x14ac:dyDescent="0.25">
      <c r="A122" t="s">
        <v>106</v>
      </c>
      <c r="B122" t="s">
        <v>5</v>
      </c>
      <c r="C122" s="1" t="s">
        <v>103</v>
      </c>
      <c r="D122" s="2" t="s">
        <v>43</v>
      </c>
      <c r="E122" s="1">
        <v>24318</v>
      </c>
      <c r="F122" s="1">
        <v>3687</v>
      </c>
      <c r="G122" s="1">
        <v>16253</v>
      </c>
      <c r="H122" s="1">
        <v>22185</v>
      </c>
      <c r="I122" s="1">
        <v>40917</v>
      </c>
      <c r="J122" s="1">
        <v>82338</v>
      </c>
      <c r="K122" s="1">
        <v>26709</v>
      </c>
      <c r="L122" s="1">
        <v>36440</v>
      </c>
      <c r="M122" s="1">
        <v>0</v>
      </c>
      <c r="N122" s="1">
        <v>44704</v>
      </c>
      <c r="O122" s="1">
        <v>32177</v>
      </c>
      <c r="P122" s="1">
        <v>82338</v>
      </c>
      <c r="Q122" s="1">
        <v>12885</v>
      </c>
      <c r="R122" s="1">
        <v>45898</v>
      </c>
      <c r="S122" s="1">
        <v>3164.1026999999999</v>
      </c>
      <c r="T122" s="1">
        <v>5748</v>
      </c>
      <c r="U122" s="1">
        <v>-35</v>
      </c>
      <c r="V122" s="1">
        <v>18541</v>
      </c>
      <c r="W122" s="1">
        <v>15255</v>
      </c>
      <c r="X122" s="1">
        <v>3116</v>
      </c>
      <c r="Y122" s="1">
        <v>12839</v>
      </c>
      <c r="Z122">
        <v>1032</v>
      </c>
      <c r="AA122">
        <v>37.2425</v>
      </c>
      <c r="AB122">
        <v>0</v>
      </c>
      <c r="AC122">
        <v>114</v>
      </c>
      <c r="AD122">
        <v>-5990</v>
      </c>
      <c r="AE122">
        <v>-1858</v>
      </c>
      <c r="AF122" t="s">
        <v>116</v>
      </c>
      <c r="AG122">
        <v>276</v>
      </c>
      <c r="AH122">
        <v>6.9294000000000002</v>
      </c>
      <c r="AI122" t="s">
        <v>3117</v>
      </c>
    </row>
    <row r="123" spans="1:35" x14ac:dyDescent="0.25">
      <c r="A123" t="s">
        <v>106</v>
      </c>
      <c r="B123" t="s">
        <v>5</v>
      </c>
      <c r="C123" s="1" t="s">
        <v>103</v>
      </c>
      <c r="D123" s="2" t="s">
        <v>44</v>
      </c>
      <c r="E123" s="1">
        <v>21454</v>
      </c>
      <c r="F123" s="1">
        <v>3292</v>
      </c>
      <c r="G123" s="1">
        <v>19532</v>
      </c>
      <c r="H123" s="1">
        <v>21107</v>
      </c>
      <c r="I123" s="1">
        <v>35990</v>
      </c>
      <c r="J123" s="1">
        <v>74426</v>
      </c>
      <c r="K123" s="1">
        <v>24611</v>
      </c>
      <c r="L123" s="1">
        <v>33302</v>
      </c>
      <c r="M123" s="1">
        <v>0</v>
      </c>
      <c r="N123" s="1">
        <v>39851</v>
      </c>
      <c r="O123" s="1">
        <v>31592</v>
      </c>
      <c r="P123" s="1">
        <v>74426</v>
      </c>
      <c r="Q123" s="1">
        <v>9198</v>
      </c>
      <c r="R123" s="1">
        <v>41124</v>
      </c>
      <c r="S123" s="1">
        <v>3157.75245</v>
      </c>
      <c r="T123" s="1">
        <v>5874</v>
      </c>
      <c r="U123" s="1">
        <v>0</v>
      </c>
      <c r="V123" s="1">
        <v>16072</v>
      </c>
      <c r="W123" s="1">
        <v>13897</v>
      </c>
      <c r="X123" s="1">
        <v>2337</v>
      </c>
      <c r="Y123" s="1">
        <v>10327</v>
      </c>
      <c r="Z123">
        <v>961</v>
      </c>
      <c r="AA123">
        <v>55.949599999999997</v>
      </c>
      <c r="AB123">
        <v>0</v>
      </c>
      <c r="AC123">
        <v>33</v>
      </c>
      <c r="AD123">
        <v>-7845</v>
      </c>
      <c r="AE123">
        <v>-1803</v>
      </c>
      <c r="AF123" t="s">
        <v>116</v>
      </c>
      <c r="AG123">
        <v>305</v>
      </c>
      <c r="AH123">
        <v>8.3882999999999992</v>
      </c>
      <c r="AI123" t="s">
        <v>3118</v>
      </c>
    </row>
    <row r="124" spans="1:35" x14ac:dyDescent="0.25">
      <c r="A124" t="s">
        <v>106</v>
      </c>
      <c r="B124" t="s">
        <v>5</v>
      </c>
      <c r="C124" s="1" t="s">
        <v>103</v>
      </c>
      <c r="D124" s="2" t="s">
        <v>45</v>
      </c>
      <c r="E124" s="1">
        <v>16934</v>
      </c>
      <c r="F124" s="1">
        <v>2259</v>
      </c>
      <c r="G124" s="1">
        <v>18324</v>
      </c>
      <c r="H124" s="1">
        <v>18915</v>
      </c>
      <c r="I124" s="1">
        <v>31222</v>
      </c>
      <c r="J124" s="1">
        <v>68513</v>
      </c>
      <c r="K124" s="1">
        <v>21821</v>
      </c>
      <c r="L124" s="1">
        <v>30855</v>
      </c>
      <c r="M124" s="1">
        <v>0</v>
      </c>
      <c r="N124" s="1">
        <v>36376</v>
      </c>
      <c r="O124" s="1">
        <v>30944</v>
      </c>
      <c r="P124" s="1">
        <v>68513</v>
      </c>
      <c r="Q124" s="1">
        <v>5908</v>
      </c>
      <c r="R124" s="1">
        <v>37658</v>
      </c>
      <c r="S124" s="1">
        <v>3133.4700499999999</v>
      </c>
      <c r="T124" s="1">
        <v>6665</v>
      </c>
      <c r="U124" s="1">
        <v>3</v>
      </c>
      <c r="V124" s="1">
        <v>12700</v>
      </c>
      <c r="W124" s="1">
        <v>11212</v>
      </c>
      <c r="X124" s="1">
        <v>2210</v>
      </c>
      <c r="Y124" s="1">
        <v>8108</v>
      </c>
      <c r="Z124">
        <v>961</v>
      </c>
      <c r="AA124">
        <v>41.612299999999998</v>
      </c>
      <c r="AB124">
        <v>0</v>
      </c>
      <c r="AC124">
        <v>-18</v>
      </c>
      <c r="AD124">
        <v>-7569</v>
      </c>
      <c r="AE124">
        <v>-1730</v>
      </c>
      <c r="AF124" t="s">
        <v>116</v>
      </c>
      <c r="AG124">
        <v>205</v>
      </c>
      <c r="AH124">
        <v>8.2860999999999994</v>
      </c>
      <c r="AI124" t="s">
        <v>3119</v>
      </c>
    </row>
    <row r="125" spans="1:35" x14ac:dyDescent="0.25">
      <c r="A125" t="s">
        <v>106</v>
      </c>
      <c r="B125" t="s">
        <v>5</v>
      </c>
      <c r="C125" s="1" t="s">
        <v>103</v>
      </c>
      <c r="D125" s="2" t="s">
        <v>42</v>
      </c>
      <c r="E125" s="1">
        <v>18756</v>
      </c>
      <c r="F125" s="1">
        <v>3318</v>
      </c>
      <c r="G125" s="1">
        <v>17505</v>
      </c>
      <c r="H125" s="1">
        <v>18013</v>
      </c>
      <c r="I125" s="1">
        <v>29050</v>
      </c>
      <c r="J125" s="1">
        <v>66038</v>
      </c>
      <c r="K125" s="1">
        <v>21455</v>
      </c>
      <c r="L125" s="1">
        <v>30632</v>
      </c>
      <c r="M125" s="1">
        <v>0</v>
      </c>
      <c r="N125" s="1">
        <v>34085</v>
      </c>
      <c r="O125" s="1">
        <v>30485</v>
      </c>
      <c r="P125" s="1">
        <v>66038</v>
      </c>
      <c r="Q125" s="1">
        <v>3649</v>
      </c>
      <c r="R125" s="1">
        <v>35406</v>
      </c>
      <c r="S125" s="1">
        <v>3108.0297799999998</v>
      </c>
      <c r="T125" s="1">
        <v>7025</v>
      </c>
      <c r="U125" s="1">
        <v>5</v>
      </c>
      <c r="V125" s="1">
        <v>13296</v>
      </c>
      <c r="W125" s="1">
        <v>11171</v>
      </c>
      <c r="X125" s="1">
        <v>2424</v>
      </c>
      <c r="Y125" s="1">
        <v>6691</v>
      </c>
      <c r="Z125">
        <v>992</v>
      </c>
      <c r="AA125">
        <v>80.537099999999995</v>
      </c>
      <c r="AB125">
        <v>0</v>
      </c>
      <c r="AC125">
        <v>-33</v>
      </c>
      <c r="AD125">
        <v>-8360</v>
      </c>
      <c r="AE125">
        <v>-1772</v>
      </c>
      <c r="AF125" t="s">
        <v>116</v>
      </c>
      <c r="AG125">
        <v>346</v>
      </c>
      <c r="AH125">
        <v>9.5420999999999996</v>
      </c>
      <c r="AI125" t="s">
        <v>3120</v>
      </c>
    </row>
    <row r="126" spans="1:35" x14ac:dyDescent="0.25">
      <c r="A126" t="s">
        <v>106</v>
      </c>
      <c r="B126" t="s">
        <v>5</v>
      </c>
      <c r="C126" s="1" t="s">
        <v>103</v>
      </c>
      <c r="D126" s="2" t="s">
        <v>46</v>
      </c>
      <c r="E126" s="1">
        <v>17719</v>
      </c>
      <c r="F126" s="1">
        <v>2321</v>
      </c>
      <c r="G126" s="1">
        <v>17576</v>
      </c>
      <c r="H126" s="1">
        <v>17707</v>
      </c>
      <c r="I126" s="1">
        <v>27100</v>
      </c>
      <c r="J126" s="1">
        <v>62131</v>
      </c>
      <c r="K126" s="1">
        <v>19705</v>
      </c>
      <c r="L126" s="1">
        <v>30548</v>
      </c>
      <c r="M126" s="1">
        <v>0</v>
      </c>
      <c r="N126" s="1">
        <v>30189</v>
      </c>
      <c r="O126" s="1">
        <v>29803</v>
      </c>
      <c r="P126" s="1">
        <v>62131</v>
      </c>
      <c r="Q126" s="1">
        <v>329</v>
      </c>
      <c r="R126" s="1">
        <v>31583</v>
      </c>
      <c r="S126" s="1">
        <v>3100.5228299999999</v>
      </c>
      <c r="T126" s="1">
        <v>8873</v>
      </c>
      <c r="U126" s="1">
        <v>-5</v>
      </c>
      <c r="V126" s="1">
        <v>12872</v>
      </c>
      <c r="W126" s="1">
        <v>10025</v>
      </c>
      <c r="X126" s="1">
        <v>1986</v>
      </c>
      <c r="Y126" s="1">
        <v>5757</v>
      </c>
      <c r="Z126">
        <v>1494</v>
      </c>
      <c r="AA126">
        <v>64.919899999999998</v>
      </c>
      <c r="AB126">
        <v>0</v>
      </c>
      <c r="AC126">
        <v>-58</v>
      </c>
      <c r="AD126">
        <v>-8355</v>
      </c>
      <c r="AE126">
        <v>-1814</v>
      </c>
      <c r="AF126" t="s">
        <v>116</v>
      </c>
      <c r="AG126">
        <v>292</v>
      </c>
      <c r="AH126">
        <v>11.0815</v>
      </c>
      <c r="AI126" t="s">
        <v>3117</v>
      </c>
    </row>
    <row r="127" spans="1:35" x14ac:dyDescent="0.25">
      <c r="A127" t="s">
        <v>106</v>
      </c>
      <c r="B127" t="s">
        <v>5</v>
      </c>
      <c r="C127" s="1" t="s">
        <v>103</v>
      </c>
      <c r="D127" s="2" t="s">
        <v>47</v>
      </c>
      <c r="E127" s="1">
        <v>13757</v>
      </c>
      <c r="F127" s="1">
        <v>1618</v>
      </c>
      <c r="G127" s="1">
        <v>16065</v>
      </c>
      <c r="H127" s="1">
        <v>16095</v>
      </c>
      <c r="I127" s="1">
        <v>25002</v>
      </c>
      <c r="J127" s="1">
        <v>57834</v>
      </c>
      <c r="K127" s="1">
        <v>18051</v>
      </c>
      <c r="L127" s="1">
        <v>29340</v>
      </c>
      <c r="M127" s="1">
        <v>0</v>
      </c>
      <c r="N127" s="1">
        <v>27053</v>
      </c>
      <c r="O127" s="1">
        <v>28922</v>
      </c>
      <c r="P127" s="1">
        <v>57834</v>
      </c>
      <c r="Q127" s="1">
        <v>-1990</v>
      </c>
      <c r="R127" s="1">
        <v>28494</v>
      </c>
      <c r="S127" s="1">
        <v>3012.7945599999998</v>
      </c>
      <c r="T127" s="1">
        <v>10158</v>
      </c>
      <c r="U127" s="1">
        <v>0</v>
      </c>
      <c r="V127" s="1">
        <v>10097</v>
      </c>
      <c r="W127" s="1">
        <v>8260</v>
      </c>
      <c r="X127" s="1">
        <v>2000</v>
      </c>
      <c r="Y127" s="1">
        <v>5199</v>
      </c>
      <c r="Z127">
        <v>994</v>
      </c>
      <c r="AA127">
        <v>56.846400000000003</v>
      </c>
      <c r="AB127">
        <v>0</v>
      </c>
      <c r="AC127">
        <v>-115</v>
      </c>
      <c r="AD127">
        <v>-7085</v>
      </c>
      <c r="AE127">
        <v>-1825</v>
      </c>
      <c r="AF127" t="s">
        <v>116</v>
      </c>
      <c r="AG127">
        <v>223</v>
      </c>
      <c r="AH127">
        <v>11.849</v>
      </c>
      <c r="AI127" t="s">
        <v>3118</v>
      </c>
    </row>
    <row r="128" spans="1:35" x14ac:dyDescent="0.25">
      <c r="A128" t="s">
        <v>106</v>
      </c>
      <c r="B128" t="s">
        <v>5</v>
      </c>
      <c r="C128" s="1" t="s">
        <v>103</v>
      </c>
      <c r="D128" s="2" t="s">
        <v>48</v>
      </c>
      <c r="E128" s="1">
        <v>11958</v>
      </c>
      <c r="F128" s="1">
        <v>1142</v>
      </c>
      <c r="G128" s="1">
        <v>16229</v>
      </c>
      <c r="H128" s="1">
        <v>16229</v>
      </c>
      <c r="I128" s="1">
        <v>24693</v>
      </c>
      <c r="J128" s="1">
        <v>55146</v>
      </c>
      <c r="K128" s="1">
        <v>16371</v>
      </c>
      <c r="L128" s="1">
        <v>28896</v>
      </c>
      <c r="M128" s="1">
        <v>0</v>
      </c>
      <c r="N128" s="1">
        <v>24804</v>
      </c>
      <c r="O128" s="1">
        <v>28205</v>
      </c>
      <c r="P128" s="1">
        <v>55146</v>
      </c>
      <c r="Q128" s="1">
        <v>-3608</v>
      </c>
      <c r="R128" s="1">
        <v>26250</v>
      </c>
      <c r="S128" s="1">
        <v>2970.04547</v>
      </c>
      <c r="T128" s="1">
        <v>11170</v>
      </c>
      <c r="U128" s="1">
        <v>0</v>
      </c>
      <c r="V128" s="1">
        <v>9074</v>
      </c>
      <c r="W128" s="1">
        <v>7558</v>
      </c>
      <c r="X128" s="1">
        <v>2159</v>
      </c>
      <c r="Y128" s="1">
        <v>4733</v>
      </c>
      <c r="Z128">
        <v>973</v>
      </c>
      <c r="AA128">
        <v>98.1113</v>
      </c>
      <c r="AB128">
        <v>0</v>
      </c>
      <c r="AC128">
        <v>-73</v>
      </c>
      <c r="AD128">
        <v>-6052</v>
      </c>
      <c r="AE128">
        <v>-1515</v>
      </c>
      <c r="AF128" t="s">
        <v>116</v>
      </c>
      <c r="AG128">
        <v>115</v>
      </c>
      <c r="AH128">
        <v>8.8940000000000001</v>
      </c>
      <c r="AI128" t="s">
        <v>3119</v>
      </c>
    </row>
    <row r="129" spans="1:35" x14ac:dyDescent="0.25">
      <c r="A129" t="s">
        <v>106</v>
      </c>
      <c r="B129" t="s">
        <v>5</v>
      </c>
      <c r="C129" s="1" t="s">
        <v>103</v>
      </c>
      <c r="D129" s="2" t="s">
        <v>49</v>
      </c>
      <c r="E129" s="1">
        <v>10389</v>
      </c>
      <c r="F129" s="1">
        <v>438</v>
      </c>
      <c r="G129" s="1">
        <v>17141</v>
      </c>
      <c r="H129" s="1">
        <v>17141</v>
      </c>
      <c r="I129" s="1">
        <v>24705</v>
      </c>
      <c r="J129" s="1">
        <v>52972</v>
      </c>
      <c r="K129" s="1">
        <v>14877</v>
      </c>
      <c r="L129" s="1">
        <v>28507</v>
      </c>
      <c r="M129" s="1">
        <v>0</v>
      </c>
      <c r="N129" s="1">
        <v>23017</v>
      </c>
      <c r="O129" s="1">
        <v>27623</v>
      </c>
      <c r="P129" s="1">
        <v>52972</v>
      </c>
      <c r="Q129" s="1">
        <v>-4750</v>
      </c>
      <c r="R129" s="1">
        <v>24465</v>
      </c>
      <c r="S129" s="1">
        <v>2889.99134</v>
      </c>
      <c r="T129" s="1">
        <v>12511</v>
      </c>
      <c r="U129" s="1">
        <v>0</v>
      </c>
      <c r="V129" s="1">
        <v>8174</v>
      </c>
      <c r="W129" s="1">
        <v>6648</v>
      </c>
      <c r="X129" s="1">
        <v>1913</v>
      </c>
      <c r="Y129" s="1">
        <v>4132</v>
      </c>
      <c r="Z129">
        <v>1056</v>
      </c>
      <c r="AA129">
        <v>73.5839</v>
      </c>
      <c r="AB129">
        <v>0</v>
      </c>
      <c r="AC129">
        <v>-89</v>
      </c>
      <c r="AD129">
        <v>-5185</v>
      </c>
      <c r="AE129">
        <v>-1360</v>
      </c>
      <c r="AF129" t="s">
        <v>116</v>
      </c>
      <c r="AG129">
        <v>69</v>
      </c>
      <c r="AH129">
        <v>12.945499999999999</v>
      </c>
      <c r="AI129" t="s">
        <v>3120</v>
      </c>
    </row>
    <row r="130" spans="1:35" x14ac:dyDescent="0.25">
      <c r="A130" t="s">
        <v>106</v>
      </c>
      <c r="B130" t="s">
        <v>5</v>
      </c>
      <c r="C130" s="1" t="s">
        <v>103</v>
      </c>
      <c r="D130" s="2" t="s">
        <v>50</v>
      </c>
      <c r="E130" s="1">
        <v>10744</v>
      </c>
      <c r="F130" s="1">
        <v>270</v>
      </c>
      <c r="G130" s="1">
        <v>19384</v>
      </c>
      <c r="H130" s="1">
        <v>19384</v>
      </c>
      <c r="I130" s="1">
        <v>26717</v>
      </c>
      <c r="J130" s="1">
        <v>52148</v>
      </c>
      <c r="K130" s="1">
        <v>14248</v>
      </c>
      <c r="L130" s="1">
        <v>28469</v>
      </c>
      <c r="M130" s="1">
        <v>0</v>
      </c>
      <c r="N130" s="1">
        <v>22225</v>
      </c>
      <c r="O130" s="1">
        <v>27260</v>
      </c>
      <c r="P130" s="1">
        <v>52148</v>
      </c>
      <c r="Q130" s="1">
        <v>-5399</v>
      </c>
      <c r="R130" s="1">
        <v>23679</v>
      </c>
      <c r="S130" s="1">
        <v>2879.5605099999998</v>
      </c>
      <c r="T130" s="1">
        <v>13337</v>
      </c>
      <c r="U130" s="1">
        <v>0</v>
      </c>
      <c r="V130" s="1">
        <v>8678</v>
      </c>
      <c r="W130" s="1">
        <v>6051</v>
      </c>
      <c r="X130" s="1">
        <v>1903</v>
      </c>
      <c r="Y130" s="1">
        <v>4101</v>
      </c>
      <c r="Z130">
        <v>969</v>
      </c>
      <c r="AA130">
        <v>45.503700000000002</v>
      </c>
      <c r="AB130">
        <v>0</v>
      </c>
      <c r="AC130">
        <v>-235</v>
      </c>
      <c r="AD130">
        <v>-4497</v>
      </c>
      <c r="AE130">
        <v>-1164</v>
      </c>
      <c r="AF130" t="s">
        <v>116</v>
      </c>
      <c r="AG130">
        <v>83</v>
      </c>
      <c r="AH130">
        <v>21.899699999999999</v>
      </c>
      <c r="AI130" t="s">
        <v>3117</v>
      </c>
    </row>
    <row r="131" spans="1:35" x14ac:dyDescent="0.25">
      <c r="A131" t="s">
        <v>106</v>
      </c>
      <c r="B131" t="s">
        <v>5</v>
      </c>
      <c r="C131" s="1" t="s">
        <v>103</v>
      </c>
      <c r="D131" s="2" t="s">
        <v>51</v>
      </c>
      <c r="E131" s="1">
        <v>8771</v>
      </c>
      <c r="F131" s="1">
        <v>331</v>
      </c>
      <c r="G131" s="1">
        <v>14531</v>
      </c>
      <c r="H131" s="1">
        <v>14531</v>
      </c>
      <c r="I131" s="1">
        <v>21744</v>
      </c>
      <c r="J131" s="1">
        <v>45691</v>
      </c>
      <c r="K131" s="1">
        <v>13302</v>
      </c>
      <c r="L131" s="1">
        <v>28191</v>
      </c>
      <c r="M131" s="1">
        <v>0</v>
      </c>
      <c r="N131" s="1">
        <v>16031</v>
      </c>
      <c r="O131" s="1">
        <v>21574</v>
      </c>
      <c r="P131" s="1">
        <v>45691</v>
      </c>
      <c r="Q131" s="1">
        <v>-5669</v>
      </c>
      <c r="R131" s="1">
        <v>17500</v>
      </c>
      <c r="S131" s="1">
        <v>2843.7022000000002</v>
      </c>
      <c r="T131" s="1">
        <v>15163</v>
      </c>
      <c r="U131" s="1">
        <v>31</v>
      </c>
      <c r="V131" s="1">
        <v>6708</v>
      </c>
      <c r="W131" s="1">
        <v>4958</v>
      </c>
      <c r="X131" s="1">
        <v>1766</v>
      </c>
      <c r="Y131" s="1">
        <v>4218</v>
      </c>
      <c r="Z131">
        <v>931</v>
      </c>
      <c r="AA131">
        <v>39.155900000000003</v>
      </c>
      <c r="AB131">
        <v>0</v>
      </c>
      <c r="AC131">
        <v>-156</v>
      </c>
      <c r="AD131">
        <v>-2664</v>
      </c>
      <c r="AE131">
        <v>-1021</v>
      </c>
      <c r="AF131" t="s">
        <v>116</v>
      </c>
      <c r="AG131">
        <v>186</v>
      </c>
      <c r="AH131">
        <v>33.513500000000001</v>
      </c>
      <c r="AI131" t="s">
        <v>3118</v>
      </c>
    </row>
    <row r="132" spans="1:35" x14ac:dyDescent="0.25">
      <c r="A132" t="s">
        <v>106</v>
      </c>
      <c r="B132" t="s">
        <v>5</v>
      </c>
      <c r="C132" s="1" t="s">
        <v>103</v>
      </c>
      <c r="D132" s="2" t="s">
        <v>52</v>
      </c>
      <c r="E132" s="1">
        <v>6036</v>
      </c>
      <c r="F132" s="1">
        <v>104</v>
      </c>
      <c r="G132" s="1">
        <v>8615</v>
      </c>
      <c r="H132" s="1">
        <v>8615</v>
      </c>
      <c r="I132" s="1">
        <v>15336</v>
      </c>
      <c r="J132" s="1">
        <v>38135</v>
      </c>
      <c r="K132" s="1">
        <v>12270</v>
      </c>
      <c r="L132" s="1">
        <v>26798</v>
      </c>
      <c r="M132" s="1">
        <v>0</v>
      </c>
      <c r="N132" s="1">
        <v>9855</v>
      </c>
      <c r="O132" s="1">
        <v>15895</v>
      </c>
      <c r="P132" s="1">
        <v>38135</v>
      </c>
      <c r="Q132" s="1">
        <v>-6000</v>
      </c>
      <c r="R132" s="1">
        <v>11337</v>
      </c>
      <c r="S132" s="1">
        <v>2795.42589</v>
      </c>
      <c r="T132" s="1">
        <v>15477</v>
      </c>
      <c r="U132" s="1">
        <v>0</v>
      </c>
      <c r="V132" s="1">
        <v>4769</v>
      </c>
      <c r="W132" s="1">
        <v>3638</v>
      </c>
      <c r="X132" s="1">
        <v>1495</v>
      </c>
      <c r="Y132" s="1">
        <v>4018</v>
      </c>
      <c r="Z132">
        <v>661</v>
      </c>
      <c r="AA132">
        <v>-4.9448999999999996</v>
      </c>
      <c r="AB132">
        <v>0</v>
      </c>
      <c r="AC132">
        <v>-165</v>
      </c>
      <c r="AD132">
        <v>-1590</v>
      </c>
      <c r="AE132">
        <v>-566</v>
      </c>
      <c r="AF132" t="s">
        <v>116</v>
      </c>
      <c r="AG132">
        <v>21</v>
      </c>
      <c r="AH132">
        <v>14</v>
      </c>
      <c r="AI132" t="s">
        <v>3119</v>
      </c>
    </row>
    <row r="133" spans="1:35" x14ac:dyDescent="0.25">
      <c r="A133" t="s">
        <v>106</v>
      </c>
      <c r="B133" t="s">
        <v>5</v>
      </c>
      <c r="C133" s="1" t="s">
        <v>103</v>
      </c>
      <c r="D133" s="2" t="s">
        <v>53</v>
      </c>
      <c r="E133" s="1">
        <v>5985</v>
      </c>
      <c r="F133" s="1">
        <v>16</v>
      </c>
      <c r="G133" s="1">
        <v>8080</v>
      </c>
      <c r="H133" s="1">
        <v>8080</v>
      </c>
      <c r="I133" s="1">
        <v>14893</v>
      </c>
      <c r="J133" s="1">
        <v>37250</v>
      </c>
      <c r="K133" s="1">
        <v>11986</v>
      </c>
      <c r="L133" s="1">
        <v>26578</v>
      </c>
      <c r="M133" s="1">
        <v>0</v>
      </c>
      <c r="N133" s="1">
        <v>9173</v>
      </c>
      <c r="O133" s="1">
        <v>15390</v>
      </c>
      <c r="P133" s="1">
        <v>37250</v>
      </c>
      <c r="Q133" s="1">
        <v>-6104</v>
      </c>
      <c r="R133" s="1">
        <v>10672</v>
      </c>
      <c r="S133" s="1">
        <v>2780.5665800000002</v>
      </c>
      <c r="T133" s="1">
        <v>15200</v>
      </c>
      <c r="U133" s="1">
        <v>0</v>
      </c>
      <c r="V133" s="1">
        <v>4751</v>
      </c>
      <c r="W133" s="1">
        <v>3970</v>
      </c>
      <c r="X133" s="1">
        <v>1274</v>
      </c>
      <c r="Y133" s="1">
        <v>4494</v>
      </c>
      <c r="Z133">
        <v>627</v>
      </c>
      <c r="AA133">
        <v>31.799099999999999</v>
      </c>
      <c r="AB133">
        <v>0</v>
      </c>
      <c r="AC133">
        <v>-198</v>
      </c>
      <c r="AD133">
        <v>-1674</v>
      </c>
      <c r="AE133">
        <v>-481</v>
      </c>
      <c r="AF133" t="s">
        <v>116</v>
      </c>
      <c r="AG133">
        <v>2</v>
      </c>
      <c r="AH133">
        <v>2.8571</v>
      </c>
      <c r="AI133" t="s">
        <v>3120</v>
      </c>
    </row>
    <row r="134" spans="1:35" x14ac:dyDescent="0.25">
      <c r="A134" t="s">
        <v>106</v>
      </c>
      <c r="B134" t="s">
        <v>5</v>
      </c>
      <c r="C134" s="1" t="s">
        <v>103</v>
      </c>
      <c r="D134" s="2" t="s">
        <v>54</v>
      </c>
      <c r="E134" s="1">
        <v>7384</v>
      </c>
      <c r="F134" s="1">
        <v>105</v>
      </c>
      <c r="G134" s="1">
        <v>6268</v>
      </c>
      <c r="H134" s="1">
        <v>6268</v>
      </c>
      <c r="I134" s="1">
        <v>12103</v>
      </c>
      <c r="J134" s="1">
        <v>34309</v>
      </c>
      <c r="K134" s="1">
        <v>10667</v>
      </c>
      <c r="L134" s="1">
        <v>26199</v>
      </c>
      <c r="M134" s="1">
        <v>0</v>
      </c>
      <c r="N134" s="1">
        <v>6618</v>
      </c>
      <c r="O134" s="1">
        <v>12736</v>
      </c>
      <c r="P134" s="1">
        <v>34309</v>
      </c>
      <c r="Q134" s="1">
        <v>-6083</v>
      </c>
      <c r="R134" s="1">
        <v>8110</v>
      </c>
      <c r="S134" s="1">
        <v>2720.1237900000001</v>
      </c>
      <c r="T134" s="1">
        <v>14576</v>
      </c>
      <c r="U134" s="1">
        <v>0</v>
      </c>
      <c r="V134" s="1">
        <v>5993</v>
      </c>
      <c r="W134" s="1">
        <v>3771</v>
      </c>
      <c r="X134" s="1">
        <v>1324</v>
      </c>
      <c r="Y134" s="1">
        <v>3552</v>
      </c>
      <c r="Z134">
        <v>699</v>
      </c>
      <c r="AA134">
        <v>2.1865000000000001</v>
      </c>
      <c r="AB134">
        <v>0</v>
      </c>
      <c r="AC134">
        <v>-149</v>
      </c>
      <c r="AD134">
        <v>-2819</v>
      </c>
      <c r="AE134">
        <v>-449</v>
      </c>
      <c r="AF134" t="s">
        <v>116</v>
      </c>
      <c r="AG134">
        <v>42</v>
      </c>
      <c r="AH134">
        <v>24.137899999999998</v>
      </c>
      <c r="AI134" t="s">
        <v>3117</v>
      </c>
    </row>
    <row r="135" spans="1:35" x14ac:dyDescent="0.25">
      <c r="A135" t="s">
        <v>106</v>
      </c>
      <c r="B135" t="s">
        <v>5</v>
      </c>
      <c r="C135" s="1" t="s">
        <v>103</v>
      </c>
      <c r="D135" s="2" t="s">
        <v>55</v>
      </c>
      <c r="E135" s="1">
        <v>6303</v>
      </c>
      <c r="F135" s="1">
        <v>143</v>
      </c>
      <c r="G135" s="1">
        <v>5338</v>
      </c>
      <c r="H135" s="1">
        <v>5338</v>
      </c>
      <c r="I135" s="1">
        <v>10940</v>
      </c>
      <c r="J135" s="1">
        <v>32795</v>
      </c>
      <c r="K135" s="1">
        <v>10146</v>
      </c>
      <c r="L135" s="1">
        <v>25313</v>
      </c>
      <c r="M135" s="1">
        <v>0</v>
      </c>
      <c r="N135" s="1">
        <v>6040</v>
      </c>
      <c r="O135" s="1">
        <v>12348</v>
      </c>
      <c r="P135" s="1">
        <v>32795</v>
      </c>
      <c r="Q135" s="1">
        <v>-6188</v>
      </c>
      <c r="R135" s="1">
        <v>7482</v>
      </c>
      <c r="S135" s="1">
        <v>2703.6728699999999</v>
      </c>
      <c r="T135" s="1">
        <v>14636</v>
      </c>
      <c r="U135" s="1">
        <v>0</v>
      </c>
      <c r="V135" s="1">
        <v>5112</v>
      </c>
      <c r="W135" s="1">
        <v>3468</v>
      </c>
      <c r="X135" s="1">
        <v>1128</v>
      </c>
      <c r="Y135" s="1">
        <v>3581</v>
      </c>
      <c r="Z135">
        <v>596</v>
      </c>
      <c r="AA135">
        <v>-7.6349</v>
      </c>
      <c r="AB135">
        <v>0</v>
      </c>
      <c r="AC135">
        <v>-183</v>
      </c>
      <c r="AD135">
        <v>-2291</v>
      </c>
      <c r="AE135">
        <v>-410</v>
      </c>
      <c r="AF135" t="s">
        <v>116</v>
      </c>
      <c r="AG135">
        <v>26</v>
      </c>
      <c r="AH135">
        <v>14.7727</v>
      </c>
      <c r="AI135" t="s">
        <v>3118</v>
      </c>
    </row>
    <row r="136" spans="1:35" x14ac:dyDescent="0.25">
      <c r="A136" t="s">
        <v>106</v>
      </c>
      <c r="B136" t="s">
        <v>5</v>
      </c>
      <c r="C136" s="1" t="s">
        <v>103</v>
      </c>
      <c r="D136" s="2" t="s">
        <v>56</v>
      </c>
      <c r="E136" s="1">
        <v>6350</v>
      </c>
      <c r="F136" s="1">
        <v>-408</v>
      </c>
      <c r="G136" s="1">
        <v>4954.74</v>
      </c>
      <c r="H136" s="1">
        <v>4954.74</v>
      </c>
      <c r="I136" s="1">
        <v>10181.951999999999</v>
      </c>
      <c r="J136" s="1">
        <v>31872.597000000002</v>
      </c>
      <c r="K136" s="1">
        <v>9588.7729999999992</v>
      </c>
      <c r="L136" s="1">
        <v>24722.135999999999</v>
      </c>
      <c r="M136" s="1">
        <v>0</v>
      </c>
      <c r="N136" s="1">
        <v>5715.393</v>
      </c>
      <c r="O136" s="1">
        <v>12052.458000000001</v>
      </c>
      <c r="P136" s="1">
        <v>31872.597000000002</v>
      </c>
      <c r="Q136" s="1">
        <v>-6331.6390000000001</v>
      </c>
      <c r="R136" s="1">
        <v>7150.4610000000002</v>
      </c>
      <c r="S136" s="1">
        <v>2686.90859</v>
      </c>
      <c r="T136" s="1">
        <v>14320.924000000001</v>
      </c>
      <c r="U136" s="1">
        <v>0</v>
      </c>
      <c r="V136" s="1">
        <v>5429</v>
      </c>
      <c r="W136" s="1">
        <v>3133.587</v>
      </c>
      <c r="X136" s="1">
        <v>1147.0999999999999</v>
      </c>
      <c r="Y136" s="1">
        <v>3382.3580000000002</v>
      </c>
      <c r="Z136">
        <v>647</v>
      </c>
      <c r="AA136">
        <v>58.661499999999997</v>
      </c>
      <c r="AB136">
        <v>0</v>
      </c>
      <c r="AC136">
        <v>-181</v>
      </c>
      <c r="AD136">
        <v>-2350.384</v>
      </c>
      <c r="AE136">
        <v>-268</v>
      </c>
      <c r="AF136" t="s">
        <v>116</v>
      </c>
      <c r="AG136">
        <v>19</v>
      </c>
      <c r="AH136" t="s">
        <v>124</v>
      </c>
      <c r="AI136" t="s">
        <v>3119</v>
      </c>
    </row>
    <row r="137" spans="1:35" x14ac:dyDescent="0.25">
      <c r="A137" t="s">
        <v>106</v>
      </c>
      <c r="B137" t="s">
        <v>5</v>
      </c>
      <c r="C137" s="1" t="s">
        <v>103</v>
      </c>
      <c r="D137" s="2" t="s">
        <v>57</v>
      </c>
      <c r="E137" s="1">
        <v>4541</v>
      </c>
      <c r="F137" s="1">
        <v>-702</v>
      </c>
      <c r="G137" s="1">
        <v>2198.1689999999999</v>
      </c>
      <c r="H137" s="1">
        <v>2198.1689999999999</v>
      </c>
      <c r="I137" s="1">
        <v>7677.8220000000001</v>
      </c>
      <c r="J137" s="1">
        <v>28912.524000000001</v>
      </c>
      <c r="K137" s="1">
        <v>9242.7999999999993</v>
      </c>
      <c r="L137" s="1">
        <v>22874.617999999999</v>
      </c>
      <c r="M137" s="1">
        <v>0</v>
      </c>
      <c r="N137" s="1">
        <v>4605.5959999999995</v>
      </c>
      <c r="O137" s="1">
        <v>10563.745999999999</v>
      </c>
      <c r="P137" s="1">
        <v>28912.524000000001</v>
      </c>
      <c r="Q137" s="1">
        <v>-5923.3050000000003</v>
      </c>
      <c r="R137" s="1">
        <v>6037.9059999999999</v>
      </c>
      <c r="S137" s="1">
        <v>2605.8120199999998</v>
      </c>
      <c r="T137" s="1">
        <v>12748.475</v>
      </c>
      <c r="U137" s="1">
        <v>8</v>
      </c>
      <c r="V137" s="1">
        <v>3975</v>
      </c>
      <c r="W137" s="1">
        <v>3248.8270000000002</v>
      </c>
      <c r="X137" s="1">
        <v>1046.9449999999999</v>
      </c>
      <c r="Y137" s="1">
        <v>3836.85</v>
      </c>
      <c r="Z137">
        <v>704</v>
      </c>
      <c r="AA137">
        <v>33.215899999999998</v>
      </c>
      <c r="AB137">
        <v>0</v>
      </c>
      <c r="AC137">
        <v>-168</v>
      </c>
      <c r="AD137">
        <v>-1849.0740000000001</v>
      </c>
      <c r="AE137">
        <v>-305</v>
      </c>
      <c r="AF137" t="s">
        <v>116</v>
      </c>
      <c r="AG137">
        <v>23</v>
      </c>
      <c r="AH137" t="s">
        <v>124</v>
      </c>
      <c r="AI137" t="s">
        <v>3120</v>
      </c>
    </row>
    <row r="138" spans="1:35" x14ac:dyDescent="0.25">
      <c r="A138" t="s">
        <v>106</v>
      </c>
      <c r="B138" t="s">
        <v>5</v>
      </c>
      <c r="C138" s="1" t="s">
        <v>103</v>
      </c>
      <c r="D138" s="2" t="s">
        <v>58</v>
      </c>
      <c r="E138" s="1">
        <v>7226</v>
      </c>
      <c r="F138" s="1">
        <v>140</v>
      </c>
      <c r="G138" s="1">
        <v>3686</v>
      </c>
      <c r="H138" s="1">
        <v>3686</v>
      </c>
      <c r="I138" s="1">
        <v>8307</v>
      </c>
      <c r="J138" s="1">
        <v>29740</v>
      </c>
      <c r="K138" s="1">
        <v>9993</v>
      </c>
      <c r="L138" s="1">
        <v>23427</v>
      </c>
      <c r="M138" s="1">
        <v>0</v>
      </c>
      <c r="N138" s="1">
        <v>4923</v>
      </c>
      <c r="O138" s="1">
        <v>10249</v>
      </c>
      <c r="P138" s="1">
        <v>29740</v>
      </c>
      <c r="Q138" s="1">
        <v>-5318</v>
      </c>
      <c r="R138" s="1">
        <v>6313</v>
      </c>
      <c r="S138" s="1">
        <v>2590.82231</v>
      </c>
      <c r="T138" s="1">
        <v>13828</v>
      </c>
      <c r="U138" s="1">
        <v>0</v>
      </c>
      <c r="V138" s="1">
        <v>5783</v>
      </c>
      <c r="W138" s="1">
        <v>3405</v>
      </c>
      <c r="X138" s="1">
        <v>949</v>
      </c>
      <c r="Y138" s="1">
        <v>3113</v>
      </c>
      <c r="Z138">
        <v>668</v>
      </c>
      <c r="AA138">
        <v>119.7522</v>
      </c>
      <c r="AB138">
        <v>0</v>
      </c>
      <c r="AC138">
        <v>-175</v>
      </c>
      <c r="AD138">
        <v>-2660</v>
      </c>
      <c r="AE138">
        <v>-354</v>
      </c>
      <c r="AF138" t="s">
        <v>116</v>
      </c>
      <c r="AG138">
        <v>22</v>
      </c>
      <c r="AH138">
        <v>9.4826999999999995</v>
      </c>
      <c r="AI138" t="s">
        <v>3117</v>
      </c>
    </row>
    <row r="139" spans="1:35" x14ac:dyDescent="0.25">
      <c r="A139" t="s">
        <v>106</v>
      </c>
      <c r="B139" t="s">
        <v>5</v>
      </c>
      <c r="C139" s="1" t="s">
        <v>103</v>
      </c>
      <c r="D139" s="2" t="s">
        <v>59</v>
      </c>
      <c r="E139" s="1">
        <v>6824</v>
      </c>
      <c r="F139" s="1">
        <v>311</v>
      </c>
      <c r="G139" s="1">
        <v>2967.5039999999999</v>
      </c>
      <c r="H139" s="1">
        <v>2967.5039999999999</v>
      </c>
      <c r="I139" s="1">
        <v>7920.491</v>
      </c>
      <c r="J139" s="1">
        <v>29262.713</v>
      </c>
      <c r="K139" s="1">
        <v>9775.3240000000005</v>
      </c>
      <c r="L139" s="1">
        <v>23409.144</v>
      </c>
      <c r="M139" s="1">
        <v>0</v>
      </c>
      <c r="N139" s="1">
        <v>4508.8379999999997</v>
      </c>
      <c r="O139" s="1">
        <v>9957.7109999999993</v>
      </c>
      <c r="P139" s="1">
        <v>29262.713</v>
      </c>
      <c r="Q139" s="1">
        <v>-5457.3149999999996</v>
      </c>
      <c r="R139" s="1">
        <v>5853.5690000000004</v>
      </c>
      <c r="S139" s="1">
        <v>2575.99163</v>
      </c>
      <c r="T139" s="1">
        <v>13564.186</v>
      </c>
      <c r="U139" s="1">
        <v>0</v>
      </c>
      <c r="V139" s="1">
        <v>5300</v>
      </c>
      <c r="W139" s="1">
        <v>3596.9839999999999</v>
      </c>
      <c r="X139" s="1">
        <v>1155.001</v>
      </c>
      <c r="Y139" s="1">
        <v>3314.127</v>
      </c>
      <c r="Z139">
        <v>730</v>
      </c>
      <c r="AA139">
        <v>128.63460000000001</v>
      </c>
      <c r="AB139">
        <v>0</v>
      </c>
      <c r="AC139">
        <v>-163</v>
      </c>
      <c r="AD139">
        <v>-2606.799</v>
      </c>
      <c r="AE139">
        <v>-559.15</v>
      </c>
      <c r="AF139" t="s">
        <v>116</v>
      </c>
      <c r="AG139">
        <v>17</v>
      </c>
      <c r="AH139">
        <v>6.2729999999999997</v>
      </c>
      <c r="AI139" t="s">
        <v>3118</v>
      </c>
    </row>
    <row r="140" spans="1:35" x14ac:dyDescent="0.25">
      <c r="A140" t="s">
        <v>106</v>
      </c>
      <c r="B140" t="s">
        <v>5</v>
      </c>
      <c r="C140" s="1" t="s">
        <v>103</v>
      </c>
      <c r="D140" s="2" t="s">
        <v>60</v>
      </c>
      <c r="E140" s="1">
        <v>4002.2310000000002</v>
      </c>
      <c r="F140" s="1">
        <v>-717.53899999999999</v>
      </c>
      <c r="G140" s="1">
        <v>2236.424</v>
      </c>
      <c r="H140" s="1">
        <v>2236.424</v>
      </c>
      <c r="I140" s="1">
        <v>6699.7969999999996</v>
      </c>
      <c r="J140" s="1">
        <v>27910</v>
      </c>
      <c r="K140" s="1">
        <v>9141.3619999999992</v>
      </c>
      <c r="L140" s="1">
        <v>22642.886999999999</v>
      </c>
      <c r="M140" s="1">
        <v>0</v>
      </c>
      <c r="N140" s="1">
        <v>3906.4209999999998</v>
      </c>
      <c r="O140" s="1">
        <v>9656.5370000000003</v>
      </c>
      <c r="P140" s="1">
        <v>27910</v>
      </c>
      <c r="Q140" s="1">
        <v>-5768.8310000000001</v>
      </c>
      <c r="R140" s="1">
        <v>5267.1130000000003</v>
      </c>
      <c r="S140" s="1">
        <v>2558.89716</v>
      </c>
      <c r="T140" s="1">
        <v>13412.246999999999</v>
      </c>
      <c r="U140" s="1">
        <v>0</v>
      </c>
      <c r="V140" s="1">
        <v>3383.3009999999999</v>
      </c>
      <c r="W140" s="1">
        <v>3030.4929999999999</v>
      </c>
      <c r="X140" s="1">
        <v>569.87400000000002</v>
      </c>
      <c r="Y140" s="1">
        <v>3324.643</v>
      </c>
      <c r="Z140">
        <v>750.75900000000001</v>
      </c>
      <c r="AA140">
        <v>43.471899999999998</v>
      </c>
      <c r="AB140">
        <v>0</v>
      </c>
      <c r="AC140">
        <v>-156.941</v>
      </c>
      <c r="AD140">
        <v>-2483.5039999999999</v>
      </c>
      <c r="AE140">
        <v>-677.21299999999997</v>
      </c>
      <c r="AF140" t="s">
        <v>116</v>
      </c>
      <c r="AG140">
        <v>13.707000000000001</v>
      </c>
      <c r="AH140" t="s">
        <v>124</v>
      </c>
      <c r="AI140" t="s">
        <v>3119</v>
      </c>
    </row>
    <row r="141" spans="1:35" x14ac:dyDescent="0.25">
      <c r="A141" t="s">
        <v>106</v>
      </c>
      <c r="B141" t="s">
        <v>5</v>
      </c>
      <c r="C141" s="1" t="s">
        <v>103</v>
      </c>
      <c r="D141" s="2" t="s">
        <v>61</v>
      </c>
      <c r="E141" s="1">
        <v>3408.7510000000002</v>
      </c>
      <c r="F141" s="1">
        <v>-709.55100000000004</v>
      </c>
      <c r="G141" s="1">
        <v>2665.6729999999998</v>
      </c>
      <c r="H141" s="1">
        <v>2665.6729999999998</v>
      </c>
      <c r="I141" s="1">
        <v>6383.92</v>
      </c>
      <c r="J141" s="1">
        <v>27271.429</v>
      </c>
      <c r="K141" s="1">
        <v>8650.3610000000008</v>
      </c>
      <c r="L141" s="1">
        <v>21551.023000000001</v>
      </c>
      <c r="M141" s="1">
        <v>0</v>
      </c>
      <c r="N141" s="1">
        <v>4450.6949999999997</v>
      </c>
      <c r="O141" s="1">
        <v>9418.8960000000006</v>
      </c>
      <c r="P141" s="1">
        <v>27271.429</v>
      </c>
      <c r="Q141" s="1">
        <v>-5051.2920000000004</v>
      </c>
      <c r="R141" s="1">
        <v>5720.4059999999999</v>
      </c>
      <c r="S141" s="1">
        <v>2546.9052799999999</v>
      </c>
      <c r="T141" s="1">
        <v>12570.342000000001</v>
      </c>
      <c r="U141" s="1">
        <v>0</v>
      </c>
      <c r="V141" s="1">
        <v>2952.2249999999999</v>
      </c>
      <c r="W141" s="1">
        <v>2603.498</v>
      </c>
      <c r="X141" s="1">
        <v>652.84799999999996</v>
      </c>
      <c r="Y141" s="1">
        <v>2565.826</v>
      </c>
      <c r="Z141">
        <v>686.404</v>
      </c>
      <c r="AA141">
        <v>26.424600000000002</v>
      </c>
      <c r="AB141">
        <v>0</v>
      </c>
      <c r="AC141">
        <v>-134.70400000000001</v>
      </c>
      <c r="AD141">
        <v>-2846.7820000000002</v>
      </c>
      <c r="AE141">
        <v>-728.63699999999994</v>
      </c>
      <c r="AF141" t="s">
        <v>116</v>
      </c>
      <c r="AG141">
        <v>5.6050000000000004</v>
      </c>
      <c r="AH141" t="s">
        <v>124</v>
      </c>
      <c r="AI141" t="s">
        <v>3120</v>
      </c>
    </row>
    <row r="142" spans="1:35" x14ac:dyDescent="0.25">
      <c r="A142" t="s">
        <v>106</v>
      </c>
      <c r="B142" t="s">
        <v>5</v>
      </c>
      <c r="C142" s="1" t="s">
        <v>103</v>
      </c>
      <c r="D142" s="2" t="s">
        <v>62</v>
      </c>
      <c r="E142" s="1">
        <v>3288.2489999999998</v>
      </c>
      <c r="F142" s="1">
        <v>-675.35</v>
      </c>
      <c r="G142" s="1">
        <v>3367.9140000000002</v>
      </c>
      <c r="H142" s="1">
        <v>3367.9140000000002</v>
      </c>
      <c r="I142" s="1">
        <v>6570.52</v>
      </c>
      <c r="J142" s="1">
        <v>28655.371999999999</v>
      </c>
      <c r="K142" s="1">
        <v>7674.74</v>
      </c>
      <c r="L142" s="1">
        <v>23023.05</v>
      </c>
      <c r="M142" s="1">
        <v>0</v>
      </c>
      <c r="N142" s="1">
        <v>4237.2420000000002</v>
      </c>
      <c r="O142" s="1">
        <v>9178.0239999999994</v>
      </c>
      <c r="P142" s="1">
        <v>28655.371999999999</v>
      </c>
      <c r="Q142" s="1">
        <v>-4974.299</v>
      </c>
      <c r="R142" s="1">
        <v>5632.3220000000001</v>
      </c>
      <c r="S142" s="1">
        <v>2531.9549999999999</v>
      </c>
      <c r="T142" s="1">
        <v>12130.862999999999</v>
      </c>
      <c r="U142" s="1">
        <v>0</v>
      </c>
      <c r="V142" s="1">
        <v>2849.4630000000002</v>
      </c>
      <c r="W142" s="1">
        <v>2390.25</v>
      </c>
      <c r="X142" s="1">
        <v>515.38099999999997</v>
      </c>
      <c r="Y142" s="1">
        <v>2263.5369999999998</v>
      </c>
      <c r="Z142">
        <v>656.49</v>
      </c>
      <c r="AA142">
        <v>43.929099999999998</v>
      </c>
      <c r="AB142">
        <v>0</v>
      </c>
      <c r="AC142">
        <v>-136.126</v>
      </c>
      <c r="AD142">
        <v>-3493.2869999999998</v>
      </c>
      <c r="AE142">
        <v>-906.14300000000003</v>
      </c>
      <c r="AF142" t="s">
        <v>116</v>
      </c>
      <c r="AG142">
        <v>-9.0939999999999994</v>
      </c>
      <c r="AH142" t="s">
        <v>124</v>
      </c>
      <c r="AI142" t="s">
        <v>3117</v>
      </c>
    </row>
    <row r="143" spans="1:35" x14ac:dyDescent="0.25">
      <c r="A143" t="s">
        <v>106</v>
      </c>
      <c r="B143" t="s">
        <v>5</v>
      </c>
      <c r="C143" s="1" t="s">
        <v>103</v>
      </c>
      <c r="D143" s="2" t="s">
        <v>63</v>
      </c>
      <c r="E143" s="1">
        <v>2984.6750000000002</v>
      </c>
      <c r="F143" s="1">
        <v>-619.37599999999998</v>
      </c>
      <c r="G143" s="1">
        <v>3530.03</v>
      </c>
      <c r="H143" s="1">
        <v>3530.03</v>
      </c>
      <c r="I143" s="1">
        <v>7068.7330000000002</v>
      </c>
      <c r="J143" s="1">
        <v>28107.074000000001</v>
      </c>
      <c r="K143" s="1">
        <v>6469.2969999999996</v>
      </c>
      <c r="L143" s="1">
        <v>21929.414000000001</v>
      </c>
      <c r="M143" s="1">
        <v>0</v>
      </c>
      <c r="N143" s="1">
        <v>4711.4799999999996</v>
      </c>
      <c r="O143" s="1">
        <v>8989.0220000000008</v>
      </c>
      <c r="P143" s="1">
        <v>28107.074000000001</v>
      </c>
      <c r="Q143" s="1">
        <v>-4298.96</v>
      </c>
      <c r="R143" s="1">
        <v>6177.66</v>
      </c>
      <c r="S143" s="1">
        <v>2521.0109299999999</v>
      </c>
      <c r="T143" s="1">
        <v>11720.148999999999</v>
      </c>
      <c r="U143" s="1">
        <v>0</v>
      </c>
      <c r="V143" s="1">
        <v>2535.5349999999999</v>
      </c>
      <c r="W143" s="1">
        <v>2385.7779999999998</v>
      </c>
      <c r="X143" s="1">
        <v>607.73400000000004</v>
      </c>
      <c r="Y143" s="1">
        <v>2471.3820000000001</v>
      </c>
      <c r="Z143">
        <v>652.99800000000005</v>
      </c>
      <c r="AA143">
        <v>29.8567</v>
      </c>
      <c r="AB143">
        <v>0</v>
      </c>
      <c r="AC143">
        <v>-112.779</v>
      </c>
      <c r="AD143">
        <v>-2488.5129999999999</v>
      </c>
      <c r="AE143">
        <v>-1244.7270000000001</v>
      </c>
      <c r="AF143" t="s">
        <v>116</v>
      </c>
      <c r="AG143">
        <v>-0.28499999999999998</v>
      </c>
      <c r="AH143" t="s">
        <v>124</v>
      </c>
      <c r="AI143" t="s">
        <v>3118</v>
      </c>
    </row>
    <row r="144" spans="1:35" x14ac:dyDescent="0.25">
      <c r="A144" t="s">
        <v>106</v>
      </c>
      <c r="B144" t="s">
        <v>5</v>
      </c>
      <c r="C144" s="1" t="s">
        <v>103</v>
      </c>
      <c r="D144" s="2" t="s">
        <v>64</v>
      </c>
      <c r="E144" s="1">
        <v>2789.5569999999998</v>
      </c>
      <c r="F144" s="1">
        <v>-336.39699999999999</v>
      </c>
      <c r="G144" s="1">
        <v>3035.924</v>
      </c>
      <c r="H144" s="1">
        <v>3035.924</v>
      </c>
      <c r="I144" s="1">
        <v>6359.4440000000004</v>
      </c>
      <c r="J144" s="1">
        <v>26043.705000000002</v>
      </c>
      <c r="K144" s="1">
        <v>6548.0429999999997</v>
      </c>
      <c r="L144" s="1">
        <v>19461.59</v>
      </c>
      <c r="M144" s="1">
        <v>0</v>
      </c>
      <c r="N144" s="1">
        <v>5105.7520000000004</v>
      </c>
      <c r="O144" s="1">
        <v>8774.2119999999995</v>
      </c>
      <c r="P144" s="1">
        <v>26043.705000000002</v>
      </c>
      <c r="Q144" s="1">
        <v>-3679.5839999999998</v>
      </c>
      <c r="R144" s="1">
        <v>6582.1149999999998</v>
      </c>
      <c r="S144" s="1">
        <v>2503.3053500000001</v>
      </c>
      <c r="T144" s="1">
        <v>9557.4060000000009</v>
      </c>
      <c r="U144" s="1">
        <v>0</v>
      </c>
      <c r="V144" s="1">
        <v>2122.942</v>
      </c>
      <c r="W144" s="1">
        <v>2359.3159999999998</v>
      </c>
      <c r="X144" s="1">
        <v>453.53899999999999</v>
      </c>
      <c r="Y144" s="1">
        <v>2438.1109999999999</v>
      </c>
      <c r="Z144">
        <v>537.75699999999995</v>
      </c>
      <c r="AA144">
        <v>119.6472</v>
      </c>
      <c r="AB144">
        <v>0</v>
      </c>
      <c r="AC144">
        <v>-111.74</v>
      </c>
      <c r="AD144">
        <v>-2394.3020000000001</v>
      </c>
      <c r="AE144">
        <v>-1157.912</v>
      </c>
      <c r="AF144" t="s">
        <v>116</v>
      </c>
      <c r="AG144">
        <v>15.647</v>
      </c>
      <c r="AH144" t="s">
        <v>124</v>
      </c>
      <c r="AI144" t="s">
        <v>3119</v>
      </c>
    </row>
    <row r="145" spans="1:35" x14ac:dyDescent="0.25">
      <c r="A145" t="s">
        <v>106</v>
      </c>
      <c r="B145" t="s">
        <v>5</v>
      </c>
      <c r="C145" s="1" t="s">
        <v>103</v>
      </c>
      <c r="D145" s="2" t="s">
        <v>65</v>
      </c>
      <c r="E145" s="1">
        <v>2696.27</v>
      </c>
      <c r="F145" s="1">
        <v>-330.27699999999999</v>
      </c>
      <c r="G145" s="1">
        <v>4006.5929999999998</v>
      </c>
      <c r="H145" s="1">
        <v>4006.5929999999998</v>
      </c>
      <c r="I145" s="1">
        <v>7027.8890000000001</v>
      </c>
      <c r="J145" s="1">
        <v>25053.725999999999</v>
      </c>
      <c r="K145" s="1">
        <v>6252.7219999999998</v>
      </c>
      <c r="L145" s="1">
        <v>18892.635999999999</v>
      </c>
      <c r="M145" s="1">
        <v>0</v>
      </c>
      <c r="N145" s="1">
        <v>4987.7190000000001</v>
      </c>
      <c r="O145" s="1">
        <v>8351.5139999999992</v>
      </c>
      <c r="P145" s="1">
        <v>25053.725999999999</v>
      </c>
      <c r="Q145" s="1">
        <v>-3343.1869999999999</v>
      </c>
      <c r="R145" s="1">
        <v>6161.09</v>
      </c>
      <c r="S145" s="1">
        <v>2463.8960400000001</v>
      </c>
      <c r="T145" s="1">
        <v>9667.7260000000006</v>
      </c>
      <c r="U145" s="1">
        <v>0</v>
      </c>
      <c r="V145" s="1">
        <v>2028.3240000000001</v>
      </c>
      <c r="W145" s="1">
        <v>2075.3330000000001</v>
      </c>
      <c r="X145" s="1">
        <v>440.34899999999999</v>
      </c>
      <c r="Y145" s="1">
        <v>2220.3359999999998</v>
      </c>
      <c r="Z145">
        <v>603.45500000000004</v>
      </c>
      <c r="AA145">
        <v>135.0616</v>
      </c>
      <c r="AB145">
        <v>0</v>
      </c>
      <c r="AC145">
        <v>-96.256</v>
      </c>
      <c r="AD145">
        <v>-2209.732</v>
      </c>
      <c r="AE145">
        <v>-772.572</v>
      </c>
      <c r="AF145" t="s">
        <v>116</v>
      </c>
      <c r="AG145">
        <v>25.277999999999999</v>
      </c>
      <c r="AH145" t="s">
        <v>124</v>
      </c>
      <c r="AI145" t="s">
        <v>3120</v>
      </c>
    </row>
    <row r="146" spans="1:35" x14ac:dyDescent="0.25">
      <c r="A146" t="s">
        <v>106</v>
      </c>
      <c r="B146" t="s">
        <v>5</v>
      </c>
      <c r="C146" s="1" t="s">
        <v>103</v>
      </c>
      <c r="D146" s="2" t="s">
        <v>66</v>
      </c>
      <c r="E146" s="1">
        <v>2284.6309999999999</v>
      </c>
      <c r="F146" s="1">
        <v>-121.337</v>
      </c>
      <c r="G146" s="1">
        <v>3393.2159999999999</v>
      </c>
      <c r="H146" s="1">
        <v>3393.2159999999999</v>
      </c>
      <c r="I146" s="1">
        <v>6259.7960000000003</v>
      </c>
      <c r="J146" s="1">
        <v>22664.076000000001</v>
      </c>
      <c r="K146" s="1">
        <v>5835.7889999999998</v>
      </c>
      <c r="L146" s="1">
        <v>16758.951000000001</v>
      </c>
      <c r="M146" s="1">
        <v>0</v>
      </c>
      <c r="N146" s="1">
        <v>4752.9110000000001</v>
      </c>
      <c r="O146" s="1">
        <v>7773.7269999999999</v>
      </c>
      <c r="P146" s="1">
        <v>22664.076000000001</v>
      </c>
      <c r="Q146" s="1">
        <v>-2997.2370000000001</v>
      </c>
      <c r="R146" s="1">
        <v>5905.125</v>
      </c>
      <c r="S146" s="1">
        <v>2423.415</v>
      </c>
      <c r="T146" s="1">
        <v>8588.1149999999998</v>
      </c>
      <c r="U146" s="1">
        <v>0</v>
      </c>
      <c r="V146" s="1">
        <v>1849.3530000000001</v>
      </c>
      <c r="W146" s="1">
        <v>1860.3409999999999</v>
      </c>
      <c r="X146" s="1">
        <v>499.142</v>
      </c>
      <c r="Y146" s="1">
        <v>2067.4540000000002</v>
      </c>
      <c r="Z146">
        <v>434.31599999999997</v>
      </c>
      <c r="AA146">
        <v>88.131399999999999</v>
      </c>
      <c r="AB146">
        <v>0</v>
      </c>
      <c r="AC146">
        <v>-55.924999999999997</v>
      </c>
      <c r="AD146">
        <v>-1758.2470000000001</v>
      </c>
      <c r="AE146">
        <v>-681.28099999999995</v>
      </c>
      <c r="AF146" t="s">
        <v>116</v>
      </c>
      <c r="AG146">
        <v>11.07</v>
      </c>
      <c r="AH146" t="s">
        <v>124</v>
      </c>
      <c r="AI146" t="s">
        <v>3117</v>
      </c>
    </row>
    <row r="147" spans="1:35" x14ac:dyDescent="0.25">
      <c r="A147" t="s">
        <v>106</v>
      </c>
      <c r="B147" t="s">
        <v>5</v>
      </c>
      <c r="C147" s="1" t="s">
        <v>103</v>
      </c>
      <c r="D147" s="2" t="s">
        <v>67</v>
      </c>
      <c r="E147" s="1">
        <v>2298.4360000000001</v>
      </c>
      <c r="F147" s="1">
        <v>21.878</v>
      </c>
      <c r="G147" s="1">
        <v>3084.2570000000001</v>
      </c>
      <c r="H147" s="1">
        <v>3084.2570000000001</v>
      </c>
      <c r="I147" s="1">
        <v>5172.4120000000003</v>
      </c>
      <c r="J147" s="1">
        <v>12592.397000000001</v>
      </c>
      <c r="K147" s="1">
        <v>4093.66</v>
      </c>
      <c r="L147" s="1">
        <v>9911.9089999999997</v>
      </c>
      <c r="M147" s="1">
        <v>0</v>
      </c>
      <c r="N147" s="1">
        <v>2680.4879999999998</v>
      </c>
      <c r="O147" s="1">
        <v>5530.9279999999999</v>
      </c>
      <c r="P147" s="1">
        <v>12592.397000000001</v>
      </c>
      <c r="Q147" s="1">
        <v>-2875.9</v>
      </c>
      <c r="R147" s="1">
        <v>2680.4879999999998</v>
      </c>
      <c r="S147" s="1">
        <v>2248.3678500000001</v>
      </c>
      <c r="T147" s="1">
        <v>3172.261</v>
      </c>
      <c r="U147" s="1">
        <v>0</v>
      </c>
      <c r="V147" s="1">
        <v>1661.701</v>
      </c>
      <c r="W147" s="1">
        <v>1606.2840000000001</v>
      </c>
      <c r="X147" s="1">
        <v>326.89499999999998</v>
      </c>
      <c r="Y147" s="1">
        <v>1604.5709999999999</v>
      </c>
      <c r="Z147">
        <v>336.81099999999998</v>
      </c>
      <c r="AA147">
        <v>145.35249999999999</v>
      </c>
      <c r="AB147">
        <v>0</v>
      </c>
      <c r="AC147">
        <v>-43.854999999999997</v>
      </c>
      <c r="AD147">
        <v>-1730.864</v>
      </c>
      <c r="AE147">
        <v>-247.61099999999999</v>
      </c>
      <c r="AF147" t="s">
        <v>116</v>
      </c>
      <c r="AG147">
        <v>8.1329999999999991</v>
      </c>
      <c r="AH147">
        <v>27.1</v>
      </c>
      <c r="AI147" t="s">
        <v>3118</v>
      </c>
    </row>
    <row r="148" spans="1:35" x14ac:dyDescent="0.25">
      <c r="A148" t="s">
        <v>106</v>
      </c>
      <c r="B148" t="s">
        <v>5</v>
      </c>
      <c r="C148" s="1" t="s">
        <v>103</v>
      </c>
      <c r="D148" s="2" t="s">
        <v>68</v>
      </c>
      <c r="E148" s="1">
        <v>1270.0170000000001</v>
      </c>
      <c r="F148" s="1">
        <v>-293.18799999999999</v>
      </c>
      <c r="G148" s="1">
        <v>3246.3009999999999</v>
      </c>
      <c r="H148" s="1">
        <v>3246.3009999999999</v>
      </c>
      <c r="I148" s="1">
        <v>5203.7049999999999</v>
      </c>
      <c r="J148" s="1">
        <v>11868.951999999999</v>
      </c>
      <c r="K148" s="1">
        <v>3803.55</v>
      </c>
      <c r="L148" s="1">
        <v>9348.6579999999994</v>
      </c>
      <c r="M148" s="1">
        <v>0</v>
      </c>
      <c r="N148" s="1">
        <v>2520.2939999999999</v>
      </c>
      <c r="O148" s="1">
        <v>5383.7309999999998</v>
      </c>
      <c r="P148" s="1">
        <v>11868.951999999999</v>
      </c>
      <c r="Q148" s="1">
        <v>-2897.7779999999998</v>
      </c>
      <c r="R148" s="1">
        <v>2520.2939999999999</v>
      </c>
      <c r="S148" s="1">
        <v>2230.3890799999999</v>
      </c>
      <c r="T148" s="1">
        <v>3667.0740000000001</v>
      </c>
      <c r="U148" s="1">
        <v>0</v>
      </c>
      <c r="V148" s="1">
        <v>995.24099999999999</v>
      </c>
      <c r="W148" s="1">
        <v>1114.8779999999999</v>
      </c>
      <c r="X148" s="1">
        <v>178.59399999999999</v>
      </c>
      <c r="Y148" s="1">
        <v>1609.607</v>
      </c>
      <c r="Z148">
        <v>321.15199999999999</v>
      </c>
      <c r="AA148">
        <v>32.989400000000003</v>
      </c>
      <c r="AB148">
        <v>0</v>
      </c>
      <c r="AC148">
        <v>-44.125999999999998</v>
      </c>
      <c r="AD148">
        <v>-1179.7739999999999</v>
      </c>
      <c r="AE148">
        <v>-294.72000000000003</v>
      </c>
      <c r="AF148" t="s">
        <v>116</v>
      </c>
      <c r="AG148">
        <v>3.649</v>
      </c>
      <c r="AH148" t="s">
        <v>124</v>
      </c>
      <c r="AI148" t="s">
        <v>3119</v>
      </c>
    </row>
    <row r="149" spans="1:35" x14ac:dyDescent="0.25">
      <c r="A149" t="s">
        <v>106</v>
      </c>
      <c r="B149" t="s">
        <v>5</v>
      </c>
      <c r="C149" s="1" t="s">
        <v>103</v>
      </c>
      <c r="D149" s="2" t="s">
        <v>69</v>
      </c>
      <c r="E149" s="1">
        <v>1147.048</v>
      </c>
      <c r="F149" s="1">
        <v>-282.267</v>
      </c>
      <c r="G149" s="1">
        <v>1441.789</v>
      </c>
      <c r="H149" s="1">
        <v>1441.789</v>
      </c>
      <c r="I149" s="1">
        <v>3239.5430000000001</v>
      </c>
      <c r="J149" s="1">
        <v>9191.7019999999993</v>
      </c>
      <c r="K149" s="1">
        <v>3230.3249999999998</v>
      </c>
      <c r="L149" s="1">
        <v>8221.3369999999995</v>
      </c>
      <c r="M149" s="1">
        <v>0</v>
      </c>
      <c r="N149" s="1">
        <v>970.36500000000001</v>
      </c>
      <c r="O149" s="1">
        <v>3561.2559999999999</v>
      </c>
      <c r="P149" s="1">
        <v>9191.7019999999993</v>
      </c>
      <c r="Q149" s="1">
        <v>-2604.59</v>
      </c>
      <c r="R149" s="1">
        <v>970.36500000000001</v>
      </c>
      <c r="S149" s="1">
        <v>2009.1693299999999</v>
      </c>
      <c r="T149" s="1">
        <v>3409.04</v>
      </c>
      <c r="U149" s="1">
        <v>0</v>
      </c>
      <c r="V149" s="1">
        <v>894.58</v>
      </c>
      <c r="W149" s="1">
        <v>1013.486</v>
      </c>
      <c r="X149" s="1">
        <v>318.05599999999998</v>
      </c>
      <c r="Y149" s="1">
        <v>1301.961</v>
      </c>
      <c r="Z149">
        <v>318.20999999999998</v>
      </c>
      <c r="AA149">
        <v>22.041899999999998</v>
      </c>
      <c r="AB149">
        <v>0</v>
      </c>
      <c r="AC149">
        <v>-39.374000000000002</v>
      </c>
      <c r="AD149">
        <v>-752.66</v>
      </c>
      <c r="AE149">
        <v>-216.85900000000001</v>
      </c>
      <c r="AF149" t="s">
        <v>116</v>
      </c>
      <c r="AG149">
        <v>3.8460000000000001</v>
      </c>
      <c r="AH149" t="s">
        <v>124</v>
      </c>
      <c r="AI149" t="s">
        <v>3120</v>
      </c>
    </row>
    <row r="150" spans="1:35" x14ac:dyDescent="0.25">
      <c r="A150" t="s">
        <v>106</v>
      </c>
      <c r="B150" t="s">
        <v>5</v>
      </c>
      <c r="C150" s="1" t="s">
        <v>103</v>
      </c>
      <c r="D150" s="2" t="s">
        <v>70</v>
      </c>
      <c r="E150" s="1">
        <v>1214.3800000000001</v>
      </c>
      <c r="F150" s="1">
        <v>-320.39699999999999</v>
      </c>
      <c r="G150" s="1">
        <v>1196.9079999999999</v>
      </c>
      <c r="H150" s="1">
        <v>1196.9079999999999</v>
      </c>
      <c r="I150" s="1">
        <v>2782.0059999999999</v>
      </c>
      <c r="J150" s="1">
        <v>8067.9390000000003</v>
      </c>
      <c r="K150" s="1">
        <v>2858.32</v>
      </c>
      <c r="L150" s="1">
        <v>6984.2349999999997</v>
      </c>
      <c r="M150" s="1">
        <v>0</v>
      </c>
      <c r="N150" s="1">
        <v>1083.704</v>
      </c>
      <c r="O150" s="1">
        <v>3409.4520000000002</v>
      </c>
      <c r="P150" s="1">
        <v>8067.9390000000003</v>
      </c>
      <c r="Q150" s="1">
        <v>-2322.3229999999999</v>
      </c>
      <c r="R150" s="1">
        <v>1083.704</v>
      </c>
      <c r="S150" s="1">
        <v>1971.375</v>
      </c>
      <c r="T150" s="1">
        <v>2898.9940000000001</v>
      </c>
      <c r="U150" s="1">
        <v>0</v>
      </c>
      <c r="V150" s="1">
        <v>995.81600000000003</v>
      </c>
      <c r="W150" s="1">
        <v>916.14800000000002</v>
      </c>
      <c r="X150" s="1">
        <v>168.965</v>
      </c>
      <c r="Y150" s="1">
        <v>1277.838</v>
      </c>
      <c r="Z150">
        <v>288.654</v>
      </c>
      <c r="AA150">
        <v>26.939399999999999</v>
      </c>
      <c r="AB150">
        <v>0</v>
      </c>
      <c r="AC150">
        <v>-37.866999999999997</v>
      </c>
      <c r="AD150">
        <v>-596.71</v>
      </c>
      <c r="AE150">
        <v>-411.22199999999998</v>
      </c>
      <c r="AF150" t="s">
        <v>116</v>
      </c>
      <c r="AG150">
        <v>5.048</v>
      </c>
      <c r="AH150" t="s">
        <v>124</v>
      </c>
      <c r="AI150" t="s">
        <v>3117</v>
      </c>
    </row>
    <row r="151" spans="1:35" x14ac:dyDescent="0.25">
      <c r="A151" t="s">
        <v>106</v>
      </c>
      <c r="B151" t="s">
        <v>5</v>
      </c>
      <c r="C151" s="1" t="s">
        <v>103</v>
      </c>
      <c r="D151" s="2" t="s">
        <v>72</v>
      </c>
      <c r="E151" s="1">
        <v>936.78899999999999</v>
      </c>
      <c r="F151" s="1">
        <v>-229.858</v>
      </c>
      <c r="G151" s="1">
        <v>1426.0360000000001</v>
      </c>
      <c r="H151" s="1">
        <v>1426.0360000000001</v>
      </c>
      <c r="I151" s="1">
        <v>2998.7950000000001</v>
      </c>
      <c r="J151" s="1">
        <v>7547.4970000000003</v>
      </c>
      <c r="K151" s="1">
        <v>2599.9520000000002</v>
      </c>
      <c r="L151" s="1">
        <v>6232.8410000000003</v>
      </c>
      <c r="M151" s="1">
        <v>0</v>
      </c>
      <c r="N151" s="1">
        <v>1314.6559999999999</v>
      </c>
      <c r="O151" s="1">
        <v>3340.4360000000001</v>
      </c>
      <c r="P151" s="1">
        <v>7547.4970000000003</v>
      </c>
      <c r="Q151" s="1">
        <v>-2001.9259999999999</v>
      </c>
      <c r="R151" s="1">
        <v>1314.6559999999999</v>
      </c>
      <c r="S151" s="1">
        <v>1964.2697900000001</v>
      </c>
      <c r="T151" s="1">
        <v>2846.7840000000001</v>
      </c>
      <c r="U151" s="1">
        <v>0</v>
      </c>
      <c r="V151" s="1">
        <v>705.29300000000001</v>
      </c>
      <c r="W151" s="1">
        <v>824.86099999999999</v>
      </c>
      <c r="X151" s="1">
        <v>119.964</v>
      </c>
      <c r="Y151" s="1">
        <v>1293.7170000000001</v>
      </c>
      <c r="Z151">
        <v>236.36699999999999</v>
      </c>
      <c r="AA151">
        <v>9.9770000000000003</v>
      </c>
      <c r="AB151">
        <v>0</v>
      </c>
      <c r="AC151">
        <v>-28.981000000000002</v>
      </c>
      <c r="AD151">
        <v>-328.20299999999997</v>
      </c>
      <c r="AE151">
        <v>-392.40300000000002</v>
      </c>
      <c r="AF151" t="s">
        <v>116</v>
      </c>
      <c r="AG151">
        <v>1.784</v>
      </c>
      <c r="AH151" t="s">
        <v>124</v>
      </c>
      <c r="AI151" t="s">
        <v>3118</v>
      </c>
    </row>
    <row r="152" spans="1:35" x14ac:dyDescent="0.25">
      <c r="A152" t="s">
        <v>106</v>
      </c>
      <c r="B152" t="s">
        <v>5</v>
      </c>
      <c r="C152" s="1" t="s">
        <v>103</v>
      </c>
      <c r="D152" s="2" t="s">
        <v>71</v>
      </c>
      <c r="E152" s="1">
        <v>954.976</v>
      </c>
      <c r="F152" s="1">
        <v>-184.227</v>
      </c>
      <c r="G152" s="1">
        <v>1150.673</v>
      </c>
      <c r="H152" s="1">
        <v>1150.673</v>
      </c>
      <c r="I152" s="1">
        <v>2628.6210000000001</v>
      </c>
      <c r="J152" s="1">
        <v>6468.1850000000004</v>
      </c>
      <c r="K152" s="1">
        <v>2434.6610000000001</v>
      </c>
      <c r="L152" s="1">
        <v>5752.2510000000002</v>
      </c>
      <c r="M152" s="1">
        <v>0</v>
      </c>
      <c r="N152" s="1">
        <v>715.93399999999997</v>
      </c>
      <c r="O152" s="1">
        <v>2502.6790000000001</v>
      </c>
      <c r="P152" s="1">
        <v>6468.1850000000004</v>
      </c>
      <c r="Q152" s="1">
        <v>-1772.068</v>
      </c>
      <c r="R152" s="1">
        <v>715.93399999999997</v>
      </c>
      <c r="S152" s="1">
        <v>1907.13221</v>
      </c>
      <c r="T152" s="1">
        <v>2790.491</v>
      </c>
      <c r="U152" s="1">
        <v>0</v>
      </c>
      <c r="V152" s="1">
        <v>741.60599999999999</v>
      </c>
      <c r="W152" s="1">
        <v>771.63699999999994</v>
      </c>
      <c r="X152" s="1">
        <v>138.648</v>
      </c>
      <c r="Y152" s="1">
        <v>1212.279</v>
      </c>
      <c r="Z152">
        <v>201.846</v>
      </c>
      <c r="AA152">
        <v>24.127800000000001</v>
      </c>
      <c r="AB152">
        <v>0</v>
      </c>
      <c r="AC152">
        <v>-24.105</v>
      </c>
      <c r="AD152">
        <v>-267.565</v>
      </c>
      <c r="AE152">
        <v>-405.16500000000002</v>
      </c>
      <c r="AF152" t="s">
        <v>116</v>
      </c>
      <c r="AG152">
        <v>3.1669999999999998</v>
      </c>
      <c r="AH152" t="s">
        <v>124</v>
      </c>
      <c r="AI152" t="s">
        <v>3119</v>
      </c>
    </row>
    <row r="153" spans="1:35" x14ac:dyDescent="0.25">
      <c r="A153" t="s">
        <v>106</v>
      </c>
      <c r="B153" t="s">
        <v>5</v>
      </c>
      <c r="C153" s="1" t="s">
        <v>103</v>
      </c>
      <c r="D153" s="2" t="s">
        <v>73</v>
      </c>
      <c r="E153" s="1">
        <v>939.88</v>
      </c>
      <c r="F153" s="1">
        <v>-154.18100000000001</v>
      </c>
      <c r="G153" s="1">
        <v>1510.076</v>
      </c>
      <c r="H153" s="1">
        <v>1510.076</v>
      </c>
      <c r="I153" s="1">
        <v>2921.4169999999999</v>
      </c>
      <c r="J153" s="1">
        <v>6120.03</v>
      </c>
      <c r="K153" s="1">
        <v>2246.6579999999999</v>
      </c>
      <c r="L153" s="1">
        <v>5294.0330000000004</v>
      </c>
      <c r="M153" s="1">
        <v>0</v>
      </c>
      <c r="N153" s="1">
        <v>825.99699999999996</v>
      </c>
      <c r="O153" s="1">
        <v>2429.6770000000001</v>
      </c>
      <c r="P153" s="1">
        <v>6120.03</v>
      </c>
      <c r="Q153" s="1">
        <v>-1587.8409999999999</v>
      </c>
      <c r="R153" s="1">
        <v>825.99699999999996</v>
      </c>
      <c r="S153" s="1">
        <v>1896.0569</v>
      </c>
      <c r="T153" s="1">
        <v>2645.846</v>
      </c>
      <c r="U153" s="1">
        <v>0</v>
      </c>
      <c r="V153" s="1">
        <v>679.80700000000002</v>
      </c>
      <c r="W153" s="1">
        <v>732.33100000000002</v>
      </c>
      <c r="X153" s="1">
        <v>200.05199999999999</v>
      </c>
      <c r="Y153" s="1">
        <v>1054.8399999999999</v>
      </c>
      <c r="Z153">
        <v>195.36500000000001</v>
      </c>
      <c r="AA153">
        <v>51.461100000000002</v>
      </c>
      <c r="AB153">
        <v>0</v>
      </c>
      <c r="AC153">
        <v>-26.39</v>
      </c>
      <c r="AD153">
        <v>-150.708</v>
      </c>
      <c r="AE153">
        <v>-426.06</v>
      </c>
      <c r="AF153" t="s">
        <v>116</v>
      </c>
      <c r="AG153">
        <v>3.04</v>
      </c>
      <c r="AH153" t="s">
        <v>124</v>
      </c>
      <c r="AI153" t="s">
        <v>3120</v>
      </c>
    </row>
    <row r="154" spans="1:35" x14ac:dyDescent="0.25">
      <c r="A154" t="s">
        <v>106</v>
      </c>
      <c r="B154" t="s">
        <v>5</v>
      </c>
      <c r="C154" s="1" t="s">
        <v>103</v>
      </c>
      <c r="D154" s="2" t="s">
        <v>74</v>
      </c>
      <c r="E154" s="1">
        <v>956.66099999999994</v>
      </c>
      <c r="F154" s="1">
        <v>-107.629</v>
      </c>
      <c r="G154" s="1">
        <v>1905.713</v>
      </c>
      <c r="H154" s="1">
        <v>1905.713</v>
      </c>
      <c r="I154" s="1">
        <v>3180.0729999999999</v>
      </c>
      <c r="J154" s="1">
        <v>5830.6670000000004</v>
      </c>
      <c r="K154" s="1">
        <v>2165.3620000000001</v>
      </c>
      <c r="L154" s="1">
        <v>4918.9570000000003</v>
      </c>
      <c r="M154" s="1">
        <v>0</v>
      </c>
      <c r="N154" s="1">
        <v>911.71</v>
      </c>
      <c r="O154" s="1">
        <v>2345.2660000000001</v>
      </c>
      <c r="P154" s="1">
        <v>5830.6670000000004</v>
      </c>
      <c r="Q154" s="1">
        <v>-1433.66</v>
      </c>
      <c r="R154" s="1">
        <v>911.71</v>
      </c>
      <c r="S154" s="1">
        <v>1885.32</v>
      </c>
      <c r="T154" s="1">
        <v>2540.48</v>
      </c>
      <c r="U154" s="1">
        <v>0</v>
      </c>
      <c r="V154" s="1">
        <v>694.96400000000006</v>
      </c>
      <c r="W154" s="1">
        <v>777.94600000000003</v>
      </c>
      <c r="X154" s="1">
        <v>226.60400000000001</v>
      </c>
      <c r="Y154" s="1">
        <v>953.67499999999995</v>
      </c>
      <c r="Z154">
        <v>196.97</v>
      </c>
      <c r="AA154">
        <v>55.499200000000002</v>
      </c>
      <c r="AB154">
        <v>0</v>
      </c>
      <c r="AC154">
        <v>-28.484000000000002</v>
      </c>
      <c r="AD154">
        <v>-200.70699999999999</v>
      </c>
      <c r="AE154">
        <v>-368.661</v>
      </c>
      <c r="AF154" t="s">
        <v>116</v>
      </c>
      <c r="AG154">
        <v>3.7189999999999999</v>
      </c>
      <c r="AH154" t="s">
        <v>124</v>
      </c>
      <c r="AI154" t="s">
        <v>3117</v>
      </c>
    </row>
    <row r="155" spans="1:35" x14ac:dyDescent="0.25">
      <c r="A155" t="s">
        <v>106</v>
      </c>
      <c r="B155" t="s">
        <v>5</v>
      </c>
      <c r="C155" s="1" t="s">
        <v>103</v>
      </c>
      <c r="D155" s="2" t="s">
        <v>75</v>
      </c>
      <c r="E155" s="1">
        <v>851.80399999999997</v>
      </c>
      <c r="F155" s="1">
        <v>-74.707999999999998</v>
      </c>
      <c r="G155" s="1">
        <v>2370.7350000000001</v>
      </c>
      <c r="H155" s="1">
        <v>2370.7350000000001</v>
      </c>
      <c r="I155" s="1">
        <v>3362.9140000000002</v>
      </c>
      <c r="J155" s="1">
        <v>5437.5330000000004</v>
      </c>
      <c r="K155" s="1">
        <v>1901.9380000000001</v>
      </c>
      <c r="L155" s="1">
        <v>4479.4390000000003</v>
      </c>
      <c r="M155" s="1">
        <v>0</v>
      </c>
      <c r="N155" s="1">
        <v>958.09400000000005</v>
      </c>
      <c r="O155" s="1">
        <v>2284.0100000000002</v>
      </c>
      <c r="P155" s="1">
        <v>5437.5330000000004</v>
      </c>
      <c r="Q155" s="1">
        <v>-1326.0409999999999</v>
      </c>
      <c r="R155" s="1">
        <v>958.09400000000005</v>
      </c>
      <c r="S155" s="1">
        <v>1880.7269699999999</v>
      </c>
      <c r="T155" s="1">
        <v>2468.8200000000002</v>
      </c>
      <c r="U155" s="1">
        <v>0</v>
      </c>
      <c r="V155" s="1">
        <v>599.95299999999997</v>
      </c>
      <c r="W155" s="1">
        <v>649.36199999999997</v>
      </c>
      <c r="X155" s="1">
        <v>156.88900000000001</v>
      </c>
      <c r="Y155" s="1">
        <v>752.49199999999996</v>
      </c>
      <c r="Z155">
        <v>155.107</v>
      </c>
      <c r="AA155">
        <v>97.475800000000007</v>
      </c>
      <c r="AB155">
        <v>0</v>
      </c>
      <c r="AC155">
        <v>-28.762</v>
      </c>
      <c r="AD155">
        <v>-240.38</v>
      </c>
      <c r="AE155">
        <v>-284.17500000000001</v>
      </c>
      <c r="AF155" t="s">
        <v>116</v>
      </c>
      <c r="AG155">
        <v>3.7269999999999999</v>
      </c>
      <c r="AH155" t="s">
        <v>124</v>
      </c>
      <c r="AI155" t="s">
        <v>3118</v>
      </c>
    </row>
    <row r="156" spans="1:35" x14ac:dyDescent="0.25">
      <c r="A156" t="s">
        <v>106</v>
      </c>
      <c r="B156" t="s">
        <v>5</v>
      </c>
      <c r="C156" s="1" t="s">
        <v>103</v>
      </c>
      <c r="D156" s="2" t="s">
        <v>76</v>
      </c>
      <c r="E156" s="1">
        <v>769.34900000000005</v>
      </c>
      <c r="F156" s="1">
        <v>-61.9</v>
      </c>
      <c r="G156" s="1">
        <v>2674.91</v>
      </c>
      <c r="H156" s="1">
        <v>2674.91</v>
      </c>
      <c r="I156" s="1">
        <v>3441.694</v>
      </c>
      <c r="J156" s="1">
        <v>5054.4629999999997</v>
      </c>
      <c r="K156" s="1">
        <v>1641.933</v>
      </c>
      <c r="L156" s="1">
        <v>4102.13</v>
      </c>
      <c r="M156" s="1">
        <v>0</v>
      </c>
      <c r="N156" s="1">
        <v>952.33299999999997</v>
      </c>
      <c r="O156" s="1">
        <v>2203.5349999999999</v>
      </c>
      <c r="P156" s="1">
        <v>5054.4629999999997</v>
      </c>
      <c r="Q156" s="1">
        <v>-1251.327</v>
      </c>
      <c r="R156" s="1">
        <v>952.33299999999997</v>
      </c>
      <c r="S156" s="1">
        <v>1869.44721</v>
      </c>
      <c r="T156" s="1">
        <v>2469.8310000000001</v>
      </c>
      <c r="U156" s="1">
        <v>0</v>
      </c>
      <c r="V156" s="1">
        <v>556.35400000000004</v>
      </c>
      <c r="W156" s="1">
        <v>443.548</v>
      </c>
      <c r="X156" s="1">
        <v>96.606999999999999</v>
      </c>
      <c r="Y156" s="1">
        <v>596.92700000000002</v>
      </c>
      <c r="Z156">
        <v>134.03100000000001</v>
      </c>
      <c r="AA156">
        <v>89.897499999999994</v>
      </c>
      <c r="AB156">
        <v>0</v>
      </c>
      <c r="AC156">
        <v>-30.771000000000001</v>
      </c>
      <c r="AD156">
        <v>-205.654</v>
      </c>
      <c r="AE156">
        <v>-175.685</v>
      </c>
      <c r="AF156" t="s">
        <v>116</v>
      </c>
      <c r="AG156">
        <v>1.1499999999999999</v>
      </c>
      <c r="AH156" t="s">
        <v>124</v>
      </c>
      <c r="AI156" t="s">
        <v>3119</v>
      </c>
    </row>
    <row r="157" spans="1:35" x14ac:dyDescent="0.25">
      <c r="A157" t="s">
        <v>106</v>
      </c>
      <c r="B157" t="s">
        <v>5</v>
      </c>
      <c r="C157" s="1" t="s">
        <v>103</v>
      </c>
      <c r="D157" s="2" t="s">
        <v>77</v>
      </c>
      <c r="E157" s="1">
        <v>620.54200000000003</v>
      </c>
      <c r="F157" s="1">
        <v>-49.8</v>
      </c>
      <c r="G157" s="1">
        <v>2393.9079999999999</v>
      </c>
      <c r="H157" s="1">
        <v>2583.0189999999998</v>
      </c>
      <c r="I157" s="1">
        <v>3156.047</v>
      </c>
      <c r="J157" s="1">
        <v>4500.41</v>
      </c>
      <c r="K157" s="1">
        <v>1483.412</v>
      </c>
      <c r="L157" s="1">
        <v>3588.3539999999998</v>
      </c>
      <c r="M157" s="1">
        <v>0</v>
      </c>
      <c r="N157" s="1">
        <v>912.05600000000004</v>
      </c>
      <c r="O157" s="1">
        <v>2101.3519999999999</v>
      </c>
      <c r="P157" s="1">
        <v>4500.41</v>
      </c>
      <c r="Q157" s="1">
        <v>-1189.42</v>
      </c>
      <c r="R157" s="1">
        <v>912.05600000000004</v>
      </c>
      <c r="S157" s="1">
        <v>1861.3524</v>
      </c>
      <c r="T157" s="1">
        <v>2200.7530000000002</v>
      </c>
      <c r="U157" s="1">
        <v>0</v>
      </c>
      <c r="V157" s="1">
        <v>465.41399999999999</v>
      </c>
      <c r="W157" s="1">
        <v>375.77800000000002</v>
      </c>
      <c r="X157" s="1">
        <v>72.38</v>
      </c>
      <c r="Y157" s="1">
        <v>450.73</v>
      </c>
      <c r="Z157">
        <v>117.551</v>
      </c>
      <c r="AA157">
        <v>10.457599999999999</v>
      </c>
      <c r="AB157">
        <v>0</v>
      </c>
      <c r="AC157">
        <v>-11.742000000000001</v>
      </c>
      <c r="AD157">
        <v>-242.17</v>
      </c>
      <c r="AE157">
        <v>-141.364</v>
      </c>
      <c r="AF157" t="s">
        <v>116</v>
      </c>
      <c r="AG157">
        <v>0.80900000000000005</v>
      </c>
      <c r="AH157" t="s">
        <v>124</v>
      </c>
      <c r="AI157" t="s">
        <v>3120</v>
      </c>
    </row>
    <row r="158" spans="1:35" x14ac:dyDescent="0.25">
      <c r="A158" t="s">
        <v>106</v>
      </c>
      <c r="B158" t="s">
        <v>5</v>
      </c>
      <c r="C158" s="1" t="s">
        <v>103</v>
      </c>
      <c r="D158" s="2" t="s">
        <v>78</v>
      </c>
      <c r="E158" s="1">
        <v>615.21900000000005</v>
      </c>
      <c r="F158" s="1">
        <v>-16.263999999999999</v>
      </c>
      <c r="G158" s="1">
        <v>845.88900000000001</v>
      </c>
      <c r="H158" s="1">
        <v>845.88900000000001</v>
      </c>
      <c r="I158" s="1">
        <v>1265.9390000000001</v>
      </c>
      <c r="J158" s="1">
        <v>2416.9299999999998</v>
      </c>
      <c r="K158" s="1">
        <v>675.16</v>
      </c>
      <c r="L158" s="1">
        <v>1749.81</v>
      </c>
      <c r="M158" s="1">
        <v>0</v>
      </c>
      <c r="N158" s="1">
        <v>667.12</v>
      </c>
      <c r="O158" s="1">
        <v>1806.617</v>
      </c>
      <c r="P158" s="1">
        <v>2416.9299999999998</v>
      </c>
      <c r="Q158" s="1">
        <v>-1139.6199999999999</v>
      </c>
      <c r="R158" s="1">
        <v>667.12</v>
      </c>
      <c r="S158" s="1">
        <v>1846.3648499999999</v>
      </c>
      <c r="T158" s="1">
        <v>606.87800000000004</v>
      </c>
      <c r="U158" s="1">
        <v>0</v>
      </c>
      <c r="V158" s="1">
        <v>458.63</v>
      </c>
      <c r="W158" s="1">
        <v>303.96899999999999</v>
      </c>
      <c r="X158" s="1">
        <v>49.109000000000002</v>
      </c>
      <c r="Y158" s="1">
        <v>340.35500000000002</v>
      </c>
      <c r="Z158">
        <v>101.489</v>
      </c>
      <c r="AA158">
        <v>100.834</v>
      </c>
      <c r="AB158">
        <v>0</v>
      </c>
      <c r="AC158">
        <v>-6.1369999999999996</v>
      </c>
      <c r="AD158">
        <v>-247.20599999999999</v>
      </c>
      <c r="AE158">
        <v>-89.433999999999997</v>
      </c>
      <c r="AF158" t="s">
        <v>116</v>
      </c>
      <c r="AG158">
        <v>1.3580000000000001</v>
      </c>
      <c r="AH158" t="s">
        <v>124</v>
      </c>
      <c r="AI158" t="s">
        <v>3117</v>
      </c>
    </row>
    <row r="159" spans="1:35" x14ac:dyDescent="0.25">
      <c r="A159" t="s">
        <v>106</v>
      </c>
      <c r="B159" t="s">
        <v>5</v>
      </c>
      <c r="C159" s="1" t="s">
        <v>103</v>
      </c>
      <c r="D159" s="2" t="s">
        <v>79</v>
      </c>
      <c r="E159" s="1">
        <v>431.346</v>
      </c>
      <c r="F159" s="1">
        <v>-38.496000000000002</v>
      </c>
      <c r="G159" s="1">
        <v>795.11599999999999</v>
      </c>
      <c r="H159" s="1">
        <v>795.11599999999999</v>
      </c>
      <c r="I159" s="1">
        <v>1218.7660000000001</v>
      </c>
      <c r="J159" s="1">
        <v>2166.2089999999998</v>
      </c>
      <c r="K159" s="1">
        <v>1169.4590000000001</v>
      </c>
      <c r="L159" s="1">
        <v>1602.0440000000001</v>
      </c>
      <c r="M159" s="1">
        <v>0</v>
      </c>
      <c r="N159" s="1">
        <v>564.16499999999996</v>
      </c>
      <c r="O159" s="1">
        <v>1687.3969999999999</v>
      </c>
      <c r="P159" s="1">
        <v>2166.2089999999998</v>
      </c>
      <c r="Q159" s="1">
        <v>-1123.355</v>
      </c>
      <c r="R159" s="1">
        <v>564.16499999999996</v>
      </c>
      <c r="S159" s="1">
        <v>1838.9089200000001</v>
      </c>
      <c r="T159" s="1">
        <v>676.90200000000004</v>
      </c>
      <c r="U159" s="1">
        <v>0</v>
      </c>
      <c r="V159" s="1">
        <v>328.47800000000001</v>
      </c>
      <c r="W159" s="1">
        <v>302.43900000000002</v>
      </c>
      <c r="X159" s="1">
        <v>47.58</v>
      </c>
      <c r="Y159" s="1">
        <v>347.54500000000002</v>
      </c>
      <c r="Z159">
        <v>77.070999999999998</v>
      </c>
      <c r="AA159">
        <v>760.90129999999999</v>
      </c>
      <c r="AB159">
        <v>0</v>
      </c>
      <c r="AC159">
        <v>-6.4240000000000004</v>
      </c>
      <c r="AD159">
        <v>-157.33600000000001</v>
      </c>
      <c r="AE159">
        <v>-76.548000000000002</v>
      </c>
      <c r="AF159" t="s">
        <v>116</v>
      </c>
      <c r="AG159">
        <v>0.77800000000000002</v>
      </c>
      <c r="AH159" t="s">
        <v>124</v>
      </c>
      <c r="AI159" t="s">
        <v>3118</v>
      </c>
    </row>
    <row r="160" spans="1:35" x14ac:dyDescent="0.25">
      <c r="A160" t="s">
        <v>106</v>
      </c>
      <c r="B160" t="s">
        <v>5</v>
      </c>
      <c r="C160" s="1" t="s">
        <v>103</v>
      </c>
      <c r="D160" s="2" t="s">
        <v>80</v>
      </c>
      <c r="E160" s="1">
        <v>405.13900000000001</v>
      </c>
      <c r="F160" s="1">
        <v>-30.501999999999999</v>
      </c>
      <c r="G160" s="1">
        <v>746.05700000000002</v>
      </c>
      <c r="H160" s="1">
        <v>746.05700000000002</v>
      </c>
      <c r="I160" s="1">
        <v>1129.5419999999999</v>
      </c>
      <c r="J160" s="1">
        <v>1887.8440000000001</v>
      </c>
      <c r="K160" s="1">
        <v>486.54500000000002</v>
      </c>
      <c r="L160" s="1">
        <v>1258.4179999999999</v>
      </c>
      <c r="M160" s="1">
        <v>0</v>
      </c>
      <c r="N160" s="1">
        <v>629.42600000000004</v>
      </c>
      <c r="O160" s="1">
        <v>1714.163</v>
      </c>
      <c r="P160" s="1">
        <v>1887.8440000000001</v>
      </c>
      <c r="Q160" s="1">
        <v>-1084.8579999999999</v>
      </c>
      <c r="R160" s="1">
        <v>629.42600000000004</v>
      </c>
      <c r="S160" s="1">
        <v>1821.7447099999999</v>
      </c>
      <c r="T160" s="1">
        <v>593.68399999999997</v>
      </c>
      <c r="U160" s="1">
        <v>0</v>
      </c>
      <c r="V160" s="1">
        <v>304.65600000000001</v>
      </c>
      <c r="W160" s="1">
        <v>262.22699999999998</v>
      </c>
      <c r="X160" s="1">
        <v>113.544</v>
      </c>
      <c r="Y160" s="1">
        <v>254.89099999999999</v>
      </c>
      <c r="Z160">
        <v>59.963000000000001</v>
      </c>
      <c r="AA160">
        <v>1420.0501999999999</v>
      </c>
      <c r="AB160">
        <v>0</v>
      </c>
      <c r="AC160">
        <v>-20.077000000000002</v>
      </c>
      <c r="AD160">
        <v>-97.364999999999995</v>
      </c>
      <c r="AE160">
        <v>-40.515000000000001</v>
      </c>
      <c r="AF160" t="s">
        <v>116</v>
      </c>
      <c r="AG160">
        <v>0.30099999999999999</v>
      </c>
      <c r="AH160" t="s">
        <v>124</v>
      </c>
      <c r="AI160" t="s">
        <v>3119</v>
      </c>
    </row>
    <row r="161" spans="1:35" x14ac:dyDescent="0.25">
      <c r="A161" t="s">
        <v>106</v>
      </c>
      <c r="B161" t="s">
        <v>5</v>
      </c>
      <c r="C161" s="1" t="s">
        <v>103</v>
      </c>
      <c r="D161" s="2" t="s">
        <v>81</v>
      </c>
      <c r="E161" s="1">
        <v>561.79200000000003</v>
      </c>
      <c r="F161" s="1">
        <v>11.247999999999999</v>
      </c>
      <c r="G161" s="1">
        <v>214.417</v>
      </c>
      <c r="H161" s="1">
        <v>214.417</v>
      </c>
      <c r="I161" s="1">
        <v>525.99300000000005</v>
      </c>
      <c r="J161" s="1">
        <v>1143.778</v>
      </c>
      <c r="K161" s="1">
        <v>535.62300000000005</v>
      </c>
      <c r="L161" s="1">
        <v>975.19500000000005</v>
      </c>
      <c r="M161" s="1">
        <v>0</v>
      </c>
      <c r="N161" s="1">
        <v>168.583</v>
      </c>
      <c r="O161" s="1">
        <v>1222.825</v>
      </c>
      <c r="P161" s="1">
        <v>1143.778</v>
      </c>
      <c r="Q161" s="1">
        <v>-1054.357</v>
      </c>
      <c r="R161" s="1">
        <v>168.583</v>
      </c>
      <c r="S161" s="1">
        <v>1733.2905499999999</v>
      </c>
      <c r="T161" s="1">
        <v>455.53800000000001</v>
      </c>
      <c r="U161" s="1">
        <v>0</v>
      </c>
      <c r="V161" s="1">
        <v>465.47199999999998</v>
      </c>
      <c r="W161" s="1">
        <v>304.20400000000001</v>
      </c>
      <c r="X161" s="1">
        <v>46.139000000000003</v>
      </c>
      <c r="Y161" s="1">
        <v>237.61799999999999</v>
      </c>
      <c r="Z161">
        <v>47.045000000000002</v>
      </c>
      <c r="AA161">
        <v>1762.2733000000001</v>
      </c>
      <c r="AB161">
        <v>0</v>
      </c>
      <c r="AC161">
        <v>-0.108</v>
      </c>
      <c r="AD161">
        <v>-167.75399999999999</v>
      </c>
      <c r="AE161">
        <v>-57.726999999999997</v>
      </c>
      <c r="AF161" t="s">
        <v>116</v>
      </c>
      <c r="AG161">
        <v>0.151</v>
      </c>
      <c r="AH161">
        <v>1.3246</v>
      </c>
      <c r="AI161" t="s">
        <v>3120</v>
      </c>
    </row>
    <row r="162" spans="1:35" x14ac:dyDescent="0.25">
      <c r="A162" t="s">
        <v>106</v>
      </c>
      <c r="B162" t="s">
        <v>5</v>
      </c>
      <c r="C162" s="1" t="s">
        <v>103</v>
      </c>
      <c r="D162" s="2" t="s">
        <v>82</v>
      </c>
      <c r="E162" s="1">
        <v>306.33199999999999</v>
      </c>
      <c r="F162" s="1">
        <v>-89.930999999999997</v>
      </c>
      <c r="G162" s="1">
        <v>201.89</v>
      </c>
      <c r="H162" s="1">
        <v>201.89</v>
      </c>
      <c r="I162" s="1">
        <v>524.76800000000003</v>
      </c>
      <c r="J162" s="1">
        <v>1114.19</v>
      </c>
      <c r="K162" s="1">
        <v>539.10799999999995</v>
      </c>
      <c r="L162" s="1">
        <v>989.49</v>
      </c>
      <c r="M162" s="1">
        <v>0</v>
      </c>
      <c r="N162" s="1">
        <v>124.7</v>
      </c>
      <c r="O162" s="1">
        <v>1190.191</v>
      </c>
      <c r="P162" s="1">
        <v>1114.19</v>
      </c>
      <c r="Q162" s="1">
        <v>-1065.606</v>
      </c>
      <c r="R162" s="1">
        <v>124.7</v>
      </c>
      <c r="S162" s="1">
        <v>1713.2141099999999</v>
      </c>
      <c r="T162" s="1">
        <v>466.666</v>
      </c>
      <c r="U162" s="1">
        <v>0</v>
      </c>
      <c r="V162" s="1">
        <v>282.47500000000002</v>
      </c>
      <c r="W162" s="1">
        <v>303.38200000000001</v>
      </c>
      <c r="X162" s="1">
        <v>26.841999999999999</v>
      </c>
      <c r="Y162" s="1">
        <v>268.50400000000002</v>
      </c>
      <c r="Z162">
        <v>45.908000000000001</v>
      </c>
      <c r="AA162">
        <v>677.98599999999999</v>
      </c>
      <c r="AB162">
        <v>0</v>
      </c>
      <c r="AC162">
        <v>5.8999999999999997E-2</v>
      </c>
      <c r="AD162">
        <v>-161.024</v>
      </c>
      <c r="AE162">
        <v>-64.052999999999997</v>
      </c>
      <c r="AF162" t="s">
        <v>116</v>
      </c>
      <c r="AG162">
        <v>-0.14799999999999999</v>
      </c>
      <c r="AH162" t="s">
        <v>124</v>
      </c>
      <c r="AI162" t="s">
        <v>3117</v>
      </c>
    </row>
    <row r="163" spans="1:35" x14ac:dyDescent="0.25">
      <c r="A163" t="s">
        <v>106</v>
      </c>
      <c r="B163" t="s">
        <v>5</v>
      </c>
      <c r="C163" s="1" t="s">
        <v>103</v>
      </c>
      <c r="D163" s="2" t="s">
        <v>83</v>
      </c>
      <c r="E163" s="1">
        <v>50.103999999999999</v>
      </c>
      <c r="F163" s="1">
        <v>-110.804</v>
      </c>
      <c r="G163" s="1">
        <v>85.692999999999998</v>
      </c>
      <c r="H163" s="1">
        <v>85.692999999999998</v>
      </c>
      <c r="I163" s="1">
        <v>284.541</v>
      </c>
      <c r="J163" s="1">
        <v>809.17700000000002</v>
      </c>
      <c r="K163" s="1">
        <v>385.80599999999998</v>
      </c>
      <c r="L163" s="1">
        <v>837.05200000000002</v>
      </c>
      <c r="M163" s="1">
        <v>0</v>
      </c>
      <c r="N163" s="1">
        <v>-27.875</v>
      </c>
      <c r="O163" s="1">
        <v>947.69299999999998</v>
      </c>
      <c r="P163" s="1">
        <v>809.17700000000002</v>
      </c>
      <c r="Q163" s="1">
        <v>-975.67399999999998</v>
      </c>
      <c r="R163" s="1">
        <v>-27.875</v>
      </c>
      <c r="S163" s="1">
        <v>1706.68298</v>
      </c>
      <c r="T163" s="1">
        <v>474.51400000000001</v>
      </c>
      <c r="U163" s="1">
        <v>0</v>
      </c>
      <c r="V163" s="1">
        <v>58.865000000000002</v>
      </c>
      <c r="W163" s="1">
        <v>162.02500000000001</v>
      </c>
      <c r="X163" s="1">
        <v>9.1639999999999997</v>
      </c>
      <c r="Y163" s="1">
        <v>159.048</v>
      </c>
      <c r="Z163">
        <v>37.798000000000002</v>
      </c>
      <c r="AA163">
        <v>-13.1135</v>
      </c>
      <c r="AB163">
        <v>0</v>
      </c>
      <c r="AC163">
        <v>-0.04</v>
      </c>
      <c r="AD163">
        <v>-132.929</v>
      </c>
      <c r="AE163">
        <v>-62.398000000000003</v>
      </c>
      <c r="AF163" t="s">
        <v>116</v>
      </c>
      <c r="AG163">
        <v>0.11600000000000001</v>
      </c>
      <c r="AH163" t="s">
        <v>124</v>
      </c>
      <c r="AI163" t="s">
        <v>3118</v>
      </c>
    </row>
    <row r="164" spans="1:35" x14ac:dyDescent="0.25">
      <c r="A164" t="s">
        <v>106</v>
      </c>
      <c r="B164" t="s">
        <v>5</v>
      </c>
      <c r="C164" s="1" t="s">
        <v>103</v>
      </c>
      <c r="D164" s="2" t="s">
        <v>84</v>
      </c>
      <c r="E164" s="1">
        <v>26.652999999999999</v>
      </c>
      <c r="F164" s="1">
        <v>-105.60299999999999</v>
      </c>
      <c r="G164" s="1">
        <v>210.554</v>
      </c>
      <c r="H164" s="1">
        <v>210.554</v>
      </c>
      <c r="I164" s="1">
        <v>317.12599999999998</v>
      </c>
      <c r="J164" s="1">
        <v>776.86900000000003</v>
      </c>
      <c r="K164" s="1">
        <v>286.52600000000001</v>
      </c>
      <c r="L164" s="1">
        <v>714.654</v>
      </c>
      <c r="M164" s="1">
        <v>0</v>
      </c>
      <c r="N164" s="1">
        <v>62.215000000000003</v>
      </c>
      <c r="O164" s="1">
        <v>926.98099999999999</v>
      </c>
      <c r="P164" s="1">
        <v>776.86900000000003</v>
      </c>
      <c r="Q164" s="1">
        <v>-864.87099999999998</v>
      </c>
      <c r="R164" s="1">
        <v>62.215000000000003</v>
      </c>
      <c r="S164" s="1">
        <v>1581.4874600000001</v>
      </c>
      <c r="T164" s="1">
        <v>438.97300000000001</v>
      </c>
      <c r="U164" s="1">
        <v>0</v>
      </c>
      <c r="V164" s="1">
        <v>21.890999999999998</v>
      </c>
      <c r="W164" s="1">
        <v>78.600999999999999</v>
      </c>
      <c r="X164" s="1">
        <v>11.023</v>
      </c>
      <c r="Y164" s="1">
        <v>66.668999999999997</v>
      </c>
      <c r="Z164">
        <v>36.082999999999998</v>
      </c>
      <c r="AA164">
        <v>-54.181699999999999</v>
      </c>
      <c r="AB164">
        <v>0</v>
      </c>
      <c r="AC164">
        <v>-0.01</v>
      </c>
      <c r="AD164">
        <v>-141.85599999999999</v>
      </c>
      <c r="AE164">
        <v>-58.003</v>
      </c>
      <c r="AF164" t="s">
        <v>116</v>
      </c>
      <c r="AG164">
        <v>0.109</v>
      </c>
      <c r="AH164" t="s">
        <v>124</v>
      </c>
      <c r="AI164" t="s">
        <v>3119</v>
      </c>
    </row>
    <row r="165" spans="1:35" x14ac:dyDescent="0.25">
      <c r="A165" t="s">
        <v>106</v>
      </c>
      <c r="B165" t="s">
        <v>5</v>
      </c>
      <c r="C165" s="1" t="s">
        <v>103</v>
      </c>
      <c r="D165" s="2" t="s">
        <v>85</v>
      </c>
      <c r="E165" s="1">
        <v>30.167000000000002</v>
      </c>
      <c r="F165" s="1">
        <v>-89.873000000000005</v>
      </c>
      <c r="G165" s="1">
        <v>218.57</v>
      </c>
      <c r="H165" s="1">
        <v>243.57900000000001</v>
      </c>
      <c r="I165" s="1">
        <v>358.89699999999999</v>
      </c>
      <c r="J165" s="1">
        <v>761.1</v>
      </c>
      <c r="K165" s="1">
        <v>235.72200000000001</v>
      </c>
      <c r="L165" s="1">
        <v>607.226</v>
      </c>
      <c r="M165" s="1">
        <v>0</v>
      </c>
      <c r="N165" s="1">
        <v>153.874</v>
      </c>
      <c r="O165" s="1">
        <v>913.04</v>
      </c>
      <c r="P165" s="1">
        <v>761.1</v>
      </c>
      <c r="Q165" s="1">
        <v>-759.26499999999999</v>
      </c>
      <c r="R165" s="1">
        <v>153.874</v>
      </c>
      <c r="S165" s="1">
        <v>1578.2159999999999</v>
      </c>
      <c r="T165" s="1">
        <v>365.90800000000002</v>
      </c>
      <c r="U165" s="1">
        <v>0</v>
      </c>
      <c r="V165" s="1">
        <v>19.957000000000001</v>
      </c>
      <c r="W165" s="1">
        <v>64.332999999999998</v>
      </c>
      <c r="X165" s="1">
        <v>13.589</v>
      </c>
      <c r="Y165" s="1">
        <v>55.427</v>
      </c>
      <c r="Z165">
        <v>30.582000000000001</v>
      </c>
      <c r="AA165">
        <v>-38.4724</v>
      </c>
      <c r="AB165">
        <v>0</v>
      </c>
      <c r="AC165">
        <v>2.5000000000000001E-2</v>
      </c>
      <c r="AD165">
        <v>-98.54</v>
      </c>
      <c r="AE165">
        <v>-54.774000000000001</v>
      </c>
      <c r="AF165" t="s">
        <v>116</v>
      </c>
      <c r="AG165">
        <v>5.8999999999999997E-2</v>
      </c>
      <c r="AH165" t="s">
        <v>124</v>
      </c>
      <c r="AI165" t="s">
        <v>3120</v>
      </c>
    </row>
    <row r="166" spans="1:35" x14ac:dyDescent="0.25">
      <c r="A166" t="s">
        <v>106</v>
      </c>
      <c r="B166" t="s">
        <v>5</v>
      </c>
      <c r="C166" s="1" t="s">
        <v>103</v>
      </c>
      <c r="D166" s="2" t="s">
        <v>86</v>
      </c>
      <c r="E166" s="1">
        <v>39.375</v>
      </c>
      <c r="F166" s="1">
        <v>-81.489000000000004</v>
      </c>
      <c r="G166" s="1">
        <v>255.26599999999999</v>
      </c>
      <c r="H166" s="1">
        <v>280.327</v>
      </c>
      <c r="I166" s="1">
        <v>372.83800000000002</v>
      </c>
      <c r="J166" s="1">
        <v>713.44799999999998</v>
      </c>
      <c r="K166" s="1">
        <v>191.339</v>
      </c>
      <c r="L166" s="1">
        <v>489.40300000000002</v>
      </c>
      <c r="M166" s="1">
        <v>0</v>
      </c>
      <c r="N166" s="1">
        <v>224.04499999999999</v>
      </c>
      <c r="O166" s="1">
        <v>893.33600000000001</v>
      </c>
      <c r="P166" s="1">
        <v>713.44799999999998</v>
      </c>
      <c r="Q166" s="1">
        <v>-669.39200000000005</v>
      </c>
      <c r="R166" s="1">
        <v>224.04499999999999</v>
      </c>
      <c r="S166" s="1">
        <v>1567.9545800000001</v>
      </c>
      <c r="T166" s="1">
        <v>280.14800000000002</v>
      </c>
      <c r="U166" s="1">
        <v>0</v>
      </c>
      <c r="V166" s="1">
        <v>31.54</v>
      </c>
      <c r="W166" s="1">
        <v>56.140999999999998</v>
      </c>
      <c r="X166" s="1">
        <v>9.5389999999999997</v>
      </c>
      <c r="Y166" s="1">
        <v>50.082000000000001</v>
      </c>
      <c r="Z166">
        <v>27.556999999999999</v>
      </c>
      <c r="AA166">
        <v>8.5129000000000001</v>
      </c>
      <c r="AB166">
        <v>0</v>
      </c>
      <c r="AC166">
        <v>4.5999999999999999E-2</v>
      </c>
      <c r="AD166">
        <v>-89.844999999999999</v>
      </c>
      <c r="AE166">
        <v>-40.591999999999999</v>
      </c>
      <c r="AF166" t="s">
        <v>116</v>
      </c>
      <c r="AG166">
        <v>0.112</v>
      </c>
      <c r="AH166" t="s">
        <v>124</v>
      </c>
      <c r="AI166" t="s">
        <v>3117</v>
      </c>
    </row>
    <row r="167" spans="1:35" x14ac:dyDescent="0.25">
      <c r="A167" t="s">
        <v>106</v>
      </c>
      <c r="B167" t="s">
        <v>5</v>
      </c>
      <c r="C167" s="1" t="s">
        <v>103</v>
      </c>
      <c r="D167" s="2" t="s">
        <v>87</v>
      </c>
      <c r="E167" s="1">
        <v>57.665999999999997</v>
      </c>
      <c r="F167" s="1">
        <v>-65.078000000000003</v>
      </c>
      <c r="G167" s="1">
        <v>213.328</v>
      </c>
      <c r="H167" s="1">
        <v>278.38799999999998</v>
      </c>
      <c r="I167" s="1">
        <v>412.12099999999998</v>
      </c>
      <c r="J167" s="1">
        <v>700.25</v>
      </c>
      <c r="K167" s="1">
        <v>154.18100000000001</v>
      </c>
      <c r="L167" s="1">
        <v>406.13200000000001</v>
      </c>
      <c r="M167" s="1">
        <v>0</v>
      </c>
      <c r="N167" s="1">
        <v>294.11799999999999</v>
      </c>
      <c r="O167" s="1">
        <v>881.94100000000003</v>
      </c>
      <c r="P167" s="1">
        <v>700.25</v>
      </c>
      <c r="Q167" s="1">
        <v>-587.90300000000002</v>
      </c>
      <c r="R167" s="1">
        <v>294.11799999999999</v>
      </c>
      <c r="S167" s="1">
        <v>1564.4795099999999</v>
      </c>
      <c r="T167" s="1">
        <v>226.04900000000001</v>
      </c>
      <c r="U167" s="1">
        <v>0</v>
      </c>
      <c r="V167" s="1">
        <v>40.442</v>
      </c>
      <c r="W167" s="1">
        <v>53.627000000000002</v>
      </c>
      <c r="X167" s="1">
        <v>18.25</v>
      </c>
      <c r="Y167" s="1">
        <v>49.216000000000001</v>
      </c>
      <c r="Z167">
        <v>27.617999999999999</v>
      </c>
      <c r="AA167">
        <v>84.584299999999999</v>
      </c>
      <c r="AB167">
        <v>0</v>
      </c>
      <c r="AC167">
        <v>0.08</v>
      </c>
      <c r="AD167">
        <v>-20.059999999999999</v>
      </c>
      <c r="AE167">
        <v>-68.843999999999994</v>
      </c>
      <c r="AF167" t="s">
        <v>116</v>
      </c>
      <c r="AG167">
        <v>8.6999999999999994E-2</v>
      </c>
      <c r="AH167" t="s">
        <v>124</v>
      </c>
      <c r="AI167" t="s">
        <v>3118</v>
      </c>
    </row>
    <row r="168" spans="1:35" x14ac:dyDescent="0.25">
      <c r="A168" t="s">
        <v>106</v>
      </c>
      <c r="B168" t="s">
        <v>5</v>
      </c>
      <c r="C168" s="1" t="s">
        <v>103</v>
      </c>
      <c r="D168" s="2" t="s">
        <v>88</v>
      </c>
      <c r="E168" s="1">
        <v>58.170999999999999</v>
      </c>
      <c r="F168" s="1">
        <v>-58.902999999999999</v>
      </c>
      <c r="G168" s="1">
        <v>319.38</v>
      </c>
      <c r="H168" s="1">
        <v>319.38</v>
      </c>
      <c r="I168" s="1">
        <v>417.75799999999998</v>
      </c>
      <c r="J168" s="1">
        <v>646.15499999999997</v>
      </c>
      <c r="K168" s="1">
        <v>138.73599999999999</v>
      </c>
      <c r="L168" s="1">
        <v>297.70299999999997</v>
      </c>
      <c r="M168" s="1">
        <v>0</v>
      </c>
      <c r="N168" s="1">
        <v>348.452</v>
      </c>
      <c r="O168" s="1">
        <v>871.17399999999998</v>
      </c>
      <c r="P168" s="1">
        <v>646.15499999999997</v>
      </c>
      <c r="Q168" s="1">
        <v>-522.82600000000002</v>
      </c>
      <c r="R168" s="1">
        <v>348.452</v>
      </c>
      <c r="S168" s="1">
        <v>1560.2741100000001</v>
      </c>
      <c r="T168" s="1">
        <v>134.82300000000001</v>
      </c>
      <c r="U168" s="1">
        <v>0</v>
      </c>
      <c r="V168" s="1">
        <v>39.662999999999997</v>
      </c>
      <c r="W168" s="1">
        <v>57.198999999999998</v>
      </c>
      <c r="X168" s="1">
        <v>23.308</v>
      </c>
      <c r="Y168" s="1">
        <v>54.311999999999998</v>
      </c>
      <c r="Z168">
        <v>24.716000000000001</v>
      </c>
      <c r="AA168">
        <v>104.7914</v>
      </c>
      <c r="AB168">
        <v>0</v>
      </c>
      <c r="AC168">
        <v>4.5999999999999999E-2</v>
      </c>
      <c r="AD168">
        <v>-40.070999999999998</v>
      </c>
      <c r="AE168">
        <v>-54.314</v>
      </c>
      <c r="AF168" t="s">
        <v>116</v>
      </c>
      <c r="AG168">
        <v>0.13900000000000001</v>
      </c>
      <c r="AH168" t="s">
        <v>124</v>
      </c>
      <c r="AI168" t="s">
        <v>3119</v>
      </c>
    </row>
    <row r="169" spans="1:35" x14ac:dyDescent="0.25">
      <c r="A169" t="s">
        <v>106</v>
      </c>
      <c r="B169" t="s">
        <v>5</v>
      </c>
      <c r="C169" s="1" t="s">
        <v>103</v>
      </c>
      <c r="D169" s="2" t="s">
        <v>89</v>
      </c>
      <c r="E169" s="1">
        <v>49.03</v>
      </c>
      <c r="F169" s="1">
        <v>-48.941000000000003</v>
      </c>
      <c r="G169" s="1">
        <v>100.655</v>
      </c>
      <c r="H169" s="1">
        <v>100.655</v>
      </c>
      <c r="I169" s="1">
        <v>226.90600000000001</v>
      </c>
      <c r="J169" s="1">
        <v>407.28899999999999</v>
      </c>
      <c r="K169" s="1">
        <v>112.976</v>
      </c>
      <c r="L169" s="1">
        <v>239.55099999999999</v>
      </c>
      <c r="M169" s="1">
        <v>0</v>
      </c>
      <c r="N169" s="1">
        <v>167.738</v>
      </c>
      <c r="O169" s="1">
        <v>631.56399999999996</v>
      </c>
      <c r="P169" s="1">
        <v>407.28899999999999</v>
      </c>
      <c r="Q169" s="1">
        <v>-463.92200000000003</v>
      </c>
      <c r="R169" s="1">
        <v>167.738</v>
      </c>
      <c r="S169" s="1">
        <v>1542.6125999999999</v>
      </c>
      <c r="T169" s="1">
        <v>103.18</v>
      </c>
      <c r="U169" s="1">
        <v>0</v>
      </c>
      <c r="V169" s="1">
        <v>31.001999999999999</v>
      </c>
      <c r="W169" s="1">
        <v>49.66</v>
      </c>
      <c r="X169" s="1">
        <v>20.260000000000002</v>
      </c>
      <c r="Y169" s="1">
        <v>50.823</v>
      </c>
      <c r="Z169">
        <v>24.212</v>
      </c>
      <c r="AA169">
        <v>135.58519999999999</v>
      </c>
      <c r="AB169">
        <v>0</v>
      </c>
      <c r="AC169">
        <v>0.04</v>
      </c>
      <c r="AD169">
        <v>13.55</v>
      </c>
      <c r="AE169">
        <v>-20.475999999999999</v>
      </c>
      <c r="AF169" t="s">
        <v>116</v>
      </c>
      <c r="AG169">
        <v>0.15</v>
      </c>
      <c r="AH169" t="s">
        <v>124</v>
      </c>
      <c r="AI169" t="s">
        <v>3120</v>
      </c>
    </row>
    <row r="170" spans="1:35" x14ac:dyDescent="0.25">
      <c r="A170" t="s">
        <v>106</v>
      </c>
      <c r="B170" t="s">
        <v>5</v>
      </c>
      <c r="C170" s="1" t="s">
        <v>103</v>
      </c>
      <c r="D170" s="2" t="s">
        <v>90</v>
      </c>
      <c r="E170" s="1">
        <v>36.286000000000001</v>
      </c>
      <c r="F170" s="1">
        <v>-51.357999999999997</v>
      </c>
      <c r="G170" s="1">
        <v>99.558000000000007</v>
      </c>
      <c r="H170" s="1">
        <v>99.558000000000007</v>
      </c>
      <c r="I170" s="1">
        <v>235.886</v>
      </c>
      <c r="J170" s="1">
        <v>386.08199999999999</v>
      </c>
      <c r="K170" s="1">
        <v>85.564999999999998</v>
      </c>
      <c r="L170" s="1">
        <v>179.03399999999999</v>
      </c>
      <c r="M170" s="1">
        <v>0</v>
      </c>
      <c r="N170" s="1">
        <v>207.048</v>
      </c>
      <c r="O170" s="1">
        <v>621.93499999999995</v>
      </c>
      <c r="P170" s="1">
        <v>386.08199999999999</v>
      </c>
      <c r="Q170" s="1">
        <v>-414.98200000000003</v>
      </c>
      <c r="R170" s="1">
        <v>207.048</v>
      </c>
      <c r="S170" s="1">
        <v>1423.62555</v>
      </c>
      <c r="T170" s="1">
        <v>72.602999999999994</v>
      </c>
      <c r="U170" s="1">
        <v>0</v>
      </c>
      <c r="V170" s="1">
        <v>24.965</v>
      </c>
      <c r="W170" s="1">
        <v>28.951000000000001</v>
      </c>
      <c r="X170" s="1">
        <v>6.71</v>
      </c>
      <c r="Y170" s="1">
        <v>45.182000000000002</v>
      </c>
      <c r="Z170">
        <v>25.349</v>
      </c>
      <c r="AA170">
        <v>95.243399999999994</v>
      </c>
      <c r="AB170">
        <v>0</v>
      </c>
      <c r="AC170">
        <v>6.3E-2</v>
      </c>
      <c r="AD170">
        <v>51.042000000000002</v>
      </c>
      <c r="AE170">
        <v>-17.148</v>
      </c>
      <c r="AF170" t="s">
        <v>116</v>
      </c>
      <c r="AG170">
        <v>-3.6999999999999998E-2</v>
      </c>
      <c r="AH170" t="s">
        <v>124</v>
      </c>
      <c r="AI170" t="s">
        <v>3117</v>
      </c>
    </row>
    <row r="171" spans="1:35" x14ac:dyDescent="0.25">
      <c r="A171" t="s">
        <v>106</v>
      </c>
      <c r="B171" t="s">
        <v>5</v>
      </c>
      <c r="C171" s="1" t="s">
        <v>103</v>
      </c>
      <c r="D171" s="2" t="s">
        <v>91</v>
      </c>
      <c r="E171" s="1">
        <v>31.241</v>
      </c>
      <c r="F171" s="1">
        <v>-34.935000000000002</v>
      </c>
      <c r="G171" s="1">
        <v>96.563000000000002</v>
      </c>
      <c r="H171" s="1">
        <v>96.563000000000002</v>
      </c>
      <c r="I171" s="1">
        <v>241.13300000000001</v>
      </c>
      <c r="J171" s="1">
        <v>361.62099999999998</v>
      </c>
      <c r="K171" s="1">
        <v>69.328000000000003</v>
      </c>
      <c r="L171" s="1">
        <v>141.69800000000001</v>
      </c>
      <c r="M171" s="1">
        <v>0</v>
      </c>
      <c r="N171" s="1">
        <v>219.923</v>
      </c>
      <c r="O171" s="1">
        <v>583.45399999999995</v>
      </c>
      <c r="P171" s="1">
        <v>361.62099999999998</v>
      </c>
      <c r="Q171" s="1">
        <v>-363.62400000000002</v>
      </c>
      <c r="R171" s="1">
        <v>219.923</v>
      </c>
      <c r="S171" s="1">
        <v>1399.06052</v>
      </c>
      <c r="T171" s="1">
        <v>57.414000000000001</v>
      </c>
      <c r="U171" s="1">
        <v>0</v>
      </c>
      <c r="V171" s="1">
        <v>21.945</v>
      </c>
      <c r="W171" s="1">
        <v>26.99</v>
      </c>
      <c r="X171" s="1">
        <v>8.0619999999999994</v>
      </c>
      <c r="Y171" s="1">
        <v>39.508000000000003</v>
      </c>
      <c r="Z171">
        <v>20.431999999999999</v>
      </c>
      <c r="AA171">
        <v>-31.379200000000001</v>
      </c>
      <c r="AB171">
        <v>0</v>
      </c>
      <c r="AC171">
        <v>-0.19800000000000001</v>
      </c>
      <c r="AD171">
        <v>75.533000000000001</v>
      </c>
      <c r="AE171">
        <v>-7.7679999999999998</v>
      </c>
      <c r="AF171" t="s">
        <v>116</v>
      </c>
      <c r="AG171">
        <v>8.3000000000000004E-2</v>
      </c>
      <c r="AH171" t="s">
        <v>124</v>
      </c>
      <c r="AI171" t="s">
        <v>3118</v>
      </c>
    </row>
    <row r="172" spans="1:35" x14ac:dyDescent="0.25">
      <c r="A172" t="s">
        <v>106</v>
      </c>
      <c r="B172" t="s">
        <v>5</v>
      </c>
      <c r="C172" s="1" t="s">
        <v>103</v>
      </c>
      <c r="D172" s="2" t="s">
        <v>92</v>
      </c>
      <c r="E172" s="1">
        <v>28.405000000000001</v>
      </c>
      <c r="F172" s="1">
        <v>-38.517000000000003</v>
      </c>
      <c r="G172" s="1">
        <v>47.304000000000002</v>
      </c>
      <c r="H172" s="1">
        <v>47.304000000000002</v>
      </c>
      <c r="I172" s="1">
        <v>90.034000000000006</v>
      </c>
      <c r="J172" s="1">
        <v>147.97399999999999</v>
      </c>
      <c r="K172" s="1">
        <v>68.634</v>
      </c>
      <c r="L172" s="1">
        <v>121.815</v>
      </c>
      <c r="M172" s="1">
        <v>335.93400000000003</v>
      </c>
      <c r="N172" s="1">
        <v>-309.77499999999998</v>
      </c>
      <c r="O172" s="1">
        <v>18.905999999999999</v>
      </c>
      <c r="P172" s="1">
        <v>147.97399999999999</v>
      </c>
      <c r="Q172" s="1">
        <v>-328.68900000000002</v>
      </c>
      <c r="R172" s="1">
        <v>26.158999999999999</v>
      </c>
      <c r="S172" s="1">
        <v>1397.9690700000001</v>
      </c>
      <c r="T172" s="1">
        <v>46.353999999999999</v>
      </c>
      <c r="U172" s="1">
        <v>0</v>
      </c>
      <c r="V172" s="1">
        <v>22.143999999999998</v>
      </c>
      <c r="W172" s="1">
        <v>25.634</v>
      </c>
      <c r="X172" s="1">
        <v>6.4669999999999996</v>
      </c>
      <c r="Y172" s="1">
        <v>29.518000000000001</v>
      </c>
      <c r="Z172">
        <v>22.207000000000001</v>
      </c>
      <c r="AA172">
        <v>5.4184000000000001</v>
      </c>
      <c r="AB172">
        <v>0</v>
      </c>
      <c r="AC172">
        <v>-0.41699999999999998</v>
      </c>
      <c r="AD172">
        <v>-25.608000000000001</v>
      </c>
      <c r="AE172">
        <v>-9.8149999999999995</v>
      </c>
      <c r="AF172" t="s">
        <v>116</v>
      </c>
      <c r="AG172">
        <v>8.9999999999999993E-3</v>
      </c>
      <c r="AH172" t="s">
        <v>124</v>
      </c>
      <c r="AI172" t="s">
        <v>3119</v>
      </c>
    </row>
    <row r="173" spans="1:35" x14ac:dyDescent="0.25">
      <c r="A173" t="s">
        <v>106</v>
      </c>
      <c r="B173" t="s">
        <v>5</v>
      </c>
      <c r="C173" s="1" t="s">
        <v>103</v>
      </c>
      <c r="D173" s="2" t="s">
        <v>93</v>
      </c>
      <c r="E173" s="1">
        <v>20.812000000000001</v>
      </c>
      <c r="F173" s="1">
        <v>-29.518999999999998</v>
      </c>
      <c r="G173" s="1">
        <v>61.545999999999999</v>
      </c>
      <c r="H173" s="1">
        <v>61.545999999999999</v>
      </c>
      <c r="I173" s="1">
        <v>100.602</v>
      </c>
      <c r="J173" s="1">
        <v>145.32</v>
      </c>
      <c r="K173" s="1">
        <v>59.104999999999997</v>
      </c>
      <c r="L173" s="1">
        <v>101.14100000000001</v>
      </c>
      <c r="M173" s="1">
        <v>0</v>
      </c>
      <c r="N173" s="1">
        <v>44.179000000000002</v>
      </c>
      <c r="O173" s="1">
        <v>334.274</v>
      </c>
      <c r="P173" s="1">
        <v>145.32</v>
      </c>
      <c r="Q173" s="1">
        <v>-290.173</v>
      </c>
      <c r="R173" s="1">
        <v>44.179000000000002</v>
      </c>
      <c r="S173" s="1">
        <v>1396.6409000000001</v>
      </c>
      <c r="T173" s="1">
        <v>30.931999999999999</v>
      </c>
      <c r="U173" s="1">
        <v>0</v>
      </c>
      <c r="V173" s="1">
        <v>16.96</v>
      </c>
      <c r="W173" s="1">
        <v>18.190000000000001</v>
      </c>
      <c r="X173" s="1">
        <v>5.931</v>
      </c>
      <c r="Y173" s="1">
        <v>28.588000000000001</v>
      </c>
      <c r="Z173">
        <v>16.585000000000001</v>
      </c>
      <c r="AA173">
        <v>-0.35439999999999999</v>
      </c>
      <c r="AB173">
        <v>0</v>
      </c>
      <c r="AC173">
        <v>-0.182</v>
      </c>
      <c r="AD173">
        <v>-19.756</v>
      </c>
      <c r="AE173">
        <v>-5.4720000000000004</v>
      </c>
      <c r="AF173" t="s">
        <v>116</v>
      </c>
      <c r="AG173">
        <v>0.11799999999999999</v>
      </c>
      <c r="AH173" t="s">
        <v>124</v>
      </c>
      <c r="AI173" t="s">
        <v>3120</v>
      </c>
    </row>
    <row r="174" spans="1:35" x14ac:dyDescent="0.25">
      <c r="A174" t="s">
        <v>106</v>
      </c>
      <c r="B174" t="s">
        <v>5</v>
      </c>
      <c r="C174" s="1" t="s">
        <v>103</v>
      </c>
      <c r="D174" s="2" t="s">
        <v>94</v>
      </c>
      <c r="E174" s="1">
        <v>18.585000000000001</v>
      </c>
      <c r="F174" s="1">
        <v>-24.242000000000001</v>
      </c>
      <c r="G174" s="1">
        <v>69.626999999999995</v>
      </c>
      <c r="H174" s="1">
        <v>69.626999999999995</v>
      </c>
      <c r="I174" s="1">
        <v>100.559</v>
      </c>
      <c r="J174" s="1">
        <v>130.42400000000001</v>
      </c>
      <c r="K174" s="1">
        <v>57.488999999999997</v>
      </c>
      <c r="L174" s="1">
        <v>62.988</v>
      </c>
      <c r="M174" s="1">
        <v>320.959</v>
      </c>
      <c r="N174" s="1">
        <v>-253.523</v>
      </c>
      <c r="O174" s="1">
        <v>7.1239999999999997</v>
      </c>
      <c r="P174" s="1">
        <v>130.42400000000001</v>
      </c>
      <c r="Q174" s="1">
        <v>-260.654</v>
      </c>
      <c r="R174" s="1">
        <v>67.436000000000007</v>
      </c>
      <c r="S174" s="1">
        <v>109.26300000000001</v>
      </c>
      <c r="T174" s="1">
        <v>1.0900000000000001</v>
      </c>
      <c r="U174" s="1">
        <v>0</v>
      </c>
      <c r="V174" s="1">
        <v>16.803999999999998</v>
      </c>
      <c r="W174" s="1">
        <v>15.086</v>
      </c>
      <c r="X174" s="1">
        <v>3.488</v>
      </c>
      <c r="Y174" s="1">
        <v>23.222000000000001</v>
      </c>
      <c r="Z174">
        <v>16.562999999999999</v>
      </c>
      <c r="AA174">
        <v>31.231400000000001</v>
      </c>
      <c r="AB174">
        <v>0</v>
      </c>
      <c r="AC174">
        <v>3.6999999999999998E-2</v>
      </c>
      <c r="AD174">
        <v>-26.266999999999999</v>
      </c>
      <c r="AE174">
        <v>-6.1989999999999998</v>
      </c>
      <c r="AF174" t="s">
        <v>116</v>
      </c>
      <c r="AG174">
        <v>0.22900000000000001</v>
      </c>
      <c r="AH174" t="s">
        <v>124</v>
      </c>
      <c r="AI174" t="s">
        <v>3117</v>
      </c>
    </row>
    <row r="175" spans="1:35" x14ac:dyDescent="0.25">
      <c r="A175" t="s">
        <v>106</v>
      </c>
      <c r="B175" t="s">
        <v>5</v>
      </c>
      <c r="C175" s="1" t="s">
        <v>103</v>
      </c>
      <c r="D175" s="2" t="s">
        <v>95</v>
      </c>
      <c r="E175" s="1">
        <v>45.527000000000001</v>
      </c>
      <c r="F175" s="1">
        <v>-4.6150000000000002</v>
      </c>
      <c r="G175" s="1">
        <v>106.547</v>
      </c>
      <c r="H175" s="1">
        <v>106.547</v>
      </c>
      <c r="I175" s="1">
        <v>131.94999999999999</v>
      </c>
      <c r="J175" s="1">
        <v>155.916</v>
      </c>
      <c r="K175" s="1">
        <v>60.999000000000002</v>
      </c>
      <c r="L175" s="1">
        <v>66.325999999999993</v>
      </c>
      <c r="M175" s="1">
        <v>320.23500000000001</v>
      </c>
      <c r="N175" s="1">
        <v>-230.64500000000001</v>
      </c>
      <c r="O175" s="1">
        <v>5.7460000000000004</v>
      </c>
      <c r="P175" s="1">
        <v>155.916</v>
      </c>
      <c r="Q175" s="1">
        <v>-236.41200000000001</v>
      </c>
      <c r="R175" s="1">
        <v>89.59</v>
      </c>
      <c r="S175" s="1">
        <v>106.61588</v>
      </c>
      <c r="T175" s="1">
        <v>0.95399999999999996</v>
      </c>
      <c r="U175" s="1">
        <v>0</v>
      </c>
      <c r="V175" s="1">
        <v>37.828000000000003</v>
      </c>
      <c r="W175" s="1">
        <v>17.356999999999999</v>
      </c>
      <c r="X175" s="1">
        <v>1.3859999999999999</v>
      </c>
      <c r="Y175" s="1">
        <v>19.652999999999999</v>
      </c>
      <c r="Z175">
        <v>10.733000000000001</v>
      </c>
      <c r="AA175">
        <v>0</v>
      </c>
      <c r="AB175">
        <v>0</v>
      </c>
      <c r="AC175">
        <v>3.4000000000000002E-2</v>
      </c>
      <c r="AD175">
        <v>-35.353000000000002</v>
      </c>
      <c r="AE175">
        <v>-2.2559999999999998</v>
      </c>
      <c r="AF175" t="s">
        <v>116</v>
      </c>
      <c r="AG175">
        <v>-0.219</v>
      </c>
      <c r="AH175" t="s">
        <v>124</v>
      </c>
      <c r="AI175" t="s">
        <v>3118</v>
      </c>
    </row>
    <row r="176" spans="1:35" x14ac:dyDescent="0.25">
      <c r="A176" t="s">
        <v>106</v>
      </c>
      <c r="B176" t="s">
        <v>5</v>
      </c>
      <c r="C176" s="1" t="s">
        <v>103</v>
      </c>
      <c r="D176" s="2" t="s">
        <v>96</v>
      </c>
      <c r="E176" s="1">
        <v>26.945</v>
      </c>
      <c r="F176" s="1">
        <v>-10.867000000000001</v>
      </c>
      <c r="G176" s="1">
        <v>0</v>
      </c>
      <c r="H176" s="1">
        <v>0</v>
      </c>
      <c r="I176" s="1">
        <v>0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  <c r="O176" s="1">
        <v>0</v>
      </c>
      <c r="P176" s="1">
        <v>0</v>
      </c>
      <c r="Q176" s="1">
        <v>0</v>
      </c>
      <c r="R176" s="1">
        <v>0</v>
      </c>
      <c r="S176" s="1">
        <v>104.48936999999999</v>
      </c>
      <c r="T176" s="1">
        <v>0</v>
      </c>
      <c r="U176" s="1">
        <v>0</v>
      </c>
      <c r="V176" s="1">
        <v>24.844000000000001</v>
      </c>
      <c r="W176" s="1">
        <v>0</v>
      </c>
      <c r="X176" s="1">
        <v>0</v>
      </c>
      <c r="Y176" s="1">
        <v>0</v>
      </c>
      <c r="Z176">
        <v>8.2469999999999999</v>
      </c>
      <c r="AA176">
        <v>0</v>
      </c>
      <c r="AB176">
        <v>0</v>
      </c>
      <c r="AC176">
        <v>-1.0569999999999999</v>
      </c>
      <c r="AD176">
        <v>0</v>
      </c>
      <c r="AE176">
        <v>-2.5270000000000001</v>
      </c>
      <c r="AF176" t="s">
        <v>116</v>
      </c>
      <c r="AG176">
        <v>8.0000000000000002E-3</v>
      </c>
      <c r="AH176" t="s">
        <v>124</v>
      </c>
      <c r="AI176" t="s">
        <v>3119</v>
      </c>
    </row>
    <row r="177" spans="1:35" x14ac:dyDescent="0.25">
      <c r="A177" t="s">
        <v>106</v>
      </c>
      <c r="B177" t="s">
        <v>5</v>
      </c>
      <c r="C177" s="1" t="s">
        <v>103</v>
      </c>
      <c r="D177" s="2" t="s">
        <v>97</v>
      </c>
      <c r="E177" s="1">
        <v>20.885999999999999</v>
      </c>
      <c r="F177" s="1">
        <v>-16.015999999999998</v>
      </c>
      <c r="G177" s="1">
        <v>0</v>
      </c>
      <c r="H177" s="1">
        <v>9.2769999999999992</v>
      </c>
      <c r="I177" s="1">
        <v>0</v>
      </c>
      <c r="J177" s="1">
        <v>0</v>
      </c>
      <c r="K177" s="1">
        <v>0</v>
      </c>
      <c r="L177" s="1">
        <v>0</v>
      </c>
      <c r="M177" s="1">
        <v>103.252</v>
      </c>
      <c r="N177" s="1">
        <v>-199.714</v>
      </c>
      <c r="O177" s="1">
        <v>0</v>
      </c>
      <c r="P177" s="1">
        <v>0</v>
      </c>
      <c r="Q177" s="1">
        <v>0</v>
      </c>
      <c r="R177" s="1">
        <v>-96.462000000000003</v>
      </c>
      <c r="S177" s="1">
        <v>103.86291</v>
      </c>
      <c r="T177" s="1">
        <v>55.756999999999998</v>
      </c>
      <c r="U177" s="1">
        <v>0</v>
      </c>
      <c r="V177" s="1">
        <v>22.931999999999999</v>
      </c>
      <c r="W177" s="1">
        <v>0</v>
      </c>
      <c r="X177" s="1">
        <v>0</v>
      </c>
      <c r="Y177" s="1">
        <v>0</v>
      </c>
      <c r="Z177">
        <v>6.6070000000000002</v>
      </c>
      <c r="AA177">
        <v>0</v>
      </c>
      <c r="AB177">
        <v>0</v>
      </c>
      <c r="AC177">
        <v>-1.3859999999999999</v>
      </c>
      <c r="AD177">
        <v>0</v>
      </c>
      <c r="AE177">
        <v>-0.90200000000000002</v>
      </c>
      <c r="AF177" t="s">
        <v>116</v>
      </c>
      <c r="AG177">
        <v>8.0000000000000002E-3</v>
      </c>
      <c r="AH177" t="s">
        <v>124</v>
      </c>
      <c r="AI177" t="s">
        <v>3120</v>
      </c>
    </row>
    <row r="178" spans="1:35" x14ac:dyDescent="0.25">
      <c r="A178" t="s">
        <v>106</v>
      </c>
      <c r="B178" t="s">
        <v>5</v>
      </c>
      <c r="C178" s="1" t="s">
        <v>103</v>
      </c>
      <c r="D178" s="2" t="s">
        <v>98</v>
      </c>
      <c r="E178" s="1">
        <v>14.162000000000001</v>
      </c>
      <c r="F178" s="1">
        <v>-25.498000000000001</v>
      </c>
      <c r="G178" s="1">
        <v>9.2769999999999992</v>
      </c>
      <c r="H178" s="1">
        <v>9.2769999999999992</v>
      </c>
      <c r="I178" s="1">
        <v>31.427</v>
      </c>
      <c r="J178" s="1">
        <v>51.698999999999998</v>
      </c>
      <c r="K178" s="1">
        <v>87.935000000000002</v>
      </c>
      <c r="L178" s="1">
        <v>148.161</v>
      </c>
      <c r="M178" s="1">
        <v>103.252</v>
      </c>
      <c r="N178" s="1">
        <v>-199.714</v>
      </c>
      <c r="O178" s="1">
        <v>5.1929999999999996</v>
      </c>
      <c r="P178" s="1">
        <v>51.698999999999998</v>
      </c>
      <c r="Q178" s="1">
        <v>-204.91399999999999</v>
      </c>
      <c r="R178" s="1">
        <v>-96.462000000000003</v>
      </c>
      <c r="S178" s="1">
        <v>105.15647</v>
      </c>
      <c r="T178" s="1">
        <v>55.756999999999998</v>
      </c>
      <c r="U178" s="1">
        <v>0</v>
      </c>
      <c r="V178" s="1">
        <v>20.564</v>
      </c>
      <c r="W178" s="1">
        <v>14.183999999999999</v>
      </c>
      <c r="X178" s="1">
        <v>3.32</v>
      </c>
      <c r="Y178" s="1">
        <v>16.649999999999999</v>
      </c>
      <c r="Z178">
        <v>9.6959999999999997</v>
      </c>
      <c r="AA178">
        <v>0</v>
      </c>
      <c r="AB178">
        <v>0</v>
      </c>
      <c r="AC178">
        <v>-1.056</v>
      </c>
      <c r="AD178">
        <v>-65.444000000000003</v>
      </c>
      <c r="AE178">
        <v>-1.1439999999999999</v>
      </c>
      <c r="AF178" t="s">
        <v>116</v>
      </c>
      <c r="AG178">
        <v>2.4E-2</v>
      </c>
      <c r="AH178" t="s">
        <v>124</v>
      </c>
      <c r="AI178" t="s">
        <v>3117</v>
      </c>
    </row>
    <row r="179" spans="1:35" x14ac:dyDescent="0.25">
      <c r="A179" t="s">
        <v>106</v>
      </c>
      <c r="B179" t="s">
        <v>5</v>
      </c>
      <c r="C179" s="1" t="s">
        <v>103</v>
      </c>
      <c r="D179" s="2" t="s">
        <v>99</v>
      </c>
      <c r="E179" s="1">
        <v>0</v>
      </c>
      <c r="F179" s="1">
        <v>0</v>
      </c>
      <c r="G179" s="1">
        <v>0</v>
      </c>
      <c r="H179" s="1">
        <v>0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0</v>
      </c>
      <c r="O179" s="1">
        <v>0</v>
      </c>
      <c r="P179" s="1">
        <v>0</v>
      </c>
      <c r="Q179" s="1">
        <v>0</v>
      </c>
      <c r="R179" s="1">
        <v>0</v>
      </c>
      <c r="S179" s="1">
        <v>0</v>
      </c>
      <c r="T179" s="1">
        <v>0</v>
      </c>
      <c r="U179" s="1">
        <v>0</v>
      </c>
      <c r="V179" s="1">
        <v>0</v>
      </c>
      <c r="W179" s="1">
        <v>0</v>
      </c>
      <c r="X179" s="1">
        <v>0</v>
      </c>
      <c r="Y179" s="1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 t="s">
        <v>116</v>
      </c>
      <c r="AG179">
        <v>0</v>
      </c>
      <c r="AH179">
        <v>0</v>
      </c>
      <c r="AI179" t="s">
        <v>3118</v>
      </c>
    </row>
    <row r="180" spans="1:35" x14ac:dyDescent="0.25">
      <c r="A180" t="s">
        <v>106</v>
      </c>
      <c r="B180" t="s">
        <v>5</v>
      </c>
      <c r="C180" s="1" t="s">
        <v>103</v>
      </c>
      <c r="D180" s="2" t="s">
        <v>100</v>
      </c>
      <c r="E180" s="1">
        <v>0</v>
      </c>
      <c r="F180" s="1">
        <v>0</v>
      </c>
      <c r="G180" s="1">
        <v>0</v>
      </c>
      <c r="H180" s="1">
        <v>0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0</v>
      </c>
      <c r="P180" s="1">
        <v>0</v>
      </c>
      <c r="Q180" s="1">
        <v>0</v>
      </c>
      <c r="R180" s="1">
        <v>0</v>
      </c>
      <c r="S180" s="1">
        <v>0</v>
      </c>
      <c r="T180" s="1">
        <v>0</v>
      </c>
      <c r="U180" s="1">
        <v>0</v>
      </c>
      <c r="V180" s="1">
        <v>0</v>
      </c>
      <c r="W180" s="1">
        <v>0</v>
      </c>
      <c r="X180" s="1">
        <v>0</v>
      </c>
      <c r="Y180" s="1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 t="s">
        <v>116</v>
      </c>
      <c r="AG180">
        <v>0</v>
      </c>
      <c r="AH180">
        <v>0</v>
      </c>
      <c r="AI180" t="s">
        <v>3119</v>
      </c>
    </row>
    <row r="181" spans="1:35" x14ac:dyDescent="0.25">
      <c r="A181" t="s">
        <v>106</v>
      </c>
      <c r="B181" t="s">
        <v>5</v>
      </c>
      <c r="C181" s="1" t="s">
        <v>103</v>
      </c>
      <c r="D181" s="2" t="s">
        <v>101</v>
      </c>
      <c r="E181" s="1">
        <v>0</v>
      </c>
      <c r="F181" s="1">
        <v>0</v>
      </c>
      <c r="G181" s="1">
        <v>0</v>
      </c>
      <c r="H181" s="1">
        <v>0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0</v>
      </c>
      <c r="P181" s="1">
        <v>0</v>
      </c>
      <c r="Q181" s="1">
        <v>0</v>
      </c>
      <c r="R181" s="1">
        <v>0</v>
      </c>
      <c r="S181" s="1">
        <v>0</v>
      </c>
      <c r="T181" s="1">
        <v>0</v>
      </c>
      <c r="U181" s="1">
        <v>0</v>
      </c>
      <c r="V181" s="1">
        <v>0</v>
      </c>
      <c r="W181" s="1">
        <v>0</v>
      </c>
      <c r="X181" s="1">
        <v>0</v>
      </c>
      <c r="Y181" s="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 t="s">
        <v>116</v>
      </c>
      <c r="AG181">
        <v>0</v>
      </c>
      <c r="AH181">
        <v>0</v>
      </c>
      <c r="AI181" t="s">
        <v>3120</v>
      </c>
    </row>
    <row r="182" spans="1:35" x14ac:dyDescent="0.25">
      <c r="A182" t="s">
        <v>107</v>
      </c>
      <c r="B182" s="3" t="s">
        <v>4</v>
      </c>
      <c r="C182" s="1" t="s">
        <v>108</v>
      </c>
      <c r="D182" s="2" t="s">
        <v>43</v>
      </c>
      <c r="E182" s="1">
        <v>42181.991099999999</v>
      </c>
      <c r="F182" s="1">
        <v>1787.72749</v>
      </c>
      <c r="G182" s="1">
        <v>11633.040279999999</v>
      </c>
      <c r="H182" s="1">
        <v>12768.101979999999</v>
      </c>
      <c r="I182" s="1">
        <v>71935.29767</v>
      </c>
      <c r="J182" s="1">
        <v>171177.77583</v>
      </c>
      <c r="K182" s="1">
        <v>55769.381300000001</v>
      </c>
      <c r="L182" s="1">
        <v>103382.43078</v>
      </c>
      <c r="M182" s="1">
        <v>0</v>
      </c>
      <c r="N182" s="1">
        <v>60098.546249999999</v>
      </c>
      <c r="O182" s="1">
        <v>1721.4516100000001</v>
      </c>
      <c r="P182" s="1">
        <v>171177.77583</v>
      </c>
      <c r="Q182" s="1">
        <v>44680.773889999997</v>
      </c>
      <c r="R182" s="1">
        <v>67795.345050000004</v>
      </c>
      <c r="S182" s="1">
        <v>1450.0881400000001</v>
      </c>
      <c r="T182" s="1">
        <v>50646.581590000002</v>
      </c>
      <c r="U182" s="1">
        <v>0</v>
      </c>
      <c r="V182" s="1">
        <v>37499.615120000002</v>
      </c>
      <c r="W182" s="1">
        <v>28131.526610000001</v>
      </c>
      <c r="X182" s="1">
        <v>33572.078979999998</v>
      </c>
      <c r="Y182" s="1">
        <v>13562.64669</v>
      </c>
      <c r="Z182">
        <v>3096.0012999999999</v>
      </c>
      <c r="AA182">
        <v>19.7713</v>
      </c>
      <c r="AB182">
        <v>0</v>
      </c>
      <c r="AC182">
        <v>48.956189999999999</v>
      </c>
      <c r="AD182">
        <v>17755.855090000001</v>
      </c>
      <c r="AE182">
        <v>-917.48117000000002</v>
      </c>
      <c r="AF182" t="s">
        <v>117</v>
      </c>
      <c r="AG182">
        <v>566.18865000000005</v>
      </c>
      <c r="AH182">
        <v>22.099699999999999</v>
      </c>
      <c r="AI182" t="s">
        <v>3117</v>
      </c>
    </row>
    <row r="183" spans="1:35" x14ac:dyDescent="0.25">
      <c r="A183" t="s">
        <v>107</v>
      </c>
      <c r="B183" s="3" t="s">
        <v>4</v>
      </c>
      <c r="C183" s="1" t="s">
        <v>108</v>
      </c>
      <c r="D183" s="2" t="s">
        <v>44</v>
      </c>
      <c r="E183" s="1">
        <v>36481.77807</v>
      </c>
      <c r="F183" s="1">
        <v>1285.91374</v>
      </c>
      <c r="G183" s="1">
        <v>9889.9141400000008</v>
      </c>
      <c r="H183" s="1">
        <v>10698.06553</v>
      </c>
      <c r="I183" s="1">
        <v>67654.654840000003</v>
      </c>
      <c r="J183" s="1">
        <v>160441.71976000001</v>
      </c>
      <c r="K183" s="1">
        <v>52770.0556</v>
      </c>
      <c r="L183" s="1">
        <v>98915.666679999995</v>
      </c>
      <c r="M183" s="1">
        <v>0</v>
      </c>
      <c r="N183" s="1">
        <v>54571.876089999998</v>
      </c>
      <c r="O183" s="1">
        <v>1569.7954999999999</v>
      </c>
      <c r="P183" s="1">
        <v>160441.71976000001</v>
      </c>
      <c r="Q183" s="1">
        <v>39870.02306</v>
      </c>
      <c r="R183" s="1">
        <v>61526.053070000002</v>
      </c>
      <c r="S183" s="1">
        <v>1456.73651</v>
      </c>
      <c r="T183" s="1">
        <v>47176.650500000003</v>
      </c>
      <c r="U183" s="1">
        <v>0</v>
      </c>
      <c r="V183" s="1">
        <v>32860.181089999998</v>
      </c>
      <c r="W183" s="1">
        <v>24830.496289999999</v>
      </c>
      <c r="X183" s="1">
        <v>30394.43088</v>
      </c>
      <c r="Y183" s="1">
        <v>12690.48365</v>
      </c>
      <c r="Z183">
        <v>2681.1531199999999</v>
      </c>
      <c r="AA183">
        <v>34.208799999999997</v>
      </c>
      <c r="AB183">
        <v>0</v>
      </c>
      <c r="AC183">
        <v>30.237690000000001</v>
      </c>
      <c r="AD183">
        <v>16607.919239999999</v>
      </c>
      <c r="AE183">
        <v>-818.16611</v>
      </c>
      <c r="AF183" t="s">
        <v>117</v>
      </c>
      <c r="AG183">
        <v>438.62959999999998</v>
      </c>
      <c r="AH183">
        <v>23.757999999999999</v>
      </c>
      <c r="AI183" t="s">
        <v>3118</v>
      </c>
    </row>
    <row r="184" spans="1:35" x14ac:dyDescent="0.25">
      <c r="A184" t="s">
        <v>107</v>
      </c>
      <c r="B184" s="3" t="s">
        <v>4</v>
      </c>
      <c r="C184" s="1" t="s">
        <v>108</v>
      </c>
      <c r="D184" s="2" t="s">
        <v>45</v>
      </c>
      <c r="E184" s="1">
        <v>40057.685149999998</v>
      </c>
      <c r="F184" s="1">
        <v>3929.2882800000002</v>
      </c>
      <c r="G184" s="1">
        <v>13376.532090000001</v>
      </c>
      <c r="H184" s="1">
        <v>14433.36479</v>
      </c>
      <c r="I184" s="1">
        <v>74285.964349999995</v>
      </c>
      <c r="J184" s="1">
        <v>169451.32316</v>
      </c>
      <c r="K184" s="1">
        <v>55700.079259999999</v>
      </c>
      <c r="L184" s="1">
        <v>106525.5395</v>
      </c>
      <c r="M184" s="1">
        <v>0</v>
      </c>
      <c r="N184" s="1">
        <v>55636.70448</v>
      </c>
      <c r="O184" s="1">
        <v>1672.5291999999999</v>
      </c>
      <c r="P184" s="1">
        <v>169451.32316</v>
      </c>
      <c r="Q184" s="1">
        <v>41276.847670000003</v>
      </c>
      <c r="R184" s="1">
        <v>62925.783660000001</v>
      </c>
      <c r="S184" s="1">
        <v>1465.9810600000001</v>
      </c>
      <c r="T184" s="1">
        <v>53043.769090000002</v>
      </c>
      <c r="U184" s="1">
        <v>0</v>
      </c>
      <c r="V184" s="1">
        <v>34356.66244</v>
      </c>
      <c r="W184" s="1">
        <v>26562.365819999999</v>
      </c>
      <c r="X184" s="1">
        <v>31764.095000000001</v>
      </c>
      <c r="Y184" s="1">
        <v>13478.504269999999</v>
      </c>
      <c r="Z184">
        <v>2759.11391</v>
      </c>
      <c r="AA184">
        <v>43.485100000000003</v>
      </c>
      <c r="AB184">
        <v>0</v>
      </c>
      <c r="AC184">
        <v>311.58289000000002</v>
      </c>
      <c r="AD184">
        <v>17357.862450000001</v>
      </c>
      <c r="AE184">
        <v>-710.43489</v>
      </c>
      <c r="AF184" t="s">
        <v>117</v>
      </c>
      <c r="AG184">
        <v>1331.69471</v>
      </c>
      <c r="AH184">
        <v>24.477900000000002</v>
      </c>
      <c r="AI184" t="s">
        <v>3119</v>
      </c>
    </row>
    <row r="185" spans="1:35" x14ac:dyDescent="0.25">
      <c r="A185" t="s">
        <v>107</v>
      </c>
      <c r="B185" s="3" t="s">
        <v>4</v>
      </c>
      <c r="C185" s="1" t="s">
        <v>108</v>
      </c>
      <c r="D185" s="2" t="s">
        <v>42</v>
      </c>
      <c r="E185" s="1">
        <v>40299.175020000002</v>
      </c>
      <c r="F185" s="1">
        <v>2410.86517</v>
      </c>
      <c r="G185" s="1">
        <v>12810.003839999999</v>
      </c>
      <c r="H185" s="1">
        <v>14085.412710000001</v>
      </c>
      <c r="I185" s="1">
        <v>78487.450280000005</v>
      </c>
      <c r="J185" s="1">
        <v>180443.79733</v>
      </c>
      <c r="K185" s="1">
        <v>60261.813240000003</v>
      </c>
      <c r="L185" s="1">
        <v>115740.56733999999</v>
      </c>
      <c r="M185" s="1">
        <v>0</v>
      </c>
      <c r="N185" s="1">
        <v>56658.201379999999</v>
      </c>
      <c r="O185" s="1">
        <v>1865.0707500000001</v>
      </c>
      <c r="P185" s="1">
        <v>180443.79733</v>
      </c>
      <c r="Q185" s="1">
        <v>42858.128859999997</v>
      </c>
      <c r="R185" s="1">
        <v>64703.22999</v>
      </c>
      <c r="S185" s="1">
        <v>1476.5453399999999</v>
      </c>
      <c r="T185" s="1">
        <v>59583.60944</v>
      </c>
      <c r="U185" s="1">
        <v>0</v>
      </c>
      <c r="V185" s="1">
        <v>34608.412940000002</v>
      </c>
      <c r="W185" s="1">
        <v>27851.442040000002</v>
      </c>
      <c r="X185" s="1">
        <v>31877.612649999999</v>
      </c>
      <c r="Y185" s="1">
        <v>14630.301289999999</v>
      </c>
      <c r="Z185">
        <v>3196.55123</v>
      </c>
      <c r="AA185">
        <v>29.669</v>
      </c>
      <c r="AB185">
        <v>12.18769</v>
      </c>
      <c r="AC185">
        <v>407.81000999999998</v>
      </c>
      <c r="AD185">
        <v>19431.979589999999</v>
      </c>
      <c r="AE185">
        <v>-809.82262000000003</v>
      </c>
      <c r="AF185" t="s">
        <v>117</v>
      </c>
      <c r="AG185">
        <v>760.00131999999996</v>
      </c>
      <c r="AH185">
        <v>23.8749</v>
      </c>
      <c r="AI185" t="s">
        <v>3120</v>
      </c>
    </row>
    <row r="186" spans="1:35" x14ac:dyDescent="0.25">
      <c r="A186" t="s">
        <v>107</v>
      </c>
      <c r="B186" s="3" t="s">
        <v>4</v>
      </c>
      <c r="C186" s="1" t="s">
        <v>108</v>
      </c>
      <c r="D186" s="2" t="s">
        <v>46</v>
      </c>
      <c r="E186" s="1">
        <v>40337.708270000003</v>
      </c>
      <c r="F186" s="1">
        <v>2468.41185</v>
      </c>
      <c r="G186" s="1">
        <v>12383.123009999999</v>
      </c>
      <c r="H186" s="1">
        <v>13761.086859999999</v>
      </c>
      <c r="I186" s="1">
        <v>75092.316189999998</v>
      </c>
      <c r="J186" s="1">
        <v>178161.33892000001</v>
      </c>
      <c r="K186" s="1">
        <v>58668.884980000003</v>
      </c>
      <c r="L186" s="1">
        <v>116266.64661</v>
      </c>
      <c r="M186" s="1">
        <v>0</v>
      </c>
      <c r="N186" s="1">
        <v>53589.701679999998</v>
      </c>
      <c r="O186" s="1">
        <v>1968.17734</v>
      </c>
      <c r="P186" s="1">
        <v>178161.33892000001</v>
      </c>
      <c r="Q186" s="1">
        <v>42437.406049999998</v>
      </c>
      <c r="R186" s="1">
        <v>61894.692309999999</v>
      </c>
      <c r="S186" s="1">
        <v>1476.3618799999999</v>
      </c>
      <c r="T186" s="1">
        <v>63658.758070000003</v>
      </c>
      <c r="U186" s="1">
        <v>0</v>
      </c>
      <c r="V186" s="1">
        <v>35212.4064</v>
      </c>
      <c r="W186" s="1">
        <v>29637.69598</v>
      </c>
      <c r="X186" s="1">
        <v>35377.764490000001</v>
      </c>
      <c r="Y186" s="1">
        <v>14476.50662</v>
      </c>
      <c r="Z186">
        <v>3100.65317</v>
      </c>
      <c r="AA186">
        <v>37.319400000000002</v>
      </c>
      <c r="AB186">
        <v>0</v>
      </c>
      <c r="AC186">
        <v>306.86655000000002</v>
      </c>
      <c r="AD186">
        <v>18659.330760000001</v>
      </c>
      <c r="AE186">
        <v>-992.88680999999997</v>
      </c>
      <c r="AF186" t="s">
        <v>117</v>
      </c>
      <c r="AG186">
        <v>784.31970000000001</v>
      </c>
      <c r="AH186">
        <v>22.177299999999999</v>
      </c>
      <c r="AI186" t="s">
        <v>3117</v>
      </c>
    </row>
    <row r="187" spans="1:35" x14ac:dyDescent="0.25">
      <c r="A187" t="s">
        <v>107</v>
      </c>
      <c r="B187" s="3" t="s">
        <v>4</v>
      </c>
      <c r="C187" s="1" t="s">
        <v>108</v>
      </c>
      <c r="D187" s="2" t="s">
        <v>47</v>
      </c>
      <c r="E187" s="1">
        <v>35259.987639999999</v>
      </c>
      <c r="F187" s="1">
        <v>1550.8637100000001</v>
      </c>
      <c r="G187" s="1">
        <v>12227.113590000001</v>
      </c>
      <c r="H187" s="1">
        <v>13653.5141</v>
      </c>
      <c r="I187" s="1">
        <v>69460.375</v>
      </c>
      <c r="J187" s="1">
        <v>175202.95324999999</v>
      </c>
      <c r="K187" s="1">
        <v>54505.174630000001</v>
      </c>
      <c r="L187" s="1">
        <v>114260.34226</v>
      </c>
      <c r="M187" s="1">
        <v>0</v>
      </c>
      <c r="N187" s="1">
        <v>52607.47608</v>
      </c>
      <c r="O187" s="1">
        <v>2033.1261400000001</v>
      </c>
      <c r="P187" s="1">
        <v>175202.95324999999</v>
      </c>
      <c r="Q187" s="1">
        <v>42189.736360000003</v>
      </c>
      <c r="R187" s="1">
        <v>60942.610979999998</v>
      </c>
      <c r="S187" s="1">
        <v>1476.30312</v>
      </c>
      <c r="T187" s="1">
        <v>65514.49783</v>
      </c>
      <c r="U187" s="1">
        <v>0</v>
      </c>
      <c r="V187" s="1">
        <v>31169.51153</v>
      </c>
      <c r="W187" s="1">
        <v>25434.20795</v>
      </c>
      <c r="X187" s="1">
        <v>30945.167570000001</v>
      </c>
      <c r="Y187" s="1">
        <v>13052.42755</v>
      </c>
      <c r="Z187">
        <v>3117.0309400000001</v>
      </c>
      <c r="AA187">
        <v>28.491199999999999</v>
      </c>
      <c r="AB187">
        <v>0</v>
      </c>
      <c r="AC187">
        <v>306.00752999999997</v>
      </c>
      <c r="AD187">
        <v>17156.019680000001</v>
      </c>
      <c r="AE187">
        <v>-883.21091000000001</v>
      </c>
      <c r="AF187" t="s">
        <v>117</v>
      </c>
      <c r="AG187">
        <v>512.21498999999994</v>
      </c>
      <c r="AH187">
        <v>22.709099999999999</v>
      </c>
      <c r="AI187" t="s">
        <v>3118</v>
      </c>
    </row>
    <row r="188" spans="1:35" x14ac:dyDescent="0.25">
      <c r="A188" t="s">
        <v>107</v>
      </c>
      <c r="B188" s="3" t="s">
        <v>4</v>
      </c>
      <c r="C188" s="1" t="s">
        <v>108</v>
      </c>
      <c r="D188" s="2" t="s">
        <v>48</v>
      </c>
      <c r="E188" s="1">
        <v>34185.137900000002</v>
      </c>
      <c r="F188" s="1">
        <v>1690.2032300000001</v>
      </c>
      <c r="G188" s="1">
        <v>12193.987450000001</v>
      </c>
      <c r="H188" s="1">
        <v>13698.81727</v>
      </c>
      <c r="I188" s="1">
        <v>66868.041140000001</v>
      </c>
      <c r="J188" s="1">
        <v>172515.92517</v>
      </c>
      <c r="K188" s="1">
        <v>51441.129569999997</v>
      </c>
      <c r="L188" s="1">
        <v>112313.05464</v>
      </c>
      <c r="M188" s="1">
        <v>0</v>
      </c>
      <c r="N188" s="1">
        <v>52004.656790000001</v>
      </c>
      <c r="O188" s="1">
        <v>2064.8968399999999</v>
      </c>
      <c r="P188" s="1">
        <v>172515.92517</v>
      </c>
      <c r="Q188" s="1">
        <v>40740.482960000001</v>
      </c>
      <c r="R188" s="1">
        <v>60202.87053</v>
      </c>
      <c r="S188" s="1">
        <v>1476.1946800000001</v>
      </c>
      <c r="T188" s="1">
        <v>66500.880680000002</v>
      </c>
      <c r="U188" s="1">
        <v>0</v>
      </c>
      <c r="V188" s="1">
        <v>30386.605019999999</v>
      </c>
      <c r="W188" s="1">
        <v>24651.96891</v>
      </c>
      <c r="X188" s="1">
        <v>30210.260590000002</v>
      </c>
      <c r="Y188" s="1">
        <v>12778.32999</v>
      </c>
      <c r="Z188">
        <v>3056.3634299999999</v>
      </c>
      <c r="AA188">
        <v>42.223799999999997</v>
      </c>
      <c r="AB188">
        <v>0</v>
      </c>
      <c r="AC188">
        <v>325.80916999999999</v>
      </c>
      <c r="AD188">
        <v>17128.378489999999</v>
      </c>
      <c r="AE188">
        <v>-744.82767999999999</v>
      </c>
      <c r="AF188" t="s">
        <v>117</v>
      </c>
      <c r="AG188">
        <v>440.88810000000001</v>
      </c>
      <c r="AH188">
        <v>19.7469</v>
      </c>
      <c r="AI188" t="s">
        <v>3119</v>
      </c>
    </row>
    <row r="189" spans="1:35" x14ac:dyDescent="0.25">
      <c r="A189" t="s">
        <v>107</v>
      </c>
      <c r="B189" s="3" t="s">
        <v>4</v>
      </c>
      <c r="C189" s="1" t="s">
        <v>108</v>
      </c>
      <c r="D189" s="2" t="s">
        <v>49</v>
      </c>
      <c r="E189" s="1">
        <v>34123.138279999999</v>
      </c>
      <c r="F189" s="1">
        <v>30.77786</v>
      </c>
      <c r="G189" s="1">
        <v>11915.33368</v>
      </c>
      <c r="H189" s="1">
        <v>13391.67613</v>
      </c>
      <c r="I189" s="1">
        <v>64222.035860000004</v>
      </c>
      <c r="J189" s="1">
        <v>168491.31414999999</v>
      </c>
      <c r="K189" s="1">
        <v>48555.456720000002</v>
      </c>
      <c r="L189" s="1">
        <v>109373.32982</v>
      </c>
      <c r="M189" s="1">
        <v>0</v>
      </c>
      <c r="N189" s="1">
        <v>50756.76051</v>
      </c>
      <c r="O189" s="1">
        <v>2066.4924500000002</v>
      </c>
      <c r="P189" s="1">
        <v>168491.31414999999</v>
      </c>
      <c r="Q189" s="1">
        <v>39988.724719999998</v>
      </c>
      <c r="R189" s="1">
        <v>59117.984329999999</v>
      </c>
      <c r="S189" s="1">
        <v>1476.10509</v>
      </c>
      <c r="T189" s="1">
        <v>64960.04434</v>
      </c>
      <c r="U189" s="1">
        <v>0</v>
      </c>
      <c r="V189" s="1">
        <v>30149.766039999999</v>
      </c>
      <c r="W189" s="1">
        <v>24096.601050000001</v>
      </c>
      <c r="X189" s="1">
        <v>27894.031370000001</v>
      </c>
      <c r="Y189" s="1">
        <v>12195.960080000001</v>
      </c>
      <c r="Z189">
        <v>3326.44958</v>
      </c>
      <c r="AA189">
        <v>12.648400000000001</v>
      </c>
      <c r="AB189">
        <v>4.2586300000000001</v>
      </c>
      <c r="AC189">
        <v>221.33111</v>
      </c>
      <c r="AD189">
        <v>15819.51</v>
      </c>
      <c r="AE189">
        <v>-796.46289000000002</v>
      </c>
      <c r="AF189" t="s">
        <v>117</v>
      </c>
      <c r="AG189">
        <v>286.62103000000002</v>
      </c>
      <c r="AH189" t="s">
        <v>124</v>
      </c>
      <c r="AI189" t="s">
        <v>3120</v>
      </c>
    </row>
    <row r="190" spans="1:35" x14ac:dyDescent="0.25">
      <c r="A190" t="s">
        <v>107</v>
      </c>
      <c r="B190" s="3" t="s">
        <v>4</v>
      </c>
      <c r="C190" s="1" t="s">
        <v>108</v>
      </c>
      <c r="D190" s="2" t="s">
        <v>50</v>
      </c>
      <c r="E190" s="1">
        <v>32770.925499999998</v>
      </c>
      <c r="F190" s="1">
        <v>798.96709999999996</v>
      </c>
      <c r="G190" s="1">
        <v>15007.08245</v>
      </c>
      <c r="H190" s="1">
        <v>16486.914199999999</v>
      </c>
      <c r="I190" s="1">
        <v>69449.492819999999</v>
      </c>
      <c r="J190" s="1">
        <v>179757.36623000001</v>
      </c>
      <c r="K190" s="1">
        <v>54195.256600000001</v>
      </c>
      <c r="L190" s="1">
        <v>118754.83899</v>
      </c>
      <c r="M190" s="1">
        <v>0</v>
      </c>
      <c r="N190" s="1">
        <v>51497.648959999999</v>
      </c>
      <c r="O190" s="1">
        <v>2219.3358400000002</v>
      </c>
      <c r="P190" s="1">
        <v>179757.36623000001</v>
      </c>
      <c r="Q190" s="1">
        <v>42431.791270000002</v>
      </c>
      <c r="R190" s="1">
        <v>61002.527240000003</v>
      </c>
      <c r="S190" s="1">
        <v>1475.9355800000001</v>
      </c>
      <c r="T190" s="1">
        <v>71297.448820000005</v>
      </c>
      <c r="U190" s="1">
        <v>0</v>
      </c>
      <c r="V190" s="1">
        <v>28835.194500000001</v>
      </c>
      <c r="W190" s="1">
        <v>27474.288789999999</v>
      </c>
      <c r="X190" s="1">
        <v>31226.999260000001</v>
      </c>
      <c r="Y190" s="1">
        <v>12982.655860000001</v>
      </c>
      <c r="Z190">
        <v>3312.3915099999999</v>
      </c>
      <c r="AA190">
        <v>-8.7279</v>
      </c>
      <c r="AB190">
        <v>0</v>
      </c>
      <c r="AC190">
        <v>267.06520999999998</v>
      </c>
      <c r="AD190">
        <v>15159.785260000001</v>
      </c>
      <c r="AE190">
        <v>-1035.50144</v>
      </c>
      <c r="AF190" t="s">
        <v>117</v>
      </c>
      <c r="AG190">
        <v>470.09406999999999</v>
      </c>
      <c r="AH190">
        <v>32.378900000000002</v>
      </c>
      <c r="AI190" t="s">
        <v>3117</v>
      </c>
    </row>
    <row r="191" spans="1:35" x14ac:dyDescent="0.25">
      <c r="A191" t="s">
        <v>107</v>
      </c>
      <c r="B191" s="3" t="s">
        <v>4</v>
      </c>
      <c r="C191" s="1" t="s">
        <v>108</v>
      </c>
      <c r="D191" s="2" t="s">
        <v>51</v>
      </c>
      <c r="E191" s="1">
        <v>29021.085179999998</v>
      </c>
      <c r="F191" s="1">
        <v>474.30596000000003</v>
      </c>
      <c r="G191" s="1">
        <v>14580.16296</v>
      </c>
      <c r="H191" s="1">
        <v>15902.087219999999</v>
      </c>
      <c r="I191" s="1">
        <v>61957.721279999998</v>
      </c>
      <c r="J191" s="1">
        <v>168754.1281</v>
      </c>
      <c r="K191" s="1">
        <v>46504.558879999997</v>
      </c>
      <c r="L191" s="1">
        <v>109675.64481</v>
      </c>
      <c r="M191" s="1">
        <v>0</v>
      </c>
      <c r="N191" s="1">
        <v>49754.207970000003</v>
      </c>
      <c r="O191" s="1">
        <v>2168.9168</v>
      </c>
      <c r="P191" s="1">
        <v>168754.1281</v>
      </c>
      <c r="Q191" s="1">
        <v>41568.23472</v>
      </c>
      <c r="R191" s="1">
        <v>59078.483289999996</v>
      </c>
      <c r="S191" s="1">
        <v>1475.89607</v>
      </c>
      <c r="T191" s="1">
        <v>69406.930300000007</v>
      </c>
      <c r="U191" s="1">
        <v>0</v>
      </c>
      <c r="V191" s="1">
        <v>25403.840919999999</v>
      </c>
      <c r="W191" s="1">
        <v>22488.79247</v>
      </c>
      <c r="X191" s="1">
        <v>26728.808639999999</v>
      </c>
      <c r="Y191" s="1">
        <v>12050.00339</v>
      </c>
      <c r="Z191">
        <v>3251.9909400000001</v>
      </c>
      <c r="AA191">
        <v>-19.078800000000001</v>
      </c>
      <c r="AB191">
        <v>0</v>
      </c>
      <c r="AC191">
        <v>141.93340000000001</v>
      </c>
      <c r="AD191">
        <v>14574.10448</v>
      </c>
      <c r="AE191">
        <v>-904.74246000000005</v>
      </c>
      <c r="AF191" t="s">
        <v>117</v>
      </c>
      <c r="AG191">
        <v>240.0163</v>
      </c>
      <c r="AH191">
        <v>28.930700000000002</v>
      </c>
      <c r="AI191" t="s">
        <v>3118</v>
      </c>
    </row>
    <row r="192" spans="1:35" x14ac:dyDescent="0.25">
      <c r="A192" t="s">
        <v>107</v>
      </c>
      <c r="B192" s="3" t="s">
        <v>4</v>
      </c>
      <c r="C192" s="1" t="s">
        <v>108</v>
      </c>
      <c r="D192" s="2" t="s">
        <v>52</v>
      </c>
      <c r="E192" s="1">
        <v>24743.607199999999</v>
      </c>
      <c r="F192" s="1">
        <v>340.07404000000002</v>
      </c>
      <c r="G192" s="1">
        <v>13800.14516</v>
      </c>
      <c r="H192" s="1">
        <v>15218.296829999999</v>
      </c>
      <c r="I192" s="1">
        <v>60729.536410000001</v>
      </c>
      <c r="J192" s="1">
        <v>165125.81820000001</v>
      </c>
      <c r="K192" s="1">
        <v>45860.005389999998</v>
      </c>
      <c r="L192" s="1">
        <v>107680.66174</v>
      </c>
      <c r="M192" s="1">
        <v>0</v>
      </c>
      <c r="N192" s="1">
        <v>48374.972589999998</v>
      </c>
      <c r="O192" s="1">
        <v>2116.4625099999998</v>
      </c>
      <c r="P192" s="1">
        <v>165125.81820000001</v>
      </c>
      <c r="Q192" s="1">
        <v>40202.973400000003</v>
      </c>
      <c r="R192" s="1">
        <v>57445.156459999998</v>
      </c>
      <c r="S192" s="1">
        <v>1475.59638</v>
      </c>
      <c r="T192" s="1">
        <v>69269.920530000003</v>
      </c>
      <c r="U192" s="1">
        <v>0</v>
      </c>
      <c r="V192" s="1">
        <v>21221.181919999999</v>
      </c>
      <c r="W192" s="1">
        <v>20985.158800000001</v>
      </c>
      <c r="X192" s="1">
        <v>26170.37644</v>
      </c>
      <c r="Y192" s="1">
        <v>11992.579449999999</v>
      </c>
      <c r="Z192">
        <v>3199.8090200000001</v>
      </c>
      <c r="AA192">
        <v>-32.321199999999997</v>
      </c>
      <c r="AB192">
        <v>0</v>
      </c>
      <c r="AC192">
        <v>41.872680000000003</v>
      </c>
      <c r="AD192">
        <v>15771.57459</v>
      </c>
      <c r="AE192">
        <v>-914.60352</v>
      </c>
      <c r="AF192" t="s">
        <v>117</v>
      </c>
      <c r="AG192">
        <v>146.13694000000001</v>
      </c>
      <c r="AH192">
        <v>28.1447</v>
      </c>
      <c r="AI192" t="s">
        <v>3119</v>
      </c>
    </row>
    <row r="193" spans="1:35" x14ac:dyDescent="0.25">
      <c r="A193" t="s">
        <v>107</v>
      </c>
      <c r="B193" s="3" t="s">
        <v>4</v>
      </c>
      <c r="C193" s="1" t="s">
        <v>108</v>
      </c>
      <c r="D193" s="2" t="s">
        <v>53</v>
      </c>
      <c r="E193" s="1">
        <v>31135.426479999998</v>
      </c>
      <c r="F193" s="1">
        <v>1505.9665</v>
      </c>
      <c r="G193" s="1">
        <v>12293.563899999999</v>
      </c>
      <c r="H193" s="1">
        <v>13717.38509</v>
      </c>
      <c r="I193" s="1">
        <v>64472.689460000001</v>
      </c>
      <c r="J193" s="1">
        <v>167593.77020999999</v>
      </c>
      <c r="K193" s="1">
        <v>49685.612309999997</v>
      </c>
      <c r="L193" s="1">
        <v>109817.01609</v>
      </c>
      <c r="M193" s="1">
        <v>0</v>
      </c>
      <c r="N193" s="1">
        <v>48580.502690000001</v>
      </c>
      <c r="O193" s="1">
        <v>2120.3417300000001</v>
      </c>
      <c r="P193" s="1">
        <v>167593.77020999999</v>
      </c>
      <c r="Q193" s="1">
        <v>43439.278299999998</v>
      </c>
      <c r="R193" s="1">
        <v>57776.754119999998</v>
      </c>
      <c r="S193" s="1">
        <v>1484.4965099999999</v>
      </c>
      <c r="T193" s="1">
        <v>67502.772689999998</v>
      </c>
      <c r="U193" s="1">
        <v>0</v>
      </c>
      <c r="V193" s="1">
        <v>27103.549559999999</v>
      </c>
      <c r="W193" s="1">
        <v>23670.6764</v>
      </c>
      <c r="X193" s="1">
        <v>27497.045979999999</v>
      </c>
      <c r="Y193" s="1">
        <v>12030.25094</v>
      </c>
      <c r="Z193">
        <v>3342.1685200000002</v>
      </c>
      <c r="AA193">
        <v>-14.436299999999999</v>
      </c>
      <c r="AB193">
        <v>8.2061700000000002</v>
      </c>
      <c r="AC193">
        <v>161.66987</v>
      </c>
      <c r="AD193">
        <v>16669.300620000002</v>
      </c>
      <c r="AE193">
        <v>-777.37405999999999</v>
      </c>
      <c r="AF193" t="s">
        <v>117</v>
      </c>
      <c r="AG193">
        <v>-683.04495999999995</v>
      </c>
      <c r="AH193" t="s">
        <v>124</v>
      </c>
      <c r="AI193" t="s">
        <v>3120</v>
      </c>
    </row>
    <row r="194" spans="1:35" x14ac:dyDescent="0.25">
      <c r="A194" t="s">
        <v>107</v>
      </c>
      <c r="B194" s="3" t="s">
        <v>4</v>
      </c>
      <c r="C194" s="1" t="s">
        <v>108</v>
      </c>
      <c r="D194" s="2" t="s">
        <v>54</v>
      </c>
      <c r="E194" s="1">
        <v>34097.444759999998</v>
      </c>
      <c r="F194" s="1">
        <v>1204.9375700000001</v>
      </c>
      <c r="G194" s="1">
        <v>12161.699360000001</v>
      </c>
      <c r="H194" s="1">
        <v>14288.745559999999</v>
      </c>
      <c r="I194" s="1">
        <v>66879.947069999995</v>
      </c>
      <c r="J194" s="1">
        <v>167013.70131999999</v>
      </c>
      <c r="K194" s="1">
        <v>52555.508580000002</v>
      </c>
      <c r="L194" s="1">
        <v>107570.35997999999</v>
      </c>
      <c r="M194" s="1">
        <v>0</v>
      </c>
      <c r="N194" s="1">
        <v>50701.141969999997</v>
      </c>
      <c r="O194" s="1">
        <v>2114.0443700000001</v>
      </c>
      <c r="P194" s="1">
        <v>167013.70131999999</v>
      </c>
      <c r="Q194" s="1">
        <v>41770.963539999997</v>
      </c>
      <c r="R194" s="1">
        <v>59443.341339999999</v>
      </c>
      <c r="S194" s="1">
        <v>1504.6665399999999</v>
      </c>
      <c r="T194" s="1">
        <v>62970.794249999999</v>
      </c>
      <c r="U194" s="1">
        <v>0</v>
      </c>
      <c r="V194" s="1">
        <v>29957.63596</v>
      </c>
      <c r="W194" s="1">
        <v>27527.885409999999</v>
      </c>
      <c r="X194" s="1">
        <v>32863.402589999998</v>
      </c>
      <c r="Y194" s="1">
        <v>12654.112660000001</v>
      </c>
      <c r="Z194">
        <v>3318.31943</v>
      </c>
      <c r="AA194">
        <v>-12.7072</v>
      </c>
      <c r="AB194">
        <v>0</v>
      </c>
      <c r="AC194">
        <v>334.33936999999997</v>
      </c>
      <c r="AD194">
        <v>16676.64733</v>
      </c>
      <c r="AE194">
        <v>-744.63778000000002</v>
      </c>
      <c r="AF194" t="s">
        <v>117</v>
      </c>
      <c r="AG194">
        <v>402.19182000000001</v>
      </c>
      <c r="AH194">
        <v>22.292000000000002</v>
      </c>
      <c r="AI194" t="s">
        <v>3117</v>
      </c>
    </row>
    <row r="195" spans="1:35" x14ac:dyDescent="0.25">
      <c r="A195" t="s">
        <v>107</v>
      </c>
      <c r="B195" s="3" t="s">
        <v>4</v>
      </c>
      <c r="C195" s="1" t="s">
        <v>108</v>
      </c>
      <c r="D195" s="2" t="s">
        <v>55</v>
      </c>
      <c r="E195" s="1">
        <v>34993.755879999997</v>
      </c>
      <c r="F195" s="1">
        <v>750.46488999999997</v>
      </c>
      <c r="G195" s="1">
        <v>11118.592479999999</v>
      </c>
      <c r="H195" s="1">
        <v>13096.75021</v>
      </c>
      <c r="I195" s="1">
        <v>63089.220370000003</v>
      </c>
      <c r="J195" s="1">
        <v>162196.38876</v>
      </c>
      <c r="K195" s="1">
        <v>49514.862910000003</v>
      </c>
      <c r="L195" s="1">
        <v>103369.35934</v>
      </c>
      <c r="M195" s="1">
        <v>0</v>
      </c>
      <c r="N195" s="1">
        <v>50163.295290000002</v>
      </c>
      <c r="O195" s="1">
        <v>2103.35547</v>
      </c>
      <c r="P195" s="1">
        <v>162196.38876</v>
      </c>
      <c r="Q195" s="1">
        <v>41687.11262</v>
      </c>
      <c r="R195" s="1">
        <v>58827.029419999999</v>
      </c>
      <c r="S195" s="1">
        <v>1526.7491500000001</v>
      </c>
      <c r="T195" s="1">
        <v>61781.762880000002</v>
      </c>
      <c r="U195" s="1">
        <v>0</v>
      </c>
      <c r="V195" s="1">
        <v>31115.382570000002</v>
      </c>
      <c r="W195" s="1">
        <v>25458.697970000001</v>
      </c>
      <c r="X195" s="1">
        <v>31432.81293</v>
      </c>
      <c r="Y195" s="1">
        <v>11994.726930000001</v>
      </c>
      <c r="Z195">
        <v>3295.6251099999999</v>
      </c>
      <c r="AA195">
        <v>-7.0114000000000001</v>
      </c>
      <c r="AB195">
        <v>0</v>
      </c>
      <c r="AC195">
        <v>160.90773999999999</v>
      </c>
      <c r="AD195">
        <v>16860.314969999999</v>
      </c>
      <c r="AE195">
        <v>-811.51417000000004</v>
      </c>
      <c r="AF195" t="s">
        <v>117</v>
      </c>
      <c r="AG195">
        <v>351.87293</v>
      </c>
      <c r="AH195">
        <v>28.422000000000001</v>
      </c>
      <c r="AI195" t="s">
        <v>3118</v>
      </c>
    </row>
    <row r="196" spans="1:35" x14ac:dyDescent="0.25">
      <c r="A196" t="s">
        <v>107</v>
      </c>
      <c r="B196" s="3" t="s">
        <v>4</v>
      </c>
      <c r="C196" s="1" t="s">
        <v>108</v>
      </c>
      <c r="D196" s="2" t="s">
        <v>56</v>
      </c>
      <c r="E196" s="1">
        <v>36566.424639999997</v>
      </c>
      <c r="F196" s="1">
        <v>1495.93175</v>
      </c>
      <c r="G196" s="1">
        <v>11209.71401</v>
      </c>
      <c r="H196" s="1">
        <v>13216.932119999999</v>
      </c>
      <c r="I196" s="1">
        <v>65549.168650000007</v>
      </c>
      <c r="J196" s="1">
        <v>163672.94482</v>
      </c>
      <c r="K196" s="1">
        <v>50752.786670000001</v>
      </c>
      <c r="L196" s="1">
        <v>103921.66095999999</v>
      </c>
      <c r="M196" s="1">
        <v>0</v>
      </c>
      <c r="N196" s="1">
        <v>51206.328450000001</v>
      </c>
      <c r="O196" s="1">
        <v>2104.70849</v>
      </c>
      <c r="P196" s="1">
        <v>163672.94482</v>
      </c>
      <c r="Q196" s="1">
        <v>41029.633900000001</v>
      </c>
      <c r="R196" s="1">
        <v>59751.283860000003</v>
      </c>
      <c r="S196" s="1">
        <v>1558.6721500000001</v>
      </c>
      <c r="T196" s="1">
        <v>62962.843970000002</v>
      </c>
      <c r="U196" s="1">
        <v>0</v>
      </c>
      <c r="V196" s="1">
        <v>32077.367630000001</v>
      </c>
      <c r="W196" s="1">
        <v>26651.241440000002</v>
      </c>
      <c r="X196" s="1">
        <v>34309.069680000001</v>
      </c>
      <c r="Y196" s="1">
        <v>11501.108920000001</v>
      </c>
      <c r="Z196">
        <v>3291.2650899999999</v>
      </c>
      <c r="AA196">
        <v>1.6991000000000001</v>
      </c>
      <c r="AB196">
        <v>0</v>
      </c>
      <c r="AC196">
        <v>297.96355</v>
      </c>
      <c r="AD196">
        <v>19796.020260000001</v>
      </c>
      <c r="AE196">
        <v>-683.98202000000003</v>
      </c>
      <c r="AF196" t="s">
        <v>117</v>
      </c>
      <c r="AG196">
        <v>449.65440999999998</v>
      </c>
      <c r="AH196">
        <v>21.770900000000001</v>
      </c>
      <c r="AI196" t="s">
        <v>3119</v>
      </c>
    </row>
    <row r="197" spans="1:35" x14ac:dyDescent="0.25">
      <c r="A197" t="s">
        <v>107</v>
      </c>
      <c r="B197" s="3" t="s">
        <v>4</v>
      </c>
      <c r="C197" s="1" t="s">
        <v>108</v>
      </c>
      <c r="D197" s="2" t="s">
        <v>57</v>
      </c>
      <c r="E197" s="1">
        <v>35335.113080000003</v>
      </c>
      <c r="F197" s="1">
        <v>1340.67318</v>
      </c>
      <c r="G197" s="1">
        <v>10473.62119</v>
      </c>
      <c r="H197" s="1">
        <v>12436.187690000001</v>
      </c>
      <c r="I197" s="1">
        <v>63522.459929999997</v>
      </c>
      <c r="J197" s="1">
        <v>149199.52616000001</v>
      </c>
      <c r="K197" s="1">
        <v>46509.176449999999</v>
      </c>
      <c r="L197" s="1">
        <v>89304.933640000003</v>
      </c>
      <c r="M197" s="1">
        <v>0</v>
      </c>
      <c r="N197" s="1">
        <v>51405.521390000002</v>
      </c>
      <c r="O197" s="1">
        <v>2060.64428</v>
      </c>
      <c r="P197" s="1">
        <v>149199.52616000001</v>
      </c>
      <c r="Q197" s="1">
        <v>39318.932110000002</v>
      </c>
      <c r="R197" s="1">
        <v>59894.592519999998</v>
      </c>
      <c r="S197" s="1">
        <v>1586.9772499999999</v>
      </c>
      <c r="T197" s="1">
        <v>48527.893109999997</v>
      </c>
      <c r="U197" s="1">
        <v>0</v>
      </c>
      <c r="V197" s="1">
        <v>31085.442599999998</v>
      </c>
      <c r="W197" s="1">
        <v>25836.6024</v>
      </c>
      <c r="X197" s="1">
        <v>31942.32372</v>
      </c>
      <c r="Y197" s="1">
        <v>10953.361269999999</v>
      </c>
      <c r="Z197">
        <v>3211.31657</v>
      </c>
      <c r="AA197">
        <v>107.892</v>
      </c>
      <c r="AB197">
        <v>128.03898000000001</v>
      </c>
      <c r="AC197">
        <v>200.86634000000001</v>
      </c>
      <c r="AD197">
        <v>18810.052670000001</v>
      </c>
      <c r="AE197">
        <v>-702.48170000000005</v>
      </c>
      <c r="AF197" t="s">
        <v>117</v>
      </c>
      <c r="AG197">
        <v>462.52141999999998</v>
      </c>
      <c r="AH197">
        <v>24.395099999999999</v>
      </c>
      <c r="AI197" t="s">
        <v>3120</v>
      </c>
    </row>
    <row r="198" spans="1:35" x14ac:dyDescent="0.25">
      <c r="A198" t="s">
        <v>107</v>
      </c>
      <c r="B198" s="3" t="s">
        <v>4</v>
      </c>
      <c r="C198" s="1" t="s">
        <v>108</v>
      </c>
      <c r="D198" s="2" t="s">
        <v>58</v>
      </c>
      <c r="E198" s="1">
        <v>38691.436930000003</v>
      </c>
      <c r="F198" s="1">
        <v>1211.0285799999999</v>
      </c>
      <c r="G198" s="1">
        <v>12284.07238</v>
      </c>
      <c r="H198" s="1">
        <v>13987.32171</v>
      </c>
      <c r="I198" s="1">
        <v>66896.577539999998</v>
      </c>
      <c r="J198" s="1">
        <v>153188.6434</v>
      </c>
      <c r="K198" s="1">
        <v>50597.338589999999</v>
      </c>
      <c r="L198" s="1">
        <v>94117.641220000005</v>
      </c>
      <c r="M198" s="1">
        <v>0</v>
      </c>
      <c r="N198" s="1">
        <v>50499.403030000001</v>
      </c>
      <c r="O198" s="1">
        <v>2087.9825000000001</v>
      </c>
      <c r="P198" s="1">
        <v>153188.6434</v>
      </c>
      <c r="Q198" s="1">
        <v>38063.291279999998</v>
      </c>
      <c r="R198" s="1">
        <v>59071.002180000003</v>
      </c>
      <c r="S198" s="1">
        <v>1586.54817</v>
      </c>
      <c r="T198" s="1">
        <v>48204.484380000002</v>
      </c>
      <c r="U198" s="1">
        <v>0</v>
      </c>
      <c r="V198" s="1">
        <v>33970.696830000001</v>
      </c>
      <c r="W198" s="1">
        <v>28828.400880000001</v>
      </c>
      <c r="X198" s="1">
        <v>34047.787470000003</v>
      </c>
      <c r="Y198" s="1">
        <v>11898.819680000001</v>
      </c>
      <c r="Z198">
        <v>3241.6807199999998</v>
      </c>
      <c r="AA198">
        <v>109.4361</v>
      </c>
      <c r="AB198">
        <v>0</v>
      </c>
      <c r="AC198">
        <v>357.22554000000002</v>
      </c>
      <c r="AD198">
        <v>17743.617569999999</v>
      </c>
      <c r="AE198">
        <v>-909.72064</v>
      </c>
      <c r="AF198" t="s">
        <v>117</v>
      </c>
      <c r="AG198">
        <v>394.64066000000003</v>
      </c>
      <c r="AH198">
        <v>22.649100000000001</v>
      </c>
      <c r="AI198" t="s">
        <v>3117</v>
      </c>
    </row>
    <row r="199" spans="1:35" x14ac:dyDescent="0.25">
      <c r="A199" t="s">
        <v>107</v>
      </c>
      <c r="B199" s="3" t="s">
        <v>4</v>
      </c>
      <c r="C199" s="1" t="s">
        <v>108</v>
      </c>
      <c r="D199" s="2" t="s">
        <v>59</v>
      </c>
      <c r="E199" s="1">
        <v>35844.269220000002</v>
      </c>
      <c r="F199" s="1">
        <v>924.84466999999995</v>
      </c>
      <c r="G199" s="1">
        <v>9372.3573300000007</v>
      </c>
      <c r="H199" s="1">
        <v>11650.48213</v>
      </c>
      <c r="I199" s="1">
        <v>61054.137690000003</v>
      </c>
      <c r="J199" s="1">
        <v>146395.59023999999</v>
      </c>
      <c r="K199" s="1">
        <v>44363.297939999997</v>
      </c>
      <c r="L199" s="1">
        <v>88161.226020000002</v>
      </c>
      <c r="M199" s="1">
        <v>0</v>
      </c>
      <c r="N199" s="1">
        <v>50040.180189999999</v>
      </c>
      <c r="O199" s="1">
        <v>2018.5046</v>
      </c>
      <c r="P199" s="1">
        <v>146395.59023999999</v>
      </c>
      <c r="Q199" s="1">
        <v>36319.644800000002</v>
      </c>
      <c r="R199" s="1">
        <v>58234.364229999999</v>
      </c>
      <c r="S199" s="1">
        <v>1586.412</v>
      </c>
      <c r="T199" s="1">
        <v>44807.885320000001</v>
      </c>
      <c r="U199" s="1">
        <v>0</v>
      </c>
      <c r="V199" s="1">
        <v>31512.102080000001</v>
      </c>
      <c r="W199" s="1">
        <v>25971.255420000001</v>
      </c>
      <c r="X199" s="1">
        <v>32641.84607</v>
      </c>
      <c r="Y199" s="1">
        <v>10687.20067</v>
      </c>
      <c r="Z199">
        <v>3076.9175700000001</v>
      </c>
      <c r="AA199">
        <v>118.6533</v>
      </c>
      <c r="AB199">
        <v>0</v>
      </c>
      <c r="AC199">
        <v>237.38820000000001</v>
      </c>
      <c r="AD199">
        <v>17058.79146</v>
      </c>
      <c r="AE199">
        <v>-655.08214999999996</v>
      </c>
      <c r="AF199" t="s">
        <v>117</v>
      </c>
      <c r="AG199">
        <v>534.55520999999999</v>
      </c>
      <c r="AH199">
        <v>33.716200000000001</v>
      </c>
      <c r="AI199" t="s">
        <v>3118</v>
      </c>
    </row>
    <row r="200" spans="1:35" x14ac:dyDescent="0.25">
      <c r="A200" t="s">
        <v>107</v>
      </c>
      <c r="B200" s="3" t="s">
        <v>4</v>
      </c>
      <c r="C200" s="1" t="s">
        <v>108</v>
      </c>
      <c r="D200" s="2" t="s">
        <v>60</v>
      </c>
      <c r="E200" s="1">
        <v>34964.463400000001</v>
      </c>
      <c r="F200" s="1">
        <v>1843.67563</v>
      </c>
      <c r="G200" s="1">
        <v>9068.4683499999992</v>
      </c>
      <c r="H200" s="1">
        <v>11317.918079999999</v>
      </c>
      <c r="I200" s="1">
        <v>61689.04924</v>
      </c>
      <c r="J200" s="1">
        <v>146199.29190000001</v>
      </c>
      <c r="K200" s="1">
        <v>44370.779110000003</v>
      </c>
      <c r="L200" s="1">
        <v>88841.089070000002</v>
      </c>
      <c r="M200" s="1">
        <v>0</v>
      </c>
      <c r="N200" s="1">
        <v>49139.869839999999</v>
      </c>
      <c r="O200" s="1">
        <v>2068.6305200000002</v>
      </c>
      <c r="P200" s="1">
        <v>146199.29190000001</v>
      </c>
      <c r="Q200" s="1">
        <v>36854.620439999999</v>
      </c>
      <c r="R200" s="1">
        <v>57358.202830000002</v>
      </c>
      <c r="S200" s="1">
        <v>1586.21551</v>
      </c>
      <c r="T200" s="1">
        <v>45021.843730000001</v>
      </c>
      <c r="U200" s="1">
        <v>0</v>
      </c>
      <c r="V200" s="1">
        <v>30427.20234</v>
      </c>
      <c r="W200" s="1">
        <v>26728.438239999999</v>
      </c>
      <c r="X200" s="1">
        <v>33203.303110000001</v>
      </c>
      <c r="Y200" s="1">
        <v>10918.63983</v>
      </c>
      <c r="Z200">
        <v>3091.2216800000001</v>
      </c>
      <c r="AA200">
        <v>115.6983</v>
      </c>
      <c r="AB200">
        <v>0</v>
      </c>
      <c r="AC200">
        <v>373.73692999999997</v>
      </c>
      <c r="AD200">
        <v>17345.543679999999</v>
      </c>
      <c r="AE200">
        <v>-573.07833000000005</v>
      </c>
      <c r="AF200" t="s">
        <v>117</v>
      </c>
      <c r="AG200">
        <v>458.45364000000001</v>
      </c>
      <c r="AH200">
        <v>18.776599999999998</v>
      </c>
      <c r="AI200" t="s">
        <v>3119</v>
      </c>
    </row>
    <row r="201" spans="1:35" x14ac:dyDescent="0.25">
      <c r="A201" t="s">
        <v>107</v>
      </c>
      <c r="B201" s="3" t="s">
        <v>4</v>
      </c>
      <c r="C201" s="1" t="s">
        <v>108</v>
      </c>
      <c r="D201" s="2" t="s">
        <v>61</v>
      </c>
      <c r="E201" s="1">
        <v>17733.836350000001</v>
      </c>
      <c r="F201" s="1">
        <v>1355.88726</v>
      </c>
      <c r="G201" s="1">
        <v>9467.1724300000005</v>
      </c>
      <c r="H201" s="1">
        <v>11794.614750000001</v>
      </c>
      <c r="I201" s="1">
        <v>63827.139219999997</v>
      </c>
      <c r="J201" s="1">
        <v>151000.32728999999</v>
      </c>
      <c r="K201" s="1">
        <v>46296.673719999999</v>
      </c>
      <c r="L201" s="1">
        <v>92008.648019999993</v>
      </c>
      <c r="M201" s="1">
        <v>0</v>
      </c>
      <c r="N201" s="1">
        <v>50208.815519999996</v>
      </c>
      <c r="O201" s="1">
        <v>2160.1903000000002</v>
      </c>
      <c r="P201" s="1">
        <v>151000.32728999999</v>
      </c>
      <c r="Q201" s="1">
        <v>37511.569029999999</v>
      </c>
      <c r="R201" s="1">
        <v>58991.679270000001</v>
      </c>
      <c r="S201" s="1">
        <v>1585.9292499999999</v>
      </c>
      <c r="T201" s="1">
        <v>48485.290180000004</v>
      </c>
      <c r="U201" s="1">
        <v>0</v>
      </c>
      <c r="V201" s="1">
        <v>13094.873740000001</v>
      </c>
      <c r="W201" s="1">
        <v>25594.40826</v>
      </c>
      <c r="X201" s="1">
        <v>31705.58034</v>
      </c>
      <c r="Y201" s="1">
        <v>11340.35175</v>
      </c>
      <c r="Z201">
        <v>3422.9086900000002</v>
      </c>
      <c r="AA201">
        <v>8.4459</v>
      </c>
      <c r="AB201">
        <v>334.01441999999997</v>
      </c>
      <c r="AC201">
        <v>177.54344</v>
      </c>
      <c r="AD201">
        <v>18131.65191</v>
      </c>
      <c r="AE201">
        <v>-567.70399999999995</v>
      </c>
      <c r="AF201" t="s">
        <v>117</v>
      </c>
      <c r="AG201">
        <v>394.96258999999998</v>
      </c>
      <c r="AH201">
        <v>22.247900000000001</v>
      </c>
      <c r="AI201" t="s">
        <v>3120</v>
      </c>
    </row>
    <row r="202" spans="1:35" x14ac:dyDescent="0.25">
      <c r="A202" t="s">
        <v>107</v>
      </c>
      <c r="B202" s="3" t="s">
        <v>4</v>
      </c>
      <c r="C202" s="1" t="s">
        <v>108</v>
      </c>
      <c r="D202" s="2" t="s">
        <v>62</v>
      </c>
      <c r="E202" s="1">
        <v>17995.17023</v>
      </c>
      <c r="F202" s="1">
        <v>1439.8100099999999</v>
      </c>
      <c r="G202" s="1">
        <v>9717.2104500000005</v>
      </c>
      <c r="H202" s="1">
        <v>11900.19087</v>
      </c>
      <c r="I202" s="1">
        <v>63074.150970000002</v>
      </c>
      <c r="J202" s="1">
        <v>147153.48681</v>
      </c>
      <c r="K202" s="1">
        <v>46120.912649999998</v>
      </c>
      <c r="L202" s="1">
        <v>90981.595350000003</v>
      </c>
      <c r="M202" s="1">
        <v>0</v>
      </c>
      <c r="N202" s="1">
        <v>47800.115380000003</v>
      </c>
      <c r="O202" s="1">
        <v>2024.34412</v>
      </c>
      <c r="P202" s="1">
        <v>147153.48681</v>
      </c>
      <c r="Q202" s="1">
        <v>34530.900670000003</v>
      </c>
      <c r="R202" s="1">
        <v>56171.891459999999</v>
      </c>
      <c r="S202" s="1">
        <v>1585.74639</v>
      </c>
      <c r="T202" s="1">
        <v>45953.930800000002</v>
      </c>
      <c r="U202" s="1">
        <v>0</v>
      </c>
      <c r="V202" s="1">
        <v>13640.95529</v>
      </c>
      <c r="W202" s="1">
        <v>26401.72236</v>
      </c>
      <c r="X202" s="1">
        <v>32463.64804</v>
      </c>
      <c r="Y202" s="1">
        <v>11555.413500000001</v>
      </c>
      <c r="Z202">
        <v>3084.5119199999999</v>
      </c>
      <c r="AA202">
        <v>15.399800000000001</v>
      </c>
      <c r="AB202">
        <v>0</v>
      </c>
      <c r="AC202">
        <v>472.72161999999997</v>
      </c>
      <c r="AD202">
        <v>16951.746780000001</v>
      </c>
      <c r="AE202">
        <v>-671.1413</v>
      </c>
      <c r="AF202" t="s">
        <v>117</v>
      </c>
      <c r="AG202">
        <v>606.25027999999998</v>
      </c>
      <c r="AH202">
        <v>27.405200000000001</v>
      </c>
      <c r="AI202" t="s">
        <v>3117</v>
      </c>
    </row>
    <row r="203" spans="1:35" x14ac:dyDescent="0.25">
      <c r="A203" t="s">
        <v>107</v>
      </c>
      <c r="B203" s="3" t="s">
        <v>4</v>
      </c>
      <c r="C203" s="1" t="s">
        <v>108</v>
      </c>
      <c r="D203" s="2" t="s">
        <v>63</v>
      </c>
      <c r="E203" s="1">
        <v>16521.308389999998</v>
      </c>
      <c r="F203" s="1">
        <v>1209.4133899999999</v>
      </c>
      <c r="G203" s="1">
        <v>9089.9956700000002</v>
      </c>
      <c r="H203" s="1">
        <v>11383.07316</v>
      </c>
      <c r="I203" s="1">
        <v>59205.770199999999</v>
      </c>
      <c r="J203" s="1">
        <v>141816.22849000001</v>
      </c>
      <c r="K203" s="1">
        <v>41626.009740000001</v>
      </c>
      <c r="L203" s="1">
        <v>87029.604699999996</v>
      </c>
      <c r="M203" s="1">
        <v>0</v>
      </c>
      <c r="N203" s="1">
        <v>46549.343330000003</v>
      </c>
      <c r="O203" s="1">
        <v>2022.6188099999999</v>
      </c>
      <c r="P203" s="1">
        <v>141816.22849000001</v>
      </c>
      <c r="Q203" s="1">
        <v>33779.04941</v>
      </c>
      <c r="R203" s="1">
        <v>54786.623789999998</v>
      </c>
      <c r="S203" s="1">
        <v>1585.7079900000001</v>
      </c>
      <c r="T203" s="1">
        <v>45024.286780000002</v>
      </c>
      <c r="U203" s="1">
        <v>0</v>
      </c>
      <c r="V203" s="1">
        <v>12402.9035</v>
      </c>
      <c r="W203" s="1">
        <v>24759.86765</v>
      </c>
      <c r="X203" s="1">
        <v>30216.42799</v>
      </c>
      <c r="Y203" s="1">
        <v>10553.678400000001</v>
      </c>
      <c r="Z203">
        <v>3001.9802599999998</v>
      </c>
      <c r="AA203">
        <v>32.426499999999997</v>
      </c>
      <c r="AB203">
        <v>0</v>
      </c>
      <c r="AC203">
        <v>232.99142000000001</v>
      </c>
      <c r="AD203">
        <v>15957.496859999999</v>
      </c>
      <c r="AE203">
        <v>-594.84034999999994</v>
      </c>
      <c r="AF203" t="s">
        <v>117</v>
      </c>
      <c r="AG203">
        <v>499.65807999999998</v>
      </c>
      <c r="AH203">
        <v>27.0503</v>
      </c>
      <c r="AI203" t="s">
        <v>3118</v>
      </c>
    </row>
    <row r="204" spans="1:35" x14ac:dyDescent="0.25">
      <c r="A204" t="s">
        <v>107</v>
      </c>
      <c r="B204" s="3" t="s">
        <v>4</v>
      </c>
      <c r="C204" s="1" t="s">
        <v>108</v>
      </c>
      <c r="D204" s="2" t="s">
        <v>64</v>
      </c>
      <c r="E204" s="1">
        <v>15994.160190000001</v>
      </c>
      <c r="F204" s="1">
        <v>1048.75594</v>
      </c>
      <c r="G204" s="1">
        <v>9301.9539000000004</v>
      </c>
      <c r="H204" s="1">
        <v>11580.290999999999</v>
      </c>
      <c r="I204" s="1">
        <v>56504.446049999999</v>
      </c>
      <c r="J204" s="1">
        <v>138050.01887</v>
      </c>
      <c r="K204" s="1">
        <v>39846.405500000001</v>
      </c>
      <c r="L204" s="1">
        <v>85488.778380000003</v>
      </c>
      <c r="M204" s="1">
        <v>0</v>
      </c>
      <c r="N204" s="1">
        <v>44466.31912</v>
      </c>
      <c r="O204" s="1">
        <v>2032.91938</v>
      </c>
      <c r="P204" s="1">
        <v>138050.01887</v>
      </c>
      <c r="Q204" s="1">
        <v>32622.788710000001</v>
      </c>
      <c r="R204" s="1">
        <v>52561.240489999996</v>
      </c>
      <c r="S204" s="1">
        <v>1585.5775900000001</v>
      </c>
      <c r="T204" s="1">
        <v>46619.690710000003</v>
      </c>
      <c r="U204" s="1">
        <v>0</v>
      </c>
      <c r="V204" s="1">
        <v>12058.22752</v>
      </c>
      <c r="W204" s="1">
        <v>22226.883689999999</v>
      </c>
      <c r="X204" s="1">
        <v>27179.65883</v>
      </c>
      <c r="Y204" s="1">
        <v>9635.8569499999994</v>
      </c>
      <c r="Z204">
        <v>3011.2965399999998</v>
      </c>
      <c r="AA204">
        <v>17.6023</v>
      </c>
      <c r="AB204">
        <v>0</v>
      </c>
      <c r="AC204">
        <v>254.27516</v>
      </c>
      <c r="AD204">
        <v>15974.762849999999</v>
      </c>
      <c r="AE204">
        <v>-663.96937000000003</v>
      </c>
      <c r="AF204" t="s">
        <v>117</v>
      </c>
      <c r="AG204">
        <v>318.77865000000003</v>
      </c>
      <c r="AH204">
        <v>21.441299999999998</v>
      </c>
      <c r="AI204" t="s">
        <v>3119</v>
      </c>
    </row>
    <row r="205" spans="1:35" x14ac:dyDescent="0.25">
      <c r="A205" t="s">
        <v>107</v>
      </c>
      <c r="B205" s="3" t="s">
        <v>4</v>
      </c>
      <c r="C205" s="1" t="s">
        <v>108</v>
      </c>
      <c r="D205" s="2" t="s">
        <v>65</v>
      </c>
      <c r="E205" s="1">
        <v>15576.12579</v>
      </c>
      <c r="F205" s="1">
        <v>616.66368999999997</v>
      </c>
      <c r="G205" s="1">
        <v>10273.668320000001</v>
      </c>
      <c r="H205" s="1">
        <v>12713.20198</v>
      </c>
      <c r="I205" s="1">
        <v>58002.377549999997</v>
      </c>
      <c r="J205" s="1">
        <v>141287.50885000001</v>
      </c>
      <c r="K205" s="1">
        <v>41953.740539999999</v>
      </c>
      <c r="L205" s="1">
        <v>89368.126900000003</v>
      </c>
      <c r="M205" s="1">
        <v>0</v>
      </c>
      <c r="N205" s="1">
        <v>44100.870620000002</v>
      </c>
      <c r="O205" s="1">
        <v>1979.91931</v>
      </c>
      <c r="P205" s="1">
        <v>141287.50885000001</v>
      </c>
      <c r="Q205" s="1">
        <v>32513.399590000001</v>
      </c>
      <c r="R205" s="1">
        <v>51919.381950000003</v>
      </c>
      <c r="S205" s="1">
        <v>1585.47963</v>
      </c>
      <c r="T205" s="1">
        <v>49806.718240000002</v>
      </c>
      <c r="U205" s="1">
        <v>0</v>
      </c>
      <c r="V205" s="1">
        <v>12358.054</v>
      </c>
      <c r="W205" s="1">
        <v>22431.92859</v>
      </c>
      <c r="X205" s="1">
        <v>27015.29189</v>
      </c>
      <c r="Y205" s="1">
        <v>9956.3947700000008</v>
      </c>
      <c r="Z205">
        <v>2219.0852399999999</v>
      </c>
      <c r="AA205">
        <v>15.053699999999999</v>
      </c>
      <c r="AB205">
        <v>560.89687000000004</v>
      </c>
      <c r="AC205">
        <v>163.48878999999999</v>
      </c>
      <c r="AD205">
        <v>14898.32309</v>
      </c>
      <c r="AE205">
        <v>-399.49776000000003</v>
      </c>
      <c r="AF205" t="s">
        <v>117</v>
      </c>
      <c r="AG205">
        <v>-41.865470000000002</v>
      </c>
      <c r="AH205" t="s">
        <v>124</v>
      </c>
      <c r="AI205" t="s">
        <v>3120</v>
      </c>
    </row>
    <row r="206" spans="1:35" x14ac:dyDescent="0.25">
      <c r="A206" t="s">
        <v>107</v>
      </c>
      <c r="B206" s="3" t="s">
        <v>4</v>
      </c>
      <c r="C206" s="1" t="s">
        <v>108</v>
      </c>
      <c r="D206" s="2" t="s">
        <v>66</v>
      </c>
      <c r="E206" s="1">
        <v>15044.13618</v>
      </c>
      <c r="F206" s="1">
        <v>1642.0641499999999</v>
      </c>
      <c r="G206" s="1">
        <v>12157.129919999999</v>
      </c>
      <c r="H206" s="1">
        <v>15784.67575</v>
      </c>
      <c r="I206" s="1">
        <v>59632.450530000002</v>
      </c>
      <c r="J206" s="1">
        <v>128986.07395000001</v>
      </c>
      <c r="K206" s="1">
        <v>40621.034070000002</v>
      </c>
      <c r="L206" s="1">
        <v>85328.783100000001</v>
      </c>
      <c r="M206" s="1">
        <v>0</v>
      </c>
      <c r="N206" s="1">
        <v>39872.605839999997</v>
      </c>
      <c r="O206" s="1">
        <v>1892.6936800000001</v>
      </c>
      <c r="P206" s="1">
        <v>128986.07395000001</v>
      </c>
      <c r="Q206" s="1">
        <v>30160.657800000001</v>
      </c>
      <c r="R206" s="1">
        <v>43657.290849999998</v>
      </c>
      <c r="S206" s="1">
        <v>1585.23171</v>
      </c>
      <c r="T206" s="1">
        <v>48185.84734</v>
      </c>
      <c r="U206" s="1">
        <v>0</v>
      </c>
      <c r="V206" s="1">
        <v>11505.412619999999</v>
      </c>
      <c r="W206" s="1">
        <v>21825.814590000002</v>
      </c>
      <c r="X206" s="1">
        <v>28686.559379999999</v>
      </c>
      <c r="Y206" s="1">
        <v>9559.5968799999991</v>
      </c>
      <c r="Z206">
        <v>1968.4538500000001</v>
      </c>
      <c r="AA206">
        <v>-3.0042</v>
      </c>
      <c r="AB206">
        <v>0</v>
      </c>
      <c r="AC206">
        <v>266.39827000000002</v>
      </c>
      <c r="AD206">
        <v>14330.688679999999</v>
      </c>
      <c r="AE206">
        <v>-362.68948999999998</v>
      </c>
      <c r="AF206" t="s">
        <v>117</v>
      </c>
      <c r="AG206">
        <v>614.62951999999996</v>
      </c>
      <c r="AH206">
        <v>25.923400000000001</v>
      </c>
      <c r="AI206" t="s">
        <v>3117</v>
      </c>
    </row>
    <row r="207" spans="1:35" x14ac:dyDescent="0.25">
      <c r="A207" t="s">
        <v>107</v>
      </c>
      <c r="B207" s="3" t="s">
        <v>4</v>
      </c>
      <c r="C207" s="1" t="s">
        <v>108</v>
      </c>
      <c r="D207" s="2" t="s">
        <v>67</v>
      </c>
      <c r="E207" s="1">
        <v>13871.54754</v>
      </c>
      <c r="F207" s="1">
        <v>779.85681</v>
      </c>
      <c r="G207" s="1">
        <v>12987.83489</v>
      </c>
      <c r="H207" s="1">
        <v>16533.26066</v>
      </c>
      <c r="I207" s="1">
        <v>59396.41474</v>
      </c>
      <c r="J207" s="1">
        <v>134579.25234000001</v>
      </c>
      <c r="K207" s="1">
        <v>39915.605380000001</v>
      </c>
      <c r="L207" s="1">
        <v>89373.081749999998</v>
      </c>
      <c r="M207" s="1">
        <v>0</v>
      </c>
      <c r="N207" s="1">
        <v>41254.277289999998</v>
      </c>
      <c r="O207" s="1">
        <v>2207.0698200000002</v>
      </c>
      <c r="P207" s="1">
        <v>134579.25234000001</v>
      </c>
      <c r="Q207" s="1">
        <v>33294.830370000003</v>
      </c>
      <c r="R207" s="1">
        <v>45206.170590000002</v>
      </c>
      <c r="S207" s="1">
        <v>1585.12174</v>
      </c>
      <c r="T207" s="1">
        <v>54990.085509999997</v>
      </c>
      <c r="U207" s="1">
        <v>0</v>
      </c>
      <c r="V207" s="1">
        <v>11023.29284</v>
      </c>
      <c r="W207" s="1">
        <v>20048.52103</v>
      </c>
      <c r="X207" s="1">
        <v>27098.25678</v>
      </c>
      <c r="Y207" s="1">
        <v>9837.9953999999998</v>
      </c>
      <c r="Z207">
        <v>2282.2808799999998</v>
      </c>
      <c r="AA207">
        <v>-21.3079</v>
      </c>
      <c r="AB207">
        <v>0</v>
      </c>
      <c r="AC207">
        <v>160.95778999999999</v>
      </c>
      <c r="AD207">
        <v>16142.35471</v>
      </c>
      <c r="AE207">
        <v>-376.38112999999998</v>
      </c>
      <c r="AF207" t="s">
        <v>117</v>
      </c>
      <c r="AG207">
        <v>282.69562999999999</v>
      </c>
      <c r="AH207">
        <v>24.753499999999999</v>
      </c>
      <c r="AI207" t="s">
        <v>3118</v>
      </c>
    </row>
    <row r="208" spans="1:35" x14ac:dyDescent="0.25">
      <c r="A208" t="s">
        <v>107</v>
      </c>
      <c r="B208" s="3" t="s">
        <v>4</v>
      </c>
      <c r="C208" s="1" t="s">
        <v>108</v>
      </c>
      <c r="D208" s="2" t="s">
        <v>68</v>
      </c>
      <c r="E208" s="1">
        <v>14876.85801</v>
      </c>
      <c r="F208" s="1">
        <v>981.97571000000005</v>
      </c>
      <c r="G208" s="1">
        <v>12758.67319</v>
      </c>
      <c r="H208" s="1">
        <v>17109.537209999999</v>
      </c>
      <c r="I208" s="1">
        <v>60484.022879999997</v>
      </c>
      <c r="J208" s="1">
        <v>137036.22755000001</v>
      </c>
      <c r="K208" s="1">
        <v>41472.93262</v>
      </c>
      <c r="L208" s="1">
        <v>91799.1391</v>
      </c>
      <c r="M208" s="1">
        <v>0</v>
      </c>
      <c r="N208" s="1">
        <v>41310.17884</v>
      </c>
      <c r="O208" s="1">
        <v>2178.6259300000002</v>
      </c>
      <c r="P208" s="1">
        <v>137036.22755000001</v>
      </c>
      <c r="Q208" s="1">
        <v>31995.09087</v>
      </c>
      <c r="R208" s="1">
        <v>45237.088450000003</v>
      </c>
      <c r="S208" s="1">
        <v>1584.7712200000001</v>
      </c>
      <c r="T208" s="1">
        <v>56466.086450000003</v>
      </c>
      <c r="U208" s="1">
        <v>0</v>
      </c>
      <c r="V208" s="1">
        <v>12313.744049999999</v>
      </c>
      <c r="W208" s="1">
        <v>20272.397970000002</v>
      </c>
      <c r="X208" s="1">
        <v>27807.55515</v>
      </c>
      <c r="Y208" s="1">
        <v>9596.64012</v>
      </c>
      <c r="Z208">
        <v>2183.39734</v>
      </c>
      <c r="AA208">
        <v>-16.058</v>
      </c>
      <c r="AB208">
        <v>0</v>
      </c>
      <c r="AC208">
        <v>167.68099000000001</v>
      </c>
      <c r="AD208">
        <v>16028.45249</v>
      </c>
      <c r="AE208">
        <v>-341.29216000000002</v>
      </c>
      <c r="AF208" t="s">
        <v>117</v>
      </c>
      <c r="AG208">
        <v>249.72977</v>
      </c>
      <c r="AH208">
        <v>18.217700000000001</v>
      </c>
      <c r="AI208" t="s">
        <v>3119</v>
      </c>
    </row>
    <row r="209" spans="1:35" x14ac:dyDescent="0.25">
      <c r="A209" t="s">
        <v>107</v>
      </c>
      <c r="B209" s="3" t="s">
        <v>4</v>
      </c>
      <c r="C209" s="1" t="s">
        <v>108</v>
      </c>
      <c r="D209" s="2" t="s">
        <v>69</v>
      </c>
      <c r="E209" s="1">
        <v>13434.51346</v>
      </c>
      <c r="F209" s="1">
        <v>-3465.44128</v>
      </c>
      <c r="G209" s="1">
        <v>13358.489970000001</v>
      </c>
      <c r="H209" s="1">
        <v>15647.952310000001</v>
      </c>
      <c r="I209" s="1">
        <v>58358.76384</v>
      </c>
      <c r="J209" s="1">
        <v>132754.14142</v>
      </c>
      <c r="K209" s="1">
        <v>39455.649700000002</v>
      </c>
      <c r="L209" s="1">
        <v>88098.376250000001</v>
      </c>
      <c r="M209" s="1">
        <v>0</v>
      </c>
      <c r="N209" s="1">
        <v>40873.227070000001</v>
      </c>
      <c r="O209" s="1">
        <v>2338.3587400000001</v>
      </c>
      <c r="P209" s="1">
        <v>132754.14142</v>
      </c>
      <c r="Q209" s="1">
        <v>28710.402770000001</v>
      </c>
      <c r="R209" s="1">
        <v>44655.765169999999</v>
      </c>
      <c r="S209" s="1">
        <v>1584.5945200000001</v>
      </c>
      <c r="T209" s="1">
        <v>54202.382749999997</v>
      </c>
      <c r="U209" s="1">
        <v>0</v>
      </c>
      <c r="V209" s="1">
        <v>11110.207759999999</v>
      </c>
      <c r="W209" s="1">
        <v>19062.45019</v>
      </c>
      <c r="X209" s="1">
        <v>24382.27018</v>
      </c>
      <c r="Y209" s="1">
        <v>9200.3555899999992</v>
      </c>
      <c r="Z209">
        <v>2344.4730199999999</v>
      </c>
      <c r="AA209">
        <v>-17.304200000000002</v>
      </c>
      <c r="AB209">
        <v>667.73760000000004</v>
      </c>
      <c r="AC209">
        <v>135.49305000000001</v>
      </c>
      <c r="AD209">
        <v>16553.835139999999</v>
      </c>
      <c r="AE209">
        <v>-628.40866000000005</v>
      </c>
      <c r="AF209" t="s">
        <v>117</v>
      </c>
      <c r="AG209">
        <v>6.5325699999999998</v>
      </c>
      <c r="AH209" t="s">
        <v>124</v>
      </c>
      <c r="AI209" t="s">
        <v>3120</v>
      </c>
    </row>
    <row r="210" spans="1:35" x14ac:dyDescent="0.25">
      <c r="A210" t="s">
        <v>107</v>
      </c>
      <c r="B210" s="3" t="s">
        <v>4</v>
      </c>
      <c r="C210" s="1" t="s">
        <v>108</v>
      </c>
      <c r="D210" s="2" t="s">
        <v>70</v>
      </c>
      <c r="E210" s="1">
        <v>15064.90929</v>
      </c>
      <c r="F210" s="1">
        <v>707.64562999999998</v>
      </c>
      <c r="G210" s="1">
        <v>12066.27353</v>
      </c>
      <c r="H210" s="1">
        <v>14877.471680000001</v>
      </c>
      <c r="I210" s="1">
        <v>59783.771919999999</v>
      </c>
      <c r="J210" s="1">
        <v>135770.93906</v>
      </c>
      <c r="K210" s="1">
        <v>41791.566299999999</v>
      </c>
      <c r="L210" s="1">
        <v>87429.139460000006</v>
      </c>
      <c r="M210" s="1">
        <v>0</v>
      </c>
      <c r="N210" s="1">
        <v>44593.771110000001</v>
      </c>
      <c r="O210" s="1">
        <v>2183.43606</v>
      </c>
      <c r="P210" s="1">
        <v>135770.93906</v>
      </c>
      <c r="Q210" s="1">
        <v>30426.116440000002</v>
      </c>
      <c r="R210" s="1">
        <v>48341.799599999998</v>
      </c>
      <c r="S210" s="1">
        <v>1584.38015</v>
      </c>
      <c r="T210" s="1">
        <v>52923.022799999999</v>
      </c>
      <c r="U210" s="1">
        <v>0</v>
      </c>
      <c r="V210" s="1">
        <v>12701.67289</v>
      </c>
      <c r="W210" s="1">
        <v>20961.29896</v>
      </c>
      <c r="X210" s="1">
        <v>28860.517349999998</v>
      </c>
      <c r="Y210" s="1">
        <v>9761.5479400000004</v>
      </c>
      <c r="Z210">
        <v>2034.95019</v>
      </c>
      <c r="AA210">
        <v>-11.239100000000001</v>
      </c>
      <c r="AB210">
        <v>0</v>
      </c>
      <c r="AC210">
        <v>221.51416</v>
      </c>
      <c r="AD210">
        <v>17666.58165</v>
      </c>
      <c r="AE210">
        <v>-421.63064000000003</v>
      </c>
      <c r="AF210" t="s">
        <v>117</v>
      </c>
      <c r="AG210">
        <v>206.67222000000001</v>
      </c>
      <c r="AH210">
        <v>21.439699999999998</v>
      </c>
      <c r="AI210" t="s">
        <v>3117</v>
      </c>
    </row>
    <row r="211" spans="1:35" x14ac:dyDescent="0.25">
      <c r="A211" t="s">
        <v>107</v>
      </c>
      <c r="B211" s="3" t="s">
        <v>4</v>
      </c>
      <c r="C211" s="1" t="s">
        <v>108</v>
      </c>
      <c r="D211" s="2" t="s">
        <v>72</v>
      </c>
      <c r="E211" s="1">
        <v>14909.901320000001</v>
      </c>
      <c r="F211" s="1">
        <v>667.88325999999995</v>
      </c>
      <c r="G211" s="1">
        <v>11305.52492</v>
      </c>
      <c r="H211" s="1">
        <v>14269.963110000001</v>
      </c>
      <c r="I211" s="1">
        <v>57153.26455</v>
      </c>
      <c r="J211" s="1">
        <v>134713.1942</v>
      </c>
      <c r="K211" s="1">
        <v>38950.483059999999</v>
      </c>
      <c r="L211" s="1">
        <v>86010.391250000001</v>
      </c>
      <c r="M211" s="1">
        <v>0</v>
      </c>
      <c r="N211" s="1">
        <v>44818.015639999998</v>
      </c>
      <c r="O211" s="1">
        <v>2227.8448699999999</v>
      </c>
      <c r="P211" s="1">
        <v>134713.1942</v>
      </c>
      <c r="Q211" s="1">
        <v>30161.649219999999</v>
      </c>
      <c r="R211" s="1">
        <v>48702.802949999998</v>
      </c>
      <c r="S211" s="1">
        <v>1584.3229200000001</v>
      </c>
      <c r="T211" s="1">
        <v>53768.61505</v>
      </c>
      <c r="U211" s="1">
        <v>0</v>
      </c>
      <c r="V211" s="1">
        <v>12546.874589999999</v>
      </c>
      <c r="W211" s="1">
        <v>19424.337449999999</v>
      </c>
      <c r="X211" s="1">
        <v>27294.241969999999</v>
      </c>
      <c r="Y211" s="1">
        <v>10174.34354</v>
      </c>
      <c r="Z211">
        <v>2093.4146599999999</v>
      </c>
      <c r="AA211">
        <v>-6.5110999999999999</v>
      </c>
      <c r="AB211">
        <v>0</v>
      </c>
      <c r="AC211">
        <v>41.324590000000001</v>
      </c>
      <c r="AD211">
        <v>17537.846409999998</v>
      </c>
      <c r="AE211">
        <v>-526.71316999999999</v>
      </c>
      <c r="AF211" t="s">
        <v>117</v>
      </c>
      <c r="AG211">
        <v>-4.5851300000000004</v>
      </c>
      <c r="AH211" t="s">
        <v>124</v>
      </c>
      <c r="AI211" t="s">
        <v>3118</v>
      </c>
    </row>
    <row r="212" spans="1:35" x14ac:dyDescent="0.25">
      <c r="A212" t="s">
        <v>107</v>
      </c>
      <c r="B212" s="3" t="s">
        <v>4</v>
      </c>
      <c r="C212" s="1" t="s">
        <v>108</v>
      </c>
      <c r="D212" s="2" t="s">
        <v>71</v>
      </c>
      <c r="E212" s="1">
        <v>14881.77454</v>
      </c>
      <c r="F212" s="1">
        <v>612.87</v>
      </c>
      <c r="G212" s="1">
        <v>11876.451520000001</v>
      </c>
      <c r="H212" s="1">
        <v>14922.76391</v>
      </c>
      <c r="I212" s="1">
        <v>59002.3966</v>
      </c>
      <c r="J212" s="1">
        <v>136797.81883</v>
      </c>
      <c r="K212" s="1">
        <v>39124.841119999997</v>
      </c>
      <c r="L212" s="1">
        <v>87092.5769</v>
      </c>
      <c r="M212" s="1">
        <v>0</v>
      </c>
      <c r="N212" s="1">
        <v>45759.567300000002</v>
      </c>
      <c r="O212" s="1">
        <v>2179.8037899999999</v>
      </c>
      <c r="P212" s="1">
        <v>136797.81883</v>
      </c>
      <c r="Q212" s="1">
        <v>29613.94973</v>
      </c>
      <c r="R212" s="1">
        <v>49705.241929999997</v>
      </c>
      <c r="S212" s="1">
        <v>1604.7514799999999</v>
      </c>
      <c r="T212" s="1">
        <v>53575.495459999998</v>
      </c>
      <c r="U212" s="1">
        <v>0</v>
      </c>
      <c r="V212" s="1">
        <v>12593.81049</v>
      </c>
      <c r="W212" s="1">
        <v>19866.844120000002</v>
      </c>
      <c r="X212" s="1">
        <v>27753.491819999999</v>
      </c>
      <c r="Y212" s="1">
        <v>10450.139150000001</v>
      </c>
      <c r="Z212">
        <v>2103.7367399999998</v>
      </c>
      <c r="AA212">
        <v>-3.9285000000000001</v>
      </c>
      <c r="AB212">
        <v>0</v>
      </c>
      <c r="AC212">
        <v>208.20931999999999</v>
      </c>
      <c r="AD212">
        <v>18081.382109999999</v>
      </c>
      <c r="AE212">
        <v>-529.0924</v>
      </c>
      <c r="AF212" t="s">
        <v>117</v>
      </c>
      <c r="AG212">
        <v>121.12838000000001</v>
      </c>
      <c r="AH212">
        <v>14.6387</v>
      </c>
      <c r="AI212" t="s">
        <v>3119</v>
      </c>
    </row>
    <row r="213" spans="1:35" x14ac:dyDescent="0.25">
      <c r="A213" t="s">
        <v>107</v>
      </c>
      <c r="B213" s="3" t="s">
        <v>4</v>
      </c>
      <c r="C213" s="1" t="s">
        <v>108</v>
      </c>
      <c r="D213" s="2" t="s">
        <v>73</v>
      </c>
      <c r="E213" s="1">
        <v>15212.64302</v>
      </c>
      <c r="F213" s="1">
        <v>710.52589</v>
      </c>
      <c r="G213" s="1">
        <v>14377.773429999999</v>
      </c>
      <c r="H213" s="1">
        <v>17622.85225</v>
      </c>
      <c r="I213" s="1">
        <v>63411.035499999998</v>
      </c>
      <c r="J213" s="1">
        <v>139798.03593000001</v>
      </c>
      <c r="K213" s="1">
        <v>41495.000399999997</v>
      </c>
      <c r="L213" s="1">
        <v>89330.870999999999</v>
      </c>
      <c r="M213" s="1">
        <v>0</v>
      </c>
      <c r="N213" s="1">
        <v>46424.511290000002</v>
      </c>
      <c r="O213" s="1">
        <v>2222.5852599999998</v>
      </c>
      <c r="P213" s="1">
        <v>139798.03593000001</v>
      </c>
      <c r="Q213" s="1">
        <v>29931.219860000001</v>
      </c>
      <c r="R213" s="1">
        <v>50467.164929999999</v>
      </c>
      <c r="S213" s="1">
        <v>1620.38363</v>
      </c>
      <c r="T213" s="1">
        <v>53360.731110000001</v>
      </c>
      <c r="U213" s="1">
        <v>0</v>
      </c>
      <c r="V213" s="1">
        <v>12502.93382</v>
      </c>
      <c r="W213" s="1">
        <v>20814.751639999999</v>
      </c>
      <c r="X213" s="1">
        <v>26259.8305</v>
      </c>
      <c r="Y213" s="1">
        <v>10847.129139999999</v>
      </c>
      <c r="Z213">
        <v>2215.5096699999999</v>
      </c>
      <c r="AA213">
        <v>-4.4191000000000003</v>
      </c>
      <c r="AB213">
        <v>700.90841999999998</v>
      </c>
      <c r="AC213">
        <v>311.50097</v>
      </c>
      <c r="AD213">
        <v>17023.04392</v>
      </c>
      <c r="AE213">
        <v>-491.09926999999999</v>
      </c>
      <c r="AF213" t="s">
        <v>117</v>
      </c>
      <c r="AG213">
        <v>545.71214999999995</v>
      </c>
      <c r="AH213">
        <v>43.218200000000003</v>
      </c>
      <c r="AI213" t="s">
        <v>3120</v>
      </c>
    </row>
    <row r="214" spans="1:35" x14ac:dyDescent="0.25">
      <c r="A214" t="s">
        <v>107</v>
      </c>
      <c r="B214" s="3" t="s">
        <v>4</v>
      </c>
      <c r="C214" s="1" t="s">
        <v>108</v>
      </c>
      <c r="D214" s="2" t="s">
        <v>74</v>
      </c>
      <c r="E214" s="1">
        <v>17028.404409999999</v>
      </c>
      <c r="F214" s="1">
        <v>503.01740000000001</v>
      </c>
      <c r="G214" s="1">
        <v>11205.79269</v>
      </c>
      <c r="H214" s="1">
        <v>14316.380719999999</v>
      </c>
      <c r="I214" s="1">
        <v>65954.141820000004</v>
      </c>
      <c r="J214" s="1">
        <v>143135.9786</v>
      </c>
      <c r="K214" s="1">
        <v>44253.453309999997</v>
      </c>
      <c r="L214" s="1">
        <v>93427.360669999995</v>
      </c>
      <c r="M214" s="1">
        <v>0</v>
      </c>
      <c r="N214" s="1">
        <v>45617.202729999997</v>
      </c>
      <c r="O214" s="1">
        <v>2224.0473999999999</v>
      </c>
      <c r="P214" s="1">
        <v>143135.9786</v>
      </c>
      <c r="Q214" s="1">
        <v>29038.228650000001</v>
      </c>
      <c r="R214" s="1">
        <v>49708.61793</v>
      </c>
      <c r="S214" s="1">
        <v>1619.9680599999999</v>
      </c>
      <c r="T214" s="1">
        <v>54563.824280000001</v>
      </c>
      <c r="U214" s="1">
        <v>0</v>
      </c>
      <c r="V214" s="1">
        <v>14434.581120000001</v>
      </c>
      <c r="W214" s="1">
        <v>23788.73157</v>
      </c>
      <c r="X214" s="1">
        <v>33116.605989999996</v>
      </c>
      <c r="Y214" s="1">
        <v>11493.76899</v>
      </c>
      <c r="Z214">
        <v>2105.63832</v>
      </c>
      <c r="AA214">
        <v>-0.1469</v>
      </c>
      <c r="AB214">
        <v>0</v>
      </c>
      <c r="AC214">
        <v>109.58641</v>
      </c>
      <c r="AD214">
        <v>20163.265210000001</v>
      </c>
      <c r="AE214">
        <v>-619.38148999999999</v>
      </c>
      <c r="AF214" t="s">
        <v>117</v>
      </c>
      <c r="AG214">
        <v>242.82793000000001</v>
      </c>
      <c r="AH214">
        <v>37.367800000000003</v>
      </c>
      <c r="AI214" t="s">
        <v>3117</v>
      </c>
    </row>
    <row r="215" spans="1:35" x14ac:dyDescent="0.25">
      <c r="A215" t="s">
        <v>107</v>
      </c>
      <c r="B215" s="3" t="s">
        <v>4</v>
      </c>
      <c r="C215" s="1" t="s">
        <v>108</v>
      </c>
      <c r="D215" s="2" t="s">
        <v>75</v>
      </c>
      <c r="E215" s="1">
        <v>17407.210040000002</v>
      </c>
      <c r="F215" s="1">
        <v>1321.7592999999999</v>
      </c>
      <c r="G215" s="1">
        <v>12884.511909999999</v>
      </c>
      <c r="H215" s="1">
        <v>15904.885560000001</v>
      </c>
      <c r="I215" s="1">
        <v>68190.353400000007</v>
      </c>
      <c r="J215" s="1">
        <v>149365.18223999999</v>
      </c>
      <c r="K215" s="1">
        <v>45825.942060000001</v>
      </c>
      <c r="L215" s="1">
        <v>96673.625079999998</v>
      </c>
      <c r="M215" s="1">
        <v>0</v>
      </c>
      <c r="N215" s="1">
        <v>48220.153469999997</v>
      </c>
      <c r="O215" s="1">
        <v>2429.3891699999999</v>
      </c>
      <c r="P215" s="1">
        <v>149365.18223999999</v>
      </c>
      <c r="Q215" s="1">
        <v>31747.209589999999</v>
      </c>
      <c r="R215" s="1">
        <v>52691.557159999997</v>
      </c>
      <c r="S215" s="1">
        <v>1619.70165</v>
      </c>
      <c r="T215" s="1">
        <v>56460.134989999999</v>
      </c>
      <c r="U215" s="1">
        <v>0</v>
      </c>
      <c r="V215" s="1">
        <v>14716.75433</v>
      </c>
      <c r="W215" s="1">
        <v>23807.437730000001</v>
      </c>
      <c r="X215" s="1">
        <v>33344.739170000001</v>
      </c>
      <c r="Y215" s="1">
        <v>12098.85104</v>
      </c>
      <c r="Z215">
        <v>2218.6143299999999</v>
      </c>
      <c r="AA215">
        <v>6.0037000000000003</v>
      </c>
      <c r="AB215">
        <v>0</v>
      </c>
      <c r="AC215">
        <v>703.92888000000005</v>
      </c>
      <c r="AD215">
        <v>19938.905490000001</v>
      </c>
      <c r="AE215">
        <v>-807.47491000000002</v>
      </c>
      <c r="AF215" t="s">
        <v>117</v>
      </c>
      <c r="AG215">
        <v>400.09115000000003</v>
      </c>
      <c r="AH215">
        <v>22.1541</v>
      </c>
      <c r="AI215" t="s">
        <v>3118</v>
      </c>
    </row>
    <row r="216" spans="1:35" x14ac:dyDescent="0.25">
      <c r="A216" t="s">
        <v>107</v>
      </c>
      <c r="B216" s="3" t="s">
        <v>4</v>
      </c>
      <c r="C216" s="1" t="s">
        <v>108</v>
      </c>
      <c r="D216" s="2" t="s">
        <v>76</v>
      </c>
      <c r="E216" s="1">
        <v>18704.299230000001</v>
      </c>
      <c r="F216" s="1">
        <v>1086.60707</v>
      </c>
      <c r="G216" s="1">
        <v>13347.80039</v>
      </c>
      <c r="H216" s="1">
        <v>16038.55413</v>
      </c>
      <c r="I216" s="1">
        <v>71563.931460000007</v>
      </c>
      <c r="J216" s="1">
        <v>156979.03495999999</v>
      </c>
      <c r="K216" s="1">
        <v>47327.510159999998</v>
      </c>
      <c r="L216" s="1">
        <v>102840.87188999999</v>
      </c>
      <c r="M216" s="1">
        <v>0</v>
      </c>
      <c r="N216" s="1">
        <v>49539.614549999998</v>
      </c>
      <c r="O216" s="1">
        <v>2620.6150200000002</v>
      </c>
      <c r="P216" s="1">
        <v>156979.03495999999</v>
      </c>
      <c r="Q216" s="1">
        <v>33591.79449</v>
      </c>
      <c r="R216" s="1">
        <v>54138.163070000002</v>
      </c>
      <c r="S216" s="1">
        <v>1619.9313400000001</v>
      </c>
      <c r="T216" s="1">
        <v>61739.791929999999</v>
      </c>
      <c r="U216" s="1">
        <v>0</v>
      </c>
      <c r="V216" s="1">
        <v>15977.44932</v>
      </c>
      <c r="W216" s="1">
        <v>25349.596959999999</v>
      </c>
      <c r="X216" s="1">
        <v>35164.100319999998</v>
      </c>
      <c r="Y216" s="1">
        <v>12845.86033</v>
      </c>
      <c r="Z216">
        <v>2342.5383200000001</v>
      </c>
      <c r="AA216">
        <v>0.72089999999999999</v>
      </c>
      <c r="AB216">
        <v>0</v>
      </c>
      <c r="AC216">
        <v>307.23205999999999</v>
      </c>
      <c r="AD216">
        <v>22681.136750000001</v>
      </c>
      <c r="AE216">
        <v>-847.38112999999998</v>
      </c>
      <c r="AF216" t="s">
        <v>117</v>
      </c>
      <c r="AG216">
        <v>294.90051999999997</v>
      </c>
      <c r="AH216">
        <v>20.2849</v>
      </c>
      <c r="AI216" t="s">
        <v>3119</v>
      </c>
    </row>
    <row r="217" spans="1:35" x14ac:dyDescent="0.25">
      <c r="A217" t="s">
        <v>107</v>
      </c>
      <c r="B217" s="3" t="s">
        <v>4</v>
      </c>
      <c r="C217" s="1" t="s">
        <v>108</v>
      </c>
      <c r="D217" s="2" t="s">
        <v>77</v>
      </c>
      <c r="E217" s="1">
        <v>18550.344570000001</v>
      </c>
      <c r="F217" s="1">
        <v>261.22388999999998</v>
      </c>
      <c r="G217" s="1">
        <v>12938.66908</v>
      </c>
      <c r="H217" s="1">
        <v>15748.907020000001</v>
      </c>
      <c r="I217" s="1">
        <v>70617.220990000002</v>
      </c>
      <c r="J217" s="1">
        <v>154454.83033999999</v>
      </c>
      <c r="K217" s="1">
        <v>47135.41461</v>
      </c>
      <c r="L217" s="1">
        <v>100648.42019</v>
      </c>
      <c r="M217" s="1">
        <v>0</v>
      </c>
      <c r="N217" s="1">
        <v>49224.535510000002</v>
      </c>
      <c r="O217" s="1">
        <v>2577.5230299999998</v>
      </c>
      <c r="P217" s="1">
        <v>154454.83033999999</v>
      </c>
      <c r="Q217" s="1">
        <v>32566.21617</v>
      </c>
      <c r="R217" s="1">
        <v>53806.410150000003</v>
      </c>
      <c r="S217" s="1">
        <v>1648.5409999999999</v>
      </c>
      <c r="T217" s="1">
        <v>59569.382380000003</v>
      </c>
      <c r="U217" s="1">
        <v>0</v>
      </c>
      <c r="V217" s="1">
        <v>15590.94685</v>
      </c>
      <c r="W217" s="1">
        <v>25901.86463</v>
      </c>
      <c r="X217" s="1">
        <v>33443.098140000002</v>
      </c>
      <c r="Y217" s="1">
        <v>12510.529210000001</v>
      </c>
      <c r="Z217">
        <v>2499.0383299999999</v>
      </c>
      <c r="AA217">
        <v>15.4726</v>
      </c>
      <c r="AB217">
        <v>108.72268</v>
      </c>
      <c r="AC217">
        <v>359.19378</v>
      </c>
      <c r="AD217">
        <v>21296.153180000001</v>
      </c>
      <c r="AE217">
        <v>-1104.65273</v>
      </c>
      <c r="AF217" t="s">
        <v>117</v>
      </c>
      <c r="AG217">
        <v>262.96260000000001</v>
      </c>
      <c r="AH217">
        <v>45.995399999999997</v>
      </c>
      <c r="AI217" t="s">
        <v>3120</v>
      </c>
    </row>
    <row r="218" spans="1:35" x14ac:dyDescent="0.25">
      <c r="A218" t="s">
        <v>107</v>
      </c>
      <c r="B218" s="3" t="s">
        <v>4</v>
      </c>
      <c r="C218" s="1" t="s">
        <v>108</v>
      </c>
      <c r="D218" s="2" t="s">
        <v>78</v>
      </c>
      <c r="E218" s="1">
        <v>19430.22249</v>
      </c>
      <c r="F218" s="1">
        <v>818.74460999999997</v>
      </c>
      <c r="G218" s="1">
        <v>12504.2219</v>
      </c>
      <c r="H218" s="1">
        <v>13967.20803</v>
      </c>
      <c r="I218" s="1">
        <v>68860.462450000006</v>
      </c>
      <c r="J218" s="1">
        <v>146403.32102999999</v>
      </c>
      <c r="K218" s="1">
        <v>48641.53815</v>
      </c>
      <c r="L218" s="1">
        <v>98505.311140000005</v>
      </c>
      <c r="M218" s="1">
        <v>0</v>
      </c>
      <c r="N218" s="1">
        <v>44124.971570000002</v>
      </c>
      <c r="O218" s="1">
        <v>2485.1734299999998</v>
      </c>
      <c r="P218" s="1">
        <v>146403.32102999999</v>
      </c>
      <c r="Q218" s="1">
        <v>36747.863060000003</v>
      </c>
      <c r="R218" s="1">
        <v>47898.009890000001</v>
      </c>
      <c r="S218" s="1">
        <v>1648.0897399999999</v>
      </c>
      <c r="T218" s="1">
        <v>58134.56667</v>
      </c>
      <c r="U218" s="1">
        <v>0</v>
      </c>
      <c r="V218" s="1">
        <v>16224.906440000001</v>
      </c>
      <c r="W218" s="1">
        <v>27042.718529999998</v>
      </c>
      <c r="X218" s="1">
        <v>32460.825720000001</v>
      </c>
      <c r="Y218" s="1">
        <v>12870.6603</v>
      </c>
      <c r="Z218">
        <v>2241.1601300000002</v>
      </c>
      <c r="AA218">
        <v>31.083600000000001</v>
      </c>
      <c r="AB218">
        <v>0</v>
      </c>
      <c r="AC218">
        <v>438.71609999999998</v>
      </c>
      <c r="AD218">
        <v>20631.401689999999</v>
      </c>
      <c r="AE218">
        <v>-1279.5814800000001</v>
      </c>
      <c r="AF218" t="s">
        <v>117</v>
      </c>
      <c r="AG218">
        <v>304.03232000000003</v>
      </c>
      <c r="AH218">
        <v>24.8447</v>
      </c>
      <c r="AI218" t="s">
        <v>3117</v>
      </c>
    </row>
    <row r="219" spans="1:35" x14ac:dyDescent="0.25">
      <c r="A219" t="s">
        <v>107</v>
      </c>
      <c r="B219" s="3" t="s">
        <v>4</v>
      </c>
      <c r="C219" s="1" t="s">
        <v>108</v>
      </c>
      <c r="D219" s="2" t="s">
        <v>79</v>
      </c>
      <c r="E219" s="1">
        <v>18357.46542</v>
      </c>
      <c r="F219" s="1">
        <v>1351.5846899999999</v>
      </c>
      <c r="G219" s="1">
        <v>13622.970149999999</v>
      </c>
      <c r="H219" s="1">
        <v>15218.06856</v>
      </c>
      <c r="I219" s="1">
        <v>68614.545039999997</v>
      </c>
      <c r="J219" s="1">
        <v>149477.63849000001</v>
      </c>
      <c r="K219" s="1">
        <v>47467.626730000004</v>
      </c>
      <c r="L219" s="1">
        <v>100220.75253</v>
      </c>
      <c r="M219" s="1">
        <v>0</v>
      </c>
      <c r="N219" s="1">
        <v>45365.272620000003</v>
      </c>
      <c r="O219" s="1">
        <v>2652.5120900000002</v>
      </c>
      <c r="P219" s="1">
        <v>149477.63849000001</v>
      </c>
      <c r="Q219" s="1">
        <v>38785.449630000003</v>
      </c>
      <c r="R219" s="1">
        <v>49256.88596</v>
      </c>
      <c r="S219" s="1">
        <v>1647.8954100000001</v>
      </c>
      <c r="T219" s="1">
        <v>61321.545630000001</v>
      </c>
      <c r="U219" s="1">
        <v>0</v>
      </c>
      <c r="V219" s="1">
        <v>15591.29797</v>
      </c>
      <c r="W219" s="1">
        <v>25036.208210000001</v>
      </c>
      <c r="X219" s="1">
        <v>30352.044580000002</v>
      </c>
      <c r="Y219" s="1">
        <v>13201.376319999999</v>
      </c>
      <c r="Z219">
        <v>2358.0353700000001</v>
      </c>
      <c r="AA219">
        <v>27.8857</v>
      </c>
      <c r="AB219">
        <v>0</v>
      </c>
      <c r="AC219">
        <v>440.66037</v>
      </c>
      <c r="AD219">
        <v>21069.286599999999</v>
      </c>
      <c r="AE219">
        <v>-1090.1865399999999</v>
      </c>
      <c r="AF219" t="s">
        <v>117</v>
      </c>
      <c r="AG219">
        <v>428.79854999999998</v>
      </c>
      <c r="AH219">
        <v>23.795400000000001</v>
      </c>
      <c r="AI219" t="s">
        <v>3118</v>
      </c>
    </row>
    <row r="220" spans="1:35" x14ac:dyDescent="0.25">
      <c r="A220" t="s">
        <v>107</v>
      </c>
      <c r="B220" s="3" t="s">
        <v>4</v>
      </c>
      <c r="C220" s="1" t="s">
        <v>108</v>
      </c>
      <c r="D220" s="2" t="s">
        <v>80</v>
      </c>
      <c r="E220" s="1">
        <v>18952.12789</v>
      </c>
      <c r="F220" s="1">
        <v>1166.2451100000001</v>
      </c>
      <c r="G220" s="1">
        <v>13869.272510000001</v>
      </c>
      <c r="H220" s="1">
        <v>15339.40194</v>
      </c>
      <c r="I220" s="1">
        <v>68891.08524</v>
      </c>
      <c r="J220" s="1">
        <v>147827.37138999999</v>
      </c>
      <c r="K220" s="1">
        <v>47645.491770000001</v>
      </c>
      <c r="L220" s="1">
        <v>100663.02223</v>
      </c>
      <c r="M220" s="1">
        <v>0</v>
      </c>
      <c r="N220" s="1">
        <v>43373.357300000003</v>
      </c>
      <c r="O220" s="1">
        <v>2648.5766600000002</v>
      </c>
      <c r="P220" s="1">
        <v>147827.37138999999</v>
      </c>
      <c r="Q220" s="1">
        <v>37017.954239999999</v>
      </c>
      <c r="R220" s="1">
        <v>47164.349159999998</v>
      </c>
      <c r="S220" s="1">
        <v>1647.5112099999999</v>
      </c>
      <c r="T220" s="1">
        <v>60581.981809999997</v>
      </c>
      <c r="U220" s="1">
        <v>0</v>
      </c>
      <c r="V220" s="1">
        <v>16202.85095</v>
      </c>
      <c r="W220" s="1">
        <v>25679.408619999998</v>
      </c>
      <c r="X220" s="1">
        <v>31362.122909999998</v>
      </c>
      <c r="Y220" s="1">
        <v>11767.13142</v>
      </c>
      <c r="Z220">
        <v>2303.0882299999998</v>
      </c>
      <c r="AA220">
        <v>35.434100000000001</v>
      </c>
      <c r="AB220">
        <v>0</v>
      </c>
      <c r="AC220">
        <v>394.48836999999997</v>
      </c>
      <c r="AD220">
        <v>19819.446110000001</v>
      </c>
      <c r="AE220">
        <v>-1419.27548</v>
      </c>
      <c r="AF220" t="s">
        <v>117</v>
      </c>
      <c r="AG220">
        <v>448.14346999999998</v>
      </c>
      <c r="AH220">
        <v>26.538699999999999</v>
      </c>
      <c r="AI220" t="s">
        <v>3119</v>
      </c>
    </row>
    <row r="221" spans="1:35" x14ac:dyDescent="0.25">
      <c r="A221" t="s">
        <v>107</v>
      </c>
      <c r="B221" s="3" t="s">
        <v>4</v>
      </c>
      <c r="C221" s="1" t="s">
        <v>108</v>
      </c>
      <c r="D221" s="2" t="s">
        <v>81</v>
      </c>
      <c r="E221" s="1">
        <v>17557.853800000001</v>
      </c>
      <c r="F221" s="1">
        <v>423.10102000000001</v>
      </c>
      <c r="G221" s="1">
        <v>14288.656849999999</v>
      </c>
      <c r="H221" s="1">
        <v>17161.919829999999</v>
      </c>
      <c r="I221" s="1">
        <v>73330.964099999997</v>
      </c>
      <c r="J221" s="1">
        <v>159931.40140999999</v>
      </c>
      <c r="K221" s="1">
        <v>51285.52592</v>
      </c>
      <c r="L221" s="1">
        <v>107574.32177</v>
      </c>
      <c r="M221" s="1">
        <v>0</v>
      </c>
      <c r="N221" s="1">
        <v>47954.850120000003</v>
      </c>
      <c r="O221" s="1">
        <v>2781.3260399999999</v>
      </c>
      <c r="P221" s="1">
        <v>159931.40140999999</v>
      </c>
      <c r="Q221" s="1">
        <v>32082.892629999998</v>
      </c>
      <c r="R221" s="1">
        <v>52357.079640000004</v>
      </c>
      <c r="S221" s="1">
        <v>1647.1579999999999</v>
      </c>
      <c r="T221" s="1">
        <v>63110.580609999997</v>
      </c>
      <c r="U221" s="1">
        <v>0</v>
      </c>
      <c r="V221" s="1">
        <v>14264.154490000001</v>
      </c>
      <c r="W221" s="1">
        <v>28933.404790000001</v>
      </c>
      <c r="X221" s="1">
        <v>35389.310250000002</v>
      </c>
      <c r="Y221" s="1">
        <v>12619.88458</v>
      </c>
      <c r="Z221">
        <v>2430.2458200000001</v>
      </c>
      <c r="AA221">
        <v>14.6892</v>
      </c>
      <c r="AB221">
        <v>764.38242000000002</v>
      </c>
      <c r="AC221">
        <v>183.67216999999999</v>
      </c>
      <c r="AD221">
        <v>19650.321609999999</v>
      </c>
      <c r="AE221">
        <v>-1927.81999</v>
      </c>
      <c r="AF221" t="s">
        <v>117</v>
      </c>
      <c r="AG221">
        <v>242.76236</v>
      </c>
      <c r="AH221">
        <v>33.811900000000001</v>
      </c>
      <c r="AI221" t="s">
        <v>3120</v>
      </c>
    </row>
    <row r="222" spans="1:35" x14ac:dyDescent="0.25">
      <c r="A222" t="s">
        <v>107</v>
      </c>
      <c r="B222" s="3" t="s">
        <v>4</v>
      </c>
      <c r="C222" s="1" t="s">
        <v>108</v>
      </c>
      <c r="D222" s="2" t="s">
        <v>82</v>
      </c>
      <c r="E222" s="1">
        <v>18019.700669999998</v>
      </c>
      <c r="F222" s="1">
        <v>1077.3455200000001</v>
      </c>
      <c r="G222" s="1">
        <v>15127.66065</v>
      </c>
      <c r="H222" s="1">
        <v>16838.464759999999</v>
      </c>
      <c r="I222" s="1">
        <v>74822.510439999998</v>
      </c>
      <c r="J222" s="1">
        <v>155772.54272999999</v>
      </c>
      <c r="K222" s="1">
        <v>52423.80517</v>
      </c>
      <c r="L222" s="1">
        <v>108083.03436999999</v>
      </c>
      <c r="M222" s="1">
        <v>0</v>
      </c>
      <c r="N222" s="1">
        <v>43790.334970000004</v>
      </c>
      <c r="O222" s="1">
        <v>3030.4988899999998</v>
      </c>
      <c r="P222" s="1">
        <v>155772.54272999999</v>
      </c>
      <c r="Q222" s="1">
        <v>40838.094940000003</v>
      </c>
      <c r="R222" s="1">
        <v>47689.50836</v>
      </c>
      <c r="S222" s="1">
        <v>1646.7034699999999</v>
      </c>
      <c r="T222" s="1">
        <v>64728.273710000001</v>
      </c>
      <c r="U222" s="1">
        <v>0</v>
      </c>
      <c r="V222" s="1">
        <v>15057.668170000001</v>
      </c>
      <c r="W222" s="1">
        <v>30427.285</v>
      </c>
      <c r="X222" s="1">
        <v>34713.162830000001</v>
      </c>
      <c r="Y222" s="1">
        <v>12047.78318</v>
      </c>
      <c r="Z222">
        <v>2591.72208</v>
      </c>
      <c r="AA222">
        <v>9.4604999999999997</v>
      </c>
      <c r="AB222">
        <v>0</v>
      </c>
      <c r="AC222">
        <v>363.23487</v>
      </c>
      <c r="AD222">
        <v>20762.321650000002</v>
      </c>
      <c r="AE222">
        <v>-1521.5446099999999</v>
      </c>
      <c r="AF222" t="s">
        <v>117</v>
      </c>
      <c r="AG222">
        <v>349.69652000000002</v>
      </c>
      <c r="AH222">
        <v>23.595400000000001</v>
      </c>
      <c r="AI222" t="s">
        <v>3117</v>
      </c>
    </row>
    <row r="223" spans="1:35" x14ac:dyDescent="0.25">
      <c r="A223" t="s">
        <v>107</v>
      </c>
      <c r="B223" s="3" t="s">
        <v>4</v>
      </c>
      <c r="C223" s="1" t="s">
        <v>108</v>
      </c>
      <c r="D223" s="2" t="s">
        <v>83</v>
      </c>
      <c r="E223" s="1">
        <v>18084.671300000002</v>
      </c>
      <c r="F223" s="1">
        <v>1184.7092500000001</v>
      </c>
      <c r="G223" s="1">
        <v>15342.047</v>
      </c>
      <c r="H223" s="1">
        <v>17209.218710000001</v>
      </c>
      <c r="I223" s="1">
        <v>77465.158620000002</v>
      </c>
      <c r="J223" s="1">
        <v>161620.26482000001</v>
      </c>
      <c r="K223" s="1">
        <v>56807.589549999997</v>
      </c>
      <c r="L223" s="1">
        <v>112779.24378</v>
      </c>
      <c r="M223" s="1">
        <v>0</v>
      </c>
      <c r="N223" s="1">
        <v>44743.56295</v>
      </c>
      <c r="O223" s="1">
        <v>3364.4756600000001</v>
      </c>
      <c r="P223" s="1">
        <v>161620.26482000001</v>
      </c>
      <c r="Q223" s="1">
        <v>44677.123099999997</v>
      </c>
      <c r="R223" s="1">
        <v>48841.02104</v>
      </c>
      <c r="S223" s="1">
        <v>1646.62221</v>
      </c>
      <c r="T223" s="1">
        <v>67815.254579999993</v>
      </c>
      <c r="U223" s="1">
        <v>0</v>
      </c>
      <c r="V223" s="1">
        <v>14882.552820000001</v>
      </c>
      <c r="W223" s="1">
        <v>30987.663140000001</v>
      </c>
      <c r="X223" s="1">
        <v>31645.475460000001</v>
      </c>
      <c r="Y223" s="1">
        <v>12993.491260000001</v>
      </c>
      <c r="Z223">
        <v>2713.6347099999998</v>
      </c>
      <c r="AA223">
        <v>8.6433</v>
      </c>
      <c r="AB223">
        <v>0</v>
      </c>
      <c r="AC223">
        <v>405.44358999999997</v>
      </c>
      <c r="AD223">
        <v>21514.469850000001</v>
      </c>
      <c r="AE223">
        <v>-1609.5134700000001</v>
      </c>
      <c r="AF223" t="s">
        <v>117</v>
      </c>
      <c r="AG223">
        <v>310.14251999999999</v>
      </c>
      <c r="AH223">
        <v>20.012499999999999</v>
      </c>
      <c r="AI223" t="s">
        <v>3118</v>
      </c>
    </row>
    <row r="224" spans="1:35" x14ac:dyDescent="0.25">
      <c r="A224" t="s">
        <v>107</v>
      </c>
      <c r="B224" s="3" t="s">
        <v>4</v>
      </c>
      <c r="C224" s="1" t="s">
        <v>108</v>
      </c>
      <c r="D224" s="2" t="s">
        <v>84</v>
      </c>
      <c r="E224" s="1">
        <v>17375.153149999998</v>
      </c>
      <c r="F224" s="1">
        <v>1227.8368499999999</v>
      </c>
      <c r="G224" s="1">
        <v>15430.10124</v>
      </c>
      <c r="H224" s="1">
        <v>17212.310659999999</v>
      </c>
      <c r="I224" s="1">
        <v>74271.81237</v>
      </c>
      <c r="J224" s="1">
        <v>155936.40588000001</v>
      </c>
      <c r="K224" s="1">
        <v>53556.886939999997</v>
      </c>
      <c r="L224" s="1">
        <v>108834.61711000001</v>
      </c>
      <c r="M224" s="1">
        <v>0</v>
      </c>
      <c r="N224" s="1">
        <v>43112.623269999996</v>
      </c>
      <c r="O224" s="1">
        <v>3279.5320700000002</v>
      </c>
      <c r="P224" s="1">
        <v>155936.40588000001</v>
      </c>
      <c r="Q224" s="1">
        <v>42410.22118</v>
      </c>
      <c r="R224" s="1">
        <v>47101.788769999999</v>
      </c>
      <c r="S224" s="1">
        <v>1646.3038799999999</v>
      </c>
      <c r="T224" s="1">
        <v>65702.351649999997</v>
      </c>
      <c r="U224" s="1">
        <v>0</v>
      </c>
      <c r="V224" s="1">
        <v>14384.173559999999</v>
      </c>
      <c r="W224" s="1">
        <v>29231.66502</v>
      </c>
      <c r="X224" s="1">
        <v>34942.649599999997</v>
      </c>
      <c r="Y224" s="1">
        <v>11618.591189999999</v>
      </c>
      <c r="Z224">
        <v>2770.6618100000001</v>
      </c>
      <c r="AA224">
        <v>-1.0364</v>
      </c>
      <c r="AB224">
        <v>0</v>
      </c>
      <c r="AC224">
        <v>573.22657000000004</v>
      </c>
      <c r="AD224">
        <v>20176.89215</v>
      </c>
      <c r="AE224">
        <v>-1791.86787</v>
      </c>
      <c r="AF224" t="s">
        <v>117</v>
      </c>
      <c r="AG224">
        <v>273.12648000000002</v>
      </c>
      <c r="AH224">
        <v>17.299099999999999</v>
      </c>
      <c r="AI224" t="s">
        <v>3119</v>
      </c>
    </row>
    <row r="225" spans="1:35" x14ac:dyDescent="0.25">
      <c r="A225" t="s">
        <v>107</v>
      </c>
      <c r="B225" s="3" t="s">
        <v>4</v>
      </c>
      <c r="C225" s="1" t="s">
        <v>108</v>
      </c>
      <c r="D225" s="2" t="s">
        <v>85</v>
      </c>
      <c r="E225" s="1">
        <v>17498.338009999999</v>
      </c>
      <c r="F225" s="1">
        <v>996.84506999999996</v>
      </c>
      <c r="G225" s="1">
        <v>15203.87126</v>
      </c>
      <c r="H225" s="1">
        <v>16846.281200000001</v>
      </c>
      <c r="I225" s="1">
        <v>74933.577860000005</v>
      </c>
      <c r="J225" s="1">
        <v>152752.33962000001</v>
      </c>
      <c r="K225" s="1">
        <v>54192.041129999998</v>
      </c>
      <c r="L225" s="1">
        <v>106316.50546</v>
      </c>
      <c r="M225" s="1">
        <v>0</v>
      </c>
      <c r="N225" s="1">
        <v>42565.442130000003</v>
      </c>
      <c r="O225" s="1">
        <v>3179.6991400000002</v>
      </c>
      <c r="P225" s="1">
        <v>152752.33962000001</v>
      </c>
      <c r="Q225" s="1">
        <v>40586.349739999998</v>
      </c>
      <c r="R225" s="1">
        <v>46435.834170000002</v>
      </c>
      <c r="S225" s="1">
        <v>1646.17292</v>
      </c>
      <c r="T225" s="1">
        <v>61664.277690000003</v>
      </c>
      <c r="U225" s="1">
        <v>0</v>
      </c>
      <c r="V225" s="1">
        <v>14360.49058</v>
      </c>
      <c r="W225" s="1">
        <v>30339.935219999999</v>
      </c>
      <c r="X225" s="1">
        <v>36035.542690000002</v>
      </c>
      <c r="Y225" s="1">
        <v>11710.43591</v>
      </c>
      <c r="Z225">
        <v>2666.7031400000001</v>
      </c>
      <c r="AA225">
        <v>5.4326999999999996</v>
      </c>
      <c r="AB225">
        <v>0</v>
      </c>
      <c r="AC225">
        <v>267.21271999999999</v>
      </c>
      <c r="AD225">
        <v>19932.77564</v>
      </c>
      <c r="AE225">
        <v>-1307.3049699999999</v>
      </c>
      <c r="AF225" t="s">
        <v>117</v>
      </c>
      <c r="AG225">
        <v>489.05473999999998</v>
      </c>
      <c r="AH225">
        <v>31.412299999999998</v>
      </c>
      <c r="AI225" t="s">
        <v>3120</v>
      </c>
    </row>
    <row r="226" spans="1:35" x14ac:dyDescent="0.25">
      <c r="A226" t="s">
        <v>107</v>
      </c>
      <c r="B226" s="3" t="s">
        <v>4</v>
      </c>
      <c r="C226" s="1" t="s">
        <v>108</v>
      </c>
      <c r="D226" s="2" t="s">
        <v>86</v>
      </c>
      <c r="E226" s="1">
        <v>18506.694060000002</v>
      </c>
      <c r="F226" s="1">
        <v>1618.19604</v>
      </c>
      <c r="G226" s="1">
        <v>15893.124970000001</v>
      </c>
      <c r="H226" s="1">
        <v>17902.820889999999</v>
      </c>
      <c r="I226" s="1">
        <v>80578.154110000003</v>
      </c>
      <c r="J226" s="1">
        <v>156561.42895999999</v>
      </c>
      <c r="K226" s="1">
        <v>56936.575579999997</v>
      </c>
      <c r="L226" s="1">
        <v>110700.28909999999</v>
      </c>
      <c r="M226" s="1">
        <v>0</v>
      </c>
      <c r="N226" s="1">
        <v>41837.965839999997</v>
      </c>
      <c r="O226" s="1">
        <v>3399.3502400000002</v>
      </c>
      <c r="P226" s="1">
        <v>156561.42895999999</v>
      </c>
      <c r="Q226" s="1">
        <v>42410.580880000001</v>
      </c>
      <c r="R226" s="1">
        <v>45861.139860000003</v>
      </c>
      <c r="S226" s="1">
        <v>1645.8685399999999</v>
      </c>
      <c r="T226" s="1">
        <v>63720.511310000002</v>
      </c>
      <c r="U226" s="1">
        <v>0</v>
      </c>
      <c r="V226" s="1">
        <v>14860.06021</v>
      </c>
      <c r="W226" s="1">
        <v>33187.861620000003</v>
      </c>
      <c r="X226" s="1">
        <v>43421.407529999997</v>
      </c>
      <c r="Y226" s="1">
        <v>12476.683489999999</v>
      </c>
      <c r="Z226">
        <v>2810.30681</v>
      </c>
      <c r="AA226">
        <v>9.9303000000000008</v>
      </c>
      <c r="AB226">
        <v>0</v>
      </c>
      <c r="AC226">
        <v>333.98752999999999</v>
      </c>
      <c r="AD226">
        <v>21262.373889999999</v>
      </c>
      <c r="AE226">
        <v>-1634.67642</v>
      </c>
      <c r="AF226" t="s">
        <v>117</v>
      </c>
      <c r="AG226">
        <v>425.33143999999999</v>
      </c>
      <c r="AH226">
        <v>20.0626</v>
      </c>
      <c r="AI226" t="s">
        <v>3117</v>
      </c>
    </row>
    <row r="227" spans="1:35" x14ac:dyDescent="0.25">
      <c r="A227" t="s">
        <v>107</v>
      </c>
      <c r="B227" s="3" t="s">
        <v>4</v>
      </c>
      <c r="C227" s="1" t="s">
        <v>108</v>
      </c>
      <c r="D227" s="2" t="s">
        <v>87</v>
      </c>
      <c r="E227" s="1">
        <v>16816.47262</v>
      </c>
      <c r="F227" s="1">
        <v>1694.9935700000001</v>
      </c>
      <c r="G227" s="1">
        <v>15061.102919999999</v>
      </c>
      <c r="H227" s="1">
        <v>17020.67496</v>
      </c>
      <c r="I227" s="1">
        <v>76758.147559999998</v>
      </c>
      <c r="J227" s="1">
        <v>146505.82798999999</v>
      </c>
      <c r="K227" s="1">
        <v>52522.141649999998</v>
      </c>
      <c r="L227" s="1">
        <v>101298.73195</v>
      </c>
      <c r="M227" s="1">
        <v>0</v>
      </c>
      <c r="N227" s="1">
        <v>41379.184119999998</v>
      </c>
      <c r="O227" s="1">
        <v>3385.46054</v>
      </c>
      <c r="P227" s="1">
        <v>146505.82798999999</v>
      </c>
      <c r="Q227" s="1">
        <v>41343.295660000003</v>
      </c>
      <c r="R227" s="1">
        <v>45207.096030000001</v>
      </c>
      <c r="S227" s="1">
        <v>1645.7349300000001</v>
      </c>
      <c r="T227" s="1">
        <v>57130.883679999999</v>
      </c>
      <c r="U227" s="1">
        <v>0</v>
      </c>
      <c r="V227" s="1">
        <v>12985.798049999999</v>
      </c>
      <c r="W227" s="1">
        <v>28708.83354</v>
      </c>
      <c r="X227" s="1">
        <v>40161.661379999998</v>
      </c>
      <c r="Y227" s="1">
        <v>11879.27403</v>
      </c>
      <c r="Z227">
        <v>2735.8755700000002</v>
      </c>
      <c r="AA227">
        <v>3.5068000000000001</v>
      </c>
      <c r="AB227">
        <v>0</v>
      </c>
      <c r="AC227">
        <v>358.48250000000002</v>
      </c>
      <c r="AD227">
        <v>22041.11609</v>
      </c>
      <c r="AE227">
        <v>-1375.46048</v>
      </c>
      <c r="AF227" t="s">
        <v>117</v>
      </c>
      <c r="AG227">
        <v>426.14787000000001</v>
      </c>
      <c r="AH227">
        <v>19.3748</v>
      </c>
      <c r="AI227" t="s">
        <v>3118</v>
      </c>
    </row>
    <row r="228" spans="1:35" x14ac:dyDescent="0.25">
      <c r="A228" t="s">
        <v>107</v>
      </c>
      <c r="B228" s="3" t="s">
        <v>4</v>
      </c>
      <c r="C228" s="1" t="s">
        <v>108</v>
      </c>
      <c r="D228" s="2" t="s">
        <v>88</v>
      </c>
      <c r="E228" s="1">
        <v>17401.438679999999</v>
      </c>
      <c r="F228" s="1">
        <v>1426.07728</v>
      </c>
      <c r="G228" s="1">
        <v>15249.587949999999</v>
      </c>
      <c r="H228" s="1">
        <v>16861.715199999999</v>
      </c>
      <c r="I228" s="1">
        <v>73233.295249999996</v>
      </c>
      <c r="J228" s="1">
        <v>140480.85042999999</v>
      </c>
      <c r="K228" s="1">
        <v>48305.438190000001</v>
      </c>
      <c r="L228" s="1">
        <v>95567.860679999998</v>
      </c>
      <c r="M228" s="1">
        <v>0</v>
      </c>
      <c r="N228" s="1">
        <v>41048.273959999999</v>
      </c>
      <c r="O228" s="1">
        <v>3196.8752500000001</v>
      </c>
      <c r="P228" s="1">
        <v>140480.85042999999</v>
      </c>
      <c r="Q228" s="1">
        <v>37912.803639999998</v>
      </c>
      <c r="R228" s="1">
        <v>44912.989750000001</v>
      </c>
      <c r="S228" s="1">
        <v>1645.3053600000001</v>
      </c>
      <c r="T228" s="1">
        <v>53836.630539999998</v>
      </c>
      <c r="U228" s="1">
        <v>0</v>
      </c>
      <c r="V228" s="1">
        <v>13763.854149999999</v>
      </c>
      <c r="W228" s="1">
        <v>26821.378079999999</v>
      </c>
      <c r="X228" s="1">
        <v>37921.992059999997</v>
      </c>
      <c r="Y228" s="1">
        <v>11404.41459</v>
      </c>
      <c r="Z228">
        <v>2593.5396300000002</v>
      </c>
      <c r="AA228">
        <v>8.6814999999999998</v>
      </c>
      <c r="AB228">
        <v>0</v>
      </c>
      <c r="AC228">
        <v>405.19562000000002</v>
      </c>
      <c r="AD228">
        <v>21779.131109999998</v>
      </c>
      <c r="AE228">
        <v>-910.60824000000002</v>
      </c>
      <c r="AF228" t="s">
        <v>117</v>
      </c>
      <c r="AG228">
        <v>774.33195999999998</v>
      </c>
      <c r="AH228">
        <v>33.549999999999997</v>
      </c>
      <c r="AI228" t="s">
        <v>3119</v>
      </c>
    </row>
    <row r="229" spans="1:35" x14ac:dyDescent="0.25">
      <c r="A229" t="s">
        <v>107</v>
      </c>
      <c r="B229" s="3" t="s">
        <v>4</v>
      </c>
      <c r="C229" s="1" t="s">
        <v>108</v>
      </c>
      <c r="D229" s="2" t="s">
        <v>89</v>
      </c>
      <c r="E229" s="1">
        <v>16505.55702</v>
      </c>
      <c r="F229" s="1">
        <v>1265.2748300000001</v>
      </c>
      <c r="G229" s="1">
        <v>14586.882089999999</v>
      </c>
      <c r="H229" s="1">
        <v>16326.50676</v>
      </c>
      <c r="I229" s="1">
        <v>72327.218040000007</v>
      </c>
      <c r="J229" s="1">
        <v>136037.83087000001</v>
      </c>
      <c r="K229" s="1">
        <v>48045.579539999999</v>
      </c>
      <c r="L229" s="1">
        <v>93197.730049999998</v>
      </c>
      <c r="M229" s="1">
        <v>0</v>
      </c>
      <c r="N229" s="1">
        <v>39019.392489999998</v>
      </c>
      <c r="O229" s="1">
        <v>3095.4081500000002</v>
      </c>
      <c r="P229" s="1">
        <v>136037.83087000001</v>
      </c>
      <c r="Q229" s="1">
        <v>37881.107340000002</v>
      </c>
      <c r="R229" s="1">
        <v>42840.10082</v>
      </c>
      <c r="S229" s="1">
        <v>1644.0737899999999</v>
      </c>
      <c r="T229" s="1">
        <v>52064.163939999999</v>
      </c>
      <c r="U229" s="1">
        <v>0</v>
      </c>
      <c r="V229" s="1">
        <v>13347.83064</v>
      </c>
      <c r="W229" s="1">
        <v>26363.1204</v>
      </c>
      <c r="X229" s="1">
        <v>32216.073919999999</v>
      </c>
      <c r="Y229" s="1">
        <v>11713.932150000001</v>
      </c>
      <c r="Z229">
        <v>2545.1034500000001</v>
      </c>
      <c r="AA229">
        <v>16.117999999999999</v>
      </c>
      <c r="AB229">
        <v>0</v>
      </c>
      <c r="AC229">
        <v>408.60435000000001</v>
      </c>
      <c r="AD229">
        <v>21538.043529999999</v>
      </c>
      <c r="AE229">
        <v>-634.22433000000001</v>
      </c>
      <c r="AF229" t="s">
        <v>117</v>
      </c>
      <c r="AG229">
        <v>477.20990999999998</v>
      </c>
      <c r="AH229">
        <v>26.002700000000001</v>
      </c>
      <c r="AI229" t="s">
        <v>3120</v>
      </c>
    </row>
    <row r="230" spans="1:35" x14ac:dyDescent="0.25">
      <c r="A230" t="s">
        <v>107</v>
      </c>
      <c r="B230" s="3" t="s">
        <v>4</v>
      </c>
      <c r="C230" s="1" t="s">
        <v>108</v>
      </c>
      <c r="D230" s="2" t="s">
        <v>90</v>
      </c>
      <c r="E230" s="1">
        <v>15964.49113</v>
      </c>
      <c r="F230" s="1">
        <v>1132.66777</v>
      </c>
      <c r="G230" s="1">
        <v>13264.86707</v>
      </c>
      <c r="H230" s="1">
        <v>15121.402459999999</v>
      </c>
      <c r="I230" s="1">
        <v>72569.075540000005</v>
      </c>
      <c r="J230" s="1">
        <v>138244.29522999999</v>
      </c>
      <c r="K230" s="1">
        <v>50046.206460000001</v>
      </c>
      <c r="L230" s="1">
        <v>95666.160430000004</v>
      </c>
      <c r="M230" s="1">
        <v>0</v>
      </c>
      <c r="N230" s="1">
        <v>38815.677210000002</v>
      </c>
      <c r="O230" s="1">
        <v>3157.9219499999999</v>
      </c>
      <c r="P230" s="1">
        <v>138244.29522999999</v>
      </c>
      <c r="Q230" s="1">
        <v>37356.208429999999</v>
      </c>
      <c r="R230" s="1">
        <v>42578.1348</v>
      </c>
      <c r="S230" s="1">
        <v>1643.7176899999999</v>
      </c>
      <c r="T230" s="1">
        <v>51177.91287</v>
      </c>
      <c r="U230" s="1">
        <v>0</v>
      </c>
      <c r="V230" s="1">
        <v>12486.76885</v>
      </c>
      <c r="W230" s="1">
        <v>28990.546340000001</v>
      </c>
      <c r="X230" s="1">
        <v>38576.80373</v>
      </c>
      <c r="Y230" s="1">
        <v>11834.424000000001</v>
      </c>
      <c r="Z230">
        <v>2630.2088899999999</v>
      </c>
      <c r="AA230">
        <v>9.7317999999999998</v>
      </c>
      <c r="AB230">
        <v>0</v>
      </c>
      <c r="AC230">
        <v>238.67627999999999</v>
      </c>
      <c r="AD230">
        <v>20109.21285</v>
      </c>
      <c r="AE230">
        <v>-637.32051000000001</v>
      </c>
      <c r="AF230" t="s">
        <v>117</v>
      </c>
      <c r="AG230">
        <v>653.49108999999999</v>
      </c>
      <c r="AH230">
        <v>34.659599999999998</v>
      </c>
      <c r="AI230" t="s">
        <v>3117</v>
      </c>
    </row>
    <row r="231" spans="1:35" x14ac:dyDescent="0.25">
      <c r="A231" t="s">
        <v>107</v>
      </c>
      <c r="B231" s="3" t="s">
        <v>4</v>
      </c>
      <c r="C231" s="1" t="s">
        <v>108</v>
      </c>
      <c r="D231" s="2" t="s">
        <v>91</v>
      </c>
      <c r="E231" s="1">
        <v>14991.58678</v>
      </c>
      <c r="F231" s="1">
        <v>1524.3014000000001</v>
      </c>
      <c r="G231" s="1">
        <v>12839.80646</v>
      </c>
      <c r="H231" s="1">
        <v>14740.638300000001</v>
      </c>
      <c r="I231" s="1">
        <v>66297.626080000002</v>
      </c>
      <c r="J231" s="1">
        <v>129987.50869</v>
      </c>
      <c r="K231" s="1">
        <v>43485.142679999997</v>
      </c>
      <c r="L231" s="1">
        <v>89668.843269999998</v>
      </c>
      <c r="M231" s="1">
        <v>0</v>
      </c>
      <c r="N231" s="1">
        <v>36708.396639999999</v>
      </c>
      <c r="O231" s="1">
        <v>3078.8942200000001</v>
      </c>
      <c r="P231" s="1">
        <v>129987.50869</v>
      </c>
      <c r="Q231" s="1">
        <v>35685.944340000002</v>
      </c>
      <c r="R231" s="1">
        <v>40318.665419999998</v>
      </c>
      <c r="S231" s="1">
        <v>1643.7194199999999</v>
      </c>
      <c r="T231" s="1">
        <v>50370.428</v>
      </c>
      <c r="U231" s="1">
        <v>0</v>
      </c>
      <c r="V231" s="1">
        <v>11399.342049999999</v>
      </c>
      <c r="W231" s="1">
        <v>24810.185570000001</v>
      </c>
      <c r="X231" s="1">
        <v>34588.559350000003</v>
      </c>
      <c r="Y231" s="1">
        <v>10784.82465</v>
      </c>
      <c r="Z231">
        <v>2454.3834099999999</v>
      </c>
      <c r="AA231">
        <v>13.5724</v>
      </c>
      <c r="AB231">
        <v>0</v>
      </c>
      <c r="AC231">
        <v>433.33134999999999</v>
      </c>
      <c r="AD231">
        <v>18940.0759</v>
      </c>
      <c r="AE231">
        <v>-823.42172000000005</v>
      </c>
      <c r="AF231" t="s">
        <v>117</v>
      </c>
      <c r="AG231">
        <v>523.64311999999995</v>
      </c>
      <c r="AH231">
        <v>24.256499999999999</v>
      </c>
      <c r="AI231" t="s">
        <v>3118</v>
      </c>
    </row>
    <row r="232" spans="1:35" x14ac:dyDescent="0.25">
      <c r="A232" t="s">
        <v>107</v>
      </c>
      <c r="B232" s="3" t="s">
        <v>4</v>
      </c>
      <c r="C232" s="1" t="s">
        <v>108</v>
      </c>
      <c r="D232" s="2" t="s">
        <v>92</v>
      </c>
      <c r="E232" s="1">
        <v>14584.503189999999</v>
      </c>
      <c r="F232" s="1">
        <v>1586.1975399999999</v>
      </c>
      <c r="G232" s="1">
        <v>11388.64847</v>
      </c>
      <c r="H232" s="1">
        <v>13313.60468</v>
      </c>
      <c r="I232" s="1">
        <v>61250.883329999997</v>
      </c>
      <c r="J232" s="1">
        <v>120542.79001</v>
      </c>
      <c r="K232" s="1">
        <v>41435.081830000003</v>
      </c>
      <c r="L232" s="1">
        <v>84732.624830000001</v>
      </c>
      <c r="M232" s="1">
        <v>0</v>
      </c>
      <c r="N232" s="1">
        <v>32393.109810000002</v>
      </c>
      <c r="O232" s="1">
        <v>2876.5007999999998</v>
      </c>
      <c r="P232" s="1">
        <v>120542.79001</v>
      </c>
      <c r="Q232" s="1">
        <v>32240.085579999999</v>
      </c>
      <c r="R232" s="1">
        <v>35810.165180000004</v>
      </c>
      <c r="S232" s="1">
        <v>1643.6105700000001</v>
      </c>
      <c r="T232" s="1">
        <v>47516.574979999998</v>
      </c>
      <c r="U232" s="1">
        <v>0</v>
      </c>
      <c r="V232" s="1">
        <v>11129.12399</v>
      </c>
      <c r="W232" s="1">
        <v>24174.26987</v>
      </c>
      <c r="X232" s="1">
        <v>32965.855040000002</v>
      </c>
      <c r="Y232" s="1">
        <v>9517.1513300000006</v>
      </c>
      <c r="Z232">
        <v>2296.3121700000002</v>
      </c>
      <c r="AA232">
        <v>19.605599999999999</v>
      </c>
      <c r="AB232">
        <v>0</v>
      </c>
      <c r="AC232">
        <v>272.23131999999998</v>
      </c>
      <c r="AD232">
        <v>16865.6914</v>
      </c>
      <c r="AE232">
        <v>-627.87598000000003</v>
      </c>
      <c r="AF232" t="s">
        <v>117</v>
      </c>
      <c r="AG232">
        <v>704.37679000000003</v>
      </c>
      <c r="AH232">
        <v>29.460599999999999</v>
      </c>
      <c r="AI232" t="s">
        <v>3119</v>
      </c>
    </row>
    <row r="233" spans="1:35" x14ac:dyDescent="0.25">
      <c r="A233" t="s">
        <v>107</v>
      </c>
      <c r="B233" s="3" t="s">
        <v>4</v>
      </c>
      <c r="C233" s="1" t="s">
        <v>108</v>
      </c>
      <c r="D233" s="2" t="s">
        <v>93</v>
      </c>
      <c r="E233" s="1">
        <v>12602.374970000001</v>
      </c>
      <c r="F233" s="1">
        <v>954.96708000000001</v>
      </c>
      <c r="G233" s="1">
        <v>11560.94772</v>
      </c>
      <c r="H233" s="1">
        <v>13291.58482</v>
      </c>
      <c r="I233" s="1">
        <v>58753.510849999999</v>
      </c>
      <c r="J233" s="1">
        <v>116159.52267000001</v>
      </c>
      <c r="K233" s="1">
        <v>39708.863499999999</v>
      </c>
      <c r="L233" s="1">
        <v>81187.127269999997</v>
      </c>
      <c r="M233" s="1">
        <v>0</v>
      </c>
      <c r="N233" s="1">
        <v>31696.580979999999</v>
      </c>
      <c r="O233" s="1">
        <v>2719.0712600000002</v>
      </c>
      <c r="P233" s="1">
        <v>116159.52267000001</v>
      </c>
      <c r="Q233" s="1">
        <v>29415.021089999998</v>
      </c>
      <c r="R233" s="1">
        <v>34972.395389999998</v>
      </c>
      <c r="S233" s="1">
        <v>1643.53198</v>
      </c>
      <c r="T233" s="1">
        <v>45308.820590000003</v>
      </c>
      <c r="U233" s="1">
        <v>0</v>
      </c>
      <c r="V233" s="1">
        <v>9735.2376000000004</v>
      </c>
      <c r="W233" s="1">
        <v>22956.336139999999</v>
      </c>
      <c r="X233" s="1">
        <v>31167.655729999999</v>
      </c>
      <c r="Y233" s="1">
        <v>9077.7080499999993</v>
      </c>
      <c r="Z233">
        <v>2247.65416</v>
      </c>
      <c r="AA233">
        <v>10.2204</v>
      </c>
      <c r="AB233">
        <v>0</v>
      </c>
      <c r="AC233">
        <v>331.16138999999998</v>
      </c>
      <c r="AD233">
        <v>16103.278990000001</v>
      </c>
      <c r="AE233">
        <v>-463.53179</v>
      </c>
      <c r="AF233" t="s">
        <v>117</v>
      </c>
      <c r="AG233">
        <v>225.50686999999999</v>
      </c>
      <c r="AH233">
        <v>18.0625</v>
      </c>
      <c r="AI233" t="s">
        <v>3120</v>
      </c>
    </row>
    <row r="234" spans="1:35" x14ac:dyDescent="0.25">
      <c r="A234" t="s">
        <v>107</v>
      </c>
      <c r="B234" s="3" t="s">
        <v>4</v>
      </c>
      <c r="C234" s="1" t="s">
        <v>108</v>
      </c>
      <c r="D234" s="2" t="s">
        <v>94</v>
      </c>
      <c r="E234" s="1">
        <v>12680.92554</v>
      </c>
      <c r="F234" s="1">
        <v>517.44102999999996</v>
      </c>
      <c r="G234" s="1">
        <v>10373.75476</v>
      </c>
      <c r="H234" s="1">
        <v>12729.923769999999</v>
      </c>
      <c r="I234" s="1">
        <v>59323.71256</v>
      </c>
      <c r="J234" s="1">
        <v>117101.33289999999</v>
      </c>
      <c r="K234" s="1">
        <v>41947.401270000002</v>
      </c>
      <c r="L234" s="1">
        <v>83935.421329999997</v>
      </c>
      <c r="M234" s="1">
        <v>0</v>
      </c>
      <c r="N234" s="1">
        <v>29973.968850000001</v>
      </c>
      <c r="O234" s="1">
        <v>2730.8802700000001</v>
      </c>
      <c r="P234" s="1">
        <v>117101.33289999999</v>
      </c>
      <c r="Q234" s="1">
        <v>28585.74309</v>
      </c>
      <c r="R234" s="1">
        <v>33165.91158</v>
      </c>
      <c r="S234" s="1">
        <v>1696.44568</v>
      </c>
      <c r="T234" s="1">
        <v>46403.253270000001</v>
      </c>
      <c r="U234" s="1">
        <v>0</v>
      </c>
      <c r="V234" s="1">
        <v>10121.80226</v>
      </c>
      <c r="W234" s="1">
        <v>24282.772860000001</v>
      </c>
      <c r="X234" s="1">
        <v>32105.805260000001</v>
      </c>
      <c r="Y234" s="1">
        <v>9252.2422100000003</v>
      </c>
      <c r="Z234">
        <v>2260.4285500000001</v>
      </c>
      <c r="AA234">
        <v>-16.378</v>
      </c>
      <c r="AB234">
        <v>0</v>
      </c>
      <c r="AC234">
        <v>196.95975999999999</v>
      </c>
      <c r="AD234">
        <v>15594.06933</v>
      </c>
      <c r="AE234">
        <v>-348.70278999999999</v>
      </c>
      <c r="AF234" t="s">
        <v>117</v>
      </c>
      <c r="AG234">
        <v>431.78813000000002</v>
      </c>
      <c r="AH234">
        <v>42.202199999999998</v>
      </c>
      <c r="AI234" t="s">
        <v>3117</v>
      </c>
    </row>
    <row r="235" spans="1:35" x14ac:dyDescent="0.25">
      <c r="A235" t="s">
        <v>107</v>
      </c>
      <c r="B235" s="3" t="s">
        <v>4</v>
      </c>
      <c r="C235" s="1" t="s">
        <v>108</v>
      </c>
      <c r="D235" s="2" t="s">
        <v>95</v>
      </c>
      <c r="E235" s="1">
        <v>12326.660819999999</v>
      </c>
      <c r="F235" s="1">
        <v>778.02737000000002</v>
      </c>
      <c r="G235" s="1">
        <v>11604.749690000001</v>
      </c>
      <c r="H235" s="1">
        <v>13520.905000000001</v>
      </c>
      <c r="I235" s="1">
        <v>57260.90969</v>
      </c>
      <c r="J235" s="1">
        <v>118302.81957000001</v>
      </c>
      <c r="K235" s="1">
        <v>40435.450409999998</v>
      </c>
      <c r="L235" s="1">
        <v>84165.910529999994</v>
      </c>
      <c r="M235" s="1">
        <v>0</v>
      </c>
      <c r="N235" s="1">
        <v>30865.850160000002</v>
      </c>
      <c r="O235" s="1">
        <v>2843.82224</v>
      </c>
      <c r="P235" s="1">
        <v>118302.81957000001</v>
      </c>
      <c r="Q235" s="1">
        <v>29512.980670000001</v>
      </c>
      <c r="R235" s="1">
        <v>34136.909050000002</v>
      </c>
      <c r="S235" s="1">
        <v>1696.22748</v>
      </c>
      <c r="T235" s="1">
        <v>49390.912640000002</v>
      </c>
      <c r="U235" s="1">
        <v>0</v>
      </c>
      <c r="V235" s="1">
        <v>9493.3778399999992</v>
      </c>
      <c r="W235" s="1">
        <v>21510.130880000001</v>
      </c>
      <c r="X235" s="1">
        <v>28953.181860000001</v>
      </c>
      <c r="Y235" s="1">
        <v>9240.1674500000008</v>
      </c>
      <c r="Z235">
        <v>2267.6389600000002</v>
      </c>
      <c r="AA235">
        <v>-44.159599999999998</v>
      </c>
      <c r="AB235">
        <v>0</v>
      </c>
      <c r="AC235">
        <v>97.926789999999997</v>
      </c>
      <c r="AD235">
        <v>15817.46824</v>
      </c>
      <c r="AE235">
        <v>-569.43278999999995</v>
      </c>
      <c r="AF235" t="s">
        <v>117</v>
      </c>
      <c r="AG235">
        <v>355.80887999999999</v>
      </c>
      <c r="AH235">
        <v>29.853400000000001</v>
      </c>
      <c r="AI235" t="s">
        <v>3118</v>
      </c>
    </row>
    <row r="236" spans="1:35" x14ac:dyDescent="0.25">
      <c r="A236" t="s">
        <v>107</v>
      </c>
      <c r="B236" s="3" t="s">
        <v>4</v>
      </c>
      <c r="C236" s="1" t="s">
        <v>108</v>
      </c>
      <c r="D236" s="2" t="s">
        <v>96</v>
      </c>
      <c r="E236" s="1">
        <v>11207.68244</v>
      </c>
      <c r="F236" s="1">
        <v>703.97094000000004</v>
      </c>
      <c r="G236" s="1">
        <v>10803.426009999999</v>
      </c>
      <c r="H236" s="1">
        <v>12424.30327</v>
      </c>
      <c r="I236" s="1">
        <v>54235.920619999997</v>
      </c>
      <c r="J236" s="1">
        <v>110890.33076</v>
      </c>
      <c r="K236" s="1">
        <v>38809.33339</v>
      </c>
      <c r="L236" s="1">
        <v>79664.189769999997</v>
      </c>
      <c r="M236" s="1">
        <v>0</v>
      </c>
      <c r="N236" s="1">
        <v>28114.06206</v>
      </c>
      <c r="O236" s="1">
        <v>2722.1074800000001</v>
      </c>
      <c r="P236" s="1">
        <v>110890.33076</v>
      </c>
      <c r="Q236" s="1">
        <v>26691.51338</v>
      </c>
      <c r="R236" s="1">
        <v>31226.14099</v>
      </c>
      <c r="S236" s="1">
        <v>1642.9695999999999</v>
      </c>
      <c r="T236" s="1">
        <v>46366.219010000001</v>
      </c>
      <c r="U236" s="1">
        <v>0</v>
      </c>
      <c r="V236" s="1">
        <v>8540.7112199999992</v>
      </c>
      <c r="W236" s="1">
        <v>20721.059130000001</v>
      </c>
      <c r="X236" s="1">
        <v>27023.84663</v>
      </c>
      <c r="Y236" s="1">
        <v>9471.2692399999996</v>
      </c>
      <c r="Z236">
        <v>2190.0649100000001</v>
      </c>
      <c r="AA236">
        <v>-36.157699999999998</v>
      </c>
      <c r="AB236">
        <v>0</v>
      </c>
      <c r="AC236">
        <v>210.72411</v>
      </c>
      <c r="AD236">
        <v>15108.06141</v>
      </c>
      <c r="AE236">
        <v>-578.40643999999998</v>
      </c>
      <c r="AF236" t="s">
        <v>117</v>
      </c>
      <c r="AG236">
        <v>261.25098000000003</v>
      </c>
      <c r="AH236">
        <v>27.156600000000001</v>
      </c>
      <c r="AI236" t="s">
        <v>3119</v>
      </c>
    </row>
    <row r="237" spans="1:35" x14ac:dyDescent="0.25">
      <c r="A237" t="s">
        <v>107</v>
      </c>
      <c r="B237" s="3" t="s">
        <v>4</v>
      </c>
      <c r="C237" s="1" t="s">
        <v>108</v>
      </c>
      <c r="D237" s="2" t="s">
        <v>97</v>
      </c>
      <c r="E237" s="1">
        <v>10800.53577</v>
      </c>
      <c r="F237" s="1">
        <v>-191.10616999999999</v>
      </c>
      <c r="G237" s="1">
        <v>12280.549929999999</v>
      </c>
      <c r="H237" s="1">
        <v>14073.3035</v>
      </c>
      <c r="I237" s="1">
        <v>58637.829720000002</v>
      </c>
      <c r="J237" s="1">
        <v>110344.16207000001</v>
      </c>
      <c r="K237" s="1">
        <v>42336.055829999998</v>
      </c>
      <c r="L237" s="1">
        <v>83172.056070000006</v>
      </c>
      <c r="M237" s="1">
        <v>0</v>
      </c>
      <c r="N237" s="1">
        <v>24087.998640000002</v>
      </c>
      <c r="O237" s="1">
        <v>2646.1974100000002</v>
      </c>
      <c r="P237" s="1">
        <v>110344.16207000001</v>
      </c>
      <c r="Q237" s="1">
        <v>25565.1122</v>
      </c>
      <c r="R237" s="1">
        <v>27172.106</v>
      </c>
      <c r="S237" s="1">
        <v>1642.9035899999999</v>
      </c>
      <c r="T237" s="1">
        <v>50130.760049999997</v>
      </c>
      <c r="U237" s="1">
        <v>0</v>
      </c>
      <c r="V237" s="1">
        <v>7803.1432400000003</v>
      </c>
      <c r="W237" s="1">
        <v>20772.550630000002</v>
      </c>
      <c r="X237" s="1">
        <v>28408.611150000001</v>
      </c>
      <c r="Y237" s="1">
        <v>10166.59771</v>
      </c>
      <c r="Z237">
        <v>2175.5621999999998</v>
      </c>
      <c r="AA237">
        <v>0</v>
      </c>
      <c r="AB237">
        <v>0</v>
      </c>
      <c r="AC237">
        <v>65.531360000000006</v>
      </c>
      <c r="AD237">
        <v>17092.971020000001</v>
      </c>
      <c r="AE237">
        <v>-429.41028</v>
      </c>
      <c r="AF237" t="s">
        <v>117</v>
      </c>
      <c r="AG237">
        <v>-615.32164999999998</v>
      </c>
      <c r="AH237" t="s">
        <v>124</v>
      </c>
      <c r="AI237" t="s">
        <v>3120</v>
      </c>
    </row>
    <row r="238" spans="1:35" x14ac:dyDescent="0.25">
      <c r="A238" t="s">
        <v>107</v>
      </c>
      <c r="B238" s="3" t="s">
        <v>4</v>
      </c>
      <c r="C238" s="1" t="s">
        <v>108</v>
      </c>
      <c r="D238" s="2" t="s">
        <v>98</v>
      </c>
      <c r="E238" s="1">
        <v>15569.349389999999</v>
      </c>
      <c r="F238" s="1">
        <v>1099.05702</v>
      </c>
      <c r="G238" s="1">
        <v>14231.93136</v>
      </c>
      <c r="H238" s="1">
        <v>15164.83826</v>
      </c>
      <c r="I238" s="1">
        <v>73660.533760000006</v>
      </c>
      <c r="J238" s="1">
        <v>133844.58759000001</v>
      </c>
      <c r="K238" s="1">
        <v>56541.898480000003</v>
      </c>
      <c r="L238" s="1">
        <v>103175.22099</v>
      </c>
      <c r="M238" s="1">
        <v>0</v>
      </c>
      <c r="N238" s="1">
        <v>27203.497579999999</v>
      </c>
      <c r="O238" s="1">
        <v>2883.9023999999999</v>
      </c>
      <c r="P238" s="1">
        <v>133844.58759000001</v>
      </c>
      <c r="Q238" s="1">
        <v>28108.411319999999</v>
      </c>
      <c r="R238" s="1">
        <v>30669.366590000001</v>
      </c>
      <c r="S238" s="1">
        <v>1695.8818799999999</v>
      </c>
      <c r="T238" s="1">
        <v>57777.071969999997</v>
      </c>
      <c r="U238" s="1">
        <v>0</v>
      </c>
      <c r="V238" s="1">
        <v>11054.795609999999</v>
      </c>
      <c r="W238" s="1">
        <v>27179.111110000002</v>
      </c>
      <c r="X238" s="1">
        <v>37371.534209999998</v>
      </c>
      <c r="Y238" s="1">
        <v>11918.260050000001</v>
      </c>
      <c r="Z238">
        <v>2363.18325</v>
      </c>
      <c r="AA238">
        <v>-12.582000000000001</v>
      </c>
      <c r="AB238">
        <v>0</v>
      </c>
      <c r="AC238">
        <v>229.38290000000001</v>
      </c>
      <c r="AD238">
        <v>21595.467779999999</v>
      </c>
      <c r="AE238">
        <v>-640.71033999999997</v>
      </c>
      <c r="AF238" t="s">
        <v>117</v>
      </c>
      <c r="AG238">
        <v>662.37249999999995</v>
      </c>
      <c r="AH238">
        <v>37.666699999999999</v>
      </c>
      <c r="AI238" t="s">
        <v>3117</v>
      </c>
    </row>
    <row r="239" spans="1:35" x14ac:dyDescent="0.25">
      <c r="A239" t="s">
        <v>107</v>
      </c>
      <c r="B239" s="3" t="s">
        <v>4</v>
      </c>
      <c r="C239" s="1" t="s">
        <v>108</v>
      </c>
      <c r="D239" s="2" t="s">
        <v>99</v>
      </c>
      <c r="E239" s="1">
        <v>18635.18188</v>
      </c>
      <c r="F239" s="1">
        <v>1434.2295899999999</v>
      </c>
      <c r="G239" s="1">
        <v>9699.7165999999997</v>
      </c>
      <c r="H239" s="1">
        <v>10704.801949999999</v>
      </c>
      <c r="I239" s="1">
        <v>63731.377990000001</v>
      </c>
      <c r="J239" s="1">
        <v>118739.91452000001</v>
      </c>
      <c r="K239" s="1">
        <v>50563.202230000003</v>
      </c>
      <c r="L239" s="1">
        <v>88430.641170000003</v>
      </c>
      <c r="M239" s="1">
        <v>0</v>
      </c>
      <c r="N239" s="1">
        <v>27176.883620000001</v>
      </c>
      <c r="O239" s="1">
        <v>2464.3550399999999</v>
      </c>
      <c r="P239" s="1">
        <v>118739.91452000001</v>
      </c>
      <c r="Q239" s="1">
        <v>23662.099330000001</v>
      </c>
      <c r="R239" s="1">
        <v>30309.273349999999</v>
      </c>
      <c r="S239" s="1">
        <v>1695.8038799999999</v>
      </c>
      <c r="T239" s="1">
        <v>45737.718869999997</v>
      </c>
      <c r="U239" s="1">
        <v>0</v>
      </c>
      <c r="V239" s="1">
        <v>14663.27902</v>
      </c>
      <c r="W239" s="1">
        <v>26352.230380000001</v>
      </c>
      <c r="X239" s="1">
        <v>35204.301010000003</v>
      </c>
      <c r="Y239" s="1">
        <v>11363.524450000001</v>
      </c>
      <c r="Z239">
        <v>2095.8863299999998</v>
      </c>
      <c r="AA239">
        <v>34.093600000000002</v>
      </c>
      <c r="AB239">
        <v>0</v>
      </c>
      <c r="AC239">
        <v>224.35135</v>
      </c>
      <c r="AD239">
        <v>18144.965840000001</v>
      </c>
      <c r="AE239">
        <v>-2028.3894</v>
      </c>
      <c r="AF239" t="s">
        <v>117</v>
      </c>
      <c r="AG239">
        <v>807.28368</v>
      </c>
      <c r="AH239">
        <v>33.965499999999999</v>
      </c>
      <c r="AI239" t="s">
        <v>3118</v>
      </c>
    </row>
    <row r="240" spans="1:35" x14ac:dyDescent="0.25">
      <c r="A240" t="s">
        <v>107</v>
      </c>
      <c r="B240" s="3" t="s">
        <v>4</v>
      </c>
      <c r="C240" s="1" t="s">
        <v>108</v>
      </c>
      <c r="D240" s="2" t="s">
        <v>100</v>
      </c>
      <c r="E240" s="1">
        <v>15929.620999999999</v>
      </c>
      <c r="F240" s="1">
        <v>1292.30835</v>
      </c>
      <c r="G240" s="1">
        <v>8361.7065299999995</v>
      </c>
      <c r="H240" s="1">
        <v>9401.6574899999996</v>
      </c>
      <c r="I240" s="1">
        <v>62690.402470000001</v>
      </c>
      <c r="J240" s="1">
        <v>118685.1621</v>
      </c>
      <c r="K240" s="1">
        <v>49243.273930000003</v>
      </c>
      <c r="L240" s="1">
        <v>86599.66605</v>
      </c>
      <c r="M240" s="1">
        <v>0</v>
      </c>
      <c r="N240" s="1">
        <v>29018.64113</v>
      </c>
      <c r="O240" s="1">
        <v>2456.7094099999999</v>
      </c>
      <c r="P240" s="1">
        <v>118685.1621</v>
      </c>
      <c r="Q240" s="1">
        <v>22193.32</v>
      </c>
      <c r="R240" s="1">
        <v>32085.496050000002</v>
      </c>
      <c r="S240" s="1">
        <v>1642.3960999999999</v>
      </c>
      <c r="T240" s="1">
        <v>42756.599099999999</v>
      </c>
      <c r="U240" s="1">
        <v>0</v>
      </c>
      <c r="V240" s="1">
        <v>12761.791090000001</v>
      </c>
      <c r="W240" s="1">
        <v>29408.090499999998</v>
      </c>
      <c r="X240" s="1">
        <v>37441.305690000001</v>
      </c>
      <c r="Y240" s="1">
        <v>11407.262409999999</v>
      </c>
      <c r="Z240">
        <v>2096.8771099999999</v>
      </c>
      <c r="AA240">
        <v>26.423500000000001</v>
      </c>
      <c r="AB240">
        <v>0</v>
      </c>
      <c r="AC240">
        <v>473.69409999999999</v>
      </c>
      <c r="AD240">
        <v>17550.062730000001</v>
      </c>
      <c r="AE240">
        <v>-618.01137000000006</v>
      </c>
      <c r="AF240" t="s">
        <v>117</v>
      </c>
      <c r="AG240">
        <v>604.48397999999997</v>
      </c>
      <c r="AH240">
        <v>29.7287</v>
      </c>
      <c r="AI240" t="s">
        <v>3119</v>
      </c>
    </row>
    <row r="241" spans="1:35" x14ac:dyDescent="0.25">
      <c r="A241" t="s">
        <v>107</v>
      </c>
      <c r="B241" s="3" t="s">
        <v>4</v>
      </c>
      <c r="C241" s="1" t="s">
        <v>108</v>
      </c>
      <c r="D241" s="2" t="s">
        <v>101</v>
      </c>
      <c r="E241" s="1">
        <v>0</v>
      </c>
      <c r="F241" s="1">
        <v>0</v>
      </c>
      <c r="G241" s="1">
        <v>7522.7194099999997</v>
      </c>
      <c r="H241" s="1">
        <v>8519.5804200000002</v>
      </c>
      <c r="I241" s="1">
        <v>61088.048159999998</v>
      </c>
      <c r="J241" s="1">
        <v>117840.24935</v>
      </c>
      <c r="K241" s="1">
        <v>46739.766210000002</v>
      </c>
      <c r="L241" s="1">
        <v>85668.340880000003</v>
      </c>
      <c r="M241" s="1">
        <v>0</v>
      </c>
      <c r="N241" s="1">
        <v>28817.227790000001</v>
      </c>
      <c r="O241" s="1">
        <v>2603.1288</v>
      </c>
      <c r="P241" s="1">
        <v>117840.24935</v>
      </c>
      <c r="Q241" s="1">
        <v>22744.721420000002</v>
      </c>
      <c r="R241" s="1">
        <v>32171.908479999998</v>
      </c>
      <c r="S241" s="1">
        <v>1641.20316</v>
      </c>
      <c r="T241" s="1">
        <v>42361.217539999998</v>
      </c>
      <c r="U241" s="1">
        <v>0</v>
      </c>
      <c r="V241" s="1">
        <v>0</v>
      </c>
      <c r="W241" s="1">
        <v>28397.240849999998</v>
      </c>
      <c r="X241" s="1">
        <v>37347.268020000003</v>
      </c>
      <c r="Y241" s="1">
        <v>10786.37067</v>
      </c>
      <c r="Z241">
        <v>0</v>
      </c>
      <c r="AA241">
        <v>0</v>
      </c>
      <c r="AB241">
        <v>0</v>
      </c>
      <c r="AC241">
        <v>0</v>
      </c>
      <c r="AD241">
        <v>17133.228920000001</v>
      </c>
      <c r="AE241">
        <v>0</v>
      </c>
      <c r="AF241" t="s">
        <v>117</v>
      </c>
      <c r="AG241">
        <v>0</v>
      </c>
      <c r="AH241">
        <v>0</v>
      </c>
      <c r="AI241" t="s">
        <v>3120</v>
      </c>
    </row>
    <row r="242" spans="1:35" x14ac:dyDescent="0.25">
      <c r="A242" t="s">
        <v>109</v>
      </c>
      <c r="B242" s="3" t="s">
        <v>3</v>
      </c>
      <c r="C242" s="1" t="s">
        <v>103</v>
      </c>
      <c r="D242" s="2" t="s">
        <v>43</v>
      </c>
      <c r="E242" s="1">
        <v>30632.410309999999</v>
      </c>
      <c r="F242" s="1">
        <v>1355.23242</v>
      </c>
      <c r="G242" s="1">
        <v>16590.89632</v>
      </c>
      <c r="H242" s="1">
        <v>25532.976920000001</v>
      </c>
      <c r="I242" s="1">
        <v>76644.797930000001</v>
      </c>
      <c r="J242" s="1">
        <v>203355.92034000001</v>
      </c>
      <c r="K242" s="1">
        <v>59029.798840000003</v>
      </c>
      <c r="L242" s="1">
        <v>131078.71452000001</v>
      </c>
      <c r="M242" s="1">
        <v>163.37415999999999</v>
      </c>
      <c r="N242" s="1">
        <v>65317.402540000003</v>
      </c>
      <c r="O242" s="1">
        <v>3372.5102499999998</v>
      </c>
      <c r="P242" s="1">
        <v>203355.92034000001</v>
      </c>
      <c r="Q242" s="1">
        <v>63575.825420000001</v>
      </c>
      <c r="R242" s="1">
        <v>72277.205830000006</v>
      </c>
      <c r="S242" s="1">
        <v>224.18559999999999</v>
      </c>
      <c r="T242" s="1">
        <v>90088.830239999996</v>
      </c>
      <c r="U242" s="1">
        <v>189.97461999999999</v>
      </c>
      <c r="V242" s="1">
        <v>24440.228080000001</v>
      </c>
      <c r="W242" s="1">
        <v>8585.3834100000004</v>
      </c>
      <c r="X242" s="1">
        <v>4526.79486</v>
      </c>
      <c r="Y242" s="1">
        <v>11363.78902</v>
      </c>
      <c r="Z242">
        <v>3050.8247000000001</v>
      </c>
      <c r="AA242">
        <v>0</v>
      </c>
      <c r="AB242">
        <v>0</v>
      </c>
      <c r="AC242">
        <v>31.344370000000001</v>
      </c>
      <c r="AD242">
        <v>21777.763009999999</v>
      </c>
      <c r="AE242">
        <v>-1117.4425100000001</v>
      </c>
      <c r="AF242" t="s">
        <v>118</v>
      </c>
      <c r="AG242">
        <v>817.93713000000002</v>
      </c>
      <c r="AH242">
        <v>0</v>
      </c>
      <c r="AI242" t="s">
        <v>3117</v>
      </c>
    </row>
    <row r="243" spans="1:35" x14ac:dyDescent="0.25">
      <c r="A243" t="s">
        <v>109</v>
      </c>
      <c r="B243" s="3" t="s">
        <v>3</v>
      </c>
      <c r="C243" s="1" t="s">
        <v>103</v>
      </c>
      <c r="D243" s="2" t="s">
        <v>44</v>
      </c>
      <c r="E243" s="1">
        <v>26257.277999999998</v>
      </c>
      <c r="F243" s="1">
        <v>885.53711999999996</v>
      </c>
      <c r="G243" s="1">
        <v>13638.20528</v>
      </c>
      <c r="H243" s="1">
        <v>24047.740549999999</v>
      </c>
      <c r="I243" s="1">
        <v>42898.845430000001</v>
      </c>
      <c r="J243" s="1">
        <v>186467.19451999999</v>
      </c>
      <c r="K243" s="1">
        <v>53722.703220000003</v>
      </c>
      <c r="L243" s="1">
        <v>121771.70311</v>
      </c>
      <c r="M243" s="1">
        <v>230.50910999999999</v>
      </c>
      <c r="N243" s="1">
        <v>58409.777479999997</v>
      </c>
      <c r="O243" s="1">
        <v>2917.0940300000002</v>
      </c>
      <c r="P243" s="1">
        <v>186467.19451999999</v>
      </c>
      <c r="Q243" s="1">
        <v>54187.74512</v>
      </c>
      <c r="R243" s="1">
        <v>64695.491410000002</v>
      </c>
      <c r="S243" s="1">
        <v>222.90837999999999</v>
      </c>
      <c r="T243" s="1">
        <v>85653.176890000002</v>
      </c>
      <c r="U243" s="1">
        <v>126.93179000000001</v>
      </c>
      <c r="V243" s="1">
        <v>21133.884679999999</v>
      </c>
      <c r="W243" s="1">
        <v>7660.0471299999999</v>
      </c>
      <c r="X243" s="1">
        <v>4287.59645</v>
      </c>
      <c r="Y243" s="1">
        <v>10266.865320000001</v>
      </c>
      <c r="Z243">
        <v>3741.1401900000001</v>
      </c>
      <c r="AA243">
        <v>30.616800000000001</v>
      </c>
      <c r="AB243">
        <v>0</v>
      </c>
      <c r="AC243">
        <v>25.506270000000001</v>
      </c>
      <c r="AD243">
        <v>-6814.8839799999996</v>
      </c>
      <c r="AE243">
        <v>-533.02659000000006</v>
      </c>
      <c r="AF243" t="s">
        <v>118</v>
      </c>
      <c r="AG243">
        <v>439.06835000000001</v>
      </c>
      <c r="AH243">
        <v>30.876799999999999</v>
      </c>
      <c r="AI243" t="s">
        <v>3118</v>
      </c>
    </row>
    <row r="244" spans="1:35" x14ac:dyDescent="0.25">
      <c r="A244" t="s">
        <v>109</v>
      </c>
      <c r="B244" s="3" t="s">
        <v>3</v>
      </c>
      <c r="C244" s="1" t="s">
        <v>103</v>
      </c>
      <c r="D244" s="2" t="s">
        <v>45</v>
      </c>
      <c r="E244" s="1">
        <v>27785.835729999999</v>
      </c>
      <c r="F244" s="1">
        <v>2163.79502</v>
      </c>
      <c r="G244" s="1">
        <v>12449.156269999999</v>
      </c>
      <c r="H244" s="1">
        <v>25886.031610000002</v>
      </c>
      <c r="I244" s="1">
        <v>45065.243150000002</v>
      </c>
      <c r="J244" s="1">
        <v>194043.57188999999</v>
      </c>
      <c r="K244" s="1">
        <v>55387.596709999998</v>
      </c>
      <c r="L244" s="1">
        <v>125391.32543</v>
      </c>
      <c r="M244" s="1">
        <v>255.48455000000001</v>
      </c>
      <c r="N244" s="1">
        <v>61923.79737</v>
      </c>
      <c r="O244" s="1">
        <v>3141.55285</v>
      </c>
      <c r="P244" s="1">
        <v>194043.57188999999</v>
      </c>
      <c r="Q244" s="1">
        <v>59118.492700000003</v>
      </c>
      <c r="R244" s="1">
        <v>68652.246459999995</v>
      </c>
      <c r="S244" s="1">
        <v>198.76526999999999</v>
      </c>
      <c r="T244" s="1">
        <v>89281.613440000001</v>
      </c>
      <c r="U244" s="1">
        <v>312.13</v>
      </c>
      <c r="V244" s="1">
        <v>22074.05169</v>
      </c>
      <c r="W244" s="1">
        <v>7855.9436800000003</v>
      </c>
      <c r="X244" s="1">
        <v>4259.4396800000004</v>
      </c>
      <c r="Y244" s="1">
        <v>10541.72183</v>
      </c>
      <c r="Z244">
        <v>3110.4094700000001</v>
      </c>
      <c r="AA244">
        <v>18.709399999999999</v>
      </c>
      <c r="AB244">
        <v>0</v>
      </c>
      <c r="AC244">
        <v>14.24569</v>
      </c>
      <c r="AD244">
        <v>-6638.1865399999997</v>
      </c>
      <c r="AE244">
        <v>-516.31249000000003</v>
      </c>
      <c r="AF244" t="s">
        <v>118</v>
      </c>
      <c r="AG244">
        <v>620.49964</v>
      </c>
      <c r="AH244">
        <v>20.673200000000001</v>
      </c>
      <c r="AI244" t="s">
        <v>3119</v>
      </c>
    </row>
    <row r="245" spans="1:35" x14ac:dyDescent="0.25">
      <c r="A245" t="s">
        <v>109</v>
      </c>
      <c r="B245" s="3" t="s">
        <v>3</v>
      </c>
      <c r="C245" s="1" t="s">
        <v>103</v>
      </c>
      <c r="D245" s="2" t="s">
        <v>42</v>
      </c>
      <c r="E245" s="1">
        <v>24942.629540000002</v>
      </c>
      <c r="F245" s="1">
        <v>1304.75217</v>
      </c>
      <c r="G245" s="1">
        <v>11649.54882</v>
      </c>
      <c r="H245" s="1">
        <v>25381.121930000001</v>
      </c>
      <c r="I245" s="1">
        <v>44102.226439999999</v>
      </c>
      <c r="J245" s="1">
        <v>195111.91654000001</v>
      </c>
      <c r="K245" s="1">
        <v>52921.500110000001</v>
      </c>
      <c r="L245" s="1">
        <v>126366.80776</v>
      </c>
      <c r="M245" s="1">
        <v>272.49752000000001</v>
      </c>
      <c r="N245" s="1">
        <v>62045.033089999997</v>
      </c>
      <c r="O245" s="1">
        <v>3350.752</v>
      </c>
      <c r="P245" s="1">
        <v>195111.91654000001</v>
      </c>
      <c r="Q245" s="1">
        <v>60715.863149999997</v>
      </c>
      <c r="R245" s="1">
        <v>68745.108779999995</v>
      </c>
      <c r="S245" s="1">
        <v>198.76526999999999</v>
      </c>
      <c r="T245" s="1">
        <v>90290.53486</v>
      </c>
      <c r="U245" s="1">
        <v>188.47310999999999</v>
      </c>
      <c r="V245" s="1">
        <v>20189.96471</v>
      </c>
      <c r="W245" s="1">
        <v>7501.8923599999998</v>
      </c>
      <c r="X245" s="1">
        <v>4054.6802699999998</v>
      </c>
      <c r="Y245" s="1">
        <v>10120.97496</v>
      </c>
      <c r="Z245">
        <v>2878.4990299999999</v>
      </c>
      <c r="AA245">
        <v>10.615500000000001</v>
      </c>
      <c r="AB245">
        <v>0</v>
      </c>
      <c r="AC245">
        <v>43.763620000000003</v>
      </c>
      <c r="AD245">
        <v>-7025.5948699999999</v>
      </c>
      <c r="AE245">
        <v>-967.53246000000001</v>
      </c>
      <c r="AF245" t="s">
        <v>118</v>
      </c>
      <c r="AG245">
        <v>412.64303999999998</v>
      </c>
      <c r="AH245">
        <v>21.997900000000001</v>
      </c>
      <c r="AI245" t="s">
        <v>3120</v>
      </c>
    </row>
    <row r="246" spans="1:35" x14ac:dyDescent="0.25">
      <c r="A246" t="s">
        <v>109</v>
      </c>
      <c r="B246" s="3" t="s">
        <v>3</v>
      </c>
      <c r="C246" s="1" t="s">
        <v>103</v>
      </c>
      <c r="D246" s="2" t="s">
        <v>46</v>
      </c>
      <c r="E246" s="1">
        <v>26047.279200000001</v>
      </c>
      <c r="F246" s="1">
        <v>459.13995</v>
      </c>
      <c r="G246" s="1">
        <v>10742.097900000001</v>
      </c>
      <c r="H246" s="1">
        <v>26903.002420000001</v>
      </c>
      <c r="I246" s="1">
        <v>74352.218930000003</v>
      </c>
      <c r="J246" s="1">
        <v>196402.22643000001</v>
      </c>
      <c r="K246" s="1">
        <v>53927.938950000003</v>
      </c>
      <c r="L246" s="1">
        <v>127044.78448</v>
      </c>
      <c r="M246" s="1">
        <v>172.48821000000001</v>
      </c>
      <c r="N246" s="1">
        <v>62779.710959999997</v>
      </c>
      <c r="O246" s="1">
        <v>3417.05654</v>
      </c>
      <c r="P246" s="1">
        <v>196402.22643000001</v>
      </c>
      <c r="Q246" s="1">
        <v>61425.731290000003</v>
      </c>
      <c r="R246" s="1">
        <v>69357.441949999993</v>
      </c>
      <c r="S246" s="1">
        <v>221.64349999999999</v>
      </c>
      <c r="T246" s="1">
        <v>91292.419460000005</v>
      </c>
      <c r="U246" s="1">
        <v>66.790369999999996</v>
      </c>
      <c r="V246" s="1">
        <v>21069.802169999999</v>
      </c>
      <c r="W246" s="1">
        <v>7686.00137</v>
      </c>
      <c r="X246" s="1">
        <v>3835.2573900000002</v>
      </c>
      <c r="Y246" s="1">
        <v>9776.7252399999998</v>
      </c>
      <c r="Z246">
        <v>3247.41345</v>
      </c>
      <c r="AA246">
        <v>6.0975000000000001</v>
      </c>
      <c r="AB246">
        <v>0</v>
      </c>
      <c r="AC246">
        <v>10.2354</v>
      </c>
      <c r="AD246">
        <v>21925.532940000001</v>
      </c>
      <c r="AE246">
        <v>-1004.28432</v>
      </c>
      <c r="AF246" t="s">
        <v>118</v>
      </c>
      <c r="AG246">
        <v>648.87522000000001</v>
      </c>
      <c r="AH246">
        <v>52.426200000000001</v>
      </c>
      <c r="AI246" t="s">
        <v>3117</v>
      </c>
    </row>
    <row r="247" spans="1:35" x14ac:dyDescent="0.25">
      <c r="A247" t="s">
        <v>109</v>
      </c>
      <c r="B247" s="3" t="s">
        <v>3</v>
      </c>
      <c r="C247" s="1" t="s">
        <v>103</v>
      </c>
      <c r="D247" s="2" t="s">
        <v>47</v>
      </c>
      <c r="E247" s="1">
        <v>24423.602220000001</v>
      </c>
      <c r="F247" s="1">
        <v>1105.22578</v>
      </c>
      <c r="G247" s="1">
        <v>10799.300719999999</v>
      </c>
      <c r="H247" s="1">
        <v>27550.349429999998</v>
      </c>
      <c r="I247" s="1">
        <v>74088.09809</v>
      </c>
      <c r="J247" s="1">
        <v>195534.52914</v>
      </c>
      <c r="K247" s="1">
        <v>50315.09347</v>
      </c>
      <c r="L247" s="1">
        <v>125893.53264999999</v>
      </c>
      <c r="M247" s="1">
        <v>173.83376999999999</v>
      </c>
      <c r="N247" s="1">
        <v>63036.721019999997</v>
      </c>
      <c r="O247" s="1">
        <v>3443.71351</v>
      </c>
      <c r="P247" s="1">
        <v>195534.52914</v>
      </c>
      <c r="Q247" s="1">
        <v>61232.069409999996</v>
      </c>
      <c r="R247" s="1">
        <v>69640.996490000005</v>
      </c>
      <c r="S247" s="1">
        <v>200.90195</v>
      </c>
      <c r="T247" s="1">
        <v>91690.890910000002</v>
      </c>
      <c r="U247" s="1">
        <v>159.72560999999999</v>
      </c>
      <c r="V247" s="1">
        <v>19995.553209999998</v>
      </c>
      <c r="W247" s="1">
        <v>6837.4380000000001</v>
      </c>
      <c r="X247" s="1">
        <v>4011.31448</v>
      </c>
      <c r="Y247" s="1">
        <v>9560.1019199999992</v>
      </c>
      <c r="Z247">
        <v>2753.9227000000001</v>
      </c>
      <c r="AA247">
        <v>4.6830999999999996</v>
      </c>
      <c r="AB247">
        <v>0</v>
      </c>
      <c r="AC247">
        <v>17.09732</v>
      </c>
      <c r="AD247">
        <v>23015.703590000001</v>
      </c>
      <c r="AE247">
        <v>-977.91553999999996</v>
      </c>
      <c r="AF247" t="s">
        <v>118</v>
      </c>
      <c r="AG247">
        <v>380.87229000000002</v>
      </c>
      <c r="AH247">
        <v>23.239899999999999</v>
      </c>
      <c r="AI247" t="s">
        <v>3118</v>
      </c>
    </row>
    <row r="248" spans="1:35" x14ac:dyDescent="0.25">
      <c r="A248" t="s">
        <v>109</v>
      </c>
      <c r="B248" s="3" t="s">
        <v>3</v>
      </c>
      <c r="C248" s="1" t="s">
        <v>103</v>
      </c>
      <c r="D248" s="2" t="s">
        <v>48</v>
      </c>
      <c r="E248" s="1">
        <v>26824.64875</v>
      </c>
      <c r="F248" s="1">
        <v>1558.46129</v>
      </c>
      <c r="G248" s="1">
        <v>9754.13789</v>
      </c>
      <c r="H248" s="1">
        <v>27758.201280000001</v>
      </c>
      <c r="I248" s="1">
        <v>46114.07847</v>
      </c>
      <c r="J248" s="1">
        <v>197093.56625999999</v>
      </c>
      <c r="K248" s="1">
        <v>51680.082779999997</v>
      </c>
      <c r="L248" s="1">
        <v>126233.9341</v>
      </c>
      <c r="M248" s="1">
        <v>292.7928</v>
      </c>
      <c r="N248" s="1">
        <v>64033.907019999999</v>
      </c>
      <c r="O248" s="1">
        <v>3578.27351</v>
      </c>
      <c r="P248" s="1">
        <v>197093.56625999999</v>
      </c>
      <c r="Q248" s="1">
        <v>63097.149790000003</v>
      </c>
      <c r="R248" s="1">
        <v>70859.632169999997</v>
      </c>
      <c r="S248" s="1">
        <v>200.57677000000001</v>
      </c>
      <c r="T248" s="1">
        <v>89855.076730000001</v>
      </c>
      <c r="U248" s="1">
        <v>224.7884</v>
      </c>
      <c r="V248" s="1">
        <v>21755.106329999999</v>
      </c>
      <c r="W248" s="1">
        <v>8135.5932700000003</v>
      </c>
      <c r="X248" s="1">
        <v>4236.79306</v>
      </c>
      <c r="Y248" s="1">
        <v>10020.988869999999</v>
      </c>
      <c r="Z248">
        <v>3103.4775599999998</v>
      </c>
      <c r="AA248">
        <v>38.734900000000003</v>
      </c>
      <c r="AB248">
        <v>0</v>
      </c>
      <c r="AC248">
        <v>6.7994700000000003</v>
      </c>
      <c r="AD248">
        <v>-7357.40506</v>
      </c>
      <c r="AE248">
        <v>-759.65885000000003</v>
      </c>
      <c r="AF248" t="s">
        <v>118</v>
      </c>
      <c r="AG248">
        <v>459.38724999999999</v>
      </c>
      <c r="AH248">
        <v>20.7578</v>
      </c>
      <c r="AI248" t="s">
        <v>3119</v>
      </c>
    </row>
    <row r="249" spans="1:35" x14ac:dyDescent="0.25">
      <c r="A249" t="s">
        <v>109</v>
      </c>
      <c r="B249" s="3" t="s">
        <v>3</v>
      </c>
      <c r="C249" s="1" t="s">
        <v>103</v>
      </c>
      <c r="D249" s="2" t="s">
        <v>49</v>
      </c>
      <c r="E249" s="1">
        <v>24291.073520000002</v>
      </c>
      <c r="F249" s="1">
        <v>1177.04645</v>
      </c>
      <c r="G249" s="1">
        <v>9786.4026799999992</v>
      </c>
      <c r="H249" s="1">
        <v>27118.89025</v>
      </c>
      <c r="I249" s="1">
        <v>46262.838320000003</v>
      </c>
      <c r="J249" s="1">
        <v>191689.00575000001</v>
      </c>
      <c r="K249" s="1">
        <v>54569.359510000002</v>
      </c>
      <c r="L249" s="1">
        <v>122938.61994</v>
      </c>
      <c r="M249" s="1">
        <v>293.55081999999999</v>
      </c>
      <c r="N249" s="1">
        <v>62318.118979999999</v>
      </c>
      <c r="O249" s="1">
        <v>3569.9612499999998</v>
      </c>
      <c r="P249" s="1">
        <v>191689.00575000001</v>
      </c>
      <c r="Q249" s="1">
        <v>61647.299610000002</v>
      </c>
      <c r="R249" s="1">
        <v>68750.385810000007</v>
      </c>
      <c r="S249" s="1">
        <v>200.57677000000001</v>
      </c>
      <c r="T249" s="1">
        <v>86082.495580000003</v>
      </c>
      <c r="U249" s="1">
        <v>170.30525</v>
      </c>
      <c r="V249" s="1">
        <v>19824.487109999998</v>
      </c>
      <c r="W249" s="1">
        <v>8547.8092799999995</v>
      </c>
      <c r="X249" s="1">
        <v>3963.03224</v>
      </c>
      <c r="Y249" s="1">
        <v>10872.53564</v>
      </c>
      <c r="Z249">
        <v>2735.7148900000002</v>
      </c>
      <c r="AA249">
        <v>8.1811000000000007</v>
      </c>
      <c r="AB249">
        <v>0</v>
      </c>
      <c r="AC249">
        <v>28.735990000000001</v>
      </c>
      <c r="AD249">
        <v>-7314.4331000000002</v>
      </c>
      <c r="AE249">
        <v>-969.67609000000004</v>
      </c>
      <c r="AF249" t="s">
        <v>118</v>
      </c>
      <c r="AG249">
        <v>464.74556000000001</v>
      </c>
      <c r="AH249">
        <v>25.61</v>
      </c>
      <c r="AI249" t="s">
        <v>3120</v>
      </c>
    </row>
    <row r="250" spans="1:35" x14ac:dyDescent="0.25">
      <c r="A250" t="s">
        <v>109</v>
      </c>
      <c r="B250" s="3" t="s">
        <v>3</v>
      </c>
      <c r="C250" s="1" t="s">
        <v>103</v>
      </c>
      <c r="D250" s="2" t="s">
        <v>50</v>
      </c>
      <c r="E250" s="1">
        <v>26871.421880000002</v>
      </c>
      <c r="F250" s="1">
        <v>983.02576999999997</v>
      </c>
      <c r="G250" s="1">
        <v>9062.2181500000006</v>
      </c>
      <c r="H250" s="1">
        <v>27437.028999999999</v>
      </c>
      <c r="I250" s="1">
        <v>76898.556580000004</v>
      </c>
      <c r="J250" s="1">
        <v>192364.30296999999</v>
      </c>
      <c r="K250" s="1">
        <v>54636.765679999997</v>
      </c>
      <c r="L250" s="1">
        <v>122215.34904</v>
      </c>
      <c r="M250" s="1">
        <v>188.79606000000001</v>
      </c>
      <c r="N250" s="1">
        <v>63656.262799999997</v>
      </c>
      <c r="O250" s="1">
        <v>3850.2345599999999</v>
      </c>
      <c r="P250" s="1">
        <v>192364.30296999999</v>
      </c>
      <c r="Q250" s="1">
        <v>63322.363899999997</v>
      </c>
      <c r="R250" s="1">
        <v>70148.95392</v>
      </c>
      <c r="S250" s="1">
        <v>222.74646000000001</v>
      </c>
      <c r="T250" s="1">
        <v>84688.397859999997</v>
      </c>
      <c r="U250" s="1">
        <v>142.36546999999999</v>
      </c>
      <c r="V250" s="1">
        <v>21928.468150000001</v>
      </c>
      <c r="W250" s="1">
        <v>8079.96425</v>
      </c>
      <c r="X250" s="1">
        <v>4168.1668200000004</v>
      </c>
      <c r="Y250" s="1">
        <v>10414.45484</v>
      </c>
      <c r="Z250">
        <v>3405.7849200000001</v>
      </c>
      <c r="AA250">
        <v>5.1006</v>
      </c>
      <c r="AB250">
        <v>0</v>
      </c>
      <c r="AC250">
        <v>-33.567970000000003</v>
      </c>
      <c r="AD250">
        <v>22415.493630000001</v>
      </c>
      <c r="AE250">
        <v>-1348.71182</v>
      </c>
      <c r="AF250" t="s">
        <v>118</v>
      </c>
      <c r="AG250">
        <v>-44.454979999999999</v>
      </c>
      <c r="AH250" t="s">
        <v>124</v>
      </c>
      <c r="AI250" t="s">
        <v>3117</v>
      </c>
    </row>
    <row r="251" spans="1:35" x14ac:dyDescent="0.25">
      <c r="A251" t="s">
        <v>109</v>
      </c>
      <c r="B251" s="3" t="s">
        <v>3</v>
      </c>
      <c r="C251" s="1" t="s">
        <v>103</v>
      </c>
      <c r="D251" s="2" t="s">
        <v>51</v>
      </c>
      <c r="E251" s="1">
        <v>23685.057959999998</v>
      </c>
      <c r="F251" s="1">
        <v>-288.64515</v>
      </c>
      <c r="G251" s="1">
        <v>0</v>
      </c>
      <c r="H251" s="1">
        <v>0</v>
      </c>
      <c r="I251" s="1">
        <v>0</v>
      </c>
      <c r="J251" s="1">
        <v>0</v>
      </c>
      <c r="K251" s="1">
        <v>0</v>
      </c>
      <c r="L251" s="1">
        <v>0</v>
      </c>
      <c r="M251" s="1">
        <v>0</v>
      </c>
      <c r="N251" s="1">
        <v>0</v>
      </c>
      <c r="O251" s="1">
        <v>0</v>
      </c>
      <c r="P251" s="1">
        <v>0</v>
      </c>
      <c r="Q251" s="1">
        <v>0</v>
      </c>
      <c r="R251" s="1">
        <v>0</v>
      </c>
      <c r="S251" s="1">
        <v>222.74635000000001</v>
      </c>
      <c r="T251" s="1">
        <v>0</v>
      </c>
      <c r="U251" s="1">
        <v>-40.969859999999997</v>
      </c>
      <c r="V251" s="1">
        <v>19282.930250000001</v>
      </c>
      <c r="W251" s="1">
        <v>0</v>
      </c>
      <c r="X251" s="1">
        <v>0</v>
      </c>
      <c r="Y251" s="1">
        <v>0</v>
      </c>
      <c r="Z251">
        <v>4398.5151400000004</v>
      </c>
      <c r="AA251">
        <v>2.2505000000000002</v>
      </c>
      <c r="AB251">
        <v>0</v>
      </c>
      <c r="AC251">
        <v>32.86694</v>
      </c>
      <c r="AD251">
        <v>0</v>
      </c>
      <c r="AE251">
        <v>-884.56512999999995</v>
      </c>
      <c r="AF251" t="s">
        <v>118</v>
      </c>
      <c r="AG251">
        <v>-149.02037000000001</v>
      </c>
      <c r="AH251" t="s">
        <v>124</v>
      </c>
      <c r="AI251" t="s">
        <v>3118</v>
      </c>
    </row>
    <row r="252" spans="1:35" x14ac:dyDescent="0.25">
      <c r="A252" t="s">
        <v>109</v>
      </c>
      <c r="B252" s="3" t="s">
        <v>3</v>
      </c>
      <c r="C252" s="1" t="s">
        <v>103</v>
      </c>
      <c r="D252" s="2" t="s">
        <v>52</v>
      </c>
      <c r="E252" s="1">
        <v>18224.168679999999</v>
      </c>
      <c r="F252" s="1">
        <v>189.57512</v>
      </c>
      <c r="G252" s="1">
        <v>0</v>
      </c>
      <c r="H252" s="1">
        <v>23288.554609999999</v>
      </c>
      <c r="I252" s="1">
        <v>0</v>
      </c>
      <c r="J252" s="1">
        <v>0</v>
      </c>
      <c r="K252" s="1">
        <v>0</v>
      </c>
      <c r="L252" s="1">
        <v>0</v>
      </c>
      <c r="M252" s="1">
        <v>275.96884</v>
      </c>
      <c r="N252" s="1">
        <v>57795.960099999997</v>
      </c>
      <c r="O252" s="1">
        <v>0</v>
      </c>
      <c r="P252" s="1">
        <v>0</v>
      </c>
      <c r="Q252" s="1">
        <v>0</v>
      </c>
      <c r="R252" s="1">
        <v>63402.470869999997</v>
      </c>
      <c r="S252" s="1">
        <v>222.98007999999999</v>
      </c>
      <c r="T252" s="1">
        <v>75286.76139</v>
      </c>
      <c r="U252" s="1">
        <v>84.227729999999994</v>
      </c>
      <c r="V252" s="1">
        <v>12293.65292</v>
      </c>
      <c r="W252" s="1">
        <v>0</v>
      </c>
      <c r="X252" s="1">
        <v>0</v>
      </c>
      <c r="Y252" s="1">
        <v>0</v>
      </c>
      <c r="Z252">
        <v>4936.9717700000001</v>
      </c>
      <c r="AA252">
        <v>-18.939800000000002</v>
      </c>
      <c r="AB252">
        <v>0</v>
      </c>
      <c r="AC252">
        <v>57.430459999999997</v>
      </c>
      <c r="AD252">
        <v>0</v>
      </c>
      <c r="AE252">
        <v>-885.27359999999999</v>
      </c>
      <c r="AF252" t="s">
        <v>118</v>
      </c>
      <c r="AG252">
        <v>182.58025000000001</v>
      </c>
      <c r="AH252">
        <v>36.727899999999998</v>
      </c>
      <c r="AI252" t="s">
        <v>3119</v>
      </c>
    </row>
    <row r="253" spans="1:35" x14ac:dyDescent="0.25">
      <c r="A253" t="s">
        <v>109</v>
      </c>
      <c r="B253" s="3" t="s">
        <v>3</v>
      </c>
      <c r="C253" s="1" t="s">
        <v>103</v>
      </c>
      <c r="D253" s="2" t="s">
        <v>53</v>
      </c>
      <c r="E253" s="1">
        <v>20826.208119999999</v>
      </c>
      <c r="F253" s="1">
        <v>381.09336999999999</v>
      </c>
      <c r="G253" s="1">
        <v>8532.8759599999994</v>
      </c>
      <c r="H253" s="1">
        <v>20966.429459999999</v>
      </c>
      <c r="I253" s="1">
        <v>37917.550840000004</v>
      </c>
      <c r="J253" s="1">
        <v>163562.37964</v>
      </c>
      <c r="K253" s="1">
        <v>44587.047570000002</v>
      </c>
      <c r="L253" s="1">
        <v>101109.85275999999</v>
      </c>
      <c r="M253" s="1">
        <v>272.26913000000002</v>
      </c>
      <c r="N253" s="1">
        <v>56843.885370000004</v>
      </c>
      <c r="O253" s="1">
        <v>3452.3688299999999</v>
      </c>
      <c r="P253" s="1">
        <v>163562.37964</v>
      </c>
      <c r="Q253" s="1">
        <v>55850.623850000004</v>
      </c>
      <c r="R253" s="1">
        <v>62452.526870000002</v>
      </c>
      <c r="S253" s="1">
        <v>200.57687999999999</v>
      </c>
      <c r="T253" s="1">
        <v>71139.775120000006</v>
      </c>
      <c r="U253" s="1">
        <v>55.535299999999999</v>
      </c>
      <c r="V253" s="1">
        <v>17317.828560000002</v>
      </c>
      <c r="W253" s="1">
        <v>6547.2206999999999</v>
      </c>
      <c r="X253" s="1">
        <v>3484.4157399999999</v>
      </c>
      <c r="Y253" s="1">
        <v>9820.3988100000006</v>
      </c>
      <c r="Z253">
        <v>2560.0779600000001</v>
      </c>
      <c r="AA253">
        <v>5.5545</v>
      </c>
      <c r="AB253">
        <v>0</v>
      </c>
      <c r="AC253">
        <v>48.117649999999998</v>
      </c>
      <c r="AD253">
        <v>-3627.0734400000001</v>
      </c>
      <c r="AE253">
        <v>-928.12309000000005</v>
      </c>
      <c r="AF253" t="s">
        <v>118</v>
      </c>
      <c r="AG253">
        <v>141.13601</v>
      </c>
      <c r="AH253">
        <v>23.690899999999999</v>
      </c>
      <c r="AI253" t="s">
        <v>3120</v>
      </c>
    </row>
    <row r="254" spans="1:35" x14ac:dyDescent="0.25">
      <c r="A254" t="s">
        <v>109</v>
      </c>
      <c r="B254" s="3" t="s">
        <v>3</v>
      </c>
      <c r="C254" s="1" t="s">
        <v>103</v>
      </c>
      <c r="D254" s="2" t="s">
        <v>54</v>
      </c>
      <c r="E254" s="1">
        <v>24100.794460000001</v>
      </c>
      <c r="F254" s="1">
        <v>696.75846999999999</v>
      </c>
      <c r="G254" s="1">
        <v>7520.17569</v>
      </c>
      <c r="H254" s="1">
        <v>21981.24379</v>
      </c>
      <c r="I254" s="1">
        <v>65901.691179999994</v>
      </c>
      <c r="J254" s="1">
        <v>168483.17825999999</v>
      </c>
      <c r="K254" s="1">
        <v>46179.763619999998</v>
      </c>
      <c r="L254" s="1">
        <v>102336.46036</v>
      </c>
      <c r="M254" s="1">
        <v>177.96682999999999</v>
      </c>
      <c r="N254" s="1">
        <v>60511.839749999999</v>
      </c>
      <c r="O254" s="1">
        <v>3635.3830400000002</v>
      </c>
      <c r="P254" s="1">
        <v>168483.17825999999</v>
      </c>
      <c r="Q254" s="1">
        <v>59116.671860000002</v>
      </c>
      <c r="R254" s="1">
        <v>66146.717900000003</v>
      </c>
      <c r="S254" s="1">
        <v>224.14276000000001</v>
      </c>
      <c r="T254" s="1">
        <v>71148.390289999996</v>
      </c>
      <c r="U254" s="1">
        <v>374.53579999999999</v>
      </c>
      <c r="V254" s="1">
        <v>10922.775509999999</v>
      </c>
      <c r="W254" s="1">
        <v>6643.1246899999996</v>
      </c>
      <c r="X254" s="1">
        <v>4057.3042500000001</v>
      </c>
      <c r="Y254" s="1">
        <v>10103.02685</v>
      </c>
      <c r="Z254">
        <v>11052.315780000001</v>
      </c>
      <c r="AA254">
        <v>10.2797</v>
      </c>
      <c r="AB254">
        <v>0</v>
      </c>
      <c r="AC254">
        <v>197.59452999999999</v>
      </c>
      <c r="AD254">
        <v>22410.995289999999</v>
      </c>
      <c r="AE254">
        <v>0</v>
      </c>
      <c r="AF254" t="s">
        <v>118</v>
      </c>
      <c r="AG254">
        <v>311.73665999999997</v>
      </c>
      <c r="AH254">
        <v>31.794</v>
      </c>
      <c r="AI254" t="s">
        <v>3117</v>
      </c>
    </row>
    <row r="255" spans="1:35" x14ac:dyDescent="0.25">
      <c r="A255" t="s">
        <v>109</v>
      </c>
      <c r="B255" s="3" t="s">
        <v>3</v>
      </c>
      <c r="C255" s="1" t="s">
        <v>103</v>
      </c>
      <c r="D255" s="2" t="s">
        <v>55</v>
      </c>
      <c r="E255" s="1">
        <v>22498.22624</v>
      </c>
      <c r="F255" s="1">
        <v>356.14195999999998</v>
      </c>
      <c r="G255" s="1">
        <v>7682.4115599999996</v>
      </c>
      <c r="H255" s="1">
        <v>21315.41156</v>
      </c>
      <c r="I255" s="1">
        <v>39401.377809999998</v>
      </c>
      <c r="J255" s="1">
        <v>159896.76566</v>
      </c>
      <c r="K255" s="1">
        <v>45263.526210000004</v>
      </c>
      <c r="L255" s="1">
        <v>96474.273079999999</v>
      </c>
      <c r="M255" s="1">
        <v>276.13931000000002</v>
      </c>
      <c r="N255" s="1">
        <v>57987.040330000003</v>
      </c>
      <c r="O255" s="1">
        <v>3499.2594899999999</v>
      </c>
      <c r="P255" s="1">
        <v>159896.76566</v>
      </c>
      <c r="Q255" s="1">
        <v>56259.931449999996</v>
      </c>
      <c r="R255" s="1">
        <v>63422.492590000002</v>
      </c>
      <c r="S255" s="1">
        <v>202.71451999999999</v>
      </c>
      <c r="T255" s="1">
        <v>67095.403720000002</v>
      </c>
      <c r="U255" s="1">
        <v>51.939990000000002</v>
      </c>
      <c r="V255" s="1">
        <v>18803.933789999999</v>
      </c>
      <c r="W255" s="1">
        <v>6266.1801599999999</v>
      </c>
      <c r="X255" s="1">
        <v>4657.2524800000001</v>
      </c>
      <c r="Y255" s="1">
        <v>10111.17376</v>
      </c>
      <c r="Z255">
        <v>3123.7500399999999</v>
      </c>
      <c r="AA255">
        <v>10.375400000000001</v>
      </c>
      <c r="AB255">
        <v>0</v>
      </c>
      <c r="AC255">
        <v>38.24277</v>
      </c>
      <c r="AD255">
        <v>-2285.4715200000001</v>
      </c>
      <c r="AE255">
        <v>-718.94609000000003</v>
      </c>
      <c r="AF255" t="s">
        <v>118</v>
      </c>
      <c r="AG255">
        <v>-26.264060000000001</v>
      </c>
      <c r="AH255" t="s">
        <v>124</v>
      </c>
      <c r="AI255" t="s">
        <v>3118</v>
      </c>
    </row>
    <row r="256" spans="1:35" x14ac:dyDescent="0.25">
      <c r="A256" t="s">
        <v>109</v>
      </c>
      <c r="B256" s="3" t="s">
        <v>3</v>
      </c>
      <c r="C256" s="1" t="s">
        <v>103</v>
      </c>
      <c r="D256" s="2" t="s">
        <v>56</v>
      </c>
      <c r="E256" s="1">
        <v>23303.91777</v>
      </c>
      <c r="F256" s="1">
        <v>794.41070000000002</v>
      </c>
      <c r="G256" s="1">
        <v>8202.6478499999994</v>
      </c>
      <c r="H256" s="1">
        <v>24389.390299999999</v>
      </c>
      <c r="I256" s="1">
        <v>42922.30861</v>
      </c>
      <c r="J256" s="1">
        <v>162889.83485000001</v>
      </c>
      <c r="K256" s="1">
        <v>43611.690580000002</v>
      </c>
      <c r="L256" s="1">
        <v>97486.102599999998</v>
      </c>
      <c r="M256" s="1">
        <v>286.05473999999998</v>
      </c>
      <c r="N256" s="1">
        <v>59811.045810000003</v>
      </c>
      <c r="O256" s="1">
        <v>3625.1791600000001</v>
      </c>
      <c r="P256" s="1">
        <v>162889.83485000001</v>
      </c>
      <c r="Q256" s="1">
        <v>58237.449619999999</v>
      </c>
      <c r="R256" s="1">
        <v>65403.732250000001</v>
      </c>
      <c r="S256" s="1">
        <v>202.71451999999999</v>
      </c>
      <c r="T256" s="1">
        <v>67206.550919999994</v>
      </c>
      <c r="U256" s="1">
        <v>219.04839000000001</v>
      </c>
      <c r="V256" s="1">
        <v>19308.755949999999</v>
      </c>
      <c r="W256" s="1">
        <v>7228.7493800000002</v>
      </c>
      <c r="X256" s="1">
        <v>4489.3935499999998</v>
      </c>
      <c r="Y256" s="1">
        <v>10551.45947</v>
      </c>
      <c r="Z256">
        <v>2664.5986499999999</v>
      </c>
      <c r="AA256">
        <v>9.1233000000000004</v>
      </c>
      <c r="AB256">
        <v>0</v>
      </c>
      <c r="AC256">
        <v>42.288029999999999</v>
      </c>
      <c r="AD256">
        <v>-2492.0096699999999</v>
      </c>
      <c r="AE256">
        <v>-536.89913000000001</v>
      </c>
      <c r="AF256" t="s">
        <v>118</v>
      </c>
      <c r="AG256">
        <v>334.17169999999999</v>
      </c>
      <c r="AH256">
        <v>27.899899999999999</v>
      </c>
      <c r="AI256" t="s">
        <v>3119</v>
      </c>
    </row>
    <row r="257" spans="1:35" x14ac:dyDescent="0.25">
      <c r="A257" t="s">
        <v>109</v>
      </c>
      <c r="B257" s="3" t="s">
        <v>3</v>
      </c>
      <c r="C257" s="1" t="s">
        <v>103</v>
      </c>
      <c r="D257" s="2" t="s">
        <v>57</v>
      </c>
      <c r="E257" s="1">
        <v>21091.982489999999</v>
      </c>
      <c r="F257" s="1">
        <v>729.36410000000001</v>
      </c>
      <c r="G257" s="1">
        <v>7872.1513999999997</v>
      </c>
      <c r="H257" s="1">
        <v>23451.07343</v>
      </c>
      <c r="I257" s="1">
        <v>41485.78282</v>
      </c>
      <c r="J257" s="1">
        <v>160618.82793999999</v>
      </c>
      <c r="K257" s="1">
        <v>42611.713049999998</v>
      </c>
      <c r="L257" s="1">
        <v>95367.36391</v>
      </c>
      <c r="M257" s="1">
        <v>291.05995999999999</v>
      </c>
      <c r="N257" s="1">
        <v>59664.71774</v>
      </c>
      <c r="O257" s="1">
        <v>3688.6104099999998</v>
      </c>
      <c r="P257" s="1">
        <v>160618.82793999999</v>
      </c>
      <c r="Q257" s="1">
        <v>58481.870029999998</v>
      </c>
      <c r="R257" s="1">
        <v>65251.464030000003</v>
      </c>
      <c r="S257" s="1">
        <v>202.71451999999999</v>
      </c>
      <c r="T257" s="1">
        <v>66045.390289999996</v>
      </c>
      <c r="U257" s="1">
        <v>4.0000000000000003E-5</v>
      </c>
      <c r="V257" s="1">
        <v>17651.555319999999</v>
      </c>
      <c r="W257" s="1">
        <v>6939.4187599999996</v>
      </c>
      <c r="X257" s="1">
        <v>4369.3612000000003</v>
      </c>
      <c r="Y257" s="1">
        <v>9950.96443</v>
      </c>
      <c r="Z257">
        <v>2499.0184300000001</v>
      </c>
      <c r="AA257">
        <v>6.9105999999999996</v>
      </c>
      <c r="AB257">
        <v>0</v>
      </c>
      <c r="AC257">
        <v>73.269930000000002</v>
      </c>
      <c r="AD257">
        <v>-2122.0713799999999</v>
      </c>
      <c r="AE257">
        <v>-920.90684999999996</v>
      </c>
      <c r="AF257" t="s">
        <v>118</v>
      </c>
      <c r="AG257">
        <v>231.27154999999999</v>
      </c>
      <c r="AH257">
        <v>21.615300000000001</v>
      </c>
      <c r="AI257" t="s">
        <v>3120</v>
      </c>
    </row>
    <row r="258" spans="1:35" x14ac:dyDescent="0.25">
      <c r="A258" t="s">
        <v>109</v>
      </c>
      <c r="B258" s="3" t="s">
        <v>3</v>
      </c>
      <c r="C258" s="1" t="s">
        <v>103</v>
      </c>
      <c r="D258" s="2" t="s">
        <v>58</v>
      </c>
      <c r="E258" s="1">
        <v>22663.836350000001</v>
      </c>
      <c r="F258" s="1">
        <v>-116.57222</v>
      </c>
      <c r="G258" s="1">
        <v>8186.50504</v>
      </c>
      <c r="H258" s="1">
        <v>24076.721409999998</v>
      </c>
      <c r="I258" s="1">
        <v>65581.059890000004</v>
      </c>
      <c r="J258" s="1">
        <v>162277.82300999999</v>
      </c>
      <c r="K258" s="1">
        <v>44409.093580000001</v>
      </c>
      <c r="L258" s="1">
        <v>95899.180210000006</v>
      </c>
      <c r="M258" s="1">
        <v>184.55966000000001</v>
      </c>
      <c r="N258" s="1">
        <v>60874.48545</v>
      </c>
      <c r="O258" s="1">
        <v>3773.8287</v>
      </c>
      <c r="P258" s="1">
        <v>162277.82300999999</v>
      </c>
      <c r="Q258" s="1">
        <v>59726.112450000001</v>
      </c>
      <c r="R258" s="1">
        <v>66378.642800000001</v>
      </c>
      <c r="S258" s="1">
        <v>226.87735000000001</v>
      </c>
      <c r="T258" s="1">
        <v>65839.797869999995</v>
      </c>
      <c r="U258" s="1">
        <v>197.95647</v>
      </c>
      <c r="V258" s="1">
        <v>10787.712820000001</v>
      </c>
      <c r="W258" s="1">
        <v>6876.8304200000002</v>
      </c>
      <c r="X258" s="1">
        <v>4228.1301599999997</v>
      </c>
      <c r="Y258" s="1">
        <v>9624.8462099999997</v>
      </c>
      <c r="Z258">
        <v>10414.879150000001</v>
      </c>
      <c r="AA258">
        <v>0</v>
      </c>
      <c r="AB258">
        <v>0</v>
      </c>
      <c r="AC258">
        <v>212.97826000000001</v>
      </c>
      <c r="AD258">
        <v>20768.976790000001</v>
      </c>
      <c r="AE258">
        <v>0</v>
      </c>
      <c r="AF258" t="s">
        <v>118</v>
      </c>
      <c r="AG258">
        <v>283.73147</v>
      </c>
      <c r="AH258">
        <v>280.59589999999997</v>
      </c>
      <c r="AI258" t="s">
        <v>3117</v>
      </c>
    </row>
    <row r="259" spans="1:35" x14ac:dyDescent="0.25">
      <c r="A259" t="s">
        <v>109</v>
      </c>
      <c r="B259" s="3" t="s">
        <v>3</v>
      </c>
      <c r="C259" s="1" t="s">
        <v>103</v>
      </c>
      <c r="D259" s="2" t="s">
        <v>59</v>
      </c>
      <c r="E259" s="1">
        <v>22011.78989</v>
      </c>
      <c r="F259" s="1">
        <v>242.55663000000001</v>
      </c>
      <c r="G259" s="1">
        <v>8410.9732499999991</v>
      </c>
      <c r="H259" s="1">
        <v>24498.769850000001</v>
      </c>
      <c r="I259" s="1">
        <v>42457.343849999997</v>
      </c>
      <c r="J259" s="1">
        <v>161952.83571000001</v>
      </c>
      <c r="K259" s="1">
        <v>42475.215450000003</v>
      </c>
      <c r="L259" s="1">
        <v>94455.508440000005</v>
      </c>
      <c r="M259" s="1">
        <v>298.2002</v>
      </c>
      <c r="N259" s="1">
        <v>61789.258889999997</v>
      </c>
      <c r="O259" s="1">
        <v>3784.7770700000001</v>
      </c>
      <c r="P259" s="1">
        <v>161952.83571000001</v>
      </c>
      <c r="Q259" s="1">
        <v>60464.874199999998</v>
      </c>
      <c r="R259" s="1">
        <v>67497.327269999994</v>
      </c>
      <c r="S259" s="1">
        <v>204.85120000000001</v>
      </c>
      <c r="T259" s="1">
        <v>64868.557370000002</v>
      </c>
      <c r="U259" s="1">
        <v>35.619779999999999</v>
      </c>
      <c r="V259" s="1">
        <v>18685.271830000002</v>
      </c>
      <c r="W259" s="1">
        <v>6584.2658600000004</v>
      </c>
      <c r="X259" s="1">
        <v>3750.9779600000002</v>
      </c>
      <c r="Y259" s="1">
        <v>9295.4065399999999</v>
      </c>
      <c r="Z259">
        <v>2836.1869200000001</v>
      </c>
      <c r="AA259">
        <v>0.96050000000000002</v>
      </c>
      <c r="AB259">
        <v>0</v>
      </c>
      <c r="AC259">
        <v>51.313949999999998</v>
      </c>
      <c r="AD259">
        <v>-861.96271999999999</v>
      </c>
      <c r="AE259">
        <v>-636.62635</v>
      </c>
      <c r="AF259" t="s">
        <v>118</v>
      </c>
      <c r="AG259">
        <v>50.759920000000001</v>
      </c>
      <c r="AH259">
        <v>15.552099999999999</v>
      </c>
      <c r="AI259" t="s">
        <v>3118</v>
      </c>
    </row>
    <row r="260" spans="1:35" x14ac:dyDescent="0.25">
      <c r="A260" t="s">
        <v>109</v>
      </c>
      <c r="B260" s="3" t="s">
        <v>3</v>
      </c>
      <c r="C260" s="1" t="s">
        <v>103</v>
      </c>
      <c r="D260" s="2" t="s">
        <v>60</v>
      </c>
      <c r="E260" s="1">
        <v>22214.847389999999</v>
      </c>
      <c r="F260" s="1">
        <v>629.80838000000006</v>
      </c>
      <c r="G260" s="1">
        <v>7889.9729900000002</v>
      </c>
      <c r="H260" s="1">
        <v>24737.429510000002</v>
      </c>
      <c r="I260" s="1">
        <v>42348.677649999998</v>
      </c>
      <c r="J260" s="1">
        <v>161211.58861999999</v>
      </c>
      <c r="K260" s="1">
        <v>39791.935169999997</v>
      </c>
      <c r="L260" s="1">
        <v>93831.902789999993</v>
      </c>
      <c r="M260" s="1">
        <v>293.06963000000002</v>
      </c>
      <c r="N260" s="1">
        <v>61969.857239999998</v>
      </c>
      <c r="O260" s="1">
        <v>3776.7107299999998</v>
      </c>
      <c r="P260" s="1">
        <v>161211.58861999999</v>
      </c>
      <c r="Q260" s="1">
        <v>61187.220540000002</v>
      </c>
      <c r="R260" s="1">
        <v>67379.685830000002</v>
      </c>
      <c r="S260" s="1">
        <v>204.91666000000001</v>
      </c>
      <c r="T260" s="1">
        <v>65563.186799999996</v>
      </c>
      <c r="U260" s="1">
        <v>91.405950000000004</v>
      </c>
      <c r="V260" s="1">
        <v>18685.10082</v>
      </c>
      <c r="W260" s="1">
        <v>6414.8169200000002</v>
      </c>
      <c r="X260" s="1">
        <v>4373.9957400000003</v>
      </c>
      <c r="Y260" s="1">
        <v>9556.9772799999992</v>
      </c>
      <c r="Z260">
        <v>2464.8448100000001</v>
      </c>
      <c r="AA260">
        <v>1.6611</v>
      </c>
      <c r="AB260">
        <v>0</v>
      </c>
      <c r="AC260">
        <v>48.430410000000002</v>
      </c>
      <c r="AD260">
        <v>-261.84640000000002</v>
      </c>
      <c r="AE260">
        <v>-498.07970999999998</v>
      </c>
      <c r="AF260" t="s">
        <v>118</v>
      </c>
      <c r="AG260">
        <v>285.96091999999999</v>
      </c>
      <c r="AH260">
        <v>28.1798</v>
      </c>
      <c r="AI260" t="s">
        <v>3119</v>
      </c>
    </row>
    <row r="261" spans="1:35" x14ac:dyDescent="0.25">
      <c r="A261" t="s">
        <v>109</v>
      </c>
      <c r="B261" s="3" t="s">
        <v>3</v>
      </c>
      <c r="C261" s="1" t="s">
        <v>103</v>
      </c>
      <c r="D261" s="2" t="s">
        <v>61</v>
      </c>
      <c r="E261" s="1">
        <v>21136.45204</v>
      </c>
      <c r="F261" s="1">
        <v>629.30525999999998</v>
      </c>
      <c r="G261" s="1">
        <v>7906.6300199999996</v>
      </c>
      <c r="H261" s="1">
        <v>25215.475200000001</v>
      </c>
      <c r="I261" s="1">
        <v>42922.509660000003</v>
      </c>
      <c r="J261" s="1">
        <v>165395.15088999999</v>
      </c>
      <c r="K261" s="1">
        <v>41634.912129999997</v>
      </c>
      <c r="L261" s="1">
        <v>95230.885129999995</v>
      </c>
      <c r="M261" s="1">
        <v>311.83024</v>
      </c>
      <c r="N261" s="1">
        <v>64600.91029</v>
      </c>
      <c r="O261" s="1">
        <v>3957.77045</v>
      </c>
      <c r="P261" s="1">
        <v>165395.15088999999</v>
      </c>
      <c r="Q261" s="1">
        <v>63487.804709999997</v>
      </c>
      <c r="R261" s="1">
        <v>70164.265759999995</v>
      </c>
      <c r="S261" s="1">
        <v>207.05396999999999</v>
      </c>
      <c r="T261" s="1">
        <v>66199.957450000002</v>
      </c>
      <c r="U261" s="1">
        <v>91.365110000000001</v>
      </c>
      <c r="V261" s="1">
        <v>17869.867549999999</v>
      </c>
      <c r="W261" s="1">
        <v>6583.5443800000003</v>
      </c>
      <c r="X261" s="1">
        <v>4140.4205899999997</v>
      </c>
      <c r="Y261" s="1">
        <v>9868.0966700000008</v>
      </c>
      <c r="Z261">
        <v>2434.6858099999999</v>
      </c>
      <c r="AA261">
        <v>-3.9775999999999998</v>
      </c>
      <c r="AB261">
        <v>0</v>
      </c>
      <c r="AC261">
        <v>67.820350000000005</v>
      </c>
      <c r="AD261">
        <v>-566.20648000000006</v>
      </c>
      <c r="AE261">
        <v>-861.48012000000006</v>
      </c>
      <c r="AF261" t="s">
        <v>118</v>
      </c>
      <c r="AG261">
        <v>182.99493000000001</v>
      </c>
      <c r="AH261">
        <v>20.98</v>
      </c>
      <c r="AI261" t="s">
        <v>3120</v>
      </c>
    </row>
    <row r="262" spans="1:35" x14ac:dyDescent="0.25">
      <c r="A262" t="s">
        <v>109</v>
      </c>
      <c r="B262" s="3" t="s">
        <v>3</v>
      </c>
      <c r="C262" s="1" t="s">
        <v>103</v>
      </c>
      <c r="D262" s="2" t="s">
        <v>62</v>
      </c>
      <c r="E262" s="1">
        <v>22935.290010000001</v>
      </c>
      <c r="F262" s="1">
        <v>967.00273000000004</v>
      </c>
      <c r="G262" s="1">
        <v>8257.8509400000003</v>
      </c>
      <c r="H262" s="1">
        <v>27476.142950000001</v>
      </c>
      <c r="I262" s="1">
        <v>69249.001050000006</v>
      </c>
      <c r="J262" s="1">
        <v>166812.86528999999</v>
      </c>
      <c r="K262" s="1">
        <v>40402.82602</v>
      </c>
      <c r="L262" s="1">
        <v>96832.356690000001</v>
      </c>
      <c r="M262" s="1">
        <v>192.33244999999999</v>
      </c>
      <c r="N262" s="1">
        <v>64495.577129999998</v>
      </c>
      <c r="O262" s="1">
        <v>3932.7648300000001</v>
      </c>
      <c r="P262" s="1">
        <v>166812.86528999999</v>
      </c>
      <c r="Q262" s="1">
        <v>63029.926910000002</v>
      </c>
      <c r="R262" s="1">
        <v>69980.508589999998</v>
      </c>
      <c r="S262" s="1">
        <v>229.20858999999999</v>
      </c>
      <c r="T262" s="1">
        <v>67399.840129999997</v>
      </c>
      <c r="U262" s="1">
        <v>546.53940999999998</v>
      </c>
      <c r="V262" s="1">
        <v>18986.702249999998</v>
      </c>
      <c r="W262" s="1">
        <v>6069.5683600000002</v>
      </c>
      <c r="X262" s="1">
        <v>4552.2097299999996</v>
      </c>
      <c r="Y262" s="1">
        <v>9623.0386899999994</v>
      </c>
      <c r="Z262">
        <v>2889.65607</v>
      </c>
      <c r="AA262">
        <v>0</v>
      </c>
      <c r="AB262">
        <v>0</v>
      </c>
      <c r="AC262">
        <v>38.375500000000002</v>
      </c>
      <c r="AD262">
        <v>22954.86016</v>
      </c>
      <c r="AE262">
        <v>0</v>
      </c>
      <c r="AF262" t="s">
        <v>118</v>
      </c>
      <c r="AG262">
        <v>-816.06190000000004</v>
      </c>
      <c r="AH262">
        <v>0</v>
      </c>
      <c r="AI262" t="s">
        <v>3117</v>
      </c>
    </row>
    <row r="263" spans="1:35" x14ac:dyDescent="0.25">
      <c r="A263" t="s">
        <v>109</v>
      </c>
      <c r="B263" s="3" t="s">
        <v>3</v>
      </c>
      <c r="C263" s="1" t="s">
        <v>103</v>
      </c>
      <c r="D263" s="2" t="s">
        <v>63</v>
      </c>
      <c r="E263" s="1">
        <v>21160.50405</v>
      </c>
      <c r="F263" s="1">
        <v>745.27485000000001</v>
      </c>
      <c r="G263" s="1">
        <v>7932.66093</v>
      </c>
      <c r="H263" s="1">
        <v>24726.758529999999</v>
      </c>
      <c r="I263" s="1">
        <v>42668.45405</v>
      </c>
      <c r="J263" s="1">
        <v>158684.79334999999</v>
      </c>
      <c r="K263" s="1">
        <v>36905.108970000001</v>
      </c>
      <c r="L263" s="1">
        <v>93459.339919999999</v>
      </c>
      <c r="M263" s="1">
        <v>289.42111999999997</v>
      </c>
      <c r="N263" s="1">
        <v>60163.859550000001</v>
      </c>
      <c r="O263" s="1">
        <v>3673.3524699999998</v>
      </c>
      <c r="P263" s="1">
        <v>158684.79334999999</v>
      </c>
      <c r="Q263" s="1">
        <v>57947.412470000003</v>
      </c>
      <c r="R263" s="1">
        <v>65225.453430000001</v>
      </c>
      <c r="S263" s="1">
        <v>207.05396999999999</v>
      </c>
      <c r="T263" s="1">
        <v>64793.700429999997</v>
      </c>
      <c r="U263" s="1">
        <v>0</v>
      </c>
      <c r="V263" s="1">
        <v>17366.108499999998</v>
      </c>
      <c r="W263" s="1">
        <v>5758.0919599999997</v>
      </c>
      <c r="X263" s="1">
        <v>4534.5816500000001</v>
      </c>
      <c r="Y263" s="1">
        <v>10105.49956</v>
      </c>
      <c r="Z263">
        <v>2521.7578600000002</v>
      </c>
      <c r="AA263">
        <v>9.5889000000000006</v>
      </c>
      <c r="AB263">
        <v>0</v>
      </c>
      <c r="AC263">
        <v>38.997979999999998</v>
      </c>
      <c r="AD263">
        <v>709.66412000000003</v>
      </c>
      <c r="AE263">
        <v>-649.96753000000001</v>
      </c>
      <c r="AF263" t="s">
        <v>118</v>
      </c>
      <c r="AG263">
        <v>140.95739</v>
      </c>
      <c r="AH263">
        <v>14.650399999999999</v>
      </c>
      <c r="AI263" t="s">
        <v>3118</v>
      </c>
    </row>
    <row r="264" spans="1:35" x14ac:dyDescent="0.25">
      <c r="A264" t="s">
        <v>109</v>
      </c>
      <c r="B264" s="3" t="s">
        <v>3</v>
      </c>
      <c r="C264" s="1" t="s">
        <v>103</v>
      </c>
      <c r="D264" s="2" t="s">
        <v>64</v>
      </c>
      <c r="E264" s="1">
        <v>21225.23688</v>
      </c>
      <c r="F264" s="1">
        <v>713.27984000000004</v>
      </c>
      <c r="G264" s="1">
        <v>6327.0672599999998</v>
      </c>
      <c r="H264" s="1">
        <v>23790.938030000001</v>
      </c>
      <c r="I264" s="1">
        <v>41979.559589999997</v>
      </c>
      <c r="J264" s="1">
        <v>156086.73363999999</v>
      </c>
      <c r="K264" s="1">
        <v>37705.349260000003</v>
      </c>
      <c r="L264" s="1">
        <v>91752.639930000005</v>
      </c>
      <c r="M264" s="1">
        <v>289.03185000000002</v>
      </c>
      <c r="N264" s="1">
        <v>59398.578650000003</v>
      </c>
      <c r="O264" s="1">
        <v>3668.39176</v>
      </c>
      <c r="P264" s="1">
        <v>156086.73363999999</v>
      </c>
      <c r="Q264" s="1">
        <v>57360.714200000002</v>
      </c>
      <c r="R264" s="1">
        <v>64334.093710000001</v>
      </c>
      <c r="S264" s="1">
        <v>207.05396999999999</v>
      </c>
      <c r="T264" s="1">
        <v>62617.325129999997</v>
      </c>
      <c r="U264" s="1">
        <v>0</v>
      </c>
      <c r="V264" s="1">
        <v>17097.862949999999</v>
      </c>
      <c r="W264" s="1">
        <v>6615.4669299999996</v>
      </c>
      <c r="X264" s="1">
        <v>4492.0143600000001</v>
      </c>
      <c r="Y264" s="1">
        <v>10476.385050000001</v>
      </c>
      <c r="Z264">
        <v>2757.1421500000001</v>
      </c>
      <c r="AA264">
        <v>-1.4943</v>
      </c>
      <c r="AB264">
        <v>0</v>
      </c>
      <c r="AC264">
        <v>19.982700000000001</v>
      </c>
      <c r="AD264">
        <v>421.27393999999998</v>
      </c>
      <c r="AE264">
        <v>-685.91440999999998</v>
      </c>
      <c r="AF264" t="s">
        <v>118</v>
      </c>
      <c r="AG264">
        <v>219.4683</v>
      </c>
      <c r="AH264">
        <v>21.575099999999999</v>
      </c>
      <c r="AI264" t="s">
        <v>3119</v>
      </c>
    </row>
    <row r="265" spans="1:35" x14ac:dyDescent="0.25">
      <c r="A265" t="s">
        <v>109</v>
      </c>
      <c r="B265" s="3" t="s">
        <v>3</v>
      </c>
      <c r="C265" s="1" t="s">
        <v>103</v>
      </c>
      <c r="D265" s="2" t="s">
        <v>65</v>
      </c>
      <c r="E265" s="1">
        <v>20900.5232</v>
      </c>
      <c r="F265" s="1">
        <v>1190.17266</v>
      </c>
      <c r="G265" s="1">
        <v>5844.44182</v>
      </c>
      <c r="H265" s="1">
        <v>23472.648109999998</v>
      </c>
      <c r="I265" s="1">
        <v>40943.0939</v>
      </c>
      <c r="J265" s="1">
        <v>154961.44429000001</v>
      </c>
      <c r="K265" s="1">
        <v>36926.173739999998</v>
      </c>
      <c r="L265" s="1">
        <v>90760.074800000002</v>
      </c>
      <c r="M265" s="1">
        <v>296.08470999999997</v>
      </c>
      <c r="N265" s="1">
        <v>59278.530899999998</v>
      </c>
      <c r="O265" s="1">
        <v>3757.8644899999999</v>
      </c>
      <c r="P265" s="1">
        <v>154961.44429000001</v>
      </c>
      <c r="Q265" s="1">
        <v>58032.222090000003</v>
      </c>
      <c r="R265" s="1">
        <v>64201.369489999997</v>
      </c>
      <c r="S265" s="1">
        <v>207.05396999999999</v>
      </c>
      <c r="T265" s="1">
        <v>61635.853049999998</v>
      </c>
      <c r="U265" s="1">
        <v>0</v>
      </c>
      <c r="V265" s="1">
        <v>17060.22378</v>
      </c>
      <c r="W265" s="1">
        <v>6420.6768599999996</v>
      </c>
      <c r="X265" s="1">
        <v>4527.6698800000004</v>
      </c>
      <c r="Y265" s="1">
        <v>9548.3804400000008</v>
      </c>
      <c r="Z265">
        <v>2536.1817799999999</v>
      </c>
      <c r="AA265">
        <v>4.5427</v>
      </c>
      <c r="AB265">
        <v>0</v>
      </c>
      <c r="AC265">
        <v>25.884640000000001</v>
      </c>
      <c r="AD265">
        <v>-50.633279999999999</v>
      </c>
      <c r="AE265">
        <v>-576.16169000000002</v>
      </c>
      <c r="AF265" t="s">
        <v>118</v>
      </c>
      <c r="AG265">
        <v>314.28570999999999</v>
      </c>
      <c r="AH265">
        <v>19.997</v>
      </c>
      <c r="AI265" t="s">
        <v>3120</v>
      </c>
    </row>
    <row r="266" spans="1:35" x14ac:dyDescent="0.25">
      <c r="A266" t="s">
        <v>109</v>
      </c>
      <c r="B266" s="3" t="s">
        <v>3</v>
      </c>
      <c r="C266" s="1" t="s">
        <v>103</v>
      </c>
      <c r="D266" s="2" t="s">
        <v>66</v>
      </c>
      <c r="E266" s="1">
        <v>20382.27218</v>
      </c>
      <c r="F266" s="1">
        <v>830.64598000000001</v>
      </c>
      <c r="G266" s="1">
        <v>6553.8314200000004</v>
      </c>
      <c r="H266" s="1">
        <v>23020.078170000001</v>
      </c>
      <c r="I266" s="1">
        <v>60179.608189999999</v>
      </c>
      <c r="J266" s="1">
        <v>148548.45407000001</v>
      </c>
      <c r="K266" s="1">
        <v>36224.082069999997</v>
      </c>
      <c r="L266" s="1">
        <v>88456.081460000001</v>
      </c>
      <c r="M266" s="1">
        <v>170.66433000000001</v>
      </c>
      <c r="N266" s="1">
        <v>55639.820379999997</v>
      </c>
      <c r="O266" s="1">
        <v>3490.8493800000001</v>
      </c>
      <c r="P266" s="1">
        <v>148548.45407000001</v>
      </c>
      <c r="Q266" s="1">
        <v>53461.224300000002</v>
      </c>
      <c r="R266" s="1">
        <v>60092.372609999999</v>
      </c>
      <c r="S266" s="1">
        <v>229.96189000000001</v>
      </c>
      <c r="T266" s="1">
        <v>61005.614220000003</v>
      </c>
      <c r="U266" s="1">
        <v>649.28963999999996</v>
      </c>
      <c r="V266" s="1">
        <v>16617.14099</v>
      </c>
      <c r="W266" s="1">
        <v>5802.8098499999996</v>
      </c>
      <c r="X266" s="1">
        <v>4699.8780800000004</v>
      </c>
      <c r="Y266" s="1">
        <v>8741.50972</v>
      </c>
      <c r="Z266">
        <v>2622.8395</v>
      </c>
      <c r="AA266">
        <v>0</v>
      </c>
      <c r="AB266">
        <v>0</v>
      </c>
      <c r="AC266">
        <v>43.662640000000003</v>
      </c>
      <c r="AD266">
        <v>20536.6194</v>
      </c>
      <c r="AE266">
        <v>0</v>
      </c>
      <c r="AF266" t="s">
        <v>118</v>
      </c>
      <c r="AG266">
        <v>164.92543000000001</v>
      </c>
      <c r="AH266">
        <v>0</v>
      </c>
      <c r="AI266" t="s">
        <v>3117</v>
      </c>
    </row>
    <row r="267" spans="1:35" x14ac:dyDescent="0.25">
      <c r="A267" t="s">
        <v>109</v>
      </c>
      <c r="B267" s="3" t="s">
        <v>3</v>
      </c>
      <c r="C267" s="1" t="s">
        <v>103</v>
      </c>
      <c r="D267" s="2" t="s">
        <v>67</v>
      </c>
      <c r="E267" s="1">
        <v>20080.084869999999</v>
      </c>
      <c r="F267" s="1">
        <v>965.13873000000001</v>
      </c>
      <c r="G267" s="1">
        <v>6890.8599599999998</v>
      </c>
      <c r="H267" s="1">
        <v>23253.67223</v>
      </c>
      <c r="I267" s="1">
        <v>39976.803019999999</v>
      </c>
      <c r="J267" s="1">
        <v>151922.25756999999</v>
      </c>
      <c r="K267" s="1">
        <v>35685.370889999998</v>
      </c>
      <c r="L267" s="1">
        <v>88957.571909999999</v>
      </c>
      <c r="M267" s="1">
        <v>300.97937000000002</v>
      </c>
      <c r="N267" s="1">
        <v>58132.518880000003</v>
      </c>
      <c r="O267" s="1">
        <v>3248.47327</v>
      </c>
      <c r="P267" s="1">
        <v>151922.25756999999</v>
      </c>
      <c r="Q267" s="1">
        <v>57514.416920000003</v>
      </c>
      <c r="R267" s="1">
        <v>62964.685669999999</v>
      </c>
      <c r="S267" s="1">
        <v>207.05417</v>
      </c>
      <c r="T267" s="1">
        <v>60806.945370000001</v>
      </c>
      <c r="U267" s="1">
        <v>0</v>
      </c>
      <c r="V267" s="1">
        <v>16539.398539999998</v>
      </c>
      <c r="W267" s="1">
        <v>5196.5952200000002</v>
      </c>
      <c r="X267" s="1">
        <v>4616.5081399999999</v>
      </c>
      <c r="Y267" s="1">
        <v>8987.8671799999993</v>
      </c>
      <c r="Z267">
        <v>2346.2380400000002</v>
      </c>
      <c r="AA267">
        <v>-5.7445000000000004</v>
      </c>
      <c r="AB267">
        <v>0</v>
      </c>
      <c r="AC267">
        <v>7.7106399999999997</v>
      </c>
      <c r="AD267">
        <v>276.77179000000001</v>
      </c>
      <c r="AE267">
        <v>-463.71740999999997</v>
      </c>
      <c r="AF267" t="s">
        <v>118</v>
      </c>
      <c r="AG267">
        <v>341.79754000000003</v>
      </c>
      <c r="AH267">
        <v>25.1495</v>
      </c>
      <c r="AI267" t="s">
        <v>3118</v>
      </c>
    </row>
    <row r="268" spans="1:35" x14ac:dyDescent="0.25">
      <c r="A268" t="s">
        <v>109</v>
      </c>
      <c r="B268" s="3" t="s">
        <v>3</v>
      </c>
      <c r="C268" s="1" t="s">
        <v>103</v>
      </c>
      <c r="D268" s="2" t="s">
        <v>68</v>
      </c>
      <c r="E268" s="1">
        <v>21403.111529999998</v>
      </c>
      <c r="F268" s="1">
        <v>1438.01242</v>
      </c>
      <c r="G268" s="1">
        <v>5562.8776399999997</v>
      </c>
      <c r="H268" s="1">
        <v>21934.252329999999</v>
      </c>
      <c r="I268" s="1">
        <v>39296.687870000002</v>
      </c>
      <c r="J268" s="1">
        <v>147203.29946000001</v>
      </c>
      <c r="K268" s="1">
        <v>36596.890899999999</v>
      </c>
      <c r="L268" s="1">
        <v>87204.380170000004</v>
      </c>
      <c r="M268" s="1">
        <v>287.09908000000001</v>
      </c>
      <c r="N268" s="1">
        <v>55421.242749999998</v>
      </c>
      <c r="O268" s="1">
        <v>3097.41599</v>
      </c>
      <c r="P268" s="1">
        <v>147203.29946000001</v>
      </c>
      <c r="Q268" s="1">
        <v>54186.459360000001</v>
      </c>
      <c r="R268" s="1">
        <v>59998.919289999998</v>
      </c>
      <c r="S268" s="1">
        <v>207.05417</v>
      </c>
      <c r="T268" s="1">
        <v>58689.038999999997</v>
      </c>
      <c r="U268" s="1">
        <v>0</v>
      </c>
      <c r="V268" s="1">
        <v>17046.241539999999</v>
      </c>
      <c r="W268" s="1">
        <v>5980.1566499999999</v>
      </c>
      <c r="X268" s="1">
        <v>4947.94139</v>
      </c>
      <c r="Y268" s="1">
        <v>9411.9321999999993</v>
      </c>
      <c r="Z268">
        <v>2629.3923799999998</v>
      </c>
      <c r="AA268">
        <v>8.1286000000000005</v>
      </c>
      <c r="AB268">
        <v>0</v>
      </c>
      <c r="AC268">
        <v>16.628640000000001</v>
      </c>
      <c r="AD268">
        <v>-136.30248</v>
      </c>
      <c r="AE268">
        <v>-571.31772999999998</v>
      </c>
      <c r="AF268" t="s">
        <v>118</v>
      </c>
      <c r="AG268">
        <v>535.72555999999997</v>
      </c>
      <c r="AH268">
        <v>25.934999999999999</v>
      </c>
      <c r="AI268" t="s">
        <v>3119</v>
      </c>
    </row>
    <row r="269" spans="1:35" x14ac:dyDescent="0.25">
      <c r="A269" t="s">
        <v>109</v>
      </c>
      <c r="B269" s="3" t="s">
        <v>3</v>
      </c>
      <c r="C269" s="1" t="s">
        <v>103</v>
      </c>
      <c r="D269" s="2" t="s">
        <v>69</v>
      </c>
      <c r="E269" s="1">
        <v>19662.737959999999</v>
      </c>
      <c r="F269" s="1">
        <v>1484.1495299999999</v>
      </c>
      <c r="G269" s="1">
        <v>5696.4519799999998</v>
      </c>
      <c r="H269" s="1">
        <v>20445.67841</v>
      </c>
      <c r="I269" s="1">
        <v>59369.996400000004</v>
      </c>
      <c r="J269" s="1">
        <v>145269.14105000001</v>
      </c>
      <c r="K269" s="1">
        <v>35808.327299999997</v>
      </c>
      <c r="L269" s="1">
        <v>85885.677590000007</v>
      </c>
      <c r="M269" s="1">
        <v>180.75226000000001</v>
      </c>
      <c r="N269" s="1">
        <v>54966.815889999998</v>
      </c>
      <c r="O269" s="1">
        <v>3141.6984600000001</v>
      </c>
      <c r="P269" s="1">
        <v>145269.14105000001</v>
      </c>
      <c r="Q269" s="1">
        <v>53544.19801</v>
      </c>
      <c r="R269" s="1">
        <v>59383.463459999999</v>
      </c>
      <c r="S269" s="1">
        <v>207.05417</v>
      </c>
      <c r="T269" s="1">
        <v>57254.728430000003</v>
      </c>
      <c r="U269" s="1">
        <v>0</v>
      </c>
      <c r="V269" s="1">
        <v>15933.28081</v>
      </c>
      <c r="W269" s="1">
        <v>6049.2972200000004</v>
      </c>
      <c r="X269" s="1">
        <v>4757.9207200000001</v>
      </c>
      <c r="Y269" s="1">
        <v>9474.8842600000007</v>
      </c>
      <c r="Z269">
        <v>2381.5467899999999</v>
      </c>
      <c r="AA269">
        <v>6.7224000000000004</v>
      </c>
      <c r="AB269">
        <v>0</v>
      </c>
      <c r="AC269">
        <v>53.117820000000002</v>
      </c>
      <c r="AD269">
        <v>21329.53559</v>
      </c>
      <c r="AE269">
        <v>-796.37495999999999</v>
      </c>
      <c r="AF269" t="s">
        <v>118</v>
      </c>
      <c r="AG269">
        <v>347.76121999999998</v>
      </c>
      <c r="AH269">
        <v>18.271899999999999</v>
      </c>
      <c r="AI269" t="s">
        <v>3120</v>
      </c>
    </row>
    <row r="270" spans="1:35" x14ac:dyDescent="0.25">
      <c r="A270" t="s">
        <v>109</v>
      </c>
      <c r="B270" s="3" t="s">
        <v>3</v>
      </c>
      <c r="C270" s="1" t="s">
        <v>103</v>
      </c>
      <c r="D270" s="2" t="s">
        <v>70</v>
      </c>
      <c r="E270" s="1">
        <v>21045.05372</v>
      </c>
      <c r="F270" s="1">
        <v>1386.3766000000001</v>
      </c>
      <c r="G270" s="1">
        <v>6230.2625900000003</v>
      </c>
      <c r="H270" s="1">
        <v>20699.95925</v>
      </c>
      <c r="I270" s="1">
        <v>57386.187599999997</v>
      </c>
      <c r="J270" s="1">
        <v>140529.34977999999</v>
      </c>
      <c r="K270" s="1">
        <v>35023.166870000001</v>
      </c>
      <c r="L270" s="1">
        <v>83693.668969999999</v>
      </c>
      <c r="M270" s="1">
        <v>174.60034999999999</v>
      </c>
      <c r="N270" s="1">
        <v>52533.235110000001</v>
      </c>
      <c r="O270" s="1">
        <v>2991.6246299999998</v>
      </c>
      <c r="P270" s="1">
        <v>140529.34977999999</v>
      </c>
      <c r="Q270" s="1">
        <v>51017.69771</v>
      </c>
      <c r="R270" s="1">
        <v>56835.680809999998</v>
      </c>
      <c r="S270" s="1">
        <v>229.97493</v>
      </c>
      <c r="T270" s="1">
        <v>55179.979420000003</v>
      </c>
      <c r="U270" s="1">
        <v>200.30163999999999</v>
      </c>
      <c r="V270" s="1">
        <v>17035.041359999999</v>
      </c>
      <c r="W270" s="1">
        <v>6017.5250100000003</v>
      </c>
      <c r="X270" s="1">
        <v>5358.5126099999998</v>
      </c>
      <c r="Y270" s="1">
        <v>7817.2909499999996</v>
      </c>
      <c r="Z270">
        <v>2431.0681300000001</v>
      </c>
      <c r="AA270">
        <v>5.0502000000000002</v>
      </c>
      <c r="AB270">
        <v>0</v>
      </c>
      <c r="AC270">
        <v>24.560009999999998</v>
      </c>
      <c r="AD270">
        <v>18805.975350000001</v>
      </c>
      <c r="AE270">
        <v>-882.13791000000003</v>
      </c>
      <c r="AF270" t="s">
        <v>118</v>
      </c>
      <c r="AG270">
        <v>453.65276999999998</v>
      </c>
      <c r="AH270">
        <v>25.873100000000001</v>
      </c>
      <c r="AI270" t="s">
        <v>3117</v>
      </c>
    </row>
    <row r="271" spans="1:35" x14ac:dyDescent="0.25">
      <c r="A271" t="s">
        <v>109</v>
      </c>
      <c r="B271" s="3" t="s">
        <v>3</v>
      </c>
      <c r="C271" s="1" t="s">
        <v>103</v>
      </c>
      <c r="D271" s="2" t="s">
        <v>72</v>
      </c>
      <c r="E271" s="1">
        <v>19788.99899</v>
      </c>
      <c r="F271" s="1">
        <v>991.80553999999995</v>
      </c>
      <c r="G271" s="1">
        <v>5462.3158000000003</v>
      </c>
      <c r="H271" s="1">
        <v>19022.119750000002</v>
      </c>
      <c r="I271" s="1">
        <v>55103.948880000004</v>
      </c>
      <c r="J271" s="1">
        <v>135126.35191999999</v>
      </c>
      <c r="K271" s="1">
        <v>33503.12442</v>
      </c>
      <c r="L271" s="1">
        <v>78895.822119999997</v>
      </c>
      <c r="M271" s="1">
        <v>173.53565</v>
      </c>
      <c r="N271" s="1">
        <v>51767.096579999998</v>
      </c>
      <c r="O271" s="1">
        <v>3498.1139899999998</v>
      </c>
      <c r="P271" s="1">
        <v>135126.35191999999</v>
      </c>
      <c r="Q271" s="1">
        <v>49232.676780000002</v>
      </c>
      <c r="R271" s="1">
        <v>56230.529799999997</v>
      </c>
      <c r="S271" s="1">
        <v>207.06701000000001</v>
      </c>
      <c r="T271" s="1">
        <v>51728.29492</v>
      </c>
      <c r="U271" s="1">
        <v>0</v>
      </c>
      <c r="V271" s="1">
        <v>15933.590469999999</v>
      </c>
      <c r="W271" s="1">
        <v>5549.9683599999998</v>
      </c>
      <c r="X271" s="1">
        <v>5109.4918200000002</v>
      </c>
      <c r="Y271" s="1">
        <v>8191.1526899999999</v>
      </c>
      <c r="Z271">
        <v>2406.2746699999998</v>
      </c>
      <c r="AA271">
        <v>10.099</v>
      </c>
      <c r="AB271">
        <v>0</v>
      </c>
      <c r="AC271">
        <v>42.853279999999998</v>
      </c>
      <c r="AD271">
        <v>19835.859970000001</v>
      </c>
      <c r="AE271">
        <v>-2002.32186</v>
      </c>
      <c r="AF271" t="s">
        <v>118</v>
      </c>
      <c r="AG271">
        <v>421.78940999999998</v>
      </c>
      <c r="AH271">
        <v>29.282499999999999</v>
      </c>
      <c r="AI271" t="s">
        <v>3118</v>
      </c>
    </row>
    <row r="272" spans="1:35" x14ac:dyDescent="0.25">
      <c r="A272" t="s">
        <v>109</v>
      </c>
      <c r="B272" s="3" t="s">
        <v>3</v>
      </c>
      <c r="C272" s="1" t="s">
        <v>103</v>
      </c>
      <c r="D272" s="2" t="s">
        <v>71</v>
      </c>
      <c r="E272" s="1">
        <v>20407.418369999999</v>
      </c>
      <c r="F272" s="1">
        <v>1522.59338</v>
      </c>
      <c r="G272" s="1">
        <v>5466.5054499999997</v>
      </c>
      <c r="H272" s="1">
        <v>20865.022540000002</v>
      </c>
      <c r="I272" s="1">
        <v>58093.523710000001</v>
      </c>
      <c r="J272" s="1">
        <v>137365.71106</v>
      </c>
      <c r="K272" s="1">
        <v>32945.415520000002</v>
      </c>
      <c r="L272" s="1">
        <v>78921.718949999995</v>
      </c>
      <c r="M272" s="1">
        <v>183.7261</v>
      </c>
      <c r="N272" s="1">
        <v>53655.105040000002</v>
      </c>
      <c r="O272" s="1">
        <v>3697.2127300000002</v>
      </c>
      <c r="P272" s="1">
        <v>137365.71106</v>
      </c>
      <c r="Q272" s="1">
        <v>51343.644119999997</v>
      </c>
      <c r="R272" s="1">
        <v>58443.992109999999</v>
      </c>
      <c r="S272" s="1">
        <v>207.06701000000001</v>
      </c>
      <c r="T272" s="1">
        <v>50852.367420000002</v>
      </c>
      <c r="U272" s="1">
        <v>0</v>
      </c>
      <c r="V272" s="1">
        <v>16256.308870000001</v>
      </c>
      <c r="W272" s="1">
        <v>6347.7828499999996</v>
      </c>
      <c r="X272" s="1">
        <v>5470.1109200000001</v>
      </c>
      <c r="Y272" s="1">
        <v>8552.6302199999991</v>
      </c>
      <c r="Z272">
        <v>2400.1311799999999</v>
      </c>
      <c r="AA272">
        <v>0.30330000000000001</v>
      </c>
      <c r="AB272">
        <v>0</v>
      </c>
      <c r="AC272">
        <v>66.469610000000003</v>
      </c>
      <c r="AD272">
        <v>20125.681039999999</v>
      </c>
      <c r="AE272">
        <v>-2017.53189</v>
      </c>
      <c r="AF272" t="s">
        <v>118</v>
      </c>
      <c r="AG272">
        <v>517.98955999999998</v>
      </c>
      <c r="AH272">
        <v>24.444900000000001</v>
      </c>
      <c r="AI272" t="s">
        <v>3119</v>
      </c>
    </row>
    <row r="273" spans="1:35" x14ac:dyDescent="0.25">
      <c r="A273" t="s">
        <v>109</v>
      </c>
      <c r="B273" s="3" t="s">
        <v>3</v>
      </c>
      <c r="C273" s="1" t="s">
        <v>103</v>
      </c>
      <c r="D273" s="2" t="s">
        <v>73</v>
      </c>
      <c r="E273" s="1">
        <v>18901.402740000001</v>
      </c>
      <c r="F273" s="1">
        <v>1722.8328899999999</v>
      </c>
      <c r="G273" s="1">
        <v>5337.0085799999997</v>
      </c>
      <c r="H273" s="1">
        <v>20928.519</v>
      </c>
      <c r="I273" s="1">
        <v>57413.788500000002</v>
      </c>
      <c r="J273" s="1">
        <v>133244.05739999999</v>
      </c>
      <c r="K273" s="1">
        <v>31331.198629999999</v>
      </c>
      <c r="L273" s="1">
        <v>76300.534199999995</v>
      </c>
      <c r="M273" s="1">
        <v>185.4341</v>
      </c>
      <c r="N273" s="1">
        <v>52220.449589999997</v>
      </c>
      <c r="O273" s="1">
        <v>3731.5836199999999</v>
      </c>
      <c r="P273" s="1">
        <v>133244.05739999999</v>
      </c>
      <c r="Q273" s="1">
        <v>50254.555350000002</v>
      </c>
      <c r="R273" s="1">
        <v>56943.523200000003</v>
      </c>
      <c r="S273" s="1">
        <v>207.06701000000001</v>
      </c>
      <c r="T273" s="1">
        <v>48694.94356</v>
      </c>
      <c r="U273" s="1">
        <v>0</v>
      </c>
      <c r="V273" s="1">
        <v>14991.853429999999</v>
      </c>
      <c r="W273" s="1">
        <v>6221.95255</v>
      </c>
      <c r="X273" s="1">
        <v>4823.1530199999997</v>
      </c>
      <c r="Y273" s="1">
        <v>7581.8991800000003</v>
      </c>
      <c r="Z273">
        <v>2325.33284</v>
      </c>
      <c r="AA273">
        <v>-3.2625000000000002</v>
      </c>
      <c r="AB273">
        <v>0</v>
      </c>
      <c r="AC273">
        <v>82.561369999999997</v>
      </c>
      <c r="AD273">
        <v>19598.24655</v>
      </c>
      <c r="AE273">
        <v>-2235.3581199999999</v>
      </c>
      <c r="AF273" t="s">
        <v>118</v>
      </c>
      <c r="AG273">
        <v>304.79960999999997</v>
      </c>
      <c r="AH273">
        <v>14.5505</v>
      </c>
      <c r="AI273" t="s">
        <v>3120</v>
      </c>
    </row>
    <row r="274" spans="1:35" x14ac:dyDescent="0.25">
      <c r="A274" t="s">
        <v>109</v>
      </c>
      <c r="B274" s="3" t="s">
        <v>3</v>
      </c>
      <c r="C274" s="1" t="s">
        <v>103</v>
      </c>
      <c r="D274" s="2" t="s">
        <v>74</v>
      </c>
      <c r="E274" s="1">
        <v>21597.99497</v>
      </c>
      <c r="F274" s="1">
        <v>1518.39969</v>
      </c>
      <c r="G274" s="1">
        <v>6501.6123200000002</v>
      </c>
      <c r="H274" s="1">
        <v>23780.896430000001</v>
      </c>
      <c r="I274" s="1">
        <v>59574.580909999997</v>
      </c>
      <c r="J274" s="1">
        <v>134883.23543999999</v>
      </c>
      <c r="K274" s="1">
        <v>32230.561010000001</v>
      </c>
      <c r="L274" s="1">
        <v>77512.152409999995</v>
      </c>
      <c r="M274" s="1">
        <v>188.2372</v>
      </c>
      <c r="N274" s="1">
        <v>52633.386559999999</v>
      </c>
      <c r="O274" s="1">
        <v>3787.9506700000002</v>
      </c>
      <c r="P274" s="1">
        <v>134883.23543999999</v>
      </c>
      <c r="Q274" s="1">
        <v>50068.564989999999</v>
      </c>
      <c r="R274" s="1">
        <v>57371.083039999998</v>
      </c>
      <c r="S274" s="1">
        <v>231.7611</v>
      </c>
      <c r="T274" s="1">
        <v>49718.16661</v>
      </c>
      <c r="U274" s="1">
        <v>220.48088999999999</v>
      </c>
      <c r="V274" s="1">
        <v>17026.424859999999</v>
      </c>
      <c r="W274" s="1">
        <v>6451.2376199999999</v>
      </c>
      <c r="X274" s="1">
        <v>4917.3711499999999</v>
      </c>
      <c r="Y274" s="1">
        <v>6795.4518600000001</v>
      </c>
      <c r="Z274">
        <v>2607.9676899999999</v>
      </c>
      <c r="AA274">
        <v>7.4598000000000004</v>
      </c>
      <c r="AB274">
        <v>0</v>
      </c>
      <c r="AC274">
        <v>94.746639999999999</v>
      </c>
      <c r="AD274">
        <v>18711.210179999998</v>
      </c>
      <c r="AE274">
        <v>-688.00611000000004</v>
      </c>
      <c r="AF274" t="s">
        <v>118</v>
      </c>
      <c r="AG274">
        <v>433.79459000000003</v>
      </c>
      <c r="AH274">
        <v>22.230899999999998</v>
      </c>
      <c r="AI274" t="s">
        <v>3117</v>
      </c>
    </row>
    <row r="275" spans="1:35" x14ac:dyDescent="0.25">
      <c r="A275" t="s">
        <v>109</v>
      </c>
      <c r="B275" s="3" t="s">
        <v>3</v>
      </c>
      <c r="C275" s="1" t="s">
        <v>103</v>
      </c>
      <c r="D275" s="2" t="s">
        <v>75</v>
      </c>
      <c r="E275" s="1">
        <v>20113.279269999999</v>
      </c>
      <c r="F275" s="1">
        <v>1432.9880499999999</v>
      </c>
      <c r="G275" s="1">
        <v>7575.8010999999997</v>
      </c>
      <c r="H275" s="1">
        <v>24145.981530000001</v>
      </c>
      <c r="I275" s="1">
        <v>59321.060219999999</v>
      </c>
      <c r="J275" s="1">
        <v>133572.18255</v>
      </c>
      <c r="K275" s="1">
        <v>29368.47453</v>
      </c>
      <c r="L275" s="1">
        <v>75440.764670000004</v>
      </c>
      <c r="M275" s="1">
        <v>194.19208</v>
      </c>
      <c r="N275" s="1">
        <v>53225.323360000002</v>
      </c>
      <c r="O275" s="1">
        <v>3907.7823400000002</v>
      </c>
      <c r="P275" s="1">
        <v>133572.18255</v>
      </c>
      <c r="Q275" s="1">
        <v>50422.674400000004</v>
      </c>
      <c r="R275" s="1">
        <v>58131.417880000001</v>
      </c>
      <c r="S275" s="1">
        <v>232.42878999999999</v>
      </c>
      <c r="T275" s="1">
        <v>47403.812239999999</v>
      </c>
      <c r="U275" s="1">
        <v>207.03954999999999</v>
      </c>
      <c r="V275" s="1">
        <v>15840.87959</v>
      </c>
      <c r="W275" s="1">
        <v>5659.5884500000002</v>
      </c>
      <c r="X275" s="1">
        <v>4451.1120499999997</v>
      </c>
      <c r="Y275" s="1">
        <v>6865.1575700000003</v>
      </c>
      <c r="Z275">
        <v>2549.9434000000001</v>
      </c>
      <c r="AA275">
        <v>2.2143000000000002</v>
      </c>
      <c r="AB275">
        <v>0</v>
      </c>
      <c r="AC275">
        <v>105.93935999999999</v>
      </c>
      <c r="AD275">
        <v>18379.670180000001</v>
      </c>
      <c r="AE275">
        <v>-1201.05979</v>
      </c>
      <c r="AF275" t="s">
        <v>118</v>
      </c>
      <c r="AG275">
        <v>554.49386000000004</v>
      </c>
      <c r="AH275">
        <v>26.6448</v>
      </c>
      <c r="AI275" t="s">
        <v>3118</v>
      </c>
    </row>
    <row r="276" spans="1:35" x14ac:dyDescent="0.25">
      <c r="A276" t="s">
        <v>109</v>
      </c>
      <c r="B276" s="3" t="s">
        <v>3</v>
      </c>
      <c r="C276" s="1" t="s">
        <v>103</v>
      </c>
      <c r="D276" s="2" t="s">
        <v>76</v>
      </c>
      <c r="E276" s="1">
        <v>22489.70162</v>
      </c>
      <c r="F276" s="1">
        <v>2218.6873700000001</v>
      </c>
      <c r="G276" s="1">
        <v>7154.1652400000003</v>
      </c>
      <c r="H276" s="1">
        <v>25445.551500000001</v>
      </c>
      <c r="I276" s="1">
        <v>62415.57303</v>
      </c>
      <c r="J276" s="1">
        <v>136671.17616999999</v>
      </c>
      <c r="K276" s="1">
        <v>30173.617040000001</v>
      </c>
      <c r="L276" s="1">
        <v>77651.386169999998</v>
      </c>
      <c r="M276" s="1">
        <v>203.08690000000001</v>
      </c>
      <c r="N276" s="1">
        <v>53988.492270000002</v>
      </c>
      <c r="O276" s="1">
        <v>4081.9971300000002</v>
      </c>
      <c r="P276" s="1">
        <v>136671.17616999999</v>
      </c>
      <c r="Q276" s="1">
        <v>51255.063269999999</v>
      </c>
      <c r="R276" s="1">
        <v>59019.79</v>
      </c>
      <c r="S276" s="1">
        <v>232.42878999999999</v>
      </c>
      <c r="T276" s="1">
        <v>48223.01614</v>
      </c>
      <c r="U276" s="1">
        <v>320.19589000000002</v>
      </c>
      <c r="V276" s="1">
        <v>17703.739890000001</v>
      </c>
      <c r="W276" s="1">
        <v>6743.36355</v>
      </c>
      <c r="X276" s="1">
        <v>4917.1985599999998</v>
      </c>
      <c r="Y276" s="1">
        <v>7577.5468799999999</v>
      </c>
      <c r="Z276">
        <v>2545.18064</v>
      </c>
      <c r="AA276">
        <v>-1.8584000000000001</v>
      </c>
      <c r="AB276">
        <v>0</v>
      </c>
      <c r="AC276">
        <v>84.627700000000004</v>
      </c>
      <c r="AD276">
        <v>18743.965560000001</v>
      </c>
      <c r="AE276">
        <v>-508.05777</v>
      </c>
      <c r="AF276" t="s">
        <v>118</v>
      </c>
      <c r="AG276">
        <v>569.91663000000005</v>
      </c>
      <c r="AH276">
        <v>19.702400000000001</v>
      </c>
      <c r="AI276" t="s">
        <v>3119</v>
      </c>
    </row>
    <row r="277" spans="1:35" x14ac:dyDescent="0.25">
      <c r="A277" t="s">
        <v>109</v>
      </c>
      <c r="B277" s="3" t="s">
        <v>3</v>
      </c>
      <c r="C277" s="1" t="s">
        <v>103</v>
      </c>
      <c r="D277" s="2" t="s">
        <v>77</v>
      </c>
      <c r="E277" s="1">
        <v>20376.142339999999</v>
      </c>
      <c r="F277" s="1">
        <v>1815.3029300000001</v>
      </c>
      <c r="G277" s="1">
        <v>7355.0440200000003</v>
      </c>
      <c r="H277" s="1">
        <v>22758.98503</v>
      </c>
      <c r="I277" s="1">
        <v>38064.51197</v>
      </c>
      <c r="J277" s="1">
        <v>129210.97285999999</v>
      </c>
      <c r="K277" s="1">
        <v>29014.943950000001</v>
      </c>
      <c r="L277" s="1">
        <v>74679.811329999997</v>
      </c>
      <c r="M277" s="1">
        <v>311.54854999999998</v>
      </c>
      <c r="N277" s="1">
        <v>49765.750970000001</v>
      </c>
      <c r="O277" s="1">
        <v>3887.79711</v>
      </c>
      <c r="P277" s="1">
        <v>129210.97285999999</v>
      </c>
      <c r="Q277" s="1">
        <v>46732.705479999997</v>
      </c>
      <c r="R277" s="1">
        <v>54531.161520000001</v>
      </c>
      <c r="S277" s="1">
        <v>209.26976999999999</v>
      </c>
      <c r="T277" s="1">
        <v>46040.756560000002</v>
      </c>
      <c r="U277" s="1">
        <v>262.07986</v>
      </c>
      <c r="V277" s="1">
        <v>15879.13464</v>
      </c>
      <c r="W277" s="1">
        <v>7142.3443800000005</v>
      </c>
      <c r="X277" s="1">
        <v>4634.1334399999996</v>
      </c>
      <c r="Y277" s="1">
        <v>7226.3514500000001</v>
      </c>
      <c r="Z277">
        <v>2511.0298400000001</v>
      </c>
      <c r="AA277">
        <v>1.3197000000000001</v>
      </c>
      <c r="AB277">
        <v>0</v>
      </c>
      <c r="AC277">
        <v>76.158379999999994</v>
      </c>
      <c r="AD277">
        <v>-2704.9298899999999</v>
      </c>
      <c r="AE277">
        <v>-769.99441000000002</v>
      </c>
      <c r="AF277" t="s">
        <v>118</v>
      </c>
      <c r="AG277">
        <v>625.96493999999996</v>
      </c>
      <c r="AH277">
        <v>24.694700000000001</v>
      </c>
      <c r="AI277" t="s">
        <v>3120</v>
      </c>
    </row>
    <row r="278" spans="1:35" x14ac:dyDescent="0.25">
      <c r="A278" t="s">
        <v>109</v>
      </c>
      <c r="B278" s="3" t="s">
        <v>3</v>
      </c>
      <c r="C278" s="1" t="s">
        <v>103</v>
      </c>
      <c r="D278" s="2" t="s">
        <v>78</v>
      </c>
      <c r="E278" s="1">
        <v>20780.245009999999</v>
      </c>
      <c r="F278" s="1">
        <v>1947.38319</v>
      </c>
      <c r="G278" s="1">
        <v>6509.8337199999996</v>
      </c>
      <c r="H278" s="1">
        <v>21057.19875</v>
      </c>
      <c r="I278" s="1">
        <v>55750.798040000001</v>
      </c>
      <c r="J278" s="1">
        <v>126382.02834999999</v>
      </c>
      <c r="K278" s="1">
        <v>30235.567660000001</v>
      </c>
      <c r="L278" s="1">
        <v>72784.603879999995</v>
      </c>
      <c r="M278" s="1">
        <v>194.62066999999999</v>
      </c>
      <c r="N278" s="1">
        <v>48996.528350000001</v>
      </c>
      <c r="O278" s="1">
        <v>3912.7298300000002</v>
      </c>
      <c r="P278" s="1">
        <v>126382.02834999999</v>
      </c>
      <c r="Q278" s="1">
        <v>45727.241880000001</v>
      </c>
      <c r="R278" s="1">
        <v>53597.424469999998</v>
      </c>
      <c r="S278" s="1">
        <v>232.42878999999999</v>
      </c>
      <c r="T278" s="1">
        <v>45454.753420000001</v>
      </c>
      <c r="U278" s="1">
        <v>1167.8339100000001</v>
      </c>
      <c r="V278" s="1">
        <v>16213.741249999999</v>
      </c>
      <c r="W278" s="1">
        <v>6368.0415199999998</v>
      </c>
      <c r="X278" s="1">
        <v>4621.4843600000004</v>
      </c>
      <c r="Y278" s="1">
        <v>6699.9313300000003</v>
      </c>
      <c r="Z278">
        <v>2419.4795300000001</v>
      </c>
      <c r="AA278">
        <v>-3.4388999999999998</v>
      </c>
      <c r="AB278">
        <v>0</v>
      </c>
      <c r="AC278">
        <v>60.701920000000001</v>
      </c>
      <c r="AD278">
        <v>17707.20088</v>
      </c>
      <c r="AE278">
        <v>-1088.6930400000001</v>
      </c>
      <c r="AF278" t="s">
        <v>118</v>
      </c>
      <c r="AG278">
        <v>770.10152000000005</v>
      </c>
      <c r="AH278">
        <v>27.6267</v>
      </c>
      <c r="AI278" t="s">
        <v>3117</v>
      </c>
    </row>
    <row r="279" spans="1:35" x14ac:dyDescent="0.25">
      <c r="A279" t="s">
        <v>109</v>
      </c>
      <c r="B279" s="3" t="s">
        <v>3</v>
      </c>
      <c r="C279" s="1" t="s">
        <v>103</v>
      </c>
      <c r="D279" s="2" t="s">
        <v>79</v>
      </c>
      <c r="E279" s="1">
        <v>19357.720499999999</v>
      </c>
      <c r="F279" s="1">
        <v>1989.5946799999999</v>
      </c>
      <c r="G279" s="1">
        <v>6719.1179300000003</v>
      </c>
      <c r="H279" s="1">
        <v>20561.688269999999</v>
      </c>
      <c r="I279" s="1">
        <v>52755.520340000003</v>
      </c>
      <c r="J279" s="1">
        <v>120155.67569</v>
      </c>
      <c r="K279" s="1">
        <v>28354.210849999999</v>
      </c>
      <c r="L279" s="1">
        <v>70020.814989999999</v>
      </c>
      <c r="M279" s="1">
        <v>191.03578999999999</v>
      </c>
      <c r="N279" s="1">
        <v>46138.496249999997</v>
      </c>
      <c r="O279" s="1">
        <v>3817.1537400000002</v>
      </c>
      <c r="P279" s="1">
        <v>120155.67569</v>
      </c>
      <c r="Q279" s="1">
        <v>42733.145080000002</v>
      </c>
      <c r="R279" s="1">
        <v>50134.860699999997</v>
      </c>
      <c r="S279" s="1">
        <v>232.42878999999999</v>
      </c>
      <c r="T279" s="1">
        <v>43527.980640000002</v>
      </c>
      <c r="U279" s="1">
        <v>0</v>
      </c>
      <c r="V279" s="1">
        <v>15076.633589999999</v>
      </c>
      <c r="W279" s="1">
        <v>5648.6012000000001</v>
      </c>
      <c r="X279" s="1">
        <v>4144.65031</v>
      </c>
      <c r="Y279" s="1">
        <v>6011.66878</v>
      </c>
      <c r="Z279">
        <v>2242.0459500000002</v>
      </c>
      <c r="AA279">
        <v>5.9748000000000001</v>
      </c>
      <c r="AB279">
        <v>0</v>
      </c>
      <c r="AC279">
        <v>60.941290000000002</v>
      </c>
      <c r="AD279">
        <v>16233.036969999999</v>
      </c>
      <c r="AE279">
        <v>-715.33749999999998</v>
      </c>
      <c r="AF279" t="s">
        <v>118</v>
      </c>
      <c r="AG279">
        <v>522.72663999999997</v>
      </c>
      <c r="AH279">
        <v>19.974499999999999</v>
      </c>
      <c r="AI279" t="s">
        <v>3118</v>
      </c>
    </row>
    <row r="280" spans="1:35" x14ac:dyDescent="0.25">
      <c r="A280" t="s">
        <v>109</v>
      </c>
      <c r="B280" s="3" t="s">
        <v>3</v>
      </c>
      <c r="C280" s="1" t="s">
        <v>103</v>
      </c>
      <c r="D280" s="2" t="s">
        <v>80</v>
      </c>
      <c r="E280" s="1">
        <v>20246.125700000001</v>
      </c>
      <c r="F280" s="1">
        <v>2096.6970200000001</v>
      </c>
      <c r="G280" s="1">
        <v>5543.3042999999998</v>
      </c>
      <c r="H280" s="1">
        <v>19669.380260000002</v>
      </c>
      <c r="I280" s="1">
        <v>50510.212919999998</v>
      </c>
      <c r="J280" s="1">
        <v>113267.8986</v>
      </c>
      <c r="K280" s="1">
        <v>29944.480879999999</v>
      </c>
      <c r="L280" s="1">
        <v>67594.839659999998</v>
      </c>
      <c r="M280" s="1">
        <v>179.42930000000001</v>
      </c>
      <c r="N280" s="1">
        <v>42013.057939999999</v>
      </c>
      <c r="O280" s="1">
        <v>3585.2403199999999</v>
      </c>
      <c r="P280" s="1">
        <v>113267.8986</v>
      </c>
      <c r="Q280" s="1">
        <v>38275.41087</v>
      </c>
      <c r="R280" s="1">
        <v>45673.058940000003</v>
      </c>
      <c r="S280" s="1">
        <v>209.26976999999999</v>
      </c>
      <c r="T280" s="1">
        <v>41193.229160000003</v>
      </c>
      <c r="U280" s="1">
        <v>0</v>
      </c>
      <c r="V280" s="1">
        <v>15601.373900000001</v>
      </c>
      <c r="W280" s="1">
        <v>6567.7125699999997</v>
      </c>
      <c r="X280" s="1">
        <v>4373.4250400000001</v>
      </c>
      <c r="Y280" s="1">
        <v>5852.8772799999997</v>
      </c>
      <c r="Z280">
        <v>2397.9517999999998</v>
      </c>
      <c r="AA280">
        <v>5.6665000000000001</v>
      </c>
      <c r="AB280">
        <v>0</v>
      </c>
      <c r="AC280">
        <v>52.90719</v>
      </c>
      <c r="AD280">
        <v>14076.369409999999</v>
      </c>
      <c r="AE280">
        <v>-680.81411000000003</v>
      </c>
      <c r="AF280" t="s">
        <v>118</v>
      </c>
      <c r="AG280">
        <v>586.58492999999999</v>
      </c>
      <c r="AH280">
        <v>21.021599999999999</v>
      </c>
      <c r="AI280" t="s">
        <v>3119</v>
      </c>
    </row>
    <row r="281" spans="1:35" x14ac:dyDescent="0.25">
      <c r="A281" t="s">
        <v>109</v>
      </c>
      <c r="B281" s="3" t="s">
        <v>3</v>
      </c>
      <c r="C281" s="1" t="s">
        <v>103</v>
      </c>
      <c r="D281" s="2" t="s">
        <v>81</v>
      </c>
      <c r="E281" s="1">
        <v>19205.13997</v>
      </c>
      <c r="F281" s="1">
        <v>1748.44309</v>
      </c>
      <c r="G281" s="1">
        <v>5492.3618500000002</v>
      </c>
      <c r="H281" s="1">
        <v>17970.821019999999</v>
      </c>
      <c r="I281" s="1">
        <v>49941.617429999998</v>
      </c>
      <c r="J281" s="1">
        <v>112397.56684</v>
      </c>
      <c r="K281" s="1">
        <v>29800.984700000001</v>
      </c>
      <c r="L281" s="1">
        <v>67720.428029999995</v>
      </c>
      <c r="M281" s="1">
        <v>184.67246</v>
      </c>
      <c r="N281" s="1">
        <v>40876.494610000002</v>
      </c>
      <c r="O281" s="1">
        <v>3738.1815900000001</v>
      </c>
      <c r="P281" s="1">
        <v>112397.56684</v>
      </c>
      <c r="Q281" s="1">
        <v>37218.245080000001</v>
      </c>
      <c r="R281" s="1">
        <v>44677.138809999997</v>
      </c>
      <c r="S281" s="1">
        <v>209.26976999999999</v>
      </c>
      <c r="T281" s="1">
        <v>41372.645049999999</v>
      </c>
      <c r="U281" s="1">
        <v>0</v>
      </c>
      <c r="V281" s="1">
        <v>14976.803970000001</v>
      </c>
      <c r="W281" s="1">
        <v>6371.5273500000003</v>
      </c>
      <c r="X281" s="1">
        <v>4074.0859099999998</v>
      </c>
      <c r="Y281" s="1">
        <v>6063.0577199999998</v>
      </c>
      <c r="Z281">
        <v>2425.4477900000002</v>
      </c>
      <c r="AA281">
        <v>5.9615</v>
      </c>
      <c r="AB281">
        <v>0</v>
      </c>
      <c r="AC281">
        <v>54.902619999999999</v>
      </c>
      <c r="AD281">
        <v>15281.67023</v>
      </c>
      <c r="AE281">
        <v>-424.98007000000001</v>
      </c>
      <c r="AF281" t="s">
        <v>118</v>
      </c>
      <c r="AG281">
        <v>589.92073000000005</v>
      </c>
      <c r="AH281">
        <v>23.9175</v>
      </c>
      <c r="AI281" t="s">
        <v>3120</v>
      </c>
    </row>
    <row r="282" spans="1:35" x14ac:dyDescent="0.25">
      <c r="A282" t="s">
        <v>109</v>
      </c>
      <c r="B282" s="3" t="s">
        <v>3</v>
      </c>
      <c r="C282" s="1" t="s">
        <v>103</v>
      </c>
      <c r="D282" s="2" t="s">
        <v>82</v>
      </c>
      <c r="E282" s="1">
        <v>21360.949209999999</v>
      </c>
      <c r="F282" s="1">
        <v>1684.3642</v>
      </c>
      <c r="G282" s="1">
        <v>6355.2985699999999</v>
      </c>
      <c r="H282" s="1">
        <v>18021.395059999999</v>
      </c>
      <c r="I282" s="1">
        <v>51569.071550000001</v>
      </c>
      <c r="J282" s="1">
        <v>114272.89117</v>
      </c>
      <c r="K282" s="1">
        <v>30872.945090000001</v>
      </c>
      <c r="L282" s="1">
        <v>69219.589210000006</v>
      </c>
      <c r="M282" s="1">
        <v>193.17957000000001</v>
      </c>
      <c r="N282" s="1">
        <v>41213.444680000001</v>
      </c>
      <c r="O282" s="1">
        <v>3910.3844899999999</v>
      </c>
      <c r="P282" s="1">
        <v>114272.89117</v>
      </c>
      <c r="Q282" s="1">
        <v>37602.634680000003</v>
      </c>
      <c r="R282" s="1">
        <v>45053.301950000001</v>
      </c>
      <c r="S282" s="1">
        <v>232.42878999999999</v>
      </c>
      <c r="T282" s="1">
        <v>42532.058530000002</v>
      </c>
      <c r="U282" s="1">
        <v>0</v>
      </c>
      <c r="V282" s="1">
        <v>16652.373869999999</v>
      </c>
      <c r="W282" s="1">
        <v>6432.3857399999997</v>
      </c>
      <c r="X282" s="1">
        <v>4200.8876899999996</v>
      </c>
      <c r="Y282" s="1">
        <v>6368.0160500000002</v>
      </c>
      <c r="Z282">
        <v>2772.06349</v>
      </c>
      <c r="AA282">
        <v>10.7217</v>
      </c>
      <c r="AB282">
        <v>0</v>
      </c>
      <c r="AC282">
        <v>55.450710000000001</v>
      </c>
      <c r="AD282">
        <v>16498.434590000001</v>
      </c>
      <c r="AE282">
        <v>-1108.1444799999999</v>
      </c>
      <c r="AF282" t="s">
        <v>118</v>
      </c>
      <c r="AG282">
        <v>600.61384999999996</v>
      </c>
      <c r="AH282">
        <v>25.2241</v>
      </c>
      <c r="AI282" t="s">
        <v>3117</v>
      </c>
    </row>
    <row r="283" spans="1:35" x14ac:dyDescent="0.25">
      <c r="A283" t="s">
        <v>109</v>
      </c>
      <c r="B283" s="3" t="s">
        <v>3</v>
      </c>
      <c r="C283" s="1" t="s">
        <v>103</v>
      </c>
      <c r="D283" s="2" t="s">
        <v>83</v>
      </c>
      <c r="E283" s="1">
        <v>17649.48042</v>
      </c>
      <c r="F283" s="1">
        <v>1820.50424</v>
      </c>
      <c r="G283" s="1">
        <v>6712.49215</v>
      </c>
      <c r="H283" s="1">
        <v>17039.941210000001</v>
      </c>
      <c r="I283" s="1">
        <v>48610.061370000003</v>
      </c>
      <c r="J283" s="1">
        <v>106979.09002</v>
      </c>
      <c r="K283" s="1">
        <v>29661.502530000002</v>
      </c>
      <c r="L283" s="1">
        <v>64787.964919999999</v>
      </c>
      <c r="M283" s="1">
        <v>0</v>
      </c>
      <c r="N283" s="1">
        <v>38739.680919999999</v>
      </c>
      <c r="O283" s="1">
        <v>3734.75749</v>
      </c>
      <c r="P283" s="1">
        <v>106979.09002</v>
      </c>
      <c r="Q283" s="1">
        <v>34605.710370000001</v>
      </c>
      <c r="R283" s="1">
        <v>42191.125099999997</v>
      </c>
      <c r="S283" s="1">
        <v>209.26976999999999</v>
      </c>
      <c r="T283" s="1">
        <v>40044.74353</v>
      </c>
      <c r="U283" s="1">
        <v>0</v>
      </c>
      <c r="V283" s="1">
        <v>13656.038140000001</v>
      </c>
      <c r="W283" s="1">
        <v>5928.5921200000003</v>
      </c>
      <c r="X283" s="1">
        <v>3261.4279900000001</v>
      </c>
      <c r="Y283" s="1">
        <v>6011.5352700000003</v>
      </c>
      <c r="Z283">
        <v>2066.44175</v>
      </c>
      <c r="AA283">
        <v>3.6492</v>
      </c>
      <c r="AB283">
        <v>0</v>
      </c>
      <c r="AC283">
        <v>54.994169999999997</v>
      </c>
      <c r="AD283">
        <v>15467.600689999999</v>
      </c>
      <c r="AE283">
        <v>-639.37391000000002</v>
      </c>
      <c r="AF283" t="s">
        <v>118</v>
      </c>
      <c r="AG283">
        <v>552.70603000000006</v>
      </c>
      <c r="AH283">
        <v>22.113900000000001</v>
      </c>
      <c r="AI283" t="s">
        <v>3118</v>
      </c>
    </row>
    <row r="284" spans="1:35" x14ac:dyDescent="0.25">
      <c r="A284" t="s">
        <v>109</v>
      </c>
      <c r="B284" s="3" t="s">
        <v>3</v>
      </c>
      <c r="C284" s="1" t="s">
        <v>103</v>
      </c>
      <c r="D284" s="2" t="s">
        <v>84</v>
      </c>
      <c r="E284" s="1">
        <v>19206.02634</v>
      </c>
      <c r="F284" s="1">
        <v>2142.0634399999999</v>
      </c>
      <c r="G284" s="1">
        <v>6155.9864500000003</v>
      </c>
      <c r="H284" s="1">
        <v>16259.63308</v>
      </c>
      <c r="I284" s="1">
        <v>47029.825839999998</v>
      </c>
      <c r="J284" s="1">
        <v>102152.37483</v>
      </c>
      <c r="K284" s="1">
        <v>29447.106029999999</v>
      </c>
      <c r="L284" s="1">
        <v>62846.233390000001</v>
      </c>
      <c r="M284" s="1">
        <v>179.85666000000001</v>
      </c>
      <c r="N284" s="1">
        <v>35877.344969999998</v>
      </c>
      <c r="O284" s="1">
        <v>3645.0829800000001</v>
      </c>
      <c r="P284" s="1">
        <v>102152.37483</v>
      </c>
      <c r="Q284" s="1">
        <v>31975.734209999999</v>
      </c>
      <c r="R284" s="1">
        <v>39306.141439999999</v>
      </c>
      <c r="S284" s="1">
        <v>209.26976999999999</v>
      </c>
      <c r="T284" s="1">
        <v>39144.917269999998</v>
      </c>
      <c r="U284" s="1">
        <v>0</v>
      </c>
      <c r="V284" s="1">
        <v>14470.80076</v>
      </c>
      <c r="W284" s="1">
        <v>5885.2066000000004</v>
      </c>
      <c r="X284" s="1">
        <v>4445.2398700000003</v>
      </c>
      <c r="Y284" s="1">
        <v>5841.5994899999996</v>
      </c>
      <c r="Z284">
        <v>2377.1426299999998</v>
      </c>
      <c r="AA284">
        <v>9.2007999999999992</v>
      </c>
      <c r="AB284">
        <v>0</v>
      </c>
      <c r="AC284">
        <v>26.41112</v>
      </c>
      <c r="AD284">
        <v>15196.74634</v>
      </c>
      <c r="AE284">
        <v>-422.69873000000001</v>
      </c>
      <c r="AF284" t="s">
        <v>118</v>
      </c>
      <c r="AG284">
        <v>523.86563000000001</v>
      </c>
      <c r="AH284">
        <v>19.0199</v>
      </c>
      <c r="AI284" t="s">
        <v>3119</v>
      </c>
    </row>
    <row r="285" spans="1:35" x14ac:dyDescent="0.25">
      <c r="A285" t="s">
        <v>109</v>
      </c>
      <c r="B285" s="3" t="s">
        <v>3</v>
      </c>
      <c r="C285" s="1" t="s">
        <v>103</v>
      </c>
      <c r="D285" s="2" t="s">
        <v>85</v>
      </c>
      <c r="E285" s="1">
        <v>17801.26874</v>
      </c>
      <c r="F285" s="1">
        <v>2031.9127599999999</v>
      </c>
      <c r="G285" s="1">
        <v>15166.22912</v>
      </c>
      <c r="H285" s="1">
        <v>15166.22912</v>
      </c>
      <c r="I285" s="1">
        <v>45873.870560000003</v>
      </c>
      <c r="J285" s="1">
        <v>100674.45293</v>
      </c>
      <c r="K285" s="1">
        <v>0</v>
      </c>
      <c r="L285" s="1">
        <v>63211.748319999999</v>
      </c>
      <c r="M285" s="1">
        <v>0</v>
      </c>
      <c r="N285" s="1">
        <v>37462.704610000001</v>
      </c>
      <c r="O285" s="1">
        <v>0</v>
      </c>
      <c r="P285" s="1">
        <v>100674.45293</v>
      </c>
      <c r="Q285" s="1">
        <v>0</v>
      </c>
      <c r="R285" s="1">
        <v>37462.704610000001</v>
      </c>
      <c r="S285" s="1">
        <v>209.26976999999999</v>
      </c>
      <c r="T285" s="1">
        <v>39106.448420000001</v>
      </c>
      <c r="U285" s="1">
        <v>0</v>
      </c>
      <c r="V285" s="1">
        <v>13705.068880000001</v>
      </c>
      <c r="W285" s="1">
        <v>0</v>
      </c>
      <c r="X285" s="1">
        <v>0</v>
      </c>
      <c r="Y285" s="1">
        <v>0</v>
      </c>
      <c r="Z285">
        <v>2128.5996799999998</v>
      </c>
      <c r="AA285">
        <v>10.593500000000001</v>
      </c>
      <c r="AB285">
        <v>0</v>
      </c>
      <c r="AC285">
        <v>24.93159</v>
      </c>
      <c r="AD285">
        <v>0</v>
      </c>
      <c r="AE285">
        <v>-553.40139999999997</v>
      </c>
      <c r="AF285" t="s">
        <v>118</v>
      </c>
      <c r="AG285">
        <v>615.16980000000001</v>
      </c>
      <c r="AH285">
        <v>22.125499999999999</v>
      </c>
      <c r="AI285" t="s">
        <v>3120</v>
      </c>
    </row>
    <row r="286" spans="1:35" x14ac:dyDescent="0.25">
      <c r="A286" t="s">
        <v>109</v>
      </c>
      <c r="B286" s="3" t="s">
        <v>3</v>
      </c>
      <c r="C286" s="1" t="s">
        <v>103</v>
      </c>
      <c r="D286" s="2" t="s">
        <v>86</v>
      </c>
      <c r="E286" s="1">
        <v>17678.10929</v>
      </c>
      <c r="F286" s="1">
        <v>1680.1196299999999</v>
      </c>
      <c r="G286" s="1">
        <v>5369.1268399999999</v>
      </c>
      <c r="H286" s="1">
        <v>13323.34611</v>
      </c>
      <c r="I286" s="1">
        <v>42152.447919999999</v>
      </c>
      <c r="J286" s="1">
        <v>94322.362980000005</v>
      </c>
      <c r="K286" s="1">
        <v>28571.987150000001</v>
      </c>
      <c r="L286" s="1">
        <v>59578.071649999998</v>
      </c>
      <c r="M286" s="1">
        <v>177.01472000000001</v>
      </c>
      <c r="N286" s="1">
        <v>31797.68175</v>
      </c>
      <c r="O286" s="1">
        <v>3544.4212000000002</v>
      </c>
      <c r="P286" s="1">
        <v>94322.362980000005</v>
      </c>
      <c r="Q286" s="1">
        <v>27796.610290000001</v>
      </c>
      <c r="R286" s="1">
        <v>34744.29133</v>
      </c>
      <c r="S286" s="1">
        <v>232.42878999999999</v>
      </c>
      <c r="T286" s="1">
        <v>37372.776530000003</v>
      </c>
      <c r="U286" s="1">
        <v>1515.5155199999999</v>
      </c>
      <c r="V286" s="1">
        <v>13425.56114</v>
      </c>
      <c r="W286" s="1">
        <v>5743.4354199999998</v>
      </c>
      <c r="X286" s="1">
        <v>3969.82825</v>
      </c>
      <c r="Y286" s="1">
        <v>5374.1289999999999</v>
      </c>
      <c r="Z286">
        <v>1889.4725900000001</v>
      </c>
      <c r="AA286">
        <v>10.675800000000001</v>
      </c>
      <c r="AB286">
        <v>0</v>
      </c>
      <c r="AC286">
        <v>-12.91807</v>
      </c>
      <c r="AD286">
        <v>14221.74098</v>
      </c>
      <c r="AE286">
        <v>-882.01251000000002</v>
      </c>
      <c r="AF286" t="s">
        <v>118</v>
      </c>
      <c r="AG286">
        <v>467.84005999999999</v>
      </c>
      <c r="AH286">
        <v>21.332599999999999</v>
      </c>
      <c r="AI286" t="s">
        <v>3117</v>
      </c>
    </row>
    <row r="287" spans="1:35" x14ac:dyDescent="0.25">
      <c r="A287" t="s">
        <v>109</v>
      </c>
      <c r="B287" s="3" t="s">
        <v>3</v>
      </c>
      <c r="C287" s="1" t="s">
        <v>103</v>
      </c>
      <c r="D287" s="2" t="s">
        <v>87</v>
      </c>
      <c r="E287" s="1">
        <v>16047.71479</v>
      </c>
      <c r="F287" s="1">
        <v>1535.7905599999999</v>
      </c>
      <c r="G287" s="1">
        <v>5405.92353</v>
      </c>
      <c r="H287" s="1">
        <v>13080.212879999999</v>
      </c>
      <c r="I287" s="1">
        <v>40327.995719999999</v>
      </c>
      <c r="J287" s="1">
        <v>90451.926659999997</v>
      </c>
      <c r="K287" s="1">
        <v>28214.325489999999</v>
      </c>
      <c r="L287" s="1">
        <v>57790.677320000003</v>
      </c>
      <c r="M287" s="1">
        <v>173.95724999999999</v>
      </c>
      <c r="N287" s="1">
        <v>29842.56711</v>
      </c>
      <c r="O287" s="1">
        <v>3302.8307</v>
      </c>
      <c r="P287" s="1">
        <v>90451.926659999997</v>
      </c>
      <c r="Q287" s="1">
        <v>25818.096720000001</v>
      </c>
      <c r="R287" s="1">
        <v>32661.249339999998</v>
      </c>
      <c r="S287" s="1">
        <v>208.39213000000001</v>
      </c>
      <c r="T287" s="1">
        <v>36772.34996</v>
      </c>
      <c r="U287" s="1">
        <v>0</v>
      </c>
      <c r="V287" s="1">
        <v>11901.454599999999</v>
      </c>
      <c r="W287" s="1">
        <v>5317.7312099999999</v>
      </c>
      <c r="X287" s="1">
        <v>3753.0091600000001</v>
      </c>
      <c r="Y287" s="1">
        <v>5036.3089300000001</v>
      </c>
      <c r="Z287">
        <v>2226.0239499999998</v>
      </c>
      <c r="AA287">
        <v>14.502000000000001</v>
      </c>
      <c r="AB287">
        <v>0</v>
      </c>
      <c r="AC287">
        <v>1.8914599999999999</v>
      </c>
      <c r="AD287">
        <v>13247.08268</v>
      </c>
      <c r="AE287">
        <v>-603.08162000000004</v>
      </c>
      <c r="AF287" t="s">
        <v>118</v>
      </c>
      <c r="AG287">
        <v>452.73962999999998</v>
      </c>
      <c r="AH287">
        <v>21.798400000000001</v>
      </c>
      <c r="AI287" t="s">
        <v>3118</v>
      </c>
    </row>
    <row r="288" spans="1:35" x14ac:dyDescent="0.25">
      <c r="A288" t="s">
        <v>109</v>
      </c>
      <c r="B288" s="3" t="s">
        <v>3</v>
      </c>
      <c r="C288" s="1" t="s">
        <v>103</v>
      </c>
      <c r="D288" s="2" t="s">
        <v>88</v>
      </c>
      <c r="E288" s="1">
        <v>18817.639739999999</v>
      </c>
      <c r="F288" s="1">
        <v>2004.60779</v>
      </c>
      <c r="G288" s="1">
        <v>6207.9678700000004</v>
      </c>
      <c r="H288" s="1">
        <v>14310.29249</v>
      </c>
      <c r="I288" s="1">
        <v>43365.292710000002</v>
      </c>
      <c r="J288" s="1">
        <v>95958.789420000001</v>
      </c>
      <c r="K288" s="1">
        <v>30914.490419999998</v>
      </c>
      <c r="L288" s="1">
        <v>61590.203950000003</v>
      </c>
      <c r="M288" s="1">
        <v>192.43333000000001</v>
      </c>
      <c r="N288" s="1">
        <v>31332.571489999998</v>
      </c>
      <c r="O288" s="1">
        <v>3653.6258800000001</v>
      </c>
      <c r="P288" s="1">
        <v>95958.789420000001</v>
      </c>
      <c r="Q288" s="1">
        <v>26882.61303</v>
      </c>
      <c r="R288" s="1">
        <v>34368.585460000002</v>
      </c>
      <c r="S288" s="1">
        <v>232.43047000000001</v>
      </c>
      <c r="T288" s="1">
        <v>38128.755349999999</v>
      </c>
      <c r="U288" s="1">
        <v>0</v>
      </c>
      <c r="V288" s="1">
        <v>14222.818450000001</v>
      </c>
      <c r="W288" s="1">
        <v>6358.0475299999998</v>
      </c>
      <c r="X288" s="1">
        <v>4189.3936000000003</v>
      </c>
      <c r="Y288" s="1">
        <v>5311.4142199999997</v>
      </c>
      <c r="Z288">
        <v>2628.0790200000001</v>
      </c>
      <c r="AA288">
        <v>19.0913</v>
      </c>
      <c r="AB288">
        <v>0</v>
      </c>
      <c r="AC288">
        <v>-1.93032</v>
      </c>
      <c r="AD288">
        <v>13048.37859</v>
      </c>
      <c r="AE288">
        <v>-656.41308000000004</v>
      </c>
      <c r="AF288" t="s">
        <v>118</v>
      </c>
      <c r="AG288">
        <v>633.74096999999995</v>
      </c>
      <c r="AH288">
        <v>22.676300000000001</v>
      </c>
      <c r="AI288" t="s">
        <v>3119</v>
      </c>
    </row>
    <row r="289" spans="1:35" x14ac:dyDescent="0.25">
      <c r="A289" t="s">
        <v>109</v>
      </c>
      <c r="B289" s="3" t="s">
        <v>3</v>
      </c>
      <c r="C289" s="1" t="s">
        <v>103</v>
      </c>
      <c r="D289" s="2" t="s">
        <v>89</v>
      </c>
      <c r="E289" s="1">
        <v>16643.411919999999</v>
      </c>
      <c r="F289" s="1">
        <v>1598.78198</v>
      </c>
      <c r="G289" s="1">
        <v>7627.8679700000002</v>
      </c>
      <c r="H289" s="1">
        <v>14543.24351</v>
      </c>
      <c r="I289" s="1">
        <v>43370.976369999997</v>
      </c>
      <c r="J289" s="1">
        <v>89279.189870000002</v>
      </c>
      <c r="K289" s="1">
        <v>29248.841270000001</v>
      </c>
      <c r="L289" s="1">
        <v>57782.003530000002</v>
      </c>
      <c r="M289" s="1">
        <v>187.54480000000001</v>
      </c>
      <c r="N289" s="1">
        <v>28663.961930000001</v>
      </c>
      <c r="O289" s="1">
        <v>3560.7734700000001</v>
      </c>
      <c r="P289" s="1">
        <v>89279.189870000002</v>
      </c>
      <c r="Q289" s="1">
        <v>24249.33253</v>
      </c>
      <c r="R289" s="1">
        <v>31497.18634</v>
      </c>
      <c r="S289" s="1">
        <v>232.43047000000001</v>
      </c>
      <c r="T289" s="1">
        <v>35810.525070000003</v>
      </c>
      <c r="U289" s="1">
        <v>0</v>
      </c>
      <c r="V289" s="1">
        <v>12848.9936</v>
      </c>
      <c r="W289" s="1">
        <v>6042.0158000000001</v>
      </c>
      <c r="X289" s="1">
        <v>3620.3701799999999</v>
      </c>
      <c r="Y289" s="1">
        <v>4996.39336</v>
      </c>
      <c r="Z289">
        <v>2222.0719399999998</v>
      </c>
      <c r="AA289">
        <v>21.382300000000001</v>
      </c>
      <c r="AB289">
        <v>0</v>
      </c>
      <c r="AC289">
        <v>-3.2714799999999999</v>
      </c>
      <c r="AD289">
        <v>13808.1036</v>
      </c>
      <c r="AE289">
        <v>-421.96278999999998</v>
      </c>
      <c r="AF289" t="s">
        <v>118</v>
      </c>
      <c r="AG289">
        <v>536.58857</v>
      </c>
      <c r="AH289">
        <v>23.851500000000001</v>
      </c>
      <c r="AI289" t="s">
        <v>3120</v>
      </c>
    </row>
    <row r="290" spans="1:35" x14ac:dyDescent="0.25">
      <c r="A290" t="s">
        <v>109</v>
      </c>
      <c r="B290" s="3" t="s">
        <v>3</v>
      </c>
      <c r="C290" s="1" t="s">
        <v>103</v>
      </c>
      <c r="D290" s="2" t="s">
        <v>90</v>
      </c>
      <c r="E290" s="1">
        <v>16539.575499999999</v>
      </c>
      <c r="F290" s="1">
        <v>1282.81107</v>
      </c>
      <c r="G290" s="1">
        <v>5545.2280199999996</v>
      </c>
      <c r="H290" s="1">
        <v>12180.9251</v>
      </c>
      <c r="I290" s="1">
        <v>38825.025710000002</v>
      </c>
      <c r="J290" s="1">
        <v>84495.991689999995</v>
      </c>
      <c r="K290" s="1">
        <v>28053.021189999999</v>
      </c>
      <c r="L290" s="1">
        <v>55156.104769999998</v>
      </c>
      <c r="M290" s="1">
        <v>183.29505</v>
      </c>
      <c r="N290" s="1">
        <v>26667.425869999999</v>
      </c>
      <c r="O290" s="1">
        <v>3480.08653</v>
      </c>
      <c r="P290" s="1">
        <v>84495.991689999995</v>
      </c>
      <c r="Q290" s="1">
        <v>22495.742470000001</v>
      </c>
      <c r="R290" s="1">
        <v>29339.886920000001</v>
      </c>
      <c r="S290" s="1">
        <v>232.43047000000001</v>
      </c>
      <c r="T290" s="1">
        <v>34432.330379999999</v>
      </c>
      <c r="U290" s="1">
        <v>0</v>
      </c>
      <c r="V290" s="1">
        <v>12883.84828</v>
      </c>
      <c r="W290" s="1">
        <v>5667.9385700000003</v>
      </c>
      <c r="X290" s="1">
        <v>3517.6303400000002</v>
      </c>
      <c r="Y290" s="1">
        <v>4898.99881</v>
      </c>
      <c r="Z290">
        <v>2474.3185199999998</v>
      </c>
      <c r="AA290">
        <v>0</v>
      </c>
      <c r="AB290">
        <v>0</v>
      </c>
      <c r="AC290">
        <v>-5.2982800000000001</v>
      </c>
      <c r="AD290">
        <v>12739.3014</v>
      </c>
      <c r="AE290">
        <v>-849.42021999999997</v>
      </c>
      <c r="AF290" t="s">
        <v>118</v>
      </c>
      <c r="AG290">
        <v>203.24811</v>
      </c>
      <c r="AH290">
        <v>13.572800000000001</v>
      </c>
      <c r="AI290" t="s">
        <v>3117</v>
      </c>
    </row>
    <row r="291" spans="1:35" x14ac:dyDescent="0.25">
      <c r="A291" t="s">
        <v>109</v>
      </c>
      <c r="B291" s="3" t="s">
        <v>3</v>
      </c>
      <c r="C291" s="1" t="s">
        <v>103</v>
      </c>
      <c r="D291" s="2" t="s">
        <v>91</v>
      </c>
      <c r="E291" s="1">
        <v>14515.68161</v>
      </c>
      <c r="F291" s="1">
        <v>1231.65481</v>
      </c>
      <c r="G291" s="1">
        <v>0</v>
      </c>
      <c r="H291" s="1">
        <v>0</v>
      </c>
      <c r="I291" s="1">
        <v>0</v>
      </c>
      <c r="J291" s="1">
        <v>0</v>
      </c>
      <c r="K291" s="1">
        <v>0</v>
      </c>
      <c r="L291" s="1">
        <v>0</v>
      </c>
      <c r="M291" s="1">
        <v>0</v>
      </c>
      <c r="N291" s="1">
        <v>0</v>
      </c>
      <c r="O291" s="1">
        <v>0</v>
      </c>
      <c r="P291" s="1">
        <v>0</v>
      </c>
      <c r="Q291" s="1">
        <v>0</v>
      </c>
      <c r="R291" s="1">
        <v>0</v>
      </c>
      <c r="S291" s="1">
        <v>209.27144999999999</v>
      </c>
      <c r="T291" s="1">
        <v>0</v>
      </c>
      <c r="U291" s="1">
        <v>0</v>
      </c>
      <c r="V291" s="1">
        <v>10906.49828</v>
      </c>
      <c r="W291" s="1">
        <v>0</v>
      </c>
      <c r="X291" s="1">
        <v>0</v>
      </c>
      <c r="Y291" s="1">
        <v>0</v>
      </c>
      <c r="Z291">
        <v>2134.3305599999999</v>
      </c>
      <c r="AA291">
        <v>0</v>
      </c>
      <c r="AB291">
        <v>0</v>
      </c>
      <c r="AC291">
        <v>-47.215859999999999</v>
      </c>
      <c r="AD291">
        <v>0</v>
      </c>
      <c r="AE291">
        <v>-281.7176</v>
      </c>
      <c r="AF291" t="s">
        <v>118</v>
      </c>
      <c r="AG291">
        <v>408.22109</v>
      </c>
      <c r="AH291">
        <v>22.6602</v>
      </c>
      <c r="AI291" t="s">
        <v>3118</v>
      </c>
    </row>
    <row r="292" spans="1:35" x14ac:dyDescent="0.25">
      <c r="A292" t="s">
        <v>109</v>
      </c>
      <c r="B292" s="3" t="s">
        <v>3</v>
      </c>
      <c r="C292" s="1" t="s">
        <v>103</v>
      </c>
      <c r="D292" s="2" t="s">
        <v>92</v>
      </c>
      <c r="E292" s="1">
        <v>13801.329</v>
      </c>
      <c r="F292" s="1">
        <v>1286.50387</v>
      </c>
      <c r="G292" s="1">
        <v>0</v>
      </c>
      <c r="H292" s="1">
        <v>0</v>
      </c>
      <c r="I292" s="1">
        <v>0</v>
      </c>
      <c r="J292" s="1">
        <v>0</v>
      </c>
      <c r="K292" s="1">
        <v>0</v>
      </c>
      <c r="L292" s="1">
        <v>0</v>
      </c>
      <c r="M292" s="1">
        <v>0</v>
      </c>
      <c r="N292" s="1">
        <v>0</v>
      </c>
      <c r="O292" s="1">
        <v>0</v>
      </c>
      <c r="P292" s="1">
        <v>0</v>
      </c>
      <c r="Q292" s="1">
        <v>0</v>
      </c>
      <c r="R292" s="1">
        <v>0</v>
      </c>
      <c r="S292" s="1">
        <v>209.27337</v>
      </c>
      <c r="T292" s="1">
        <v>0</v>
      </c>
      <c r="U292" s="1">
        <v>0</v>
      </c>
      <c r="V292" s="1">
        <v>10407.55537</v>
      </c>
      <c r="W292" s="1">
        <v>0</v>
      </c>
      <c r="X292" s="1">
        <v>0</v>
      </c>
      <c r="Y292" s="1">
        <v>0</v>
      </c>
      <c r="Z292">
        <v>2014.33943</v>
      </c>
      <c r="AA292">
        <v>0</v>
      </c>
      <c r="AB292">
        <v>0</v>
      </c>
      <c r="AC292">
        <v>-37.477919999999997</v>
      </c>
      <c r="AD292">
        <v>0</v>
      </c>
      <c r="AE292">
        <v>-236.83742000000001</v>
      </c>
      <c r="AF292" t="s">
        <v>118</v>
      </c>
      <c r="AG292">
        <v>398.79343999999998</v>
      </c>
      <c r="AH292">
        <v>22.487400000000001</v>
      </c>
      <c r="AI292" t="s">
        <v>3119</v>
      </c>
    </row>
    <row r="293" spans="1:35" x14ac:dyDescent="0.25">
      <c r="A293" t="s">
        <v>109</v>
      </c>
      <c r="B293" s="3" t="s">
        <v>3</v>
      </c>
      <c r="C293" s="1" t="s">
        <v>103</v>
      </c>
      <c r="D293" s="2" t="s">
        <v>93</v>
      </c>
      <c r="E293" s="1">
        <v>13276.85526</v>
      </c>
      <c r="F293" s="1">
        <v>1018.22025</v>
      </c>
      <c r="G293" s="1">
        <v>0</v>
      </c>
      <c r="H293" s="1">
        <v>13001.0429</v>
      </c>
      <c r="I293" s="1">
        <v>0</v>
      </c>
      <c r="J293" s="1">
        <v>0</v>
      </c>
      <c r="K293" s="1">
        <v>0</v>
      </c>
      <c r="L293" s="1">
        <v>0</v>
      </c>
      <c r="M293" s="1">
        <v>181.59897000000001</v>
      </c>
      <c r="N293" s="1">
        <v>18964.770369999998</v>
      </c>
      <c r="O293" s="1">
        <v>0</v>
      </c>
      <c r="P293" s="1">
        <v>0</v>
      </c>
      <c r="Q293" s="1">
        <v>0</v>
      </c>
      <c r="R293" s="1">
        <v>25598.081770000001</v>
      </c>
      <c r="S293" s="1">
        <v>209.27337</v>
      </c>
      <c r="T293" s="1">
        <v>40647.438950000003</v>
      </c>
      <c r="U293" s="1">
        <v>0</v>
      </c>
      <c r="V293" s="1">
        <v>10309.4917</v>
      </c>
      <c r="W293" s="1">
        <v>0</v>
      </c>
      <c r="X293" s="1">
        <v>0</v>
      </c>
      <c r="Y293" s="1">
        <v>0</v>
      </c>
      <c r="Z293">
        <v>1913.74026</v>
      </c>
      <c r="AA293">
        <v>0</v>
      </c>
      <c r="AB293">
        <v>0</v>
      </c>
      <c r="AC293">
        <v>-65.422510000000003</v>
      </c>
      <c r="AD293">
        <v>0</v>
      </c>
      <c r="AE293">
        <v>-425.83186000000001</v>
      </c>
      <c r="AF293" t="s">
        <v>118</v>
      </c>
      <c r="AG293">
        <v>273.58415000000002</v>
      </c>
      <c r="AH293">
        <v>19.4575</v>
      </c>
      <c r="AI293" t="s">
        <v>3120</v>
      </c>
    </row>
    <row r="294" spans="1:35" x14ac:dyDescent="0.25">
      <c r="A294" t="s">
        <v>109</v>
      </c>
      <c r="B294" s="3" t="s">
        <v>3</v>
      </c>
      <c r="C294" s="1" t="s">
        <v>103</v>
      </c>
      <c r="D294" s="2" t="s">
        <v>94</v>
      </c>
      <c r="E294" s="1">
        <v>0</v>
      </c>
      <c r="F294" s="1">
        <v>0</v>
      </c>
      <c r="G294" s="1">
        <v>0</v>
      </c>
      <c r="H294" s="1">
        <v>0</v>
      </c>
      <c r="I294" s="1">
        <v>0</v>
      </c>
      <c r="J294" s="1">
        <v>0</v>
      </c>
      <c r="K294" s="1">
        <v>0</v>
      </c>
      <c r="L294" s="1">
        <v>0</v>
      </c>
      <c r="M294" s="1">
        <v>0</v>
      </c>
      <c r="N294" s="1">
        <v>0</v>
      </c>
      <c r="O294" s="1">
        <v>0</v>
      </c>
      <c r="P294" s="1">
        <v>0</v>
      </c>
      <c r="Q294" s="1">
        <v>0</v>
      </c>
      <c r="R294" s="1">
        <v>0</v>
      </c>
      <c r="S294" s="1">
        <v>0</v>
      </c>
      <c r="T294" s="1">
        <v>0</v>
      </c>
      <c r="U294" s="1">
        <v>0</v>
      </c>
      <c r="V294" s="1">
        <v>0</v>
      </c>
      <c r="W294" s="1">
        <v>0</v>
      </c>
      <c r="X294" s="1">
        <v>0</v>
      </c>
      <c r="Y294" s="1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 t="s">
        <v>118</v>
      </c>
      <c r="AG294">
        <v>0</v>
      </c>
      <c r="AH294">
        <v>0</v>
      </c>
      <c r="AI294" t="s">
        <v>3117</v>
      </c>
    </row>
    <row r="295" spans="1:35" x14ac:dyDescent="0.25">
      <c r="A295" t="s">
        <v>109</v>
      </c>
      <c r="B295" s="3" t="s">
        <v>3</v>
      </c>
      <c r="C295" s="1" t="s">
        <v>103</v>
      </c>
      <c r="D295" s="2" t="s">
        <v>95</v>
      </c>
      <c r="E295" s="1">
        <v>0</v>
      </c>
      <c r="F295" s="1">
        <v>0</v>
      </c>
      <c r="G295" s="1">
        <v>0</v>
      </c>
      <c r="H295" s="1">
        <v>0</v>
      </c>
      <c r="I295" s="1">
        <v>0</v>
      </c>
      <c r="J295" s="1">
        <v>0</v>
      </c>
      <c r="K295" s="1">
        <v>0</v>
      </c>
      <c r="L295" s="1">
        <v>0</v>
      </c>
      <c r="M295" s="1">
        <v>0</v>
      </c>
      <c r="N295" s="1">
        <v>0</v>
      </c>
      <c r="O295" s="1">
        <v>0</v>
      </c>
      <c r="P295" s="1">
        <v>0</v>
      </c>
      <c r="Q295" s="1">
        <v>0</v>
      </c>
      <c r="R295" s="1">
        <v>0</v>
      </c>
      <c r="S295" s="1">
        <v>0</v>
      </c>
      <c r="T295" s="1">
        <v>0</v>
      </c>
      <c r="U295" s="1">
        <v>0</v>
      </c>
      <c r="V295" s="1">
        <v>0</v>
      </c>
      <c r="W295" s="1">
        <v>0</v>
      </c>
      <c r="X295" s="1">
        <v>0</v>
      </c>
      <c r="Y295" s="1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 t="s">
        <v>118</v>
      </c>
      <c r="AG295">
        <v>0</v>
      </c>
      <c r="AH295">
        <v>0</v>
      </c>
      <c r="AI295" t="s">
        <v>3118</v>
      </c>
    </row>
    <row r="296" spans="1:35" x14ac:dyDescent="0.25">
      <c r="A296" t="s">
        <v>109</v>
      </c>
      <c r="B296" s="3" t="s">
        <v>3</v>
      </c>
      <c r="C296" s="1" t="s">
        <v>103</v>
      </c>
      <c r="D296" s="2" t="s">
        <v>96</v>
      </c>
      <c r="E296" s="1">
        <v>0</v>
      </c>
      <c r="F296" s="1">
        <v>0</v>
      </c>
      <c r="G296" s="1">
        <v>0</v>
      </c>
      <c r="H296" s="1">
        <v>0</v>
      </c>
      <c r="I296" s="1">
        <v>0</v>
      </c>
      <c r="J296" s="1">
        <v>0</v>
      </c>
      <c r="K296" s="1">
        <v>0</v>
      </c>
      <c r="L296" s="1">
        <v>0</v>
      </c>
      <c r="M296" s="1">
        <v>0</v>
      </c>
      <c r="N296" s="1">
        <v>0</v>
      </c>
      <c r="O296" s="1">
        <v>0</v>
      </c>
      <c r="P296" s="1">
        <v>0</v>
      </c>
      <c r="Q296" s="1">
        <v>0</v>
      </c>
      <c r="R296" s="1">
        <v>0</v>
      </c>
      <c r="S296" s="1">
        <v>0</v>
      </c>
      <c r="T296" s="1">
        <v>0</v>
      </c>
      <c r="U296" s="1">
        <v>0</v>
      </c>
      <c r="V296" s="1">
        <v>0</v>
      </c>
      <c r="W296" s="1">
        <v>0</v>
      </c>
      <c r="X296" s="1">
        <v>0</v>
      </c>
      <c r="Y296" s="1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 t="s">
        <v>118</v>
      </c>
      <c r="AG296">
        <v>0</v>
      </c>
      <c r="AH296">
        <v>0</v>
      </c>
      <c r="AI296" t="s">
        <v>3119</v>
      </c>
    </row>
    <row r="297" spans="1:35" x14ac:dyDescent="0.25">
      <c r="A297" t="s">
        <v>109</v>
      </c>
      <c r="B297" s="3" t="s">
        <v>3</v>
      </c>
      <c r="C297" s="1" t="s">
        <v>103</v>
      </c>
      <c r="D297" s="2" t="s">
        <v>97</v>
      </c>
      <c r="E297" s="1">
        <v>0</v>
      </c>
      <c r="F297" s="1">
        <v>0</v>
      </c>
      <c r="G297" s="1">
        <v>0</v>
      </c>
      <c r="H297" s="1">
        <v>0</v>
      </c>
      <c r="I297" s="1">
        <v>0</v>
      </c>
      <c r="J297" s="1">
        <v>0</v>
      </c>
      <c r="K297" s="1">
        <v>0</v>
      </c>
      <c r="L297" s="1">
        <v>0</v>
      </c>
      <c r="M297" s="1">
        <v>0</v>
      </c>
      <c r="N297" s="1">
        <v>0</v>
      </c>
      <c r="O297" s="1">
        <v>0</v>
      </c>
      <c r="P297" s="1">
        <v>0</v>
      </c>
      <c r="Q297" s="1">
        <v>0</v>
      </c>
      <c r="R297" s="1">
        <v>0</v>
      </c>
      <c r="S297" s="1">
        <v>0</v>
      </c>
      <c r="T297" s="1">
        <v>0</v>
      </c>
      <c r="U297" s="1">
        <v>0</v>
      </c>
      <c r="V297" s="1">
        <v>0</v>
      </c>
      <c r="W297" s="1">
        <v>0</v>
      </c>
      <c r="X297" s="1">
        <v>0</v>
      </c>
      <c r="Y297" s="1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 t="s">
        <v>118</v>
      </c>
      <c r="AG297">
        <v>0</v>
      </c>
      <c r="AH297">
        <v>0</v>
      </c>
      <c r="AI297" t="s">
        <v>3120</v>
      </c>
    </row>
    <row r="298" spans="1:35" x14ac:dyDescent="0.25">
      <c r="A298" t="s">
        <v>109</v>
      </c>
      <c r="B298" s="3" t="s">
        <v>3</v>
      </c>
      <c r="C298" s="1" t="s">
        <v>103</v>
      </c>
      <c r="D298" s="2" t="s">
        <v>98</v>
      </c>
      <c r="E298" s="1">
        <v>0</v>
      </c>
      <c r="F298" s="1">
        <v>0</v>
      </c>
      <c r="G298" s="1">
        <v>0</v>
      </c>
      <c r="H298" s="1">
        <v>0</v>
      </c>
      <c r="I298" s="1">
        <v>0</v>
      </c>
      <c r="J298" s="1">
        <v>0</v>
      </c>
      <c r="K298" s="1">
        <v>0</v>
      </c>
      <c r="L298" s="1">
        <v>0</v>
      </c>
      <c r="M298" s="1">
        <v>0</v>
      </c>
      <c r="N298" s="1">
        <v>0</v>
      </c>
      <c r="O298" s="1">
        <v>0</v>
      </c>
      <c r="P298" s="1">
        <v>0</v>
      </c>
      <c r="Q298" s="1">
        <v>0</v>
      </c>
      <c r="R298" s="1">
        <v>0</v>
      </c>
      <c r="S298" s="1">
        <v>0</v>
      </c>
      <c r="T298" s="1">
        <v>0</v>
      </c>
      <c r="U298" s="1">
        <v>0</v>
      </c>
      <c r="V298" s="1">
        <v>0</v>
      </c>
      <c r="W298" s="1">
        <v>0</v>
      </c>
      <c r="X298" s="1">
        <v>0</v>
      </c>
      <c r="Y298" s="1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 t="s">
        <v>118</v>
      </c>
      <c r="AG298">
        <v>0</v>
      </c>
      <c r="AH298">
        <v>0</v>
      </c>
      <c r="AI298" t="s">
        <v>3117</v>
      </c>
    </row>
    <row r="299" spans="1:35" x14ac:dyDescent="0.25">
      <c r="A299" t="s">
        <v>109</v>
      </c>
      <c r="B299" s="3" t="s">
        <v>3</v>
      </c>
      <c r="C299" s="1" t="s">
        <v>103</v>
      </c>
      <c r="D299" s="2" t="s">
        <v>99</v>
      </c>
      <c r="E299" s="1">
        <v>0</v>
      </c>
      <c r="F299" s="1">
        <v>0</v>
      </c>
      <c r="G299" s="1">
        <v>0</v>
      </c>
      <c r="H299" s="1">
        <v>0</v>
      </c>
      <c r="I299" s="1">
        <v>0</v>
      </c>
      <c r="J299" s="1">
        <v>0</v>
      </c>
      <c r="K299" s="1">
        <v>0</v>
      </c>
      <c r="L299" s="1">
        <v>0</v>
      </c>
      <c r="M299" s="1">
        <v>0</v>
      </c>
      <c r="N299" s="1">
        <v>0</v>
      </c>
      <c r="O299" s="1">
        <v>0</v>
      </c>
      <c r="P299" s="1">
        <v>0</v>
      </c>
      <c r="Q299" s="1">
        <v>0</v>
      </c>
      <c r="R299" s="1">
        <v>0</v>
      </c>
      <c r="S299" s="1">
        <v>0</v>
      </c>
      <c r="T299" s="1">
        <v>0</v>
      </c>
      <c r="U299" s="1">
        <v>0</v>
      </c>
      <c r="V299" s="1">
        <v>0</v>
      </c>
      <c r="W299" s="1">
        <v>0</v>
      </c>
      <c r="X299" s="1">
        <v>0</v>
      </c>
      <c r="Y299" s="1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 t="s">
        <v>118</v>
      </c>
      <c r="AG299">
        <v>0</v>
      </c>
      <c r="AH299">
        <v>0</v>
      </c>
      <c r="AI299" t="s">
        <v>3118</v>
      </c>
    </row>
    <row r="300" spans="1:35" x14ac:dyDescent="0.25">
      <c r="A300" t="s">
        <v>109</v>
      </c>
      <c r="B300" s="3" t="s">
        <v>3</v>
      </c>
      <c r="C300" s="1" t="s">
        <v>103</v>
      </c>
      <c r="D300" s="2" t="s">
        <v>100</v>
      </c>
      <c r="E300" s="1">
        <v>0</v>
      </c>
      <c r="F300" s="1">
        <v>0</v>
      </c>
      <c r="G300" s="1">
        <v>0</v>
      </c>
      <c r="H300" s="1">
        <v>0</v>
      </c>
      <c r="I300" s="1">
        <v>0</v>
      </c>
      <c r="J300" s="1">
        <v>0</v>
      </c>
      <c r="K300" s="1">
        <v>0</v>
      </c>
      <c r="L300" s="1">
        <v>0</v>
      </c>
      <c r="M300" s="1">
        <v>0</v>
      </c>
      <c r="N300" s="1">
        <v>0</v>
      </c>
      <c r="O300" s="1">
        <v>0</v>
      </c>
      <c r="P300" s="1">
        <v>0</v>
      </c>
      <c r="Q300" s="1">
        <v>0</v>
      </c>
      <c r="R300" s="1">
        <v>0</v>
      </c>
      <c r="S300" s="1">
        <v>0</v>
      </c>
      <c r="T300" s="1">
        <v>0</v>
      </c>
      <c r="U300" s="1">
        <v>0</v>
      </c>
      <c r="V300" s="1">
        <v>0</v>
      </c>
      <c r="W300" s="1">
        <v>0</v>
      </c>
      <c r="X300" s="1">
        <v>0</v>
      </c>
      <c r="Y300" s="1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 t="s">
        <v>118</v>
      </c>
      <c r="AG300">
        <v>0</v>
      </c>
      <c r="AH300">
        <v>0</v>
      </c>
      <c r="AI300" t="s">
        <v>3119</v>
      </c>
    </row>
    <row r="301" spans="1:35" x14ac:dyDescent="0.25">
      <c r="A301" t="s">
        <v>109</v>
      </c>
      <c r="B301" s="3" t="s">
        <v>3</v>
      </c>
      <c r="C301" s="1" t="s">
        <v>103</v>
      </c>
      <c r="D301" s="2" t="s">
        <v>101</v>
      </c>
      <c r="E301" s="1">
        <v>0</v>
      </c>
      <c r="F301" s="1">
        <v>0</v>
      </c>
      <c r="G301" s="1">
        <v>0</v>
      </c>
      <c r="H301" s="1">
        <v>0</v>
      </c>
      <c r="I301" s="1">
        <v>0</v>
      </c>
      <c r="J301" s="1">
        <v>0</v>
      </c>
      <c r="K301" s="1">
        <v>0</v>
      </c>
      <c r="L301" s="1">
        <v>0</v>
      </c>
      <c r="M301" s="1">
        <v>0</v>
      </c>
      <c r="N301" s="1">
        <v>0</v>
      </c>
      <c r="O301" s="1">
        <v>0</v>
      </c>
      <c r="P301" s="1">
        <v>0</v>
      </c>
      <c r="Q301" s="1">
        <v>0</v>
      </c>
      <c r="R301" s="1">
        <v>0</v>
      </c>
      <c r="S301" s="1">
        <v>0</v>
      </c>
      <c r="T301" s="1">
        <v>0</v>
      </c>
      <c r="U301" s="1">
        <v>0</v>
      </c>
      <c r="V301" s="1">
        <v>0</v>
      </c>
      <c r="W301" s="1">
        <v>0</v>
      </c>
      <c r="X301" s="1">
        <v>0</v>
      </c>
      <c r="Y301" s="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 t="s">
        <v>118</v>
      </c>
      <c r="AG301">
        <v>0</v>
      </c>
      <c r="AH301">
        <v>0</v>
      </c>
      <c r="AI301" t="s">
        <v>3120</v>
      </c>
    </row>
    <row r="302" spans="1:35" x14ac:dyDescent="0.25">
      <c r="A302" t="s">
        <v>110</v>
      </c>
      <c r="B302" s="3" t="s">
        <v>2</v>
      </c>
      <c r="C302" s="1" t="s">
        <v>103</v>
      </c>
      <c r="D302" s="2" t="s">
        <v>43</v>
      </c>
      <c r="E302" s="1">
        <v>18419.1911</v>
      </c>
      <c r="F302" s="1">
        <v>1619.65698</v>
      </c>
      <c r="G302" s="1">
        <v>9187.2448199999999</v>
      </c>
      <c r="H302" s="1">
        <v>15515.94075</v>
      </c>
      <c r="I302" s="1">
        <v>27152.411260000001</v>
      </c>
      <c r="J302" s="1">
        <v>58611.93722</v>
      </c>
      <c r="K302" s="1">
        <v>20179.388459999998</v>
      </c>
      <c r="L302" s="1">
        <v>27327.932270000001</v>
      </c>
      <c r="M302" s="1">
        <v>0</v>
      </c>
      <c r="N302" s="1">
        <v>31279.915440000001</v>
      </c>
      <c r="O302" s="1">
        <v>1381.3987199999999</v>
      </c>
      <c r="P302" s="1">
        <v>58611.93722</v>
      </c>
      <c r="Q302" s="1">
        <v>28880.774430000001</v>
      </c>
      <c r="R302" s="1">
        <v>31284.004949999999</v>
      </c>
      <c r="S302" s="1">
        <v>400.93038000000001</v>
      </c>
      <c r="T302" s="1">
        <v>6158.81657</v>
      </c>
      <c r="U302" s="1">
        <v>0</v>
      </c>
      <c r="V302" s="1">
        <v>14334.067300000001</v>
      </c>
      <c r="W302" s="1">
        <v>7715.6416799999997</v>
      </c>
      <c r="X302" s="1">
        <v>1779.12373</v>
      </c>
      <c r="Y302" s="1">
        <v>7238.9883799999998</v>
      </c>
      <c r="Z302">
        <v>1644.60987</v>
      </c>
      <c r="AA302">
        <v>34.766399999999997</v>
      </c>
      <c r="AB302">
        <v>34.521030000000003</v>
      </c>
      <c r="AC302">
        <v>59.36101</v>
      </c>
      <c r="AD302">
        <v>-5771.9812599999996</v>
      </c>
      <c r="AE302">
        <v>-478.19670000000002</v>
      </c>
      <c r="AF302">
        <v>0</v>
      </c>
      <c r="AG302">
        <v>472.00718000000001</v>
      </c>
      <c r="AH302">
        <v>22.569199999999999</v>
      </c>
      <c r="AI302" t="s">
        <v>3117</v>
      </c>
    </row>
    <row r="303" spans="1:35" x14ac:dyDescent="0.25">
      <c r="A303" t="s">
        <v>110</v>
      </c>
      <c r="B303" s="3" t="s">
        <v>2</v>
      </c>
      <c r="C303" s="1" t="s">
        <v>103</v>
      </c>
      <c r="D303" s="2" t="s">
        <v>44</v>
      </c>
      <c r="E303" s="1">
        <v>16129.28527</v>
      </c>
      <c r="F303" s="1">
        <v>319.43114000000003</v>
      </c>
      <c r="G303" s="1">
        <v>10308.24973</v>
      </c>
      <c r="H303" s="1">
        <v>14220.430350000001</v>
      </c>
      <c r="I303" s="1">
        <v>24261.022629999999</v>
      </c>
      <c r="J303" s="1">
        <v>52825.38824</v>
      </c>
      <c r="K303" s="1">
        <v>18341.31854</v>
      </c>
      <c r="L303" s="1">
        <v>25397.005499999999</v>
      </c>
      <c r="M303" s="1">
        <v>0</v>
      </c>
      <c r="N303" s="1">
        <v>27424.24625</v>
      </c>
      <c r="O303" s="1">
        <v>1201.80809</v>
      </c>
      <c r="P303" s="1">
        <v>52825.38824</v>
      </c>
      <c r="Q303" s="1">
        <v>23871.073369999998</v>
      </c>
      <c r="R303" s="1">
        <v>27428.382740000001</v>
      </c>
      <c r="S303" s="1">
        <v>400.93101999999999</v>
      </c>
      <c r="T303" s="1">
        <v>5969.5439399999996</v>
      </c>
      <c r="U303" s="1">
        <v>0</v>
      </c>
      <c r="V303" s="1">
        <v>12867.97459</v>
      </c>
      <c r="W303" s="1">
        <v>6610.5239000000001</v>
      </c>
      <c r="X303" s="1">
        <v>1758.8660299999999</v>
      </c>
      <c r="Y303" s="1">
        <v>5688.0619699999997</v>
      </c>
      <c r="Z303">
        <v>2460.7791499999998</v>
      </c>
      <c r="AA303">
        <v>30.4678</v>
      </c>
      <c r="AB303">
        <v>31.689419999999998</v>
      </c>
      <c r="AC303">
        <v>22.31268</v>
      </c>
      <c r="AD303">
        <v>-5637.2966399999996</v>
      </c>
      <c r="AE303">
        <v>-253.85452000000001</v>
      </c>
      <c r="AF303">
        <v>0</v>
      </c>
      <c r="AG303">
        <v>188.77721</v>
      </c>
      <c r="AH303">
        <v>37.135800000000003</v>
      </c>
      <c r="AI303" t="s">
        <v>3118</v>
      </c>
    </row>
    <row r="304" spans="1:35" x14ac:dyDescent="0.25">
      <c r="A304" t="s">
        <v>110</v>
      </c>
      <c r="B304" s="3" t="s">
        <v>2</v>
      </c>
      <c r="C304" s="1" t="s">
        <v>103</v>
      </c>
      <c r="D304" s="2" t="s">
        <v>45</v>
      </c>
      <c r="E304" s="1">
        <v>16884.562610000001</v>
      </c>
      <c r="F304" s="1">
        <v>1451.86968</v>
      </c>
      <c r="G304" s="1">
        <v>11540.456480000001</v>
      </c>
      <c r="H304" s="1">
        <v>15530.50938</v>
      </c>
      <c r="I304" s="1">
        <v>26316.406889999998</v>
      </c>
      <c r="J304" s="1">
        <v>56139.82475</v>
      </c>
      <c r="K304" s="1">
        <v>19206.415489999999</v>
      </c>
      <c r="L304" s="1">
        <v>26860.58711</v>
      </c>
      <c r="M304" s="1">
        <v>0</v>
      </c>
      <c r="N304" s="1">
        <v>29275.035790000002</v>
      </c>
      <c r="O304" s="1">
        <v>1332.0228500000001</v>
      </c>
      <c r="P304" s="1">
        <v>56139.82475</v>
      </c>
      <c r="Q304" s="1">
        <v>25993.86721</v>
      </c>
      <c r="R304" s="1">
        <v>29279.237639999999</v>
      </c>
      <c r="S304" s="1">
        <v>400.93101999999999</v>
      </c>
      <c r="T304" s="1">
        <v>7453.4963299999999</v>
      </c>
      <c r="U304" s="1">
        <v>0</v>
      </c>
      <c r="V304" s="1">
        <v>13363.502769999999</v>
      </c>
      <c r="W304" s="1">
        <v>7100.5094499999996</v>
      </c>
      <c r="X304" s="1">
        <v>2013.9262799999999</v>
      </c>
      <c r="Y304" s="1">
        <v>6379.4749700000002</v>
      </c>
      <c r="Z304">
        <v>1513.1769899999999</v>
      </c>
      <c r="AA304">
        <v>19.2834</v>
      </c>
      <c r="AB304">
        <v>36.77543</v>
      </c>
      <c r="AC304">
        <v>0.37434000000000001</v>
      </c>
      <c r="AD304">
        <v>-4527.50893</v>
      </c>
      <c r="AE304">
        <v>-157.11623</v>
      </c>
      <c r="AF304">
        <v>0</v>
      </c>
      <c r="AG304">
        <v>573.43646999999999</v>
      </c>
      <c r="AH304">
        <v>28.314699999999998</v>
      </c>
      <c r="AI304" t="s">
        <v>3119</v>
      </c>
    </row>
    <row r="305" spans="1:35" x14ac:dyDescent="0.25">
      <c r="A305" t="s">
        <v>110</v>
      </c>
      <c r="B305" s="3" t="s">
        <v>2</v>
      </c>
      <c r="C305" s="1" t="s">
        <v>103</v>
      </c>
      <c r="D305" s="2" t="s">
        <v>42</v>
      </c>
      <c r="E305" s="1">
        <v>15112.19068</v>
      </c>
      <c r="F305" s="1">
        <v>850.19448</v>
      </c>
      <c r="G305" s="1">
        <v>11024.616690000001</v>
      </c>
      <c r="H305" s="1">
        <v>14643.5031</v>
      </c>
      <c r="I305" s="1">
        <v>25199.071650000002</v>
      </c>
      <c r="J305" s="1">
        <v>56139.277739999998</v>
      </c>
      <c r="K305" s="1">
        <v>18609.993429999999</v>
      </c>
      <c r="L305" s="1">
        <v>27452.166829999998</v>
      </c>
      <c r="M305" s="1">
        <v>0</v>
      </c>
      <c r="N305" s="1">
        <v>28682.63337</v>
      </c>
      <c r="O305" s="1">
        <v>1420.7235900000001</v>
      </c>
      <c r="P305" s="1">
        <v>56139.277739999998</v>
      </c>
      <c r="Q305" s="1">
        <v>26056.60356</v>
      </c>
      <c r="R305" s="1">
        <v>28687.110909999999</v>
      </c>
      <c r="S305" s="1">
        <v>400.93101999999999</v>
      </c>
      <c r="T305" s="1">
        <v>8006.3244999999997</v>
      </c>
      <c r="U305" s="1">
        <v>0</v>
      </c>
      <c r="V305" s="1">
        <v>12168.74884</v>
      </c>
      <c r="W305" s="1">
        <v>6496.1110799999997</v>
      </c>
      <c r="X305" s="1">
        <v>1794.1274599999999</v>
      </c>
      <c r="Y305" s="1">
        <v>6381.4156599999997</v>
      </c>
      <c r="Z305">
        <v>1375.4608700000001</v>
      </c>
      <c r="AA305">
        <v>10.7075</v>
      </c>
      <c r="AB305">
        <v>34.54759</v>
      </c>
      <c r="AC305">
        <v>8.2882599999999993</v>
      </c>
      <c r="AD305">
        <v>-4739.8504599999997</v>
      </c>
      <c r="AE305">
        <v>-267.64706000000001</v>
      </c>
      <c r="AF305">
        <v>0</v>
      </c>
      <c r="AG305">
        <v>399.57511</v>
      </c>
      <c r="AH305">
        <v>31.9755</v>
      </c>
      <c r="AI305" t="s">
        <v>3120</v>
      </c>
    </row>
    <row r="306" spans="1:35" x14ac:dyDescent="0.25">
      <c r="A306" t="s">
        <v>110</v>
      </c>
      <c r="B306" s="3" t="s">
        <v>2</v>
      </c>
      <c r="C306" s="1" t="s">
        <v>103</v>
      </c>
      <c r="D306" s="2" t="s">
        <v>46</v>
      </c>
      <c r="E306" s="1">
        <v>14429.952719999999</v>
      </c>
      <c r="F306" s="1">
        <v>1047.5514000000001</v>
      </c>
      <c r="G306" s="1">
        <v>9682.7571499999995</v>
      </c>
      <c r="H306" s="1">
        <v>14820.929690000001</v>
      </c>
      <c r="I306" s="1">
        <v>24518.528679999999</v>
      </c>
      <c r="J306" s="1">
        <v>56121.775780000004</v>
      </c>
      <c r="K306" s="1">
        <v>18102.22105</v>
      </c>
      <c r="L306" s="1">
        <v>26812.05659</v>
      </c>
      <c r="M306" s="1">
        <v>0</v>
      </c>
      <c r="N306" s="1">
        <v>29307.933529999998</v>
      </c>
      <c r="O306" s="1">
        <v>1448.83681</v>
      </c>
      <c r="P306" s="1">
        <v>56121.775780000004</v>
      </c>
      <c r="Q306" s="1">
        <v>26598.39171</v>
      </c>
      <c r="R306" s="1">
        <v>29309.71919</v>
      </c>
      <c r="S306" s="1">
        <v>400.93101999999999</v>
      </c>
      <c r="T306" s="1">
        <v>8073.0594600000004</v>
      </c>
      <c r="U306" s="1">
        <v>0</v>
      </c>
      <c r="V306" s="1">
        <v>11585.73374</v>
      </c>
      <c r="W306" s="1">
        <v>6649.2352600000004</v>
      </c>
      <c r="X306" s="1">
        <v>1500.80465</v>
      </c>
      <c r="Y306" s="1">
        <v>5950.2391399999997</v>
      </c>
      <c r="Z306">
        <v>1512.3329100000001</v>
      </c>
      <c r="AA306">
        <v>1.6427</v>
      </c>
      <c r="AB306">
        <v>42.203409999999998</v>
      </c>
      <c r="AC306">
        <v>0.36854999999999999</v>
      </c>
      <c r="AD306">
        <v>-4654.5505599999997</v>
      </c>
      <c r="AE306">
        <v>-406.79768000000001</v>
      </c>
      <c r="AF306">
        <v>0</v>
      </c>
      <c r="AG306">
        <v>321.42626000000001</v>
      </c>
      <c r="AH306">
        <v>23.480599999999999</v>
      </c>
      <c r="AI306" t="s">
        <v>3117</v>
      </c>
    </row>
    <row r="307" spans="1:35" x14ac:dyDescent="0.25">
      <c r="A307" t="s">
        <v>110</v>
      </c>
      <c r="B307" s="3" t="s">
        <v>2</v>
      </c>
      <c r="C307" s="1" t="s">
        <v>103</v>
      </c>
      <c r="D307" s="2" t="s">
        <v>47</v>
      </c>
      <c r="E307" s="1">
        <v>15020.026089999999</v>
      </c>
      <c r="F307" s="1">
        <v>960.03138000000001</v>
      </c>
      <c r="G307" s="1">
        <v>8565.1474300000009</v>
      </c>
      <c r="H307" s="1">
        <v>15241.142309999999</v>
      </c>
      <c r="I307" s="1">
        <v>24293.202990000002</v>
      </c>
      <c r="J307" s="1">
        <v>54565.425260000004</v>
      </c>
      <c r="K307" s="1">
        <v>17088.549070000001</v>
      </c>
      <c r="L307" s="1">
        <v>25984.182959999998</v>
      </c>
      <c r="M307" s="1">
        <v>0</v>
      </c>
      <c r="N307" s="1">
        <v>28581.281220000001</v>
      </c>
      <c r="O307" s="1">
        <v>1451.6521499999999</v>
      </c>
      <c r="P307" s="1">
        <v>54565.425260000004</v>
      </c>
      <c r="Q307" s="1">
        <v>25700.885040000001</v>
      </c>
      <c r="R307" s="1">
        <v>28581.242300000002</v>
      </c>
      <c r="S307" s="1">
        <v>400.93126000000001</v>
      </c>
      <c r="T307" s="1">
        <v>7879.8720800000001</v>
      </c>
      <c r="U307" s="1">
        <v>0</v>
      </c>
      <c r="V307" s="1">
        <v>12328.35615</v>
      </c>
      <c r="W307" s="1">
        <v>5956.1441599999998</v>
      </c>
      <c r="X307" s="1">
        <v>1644.1137799999999</v>
      </c>
      <c r="Y307" s="1">
        <v>5464.1443499999996</v>
      </c>
      <c r="Z307">
        <v>1328.9250500000001</v>
      </c>
      <c r="AA307">
        <v>8.7672000000000008</v>
      </c>
      <c r="AB307">
        <v>36.39696</v>
      </c>
      <c r="AC307">
        <v>-3.5196399999999999</v>
      </c>
      <c r="AD307">
        <v>-4713.7852999999996</v>
      </c>
      <c r="AE307">
        <v>-388.96746000000002</v>
      </c>
      <c r="AF307">
        <v>0</v>
      </c>
      <c r="AG307">
        <v>398.98658</v>
      </c>
      <c r="AH307">
        <v>29.359100000000002</v>
      </c>
      <c r="AI307" t="s">
        <v>3118</v>
      </c>
    </row>
    <row r="308" spans="1:35" x14ac:dyDescent="0.25">
      <c r="A308" t="s">
        <v>110</v>
      </c>
      <c r="B308" s="3" t="s">
        <v>2</v>
      </c>
      <c r="C308" s="1" t="s">
        <v>103</v>
      </c>
      <c r="D308" s="2" t="s">
        <v>48</v>
      </c>
      <c r="E308" s="1">
        <v>16222.031709999999</v>
      </c>
      <c r="F308" s="1">
        <v>1187.86338</v>
      </c>
      <c r="G308" s="1">
        <v>7926.4815799999997</v>
      </c>
      <c r="H308" s="1">
        <v>15183.35944</v>
      </c>
      <c r="I308" s="1">
        <v>25507.385869999998</v>
      </c>
      <c r="J308" s="1">
        <v>56527.240089999999</v>
      </c>
      <c r="K308" s="1">
        <v>18814.676220000001</v>
      </c>
      <c r="L308" s="1">
        <v>27943.28529</v>
      </c>
      <c r="M308" s="1">
        <v>0</v>
      </c>
      <c r="N308" s="1">
        <v>28583.96011</v>
      </c>
      <c r="O308" s="1">
        <v>1517.6644899999999</v>
      </c>
      <c r="P308" s="1">
        <v>56527.240089999999</v>
      </c>
      <c r="Q308" s="1">
        <v>25845.202689999998</v>
      </c>
      <c r="R308" s="1">
        <v>28583.9548</v>
      </c>
      <c r="S308" s="1">
        <v>400.93126000000001</v>
      </c>
      <c r="T308" s="1">
        <v>8344.9906599999995</v>
      </c>
      <c r="U308" s="1">
        <v>0</v>
      </c>
      <c r="V308" s="1">
        <v>13198.191150000001</v>
      </c>
      <c r="W308" s="1">
        <v>7011.0311799999999</v>
      </c>
      <c r="X308" s="1">
        <v>1959.4538</v>
      </c>
      <c r="Y308" s="1">
        <v>6471.8786799999998</v>
      </c>
      <c r="Z308">
        <v>1443.89996</v>
      </c>
      <c r="AA308">
        <v>61.313600000000001</v>
      </c>
      <c r="AB308">
        <v>38.961379999999998</v>
      </c>
      <c r="AC308">
        <v>-12.713509999999999</v>
      </c>
      <c r="AD308">
        <v>-4916.3806000000004</v>
      </c>
      <c r="AE308">
        <v>-228.84755999999999</v>
      </c>
      <c r="AF308">
        <v>0</v>
      </c>
      <c r="AG308">
        <v>437.62401</v>
      </c>
      <c r="AH308">
        <v>26.922699999999999</v>
      </c>
      <c r="AI308" t="s">
        <v>3119</v>
      </c>
    </row>
    <row r="309" spans="1:35" x14ac:dyDescent="0.25">
      <c r="A309" t="s">
        <v>110</v>
      </c>
      <c r="B309" s="3" t="s">
        <v>2</v>
      </c>
      <c r="C309" s="1" t="s">
        <v>103</v>
      </c>
      <c r="D309" s="2" t="s">
        <v>49</v>
      </c>
      <c r="E309" s="1">
        <v>14705.19663</v>
      </c>
      <c r="F309" s="1">
        <v>917.90111999999999</v>
      </c>
      <c r="G309" s="1">
        <v>10429.95997</v>
      </c>
      <c r="H309" s="1">
        <v>14862.11074</v>
      </c>
      <c r="I309" s="1">
        <v>25973.593239999998</v>
      </c>
      <c r="J309" s="1">
        <v>56729.686029999997</v>
      </c>
      <c r="K309" s="1">
        <v>20734.251560000001</v>
      </c>
      <c r="L309" s="1">
        <v>29393.0841</v>
      </c>
      <c r="M309" s="1">
        <v>0</v>
      </c>
      <c r="N309" s="1">
        <v>27336.60194</v>
      </c>
      <c r="O309" s="1">
        <v>1521.5935899999999</v>
      </c>
      <c r="P309" s="1">
        <v>56729.686029999997</v>
      </c>
      <c r="Q309" s="1">
        <v>24743.059359999999</v>
      </c>
      <c r="R309" s="1">
        <v>27336.60194</v>
      </c>
      <c r="S309" s="1">
        <v>400.93126000000001</v>
      </c>
      <c r="T309" s="1">
        <v>9667.1381000000001</v>
      </c>
      <c r="U309" s="1">
        <v>0</v>
      </c>
      <c r="V309" s="1">
        <v>12150.35181</v>
      </c>
      <c r="W309" s="1">
        <v>7266.8386499999997</v>
      </c>
      <c r="X309" s="1">
        <v>1966.0519999999999</v>
      </c>
      <c r="Y309" s="1">
        <v>6967.6821799999998</v>
      </c>
      <c r="Z309">
        <v>1355.2817399999999</v>
      </c>
      <c r="AA309">
        <v>13.8315</v>
      </c>
      <c r="AB309">
        <v>38.899070000000002</v>
      </c>
      <c r="AC309">
        <v>-5.6100899999999996</v>
      </c>
      <c r="AD309">
        <v>-4535.75479</v>
      </c>
      <c r="AE309">
        <v>-103.32201999999999</v>
      </c>
      <c r="AF309">
        <v>0</v>
      </c>
      <c r="AG309">
        <v>252.10388</v>
      </c>
      <c r="AH309">
        <v>21.5472</v>
      </c>
      <c r="AI309" t="s">
        <v>3120</v>
      </c>
    </row>
    <row r="310" spans="1:35" x14ac:dyDescent="0.25">
      <c r="A310" t="s">
        <v>110</v>
      </c>
      <c r="B310" s="3" t="s">
        <v>2</v>
      </c>
      <c r="C310" s="1" t="s">
        <v>103</v>
      </c>
      <c r="D310" s="2" t="s">
        <v>50</v>
      </c>
      <c r="E310" s="1">
        <v>15538.95551</v>
      </c>
      <c r="F310" s="1">
        <v>883.62667999999996</v>
      </c>
      <c r="G310" s="1">
        <v>9336.5628699999997</v>
      </c>
      <c r="H310" s="1">
        <v>13632.11357</v>
      </c>
      <c r="I310" s="1">
        <v>23976.947789999998</v>
      </c>
      <c r="J310" s="1">
        <v>55584.063170000001</v>
      </c>
      <c r="K310" s="1">
        <v>19386.363560000002</v>
      </c>
      <c r="L310" s="1">
        <v>28116.90468</v>
      </c>
      <c r="M310" s="1">
        <v>0</v>
      </c>
      <c r="N310" s="1">
        <v>27467.158479999998</v>
      </c>
      <c r="O310" s="1">
        <v>1576.5993000000001</v>
      </c>
      <c r="P310" s="1">
        <v>55584.063170000001</v>
      </c>
      <c r="Q310" s="1">
        <v>24969.381150000001</v>
      </c>
      <c r="R310" s="1">
        <v>27467.158479999998</v>
      </c>
      <c r="S310" s="1">
        <v>400.93126000000001</v>
      </c>
      <c r="T310" s="1">
        <v>9581.5260799999996</v>
      </c>
      <c r="U310" s="1">
        <v>0</v>
      </c>
      <c r="V310" s="1">
        <v>12776.93389</v>
      </c>
      <c r="W310" s="1">
        <v>6710.1069299999999</v>
      </c>
      <c r="X310" s="1">
        <v>1671.4682600000001</v>
      </c>
      <c r="Y310" s="1">
        <v>6518.5679899999996</v>
      </c>
      <c r="Z310">
        <v>1360.4681</v>
      </c>
      <c r="AA310">
        <v>4.9992999999999999</v>
      </c>
      <c r="AB310">
        <v>43.030700000000003</v>
      </c>
      <c r="AC310">
        <v>-15.7654</v>
      </c>
      <c r="AD310">
        <v>-4157.1419800000003</v>
      </c>
      <c r="AE310">
        <v>-464.58803</v>
      </c>
      <c r="AF310">
        <v>0</v>
      </c>
      <c r="AG310">
        <v>141.97677999999999</v>
      </c>
      <c r="AH310">
        <v>13.8432</v>
      </c>
      <c r="AI310" t="s">
        <v>3117</v>
      </c>
    </row>
    <row r="311" spans="1:35" x14ac:dyDescent="0.25">
      <c r="A311" t="s">
        <v>110</v>
      </c>
      <c r="B311" s="3" t="s">
        <v>2</v>
      </c>
      <c r="C311" s="1" t="s">
        <v>103</v>
      </c>
      <c r="D311" s="2" t="s">
        <v>51</v>
      </c>
      <c r="E311" s="1">
        <v>14018.893669999999</v>
      </c>
      <c r="F311" s="1">
        <v>114.82126</v>
      </c>
      <c r="G311" s="1">
        <v>8928.3863600000004</v>
      </c>
      <c r="H311" s="1">
        <v>13728.23353</v>
      </c>
      <c r="I311" s="1">
        <v>23247.165700000001</v>
      </c>
      <c r="J311" s="1">
        <v>53185.884290000002</v>
      </c>
      <c r="K311" s="1">
        <v>19424.175790000001</v>
      </c>
      <c r="L311" s="1">
        <v>28239.34361</v>
      </c>
      <c r="M311" s="1">
        <v>0</v>
      </c>
      <c r="N311" s="1">
        <v>24946.540679999998</v>
      </c>
      <c r="O311" s="1">
        <v>1473.6825699999999</v>
      </c>
      <c r="P311" s="1">
        <v>53185.884290000002</v>
      </c>
      <c r="Q311" s="1">
        <v>22474.18461</v>
      </c>
      <c r="R311" s="1">
        <v>24946.540679999998</v>
      </c>
      <c r="S311" s="1">
        <v>400.93126000000001</v>
      </c>
      <c r="T311" s="1">
        <v>10113.49937</v>
      </c>
      <c r="U311" s="1">
        <v>0</v>
      </c>
      <c r="V311" s="1">
        <v>11504.81877</v>
      </c>
      <c r="W311" s="1">
        <v>6512.2354500000001</v>
      </c>
      <c r="X311" s="1">
        <v>1613.7746</v>
      </c>
      <c r="Y311" s="1">
        <v>6376.83392</v>
      </c>
      <c r="Z311">
        <v>2099.0046600000001</v>
      </c>
      <c r="AA311">
        <v>8.1661000000000001</v>
      </c>
      <c r="AB311">
        <v>37.278280000000002</v>
      </c>
      <c r="AC311">
        <v>-12.191330000000001</v>
      </c>
      <c r="AD311">
        <v>-4380.6138000000001</v>
      </c>
      <c r="AE311">
        <v>-278.45765</v>
      </c>
      <c r="AF311">
        <v>0</v>
      </c>
      <c r="AG311">
        <v>84.377309999999994</v>
      </c>
      <c r="AH311">
        <v>42.3583</v>
      </c>
      <c r="AI311" t="s">
        <v>3118</v>
      </c>
    </row>
    <row r="312" spans="1:35" x14ac:dyDescent="0.25">
      <c r="A312" t="s">
        <v>110</v>
      </c>
      <c r="B312" s="3" t="s">
        <v>2</v>
      </c>
      <c r="C312" s="1" t="s">
        <v>103</v>
      </c>
      <c r="D312" s="2" t="s">
        <v>52</v>
      </c>
      <c r="E312" s="1">
        <v>9478.37327</v>
      </c>
      <c r="F312" s="1">
        <v>105.30571</v>
      </c>
      <c r="G312" s="1">
        <v>5579.701</v>
      </c>
      <c r="H312" s="1">
        <v>10174.202649999999</v>
      </c>
      <c r="I312" s="1">
        <v>19842.157719999999</v>
      </c>
      <c r="J312" s="1">
        <v>48638.911419999997</v>
      </c>
      <c r="K312" s="1">
        <v>16176.58965</v>
      </c>
      <c r="L312" s="1">
        <v>24542.80963</v>
      </c>
      <c r="M312" s="1">
        <v>0</v>
      </c>
      <c r="N312" s="1">
        <v>24096.1018</v>
      </c>
      <c r="O312" s="1">
        <v>1430.45902</v>
      </c>
      <c r="P312" s="1">
        <v>48638.911419999997</v>
      </c>
      <c r="Q312" s="1">
        <v>21667.839329999999</v>
      </c>
      <c r="R312" s="1">
        <v>24096.1018</v>
      </c>
      <c r="S312" s="1">
        <v>400.93126000000001</v>
      </c>
      <c r="T312" s="1">
        <v>8748.3215600000003</v>
      </c>
      <c r="U312" s="1">
        <v>0</v>
      </c>
      <c r="V312" s="1">
        <v>8047.1288999999997</v>
      </c>
      <c r="W312" s="1">
        <v>5536.4745499999999</v>
      </c>
      <c r="X312" s="1">
        <v>1204.92911</v>
      </c>
      <c r="Y312" s="1">
        <v>6919.2550700000002</v>
      </c>
      <c r="Z312">
        <v>1056.77628</v>
      </c>
      <c r="AA312">
        <v>-21.630199999999999</v>
      </c>
      <c r="AB312">
        <v>36.787669999999999</v>
      </c>
      <c r="AC312">
        <v>-7.4892599999999998</v>
      </c>
      <c r="AD312">
        <v>-1833.6952799999999</v>
      </c>
      <c r="AE312">
        <v>-458.80002999999999</v>
      </c>
      <c r="AF312">
        <v>0</v>
      </c>
      <c r="AG312">
        <v>70.903289999999998</v>
      </c>
      <c r="AH312">
        <v>40.238100000000003</v>
      </c>
      <c r="AI312" t="s">
        <v>3119</v>
      </c>
    </row>
    <row r="313" spans="1:35" x14ac:dyDescent="0.25">
      <c r="A313" t="s">
        <v>110</v>
      </c>
      <c r="B313" s="3" t="s">
        <v>2</v>
      </c>
      <c r="C313" s="1" t="s">
        <v>103</v>
      </c>
      <c r="D313" s="2" t="s">
        <v>53</v>
      </c>
      <c r="E313" s="1">
        <v>11981.82879</v>
      </c>
      <c r="F313" s="1">
        <v>218.76961</v>
      </c>
      <c r="G313" s="1">
        <v>3902.8918100000001</v>
      </c>
      <c r="H313" s="1">
        <v>7484.8909899999999</v>
      </c>
      <c r="I313" s="1">
        <v>17508.310270000002</v>
      </c>
      <c r="J313" s="1">
        <v>45804.23848</v>
      </c>
      <c r="K313" s="1">
        <v>14432.665489999999</v>
      </c>
      <c r="L313" s="1">
        <v>22161.421719999998</v>
      </c>
      <c r="M313" s="1">
        <v>0</v>
      </c>
      <c r="N313" s="1">
        <v>23642.816770000001</v>
      </c>
      <c r="O313" s="1">
        <v>1411.2819099999999</v>
      </c>
      <c r="P313" s="1">
        <v>45804.23848</v>
      </c>
      <c r="Q313" s="1">
        <v>21290.90425</v>
      </c>
      <c r="R313" s="1">
        <v>23642.816770000001</v>
      </c>
      <c r="S313" s="1">
        <v>400.93126000000001</v>
      </c>
      <c r="T313" s="1">
        <v>5908.9270999999999</v>
      </c>
      <c r="U313" s="1">
        <v>0</v>
      </c>
      <c r="V313" s="1">
        <v>10139.519700000001</v>
      </c>
      <c r="W313" s="1">
        <v>5730.9068399999996</v>
      </c>
      <c r="X313" s="1">
        <v>1571.9556600000001</v>
      </c>
      <c r="Y313" s="1">
        <v>6763.7316199999996</v>
      </c>
      <c r="Z313">
        <v>1245.9994799999999</v>
      </c>
      <c r="AA313">
        <v>17.0563</v>
      </c>
      <c r="AB313">
        <v>37.060270000000003</v>
      </c>
      <c r="AC313">
        <v>-16.90645</v>
      </c>
      <c r="AD313">
        <v>-2069.3460399999999</v>
      </c>
      <c r="AE313">
        <v>-231.78545</v>
      </c>
      <c r="AF313">
        <v>0</v>
      </c>
      <c r="AG313">
        <v>13.14498</v>
      </c>
      <c r="AH313">
        <v>5.6680000000000001</v>
      </c>
      <c r="AI313" t="s">
        <v>3120</v>
      </c>
    </row>
    <row r="314" spans="1:35" x14ac:dyDescent="0.25">
      <c r="A314" t="s">
        <v>110</v>
      </c>
      <c r="B314" s="3" t="s">
        <v>2</v>
      </c>
      <c r="C314" s="1" t="s">
        <v>103</v>
      </c>
      <c r="D314" s="2" t="s">
        <v>54</v>
      </c>
      <c r="E314" s="1">
        <v>13950.23582</v>
      </c>
      <c r="F314" s="1">
        <v>300.00855000000001</v>
      </c>
      <c r="G314" s="1">
        <v>3697.4892300000001</v>
      </c>
      <c r="H314" s="1">
        <v>7902.0662400000001</v>
      </c>
      <c r="I314" s="1">
        <v>18670.9349</v>
      </c>
      <c r="J314" s="1">
        <v>47938.723169999997</v>
      </c>
      <c r="K314" s="1">
        <v>14964.737059999999</v>
      </c>
      <c r="L314" s="1">
        <v>22838.35266</v>
      </c>
      <c r="M314" s="1">
        <v>0</v>
      </c>
      <c r="N314" s="1">
        <v>25100.370510000001</v>
      </c>
      <c r="O314" s="1">
        <v>1486.1664800000001</v>
      </c>
      <c r="P314" s="1">
        <v>47938.723169999997</v>
      </c>
      <c r="Q314" s="1">
        <v>22569.45134</v>
      </c>
      <c r="R314" s="1">
        <v>25100.370510000001</v>
      </c>
      <c r="S314" s="1">
        <v>400.93126000000001</v>
      </c>
      <c r="T314" s="1">
        <v>5802.9522999999999</v>
      </c>
      <c r="U314" s="1">
        <v>0</v>
      </c>
      <c r="V314" s="1">
        <v>11865.34719</v>
      </c>
      <c r="W314" s="1">
        <v>5861.2490100000005</v>
      </c>
      <c r="X314" s="1">
        <v>1866.3601799999999</v>
      </c>
      <c r="Y314" s="1">
        <v>7023.6016399999999</v>
      </c>
      <c r="Z314">
        <v>1298.1935000000001</v>
      </c>
      <c r="AA314">
        <v>19.536799999999999</v>
      </c>
      <c r="AB314">
        <v>38.019370000000002</v>
      </c>
      <c r="AC314">
        <v>1.87442</v>
      </c>
      <c r="AD314">
        <v>-1995.0723700000001</v>
      </c>
      <c r="AE314">
        <v>-113.32619</v>
      </c>
      <c r="AF314">
        <v>0</v>
      </c>
      <c r="AG314">
        <v>119.96548</v>
      </c>
      <c r="AH314">
        <v>28.564900000000002</v>
      </c>
      <c r="AI314" t="s">
        <v>3117</v>
      </c>
    </row>
    <row r="315" spans="1:35" x14ac:dyDescent="0.25">
      <c r="A315" t="s">
        <v>110</v>
      </c>
      <c r="B315" s="3" t="s">
        <v>2</v>
      </c>
      <c r="C315" s="1" t="s">
        <v>103</v>
      </c>
      <c r="D315" s="2" t="s">
        <v>55</v>
      </c>
      <c r="E315" s="1">
        <v>12588.147790000001</v>
      </c>
      <c r="F315" s="1">
        <v>271.79547000000002</v>
      </c>
      <c r="G315" s="1">
        <v>3563.9932399999998</v>
      </c>
      <c r="H315" s="1">
        <v>7538.0138500000003</v>
      </c>
      <c r="I315" s="1">
        <v>18243.201089999999</v>
      </c>
      <c r="J315" s="1">
        <v>46238.884559999999</v>
      </c>
      <c r="K315" s="1">
        <v>14802.570449999999</v>
      </c>
      <c r="L315" s="1">
        <v>22266.038339999999</v>
      </c>
      <c r="M315" s="1">
        <v>0</v>
      </c>
      <c r="N315" s="1">
        <v>23972.846219999999</v>
      </c>
      <c r="O315" s="1">
        <v>1431.3426400000001</v>
      </c>
      <c r="P315" s="1">
        <v>46238.884559999999</v>
      </c>
      <c r="Q315" s="1">
        <v>21414.39546</v>
      </c>
      <c r="R315" s="1">
        <v>23972.846219999999</v>
      </c>
      <c r="S315" s="1">
        <v>400.93126000000001</v>
      </c>
      <c r="T315" s="1">
        <v>5622.3681699999997</v>
      </c>
      <c r="U315" s="1">
        <v>0</v>
      </c>
      <c r="V315" s="1">
        <v>10605.44002</v>
      </c>
      <c r="W315" s="1">
        <v>5616.6061399999999</v>
      </c>
      <c r="X315" s="1">
        <v>1857.3330100000001</v>
      </c>
      <c r="Y315" s="1">
        <v>7148.2265600000001</v>
      </c>
      <c r="Z315">
        <v>1511.8541700000001</v>
      </c>
      <c r="AA315">
        <v>7.2133000000000003</v>
      </c>
      <c r="AB315">
        <v>36.883809999999997</v>
      </c>
      <c r="AC315">
        <v>-6.1866500000000002</v>
      </c>
      <c r="AD315">
        <v>-2242.9424800000002</v>
      </c>
      <c r="AE315">
        <v>-542.59069999999997</v>
      </c>
      <c r="AF315">
        <v>0</v>
      </c>
      <c r="AG315">
        <v>100.18185</v>
      </c>
      <c r="AH315">
        <v>26.932200000000002</v>
      </c>
      <c r="AI315" t="s">
        <v>3118</v>
      </c>
    </row>
    <row r="316" spans="1:35" x14ac:dyDescent="0.25">
      <c r="A316" t="s">
        <v>110</v>
      </c>
      <c r="B316" s="3" t="s">
        <v>2</v>
      </c>
      <c r="C316" s="1" t="s">
        <v>103</v>
      </c>
      <c r="D316" s="2" t="s">
        <v>56</v>
      </c>
      <c r="E316" s="1">
        <v>12536.432790000001</v>
      </c>
      <c r="F316" s="1">
        <v>436.75391000000002</v>
      </c>
      <c r="G316" s="1">
        <v>2899.3069700000001</v>
      </c>
      <c r="H316" s="1">
        <v>6838.30195</v>
      </c>
      <c r="I316" s="1">
        <v>18423.363850000002</v>
      </c>
      <c r="J316" s="1">
        <v>47094.598969999999</v>
      </c>
      <c r="K316" s="1">
        <v>14620.020850000001</v>
      </c>
      <c r="L316" s="1">
        <v>22586.761750000001</v>
      </c>
      <c r="M316" s="1">
        <v>0</v>
      </c>
      <c r="N316" s="1">
        <v>24507.837220000001</v>
      </c>
      <c r="O316" s="1">
        <v>1482.73838</v>
      </c>
      <c r="P316" s="1">
        <v>47094.598969999999</v>
      </c>
      <c r="Q316" s="1">
        <v>21929.560290000001</v>
      </c>
      <c r="R316" s="1">
        <v>24507.837220000001</v>
      </c>
      <c r="S316" s="1">
        <v>400.93126000000001</v>
      </c>
      <c r="T316" s="1">
        <v>5859.4931800000004</v>
      </c>
      <c r="U316" s="1">
        <v>0</v>
      </c>
      <c r="V316" s="1">
        <v>10530.73459</v>
      </c>
      <c r="W316" s="1">
        <v>6031.6595799999996</v>
      </c>
      <c r="X316" s="1">
        <v>2413.0897</v>
      </c>
      <c r="Y316" s="1">
        <v>7487.88303</v>
      </c>
      <c r="Z316">
        <v>1309.7631100000001</v>
      </c>
      <c r="AA316">
        <v>3.1758000000000002</v>
      </c>
      <c r="AB316">
        <v>39.981520000000003</v>
      </c>
      <c r="AC316">
        <v>9.0359200000000008</v>
      </c>
      <c r="AD316">
        <v>-1025.26304</v>
      </c>
      <c r="AE316">
        <v>-495.59453999999999</v>
      </c>
      <c r="AF316">
        <v>0</v>
      </c>
      <c r="AG316">
        <v>129.88786999999999</v>
      </c>
      <c r="AH316">
        <v>22.9223</v>
      </c>
      <c r="AI316" t="s">
        <v>3119</v>
      </c>
    </row>
    <row r="317" spans="1:35" x14ac:dyDescent="0.25">
      <c r="A317" t="s">
        <v>110</v>
      </c>
      <c r="B317" s="3" t="s">
        <v>2</v>
      </c>
      <c r="C317" s="1" t="s">
        <v>103</v>
      </c>
      <c r="D317" s="2" t="s">
        <v>57</v>
      </c>
      <c r="E317" s="1">
        <v>10942.39162</v>
      </c>
      <c r="F317" s="1">
        <v>570.76103999999998</v>
      </c>
      <c r="G317" s="1">
        <v>2319.0851600000001</v>
      </c>
      <c r="H317" s="1">
        <v>6808.2060799999999</v>
      </c>
      <c r="I317" s="1">
        <v>18227.893789999998</v>
      </c>
      <c r="J317" s="1">
        <v>46708.696029999999</v>
      </c>
      <c r="K317" s="1">
        <v>14418.011259999999</v>
      </c>
      <c r="L317" s="1">
        <v>22388.74165</v>
      </c>
      <c r="M317" s="1">
        <v>0</v>
      </c>
      <c r="N317" s="1">
        <v>24319.954379999999</v>
      </c>
      <c r="O317" s="1">
        <v>1508.68246</v>
      </c>
      <c r="P317" s="1">
        <v>46708.696029999999</v>
      </c>
      <c r="Q317" s="1">
        <v>21943.007369999999</v>
      </c>
      <c r="R317" s="1">
        <v>24319.954379999999</v>
      </c>
      <c r="S317" s="1">
        <v>400.93126000000001</v>
      </c>
      <c r="T317" s="1">
        <v>6081.5757400000002</v>
      </c>
      <c r="U317" s="1">
        <v>0</v>
      </c>
      <c r="V317" s="1">
        <v>9003.4014299999999</v>
      </c>
      <c r="W317" s="1">
        <v>6034.3965799999996</v>
      </c>
      <c r="X317" s="1">
        <v>2112.30053</v>
      </c>
      <c r="Y317" s="1">
        <v>7400.2498500000002</v>
      </c>
      <c r="Z317">
        <v>1178.56285</v>
      </c>
      <c r="AA317">
        <v>-0.93820000000000003</v>
      </c>
      <c r="AB317">
        <v>39.005139999999997</v>
      </c>
      <c r="AC317">
        <v>-0.8327</v>
      </c>
      <c r="AD317">
        <v>-927.82698000000005</v>
      </c>
      <c r="AE317">
        <v>-335.68473999999998</v>
      </c>
      <c r="AF317">
        <v>0</v>
      </c>
      <c r="AG317">
        <v>259.88416000000001</v>
      </c>
      <c r="AH317">
        <v>31.286999999999999</v>
      </c>
      <c r="AI317" t="s">
        <v>3120</v>
      </c>
    </row>
    <row r="318" spans="1:35" x14ac:dyDescent="0.25">
      <c r="A318" t="s">
        <v>110</v>
      </c>
      <c r="B318" s="3" t="s">
        <v>2</v>
      </c>
      <c r="C318" s="1" t="s">
        <v>103</v>
      </c>
      <c r="D318" s="2" t="s">
        <v>58</v>
      </c>
      <c r="E318" s="1">
        <v>12102.56597</v>
      </c>
      <c r="F318" s="1">
        <v>84.749170000000007</v>
      </c>
      <c r="G318" s="1">
        <v>2059.4290900000001</v>
      </c>
      <c r="H318" s="1">
        <v>7645.9372300000005</v>
      </c>
      <c r="I318" s="1">
        <v>17706.530210000001</v>
      </c>
      <c r="J318" s="1">
        <v>46518.405460000002</v>
      </c>
      <c r="K318" s="1">
        <v>13325.61584</v>
      </c>
      <c r="L318" s="1">
        <v>22046.391810000001</v>
      </c>
      <c r="M318" s="1">
        <v>0</v>
      </c>
      <c r="N318" s="1">
        <v>24472.013650000001</v>
      </c>
      <c r="O318" s="1">
        <v>1541.2219399999999</v>
      </c>
      <c r="P318" s="1">
        <v>46518.405460000002</v>
      </c>
      <c r="Q318" s="1">
        <v>22197.786400000001</v>
      </c>
      <c r="R318" s="1">
        <v>24472.013650000001</v>
      </c>
      <c r="S318" s="1">
        <v>400.93126000000001</v>
      </c>
      <c r="T318" s="1">
        <v>6003.7864600000003</v>
      </c>
      <c r="U318" s="1">
        <v>0</v>
      </c>
      <c r="V318" s="1">
        <v>10435.810659999999</v>
      </c>
      <c r="W318" s="1">
        <v>5609.6503000000002</v>
      </c>
      <c r="X318" s="1">
        <v>1840.7800500000001</v>
      </c>
      <c r="Y318" s="1">
        <v>6498.0448100000003</v>
      </c>
      <c r="Z318">
        <v>1038.95192</v>
      </c>
      <c r="AA318">
        <v>3.5948000000000002</v>
      </c>
      <c r="AB318">
        <v>28.494050000000001</v>
      </c>
      <c r="AC318">
        <v>11.140359999999999</v>
      </c>
      <c r="AD318">
        <v>-1223.1953800000001</v>
      </c>
      <c r="AE318">
        <v>-816.78704000000005</v>
      </c>
      <c r="AF318">
        <v>0</v>
      </c>
      <c r="AG318">
        <v>89.602530000000002</v>
      </c>
      <c r="AH318">
        <v>51.391800000000003</v>
      </c>
      <c r="AI318" t="s">
        <v>3117</v>
      </c>
    </row>
    <row r="319" spans="1:35" x14ac:dyDescent="0.25">
      <c r="A319" t="s">
        <v>110</v>
      </c>
      <c r="B319" s="3" t="s">
        <v>2</v>
      </c>
      <c r="C319" s="1" t="s">
        <v>103</v>
      </c>
      <c r="D319" s="2" t="s">
        <v>59</v>
      </c>
      <c r="E319" s="1">
        <v>12679.218570000001</v>
      </c>
      <c r="F319" s="1">
        <v>268.22802000000001</v>
      </c>
      <c r="G319" s="1">
        <v>2095.2669299999998</v>
      </c>
      <c r="H319" s="1">
        <v>8926.4658799999997</v>
      </c>
      <c r="I319" s="1">
        <v>18470.578430000001</v>
      </c>
      <c r="J319" s="1">
        <v>46920.534440000003</v>
      </c>
      <c r="K319" s="1">
        <v>13023.205840000001</v>
      </c>
      <c r="L319" s="1">
        <v>22285.67541</v>
      </c>
      <c r="M319" s="1">
        <v>0</v>
      </c>
      <c r="N319" s="1">
        <v>24634.85903</v>
      </c>
      <c r="O319" s="1">
        <v>1405.9536900000001</v>
      </c>
      <c r="P319" s="1">
        <v>46920.534440000003</v>
      </c>
      <c r="Q319" s="1">
        <v>22298.294000000002</v>
      </c>
      <c r="R319" s="1">
        <v>24634.85903</v>
      </c>
      <c r="S319" s="1">
        <v>400.93126000000001</v>
      </c>
      <c r="T319" s="1">
        <v>5772.8945899999999</v>
      </c>
      <c r="U319" s="1">
        <v>0</v>
      </c>
      <c r="V319" s="1">
        <v>10819.07422</v>
      </c>
      <c r="W319" s="1">
        <v>5913.04853</v>
      </c>
      <c r="X319" s="1">
        <v>2173.4369299999998</v>
      </c>
      <c r="Y319" s="1">
        <v>6032.9381400000002</v>
      </c>
      <c r="Z319">
        <v>1558.45595</v>
      </c>
      <c r="AA319">
        <v>-0.23669999999999999</v>
      </c>
      <c r="AB319">
        <v>28.27403</v>
      </c>
      <c r="AC319">
        <v>23.334520000000001</v>
      </c>
      <c r="AD319">
        <v>-2000.1730600000001</v>
      </c>
      <c r="AE319">
        <v>-783.42066</v>
      </c>
      <c r="AF319">
        <v>0</v>
      </c>
      <c r="AG319">
        <v>16.77703</v>
      </c>
      <c r="AH319">
        <v>5.8864999999999998</v>
      </c>
      <c r="AI319" t="s">
        <v>3118</v>
      </c>
    </row>
    <row r="320" spans="1:35" x14ac:dyDescent="0.25">
      <c r="A320" t="s">
        <v>110</v>
      </c>
      <c r="B320" s="3" t="s">
        <v>2</v>
      </c>
      <c r="C320" s="1" t="s">
        <v>103</v>
      </c>
      <c r="D320" s="2" t="s">
        <v>60</v>
      </c>
      <c r="E320" s="1">
        <v>12639.44959</v>
      </c>
      <c r="F320" s="1">
        <v>298.36113</v>
      </c>
      <c r="G320" s="1">
        <v>2029.92491</v>
      </c>
      <c r="H320" s="1">
        <v>9005.3152300000002</v>
      </c>
      <c r="I320" s="1">
        <v>19524.576529999998</v>
      </c>
      <c r="J320" s="1">
        <v>47382.623789999998</v>
      </c>
      <c r="K320" s="1">
        <v>13742.37184</v>
      </c>
      <c r="L320" s="1">
        <v>22904.005809999999</v>
      </c>
      <c r="M320" s="1">
        <v>0</v>
      </c>
      <c r="N320" s="1">
        <v>24478.617989999999</v>
      </c>
      <c r="O320" s="1">
        <v>1542.39896</v>
      </c>
      <c r="P320" s="1">
        <v>47382.623789999998</v>
      </c>
      <c r="Q320" s="1">
        <v>22055.05329</v>
      </c>
      <c r="R320" s="1">
        <v>24478.617989999999</v>
      </c>
      <c r="S320" s="1">
        <v>400.93126000000001</v>
      </c>
      <c r="T320" s="1">
        <v>6489.0384000000004</v>
      </c>
      <c r="U320" s="1">
        <v>0</v>
      </c>
      <c r="V320" s="1">
        <v>10756.622810000001</v>
      </c>
      <c r="W320" s="1">
        <v>5846.2068399999998</v>
      </c>
      <c r="X320" s="1">
        <v>2304.2137699999998</v>
      </c>
      <c r="Y320" s="1">
        <v>6887.3923199999999</v>
      </c>
      <c r="Z320">
        <v>1348.63687</v>
      </c>
      <c r="AA320">
        <v>3.5474000000000001</v>
      </c>
      <c r="AB320">
        <v>26.699020000000001</v>
      </c>
      <c r="AC320">
        <v>-14.457929999999999</v>
      </c>
      <c r="AD320">
        <v>-1087.6265000000001</v>
      </c>
      <c r="AE320">
        <v>-241.11914999999999</v>
      </c>
      <c r="AF320">
        <v>0</v>
      </c>
      <c r="AG320">
        <v>101.13806</v>
      </c>
      <c r="AH320">
        <v>25.316199999999998</v>
      </c>
      <c r="AI320" t="s">
        <v>3119</v>
      </c>
    </row>
    <row r="321" spans="1:35" x14ac:dyDescent="0.25">
      <c r="A321" t="s">
        <v>110</v>
      </c>
      <c r="B321" s="3" t="s">
        <v>2</v>
      </c>
      <c r="C321" s="1" t="s">
        <v>103</v>
      </c>
      <c r="D321" s="2" t="s">
        <v>61</v>
      </c>
      <c r="E321" s="1">
        <v>11834.271699999999</v>
      </c>
      <c r="F321" s="1">
        <v>406.92775999999998</v>
      </c>
      <c r="G321" s="1">
        <v>2410.8075699999999</v>
      </c>
      <c r="H321" s="1">
        <v>9467.2046499999997</v>
      </c>
      <c r="I321" s="1">
        <v>20912.891319999999</v>
      </c>
      <c r="J321" s="1">
        <v>49755.735079999999</v>
      </c>
      <c r="K321" s="1">
        <v>14897.23122</v>
      </c>
      <c r="L321" s="1">
        <v>24344.191129999999</v>
      </c>
      <c r="M321" s="1">
        <v>0</v>
      </c>
      <c r="N321" s="1">
        <v>25411.543959999999</v>
      </c>
      <c r="O321" s="1">
        <v>1616.34328</v>
      </c>
      <c r="P321" s="1">
        <v>49755.735079999999</v>
      </c>
      <c r="Q321" s="1">
        <v>22805.68317</v>
      </c>
      <c r="R321" s="1">
        <v>25411.543959999999</v>
      </c>
      <c r="S321" s="1">
        <v>400.93126000000001</v>
      </c>
      <c r="T321" s="1">
        <v>7915.3675700000003</v>
      </c>
      <c r="U321" s="1">
        <v>0</v>
      </c>
      <c r="V321" s="1">
        <v>10027.252920000001</v>
      </c>
      <c r="W321" s="1">
        <v>5818.63987</v>
      </c>
      <c r="X321" s="1">
        <v>2277.4814900000001</v>
      </c>
      <c r="Y321" s="1">
        <v>7725.2563600000003</v>
      </c>
      <c r="Z321">
        <v>1289.2291600000001</v>
      </c>
      <c r="AA321">
        <v>-2.1932999999999998</v>
      </c>
      <c r="AB321">
        <v>27.79813</v>
      </c>
      <c r="AC321">
        <v>-8.6942199999999996</v>
      </c>
      <c r="AD321">
        <v>-63.762929999999997</v>
      </c>
      <c r="AE321">
        <v>-310.06389000000001</v>
      </c>
      <c r="AF321">
        <v>0</v>
      </c>
      <c r="AG321">
        <v>77.080740000000006</v>
      </c>
      <c r="AH321">
        <v>15.9254</v>
      </c>
      <c r="AI321" t="s">
        <v>3120</v>
      </c>
    </row>
    <row r="322" spans="1:35" x14ac:dyDescent="0.25">
      <c r="A322" t="s">
        <v>110</v>
      </c>
      <c r="B322" s="3" t="s">
        <v>2</v>
      </c>
      <c r="C322" s="1" t="s">
        <v>103</v>
      </c>
      <c r="D322" s="2" t="s">
        <v>62</v>
      </c>
      <c r="E322" s="1">
        <v>12174.61404</v>
      </c>
      <c r="F322" s="1">
        <v>98.111919999999998</v>
      </c>
      <c r="G322" s="1">
        <v>1461.94607</v>
      </c>
      <c r="H322" s="1">
        <v>9005.0260300000009</v>
      </c>
      <c r="I322" s="1">
        <v>20259.193439999999</v>
      </c>
      <c r="J322" s="1">
        <v>48952.928</v>
      </c>
      <c r="K322" s="1">
        <v>14343.908729999999</v>
      </c>
      <c r="L322" s="1">
        <v>23808.126489999999</v>
      </c>
      <c r="M322" s="1">
        <v>0</v>
      </c>
      <c r="N322" s="1">
        <v>25144.801510000001</v>
      </c>
      <c r="O322" s="1">
        <v>1606.13105</v>
      </c>
      <c r="P322" s="1">
        <v>48952.928</v>
      </c>
      <c r="Q322" s="1">
        <v>22536.020970000001</v>
      </c>
      <c r="R322" s="1">
        <v>25144.801510000001</v>
      </c>
      <c r="S322" s="1">
        <v>400.93126000000001</v>
      </c>
      <c r="T322" s="1">
        <v>8193.6764700000003</v>
      </c>
      <c r="U322" s="1">
        <v>0</v>
      </c>
      <c r="V322" s="1">
        <v>10034.29077</v>
      </c>
      <c r="W322" s="1">
        <v>4786.5544399999999</v>
      </c>
      <c r="X322" s="1">
        <v>1959.2380800000001</v>
      </c>
      <c r="Y322" s="1">
        <v>7997.7231700000002</v>
      </c>
      <c r="Z322">
        <v>1663.3577700000001</v>
      </c>
      <c r="AA322">
        <v>0.70420000000000005</v>
      </c>
      <c r="AB322">
        <v>33.797960000000003</v>
      </c>
      <c r="AC322">
        <v>-10.17543</v>
      </c>
      <c r="AD322">
        <v>520.27800000000002</v>
      </c>
      <c r="AE322">
        <v>-726.98149000000001</v>
      </c>
      <c r="AF322">
        <v>0</v>
      </c>
      <c r="AG322">
        <v>185.55133000000001</v>
      </c>
      <c r="AH322">
        <v>65.412499999999994</v>
      </c>
      <c r="AI322" t="s">
        <v>3117</v>
      </c>
    </row>
    <row r="323" spans="1:35" x14ac:dyDescent="0.25">
      <c r="A323" t="s">
        <v>110</v>
      </c>
      <c r="B323" s="3" t="s">
        <v>2</v>
      </c>
      <c r="C323" s="1" t="s">
        <v>103</v>
      </c>
      <c r="D323" s="2" t="s">
        <v>63</v>
      </c>
      <c r="E323" s="1">
        <v>12335.13104</v>
      </c>
      <c r="F323" s="1">
        <v>-255.10794000000001</v>
      </c>
      <c r="G323" s="1">
        <v>2671.4526799999999</v>
      </c>
      <c r="H323" s="1">
        <v>9389.7551800000001</v>
      </c>
      <c r="I323" s="1">
        <v>21241.258610000001</v>
      </c>
      <c r="J323" s="1">
        <v>47708.36305</v>
      </c>
      <c r="K323" s="1">
        <v>15923.68419</v>
      </c>
      <c r="L323" s="1">
        <v>24100.880349999999</v>
      </c>
      <c r="M323" s="1">
        <v>0</v>
      </c>
      <c r="N323" s="1">
        <v>23607.4827</v>
      </c>
      <c r="O323" s="1">
        <v>1500.1877099999999</v>
      </c>
      <c r="P323" s="1">
        <v>47708.36305</v>
      </c>
      <c r="Q323" s="1">
        <v>20899.17683</v>
      </c>
      <c r="R323" s="1">
        <v>23607.4827</v>
      </c>
      <c r="S323" s="1">
        <v>400.93126000000001</v>
      </c>
      <c r="T323" s="1">
        <v>7571.3197399999999</v>
      </c>
      <c r="U323" s="1">
        <v>0</v>
      </c>
      <c r="V323" s="1">
        <v>10782.22322</v>
      </c>
      <c r="W323" s="1">
        <v>5921.3279199999997</v>
      </c>
      <c r="X323" s="1">
        <v>2211.1965799999998</v>
      </c>
      <c r="Y323" s="1">
        <v>8455.0556899999992</v>
      </c>
      <c r="Z323">
        <v>1717.0714599999999</v>
      </c>
      <c r="AA323">
        <v>11.094200000000001</v>
      </c>
      <c r="AB323">
        <v>22.509399999999999</v>
      </c>
      <c r="AC323">
        <v>-3.6373199999999999</v>
      </c>
      <c r="AD323">
        <v>45.467329999999997</v>
      </c>
      <c r="AE323">
        <v>-312.26889</v>
      </c>
      <c r="AF323">
        <v>0</v>
      </c>
      <c r="AG323">
        <v>-136.62845999999999</v>
      </c>
      <c r="AH323" t="s">
        <v>124</v>
      </c>
      <c r="AI323" t="s">
        <v>3118</v>
      </c>
    </row>
    <row r="324" spans="1:35" x14ac:dyDescent="0.25">
      <c r="A324" t="s">
        <v>110</v>
      </c>
      <c r="B324" s="3" t="s">
        <v>2</v>
      </c>
      <c r="C324" s="1" t="s">
        <v>103</v>
      </c>
      <c r="D324" s="2" t="s">
        <v>64</v>
      </c>
      <c r="E324" s="1">
        <v>11856.41128</v>
      </c>
      <c r="F324" s="1">
        <v>340.18878999999998</v>
      </c>
      <c r="G324" s="1">
        <v>2236.3022299999998</v>
      </c>
      <c r="H324" s="1">
        <v>8266.4781500000008</v>
      </c>
      <c r="I324" s="1">
        <v>19892.644349999999</v>
      </c>
      <c r="J324" s="1">
        <v>46111.460079999997</v>
      </c>
      <c r="K324" s="1">
        <v>14896.96725</v>
      </c>
      <c r="L324" s="1">
        <v>22404.42844</v>
      </c>
      <c r="M324" s="1">
        <v>0</v>
      </c>
      <c r="N324" s="1">
        <v>23707.031640000001</v>
      </c>
      <c r="O324" s="1">
        <v>1498.1699699999999</v>
      </c>
      <c r="P324" s="1">
        <v>46111.460079999997</v>
      </c>
      <c r="Q324" s="1">
        <v>21109.395710000001</v>
      </c>
      <c r="R324" s="1">
        <v>23707.031640000001</v>
      </c>
      <c r="S324" s="1">
        <v>400.93126000000001</v>
      </c>
      <c r="T324" s="1">
        <v>7403.2935600000001</v>
      </c>
      <c r="U324" s="1">
        <v>0</v>
      </c>
      <c r="V324" s="1">
        <v>9812.0329199999996</v>
      </c>
      <c r="W324" s="1">
        <v>5283.12763</v>
      </c>
      <c r="X324" s="1">
        <v>2428.5841</v>
      </c>
      <c r="Y324" s="1">
        <v>8043.5118899999998</v>
      </c>
      <c r="Z324">
        <v>1488.6575600000001</v>
      </c>
      <c r="AA324">
        <v>-6.0315000000000003</v>
      </c>
      <c r="AB324">
        <v>22.260829999999999</v>
      </c>
      <c r="AC324">
        <v>-1.6442000000000001</v>
      </c>
      <c r="AD324">
        <v>513.35590999999999</v>
      </c>
      <c r="AE324">
        <v>-325.99002999999999</v>
      </c>
      <c r="AF324">
        <v>0</v>
      </c>
      <c r="AG324">
        <v>111.92496</v>
      </c>
      <c r="AH324">
        <v>24.7559</v>
      </c>
      <c r="AI324" t="s">
        <v>3119</v>
      </c>
    </row>
    <row r="325" spans="1:35" x14ac:dyDescent="0.25">
      <c r="A325" t="s">
        <v>110</v>
      </c>
      <c r="B325" s="3" t="s">
        <v>2</v>
      </c>
      <c r="C325" s="1" t="s">
        <v>103</v>
      </c>
      <c r="D325" s="2" t="s">
        <v>65</v>
      </c>
      <c r="E325" s="1">
        <v>11488.685160000001</v>
      </c>
      <c r="F325" s="1">
        <v>684.61991</v>
      </c>
      <c r="G325" s="1">
        <v>3069.7721900000001</v>
      </c>
      <c r="H325" s="1">
        <v>8632.3587900000002</v>
      </c>
      <c r="I325" s="1">
        <v>20072.601269999999</v>
      </c>
      <c r="J325" s="1">
        <v>46547.770539999998</v>
      </c>
      <c r="K325" s="1">
        <v>15107.69233</v>
      </c>
      <c r="L325" s="1">
        <v>22875.40249</v>
      </c>
      <c r="M325" s="1">
        <v>0</v>
      </c>
      <c r="N325" s="1">
        <v>23672.368050000001</v>
      </c>
      <c r="O325" s="1">
        <v>1534.72777</v>
      </c>
      <c r="P325" s="1">
        <v>46547.770539999998</v>
      </c>
      <c r="Q325" s="1">
        <v>21283.75589</v>
      </c>
      <c r="R325" s="1">
        <v>23672.368050000001</v>
      </c>
      <c r="S325" s="1">
        <v>400.93126000000001</v>
      </c>
      <c r="T325" s="1">
        <v>8068.2118399999999</v>
      </c>
      <c r="U325" s="1">
        <v>0</v>
      </c>
      <c r="V325" s="1">
        <v>9290.5529000000006</v>
      </c>
      <c r="W325" s="1">
        <v>5597.1352299999999</v>
      </c>
      <c r="X325" s="1">
        <v>2192.3109399999998</v>
      </c>
      <c r="Y325" s="1">
        <v>8196.4292499999992</v>
      </c>
      <c r="Z325">
        <v>1642.28792</v>
      </c>
      <c r="AA325">
        <v>1.5378000000000001</v>
      </c>
      <c r="AB325">
        <v>25.643129999999999</v>
      </c>
      <c r="AC325">
        <v>-21.689499999999999</v>
      </c>
      <c r="AD325">
        <v>394.04523</v>
      </c>
      <c r="AE325">
        <v>-163.15155999999999</v>
      </c>
      <c r="AF325">
        <v>0</v>
      </c>
      <c r="AG325">
        <v>1.6986300000000001</v>
      </c>
      <c r="AH325">
        <v>0.24740000000000001</v>
      </c>
      <c r="AI325" t="s">
        <v>3120</v>
      </c>
    </row>
    <row r="326" spans="1:35" x14ac:dyDescent="0.25">
      <c r="A326" t="s">
        <v>110</v>
      </c>
      <c r="B326" s="3" t="s">
        <v>2</v>
      </c>
      <c r="C326" s="1" t="s">
        <v>103</v>
      </c>
      <c r="D326" s="2" t="s">
        <v>66</v>
      </c>
      <c r="E326" s="1">
        <v>10727.481820000001</v>
      </c>
      <c r="F326" s="1">
        <v>265.80678</v>
      </c>
      <c r="G326" s="1">
        <v>2545.2426799999998</v>
      </c>
      <c r="H326" s="1">
        <v>7137.6216899999999</v>
      </c>
      <c r="I326" s="1">
        <v>17370.548159999998</v>
      </c>
      <c r="J326" s="1">
        <v>42270.705820000003</v>
      </c>
      <c r="K326" s="1">
        <v>13495.341259999999</v>
      </c>
      <c r="L326" s="1">
        <v>20192.746490000001</v>
      </c>
      <c r="M326" s="1">
        <v>0</v>
      </c>
      <c r="N326" s="1">
        <v>22077.959330000002</v>
      </c>
      <c r="O326" s="1">
        <v>1425.1847600000001</v>
      </c>
      <c r="P326" s="1">
        <v>42270.705820000003</v>
      </c>
      <c r="Q326" s="1">
        <v>19491.621520000001</v>
      </c>
      <c r="R326" s="1">
        <v>22077.959330000002</v>
      </c>
      <c r="S326" s="1">
        <v>400.93126000000001</v>
      </c>
      <c r="T326" s="1">
        <v>6702.0003299999998</v>
      </c>
      <c r="U326" s="1">
        <v>0</v>
      </c>
      <c r="V326" s="1">
        <v>8617.0356800000009</v>
      </c>
      <c r="W326" s="1">
        <v>5090.2087499999998</v>
      </c>
      <c r="X326" s="1">
        <v>1995.64823</v>
      </c>
      <c r="Y326" s="1">
        <v>7354.8052399999997</v>
      </c>
      <c r="Z326">
        <v>1534.5004300000001</v>
      </c>
      <c r="AA326">
        <v>0.96099999999999997</v>
      </c>
      <c r="AB326">
        <v>25.98827</v>
      </c>
      <c r="AC326">
        <v>16.350339999999999</v>
      </c>
      <c r="AD326">
        <v>169.31786</v>
      </c>
      <c r="AE326">
        <v>-373.28259000000003</v>
      </c>
      <c r="AF326">
        <v>0</v>
      </c>
      <c r="AG326">
        <v>113.27867000000001</v>
      </c>
      <c r="AH326">
        <v>29.882000000000001</v>
      </c>
      <c r="AI326" t="s">
        <v>3117</v>
      </c>
    </row>
    <row r="327" spans="1:35" x14ac:dyDescent="0.25">
      <c r="A327" t="s">
        <v>110</v>
      </c>
      <c r="B327" s="3" t="s">
        <v>2</v>
      </c>
      <c r="C327" s="1" t="s">
        <v>103</v>
      </c>
      <c r="D327" s="2" t="s">
        <v>67</v>
      </c>
      <c r="E327" s="1">
        <v>11546.725979999999</v>
      </c>
      <c r="F327" s="1">
        <v>604.09187999999995</v>
      </c>
      <c r="G327" s="1">
        <v>2331.9742700000002</v>
      </c>
      <c r="H327" s="1">
        <v>7565.4123200000004</v>
      </c>
      <c r="I327" s="1">
        <v>16944.258709999998</v>
      </c>
      <c r="J327" s="1">
        <v>43538.913639999999</v>
      </c>
      <c r="K327" s="1">
        <v>12604.15047</v>
      </c>
      <c r="L327" s="1">
        <v>20277.029770000001</v>
      </c>
      <c r="M327" s="1">
        <v>0</v>
      </c>
      <c r="N327" s="1">
        <v>23261.883880000001</v>
      </c>
      <c r="O327" s="1">
        <v>1569.1715200000001</v>
      </c>
      <c r="P327" s="1">
        <v>43538.913639999999</v>
      </c>
      <c r="Q327" s="1">
        <v>20765.177520000001</v>
      </c>
      <c r="R327" s="1">
        <v>23261.883880000001</v>
      </c>
      <c r="S327" s="1">
        <v>400.93142999999998</v>
      </c>
      <c r="T327" s="1">
        <v>5652.1282600000004</v>
      </c>
      <c r="U327" s="1">
        <v>0</v>
      </c>
      <c r="V327" s="1">
        <v>9400.8398799999995</v>
      </c>
      <c r="W327" s="1">
        <v>4545.5657499999998</v>
      </c>
      <c r="X327" s="1">
        <v>1880.49659</v>
      </c>
      <c r="Y327" s="1">
        <v>6591.0171899999996</v>
      </c>
      <c r="Z327">
        <v>1431.0383999999999</v>
      </c>
      <c r="AA327">
        <v>-3.1427999999999998</v>
      </c>
      <c r="AB327">
        <v>28.079260000000001</v>
      </c>
      <c r="AC327">
        <v>-3.2151900000000002</v>
      </c>
      <c r="AD327">
        <v>-1267.69751</v>
      </c>
      <c r="AE327">
        <v>-366.26425999999998</v>
      </c>
      <c r="AF327">
        <v>0</v>
      </c>
      <c r="AG327">
        <v>195.3964</v>
      </c>
      <c r="AH327">
        <v>24.440100000000001</v>
      </c>
      <c r="AI327" t="s">
        <v>3118</v>
      </c>
    </row>
    <row r="328" spans="1:35" x14ac:dyDescent="0.25">
      <c r="A328" t="s">
        <v>110</v>
      </c>
      <c r="B328" s="3" t="s">
        <v>2</v>
      </c>
      <c r="C328" s="1" t="s">
        <v>103</v>
      </c>
      <c r="D328" s="2" t="s">
        <v>68</v>
      </c>
      <c r="E328" s="1">
        <v>12533.04652</v>
      </c>
      <c r="F328" s="1">
        <v>716.15049999999997</v>
      </c>
      <c r="G328" s="1">
        <v>2090.41516</v>
      </c>
      <c r="H328" s="1">
        <v>7328.4332100000001</v>
      </c>
      <c r="I328" s="1">
        <v>17450.809679999998</v>
      </c>
      <c r="J328" s="1">
        <v>42872.348189999997</v>
      </c>
      <c r="K328" s="1">
        <v>13732.082490000001</v>
      </c>
      <c r="L328" s="1">
        <v>20957.95621</v>
      </c>
      <c r="M328" s="1">
        <v>0</v>
      </c>
      <c r="N328" s="1">
        <v>21914.39198</v>
      </c>
      <c r="O328" s="1">
        <v>1496.80593</v>
      </c>
      <c r="P328" s="1">
        <v>42872.348189999997</v>
      </c>
      <c r="Q328" s="1">
        <v>19250.055339999999</v>
      </c>
      <c r="R328" s="1">
        <v>21914.39198</v>
      </c>
      <c r="S328" s="1">
        <v>400.93142999999998</v>
      </c>
      <c r="T328" s="1">
        <v>6251.2255500000001</v>
      </c>
      <c r="U328" s="1">
        <v>0</v>
      </c>
      <c r="V328" s="1">
        <v>10007.79132</v>
      </c>
      <c r="W328" s="1">
        <v>5063.95939</v>
      </c>
      <c r="X328" s="1">
        <v>2319.3079299999999</v>
      </c>
      <c r="Y328" s="1">
        <v>6889.66759</v>
      </c>
      <c r="Z328">
        <v>1409.9366299999999</v>
      </c>
      <c r="AA328">
        <v>16.146999999999998</v>
      </c>
      <c r="AB328">
        <v>52.302340000000001</v>
      </c>
      <c r="AC328">
        <v>1.96539</v>
      </c>
      <c r="AD328">
        <v>-968.12491</v>
      </c>
      <c r="AE328">
        <v>-244.6558</v>
      </c>
      <c r="AF328">
        <v>0</v>
      </c>
      <c r="AG328">
        <v>202.96190000000001</v>
      </c>
      <c r="AH328">
        <v>22.0823</v>
      </c>
      <c r="AI328" t="s">
        <v>3119</v>
      </c>
    </row>
    <row r="329" spans="1:35" x14ac:dyDescent="0.25">
      <c r="A329" t="s">
        <v>110</v>
      </c>
      <c r="B329" s="3" t="s">
        <v>2</v>
      </c>
      <c r="C329" s="1" t="s">
        <v>103</v>
      </c>
      <c r="D329" s="2" t="s">
        <v>69</v>
      </c>
      <c r="E329" s="1">
        <v>11920.190210000001</v>
      </c>
      <c r="F329" s="1">
        <v>778.68867</v>
      </c>
      <c r="G329" s="1">
        <v>0</v>
      </c>
      <c r="H329" s="1">
        <v>6151.2837200000004</v>
      </c>
      <c r="I329" s="1">
        <v>0</v>
      </c>
      <c r="J329" s="1">
        <v>0</v>
      </c>
      <c r="K329" s="1">
        <v>0</v>
      </c>
      <c r="L329" s="1">
        <v>0</v>
      </c>
      <c r="M329" s="1">
        <v>0</v>
      </c>
      <c r="N329" s="1">
        <v>21293.254229999999</v>
      </c>
      <c r="O329" s="1">
        <v>0</v>
      </c>
      <c r="P329" s="1">
        <v>0</v>
      </c>
      <c r="Q329" s="1">
        <v>0</v>
      </c>
      <c r="R329" s="1">
        <v>21293.254229999999</v>
      </c>
      <c r="S329" s="1">
        <v>400.77776999999998</v>
      </c>
      <c r="T329" s="1">
        <v>5557.6817899999996</v>
      </c>
      <c r="U329" s="1">
        <v>0</v>
      </c>
      <c r="V329" s="1">
        <v>9513.6161300000003</v>
      </c>
      <c r="W329" s="1">
        <v>0</v>
      </c>
      <c r="X329" s="1">
        <v>0</v>
      </c>
      <c r="Y329" s="1">
        <v>0</v>
      </c>
      <c r="Z329">
        <v>1783.4128900000001</v>
      </c>
      <c r="AA329">
        <v>0</v>
      </c>
      <c r="AB329">
        <v>0</v>
      </c>
      <c r="AC329">
        <v>0.43503000000000003</v>
      </c>
      <c r="AD329">
        <v>0</v>
      </c>
      <c r="AE329">
        <v>-311.13632999999999</v>
      </c>
      <c r="AF329">
        <v>0</v>
      </c>
      <c r="AG329">
        <v>147.85218</v>
      </c>
      <c r="AH329">
        <v>15.9574</v>
      </c>
      <c r="AI329" t="s">
        <v>3120</v>
      </c>
    </row>
    <row r="330" spans="1:35" x14ac:dyDescent="0.25">
      <c r="A330" t="s">
        <v>110</v>
      </c>
      <c r="B330" s="3" t="s">
        <v>2</v>
      </c>
      <c r="C330" s="1" t="s">
        <v>103</v>
      </c>
      <c r="D330" s="2" t="s">
        <v>70</v>
      </c>
      <c r="E330" s="1">
        <v>10870.41971</v>
      </c>
      <c r="F330" s="1">
        <v>366.08787999999998</v>
      </c>
      <c r="G330" s="1">
        <v>938.96560999999997</v>
      </c>
      <c r="H330" s="1">
        <v>5993.6074500000004</v>
      </c>
      <c r="I330" s="1">
        <v>15491.40114</v>
      </c>
      <c r="J330" s="1">
        <v>39073.808069999999</v>
      </c>
      <c r="K330" s="1">
        <v>12389.617190000001</v>
      </c>
      <c r="L330" s="1">
        <v>18505.270929999999</v>
      </c>
      <c r="M330" s="1">
        <v>0</v>
      </c>
      <c r="N330" s="1">
        <v>20568.53714</v>
      </c>
      <c r="O330" s="1">
        <v>1475.3530000000001</v>
      </c>
      <c r="P330" s="1">
        <v>39073.808069999999</v>
      </c>
      <c r="Q330" s="1">
        <v>17878.968110000002</v>
      </c>
      <c r="R330" s="1">
        <v>20568.53714</v>
      </c>
      <c r="S330" s="1">
        <v>400.9316</v>
      </c>
      <c r="T330" s="1">
        <v>5368.5257799999999</v>
      </c>
      <c r="U330" s="1">
        <v>0</v>
      </c>
      <c r="V330" s="1">
        <v>8694.2383000000009</v>
      </c>
      <c r="W330" s="1">
        <v>5001.61445</v>
      </c>
      <c r="X330" s="1">
        <v>2030.0917899999999</v>
      </c>
      <c r="Y330" s="1">
        <v>6539.4896399999998</v>
      </c>
      <c r="Z330">
        <v>1476.80531</v>
      </c>
      <c r="AA330">
        <v>9.3132999999999999</v>
      </c>
      <c r="AB330">
        <v>25.085190000000001</v>
      </c>
      <c r="AC330">
        <v>9.0554500000000004</v>
      </c>
      <c r="AD330">
        <v>-524.73411999999996</v>
      </c>
      <c r="AE330">
        <v>-696.49359000000004</v>
      </c>
      <c r="AF330">
        <v>0</v>
      </c>
      <c r="AG330">
        <v>43.918410000000002</v>
      </c>
      <c r="AH330">
        <v>10.711600000000001</v>
      </c>
      <c r="AI330" t="s">
        <v>3117</v>
      </c>
    </row>
    <row r="331" spans="1:35" x14ac:dyDescent="0.25">
      <c r="A331" t="s">
        <v>110</v>
      </c>
      <c r="B331" s="3" t="s">
        <v>2</v>
      </c>
      <c r="C331" s="1" t="s">
        <v>103</v>
      </c>
      <c r="D331" s="2" t="s">
        <v>72</v>
      </c>
      <c r="E331" s="1">
        <v>11073.67676</v>
      </c>
      <c r="F331" s="1">
        <v>464.59960999999998</v>
      </c>
      <c r="G331" s="1">
        <v>1372.7788800000001</v>
      </c>
      <c r="H331" s="1">
        <v>6559.9069600000003</v>
      </c>
      <c r="I331" s="1">
        <v>15426.012570000001</v>
      </c>
      <c r="J331" s="1">
        <v>38548.029300000002</v>
      </c>
      <c r="K331" s="1">
        <v>12262.596250000001</v>
      </c>
      <c r="L331" s="1">
        <v>18295.075150000001</v>
      </c>
      <c r="M331" s="1">
        <v>0</v>
      </c>
      <c r="N331" s="1">
        <v>20252.954160000001</v>
      </c>
      <c r="O331" s="1">
        <v>1466.3564200000001</v>
      </c>
      <c r="P331" s="1">
        <v>38548.029300000002</v>
      </c>
      <c r="Q331" s="1">
        <v>17289.17296</v>
      </c>
      <c r="R331" s="1">
        <v>20252.954160000001</v>
      </c>
      <c r="S331" s="1">
        <v>400.9316</v>
      </c>
      <c r="T331" s="1">
        <v>4793.2447899999997</v>
      </c>
      <c r="U331" s="1">
        <v>0</v>
      </c>
      <c r="V331" s="1">
        <v>8909.0416600000008</v>
      </c>
      <c r="W331" s="1">
        <v>4890.62057</v>
      </c>
      <c r="X331" s="1">
        <v>1813.8094799999999</v>
      </c>
      <c r="Y331" s="1">
        <v>6323.9609499999997</v>
      </c>
      <c r="Z331">
        <v>1419.46081</v>
      </c>
      <c r="AA331">
        <v>14.858599999999999</v>
      </c>
      <c r="AB331">
        <v>23.601949999999999</v>
      </c>
      <c r="AC331">
        <v>19.148289999999999</v>
      </c>
      <c r="AD331">
        <v>-1099.01603</v>
      </c>
      <c r="AE331">
        <v>-1036.0127399999999</v>
      </c>
      <c r="AF331">
        <v>0</v>
      </c>
      <c r="AG331">
        <v>135.4933</v>
      </c>
      <c r="AH331">
        <v>22.578700000000001</v>
      </c>
      <c r="AI331" t="s">
        <v>3118</v>
      </c>
    </row>
    <row r="332" spans="1:35" x14ac:dyDescent="0.25">
      <c r="A332" t="s">
        <v>110</v>
      </c>
      <c r="B332" s="3" t="s">
        <v>2</v>
      </c>
      <c r="C332" s="1" t="s">
        <v>103</v>
      </c>
      <c r="D332" s="2" t="s">
        <v>71</v>
      </c>
      <c r="E332" s="1">
        <v>11125.01384</v>
      </c>
      <c r="F332" s="1">
        <v>667.54416000000003</v>
      </c>
      <c r="G332" s="1">
        <v>2436.7215299999998</v>
      </c>
      <c r="H332" s="1">
        <v>7087.87907</v>
      </c>
      <c r="I332" s="1">
        <v>16748.224040000001</v>
      </c>
      <c r="J332" s="1">
        <v>39969.855470000002</v>
      </c>
      <c r="K332" s="1">
        <v>12939.51086</v>
      </c>
      <c r="L332" s="1">
        <v>19158.39098</v>
      </c>
      <c r="M332" s="1">
        <v>0</v>
      </c>
      <c r="N332" s="1">
        <v>20811.464489999998</v>
      </c>
      <c r="O332" s="1">
        <v>1552.4646</v>
      </c>
      <c r="P332" s="1">
        <v>39969.855470000002</v>
      </c>
      <c r="Q332" s="1">
        <v>17890.468860000001</v>
      </c>
      <c r="R332" s="1">
        <v>20811.464489999998</v>
      </c>
      <c r="S332" s="1">
        <v>400.9316</v>
      </c>
      <c r="T332" s="1">
        <v>5557.2172</v>
      </c>
      <c r="U332" s="1">
        <v>0</v>
      </c>
      <c r="V332" s="1">
        <v>8867.6108399999994</v>
      </c>
      <c r="W332" s="1">
        <v>5089.0550400000002</v>
      </c>
      <c r="X332" s="1">
        <v>2176.8119700000002</v>
      </c>
      <c r="Y332" s="1">
        <v>6714.9650099999999</v>
      </c>
      <c r="Z332">
        <v>1496.18903</v>
      </c>
      <c r="AA332">
        <v>3.2071999999999998</v>
      </c>
      <c r="AB332">
        <v>25.328610000000001</v>
      </c>
      <c r="AC332">
        <v>27.105419999999999</v>
      </c>
      <c r="AD332">
        <v>-380.06509</v>
      </c>
      <c r="AE332">
        <v>-911.08603000000005</v>
      </c>
      <c r="AF332">
        <v>0</v>
      </c>
      <c r="AG332">
        <v>215.65312</v>
      </c>
      <c r="AH332">
        <v>24.417300000000001</v>
      </c>
      <c r="AI332" t="s">
        <v>3119</v>
      </c>
    </row>
    <row r="333" spans="1:35" x14ac:dyDescent="0.25">
      <c r="A333" t="s">
        <v>110</v>
      </c>
      <c r="B333" s="3" t="s">
        <v>2</v>
      </c>
      <c r="C333" s="1" t="s">
        <v>103</v>
      </c>
      <c r="D333" s="2" t="s">
        <v>73</v>
      </c>
      <c r="E333" s="1">
        <v>10088.14717</v>
      </c>
      <c r="F333" s="1">
        <v>815.17953</v>
      </c>
      <c r="G333" s="1">
        <v>2168.0377199999998</v>
      </c>
      <c r="H333" s="1">
        <v>5966.1691700000001</v>
      </c>
      <c r="I333" s="1">
        <v>15309.531209999999</v>
      </c>
      <c r="J333" s="1">
        <v>37575.186370000003</v>
      </c>
      <c r="K333" s="1">
        <v>11526.637119999999</v>
      </c>
      <c r="L333" s="1">
        <v>17324.869480000001</v>
      </c>
      <c r="M333" s="1">
        <v>0</v>
      </c>
      <c r="N333" s="1">
        <v>20250.316889999998</v>
      </c>
      <c r="O333" s="1">
        <v>1566.89698</v>
      </c>
      <c r="P333" s="1">
        <v>37575.186370000003</v>
      </c>
      <c r="Q333" s="1">
        <v>17324.23862</v>
      </c>
      <c r="R333" s="1">
        <v>20250.316889999998</v>
      </c>
      <c r="S333" s="1">
        <v>400.9316</v>
      </c>
      <c r="T333" s="1">
        <v>4379.6314000000002</v>
      </c>
      <c r="U333" s="1">
        <v>0</v>
      </c>
      <c r="V333" s="1">
        <v>8132.1933600000002</v>
      </c>
      <c r="W333" s="1">
        <v>5277.1638199999998</v>
      </c>
      <c r="X333" s="1">
        <v>2173.8626300000001</v>
      </c>
      <c r="Y333" s="1">
        <v>6166.6050800000003</v>
      </c>
      <c r="Z333">
        <v>1325.7435700000001</v>
      </c>
      <c r="AA333">
        <v>-6.2735000000000003</v>
      </c>
      <c r="AB333">
        <v>23.666969999999999</v>
      </c>
      <c r="AC333">
        <v>24.40523</v>
      </c>
      <c r="AD333">
        <v>-247.96929</v>
      </c>
      <c r="AE333">
        <v>-766.72828000000004</v>
      </c>
      <c r="AF333">
        <v>0</v>
      </c>
      <c r="AG333">
        <v>14.801439999999999</v>
      </c>
      <c r="AH333">
        <v>1.7833000000000001</v>
      </c>
      <c r="AI333" t="s">
        <v>3120</v>
      </c>
    </row>
    <row r="334" spans="1:35" x14ac:dyDescent="0.25">
      <c r="A334" t="s">
        <v>110</v>
      </c>
      <c r="B334" s="3" t="s">
        <v>2</v>
      </c>
      <c r="C334" s="1" t="s">
        <v>103</v>
      </c>
      <c r="D334" s="2" t="s">
        <v>74</v>
      </c>
      <c r="E334" s="1">
        <v>10720.95354</v>
      </c>
      <c r="F334" s="1">
        <v>399.61595</v>
      </c>
      <c r="G334" s="1">
        <v>2270.6998600000002</v>
      </c>
      <c r="H334" s="1">
        <v>6632.7263199999998</v>
      </c>
      <c r="I334" s="1">
        <v>15259.17873</v>
      </c>
      <c r="J334" s="1">
        <v>37603.466549999997</v>
      </c>
      <c r="K334" s="1">
        <v>10970.52925</v>
      </c>
      <c r="L334" s="1">
        <v>17004.42395</v>
      </c>
      <c r="M334" s="1">
        <v>0</v>
      </c>
      <c r="N334" s="1">
        <v>20599.042600000001</v>
      </c>
      <c r="O334" s="1">
        <v>1590.5828899999999</v>
      </c>
      <c r="P334" s="1">
        <v>37603.466549999997</v>
      </c>
      <c r="Q334" s="1">
        <v>17238.337729999999</v>
      </c>
      <c r="R334" s="1">
        <v>20599.042600000001</v>
      </c>
      <c r="S334" s="1">
        <v>404.05822999999998</v>
      </c>
      <c r="T334" s="1">
        <v>4306.9573099999998</v>
      </c>
      <c r="U334" s="1">
        <v>0</v>
      </c>
      <c r="V334" s="1">
        <v>8737.7459999999992</v>
      </c>
      <c r="W334" s="1">
        <v>5394.5839500000002</v>
      </c>
      <c r="X334" s="1">
        <v>2216.45802</v>
      </c>
      <c r="Y334" s="1">
        <v>5570.84681</v>
      </c>
      <c r="Z334">
        <v>1964.99134</v>
      </c>
      <c r="AA334">
        <v>0</v>
      </c>
      <c r="AB334">
        <v>-72.367350000000002</v>
      </c>
      <c r="AC334">
        <v>68.268410000000003</v>
      </c>
      <c r="AD334">
        <v>-681.95389</v>
      </c>
      <c r="AE334">
        <v>0</v>
      </c>
      <c r="AF334">
        <v>0</v>
      </c>
      <c r="AG334">
        <v>130.94818000000001</v>
      </c>
      <c r="AH334">
        <v>0</v>
      </c>
      <c r="AI334" t="s">
        <v>3117</v>
      </c>
    </row>
    <row r="335" spans="1:35" x14ac:dyDescent="0.25">
      <c r="A335" t="s">
        <v>110</v>
      </c>
      <c r="B335" s="3" t="s">
        <v>2</v>
      </c>
      <c r="C335" s="1" t="s">
        <v>103</v>
      </c>
      <c r="D335" s="2" t="s">
        <v>75</v>
      </c>
      <c r="E335" s="1">
        <v>10788.74286</v>
      </c>
      <c r="F335" s="1">
        <v>621.30011000000002</v>
      </c>
      <c r="G335" s="1">
        <v>1999.82844</v>
      </c>
      <c r="H335" s="1">
        <v>6714.5946899999999</v>
      </c>
      <c r="I335" s="1">
        <v>14801.690479999999</v>
      </c>
      <c r="J335" s="1">
        <v>37639.407299999999</v>
      </c>
      <c r="K335" s="1">
        <v>10880.855579999999</v>
      </c>
      <c r="L335" s="1">
        <v>16577.86075</v>
      </c>
      <c r="M335" s="1">
        <v>0</v>
      </c>
      <c r="N335" s="1">
        <v>21061.546549999999</v>
      </c>
      <c r="O335" s="1">
        <v>1640.90092</v>
      </c>
      <c r="P335" s="1">
        <v>37639.407299999999</v>
      </c>
      <c r="Q335" s="1">
        <v>17403.727879999999</v>
      </c>
      <c r="R335" s="1">
        <v>21061.546549999999</v>
      </c>
      <c r="S335" s="1">
        <v>404.98523</v>
      </c>
      <c r="T335" s="1">
        <v>3676.3946999999998</v>
      </c>
      <c r="U335" s="1">
        <v>0</v>
      </c>
      <c r="V335" s="1">
        <v>8701.5406999999996</v>
      </c>
      <c r="W335" s="1">
        <v>4853.1168100000004</v>
      </c>
      <c r="X335" s="1">
        <v>2021.01593</v>
      </c>
      <c r="Y335" s="1">
        <v>5361.6733899999999</v>
      </c>
      <c r="Z335">
        <v>1378.2684200000001</v>
      </c>
      <c r="AA335">
        <v>-1.883</v>
      </c>
      <c r="AB335">
        <v>26.292269999999998</v>
      </c>
      <c r="AC335">
        <v>36.228659999999998</v>
      </c>
      <c r="AD335">
        <v>-1106.99533</v>
      </c>
      <c r="AE335">
        <v>-474.15962999999999</v>
      </c>
      <c r="AF335">
        <v>0</v>
      </c>
      <c r="AG335">
        <v>184.52789000000001</v>
      </c>
      <c r="AH335">
        <v>22.899100000000001</v>
      </c>
      <c r="AI335" t="s">
        <v>3118</v>
      </c>
    </row>
    <row r="336" spans="1:35" x14ac:dyDescent="0.25">
      <c r="A336" t="s">
        <v>110</v>
      </c>
      <c r="B336" s="3" t="s">
        <v>2</v>
      </c>
      <c r="C336" s="1" t="s">
        <v>103</v>
      </c>
      <c r="D336" s="2" t="s">
        <v>76</v>
      </c>
      <c r="E336" s="1">
        <v>11915.19938</v>
      </c>
      <c r="F336" s="1">
        <v>1011.92848</v>
      </c>
      <c r="G336" s="1">
        <v>1120.6277700000001</v>
      </c>
      <c r="H336" s="1">
        <v>6463.1710199999998</v>
      </c>
      <c r="I336" s="1">
        <v>15328.595509999999</v>
      </c>
      <c r="J336" s="1">
        <v>38434.717129999997</v>
      </c>
      <c r="K336" s="1">
        <v>11625.38335</v>
      </c>
      <c r="L336" s="1">
        <v>17071.54826</v>
      </c>
      <c r="M336" s="1">
        <v>0</v>
      </c>
      <c r="N336" s="1">
        <v>21363.168870000001</v>
      </c>
      <c r="O336" s="1">
        <v>1716.0611100000001</v>
      </c>
      <c r="P336" s="1">
        <v>38434.717129999997</v>
      </c>
      <c r="Q336" s="1">
        <v>17606.781340000001</v>
      </c>
      <c r="R336" s="1">
        <v>21363.168870000001</v>
      </c>
      <c r="S336" s="1">
        <v>404.98523</v>
      </c>
      <c r="T336" s="1">
        <v>3775.2836400000001</v>
      </c>
      <c r="U336" s="1">
        <v>0</v>
      </c>
      <c r="V336" s="1">
        <v>9488.8001800000002</v>
      </c>
      <c r="W336" s="1">
        <v>5168.9584699999996</v>
      </c>
      <c r="X336" s="1">
        <v>2596.29412</v>
      </c>
      <c r="Y336" s="1">
        <v>5451.9641099999999</v>
      </c>
      <c r="Z336">
        <v>1499.70632</v>
      </c>
      <c r="AA336">
        <v>-8.0694999999999997</v>
      </c>
      <c r="AB336">
        <v>25.951619999999998</v>
      </c>
      <c r="AC336">
        <v>18.403860000000002</v>
      </c>
      <c r="AD336">
        <v>-824.76739999999995</v>
      </c>
      <c r="AE336">
        <v>-258.12450000000001</v>
      </c>
      <c r="AF336">
        <v>0</v>
      </c>
      <c r="AG336">
        <v>293.23307999999997</v>
      </c>
      <c r="AH336">
        <v>22.467099999999999</v>
      </c>
      <c r="AI336" t="s">
        <v>3119</v>
      </c>
    </row>
    <row r="337" spans="1:35" x14ac:dyDescent="0.25">
      <c r="A337" t="s">
        <v>110</v>
      </c>
      <c r="B337" s="3" t="s">
        <v>2</v>
      </c>
      <c r="C337" s="1" t="s">
        <v>103</v>
      </c>
      <c r="D337" s="2" t="s">
        <v>77</v>
      </c>
      <c r="E337" s="1">
        <v>11224.62039</v>
      </c>
      <c r="F337" s="1">
        <v>824.77619000000004</v>
      </c>
      <c r="G337" s="1">
        <v>1907.72624</v>
      </c>
      <c r="H337" s="1">
        <v>6076.6174000000001</v>
      </c>
      <c r="I337" s="1">
        <v>14012.750739999999</v>
      </c>
      <c r="J337" s="1">
        <v>35754.597450000001</v>
      </c>
      <c r="K337" s="1">
        <v>11132.95757</v>
      </c>
      <c r="L337" s="1">
        <v>16182.822260000001</v>
      </c>
      <c r="M337" s="1">
        <v>0</v>
      </c>
      <c r="N337" s="1">
        <v>19571.77519</v>
      </c>
      <c r="O337" s="1">
        <v>1634.04324</v>
      </c>
      <c r="P337" s="1">
        <v>35754.597450000001</v>
      </c>
      <c r="Q337" s="1">
        <v>15866.2251</v>
      </c>
      <c r="R337" s="1">
        <v>19571.77519</v>
      </c>
      <c r="S337" s="1">
        <v>404.98523</v>
      </c>
      <c r="T337" s="1">
        <v>3261.2608700000001</v>
      </c>
      <c r="U337" s="1">
        <v>0</v>
      </c>
      <c r="V337" s="1">
        <v>8903.9686199999996</v>
      </c>
      <c r="W337" s="1">
        <v>5364.9822800000002</v>
      </c>
      <c r="X337" s="1">
        <v>2297.2939299999998</v>
      </c>
      <c r="Y337" s="1">
        <v>4893.6833500000002</v>
      </c>
      <c r="Z337">
        <v>1485.8470600000001</v>
      </c>
      <c r="AA337">
        <v>7.5869</v>
      </c>
      <c r="AB337">
        <v>23.45101</v>
      </c>
      <c r="AC337">
        <v>29.732600000000001</v>
      </c>
      <c r="AD337">
        <v>-1702.9054100000001</v>
      </c>
      <c r="AE337">
        <v>-147.58534</v>
      </c>
      <c r="AF337">
        <v>0</v>
      </c>
      <c r="AG337">
        <v>176.84827999999999</v>
      </c>
      <c r="AH337">
        <v>17.656099999999999</v>
      </c>
      <c r="AI337" t="s">
        <v>3120</v>
      </c>
    </row>
    <row r="338" spans="1:35" x14ac:dyDescent="0.25">
      <c r="A338" t="s">
        <v>110</v>
      </c>
      <c r="B338" s="3" t="s">
        <v>2</v>
      </c>
      <c r="C338" s="1" t="s">
        <v>103</v>
      </c>
      <c r="D338" s="2" t="s">
        <v>78</v>
      </c>
      <c r="E338" s="1">
        <v>11145.783369999999</v>
      </c>
      <c r="F338" s="1">
        <v>898.91844000000003</v>
      </c>
      <c r="G338" s="1">
        <v>2189.3193999999999</v>
      </c>
      <c r="H338" s="1">
        <v>5944.5679</v>
      </c>
      <c r="I338" s="1">
        <v>12761.569439999999</v>
      </c>
      <c r="J338" s="1">
        <v>34273.039389999998</v>
      </c>
      <c r="K338" s="1">
        <v>10236.09008</v>
      </c>
      <c r="L338" s="1">
        <v>15086.90763</v>
      </c>
      <c r="M338" s="1">
        <v>0</v>
      </c>
      <c r="N338" s="1">
        <v>19186.13176</v>
      </c>
      <c r="O338" s="1">
        <v>1644.5224700000001</v>
      </c>
      <c r="P338" s="1">
        <v>34273.039389999998</v>
      </c>
      <c r="Q338" s="1">
        <v>15441.712100000001</v>
      </c>
      <c r="R338" s="1">
        <v>19186.13176</v>
      </c>
      <c r="S338" s="1">
        <v>404.98523</v>
      </c>
      <c r="T338" s="1">
        <v>3162.9749999999999</v>
      </c>
      <c r="U338" s="1">
        <v>0</v>
      </c>
      <c r="V338" s="1">
        <v>8928.3963299999996</v>
      </c>
      <c r="W338" s="1">
        <v>4918.6228099999998</v>
      </c>
      <c r="X338" s="1">
        <v>1963.4540500000001</v>
      </c>
      <c r="Y338" s="1">
        <v>4102.8397500000001</v>
      </c>
      <c r="Z338">
        <v>1579.6725899999999</v>
      </c>
      <c r="AA338">
        <v>4.3411999999999997</v>
      </c>
      <c r="AB338">
        <v>0</v>
      </c>
      <c r="AC338">
        <v>13.96988</v>
      </c>
      <c r="AD338">
        <v>-1864.70912</v>
      </c>
      <c r="AE338">
        <v>-463.77390000000003</v>
      </c>
      <c r="AF338">
        <v>0</v>
      </c>
      <c r="AG338">
        <v>202.59169</v>
      </c>
      <c r="AH338">
        <v>18.392099999999999</v>
      </c>
      <c r="AI338" t="s">
        <v>3117</v>
      </c>
    </row>
    <row r="339" spans="1:35" x14ac:dyDescent="0.25">
      <c r="A339" t="s">
        <v>110</v>
      </c>
      <c r="B339" s="3" t="s">
        <v>2</v>
      </c>
      <c r="C339" s="1" t="s">
        <v>103</v>
      </c>
      <c r="D339" s="2" t="s">
        <v>79</v>
      </c>
      <c r="E339" s="1">
        <v>10817.06669</v>
      </c>
      <c r="F339" s="1">
        <v>839.84394999999995</v>
      </c>
      <c r="G339" s="1">
        <v>1913.4076</v>
      </c>
      <c r="H339" s="1">
        <v>5542.5138999999999</v>
      </c>
      <c r="I339" s="1">
        <v>11591.38269</v>
      </c>
      <c r="J339" s="1">
        <v>32121.684000000001</v>
      </c>
      <c r="K339" s="1">
        <v>9269.5030299999999</v>
      </c>
      <c r="L339" s="1">
        <v>14040.6307</v>
      </c>
      <c r="M339" s="1">
        <v>0</v>
      </c>
      <c r="N339" s="1">
        <v>18081.0533</v>
      </c>
      <c r="O339" s="1">
        <v>1614.2306100000001</v>
      </c>
      <c r="P339" s="1">
        <v>32121.684000000001</v>
      </c>
      <c r="Q339" s="1">
        <v>14223.730729999999</v>
      </c>
      <c r="R339" s="1">
        <v>18081.0533</v>
      </c>
      <c r="S339" s="1">
        <v>404.98523</v>
      </c>
      <c r="T339" s="1">
        <v>2887.1368000000002</v>
      </c>
      <c r="U339" s="1">
        <v>0</v>
      </c>
      <c r="V339" s="1">
        <v>8639.4078399999999</v>
      </c>
      <c r="W339" s="1">
        <v>3963.1495300000001</v>
      </c>
      <c r="X339" s="1">
        <v>1695.1168500000001</v>
      </c>
      <c r="Y339" s="1">
        <v>3596.2447000000002</v>
      </c>
      <c r="Z339">
        <v>1376.9442300000001</v>
      </c>
      <c r="AA339">
        <v>7.6300000000000007E-2</v>
      </c>
      <c r="AB339">
        <v>23.462350000000001</v>
      </c>
      <c r="AC339">
        <v>29.241</v>
      </c>
      <c r="AD339">
        <v>-1895.23019</v>
      </c>
      <c r="AE339">
        <v>-257.33175</v>
      </c>
      <c r="AF339">
        <v>0</v>
      </c>
      <c r="AG339">
        <v>299.90874000000002</v>
      </c>
      <c r="AH339">
        <v>26.313400000000001</v>
      </c>
      <c r="AI339" t="s">
        <v>3118</v>
      </c>
    </row>
    <row r="340" spans="1:35" x14ac:dyDescent="0.25">
      <c r="A340" t="s">
        <v>110</v>
      </c>
      <c r="B340" s="3" t="s">
        <v>2</v>
      </c>
      <c r="C340" s="1" t="s">
        <v>103</v>
      </c>
      <c r="D340" s="2" t="s">
        <v>80</v>
      </c>
      <c r="E340" s="1">
        <v>11451.25368</v>
      </c>
      <c r="F340" s="1">
        <v>1031.2654299999999</v>
      </c>
      <c r="G340" s="1">
        <v>2477.2571400000002</v>
      </c>
      <c r="H340" s="1">
        <v>5171.5566500000004</v>
      </c>
      <c r="I340" s="1">
        <v>12163.476930000001</v>
      </c>
      <c r="J340" s="1">
        <v>31245.28543</v>
      </c>
      <c r="K340" s="1">
        <v>10459.49726</v>
      </c>
      <c r="L340" s="1">
        <v>14965.643959999999</v>
      </c>
      <c r="M340" s="1">
        <v>0</v>
      </c>
      <c r="N340" s="1">
        <v>16279.64147</v>
      </c>
      <c r="O340" s="1">
        <v>1516.15708</v>
      </c>
      <c r="P340" s="1">
        <v>31245.28543</v>
      </c>
      <c r="Q340" s="1">
        <v>12563.49071</v>
      </c>
      <c r="R340" s="1">
        <v>16279.64147</v>
      </c>
      <c r="S340" s="1">
        <v>404.98523</v>
      </c>
      <c r="T340" s="1">
        <v>3304.9561100000001</v>
      </c>
      <c r="U340" s="1">
        <v>0</v>
      </c>
      <c r="V340" s="1">
        <v>8854.1167600000008</v>
      </c>
      <c r="W340" s="1">
        <v>4631.1265599999997</v>
      </c>
      <c r="X340" s="1">
        <v>2250.5132699999999</v>
      </c>
      <c r="Y340" s="1">
        <v>3890.8633599999998</v>
      </c>
      <c r="Z340">
        <v>1473.7460900000001</v>
      </c>
      <c r="AA340">
        <v>4.4756</v>
      </c>
      <c r="AB340">
        <v>20.904209999999999</v>
      </c>
      <c r="AC340">
        <v>16.720220000000001</v>
      </c>
      <c r="AD340">
        <v>-1819.43443</v>
      </c>
      <c r="AE340">
        <v>-183.75214</v>
      </c>
      <c r="AF340">
        <v>0</v>
      </c>
      <c r="AG340">
        <v>251.24781999999999</v>
      </c>
      <c r="AH340">
        <v>19.590199999999999</v>
      </c>
      <c r="AI340" t="s">
        <v>3119</v>
      </c>
    </row>
    <row r="341" spans="1:35" x14ac:dyDescent="0.25">
      <c r="A341" t="s">
        <v>110</v>
      </c>
      <c r="B341" s="3" t="s">
        <v>2</v>
      </c>
      <c r="C341" s="1" t="s">
        <v>103</v>
      </c>
      <c r="D341" s="2" t="s">
        <v>81</v>
      </c>
      <c r="E341" s="1">
        <v>9963.2570099999994</v>
      </c>
      <c r="F341" s="1">
        <v>704.61017000000004</v>
      </c>
      <c r="G341" s="1">
        <v>1936.3513</v>
      </c>
      <c r="H341" s="1">
        <v>4194.5718299999999</v>
      </c>
      <c r="I341" s="1">
        <v>11311.363880000001</v>
      </c>
      <c r="J341" s="1">
        <v>30346.00488</v>
      </c>
      <c r="K341" s="1">
        <v>10294.15041</v>
      </c>
      <c r="L341" s="1">
        <v>14812.306430000001</v>
      </c>
      <c r="M341" s="1">
        <v>0</v>
      </c>
      <c r="N341" s="1">
        <v>15533.69846</v>
      </c>
      <c r="O341" s="1">
        <v>1560.46118</v>
      </c>
      <c r="P341" s="1">
        <v>30346.00488</v>
      </c>
      <c r="Q341" s="1">
        <v>11800.843269999999</v>
      </c>
      <c r="R341" s="1">
        <v>15533.69846</v>
      </c>
      <c r="S341" s="1">
        <v>404.98523</v>
      </c>
      <c r="T341" s="1">
        <v>3593.5201099999999</v>
      </c>
      <c r="U341" s="1">
        <v>0</v>
      </c>
      <c r="V341" s="1">
        <v>7866.6101600000002</v>
      </c>
      <c r="W341" s="1">
        <v>4612.0620399999998</v>
      </c>
      <c r="X341" s="1">
        <v>1761.9289799999999</v>
      </c>
      <c r="Y341" s="1">
        <v>4125.7446900000004</v>
      </c>
      <c r="Z341">
        <v>1338.0238999999999</v>
      </c>
      <c r="AA341">
        <v>-5.9814999999999996</v>
      </c>
      <c r="AB341">
        <v>21.067440000000001</v>
      </c>
      <c r="AC341">
        <v>19.58079</v>
      </c>
      <c r="AD341">
        <v>-1279.6212700000001</v>
      </c>
      <c r="AE341">
        <v>-193.7784</v>
      </c>
      <c r="AF341">
        <v>0</v>
      </c>
      <c r="AG341">
        <v>168.42717999999999</v>
      </c>
      <c r="AH341">
        <v>19.292000000000002</v>
      </c>
      <c r="AI341" t="s">
        <v>3120</v>
      </c>
    </row>
    <row r="342" spans="1:35" x14ac:dyDescent="0.25">
      <c r="A342" t="s">
        <v>110</v>
      </c>
      <c r="B342" s="3" t="s">
        <v>2</v>
      </c>
      <c r="C342" s="1" t="s">
        <v>103</v>
      </c>
      <c r="D342" s="2" t="s">
        <v>82</v>
      </c>
      <c r="E342" s="1">
        <v>10602.948350000001</v>
      </c>
      <c r="F342" s="1">
        <v>693.41687999999999</v>
      </c>
      <c r="G342" s="1">
        <v>1789.53871</v>
      </c>
      <c r="H342" s="1">
        <v>3969.48704</v>
      </c>
      <c r="I342" s="1">
        <v>10473.57057</v>
      </c>
      <c r="J342" s="1">
        <v>30461.70478</v>
      </c>
      <c r="K342" s="1">
        <v>9402.4747100000004</v>
      </c>
      <c r="L342" s="1">
        <v>14620.73569</v>
      </c>
      <c r="M342" s="1">
        <v>0</v>
      </c>
      <c r="N342" s="1">
        <v>15840.969090000001</v>
      </c>
      <c r="O342" s="1">
        <v>1632.3453099999999</v>
      </c>
      <c r="P342" s="1">
        <v>30461.70478</v>
      </c>
      <c r="Q342" s="1">
        <v>11906.09174</v>
      </c>
      <c r="R342" s="1">
        <v>15840.969090000001</v>
      </c>
      <c r="S342" s="1">
        <v>404.98523</v>
      </c>
      <c r="T342" s="1">
        <v>3644.3863799999999</v>
      </c>
      <c r="U342" s="1">
        <v>0</v>
      </c>
      <c r="V342" s="1">
        <v>8462.6916199999996</v>
      </c>
      <c r="W342" s="1">
        <v>4699.6629499999999</v>
      </c>
      <c r="X342" s="1">
        <v>1694.03253</v>
      </c>
      <c r="Y342" s="1">
        <v>3970.5231600000002</v>
      </c>
      <c r="Z342">
        <v>1736.6726699999999</v>
      </c>
      <c r="AA342">
        <v>2.8681000000000001</v>
      </c>
      <c r="AB342">
        <v>0</v>
      </c>
      <c r="AC342">
        <v>18.199000000000002</v>
      </c>
      <c r="AD342">
        <v>-1577.42489</v>
      </c>
      <c r="AE342">
        <v>-575.64994000000002</v>
      </c>
      <c r="AF342">
        <v>0</v>
      </c>
      <c r="AG342">
        <v>106.42125</v>
      </c>
      <c r="AH342">
        <v>13.305300000000001</v>
      </c>
      <c r="AI342" t="s">
        <v>3117</v>
      </c>
    </row>
    <row r="343" spans="1:35" x14ac:dyDescent="0.25">
      <c r="A343" t="s">
        <v>110</v>
      </c>
      <c r="B343" s="3" t="s">
        <v>2</v>
      </c>
      <c r="C343" s="1" t="s">
        <v>103</v>
      </c>
      <c r="D343" s="2" t="s">
        <v>83</v>
      </c>
      <c r="E343" s="1">
        <v>10443.79891</v>
      </c>
      <c r="F343" s="1">
        <v>745.18291999999997</v>
      </c>
      <c r="G343" s="1">
        <v>2269.1153899999999</v>
      </c>
      <c r="H343" s="1">
        <v>4929.5730299999996</v>
      </c>
      <c r="I343" s="1">
        <v>11137.450070000001</v>
      </c>
      <c r="J343" s="1">
        <v>29780.136989999999</v>
      </c>
      <c r="K343" s="1">
        <v>9556.1435999999994</v>
      </c>
      <c r="L343" s="1">
        <v>15050.635399999999</v>
      </c>
      <c r="M343" s="1">
        <v>0</v>
      </c>
      <c r="N343" s="1">
        <v>14729.4962</v>
      </c>
      <c r="O343" s="1">
        <v>1559.71812</v>
      </c>
      <c r="P343" s="1">
        <v>29780.136989999999</v>
      </c>
      <c r="Q343" s="1">
        <v>10780.75251</v>
      </c>
      <c r="R343" s="1">
        <v>14729.50159</v>
      </c>
      <c r="S343" s="1">
        <v>404.98523</v>
      </c>
      <c r="T343" s="1">
        <v>3932.0704300000002</v>
      </c>
      <c r="U343" s="1">
        <v>0</v>
      </c>
      <c r="V343" s="1">
        <v>8174.59818</v>
      </c>
      <c r="W343" s="1">
        <v>4526.1177600000001</v>
      </c>
      <c r="X343" s="1">
        <v>1932.7709</v>
      </c>
      <c r="Y343" s="1">
        <v>3633.9336499999999</v>
      </c>
      <c r="Z343">
        <v>1397.59609</v>
      </c>
      <c r="AA343">
        <v>16.366399999999999</v>
      </c>
      <c r="AB343">
        <v>21.31166</v>
      </c>
      <c r="AC343">
        <v>8.1493099999999998</v>
      </c>
      <c r="AD343">
        <v>-1742.4780000000001</v>
      </c>
      <c r="AE343">
        <v>-351.13472000000002</v>
      </c>
      <c r="AF343">
        <v>0</v>
      </c>
      <c r="AG343">
        <v>367.98674999999997</v>
      </c>
      <c r="AH343">
        <v>33.057600000000001</v>
      </c>
      <c r="AI343" t="s">
        <v>3118</v>
      </c>
    </row>
    <row r="344" spans="1:35" x14ac:dyDescent="0.25">
      <c r="A344" t="s">
        <v>110</v>
      </c>
      <c r="B344" s="3" t="s">
        <v>2</v>
      </c>
      <c r="C344" s="1" t="s">
        <v>103</v>
      </c>
      <c r="D344" s="2" t="s">
        <v>84</v>
      </c>
      <c r="E344" s="1">
        <v>10986.79313</v>
      </c>
      <c r="F344" s="1">
        <v>959.82725000000005</v>
      </c>
      <c r="G344" s="1">
        <v>1700.8766599999999</v>
      </c>
      <c r="H344" s="1">
        <v>4434.3615099999997</v>
      </c>
      <c r="I344" s="1">
        <v>11119.79502</v>
      </c>
      <c r="J344" s="1">
        <v>28707.788130000001</v>
      </c>
      <c r="K344" s="1">
        <v>10001.75841</v>
      </c>
      <c r="L344" s="1">
        <v>15155.992109999999</v>
      </c>
      <c r="M344" s="1">
        <v>0</v>
      </c>
      <c r="N344" s="1">
        <v>13551.788140000001</v>
      </c>
      <c r="O344" s="1">
        <v>1519.76821</v>
      </c>
      <c r="P344" s="1">
        <v>28707.788130000001</v>
      </c>
      <c r="Q344" s="1">
        <v>9820.6797200000001</v>
      </c>
      <c r="R344" s="1">
        <v>13551.79602</v>
      </c>
      <c r="S344" s="1">
        <v>404.98523</v>
      </c>
      <c r="T344" s="1">
        <v>4226.5381799999996</v>
      </c>
      <c r="U344" s="1">
        <v>0</v>
      </c>
      <c r="V344" s="1">
        <v>8268.4234899999992</v>
      </c>
      <c r="W344" s="1">
        <v>4569.2393400000001</v>
      </c>
      <c r="X344" s="1">
        <v>2098.2287299999998</v>
      </c>
      <c r="Y344" s="1">
        <v>3895.40868</v>
      </c>
      <c r="Z344">
        <v>1501.5734199999999</v>
      </c>
      <c r="AA344">
        <v>8.3790999999999993</v>
      </c>
      <c r="AB344">
        <v>18.642109999999999</v>
      </c>
      <c r="AC344">
        <v>-3.68973</v>
      </c>
      <c r="AD344">
        <v>-1514.3224700000001</v>
      </c>
      <c r="AE344">
        <v>-271.68412000000001</v>
      </c>
      <c r="AF344">
        <v>0</v>
      </c>
      <c r="AG344">
        <v>358.75389000000001</v>
      </c>
      <c r="AH344">
        <v>27.2072</v>
      </c>
      <c r="AI344" t="s">
        <v>3119</v>
      </c>
    </row>
    <row r="345" spans="1:35" x14ac:dyDescent="0.25">
      <c r="A345" t="s">
        <v>110</v>
      </c>
      <c r="B345" s="3" t="s">
        <v>2</v>
      </c>
      <c r="C345" s="1" t="s">
        <v>103</v>
      </c>
      <c r="D345" s="2" t="s">
        <v>85</v>
      </c>
      <c r="E345" s="1">
        <v>10408.057790000001</v>
      </c>
      <c r="F345" s="1">
        <v>1060.4486899999999</v>
      </c>
      <c r="G345" s="1">
        <v>2152.2106199999998</v>
      </c>
      <c r="H345" s="1">
        <v>4063.98884</v>
      </c>
      <c r="I345" s="1">
        <v>11051.48727</v>
      </c>
      <c r="J345" s="1">
        <v>28157.248449999999</v>
      </c>
      <c r="K345" s="1">
        <v>10378.79703</v>
      </c>
      <c r="L345" s="1">
        <v>15397.71715</v>
      </c>
      <c r="M345" s="1">
        <v>0</v>
      </c>
      <c r="N345" s="1">
        <v>12759.54012</v>
      </c>
      <c r="O345" s="1">
        <v>1532.6207199999999</v>
      </c>
      <c r="P345" s="1">
        <v>28157.248449999999</v>
      </c>
      <c r="Q345" s="1">
        <v>8961.4184600000008</v>
      </c>
      <c r="R345" s="1">
        <v>12759.531300000001</v>
      </c>
      <c r="S345" s="1">
        <v>404.98523</v>
      </c>
      <c r="T345" s="1">
        <v>4632.9237000000003</v>
      </c>
      <c r="U345" s="1">
        <v>0</v>
      </c>
      <c r="V345" s="1">
        <v>8015.5754299999999</v>
      </c>
      <c r="W345" s="1">
        <v>4734.1975700000003</v>
      </c>
      <c r="X345" s="1">
        <v>2127.9102200000002</v>
      </c>
      <c r="Y345" s="1">
        <v>3976.1756599999999</v>
      </c>
      <c r="Z345">
        <v>1313.33188</v>
      </c>
      <c r="AA345">
        <v>10.623200000000001</v>
      </c>
      <c r="AB345">
        <v>19.204080000000001</v>
      </c>
      <c r="AC345">
        <v>-0.95516999999999996</v>
      </c>
      <c r="AD345">
        <v>-1276.6363200000001</v>
      </c>
      <c r="AE345">
        <v>-230.577</v>
      </c>
      <c r="AF345">
        <v>0</v>
      </c>
      <c r="AG345">
        <v>323.74603000000002</v>
      </c>
      <c r="AH345">
        <v>23.3887</v>
      </c>
      <c r="AI345" t="s">
        <v>3120</v>
      </c>
    </row>
    <row r="346" spans="1:35" x14ac:dyDescent="0.25">
      <c r="A346" t="s">
        <v>110</v>
      </c>
      <c r="B346" s="3" t="s">
        <v>2</v>
      </c>
      <c r="C346" s="1" t="s">
        <v>103</v>
      </c>
      <c r="D346" s="2" t="s">
        <v>86</v>
      </c>
      <c r="E346" s="1">
        <v>9444.82654</v>
      </c>
      <c r="F346" s="1">
        <v>659.85262999999998</v>
      </c>
      <c r="G346" s="1">
        <v>1985.1545000000001</v>
      </c>
      <c r="H346" s="1">
        <v>3359.7852200000002</v>
      </c>
      <c r="I346" s="1">
        <v>9541.8162900000007</v>
      </c>
      <c r="J346" s="1">
        <v>26066.319210000001</v>
      </c>
      <c r="K346" s="1">
        <v>9840.5472000000009</v>
      </c>
      <c r="L346" s="1">
        <v>14427.04207</v>
      </c>
      <c r="M346" s="1">
        <v>0</v>
      </c>
      <c r="N346" s="1">
        <v>11639.286620000001</v>
      </c>
      <c r="O346" s="1">
        <v>1493.69507</v>
      </c>
      <c r="P346" s="1">
        <v>26066.319210000001</v>
      </c>
      <c r="Q346" s="1">
        <v>7947.5439800000004</v>
      </c>
      <c r="R346" s="1">
        <v>11639.27714</v>
      </c>
      <c r="S346" s="1">
        <v>403.61234000000002</v>
      </c>
      <c r="T346" s="1">
        <v>4830.9645700000001</v>
      </c>
      <c r="U346" s="1">
        <v>0</v>
      </c>
      <c r="V346" s="1">
        <v>7100.1123299999999</v>
      </c>
      <c r="W346" s="1">
        <v>5660.7034599999997</v>
      </c>
      <c r="X346" s="1">
        <v>1877.0559499999999</v>
      </c>
      <c r="Y346" s="1">
        <v>3707.1290399999998</v>
      </c>
      <c r="Z346">
        <v>1626.3899899999999</v>
      </c>
      <c r="AA346">
        <v>8.7012</v>
      </c>
      <c r="AB346">
        <v>0</v>
      </c>
      <c r="AC346">
        <v>-21.25441</v>
      </c>
      <c r="AD346">
        <v>-984.20686999999998</v>
      </c>
      <c r="AE346">
        <v>-424.49122</v>
      </c>
      <c r="AF346">
        <v>0</v>
      </c>
      <c r="AG346">
        <v>313.36777000000001</v>
      </c>
      <c r="AH346">
        <v>31.516500000000001</v>
      </c>
      <c r="AI346" t="s">
        <v>3117</v>
      </c>
    </row>
    <row r="347" spans="1:35" x14ac:dyDescent="0.25">
      <c r="A347" t="s">
        <v>110</v>
      </c>
      <c r="B347" s="3" t="s">
        <v>2</v>
      </c>
      <c r="C347" s="1" t="s">
        <v>103</v>
      </c>
      <c r="D347" s="2" t="s">
        <v>87</v>
      </c>
      <c r="E347" s="1">
        <v>8458.2006199999996</v>
      </c>
      <c r="F347" s="1">
        <v>522.06818999999996</v>
      </c>
      <c r="G347" s="1">
        <v>1855.5254199999999</v>
      </c>
      <c r="H347" s="1">
        <v>3094.5673099999999</v>
      </c>
      <c r="I347" s="1">
        <v>9189.6244100000004</v>
      </c>
      <c r="J347" s="1">
        <v>25227.91663</v>
      </c>
      <c r="K347" s="1">
        <v>9633.0794700000006</v>
      </c>
      <c r="L347" s="1">
        <v>14038.1847</v>
      </c>
      <c r="M347" s="1">
        <v>0</v>
      </c>
      <c r="N347" s="1">
        <v>10884.7418</v>
      </c>
      <c r="O347" s="1">
        <v>1452.3522700000001</v>
      </c>
      <c r="P347" s="1">
        <v>25227.91663</v>
      </c>
      <c r="Q347" s="1">
        <v>7246.9870099999998</v>
      </c>
      <c r="R347" s="1">
        <v>11189.73193</v>
      </c>
      <c r="S347" s="1">
        <v>396.887</v>
      </c>
      <c r="T347" s="1">
        <v>4533.46857</v>
      </c>
      <c r="U347" s="1">
        <v>0</v>
      </c>
      <c r="V347" s="1">
        <v>6399.5163700000003</v>
      </c>
      <c r="W347" s="1">
        <v>5536.9293200000002</v>
      </c>
      <c r="X347" s="1">
        <v>2066.19758</v>
      </c>
      <c r="Y347" s="1">
        <v>3329.0638600000002</v>
      </c>
      <c r="Z347">
        <v>1215.2564500000001</v>
      </c>
      <c r="AA347">
        <v>14.889799999999999</v>
      </c>
      <c r="AB347">
        <v>14.9657</v>
      </c>
      <c r="AC347">
        <v>-8.3413699999999995</v>
      </c>
      <c r="AD347">
        <v>-1276.41212</v>
      </c>
      <c r="AE347">
        <v>-334.29669999999999</v>
      </c>
      <c r="AF347">
        <v>0</v>
      </c>
      <c r="AG347">
        <v>191.26992000000001</v>
      </c>
      <c r="AH347">
        <v>25.853200000000001</v>
      </c>
      <c r="AI347" t="s">
        <v>3118</v>
      </c>
    </row>
    <row r="348" spans="1:35" x14ac:dyDescent="0.25">
      <c r="A348" t="s">
        <v>110</v>
      </c>
      <c r="B348" s="3" t="s">
        <v>2</v>
      </c>
      <c r="C348" s="1" t="s">
        <v>103</v>
      </c>
      <c r="D348" s="2" t="s">
        <v>88</v>
      </c>
      <c r="E348" s="1">
        <v>10846.233029999999</v>
      </c>
      <c r="F348" s="1">
        <v>1036.71198</v>
      </c>
      <c r="G348" s="1">
        <v>1746.97541</v>
      </c>
      <c r="H348" s="1">
        <v>3179.9627</v>
      </c>
      <c r="I348" s="1">
        <v>10341.132170000001</v>
      </c>
      <c r="J348" s="1">
        <v>27616.155480000001</v>
      </c>
      <c r="K348" s="1">
        <v>10985.36299</v>
      </c>
      <c r="L348" s="1">
        <v>15631.63789</v>
      </c>
      <c r="M348" s="1">
        <v>0</v>
      </c>
      <c r="N348" s="1">
        <v>11705.91489</v>
      </c>
      <c r="O348" s="1">
        <v>1605.44497</v>
      </c>
      <c r="P348" s="1">
        <v>27616.155480000001</v>
      </c>
      <c r="Q348" s="1">
        <v>7441.0262700000003</v>
      </c>
      <c r="R348" s="1">
        <v>11984.517589999999</v>
      </c>
      <c r="S348" s="1">
        <v>398.69193000000001</v>
      </c>
      <c r="T348" s="1">
        <v>5288.1202199999998</v>
      </c>
      <c r="U348" s="1">
        <v>0</v>
      </c>
      <c r="V348" s="1">
        <v>8472.9082400000007</v>
      </c>
      <c r="W348" s="1">
        <v>6198.1917100000001</v>
      </c>
      <c r="X348" s="1">
        <v>2405.8002099999999</v>
      </c>
      <c r="Y348" s="1">
        <v>3596.85617</v>
      </c>
      <c r="Z348">
        <v>1308.78288</v>
      </c>
      <c r="AA348">
        <v>25.170500000000001</v>
      </c>
      <c r="AB348">
        <v>16.314509999999999</v>
      </c>
      <c r="AC348">
        <v>-17.199590000000001</v>
      </c>
      <c r="AD348">
        <v>-1004.03894</v>
      </c>
      <c r="AE348">
        <v>-348.71323999999998</v>
      </c>
      <c r="AF348">
        <v>0</v>
      </c>
      <c r="AG348">
        <v>276.68362000000002</v>
      </c>
      <c r="AH348">
        <v>20.757400000000001</v>
      </c>
      <c r="AI348" t="s">
        <v>3119</v>
      </c>
    </row>
    <row r="349" spans="1:35" x14ac:dyDescent="0.25">
      <c r="A349" t="s">
        <v>110</v>
      </c>
      <c r="B349" s="3" t="s">
        <v>2</v>
      </c>
      <c r="C349" s="1" t="s">
        <v>103</v>
      </c>
      <c r="D349" s="2" t="s">
        <v>89</v>
      </c>
      <c r="E349" s="1">
        <v>9728.4644900000003</v>
      </c>
      <c r="F349" s="1">
        <v>845.41162999999995</v>
      </c>
      <c r="G349" s="1">
        <v>2332.4814900000001</v>
      </c>
      <c r="H349" s="1">
        <v>3656.0414900000001</v>
      </c>
      <c r="I349" s="1">
        <v>10736.5106</v>
      </c>
      <c r="J349" s="1">
        <v>25843.866330000001</v>
      </c>
      <c r="K349" s="1">
        <v>11584.130289999999</v>
      </c>
      <c r="L349" s="1">
        <v>15639.764590000001</v>
      </c>
      <c r="M349" s="1">
        <v>0</v>
      </c>
      <c r="N349" s="1">
        <v>9944.72415</v>
      </c>
      <c r="O349" s="1">
        <v>1563.8692100000001</v>
      </c>
      <c r="P349" s="1">
        <v>25843.866330000001</v>
      </c>
      <c r="Q349" s="1">
        <v>6242.7943800000003</v>
      </c>
      <c r="R349" s="1">
        <v>10204.10175</v>
      </c>
      <c r="S349" s="1">
        <v>398.09141</v>
      </c>
      <c r="T349" s="1">
        <v>5705.7722299999996</v>
      </c>
      <c r="U349" s="1">
        <v>0</v>
      </c>
      <c r="V349" s="1">
        <v>7615.7304700000004</v>
      </c>
      <c r="W349" s="1">
        <v>6385.5307400000002</v>
      </c>
      <c r="X349" s="1">
        <v>2277.1092199999998</v>
      </c>
      <c r="Y349" s="1">
        <v>3477.4037899999998</v>
      </c>
      <c r="Z349">
        <v>1284.6080899999999</v>
      </c>
      <c r="AA349">
        <v>36.729799999999997</v>
      </c>
      <c r="AB349">
        <v>17.613389999999999</v>
      </c>
      <c r="AC349">
        <v>-20.34723</v>
      </c>
      <c r="AD349">
        <v>-1097.7615800000001</v>
      </c>
      <c r="AE349">
        <v>-142.11931000000001</v>
      </c>
      <c r="AF349">
        <v>0</v>
      </c>
      <c r="AG349">
        <v>289.68986000000001</v>
      </c>
      <c r="AH349">
        <v>24.977699999999999</v>
      </c>
      <c r="AI349" t="s">
        <v>3120</v>
      </c>
    </row>
    <row r="350" spans="1:35" x14ac:dyDescent="0.25">
      <c r="A350" t="s">
        <v>110</v>
      </c>
      <c r="B350" s="3" t="s">
        <v>2</v>
      </c>
      <c r="C350" s="1" t="s">
        <v>103</v>
      </c>
      <c r="D350" s="2" t="s">
        <v>90</v>
      </c>
      <c r="E350" s="1">
        <v>8997.0648000000001</v>
      </c>
      <c r="F350" s="1">
        <v>748.07673999999997</v>
      </c>
      <c r="G350" s="1">
        <v>1441.55151</v>
      </c>
      <c r="H350" s="1">
        <v>2577.3463200000001</v>
      </c>
      <c r="I350" s="1">
        <v>8710.3271199999999</v>
      </c>
      <c r="J350" s="1">
        <v>23440.47637</v>
      </c>
      <c r="K350" s="1">
        <v>10373.113579999999</v>
      </c>
      <c r="L350" s="1">
        <v>14297.96722</v>
      </c>
      <c r="M350" s="1">
        <v>0</v>
      </c>
      <c r="N350" s="1">
        <v>8906.2063500000004</v>
      </c>
      <c r="O350" s="1">
        <v>1527.70226</v>
      </c>
      <c r="P350" s="1">
        <v>23440.47637</v>
      </c>
      <c r="Q350" s="1">
        <v>5453.6674700000003</v>
      </c>
      <c r="R350" s="1">
        <v>9142.5091499999999</v>
      </c>
      <c r="S350" s="1">
        <v>397.47631000000001</v>
      </c>
      <c r="T350" s="1">
        <v>5659.96216</v>
      </c>
      <c r="U350" s="1">
        <v>0</v>
      </c>
      <c r="V350" s="1">
        <v>7049.4239100000004</v>
      </c>
      <c r="W350" s="1">
        <v>6018.5339100000001</v>
      </c>
      <c r="X350" s="1">
        <v>2032.74162</v>
      </c>
      <c r="Y350" s="1">
        <v>3194.7575000000002</v>
      </c>
      <c r="Z350">
        <v>1369.0733299999999</v>
      </c>
      <c r="AA350">
        <v>0</v>
      </c>
      <c r="AB350">
        <v>0</v>
      </c>
      <c r="AC350">
        <v>-16.657589999999999</v>
      </c>
      <c r="AD350">
        <v>-1038.34898</v>
      </c>
      <c r="AE350">
        <v>-274.28462999999999</v>
      </c>
      <c r="AF350">
        <v>0</v>
      </c>
      <c r="AG350">
        <v>138.10579999999999</v>
      </c>
      <c r="AH350">
        <v>15.894500000000001</v>
      </c>
      <c r="AI350" t="s">
        <v>3117</v>
      </c>
    </row>
    <row r="351" spans="1:35" x14ac:dyDescent="0.25">
      <c r="A351" t="s">
        <v>110</v>
      </c>
      <c r="B351" s="3" t="s">
        <v>2</v>
      </c>
      <c r="C351" s="1" t="s">
        <v>103</v>
      </c>
      <c r="D351" s="2" t="s">
        <v>91</v>
      </c>
      <c r="E351" s="1">
        <v>7624.8918400000002</v>
      </c>
      <c r="F351" s="1">
        <v>619.44374000000005</v>
      </c>
      <c r="G351" s="1">
        <v>0</v>
      </c>
      <c r="H351" s="1">
        <v>0</v>
      </c>
      <c r="I351" s="1">
        <v>0</v>
      </c>
      <c r="J351" s="1">
        <v>0</v>
      </c>
      <c r="K351" s="1">
        <v>0</v>
      </c>
      <c r="L351" s="1">
        <v>0</v>
      </c>
      <c r="M351" s="1">
        <v>0</v>
      </c>
      <c r="N351" s="1">
        <v>0</v>
      </c>
      <c r="O351" s="1">
        <v>0</v>
      </c>
      <c r="P351" s="1">
        <v>0</v>
      </c>
      <c r="Q351" s="1">
        <v>0</v>
      </c>
      <c r="R351" s="1">
        <v>0</v>
      </c>
      <c r="S351" s="1">
        <v>393.96242999999998</v>
      </c>
      <c r="T351" s="1">
        <v>0</v>
      </c>
      <c r="U351" s="1">
        <v>0</v>
      </c>
      <c r="V351" s="1">
        <v>5826.9115599999996</v>
      </c>
      <c r="W351" s="1">
        <v>0</v>
      </c>
      <c r="X351" s="1">
        <v>0</v>
      </c>
      <c r="Y351" s="1">
        <v>0</v>
      </c>
      <c r="Z351">
        <v>1207.41113</v>
      </c>
      <c r="AA351">
        <v>0</v>
      </c>
      <c r="AB351">
        <v>0</v>
      </c>
      <c r="AC351">
        <v>-36.474699999999999</v>
      </c>
      <c r="AD351">
        <v>0</v>
      </c>
      <c r="AE351">
        <v>-240.43047000000001</v>
      </c>
      <c r="AF351">
        <v>0</v>
      </c>
      <c r="AG351">
        <v>150.64457999999999</v>
      </c>
      <c r="AH351">
        <v>19.6037</v>
      </c>
      <c r="AI351" t="s">
        <v>3118</v>
      </c>
    </row>
    <row r="352" spans="1:35" x14ac:dyDescent="0.25">
      <c r="A352" t="s">
        <v>110</v>
      </c>
      <c r="B352" s="3" t="s">
        <v>2</v>
      </c>
      <c r="C352" s="1" t="s">
        <v>103</v>
      </c>
      <c r="D352" s="2" t="s">
        <v>92</v>
      </c>
      <c r="E352" s="1">
        <v>7568.5511699999997</v>
      </c>
      <c r="F352" s="1">
        <v>531.94056</v>
      </c>
      <c r="G352" s="1">
        <v>0</v>
      </c>
      <c r="H352" s="1">
        <v>0</v>
      </c>
      <c r="I352" s="1">
        <v>0</v>
      </c>
      <c r="J352" s="1">
        <v>0</v>
      </c>
      <c r="K352" s="1">
        <v>0</v>
      </c>
      <c r="L352" s="1">
        <v>0</v>
      </c>
      <c r="M352" s="1">
        <v>0</v>
      </c>
      <c r="N352" s="1">
        <v>0</v>
      </c>
      <c r="O352" s="1">
        <v>0</v>
      </c>
      <c r="P352" s="1">
        <v>0</v>
      </c>
      <c r="Q352" s="1">
        <v>0</v>
      </c>
      <c r="R352" s="1">
        <v>0</v>
      </c>
      <c r="S352" s="1">
        <v>392.79881999999998</v>
      </c>
      <c r="T352" s="1">
        <v>0</v>
      </c>
      <c r="U352" s="1">
        <v>0</v>
      </c>
      <c r="V352" s="1">
        <v>5907.5830500000002</v>
      </c>
      <c r="W352" s="1">
        <v>0</v>
      </c>
      <c r="X352" s="1">
        <v>0</v>
      </c>
      <c r="Y352" s="1">
        <v>0</v>
      </c>
      <c r="Z352">
        <v>1126.11526</v>
      </c>
      <c r="AA352">
        <v>0</v>
      </c>
      <c r="AB352">
        <v>0</v>
      </c>
      <c r="AC352">
        <v>-54.451909999999998</v>
      </c>
      <c r="AD352">
        <v>0</v>
      </c>
      <c r="AE352">
        <v>-133.21420000000001</v>
      </c>
      <c r="AF352">
        <v>0</v>
      </c>
      <c r="AG352">
        <v>131.64841999999999</v>
      </c>
      <c r="AH352">
        <v>19.225899999999999</v>
      </c>
      <c r="AI352" t="s">
        <v>3119</v>
      </c>
    </row>
    <row r="353" spans="1:35" x14ac:dyDescent="0.25">
      <c r="A353" t="s">
        <v>110</v>
      </c>
      <c r="B353" s="3" t="s">
        <v>2</v>
      </c>
      <c r="C353" s="1" t="s">
        <v>103</v>
      </c>
      <c r="D353" s="2" t="s">
        <v>93</v>
      </c>
      <c r="E353" s="1">
        <v>6889.5241400000004</v>
      </c>
      <c r="F353" s="1">
        <v>430.3802</v>
      </c>
      <c r="G353" s="1">
        <v>0</v>
      </c>
      <c r="H353" s="1">
        <v>2447.3404</v>
      </c>
      <c r="I353" s="1">
        <v>0</v>
      </c>
      <c r="J353" s="1">
        <v>0</v>
      </c>
      <c r="K353" s="1">
        <v>0</v>
      </c>
      <c r="L353" s="1">
        <v>0</v>
      </c>
      <c r="M353" s="1">
        <v>0</v>
      </c>
      <c r="N353" s="1">
        <v>5962.81621</v>
      </c>
      <c r="O353" s="1">
        <v>0</v>
      </c>
      <c r="P353" s="1">
        <v>0</v>
      </c>
      <c r="Q353" s="1">
        <v>0</v>
      </c>
      <c r="R353" s="1">
        <v>6455.8038299999998</v>
      </c>
      <c r="S353" s="1">
        <v>390.22886999999997</v>
      </c>
      <c r="T353" s="1">
        <v>8790.1390599999995</v>
      </c>
      <c r="U353" s="1">
        <v>0</v>
      </c>
      <c r="V353" s="1">
        <v>5465.1459000000004</v>
      </c>
      <c r="W353" s="1">
        <v>0</v>
      </c>
      <c r="X353" s="1">
        <v>0</v>
      </c>
      <c r="Y353" s="1">
        <v>0</v>
      </c>
      <c r="Z353">
        <v>1060.7207000000001</v>
      </c>
      <c r="AA353">
        <v>0</v>
      </c>
      <c r="AB353">
        <v>0</v>
      </c>
      <c r="AC353">
        <v>-73.750249999999994</v>
      </c>
      <c r="AD353">
        <v>0</v>
      </c>
      <c r="AE353">
        <v>-143.91024999999999</v>
      </c>
      <c r="AF353">
        <v>0</v>
      </c>
      <c r="AG353">
        <v>121.25776999999999</v>
      </c>
      <c r="AH353">
        <v>21.579899999999999</v>
      </c>
      <c r="AI353" t="s">
        <v>3120</v>
      </c>
    </row>
    <row r="354" spans="1:35" x14ac:dyDescent="0.25">
      <c r="A354" t="s">
        <v>110</v>
      </c>
      <c r="B354" s="3" t="s">
        <v>2</v>
      </c>
      <c r="C354" s="1" t="s">
        <v>103</v>
      </c>
      <c r="D354" s="2" t="s">
        <v>94</v>
      </c>
      <c r="E354" s="1">
        <v>0</v>
      </c>
      <c r="F354" s="1">
        <v>0</v>
      </c>
      <c r="G354" s="1">
        <v>0</v>
      </c>
      <c r="H354" s="1">
        <v>0</v>
      </c>
      <c r="I354" s="1">
        <v>0</v>
      </c>
      <c r="J354" s="1">
        <v>0</v>
      </c>
      <c r="K354" s="1">
        <v>0</v>
      </c>
      <c r="L354" s="1">
        <v>0</v>
      </c>
      <c r="M354" s="1">
        <v>0</v>
      </c>
      <c r="N354" s="1">
        <v>0</v>
      </c>
      <c r="O354" s="1">
        <v>0</v>
      </c>
      <c r="P354" s="1">
        <v>0</v>
      </c>
      <c r="Q354" s="1">
        <v>0</v>
      </c>
      <c r="R354" s="1">
        <v>0</v>
      </c>
      <c r="S354" s="1">
        <v>0</v>
      </c>
      <c r="T354" s="1">
        <v>0</v>
      </c>
      <c r="U354" s="1">
        <v>0</v>
      </c>
      <c r="V354" s="1">
        <v>0</v>
      </c>
      <c r="W354" s="1">
        <v>0</v>
      </c>
      <c r="X354" s="1">
        <v>0</v>
      </c>
      <c r="Y354" s="1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 t="s">
        <v>3117</v>
      </c>
    </row>
    <row r="355" spans="1:35" x14ac:dyDescent="0.25">
      <c r="A355" t="s">
        <v>110</v>
      </c>
      <c r="B355" s="3" t="s">
        <v>2</v>
      </c>
      <c r="C355" s="1" t="s">
        <v>103</v>
      </c>
      <c r="D355" s="2" t="s">
        <v>95</v>
      </c>
      <c r="E355" s="1">
        <v>0</v>
      </c>
      <c r="F355" s="1">
        <v>0</v>
      </c>
      <c r="G355" s="1">
        <v>0</v>
      </c>
      <c r="H355" s="1">
        <v>0</v>
      </c>
      <c r="I355" s="1">
        <v>0</v>
      </c>
      <c r="J355" s="1">
        <v>0</v>
      </c>
      <c r="K355" s="1">
        <v>0</v>
      </c>
      <c r="L355" s="1">
        <v>0</v>
      </c>
      <c r="M355" s="1">
        <v>0</v>
      </c>
      <c r="N355" s="1">
        <v>0</v>
      </c>
      <c r="O355" s="1">
        <v>0</v>
      </c>
      <c r="P355" s="1">
        <v>0</v>
      </c>
      <c r="Q355" s="1">
        <v>0</v>
      </c>
      <c r="R355" s="1">
        <v>0</v>
      </c>
      <c r="S355" s="1">
        <v>0</v>
      </c>
      <c r="T355" s="1">
        <v>0</v>
      </c>
      <c r="U355" s="1">
        <v>0</v>
      </c>
      <c r="V355" s="1">
        <v>0</v>
      </c>
      <c r="W355" s="1">
        <v>0</v>
      </c>
      <c r="X355" s="1">
        <v>0</v>
      </c>
      <c r="Y355" s="1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 t="s">
        <v>3118</v>
      </c>
    </row>
    <row r="356" spans="1:35" x14ac:dyDescent="0.25">
      <c r="A356" t="s">
        <v>110</v>
      </c>
      <c r="B356" s="3" t="s">
        <v>2</v>
      </c>
      <c r="C356" s="1" t="s">
        <v>103</v>
      </c>
      <c r="D356" s="2" t="s">
        <v>96</v>
      </c>
      <c r="E356" s="1">
        <v>0</v>
      </c>
      <c r="F356" s="1">
        <v>0</v>
      </c>
      <c r="G356" s="1">
        <v>0</v>
      </c>
      <c r="H356" s="1">
        <v>0</v>
      </c>
      <c r="I356" s="1">
        <v>0</v>
      </c>
      <c r="J356" s="1">
        <v>0</v>
      </c>
      <c r="K356" s="1">
        <v>0</v>
      </c>
      <c r="L356" s="1">
        <v>0</v>
      </c>
      <c r="M356" s="1">
        <v>0</v>
      </c>
      <c r="N356" s="1">
        <v>0</v>
      </c>
      <c r="O356" s="1">
        <v>0</v>
      </c>
      <c r="P356" s="1">
        <v>0</v>
      </c>
      <c r="Q356" s="1">
        <v>0</v>
      </c>
      <c r="R356" s="1">
        <v>0</v>
      </c>
      <c r="S356" s="1">
        <v>0</v>
      </c>
      <c r="T356" s="1">
        <v>0</v>
      </c>
      <c r="U356" s="1">
        <v>0</v>
      </c>
      <c r="V356" s="1">
        <v>0</v>
      </c>
      <c r="W356" s="1">
        <v>0</v>
      </c>
      <c r="X356" s="1">
        <v>0</v>
      </c>
      <c r="Y356" s="1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 t="s">
        <v>3119</v>
      </c>
    </row>
    <row r="357" spans="1:35" x14ac:dyDescent="0.25">
      <c r="A357" t="s">
        <v>110</v>
      </c>
      <c r="B357" s="3" t="s">
        <v>2</v>
      </c>
      <c r="C357" s="1" t="s">
        <v>103</v>
      </c>
      <c r="D357" s="2" t="s">
        <v>97</v>
      </c>
      <c r="E357" s="1">
        <v>0</v>
      </c>
      <c r="F357" s="1">
        <v>0</v>
      </c>
      <c r="G357" s="1">
        <v>0</v>
      </c>
      <c r="H357" s="1">
        <v>0</v>
      </c>
      <c r="I357" s="1">
        <v>0</v>
      </c>
      <c r="J357" s="1">
        <v>0</v>
      </c>
      <c r="K357" s="1">
        <v>0</v>
      </c>
      <c r="L357" s="1">
        <v>0</v>
      </c>
      <c r="M357" s="1">
        <v>0</v>
      </c>
      <c r="N357" s="1">
        <v>0</v>
      </c>
      <c r="O357" s="1">
        <v>0</v>
      </c>
      <c r="P357" s="1">
        <v>0</v>
      </c>
      <c r="Q357" s="1">
        <v>0</v>
      </c>
      <c r="R357" s="1">
        <v>0</v>
      </c>
      <c r="S357" s="1">
        <v>0</v>
      </c>
      <c r="T357" s="1">
        <v>0</v>
      </c>
      <c r="U357" s="1">
        <v>0</v>
      </c>
      <c r="V357" s="1">
        <v>0</v>
      </c>
      <c r="W357" s="1">
        <v>0</v>
      </c>
      <c r="X357" s="1">
        <v>0</v>
      </c>
      <c r="Y357" s="1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 t="s">
        <v>3120</v>
      </c>
    </row>
    <row r="358" spans="1:35" x14ac:dyDescent="0.25">
      <c r="A358" t="s">
        <v>110</v>
      </c>
      <c r="B358" s="3" t="s">
        <v>2</v>
      </c>
      <c r="C358" s="1" t="s">
        <v>103</v>
      </c>
      <c r="D358" s="2" t="s">
        <v>98</v>
      </c>
      <c r="E358" s="1">
        <v>0</v>
      </c>
      <c r="F358" s="1">
        <v>0</v>
      </c>
      <c r="G358" s="1">
        <v>0</v>
      </c>
      <c r="H358" s="1">
        <v>0</v>
      </c>
      <c r="I358" s="1">
        <v>0</v>
      </c>
      <c r="J358" s="1">
        <v>0</v>
      </c>
      <c r="K358" s="1">
        <v>0</v>
      </c>
      <c r="L358" s="1">
        <v>0</v>
      </c>
      <c r="M358" s="1">
        <v>0</v>
      </c>
      <c r="N358" s="1">
        <v>0</v>
      </c>
      <c r="O358" s="1">
        <v>0</v>
      </c>
      <c r="P358" s="1">
        <v>0</v>
      </c>
      <c r="Q358" s="1">
        <v>0</v>
      </c>
      <c r="R358" s="1">
        <v>0</v>
      </c>
      <c r="S358" s="1">
        <v>0</v>
      </c>
      <c r="T358" s="1">
        <v>0</v>
      </c>
      <c r="U358" s="1">
        <v>0</v>
      </c>
      <c r="V358" s="1">
        <v>0</v>
      </c>
      <c r="W358" s="1">
        <v>0</v>
      </c>
      <c r="X358" s="1">
        <v>0</v>
      </c>
      <c r="Y358" s="1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 t="s">
        <v>3117</v>
      </c>
    </row>
    <row r="359" spans="1:35" x14ac:dyDescent="0.25">
      <c r="A359" t="s">
        <v>110</v>
      </c>
      <c r="B359" s="3" t="s">
        <v>2</v>
      </c>
      <c r="C359" s="1" t="s">
        <v>103</v>
      </c>
      <c r="D359" s="2" t="s">
        <v>99</v>
      </c>
      <c r="E359" s="1">
        <v>0</v>
      </c>
      <c r="F359" s="1">
        <v>0</v>
      </c>
      <c r="G359" s="1">
        <v>0</v>
      </c>
      <c r="H359" s="1">
        <v>0</v>
      </c>
      <c r="I359" s="1">
        <v>0</v>
      </c>
      <c r="J359" s="1">
        <v>0</v>
      </c>
      <c r="K359" s="1">
        <v>0</v>
      </c>
      <c r="L359" s="1">
        <v>0</v>
      </c>
      <c r="M359" s="1">
        <v>0</v>
      </c>
      <c r="N359" s="1">
        <v>0</v>
      </c>
      <c r="O359" s="1">
        <v>0</v>
      </c>
      <c r="P359" s="1">
        <v>0</v>
      </c>
      <c r="Q359" s="1">
        <v>0</v>
      </c>
      <c r="R359" s="1">
        <v>0</v>
      </c>
      <c r="S359" s="1">
        <v>0</v>
      </c>
      <c r="T359" s="1">
        <v>0</v>
      </c>
      <c r="U359" s="1">
        <v>0</v>
      </c>
      <c r="V359" s="1">
        <v>0</v>
      </c>
      <c r="W359" s="1">
        <v>0</v>
      </c>
      <c r="X359" s="1">
        <v>0</v>
      </c>
      <c r="Y359" s="1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 t="s">
        <v>3118</v>
      </c>
    </row>
    <row r="360" spans="1:35" x14ac:dyDescent="0.25">
      <c r="A360" t="s">
        <v>110</v>
      </c>
      <c r="B360" s="3" t="s">
        <v>2</v>
      </c>
      <c r="C360" s="1" t="s">
        <v>103</v>
      </c>
      <c r="D360" s="2" t="s">
        <v>100</v>
      </c>
      <c r="E360" s="1">
        <v>0</v>
      </c>
      <c r="F360" s="1">
        <v>0</v>
      </c>
      <c r="G360" s="1">
        <v>0</v>
      </c>
      <c r="H360" s="1">
        <v>0</v>
      </c>
      <c r="I360" s="1">
        <v>0</v>
      </c>
      <c r="J360" s="1">
        <v>0</v>
      </c>
      <c r="K360" s="1">
        <v>0</v>
      </c>
      <c r="L360" s="1">
        <v>0</v>
      </c>
      <c r="M360" s="1">
        <v>0</v>
      </c>
      <c r="N360" s="1">
        <v>0</v>
      </c>
      <c r="O360" s="1">
        <v>0</v>
      </c>
      <c r="P360" s="1">
        <v>0</v>
      </c>
      <c r="Q360" s="1">
        <v>0</v>
      </c>
      <c r="R360" s="1">
        <v>0</v>
      </c>
      <c r="S360" s="1">
        <v>0</v>
      </c>
      <c r="T360" s="1">
        <v>0</v>
      </c>
      <c r="U360" s="1">
        <v>0</v>
      </c>
      <c r="V360" s="1">
        <v>0</v>
      </c>
      <c r="W360" s="1">
        <v>0</v>
      </c>
      <c r="X360" s="1">
        <v>0</v>
      </c>
      <c r="Y360" s="1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 t="s">
        <v>3119</v>
      </c>
    </row>
    <row r="361" spans="1:35" x14ac:dyDescent="0.25">
      <c r="A361" t="s">
        <v>110</v>
      </c>
      <c r="B361" s="3" t="s">
        <v>2</v>
      </c>
      <c r="C361" s="1" t="s">
        <v>103</v>
      </c>
      <c r="D361" s="2" t="s">
        <v>101</v>
      </c>
      <c r="E361" s="1">
        <v>0</v>
      </c>
      <c r="F361" s="1">
        <v>0</v>
      </c>
      <c r="G361" s="1">
        <v>0</v>
      </c>
      <c r="H361" s="1">
        <v>0</v>
      </c>
      <c r="I361" s="1">
        <v>0</v>
      </c>
      <c r="J361" s="1">
        <v>0</v>
      </c>
      <c r="K361" s="1">
        <v>0</v>
      </c>
      <c r="L361" s="1">
        <v>0</v>
      </c>
      <c r="M361" s="1">
        <v>0</v>
      </c>
      <c r="N361" s="1">
        <v>0</v>
      </c>
      <c r="O361" s="1">
        <v>0</v>
      </c>
      <c r="P361" s="1">
        <v>0</v>
      </c>
      <c r="Q361" s="1">
        <v>0</v>
      </c>
      <c r="R361" s="1">
        <v>0</v>
      </c>
      <c r="S361" s="1">
        <v>0</v>
      </c>
      <c r="T361" s="1">
        <v>0</v>
      </c>
      <c r="U361" s="1">
        <v>0</v>
      </c>
      <c r="V361" s="1">
        <v>0</v>
      </c>
      <c r="W361" s="1">
        <v>0</v>
      </c>
      <c r="X361" s="1">
        <v>0</v>
      </c>
      <c r="Y361" s="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 t="s">
        <v>3120</v>
      </c>
    </row>
    <row r="362" spans="1:35" x14ac:dyDescent="0.25">
      <c r="A362" t="s">
        <v>111</v>
      </c>
      <c r="B362" s="3" t="s">
        <v>1</v>
      </c>
      <c r="C362" s="1" t="s">
        <v>103</v>
      </c>
      <c r="D362" s="2" t="s">
        <v>43</v>
      </c>
      <c r="E362" s="1">
        <v>9064.2128300000004</v>
      </c>
      <c r="F362" s="1">
        <v>517.86185999999998</v>
      </c>
      <c r="G362" s="1">
        <v>7552.6904599999998</v>
      </c>
      <c r="H362" s="1">
        <v>7897.1657999999998</v>
      </c>
      <c r="I362" s="1">
        <v>16357.380880000001</v>
      </c>
      <c r="J362" s="1">
        <v>33193.510219999996</v>
      </c>
      <c r="K362" s="1">
        <v>10586.935369999999</v>
      </c>
      <c r="L362" s="1">
        <v>14862.108990000001</v>
      </c>
      <c r="M362" s="1">
        <v>0</v>
      </c>
      <c r="N362" s="1">
        <v>15234.436890000001</v>
      </c>
      <c r="O362" s="1">
        <v>1085.73395</v>
      </c>
      <c r="P362" s="1">
        <v>33193.510219999996</v>
      </c>
      <c r="Q362" s="1">
        <v>13463.71819</v>
      </c>
      <c r="R362" s="1">
        <v>18331.401229999999</v>
      </c>
      <c r="S362" s="1">
        <v>485.70774999999998</v>
      </c>
      <c r="T362" s="1">
        <v>5719.22199</v>
      </c>
      <c r="U362" s="1">
        <v>0</v>
      </c>
      <c r="V362" s="1">
        <v>6834.2037700000001</v>
      </c>
      <c r="W362" s="1">
        <v>2416.1805899999999</v>
      </c>
      <c r="X362" s="1">
        <v>3310.29079</v>
      </c>
      <c r="Y362" s="1">
        <v>3431.6120599999999</v>
      </c>
      <c r="Z362">
        <v>1451.7148299999999</v>
      </c>
      <c r="AA362">
        <v>32.704099999999997</v>
      </c>
      <c r="AB362">
        <v>0</v>
      </c>
      <c r="AC362">
        <v>94.462090000000003</v>
      </c>
      <c r="AD362">
        <v>502.10426999999999</v>
      </c>
      <c r="AE362">
        <v>-475.07826999999997</v>
      </c>
      <c r="AF362" t="s">
        <v>119</v>
      </c>
      <c r="AG362">
        <v>150.971</v>
      </c>
      <c r="AH362">
        <v>18.670000000000002</v>
      </c>
      <c r="AI362" t="s">
        <v>3117</v>
      </c>
    </row>
    <row r="363" spans="1:35" x14ac:dyDescent="0.25">
      <c r="A363" t="s">
        <v>111</v>
      </c>
      <c r="B363" s="3" t="s">
        <v>1</v>
      </c>
      <c r="C363" s="1" t="s">
        <v>103</v>
      </c>
      <c r="D363" s="2" t="s">
        <v>44</v>
      </c>
      <c r="E363" s="1">
        <v>7976.8466099999996</v>
      </c>
      <c r="F363" s="1">
        <v>392.73743000000002</v>
      </c>
      <c r="G363" s="1">
        <v>7216.4603900000002</v>
      </c>
      <c r="H363" s="1">
        <v>8335.4621100000004</v>
      </c>
      <c r="I363" s="1">
        <v>16046.486629999999</v>
      </c>
      <c r="J363" s="1">
        <v>31676.011119999999</v>
      </c>
      <c r="K363" s="1">
        <v>10310.74669</v>
      </c>
      <c r="L363" s="1">
        <v>14318.777840000001</v>
      </c>
      <c r="M363" s="1">
        <v>0</v>
      </c>
      <c r="N363" s="1">
        <v>14332.974</v>
      </c>
      <c r="O363" s="1">
        <v>991.22934999999995</v>
      </c>
      <c r="P363" s="1">
        <v>31676.011119999999</v>
      </c>
      <c r="Q363" s="1">
        <v>11967.17748</v>
      </c>
      <c r="R363" s="1">
        <v>17357.23328</v>
      </c>
      <c r="S363" s="1">
        <v>485.58044999999998</v>
      </c>
      <c r="T363" s="1">
        <v>5142.8463099999999</v>
      </c>
      <c r="U363" s="1">
        <v>0</v>
      </c>
      <c r="V363" s="1">
        <v>5969.4513299999999</v>
      </c>
      <c r="W363" s="1">
        <v>2573.6866599999998</v>
      </c>
      <c r="X363" s="1">
        <v>3158.6666500000001</v>
      </c>
      <c r="Y363" s="1">
        <v>3044.0744599999998</v>
      </c>
      <c r="Z363">
        <v>1386.53784</v>
      </c>
      <c r="AA363">
        <v>39.349800000000002</v>
      </c>
      <c r="AB363">
        <v>0</v>
      </c>
      <c r="AC363">
        <v>34.764699999999998</v>
      </c>
      <c r="AD363">
        <v>-366.05914999999999</v>
      </c>
      <c r="AE363">
        <v>-366.04532999999998</v>
      </c>
      <c r="AF363" t="s">
        <v>119</v>
      </c>
      <c r="AG363">
        <v>228.93557000000001</v>
      </c>
      <c r="AH363">
        <v>32.279800000000002</v>
      </c>
      <c r="AI363" t="s">
        <v>3118</v>
      </c>
    </row>
    <row r="364" spans="1:35" x14ac:dyDescent="0.25">
      <c r="A364" t="s">
        <v>111</v>
      </c>
      <c r="B364" s="3" t="s">
        <v>1</v>
      </c>
      <c r="C364" s="1" t="s">
        <v>103</v>
      </c>
      <c r="D364" s="2" t="s">
        <v>45</v>
      </c>
      <c r="E364" s="1">
        <v>7825.1377400000001</v>
      </c>
      <c r="F364" s="1">
        <v>428.89836000000003</v>
      </c>
      <c r="G364" s="1">
        <v>7628.2726400000001</v>
      </c>
      <c r="H364" s="1">
        <v>8458.4220000000005</v>
      </c>
      <c r="I364" s="1">
        <v>15906.97575</v>
      </c>
      <c r="J364" s="1">
        <v>32306.187849999998</v>
      </c>
      <c r="K364" s="1">
        <v>10349.19389</v>
      </c>
      <c r="L364" s="1">
        <v>14586.289940000001</v>
      </c>
      <c r="M364" s="1">
        <v>0</v>
      </c>
      <c r="N364" s="1">
        <v>14623.51122</v>
      </c>
      <c r="O364" s="1">
        <v>1055.01505</v>
      </c>
      <c r="P364" s="1">
        <v>32306.187849999998</v>
      </c>
      <c r="Q364" s="1">
        <v>12323.724700000001</v>
      </c>
      <c r="R364" s="1">
        <v>17719.89791</v>
      </c>
      <c r="S364" s="1">
        <v>485.64616000000001</v>
      </c>
      <c r="T364" s="1">
        <v>5394.5321800000002</v>
      </c>
      <c r="U364" s="1">
        <v>0</v>
      </c>
      <c r="V364" s="1">
        <v>5921.3258900000001</v>
      </c>
      <c r="W364" s="1">
        <v>2435.94076</v>
      </c>
      <c r="X364" s="1">
        <v>3152.4540999999999</v>
      </c>
      <c r="Y364" s="1">
        <v>2817.67598</v>
      </c>
      <c r="Z364">
        <v>1355.47866</v>
      </c>
      <c r="AA364">
        <v>25.789000000000001</v>
      </c>
      <c r="AB364">
        <v>0</v>
      </c>
      <c r="AC364">
        <v>82.920010000000005</v>
      </c>
      <c r="AD364">
        <v>-611.4357</v>
      </c>
      <c r="AE364">
        <v>-537.43466999999998</v>
      </c>
      <c r="AF364" t="s">
        <v>119</v>
      </c>
      <c r="AG364">
        <v>164.97166000000001</v>
      </c>
      <c r="AH364">
        <v>24.936499999999999</v>
      </c>
      <c r="AI364" t="s">
        <v>3119</v>
      </c>
    </row>
    <row r="365" spans="1:35" x14ac:dyDescent="0.25">
      <c r="A365" t="s">
        <v>111</v>
      </c>
      <c r="B365" s="3" t="s">
        <v>1</v>
      </c>
      <c r="C365" s="1" t="s">
        <v>103</v>
      </c>
      <c r="D365" s="2" t="s">
        <v>42</v>
      </c>
      <c r="E365" s="1">
        <v>8185.9281899999996</v>
      </c>
      <c r="F365" s="1">
        <v>202.24154999999999</v>
      </c>
      <c r="G365" s="1">
        <v>7941.0626700000003</v>
      </c>
      <c r="H365" s="1">
        <v>8948.3094000000001</v>
      </c>
      <c r="I365" s="1">
        <v>16891.63668</v>
      </c>
      <c r="J365" s="1">
        <v>34217.377469999999</v>
      </c>
      <c r="K365" s="1">
        <v>10347.32451</v>
      </c>
      <c r="L365" s="1">
        <v>15576.2143</v>
      </c>
      <c r="M365" s="1">
        <v>0</v>
      </c>
      <c r="N365" s="1">
        <v>15467.397989999999</v>
      </c>
      <c r="O365" s="1">
        <v>1180.63311</v>
      </c>
      <c r="P365" s="1">
        <v>34217.377469999999</v>
      </c>
      <c r="Q365" s="1">
        <v>13494.787340000001</v>
      </c>
      <c r="R365" s="1">
        <v>18641.16317</v>
      </c>
      <c r="S365" s="1">
        <v>485.62223999999998</v>
      </c>
      <c r="T365" s="1">
        <v>5551.6412399999999</v>
      </c>
      <c r="U365" s="1">
        <v>0</v>
      </c>
      <c r="V365" s="1">
        <v>6296.0209100000002</v>
      </c>
      <c r="W365" s="1">
        <v>2492.1768299999999</v>
      </c>
      <c r="X365" s="1">
        <v>3518.0839099999998</v>
      </c>
      <c r="Y365" s="1">
        <v>3042.3769400000001</v>
      </c>
      <c r="Z365">
        <v>36.011330000000001</v>
      </c>
      <c r="AA365">
        <v>-0.86040000000000005</v>
      </c>
      <c r="AB365">
        <v>0</v>
      </c>
      <c r="AC365">
        <v>23.123670000000001</v>
      </c>
      <c r="AD365">
        <v>-832.56749000000002</v>
      </c>
      <c r="AE365">
        <v>-484.57598999999999</v>
      </c>
      <c r="AF365" t="s">
        <v>119</v>
      </c>
      <c r="AG365">
        <v>243.24323999999999</v>
      </c>
      <c r="AH365">
        <v>47.977699999999999</v>
      </c>
      <c r="AI365" t="s">
        <v>3120</v>
      </c>
    </row>
    <row r="366" spans="1:35" x14ac:dyDescent="0.25">
      <c r="A366" t="s">
        <v>111</v>
      </c>
      <c r="B366" s="3" t="s">
        <v>1</v>
      </c>
      <c r="C366" s="1" t="s">
        <v>103</v>
      </c>
      <c r="D366" s="2" t="s">
        <v>46</v>
      </c>
      <c r="E366" s="1">
        <v>7823.1688100000001</v>
      </c>
      <c r="F366" s="1">
        <v>306.24121000000002</v>
      </c>
      <c r="G366" s="1">
        <v>8772.8900300000005</v>
      </c>
      <c r="H366" s="1">
        <v>9646.8934100000006</v>
      </c>
      <c r="I366" s="1">
        <v>17342.424080000001</v>
      </c>
      <c r="J366" s="1">
        <v>34682.016770000002</v>
      </c>
      <c r="K366" s="1">
        <v>11018.134889999999</v>
      </c>
      <c r="L366" s="1">
        <v>16022.017250000001</v>
      </c>
      <c r="M366" s="1">
        <v>0</v>
      </c>
      <c r="N366" s="1">
        <v>15559.00764</v>
      </c>
      <c r="O366" s="1">
        <v>1245.16668</v>
      </c>
      <c r="P366" s="1">
        <v>34682.016770000002</v>
      </c>
      <c r="Q366" s="1">
        <v>14019.420340000001</v>
      </c>
      <c r="R366" s="1">
        <v>18659.999520000001</v>
      </c>
      <c r="S366" s="1">
        <v>485.62275</v>
      </c>
      <c r="T366" s="1">
        <v>6366.6383699999997</v>
      </c>
      <c r="U366" s="1">
        <v>0</v>
      </c>
      <c r="V366" s="1">
        <v>5954.4547199999997</v>
      </c>
      <c r="W366" s="1">
        <v>2574.6322100000002</v>
      </c>
      <c r="X366" s="1">
        <v>3394.83059</v>
      </c>
      <c r="Y366" s="1">
        <v>2892.4595199999999</v>
      </c>
      <c r="Z366">
        <v>1455.75746</v>
      </c>
      <c r="AA366">
        <v>-0.50170000000000003</v>
      </c>
      <c r="AB366">
        <v>0</v>
      </c>
      <c r="AC366">
        <v>35.470480000000002</v>
      </c>
      <c r="AD366">
        <v>-690.44104000000004</v>
      </c>
      <c r="AE366">
        <v>-421.06864000000002</v>
      </c>
      <c r="AF366" t="s">
        <v>119</v>
      </c>
      <c r="AG366">
        <v>123.53003</v>
      </c>
      <c r="AH366">
        <v>25.481400000000001</v>
      </c>
      <c r="AI366" t="s">
        <v>3117</v>
      </c>
    </row>
    <row r="367" spans="1:35" x14ac:dyDescent="0.25">
      <c r="A367" t="s">
        <v>111</v>
      </c>
      <c r="B367" s="3" t="s">
        <v>1</v>
      </c>
      <c r="C367" s="1" t="s">
        <v>103</v>
      </c>
      <c r="D367" s="2" t="s">
        <v>47</v>
      </c>
      <c r="E367" s="1">
        <v>7425.26163</v>
      </c>
      <c r="F367" s="1">
        <v>141.41631000000001</v>
      </c>
      <c r="G367" s="1">
        <v>9526.3167200000007</v>
      </c>
      <c r="H367" s="1">
        <v>10241.70896</v>
      </c>
      <c r="I367" s="1">
        <v>18079.34965</v>
      </c>
      <c r="J367" s="1">
        <v>35475.949189999999</v>
      </c>
      <c r="K367" s="1">
        <v>11666.917100000001</v>
      </c>
      <c r="L367" s="1">
        <v>16791.460739999999</v>
      </c>
      <c r="M367" s="1">
        <v>0</v>
      </c>
      <c r="N367" s="1">
        <v>15647.45356</v>
      </c>
      <c r="O367" s="1">
        <v>1285.2979800000001</v>
      </c>
      <c r="P367" s="1">
        <v>35475.949189999999</v>
      </c>
      <c r="Q367" s="1">
        <v>14351.09258</v>
      </c>
      <c r="R367" s="1">
        <v>18684.488450000001</v>
      </c>
      <c r="S367" s="1">
        <v>485.62333999999998</v>
      </c>
      <c r="T367" s="1">
        <v>6610.5265499999996</v>
      </c>
      <c r="U367" s="1">
        <v>0</v>
      </c>
      <c r="V367" s="1">
        <v>5671.6599699999997</v>
      </c>
      <c r="W367" s="1">
        <v>2716.8534500000001</v>
      </c>
      <c r="X367" s="1">
        <v>3419.64068</v>
      </c>
      <c r="Y367" s="1">
        <v>2923.64365</v>
      </c>
      <c r="Z367">
        <v>1353.36142</v>
      </c>
      <c r="AA367">
        <v>-1.9822</v>
      </c>
      <c r="AB367">
        <v>0</v>
      </c>
      <c r="AC367">
        <v>30.90288</v>
      </c>
      <c r="AD367">
        <v>-1045.95532</v>
      </c>
      <c r="AE367">
        <v>-362.86453</v>
      </c>
      <c r="AF367" t="s">
        <v>119</v>
      </c>
      <c r="AG367">
        <v>90.557000000000002</v>
      </c>
      <c r="AH367">
        <v>36.004199999999997</v>
      </c>
      <c r="AI367" t="s">
        <v>3118</v>
      </c>
    </row>
    <row r="368" spans="1:35" x14ac:dyDescent="0.25">
      <c r="A368" t="s">
        <v>111</v>
      </c>
      <c r="B368" s="3" t="s">
        <v>1</v>
      </c>
      <c r="C368" s="1" t="s">
        <v>103</v>
      </c>
      <c r="D368" s="2" t="s">
        <v>48</v>
      </c>
      <c r="E368" s="1">
        <v>7617.4125000000004</v>
      </c>
      <c r="F368" s="1">
        <v>763.69663000000003</v>
      </c>
      <c r="G368" s="1">
        <v>9499.2607599999992</v>
      </c>
      <c r="H368" s="1">
        <v>11311.391250000001</v>
      </c>
      <c r="I368" s="1">
        <v>19631.478169999998</v>
      </c>
      <c r="J368" s="1">
        <v>36090.10828</v>
      </c>
      <c r="K368" s="1">
        <v>12605.70709</v>
      </c>
      <c r="L368" s="1">
        <v>17505.279790000001</v>
      </c>
      <c r="M368" s="1">
        <v>0</v>
      </c>
      <c r="N368" s="1">
        <v>15535.53866</v>
      </c>
      <c r="O368" s="1">
        <v>1291.3692599999999</v>
      </c>
      <c r="P368" s="1">
        <v>36090.10828</v>
      </c>
      <c r="Q368" s="1">
        <v>14282.276739999999</v>
      </c>
      <c r="R368" s="1">
        <v>18584.82848</v>
      </c>
      <c r="S368" s="1">
        <v>485.62398000000002</v>
      </c>
      <c r="T368" s="1">
        <v>6883.7493899999999</v>
      </c>
      <c r="U368" s="1">
        <v>0</v>
      </c>
      <c r="V368" s="1">
        <v>5669.4958999999999</v>
      </c>
      <c r="W368" s="1">
        <v>3159.3136100000002</v>
      </c>
      <c r="X368" s="1">
        <v>3777.4202100000002</v>
      </c>
      <c r="Y368" s="1">
        <v>3051.56059</v>
      </c>
      <c r="Z368">
        <v>1457.09878</v>
      </c>
      <c r="AA368">
        <v>98.783299999999997</v>
      </c>
      <c r="AB368">
        <v>0</v>
      </c>
      <c r="AC368">
        <v>494.37714999999997</v>
      </c>
      <c r="AD368">
        <v>-990.16900999999996</v>
      </c>
      <c r="AE368">
        <v>-384.51555999999999</v>
      </c>
      <c r="AF368" t="s">
        <v>119</v>
      </c>
      <c r="AG368">
        <v>186.14834999999999</v>
      </c>
      <c r="AH368">
        <v>16.033999999999999</v>
      </c>
      <c r="AI368" t="s">
        <v>3119</v>
      </c>
    </row>
    <row r="369" spans="1:35" x14ac:dyDescent="0.25">
      <c r="A369" t="s">
        <v>111</v>
      </c>
      <c r="B369" s="3" t="s">
        <v>1</v>
      </c>
      <c r="C369" s="1" t="s">
        <v>103</v>
      </c>
      <c r="D369" s="2" t="s">
        <v>49</v>
      </c>
      <c r="E369" s="1">
        <v>9065.8775600000008</v>
      </c>
      <c r="F369" s="1">
        <v>299.93038000000001</v>
      </c>
      <c r="G369" s="1">
        <v>9263.6731999999993</v>
      </c>
      <c r="H369" s="1">
        <v>11086.013349999999</v>
      </c>
      <c r="I369" s="1">
        <v>19519.10038</v>
      </c>
      <c r="J369" s="1">
        <v>36495.447229999998</v>
      </c>
      <c r="K369" s="1">
        <v>15266.521280000001</v>
      </c>
      <c r="L369" s="1">
        <v>18123.093199999999</v>
      </c>
      <c r="M369" s="1">
        <v>0</v>
      </c>
      <c r="N369" s="1">
        <v>15258.664059999999</v>
      </c>
      <c r="O369" s="1">
        <v>1296.57591</v>
      </c>
      <c r="P369" s="1">
        <v>36495.447229999998</v>
      </c>
      <c r="Q369" s="1">
        <v>13741.76971</v>
      </c>
      <c r="R369" s="1">
        <v>18372.354039999998</v>
      </c>
      <c r="S369" s="1">
        <v>485.55777999999998</v>
      </c>
      <c r="T369" s="1">
        <v>6969.56567</v>
      </c>
      <c r="U369" s="1">
        <v>0</v>
      </c>
      <c r="V369" s="1">
        <v>6708.0624100000005</v>
      </c>
      <c r="W369" s="1">
        <v>3699.7169699999999</v>
      </c>
      <c r="X369" s="1">
        <v>4018.6891099999998</v>
      </c>
      <c r="Y369" s="1">
        <v>3218.0218399999999</v>
      </c>
      <c r="Z369">
        <v>244.07092</v>
      </c>
      <c r="AA369">
        <v>16.270800000000001</v>
      </c>
      <c r="AB369">
        <v>0</v>
      </c>
      <c r="AC369">
        <v>36.935229999999997</v>
      </c>
      <c r="AD369">
        <v>-1690.0423900000001</v>
      </c>
      <c r="AE369">
        <v>-405.98016000000001</v>
      </c>
      <c r="AF369" t="s">
        <v>119</v>
      </c>
      <c r="AG369">
        <v>252.9408</v>
      </c>
      <c r="AH369">
        <v>39.2714</v>
      </c>
      <c r="AI369" t="s">
        <v>3120</v>
      </c>
    </row>
    <row r="370" spans="1:35" x14ac:dyDescent="0.25">
      <c r="A370" t="s">
        <v>111</v>
      </c>
      <c r="B370" s="3" t="s">
        <v>1</v>
      </c>
      <c r="C370" s="1" t="s">
        <v>103</v>
      </c>
      <c r="D370" s="2" t="s">
        <v>50</v>
      </c>
      <c r="E370" s="1">
        <v>8771.5462700000007</v>
      </c>
      <c r="F370" s="1">
        <v>570.92056000000002</v>
      </c>
      <c r="G370" s="1">
        <v>9038.4176900000002</v>
      </c>
      <c r="H370" s="1">
        <v>10011.90784</v>
      </c>
      <c r="I370" s="1">
        <v>18701.143800000002</v>
      </c>
      <c r="J370" s="1">
        <v>37081.195039999999</v>
      </c>
      <c r="K370" s="1">
        <v>14906.05248</v>
      </c>
      <c r="L370" s="1">
        <v>18703.682379999998</v>
      </c>
      <c r="M370" s="1">
        <v>0</v>
      </c>
      <c r="N370" s="1">
        <v>15357.00056</v>
      </c>
      <c r="O370" s="1">
        <v>1389.5374899999999</v>
      </c>
      <c r="P370" s="1">
        <v>37081.195039999999</v>
      </c>
      <c r="Q370" s="1">
        <v>14404.57488</v>
      </c>
      <c r="R370" s="1">
        <v>18377.512650000001</v>
      </c>
      <c r="S370" s="1">
        <v>485.55797999999999</v>
      </c>
      <c r="T370" s="1">
        <v>7609.0088699999997</v>
      </c>
      <c r="U370" s="1">
        <v>0</v>
      </c>
      <c r="V370" s="1">
        <v>6506.9034300000003</v>
      </c>
      <c r="W370" s="1">
        <v>3697.01658</v>
      </c>
      <c r="X370" s="1">
        <v>3775.6255799999999</v>
      </c>
      <c r="Y370" s="1">
        <v>3513.8216400000001</v>
      </c>
      <c r="Z370">
        <v>1645.73135</v>
      </c>
      <c r="AA370">
        <v>3.9811000000000001</v>
      </c>
      <c r="AB370">
        <v>0</v>
      </c>
      <c r="AC370">
        <v>135.40747999999999</v>
      </c>
      <c r="AD370">
        <v>-1310.00801</v>
      </c>
      <c r="AE370">
        <v>-402.56957999999997</v>
      </c>
      <c r="AF370" t="s">
        <v>119</v>
      </c>
      <c r="AG370">
        <v>193.14581000000001</v>
      </c>
      <c r="AH370">
        <v>22.228100000000001</v>
      </c>
      <c r="AI370" t="s">
        <v>3117</v>
      </c>
    </row>
    <row r="371" spans="1:35" x14ac:dyDescent="0.25">
      <c r="A371" t="s">
        <v>111</v>
      </c>
      <c r="B371" s="3" t="s">
        <v>1</v>
      </c>
      <c r="C371" s="1" t="s">
        <v>103</v>
      </c>
      <c r="D371" s="2" t="s">
        <v>51</v>
      </c>
      <c r="E371" s="1">
        <v>8011.4624899999999</v>
      </c>
      <c r="F371" s="1">
        <v>498.35025999999999</v>
      </c>
      <c r="G371" s="1">
        <v>8700.9535099999994</v>
      </c>
      <c r="H371" s="1">
        <v>9758.9688800000004</v>
      </c>
      <c r="I371" s="1">
        <v>18043.641309999999</v>
      </c>
      <c r="J371" s="1">
        <v>35607.373269999996</v>
      </c>
      <c r="K371" s="1">
        <v>14378.76355</v>
      </c>
      <c r="L371" s="1">
        <v>18133.172170000002</v>
      </c>
      <c r="M371" s="1">
        <v>0</v>
      </c>
      <c r="N371" s="1">
        <v>14619.46249</v>
      </c>
      <c r="O371" s="1">
        <v>1366.5522100000001</v>
      </c>
      <c r="P371" s="1">
        <v>35607.373269999996</v>
      </c>
      <c r="Q371" s="1">
        <v>13706.87909</v>
      </c>
      <c r="R371" s="1">
        <v>17474.201089999999</v>
      </c>
      <c r="S371" s="1">
        <v>485.36281000000002</v>
      </c>
      <c r="T371" s="1">
        <v>7516.8288599999996</v>
      </c>
      <c r="U371" s="1">
        <v>0</v>
      </c>
      <c r="V371" s="1">
        <v>5808.0436499999996</v>
      </c>
      <c r="W371" s="1">
        <v>3382.1297399999999</v>
      </c>
      <c r="X371" s="1">
        <v>3934.8166900000001</v>
      </c>
      <c r="Y371" s="1">
        <v>3115.1584200000002</v>
      </c>
      <c r="Z371">
        <v>1505.5748900000001</v>
      </c>
      <c r="AA371">
        <v>-0.3453</v>
      </c>
      <c r="AB371">
        <v>0</v>
      </c>
      <c r="AC371">
        <v>15.245749999999999</v>
      </c>
      <c r="AD371">
        <v>-1258.9217599999999</v>
      </c>
      <c r="AE371">
        <v>-470.32386000000002</v>
      </c>
      <c r="AF371" t="s">
        <v>119</v>
      </c>
      <c r="AG371">
        <v>227.98466999999999</v>
      </c>
      <c r="AH371">
        <v>29.681999999999999</v>
      </c>
      <c r="AI371" t="s">
        <v>3118</v>
      </c>
    </row>
    <row r="372" spans="1:35" x14ac:dyDescent="0.25">
      <c r="A372" t="s">
        <v>111</v>
      </c>
      <c r="B372" s="3" t="s">
        <v>1</v>
      </c>
      <c r="C372" s="1" t="s">
        <v>103</v>
      </c>
      <c r="D372" s="2" t="s">
        <v>52</v>
      </c>
      <c r="E372" s="1">
        <v>3944.8068600000001</v>
      </c>
      <c r="F372" s="1">
        <v>16.36318</v>
      </c>
      <c r="G372" s="1">
        <v>7655.7426699999996</v>
      </c>
      <c r="H372" s="1">
        <v>8636.2905499999997</v>
      </c>
      <c r="I372" s="1">
        <v>16889.86447</v>
      </c>
      <c r="J372" s="1">
        <v>33344.638989999999</v>
      </c>
      <c r="K372" s="1">
        <v>12845.718999999999</v>
      </c>
      <c r="L372" s="1">
        <v>16770.322339999999</v>
      </c>
      <c r="M372" s="1">
        <v>0</v>
      </c>
      <c r="N372" s="1">
        <v>13755.97199</v>
      </c>
      <c r="O372" s="1">
        <v>1358.86761</v>
      </c>
      <c r="P372" s="1">
        <v>33344.638989999999</v>
      </c>
      <c r="Q372" s="1">
        <v>12922.915370000001</v>
      </c>
      <c r="R372" s="1">
        <v>16574.316650000001</v>
      </c>
      <c r="S372" s="1">
        <v>485.36295999999999</v>
      </c>
      <c r="T372" s="1">
        <v>7621.5970500000003</v>
      </c>
      <c r="U372" s="1">
        <v>0</v>
      </c>
      <c r="V372" s="1">
        <v>2648.74827</v>
      </c>
      <c r="W372" s="1">
        <v>2098.2719200000001</v>
      </c>
      <c r="X372" s="1">
        <v>3571.2643699999999</v>
      </c>
      <c r="Y372" s="1">
        <v>3203.5009300000002</v>
      </c>
      <c r="Z372">
        <v>1284.00884</v>
      </c>
      <c r="AA372">
        <v>-53.140999999999998</v>
      </c>
      <c r="AB372">
        <v>0</v>
      </c>
      <c r="AC372">
        <v>156.76743999999999</v>
      </c>
      <c r="AD372">
        <v>129.23573999999999</v>
      </c>
      <c r="AE372">
        <v>-330.70508999999998</v>
      </c>
      <c r="AF372" t="s">
        <v>119</v>
      </c>
      <c r="AG372">
        <v>-2.9127200000000002</v>
      </c>
      <c r="AH372" t="s">
        <v>124</v>
      </c>
      <c r="AI372" t="s">
        <v>3119</v>
      </c>
    </row>
    <row r="373" spans="1:35" x14ac:dyDescent="0.25">
      <c r="A373" t="s">
        <v>111</v>
      </c>
      <c r="B373" s="3" t="s">
        <v>1</v>
      </c>
      <c r="C373" s="1" t="s">
        <v>103</v>
      </c>
      <c r="D373" s="2" t="s">
        <v>53</v>
      </c>
      <c r="E373" s="1">
        <v>8014.3774400000002</v>
      </c>
      <c r="F373" s="1">
        <v>164.10476</v>
      </c>
      <c r="G373" s="1">
        <v>4514.8605299999999</v>
      </c>
      <c r="H373" s="1">
        <v>5616.9218899999996</v>
      </c>
      <c r="I373" s="1">
        <v>14309.418729999999</v>
      </c>
      <c r="J373" s="1">
        <v>31038.300029999999</v>
      </c>
      <c r="K373" s="1">
        <v>11389.249820000001</v>
      </c>
      <c r="L373" s="1">
        <v>14368.94364</v>
      </c>
      <c r="M373" s="1">
        <v>0</v>
      </c>
      <c r="N373" s="1">
        <v>13825.63587</v>
      </c>
      <c r="O373" s="1">
        <v>1361.40599</v>
      </c>
      <c r="P373" s="1">
        <v>31038.300029999999</v>
      </c>
      <c r="Q373" s="1">
        <v>13147.200500000001</v>
      </c>
      <c r="R373" s="1">
        <v>16669.356390000001</v>
      </c>
      <c r="S373" s="1">
        <v>485.33247</v>
      </c>
      <c r="T373" s="1">
        <v>3756.3708799999999</v>
      </c>
      <c r="U373" s="1">
        <v>0</v>
      </c>
      <c r="V373" s="1">
        <v>5800.8775800000003</v>
      </c>
      <c r="W373" s="1">
        <v>3065.60302</v>
      </c>
      <c r="X373" s="1">
        <v>3944.9733299999998</v>
      </c>
      <c r="Y373" s="1">
        <v>3303.7584499999998</v>
      </c>
      <c r="Z373">
        <v>-81.002219999999994</v>
      </c>
      <c r="AA373">
        <v>-16.491299999999999</v>
      </c>
      <c r="AB373">
        <v>0</v>
      </c>
      <c r="AC373">
        <v>8.5965000000000007</v>
      </c>
      <c r="AD373">
        <v>-851.35038999999995</v>
      </c>
      <c r="AE373">
        <v>-510.45522</v>
      </c>
      <c r="AF373" t="s">
        <v>119</v>
      </c>
      <c r="AG373">
        <v>264.87427000000002</v>
      </c>
      <c r="AH373">
        <v>55.6355</v>
      </c>
      <c r="AI373" t="s">
        <v>3120</v>
      </c>
    </row>
    <row r="374" spans="1:35" x14ac:dyDescent="0.25">
      <c r="A374" t="s">
        <v>111</v>
      </c>
      <c r="B374" s="3" t="s">
        <v>1</v>
      </c>
      <c r="C374" s="1" t="s">
        <v>103</v>
      </c>
      <c r="D374" s="2" t="s">
        <v>54</v>
      </c>
      <c r="E374" s="1">
        <v>8011.1155200000003</v>
      </c>
      <c r="F374" s="1">
        <v>342.86004000000003</v>
      </c>
      <c r="G374" s="1">
        <v>5440.7832399999998</v>
      </c>
      <c r="H374" s="1">
        <v>6406.3417399999998</v>
      </c>
      <c r="I374" s="1">
        <v>14630.83267</v>
      </c>
      <c r="J374" s="1">
        <v>31685.149600000001</v>
      </c>
      <c r="K374" s="1">
        <v>11263.450419999999</v>
      </c>
      <c r="L374" s="1">
        <v>14426.12514</v>
      </c>
      <c r="M374" s="1">
        <v>0</v>
      </c>
      <c r="N374" s="1">
        <v>14333.2628</v>
      </c>
      <c r="O374" s="1">
        <v>1360.92274</v>
      </c>
      <c r="P374" s="1">
        <v>31685.149600000001</v>
      </c>
      <c r="Q374" s="1">
        <v>12854.670270000001</v>
      </c>
      <c r="R374" s="1">
        <v>17259.02447</v>
      </c>
      <c r="S374" s="1">
        <v>485.33278999999999</v>
      </c>
      <c r="T374" s="1">
        <v>3561.8116100000002</v>
      </c>
      <c r="U374" s="1">
        <v>0</v>
      </c>
      <c r="V374" s="1">
        <v>5880.1310400000002</v>
      </c>
      <c r="W374" s="1">
        <v>3175.5937399999998</v>
      </c>
      <c r="X374" s="1">
        <v>3631.3571400000001</v>
      </c>
      <c r="Y374" s="1">
        <v>3285.8838599999999</v>
      </c>
      <c r="Z374">
        <v>1654.0850399999999</v>
      </c>
      <c r="AA374">
        <v>-4.2640000000000002</v>
      </c>
      <c r="AB374">
        <v>0</v>
      </c>
      <c r="AC374">
        <v>28.092420000000001</v>
      </c>
      <c r="AD374">
        <v>-1523.58825</v>
      </c>
      <c r="AE374">
        <v>-572.66947000000005</v>
      </c>
      <c r="AF374" t="s">
        <v>119</v>
      </c>
      <c r="AG374">
        <v>96.055279999999996</v>
      </c>
      <c r="AH374">
        <v>18.8215</v>
      </c>
      <c r="AI374" t="s">
        <v>3117</v>
      </c>
    </row>
    <row r="375" spans="1:35" x14ac:dyDescent="0.25">
      <c r="A375" t="s">
        <v>111</v>
      </c>
      <c r="B375" s="3" t="s">
        <v>1</v>
      </c>
      <c r="C375" s="1" t="s">
        <v>103</v>
      </c>
      <c r="D375" s="2" t="s">
        <v>55</v>
      </c>
      <c r="E375" s="1">
        <v>7844.2823500000004</v>
      </c>
      <c r="F375" s="1">
        <v>358.87616000000003</v>
      </c>
      <c r="G375" s="1">
        <v>4665.9543800000001</v>
      </c>
      <c r="H375" s="1">
        <v>5770.8085499999997</v>
      </c>
      <c r="I375" s="1">
        <v>13997.16005</v>
      </c>
      <c r="J375" s="1">
        <v>30331.0857</v>
      </c>
      <c r="K375" s="1">
        <v>11259.027110000001</v>
      </c>
      <c r="L375" s="1">
        <v>14398.222110000001</v>
      </c>
      <c r="M375" s="1">
        <v>0</v>
      </c>
      <c r="N375" s="1">
        <v>13110.14608</v>
      </c>
      <c r="O375" s="1">
        <v>1332.2417</v>
      </c>
      <c r="P375" s="1">
        <v>30331.0857</v>
      </c>
      <c r="Q375" s="1">
        <v>12737.35598</v>
      </c>
      <c r="R375" s="1">
        <v>15932.863600000001</v>
      </c>
      <c r="S375" s="1">
        <v>461.33530000000002</v>
      </c>
      <c r="T375" s="1">
        <v>3444.5616799999998</v>
      </c>
      <c r="U375" s="1">
        <v>0</v>
      </c>
      <c r="V375" s="1">
        <v>5598.2256799999996</v>
      </c>
      <c r="W375" s="1">
        <v>3068.8481700000002</v>
      </c>
      <c r="X375" s="1">
        <v>3882.4161199999999</v>
      </c>
      <c r="Y375" s="1">
        <v>3108.5454599999998</v>
      </c>
      <c r="Z375">
        <v>1728.4468300000001</v>
      </c>
      <c r="AA375">
        <v>-9.9847999999999999</v>
      </c>
      <c r="AB375">
        <v>0</v>
      </c>
      <c r="AC375">
        <v>88.044560000000004</v>
      </c>
      <c r="AD375">
        <v>-1648.7284299999999</v>
      </c>
      <c r="AE375">
        <v>-568.37168999999994</v>
      </c>
      <c r="AF375" t="s">
        <v>119</v>
      </c>
      <c r="AG375">
        <v>196.53447</v>
      </c>
      <c r="AH375">
        <v>31.8352</v>
      </c>
      <c r="AI375" t="s">
        <v>3118</v>
      </c>
    </row>
    <row r="376" spans="1:35" x14ac:dyDescent="0.25">
      <c r="A376" t="s">
        <v>111</v>
      </c>
      <c r="B376" s="3" t="s">
        <v>1</v>
      </c>
      <c r="C376" s="1" t="s">
        <v>103</v>
      </c>
      <c r="D376" s="2" t="s">
        <v>56</v>
      </c>
      <c r="E376" s="1">
        <v>8419.8545099999992</v>
      </c>
      <c r="F376" s="1">
        <v>375.85007999999999</v>
      </c>
      <c r="G376" s="1">
        <v>4827.04468</v>
      </c>
      <c r="H376" s="1">
        <v>5915.6655700000001</v>
      </c>
      <c r="I376" s="1">
        <v>14201.36411</v>
      </c>
      <c r="J376" s="1">
        <v>30876.625390000001</v>
      </c>
      <c r="K376" s="1">
        <v>11681.35664</v>
      </c>
      <c r="L376" s="1">
        <v>14953.40755</v>
      </c>
      <c r="M376" s="1">
        <v>0</v>
      </c>
      <c r="N376" s="1">
        <v>12923.44044</v>
      </c>
      <c r="O376" s="1">
        <v>1335.6682599999999</v>
      </c>
      <c r="P376" s="1">
        <v>30876.625390000001</v>
      </c>
      <c r="Q376" s="1">
        <v>12406.392610000001</v>
      </c>
      <c r="R376" s="1">
        <v>15923.217839999999</v>
      </c>
      <c r="S376" s="1">
        <v>461.33551</v>
      </c>
      <c r="T376" s="1">
        <v>3497.8708299999998</v>
      </c>
      <c r="U376" s="1">
        <v>0</v>
      </c>
      <c r="V376" s="1">
        <v>5997.3930799999998</v>
      </c>
      <c r="W376" s="1">
        <v>3217.5906399999999</v>
      </c>
      <c r="X376" s="1">
        <v>3874.3796299999999</v>
      </c>
      <c r="Y376" s="1">
        <v>3215.50315</v>
      </c>
      <c r="Z376">
        <v>1841.1560400000001</v>
      </c>
      <c r="AA376">
        <v>-8.0950000000000006</v>
      </c>
      <c r="AB376">
        <v>0</v>
      </c>
      <c r="AC376">
        <v>90.225920000000002</v>
      </c>
      <c r="AD376">
        <v>-1950.6703600000001</v>
      </c>
      <c r="AE376">
        <v>-623.70461</v>
      </c>
      <c r="AF376" t="s">
        <v>119</v>
      </c>
      <c r="AG376">
        <v>215.55876000000001</v>
      </c>
      <c r="AH376">
        <v>32.000900000000001</v>
      </c>
      <c r="AI376" t="s">
        <v>3119</v>
      </c>
    </row>
    <row r="377" spans="1:35" x14ac:dyDescent="0.25">
      <c r="A377" t="s">
        <v>111</v>
      </c>
      <c r="B377" s="3" t="s">
        <v>1</v>
      </c>
      <c r="C377" s="1" t="s">
        <v>103</v>
      </c>
      <c r="D377" s="2" t="s">
        <v>57</v>
      </c>
      <c r="E377" s="1">
        <v>9319.2127799999998</v>
      </c>
      <c r="F377" s="1">
        <v>-18.247450000000001</v>
      </c>
      <c r="G377" s="1">
        <v>4599.9186399999999</v>
      </c>
      <c r="H377" s="1">
        <v>6305.9559499999996</v>
      </c>
      <c r="I377" s="1">
        <v>14640.528389999999</v>
      </c>
      <c r="J377" s="1">
        <v>30700.92858</v>
      </c>
      <c r="K377" s="1">
        <v>12089.72077</v>
      </c>
      <c r="L377" s="1">
        <v>15215.73819</v>
      </c>
      <c r="M377" s="1">
        <v>0</v>
      </c>
      <c r="N377" s="1">
        <v>12567.502549999999</v>
      </c>
      <c r="O377" s="1">
        <v>1299.2058099999999</v>
      </c>
      <c r="P377" s="1">
        <v>30700.92858</v>
      </c>
      <c r="Q377" s="1">
        <v>11863.43254</v>
      </c>
      <c r="R377" s="1">
        <v>15485.19039</v>
      </c>
      <c r="S377" s="1">
        <v>461.39733999999999</v>
      </c>
      <c r="T377" s="1">
        <v>3388.1146899999999</v>
      </c>
      <c r="U377" s="1">
        <v>0</v>
      </c>
      <c r="V377" s="1">
        <v>6600.0990700000002</v>
      </c>
      <c r="W377" s="1">
        <v>3599.9006199999999</v>
      </c>
      <c r="X377" s="1">
        <v>3975.9948199999999</v>
      </c>
      <c r="Y377" s="1">
        <v>3175.6699699999999</v>
      </c>
      <c r="Z377">
        <v>-77.673490000000001</v>
      </c>
      <c r="AA377">
        <v>3.1600000000000003E-2</v>
      </c>
      <c r="AB377">
        <v>2.86978</v>
      </c>
      <c r="AC377">
        <v>97.482169999999996</v>
      </c>
      <c r="AD377">
        <v>-2332.4247999999998</v>
      </c>
      <c r="AE377">
        <v>-574.73150999999996</v>
      </c>
      <c r="AF377" t="s">
        <v>119</v>
      </c>
      <c r="AG377">
        <v>-154.91381000000001</v>
      </c>
      <c r="AH377" t="s">
        <v>124</v>
      </c>
      <c r="AI377" t="s">
        <v>3120</v>
      </c>
    </row>
    <row r="378" spans="1:35" x14ac:dyDescent="0.25">
      <c r="A378" t="s">
        <v>111</v>
      </c>
      <c r="B378" s="3" t="s">
        <v>1</v>
      </c>
      <c r="C378" s="1" t="s">
        <v>103</v>
      </c>
      <c r="D378" s="2" t="s">
        <v>58</v>
      </c>
      <c r="E378" s="1">
        <v>8288.7481299999999</v>
      </c>
      <c r="F378" s="1">
        <v>406.48953999999998</v>
      </c>
      <c r="G378" s="1">
        <v>3682.3588399999999</v>
      </c>
      <c r="H378" s="1">
        <v>5985.3711899999998</v>
      </c>
      <c r="I378" s="1">
        <v>14208.266879999999</v>
      </c>
      <c r="J378" s="1">
        <v>29362.69427</v>
      </c>
      <c r="K378" s="1">
        <v>10842.674209999999</v>
      </c>
      <c r="L378" s="1">
        <v>13935.42361</v>
      </c>
      <c r="M378" s="1">
        <v>0</v>
      </c>
      <c r="N378" s="1">
        <v>12631.381310000001</v>
      </c>
      <c r="O378" s="1">
        <v>1312.17245</v>
      </c>
      <c r="P378" s="1">
        <v>29362.69427</v>
      </c>
      <c r="Q378" s="1">
        <v>12003.70962</v>
      </c>
      <c r="R378" s="1">
        <v>15427.27067</v>
      </c>
      <c r="S378" s="1">
        <v>461.23408999999998</v>
      </c>
      <c r="T378" s="1">
        <v>3707.7610199999999</v>
      </c>
      <c r="U378" s="1">
        <v>0</v>
      </c>
      <c r="V378" s="1">
        <v>5960.4065099999998</v>
      </c>
      <c r="W378" s="1">
        <v>3329.5629600000002</v>
      </c>
      <c r="X378" s="1">
        <v>3501.0253899999998</v>
      </c>
      <c r="Y378" s="1">
        <v>3553.0055200000002</v>
      </c>
      <c r="Z378">
        <v>1798.8789200000001</v>
      </c>
      <c r="AA378">
        <v>1.7467999999999999</v>
      </c>
      <c r="AB378">
        <v>0</v>
      </c>
      <c r="AC378">
        <v>132.55251999999999</v>
      </c>
      <c r="AD378">
        <v>-1006.70829</v>
      </c>
      <c r="AE378">
        <v>-521.83384000000001</v>
      </c>
      <c r="AF378" t="s">
        <v>119</v>
      </c>
      <c r="AG378">
        <v>150.82714000000001</v>
      </c>
      <c r="AH378">
        <v>22.384799999999998</v>
      </c>
      <c r="AI378" t="s">
        <v>3117</v>
      </c>
    </row>
    <row r="379" spans="1:35" x14ac:dyDescent="0.25">
      <c r="A379" t="s">
        <v>111</v>
      </c>
      <c r="B379" s="3" t="s">
        <v>1</v>
      </c>
      <c r="C379" s="1" t="s">
        <v>103</v>
      </c>
      <c r="D379" s="2" t="s">
        <v>59</v>
      </c>
      <c r="E379" s="1">
        <v>8300.3478400000004</v>
      </c>
      <c r="F379" s="1">
        <v>442.97483</v>
      </c>
      <c r="G379" s="1">
        <v>4703.9783699999998</v>
      </c>
      <c r="H379" s="1">
        <v>6523.0028700000003</v>
      </c>
      <c r="I379" s="1">
        <v>14306.05769</v>
      </c>
      <c r="J379" s="1">
        <v>28398.060659999999</v>
      </c>
      <c r="K379" s="1">
        <v>10705.423339999999</v>
      </c>
      <c r="L379" s="1">
        <v>13631.98624</v>
      </c>
      <c r="M379" s="1">
        <v>0</v>
      </c>
      <c r="N379" s="1">
        <v>12168.762070000001</v>
      </c>
      <c r="O379" s="1">
        <v>1268.5817199999999</v>
      </c>
      <c r="P379" s="1">
        <v>28398.060659999999</v>
      </c>
      <c r="Q379" s="1">
        <v>11385.37221</v>
      </c>
      <c r="R379" s="1">
        <v>14766.074420000001</v>
      </c>
      <c r="S379" s="1">
        <v>460.54741999999999</v>
      </c>
      <c r="T379" s="1">
        <v>3361.9155799999999</v>
      </c>
      <c r="U379" s="1">
        <v>0</v>
      </c>
      <c r="V379" s="1">
        <v>5822.2230499999996</v>
      </c>
      <c r="W379" s="1">
        <v>4318.9759599999998</v>
      </c>
      <c r="X379" s="1">
        <v>3377.0100900000002</v>
      </c>
      <c r="Y379" s="1">
        <v>3188.14813</v>
      </c>
      <c r="Z379">
        <v>1755.65048</v>
      </c>
      <c r="AA379">
        <v>-2.0607000000000002</v>
      </c>
      <c r="AB379">
        <v>0</v>
      </c>
      <c r="AC379">
        <v>118.49142999999999</v>
      </c>
      <c r="AD379">
        <v>-1536.43209</v>
      </c>
      <c r="AE379">
        <v>-566.07479999999998</v>
      </c>
      <c r="AF379" t="s">
        <v>119</v>
      </c>
      <c r="AG379">
        <v>285.68533000000002</v>
      </c>
      <c r="AH379">
        <v>32.722700000000003</v>
      </c>
      <c r="AI379" t="s">
        <v>3118</v>
      </c>
    </row>
    <row r="380" spans="1:35" x14ac:dyDescent="0.25">
      <c r="A380" t="s">
        <v>111</v>
      </c>
      <c r="B380" s="3" t="s">
        <v>1</v>
      </c>
      <c r="C380" s="1" t="s">
        <v>103</v>
      </c>
      <c r="D380" s="2" t="s">
        <v>60</v>
      </c>
      <c r="E380" s="1">
        <v>8908.9591400000008</v>
      </c>
      <c r="F380" s="1">
        <v>775.09927000000005</v>
      </c>
      <c r="G380" s="1">
        <v>6194.9207999999999</v>
      </c>
      <c r="H380" s="1">
        <v>8323.7642500000002</v>
      </c>
      <c r="I380" s="1">
        <v>15877.69809</v>
      </c>
      <c r="J380" s="1">
        <v>30168.405869999999</v>
      </c>
      <c r="K380" s="1">
        <v>10729.13242</v>
      </c>
      <c r="L380" s="1">
        <v>15323.178040000001</v>
      </c>
      <c r="M380" s="1">
        <v>0</v>
      </c>
      <c r="N380" s="1">
        <v>12065.518249999999</v>
      </c>
      <c r="O380" s="1">
        <v>1297.97911</v>
      </c>
      <c r="P380" s="1">
        <v>30168.405869999999</v>
      </c>
      <c r="Q380" s="1">
        <v>11852.066419999999</v>
      </c>
      <c r="R380" s="1">
        <v>14845.22783</v>
      </c>
      <c r="S380" s="1">
        <v>441.74558000000002</v>
      </c>
      <c r="T380" s="1">
        <v>5286.0431099999996</v>
      </c>
      <c r="U380" s="1">
        <v>0</v>
      </c>
      <c r="V380" s="1">
        <v>6251.5339400000003</v>
      </c>
      <c r="W380" s="1">
        <v>4179.1322200000004</v>
      </c>
      <c r="X380" s="1">
        <v>3354.9351499999998</v>
      </c>
      <c r="Y380" s="1">
        <v>2998.3941799999998</v>
      </c>
      <c r="Z380">
        <v>1606.67634</v>
      </c>
      <c r="AA380">
        <v>13.591799999999999</v>
      </c>
      <c r="AB380">
        <v>0</v>
      </c>
      <c r="AC380">
        <v>107.01011</v>
      </c>
      <c r="AD380">
        <v>-1431.3335</v>
      </c>
      <c r="AE380">
        <v>-598.40311999999994</v>
      </c>
      <c r="AF380" t="s">
        <v>119</v>
      </c>
      <c r="AG380">
        <v>267.94479000000001</v>
      </c>
      <c r="AH380">
        <v>22.173500000000001</v>
      </c>
      <c r="AI380" t="s">
        <v>3119</v>
      </c>
    </row>
    <row r="381" spans="1:35" x14ac:dyDescent="0.25">
      <c r="A381" t="s">
        <v>111</v>
      </c>
      <c r="B381" s="3" t="s">
        <v>1</v>
      </c>
      <c r="C381" s="1" t="s">
        <v>103</v>
      </c>
      <c r="D381" s="2" t="s">
        <v>61</v>
      </c>
      <c r="E381" s="1">
        <v>9720.2113700000009</v>
      </c>
      <c r="F381" s="1">
        <v>484.04503</v>
      </c>
      <c r="G381" s="1">
        <v>6500.8053600000003</v>
      </c>
      <c r="H381" s="1">
        <v>8917.7820699999993</v>
      </c>
      <c r="I381" s="1">
        <v>18276.739249999999</v>
      </c>
      <c r="J381" s="1">
        <v>31456.411260000001</v>
      </c>
      <c r="K381" s="1">
        <v>11696.90748</v>
      </c>
      <c r="L381" s="1">
        <v>16436.15727</v>
      </c>
      <c r="M381" s="1">
        <v>0</v>
      </c>
      <c r="N381" s="1">
        <v>12218.46487</v>
      </c>
      <c r="O381" s="1">
        <v>1354.62555</v>
      </c>
      <c r="P381" s="1">
        <v>31456.411260000001</v>
      </c>
      <c r="Q381" s="1">
        <v>11743.722599999999</v>
      </c>
      <c r="R381" s="1">
        <v>15020.254000000001</v>
      </c>
      <c r="S381" s="1">
        <v>441.73743000000002</v>
      </c>
      <c r="T381" s="1">
        <v>5441.4484000000002</v>
      </c>
      <c r="U381" s="1">
        <v>0</v>
      </c>
      <c r="V381" s="1">
        <v>6733.8169900000003</v>
      </c>
      <c r="W381" s="1">
        <v>4823.1064900000001</v>
      </c>
      <c r="X381" s="1">
        <v>3613.02216</v>
      </c>
      <c r="Y381" s="1">
        <v>3322.96047</v>
      </c>
      <c r="Z381">
        <v>18.28539</v>
      </c>
      <c r="AA381">
        <v>12.5067</v>
      </c>
      <c r="AB381">
        <v>3.4085000000000001</v>
      </c>
      <c r="AC381">
        <v>33.12462</v>
      </c>
      <c r="AD381">
        <v>-541.84834000000001</v>
      </c>
      <c r="AE381">
        <v>-692.42506000000003</v>
      </c>
      <c r="AF381" t="s">
        <v>119</v>
      </c>
      <c r="AG381">
        <v>326.55714999999998</v>
      </c>
      <c r="AH381">
        <v>35.200099999999999</v>
      </c>
      <c r="AI381" t="s">
        <v>3120</v>
      </c>
    </row>
    <row r="382" spans="1:35" x14ac:dyDescent="0.25">
      <c r="A382" t="s">
        <v>111</v>
      </c>
      <c r="B382" s="3" t="s">
        <v>1</v>
      </c>
      <c r="C382" s="1" t="s">
        <v>103</v>
      </c>
      <c r="D382" s="2" t="s">
        <v>62</v>
      </c>
      <c r="E382" s="1">
        <v>7935.2510300000004</v>
      </c>
      <c r="F382" s="1">
        <v>533.70622000000003</v>
      </c>
      <c r="G382" s="1">
        <v>5840.2361600000004</v>
      </c>
      <c r="H382" s="1">
        <v>9165.8898100000006</v>
      </c>
      <c r="I382" s="1">
        <v>17818.635399999999</v>
      </c>
      <c r="J382" s="1">
        <v>29739.272850000001</v>
      </c>
      <c r="K382" s="1">
        <v>10702.90761</v>
      </c>
      <c r="L382" s="1">
        <v>15378.16841</v>
      </c>
      <c r="M382" s="1">
        <v>0</v>
      </c>
      <c r="N382" s="1">
        <v>11637.696980000001</v>
      </c>
      <c r="O382" s="1">
        <v>1277.2939100000001</v>
      </c>
      <c r="P382" s="1">
        <v>29739.272850000001</v>
      </c>
      <c r="Q382" s="1">
        <v>10633.852699999999</v>
      </c>
      <c r="R382" s="1">
        <v>14361.104439999999</v>
      </c>
      <c r="S382" s="1">
        <v>441.23594000000003</v>
      </c>
      <c r="T382" s="1">
        <v>5825.0188600000001</v>
      </c>
      <c r="U382" s="1">
        <v>0</v>
      </c>
      <c r="V382" s="1">
        <v>5621.5030800000004</v>
      </c>
      <c r="W382" s="1">
        <v>3583.6196500000001</v>
      </c>
      <c r="X382" s="1">
        <v>3102.9875200000001</v>
      </c>
      <c r="Y382" s="1">
        <v>3202.0419900000002</v>
      </c>
      <c r="Z382">
        <v>1541.67887</v>
      </c>
      <c r="AA382">
        <v>18.6952</v>
      </c>
      <c r="AB382">
        <v>0</v>
      </c>
      <c r="AC382">
        <v>87.62818</v>
      </c>
      <c r="AD382">
        <v>184.88037</v>
      </c>
      <c r="AE382">
        <v>-406.22363999999999</v>
      </c>
      <c r="AF382" t="s">
        <v>119</v>
      </c>
      <c r="AG382">
        <v>189.41713999999999</v>
      </c>
      <c r="AH382">
        <v>21.6328</v>
      </c>
      <c r="AI382" t="s">
        <v>3117</v>
      </c>
    </row>
    <row r="383" spans="1:35" x14ac:dyDescent="0.25">
      <c r="A383" t="s">
        <v>111</v>
      </c>
      <c r="B383" s="3" t="s">
        <v>1</v>
      </c>
      <c r="C383" s="1" t="s">
        <v>103</v>
      </c>
      <c r="D383" s="2" t="s">
        <v>63</v>
      </c>
      <c r="E383" s="1">
        <v>8541.2189899999994</v>
      </c>
      <c r="F383" s="1">
        <v>344.35415</v>
      </c>
      <c r="G383" s="1">
        <v>6751.7869700000001</v>
      </c>
      <c r="H383" s="1">
        <v>9469.1440000000002</v>
      </c>
      <c r="I383" s="1">
        <v>17828.754720000001</v>
      </c>
      <c r="J383" s="1">
        <v>29168.677039999999</v>
      </c>
      <c r="K383" s="1">
        <v>10954.291149999999</v>
      </c>
      <c r="L383" s="1">
        <v>15603.10763</v>
      </c>
      <c r="M383" s="1">
        <v>0</v>
      </c>
      <c r="N383" s="1">
        <v>11046.587219999999</v>
      </c>
      <c r="O383" s="1">
        <v>1277.6341600000001</v>
      </c>
      <c r="P383" s="1">
        <v>29168.677039999999</v>
      </c>
      <c r="Q383" s="1">
        <v>10220.17635</v>
      </c>
      <c r="R383" s="1">
        <v>13565.56941</v>
      </c>
      <c r="S383" s="1">
        <v>441.23563999999999</v>
      </c>
      <c r="T383" s="1">
        <v>5699.9065399999999</v>
      </c>
      <c r="U383" s="1">
        <v>0</v>
      </c>
      <c r="V383" s="1">
        <v>6041.0903099999996</v>
      </c>
      <c r="W383" s="1">
        <v>4462.5015000000003</v>
      </c>
      <c r="X383" s="1">
        <v>3250.0686999999998</v>
      </c>
      <c r="Y383" s="1">
        <v>2904.9863500000001</v>
      </c>
      <c r="Z383">
        <v>1720.3320699999999</v>
      </c>
      <c r="AA383">
        <v>29.111499999999999</v>
      </c>
      <c r="AB383">
        <v>0</v>
      </c>
      <c r="AC383">
        <v>28.915230000000001</v>
      </c>
      <c r="AD383">
        <v>-471.91507999999999</v>
      </c>
      <c r="AE383">
        <v>-342.35601000000003</v>
      </c>
      <c r="AF383" t="s">
        <v>119</v>
      </c>
      <c r="AG383">
        <v>261.22284999999999</v>
      </c>
      <c r="AH383">
        <v>34.224899999999998</v>
      </c>
      <c r="AI383" t="s">
        <v>3118</v>
      </c>
    </row>
    <row r="384" spans="1:35" x14ac:dyDescent="0.25">
      <c r="A384" t="s">
        <v>111</v>
      </c>
      <c r="B384" s="3" t="s">
        <v>1</v>
      </c>
      <c r="C384" s="1" t="s">
        <v>103</v>
      </c>
      <c r="D384" s="2" t="s">
        <v>64</v>
      </c>
      <c r="E384" s="1">
        <v>7738.5765099999999</v>
      </c>
      <c r="F384" s="1">
        <v>582.47207000000003</v>
      </c>
      <c r="G384" s="1">
        <v>6408.5636199999999</v>
      </c>
      <c r="H384" s="1">
        <v>9343.7307299999993</v>
      </c>
      <c r="I384" s="1">
        <v>17686.384330000001</v>
      </c>
      <c r="J384" s="1">
        <v>28284.149850000002</v>
      </c>
      <c r="K384" s="1">
        <v>10416.00561</v>
      </c>
      <c r="L384" s="1">
        <v>15181.84881</v>
      </c>
      <c r="M384" s="1">
        <v>0</v>
      </c>
      <c r="N384" s="1">
        <v>10572.181329999999</v>
      </c>
      <c r="O384" s="1">
        <v>1282.19165</v>
      </c>
      <c r="P384" s="1">
        <v>28284.149850000002</v>
      </c>
      <c r="Q384" s="1">
        <v>9899.5592699999997</v>
      </c>
      <c r="R384" s="1">
        <v>13102.30104</v>
      </c>
      <c r="S384" s="1">
        <v>441.21773999999999</v>
      </c>
      <c r="T384" s="1">
        <v>5978.3682200000003</v>
      </c>
      <c r="U384" s="1">
        <v>0</v>
      </c>
      <c r="V384" s="1">
        <v>5544.7811899999997</v>
      </c>
      <c r="W384" s="1">
        <v>4393.5282500000003</v>
      </c>
      <c r="X384" s="1">
        <v>3031.7621100000001</v>
      </c>
      <c r="Y384" s="1">
        <v>3011.0027799999998</v>
      </c>
      <c r="Z384">
        <v>1436.4801600000001</v>
      </c>
      <c r="AA384">
        <v>15.2887</v>
      </c>
      <c r="AB384">
        <v>0</v>
      </c>
      <c r="AC384">
        <v>96.461479999999995</v>
      </c>
      <c r="AD384">
        <v>86.651529999999994</v>
      </c>
      <c r="AE384">
        <v>-427.37347999999997</v>
      </c>
      <c r="AF384" t="s">
        <v>119</v>
      </c>
      <c r="AG384">
        <v>206.17795000000001</v>
      </c>
      <c r="AH384">
        <v>22.946400000000001</v>
      </c>
      <c r="AI384" t="s">
        <v>3119</v>
      </c>
    </row>
    <row r="385" spans="1:35" x14ac:dyDescent="0.25">
      <c r="A385" t="s">
        <v>111</v>
      </c>
      <c r="B385" s="3" t="s">
        <v>1</v>
      </c>
      <c r="C385" s="1" t="s">
        <v>103</v>
      </c>
      <c r="D385" s="2" t="s">
        <v>65</v>
      </c>
      <c r="E385" s="1">
        <v>8229.3812899999994</v>
      </c>
      <c r="F385" s="1">
        <v>238.57400000000001</v>
      </c>
      <c r="G385" s="1">
        <v>6223.78485</v>
      </c>
      <c r="H385" s="1">
        <v>9261.9552999999996</v>
      </c>
      <c r="I385" s="1">
        <v>17542.35901</v>
      </c>
      <c r="J385" s="1">
        <v>27946.054230000002</v>
      </c>
      <c r="K385" s="1">
        <v>10655.793879999999</v>
      </c>
      <c r="L385" s="1">
        <v>15506.23342</v>
      </c>
      <c r="M385" s="1">
        <v>0</v>
      </c>
      <c r="N385" s="1">
        <v>10044.762479999999</v>
      </c>
      <c r="O385" s="1">
        <v>1291.7937400000001</v>
      </c>
      <c r="P385" s="1">
        <v>27946.054230000002</v>
      </c>
      <c r="Q385" s="1">
        <v>9493.7131499999996</v>
      </c>
      <c r="R385" s="1">
        <v>12439.820809999999</v>
      </c>
      <c r="S385" s="1">
        <v>441.21789999999999</v>
      </c>
      <c r="T385" s="1">
        <v>5738.7534500000002</v>
      </c>
      <c r="U385" s="1">
        <v>0</v>
      </c>
      <c r="V385" s="1">
        <v>5883.3184700000002</v>
      </c>
      <c r="W385" s="1">
        <v>4584.15254</v>
      </c>
      <c r="X385" s="1">
        <v>3084.0807599999998</v>
      </c>
      <c r="Y385" s="1">
        <v>2978.6009399999998</v>
      </c>
      <c r="Z385">
        <v>-115.19283</v>
      </c>
      <c r="AA385">
        <v>11.2121</v>
      </c>
      <c r="AB385">
        <v>4.1345299999999998</v>
      </c>
      <c r="AC385">
        <v>40.062779999999997</v>
      </c>
      <c r="AD385">
        <v>-432.78028</v>
      </c>
      <c r="AE385">
        <v>-521.87445000000002</v>
      </c>
      <c r="AF385" t="s">
        <v>119</v>
      </c>
      <c r="AG385">
        <v>346.61883999999998</v>
      </c>
      <c r="AH385">
        <v>51.940600000000003</v>
      </c>
      <c r="AI385" t="s">
        <v>3120</v>
      </c>
    </row>
    <row r="386" spans="1:35" x14ac:dyDescent="0.25">
      <c r="A386" t="s">
        <v>111</v>
      </c>
      <c r="B386" s="3" t="s">
        <v>1</v>
      </c>
      <c r="C386" s="1" t="s">
        <v>103</v>
      </c>
      <c r="D386" s="2" t="s">
        <v>66</v>
      </c>
      <c r="E386" s="1">
        <v>6449.7640799999999</v>
      </c>
      <c r="F386" s="1">
        <v>286.32118000000003</v>
      </c>
      <c r="G386" s="1">
        <v>5644.9846900000002</v>
      </c>
      <c r="H386" s="1">
        <v>8521.5412699999997</v>
      </c>
      <c r="I386" s="1">
        <v>16001.309569999999</v>
      </c>
      <c r="J386" s="1">
        <v>25859.561679999999</v>
      </c>
      <c r="K386" s="1">
        <v>9247.3485099999998</v>
      </c>
      <c r="L386" s="1">
        <v>14289.378189999999</v>
      </c>
      <c r="M386" s="1">
        <v>0</v>
      </c>
      <c r="N386" s="1">
        <v>9390.20075</v>
      </c>
      <c r="O386" s="1">
        <v>1233.70443</v>
      </c>
      <c r="P386" s="1">
        <v>25859.561679999999</v>
      </c>
      <c r="Q386" s="1">
        <v>8838.9630899999993</v>
      </c>
      <c r="R386" s="1">
        <v>11570.183489999999</v>
      </c>
      <c r="S386" s="1">
        <v>441.21818000000002</v>
      </c>
      <c r="T386" s="1">
        <v>5741.1474200000002</v>
      </c>
      <c r="U386" s="1">
        <v>0</v>
      </c>
      <c r="V386" s="1">
        <v>4663.7256399999997</v>
      </c>
      <c r="W386" s="1">
        <v>4212.6164600000002</v>
      </c>
      <c r="X386" s="1">
        <v>2618.1069200000002</v>
      </c>
      <c r="Y386" s="1">
        <v>2780.91633</v>
      </c>
      <c r="Z386">
        <v>1341.8928599999999</v>
      </c>
      <c r="AA386">
        <v>-5.8818999999999999</v>
      </c>
      <c r="AB386">
        <v>0</v>
      </c>
      <c r="AC386">
        <v>20.82227</v>
      </c>
      <c r="AD386">
        <v>-199.89721</v>
      </c>
      <c r="AE386">
        <v>-336.86507999999998</v>
      </c>
      <c r="AF386" t="s">
        <v>119</v>
      </c>
      <c r="AG386">
        <v>131.71734000000001</v>
      </c>
      <c r="AH386">
        <v>26.231100000000001</v>
      </c>
      <c r="AI386" t="s">
        <v>3117</v>
      </c>
    </row>
    <row r="387" spans="1:35" x14ac:dyDescent="0.25">
      <c r="A387" t="s">
        <v>111</v>
      </c>
      <c r="B387" s="3" t="s">
        <v>1</v>
      </c>
      <c r="C387" s="1" t="s">
        <v>103</v>
      </c>
      <c r="D387" s="2" t="s">
        <v>67</v>
      </c>
      <c r="E387" s="1">
        <v>7355.46767</v>
      </c>
      <c r="F387" s="1">
        <v>611.90815999999995</v>
      </c>
      <c r="G387" s="1">
        <v>6265.8996800000004</v>
      </c>
      <c r="H387" s="1">
        <v>9909.8690100000003</v>
      </c>
      <c r="I387" s="1">
        <v>17820.231749999999</v>
      </c>
      <c r="J387" s="1">
        <v>27503.075339999999</v>
      </c>
      <c r="K387" s="1">
        <v>10027.25237</v>
      </c>
      <c r="L387" s="1">
        <v>15814.29745</v>
      </c>
      <c r="M387" s="1">
        <v>0</v>
      </c>
      <c r="N387" s="1">
        <v>9590.5601999999999</v>
      </c>
      <c r="O387" s="1">
        <v>1422.2167099999999</v>
      </c>
      <c r="P387" s="1">
        <v>27503.075339999999</v>
      </c>
      <c r="Q387" s="1">
        <v>9933.5767300000007</v>
      </c>
      <c r="R387" s="1">
        <v>11688.777889999999</v>
      </c>
      <c r="S387" s="1">
        <v>441.21845000000002</v>
      </c>
      <c r="T387" s="1">
        <v>6317.4523799999997</v>
      </c>
      <c r="U387" s="1">
        <v>0</v>
      </c>
      <c r="V387" s="1">
        <v>5152.4363499999999</v>
      </c>
      <c r="W387" s="1">
        <v>4505.4454999999998</v>
      </c>
      <c r="X387" s="1">
        <v>3037.1562100000001</v>
      </c>
      <c r="Y387" s="1">
        <v>2715.0628999999999</v>
      </c>
      <c r="Z387">
        <v>1646.6847399999999</v>
      </c>
      <c r="AA387">
        <v>-4.8224999999999998</v>
      </c>
      <c r="AB387">
        <v>0</v>
      </c>
      <c r="AC387">
        <v>15.492470000000001</v>
      </c>
      <c r="AD387">
        <v>-595.83312000000001</v>
      </c>
      <c r="AE387">
        <v>-537.32905000000005</v>
      </c>
      <c r="AF387" t="s">
        <v>119</v>
      </c>
      <c r="AG387">
        <v>283.16958</v>
      </c>
      <c r="AH387">
        <v>28.492699999999999</v>
      </c>
      <c r="AI387" t="s">
        <v>3118</v>
      </c>
    </row>
    <row r="388" spans="1:35" x14ac:dyDescent="0.25">
      <c r="A388" t="s">
        <v>111</v>
      </c>
      <c r="B388" s="3" t="s">
        <v>1</v>
      </c>
      <c r="C388" s="1" t="s">
        <v>103</v>
      </c>
      <c r="D388" s="2" t="s">
        <v>68</v>
      </c>
      <c r="E388" s="1">
        <v>7342.4311500000003</v>
      </c>
      <c r="F388" s="1">
        <v>369.59928000000002</v>
      </c>
      <c r="G388" s="1">
        <v>5803.4273700000003</v>
      </c>
      <c r="H388" s="1">
        <v>8979.2488400000002</v>
      </c>
      <c r="I388" s="1">
        <v>16675.62126</v>
      </c>
      <c r="J388" s="1">
        <v>26406.883320000001</v>
      </c>
      <c r="K388" s="1">
        <v>9637.8008399999999</v>
      </c>
      <c r="L388" s="1">
        <v>15372.724389999999</v>
      </c>
      <c r="M388" s="1">
        <v>0</v>
      </c>
      <c r="N388" s="1">
        <v>8938.7405400000007</v>
      </c>
      <c r="O388" s="1">
        <v>1403.82681</v>
      </c>
      <c r="P388" s="1">
        <v>26406.883320000001</v>
      </c>
      <c r="Q388" s="1">
        <v>9193.3585800000001</v>
      </c>
      <c r="R388" s="1">
        <v>11034.15893</v>
      </c>
      <c r="S388" s="1">
        <v>441.18702000000002</v>
      </c>
      <c r="T388" s="1">
        <v>6154.0383899999997</v>
      </c>
      <c r="U388" s="1">
        <v>0</v>
      </c>
      <c r="V388" s="1">
        <v>5254.5983399999996</v>
      </c>
      <c r="W388" s="1">
        <v>4477.3648199999998</v>
      </c>
      <c r="X388" s="1">
        <v>2980.1936500000002</v>
      </c>
      <c r="Y388" s="1">
        <v>2529.93806</v>
      </c>
      <c r="Z388">
        <v>1511.7580499999999</v>
      </c>
      <c r="AA388">
        <v>-2.4354</v>
      </c>
      <c r="AB388">
        <v>0</v>
      </c>
      <c r="AC388">
        <v>34.938409999999998</v>
      </c>
      <c r="AD388">
        <v>-519.85976000000005</v>
      </c>
      <c r="AE388">
        <v>-390.65190999999999</v>
      </c>
      <c r="AF388" t="s">
        <v>119</v>
      </c>
      <c r="AG388">
        <v>144.88533000000001</v>
      </c>
      <c r="AH388">
        <v>24.187200000000001</v>
      </c>
      <c r="AI388" t="s">
        <v>3119</v>
      </c>
    </row>
    <row r="389" spans="1:35" x14ac:dyDescent="0.25">
      <c r="A389" t="s">
        <v>111</v>
      </c>
      <c r="B389" s="3" t="s">
        <v>1</v>
      </c>
      <c r="C389" s="1" t="s">
        <v>103</v>
      </c>
      <c r="D389" s="2" t="s">
        <v>69</v>
      </c>
      <c r="E389" s="1">
        <v>7343.0754999999999</v>
      </c>
      <c r="F389" s="1">
        <v>128.15948</v>
      </c>
      <c r="G389" s="1">
        <v>4424.9463999999998</v>
      </c>
      <c r="H389" s="1">
        <v>6913.1182399999998</v>
      </c>
      <c r="I389" s="1">
        <v>14530.34823</v>
      </c>
      <c r="J389" s="1">
        <v>24047.773929999999</v>
      </c>
      <c r="K389" s="1">
        <v>10198.96715</v>
      </c>
      <c r="L389" s="1">
        <v>13477.268889999999</v>
      </c>
      <c r="M389" s="1">
        <v>0</v>
      </c>
      <c r="N389" s="1">
        <v>8525.15092</v>
      </c>
      <c r="O389" s="1">
        <v>1283.07221</v>
      </c>
      <c r="P389" s="1">
        <v>24047.773929999999</v>
      </c>
      <c r="Q389" s="1">
        <v>8131.50551</v>
      </c>
      <c r="R389" s="1">
        <v>10570.50504</v>
      </c>
      <c r="S389" s="1">
        <v>441.18716999999998</v>
      </c>
      <c r="T389" s="1">
        <v>4710.6263499999995</v>
      </c>
      <c r="U389" s="1">
        <v>0</v>
      </c>
      <c r="V389" s="1">
        <v>5321.3596799999996</v>
      </c>
      <c r="W389" s="1">
        <v>4153.4263000000001</v>
      </c>
      <c r="X389" s="1">
        <v>2929.46765</v>
      </c>
      <c r="Y389" s="1">
        <v>2548.05969</v>
      </c>
      <c r="Z389">
        <v>-72.783910000000006</v>
      </c>
      <c r="AA389">
        <v>-5.4328000000000003</v>
      </c>
      <c r="AB389">
        <v>4.6813799999999999</v>
      </c>
      <c r="AC389">
        <v>25.5518</v>
      </c>
      <c r="AD389">
        <v>-209.99465000000001</v>
      </c>
      <c r="AE389">
        <v>-448.05979000000002</v>
      </c>
      <c r="AF389" t="s">
        <v>119</v>
      </c>
      <c r="AG389">
        <v>227.78568000000001</v>
      </c>
      <c r="AH389">
        <v>54.99</v>
      </c>
      <c r="AI389" t="s">
        <v>3120</v>
      </c>
    </row>
    <row r="390" spans="1:35" x14ac:dyDescent="0.25">
      <c r="A390" t="s">
        <v>111</v>
      </c>
      <c r="B390" s="3" t="s">
        <v>1</v>
      </c>
      <c r="C390" s="1" t="s">
        <v>103</v>
      </c>
      <c r="D390" s="2" t="s">
        <v>70</v>
      </c>
      <c r="E390" s="1">
        <v>6656.1484399999999</v>
      </c>
      <c r="F390" s="1">
        <v>193.08653000000001</v>
      </c>
      <c r="G390" s="1">
        <v>1915.54919</v>
      </c>
      <c r="H390" s="1">
        <v>6635.6825500000004</v>
      </c>
      <c r="I390" s="1">
        <v>13903.46164</v>
      </c>
      <c r="J390" s="1">
        <v>23260.525369999999</v>
      </c>
      <c r="K390" s="1">
        <v>9760.4248200000002</v>
      </c>
      <c r="L390" s="1">
        <v>12893.79437</v>
      </c>
      <c r="M390" s="1">
        <v>0</v>
      </c>
      <c r="N390" s="1">
        <v>8443.8274099999999</v>
      </c>
      <c r="O390" s="1">
        <v>1199.3844200000001</v>
      </c>
      <c r="P390" s="1">
        <v>23260.525369999999</v>
      </c>
      <c r="Q390" s="1">
        <v>9720.8740699999998</v>
      </c>
      <c r="R390" s="1">
        <v>10366.73101</v>
      </c>
      <c r="S390" s="1">
        <v>441.18747999999999</v>
      </c>
      <c r="T390" s="1">
        <v>4908.5859499999997</v>
      </c>
      <c r="U390" s="1">
        <v>0</v>
      </c>
      <c r="V390" s="1">
        <v>4872.0718100000004</v>
      </c>
      <c r="W390" s="1">
        <v>3810.1000399999998</v>
      </c>
      <c r="X390" s="1">
        <v>2376.3562000000002</v>
      </c>
      <c r="Y390" s="1">
        <v>2774.9918299999999</v>
      </c>
      <c r="Z390">
        <v>1408.44434</v>
      </c>
      <c r="AA390">
        <v>12.321099999999999</v>
      </c>
      <c r="AB390">
        <v>0</v>
      </c>
      <c r="AC390">
        <v>18.868549999999999</v>
      </c>
      <c r="AD390">
        <v>131.29784000000001</v>
      </c>
      <c r="AE390">
        <v>-327.37106999999997</v>
      </c>
      <c r="AF390" t="s">
        <v>119</v>
      </c>
      <c r="AG390">
        <v>145.52413000000001</v>
      </c>
      <c r="AH390">
        <v>34.586199999999998</v>
      </c>
      <c r="AI390" t="s">
        <v>3117</v>
      </c>
    </row>
    <row r="391" spans="1:35" x14ac:dyDescent="0.25">
      <c r="A391" t="s">
        <v>111</v>
      </c>
      <c r="B391" s="3" t="s">
        <v>1</v>
      </c>
      <c r="C391" s="1" t="s">
        <v>103</v>
      </c>
      <c r="D391" s="2" t="s">
        <v>72</v>
      </c>
      <c r="E391" s="1">
        <v>6536.67695</v>
      </c>
      <c r="F391" s="1">
        <v>395.46499</v>
      </c>
      <c r="G391" s="1">
        <v>1356.3619900000001</v>
      </c>
      <c r="H391" s="1">
        <v>4477.2874300000003</v>
      </c>
      <c r="I391" s="1">
        <v>12369.18218</v>
      </c>
      <c r="J391" s="1">
        <v>21568.689600000002</v>
      </c>
      <c r="K391" s="1">
        <v>8432.4384599999994</v>
      </c>
      <c r="L391" s="1">
        <v>11516.382229999999</v>
      </c>
      <c r="M391" s="1">
        <v>0</v>
      </c>
      <c r="N391" s="1">
        <v>8210.7739500000007</v>
      </c>
      <c r="O391" s="1">
        <v>1204.0422799999999</v>
      </c>
      <c r="P391" s="1">
        <v>21568.689600000002</v>
      </c>
      <c r="Q391" s="1">
        <v>9620.0694999999996</v>
      </c>
      <c r="R391" s="1">
        <v>10052.30737</v>
      </c>
      <c r="S391" s="1">
        <v>441.18797999999998</v>
      </c>
      <c r="T391" s="1">
        <v>3514.1437999999998</v>
      </c>
      <c r="U391" s="1">
        <v>0</v>
      </c>
      <c r="V391" s="1">
        <v>4747.9685200000004</v>
      </c>
      <c r="W391" s="1">
        <v>3733.17751</v>
      </c>
      <c r="X391" s="1">
        <v>2406.6397099999999</v>
      </c>
      <c r="Y391" s="1">
        <v>2928.15807</v>
      </c>
      <c r="Z391">
        <v>1405.0946100000001</v>
      </c>
      <c r="AA391">
        <v>8.6607000000000003</v>
      </c>
      <c r="AB391">
        <v>0</v>
      </c>
      <c r="AC391">
        <v>18.432369999999999</v>
      </c>
      <c r="AD391">
        <v>691.44362000000001</v>
      </c>
      <c r="AE391">
        <v>-320.74164000000002</v>
      </c>
      <c r="AF391" t="s">
        <v>119</v>
      </c>
      <c r="AG391">
        <v>251.63068999999999</v>
      </c>
      <c r="AH391">
        <v>34.909100000000002</v>
      </c>
      <c r="AI391" t="s">
        <v>3118</v>
      </c>
    </row>
    <row r="392" spans="1:35" x14ac:dyDescent="0.25">
      <c r="A392" t="s">
        <v>111</v>
      </c>
      <c r="B392" s="3" t="s">
        <v>1</v>
      </c>
      <c r="C392" s="1" t="s">
        <v>103</v>
      </c>
      <c r="D392" s="2" t="s">
        <v>71</v>
      </c>
      <c r="E392" s="1">
        <v>6319.32143</v>
      </c>
      <c r="F392" s="1">
        <v>259.19869999999997</v>
      </c>
      <c r="G392" s="1">
        <v>1506.0670700000001</v>
      </c>
      <c r="H392" s="1">
        <v>8700.9649700000009</v>
      </c>
      <c r="I392" s="1">
        <v>15646.672350000001</v>
      </c>
      <c r="J392" s="1">
        <v>26083.099320000001</v>
      </c>
      <c r="K392" s="1">
        <v>8522.9600599999994</v>
      </c>
      <c r="L392" s="1">
        <v>11824.374659999999</v>
      </c>
      <c r="M392" s="1">
        <v>0</v>
      </c>
      <c r="N392" s="1">
        <v>12371.30026</v>
      </c>
      <c r="O392" s="1">
        <v>1180.40885</v>
      </c>
      <c r="P392" s="1">
        <v>26083.099320000001</v>
      </c>
      <c r="Q392" s="1">
        <v>9031.9134599999998</v>
      </c>
      <c r="R392" s="1">
        <v>14258.72466</v>
      </c>
      <c r="S392" s="1">
        <v>560.97518000000002</v>
      </c>
      <c r="T392" s="1">
        <v>3852.7065200000002</v>
      </c>
      <c r="U392" s="1">
        <v>0</v>
      </c>
      <c r="V392" s="1">
        <v>4593.2134800000003</v>
      </c>
      <c r="W392" s="1">
        <v>3822.19139</v>
      </c>
      <c r="X392" s="1">
        <v>2310.8177000000001</v>
      </c>
      <c r="Y392" s="1">
        <v>2722.6492600000001</v>
      </c>
      <c r="Z392">
        <v>1275.0777</v>
      </c>
      <c r="AA392">
        <v>8.7909000000000006</v>
      </c>
      <c r="AB392">
        <v>0</v>
      </c>
      <c r="AC392">
        <v>58.528210000000001</v>
      </c>
      <c r="AD392">
        <v>32.976289999999999</v>
      </c>
      <c r="AE392">
        <v>-281.89697999999999</v>
      </c>
      <c r="AF392" t="s">
        <v>119</v>
      </c>
      <c r="AG392">
        <v>156.29599999999999</v>
      </c>
      <c r="AH392">
        <v>30.728999999999999</v>
      </c>
      <c r="AI392" t="s">
        <v>3119</v>
      </c>
    </row>
    <row r="393" spans="1:35" x14ac:dyDescent="0.25">
      <c r="A393" t="s">
        <v>111</v>
      </c>
      <c r="B393" s="3" t="s">
        <v>1</v>
      </c>
      <c r="C393" s="1" t="s">
        <v>103</v>
      </c>
      <c r="D393" s="2" t="s">
        <v>73</v>
      </c>
      <c r="E393" s="1">
        <v>7271.1644100000003</v>
      </c>
      <c r="F393" s="1">
        <v>141.39511999999999</v>
      </c>
      <c r="G393" s="1">
        <v>3812.9261499999998</v>
      </c>
      <c r="H393" s="1">
        <v>9527.12745</v>
      </c>
      <c r="I393" s="1">
        <v>16740.80373</v>
      </c>
      <c r="J393" s="1">
        <v>27108.92628</v>
      </c>
      <c r="K393" s="1">
        <v>9605.8090100000009</v>
      </c>
      <c r="L393" s="1">
        <v>12929.511049999999</v>
      </c>
      <c r="M393" s="1">
        <v>0</v>
      </c>
      <c r="N393" s="1">
        <v>12353.863069999999</v>
      </c>
      <c r="O393" s="1">
        <v>1203.1336200000001</v>
      </c>
      <c r="P393" s="1">
        <v>27108.92628</v>
      </c>
      <c r="Q393" s="1">
        <v>9021.0852699999996</v>
      </c>
      <c r="R393" s="1">
        <v>14179.415230000001</v>
      </c>
      <c r="S393" s="1">
        <v>560.97555</v>
      </c>
      <c r="T393" s="1">
        <v>4622.61031</v>
      </c>
      <c r="U393" s="1">
        <v>0</v>
      </c>
      <c r="V393" s="1">
        <v>5210.0176000000001</v>
      </c>
      <c r="W393" s="1">
        <v>3999.9167400000001</v>
      </c>
      <c r="X393" s="1">
        <v>2602.1335600000002</v>
      </c>
      <c r="Y393" s="1">
        <v>2620.1350600000001</v>
      </c>
      <c r="Z393">
        <v>242.69523000000001</v>
      </c>
      <c r="AA393">
        <v>1.1478999999999999</v>
      </c>
      <c r="AB393">
        <v>3.2086000000000001</v>
      </c>
      <c r="AC393">
        <v>31.952660000000002</v>
      </c>
      <c r="AD393">
        <v>-42.353529999999999</v>
      </c>
      <c r="AE393">
        <v>-514.76791000000003</v>
      </c>
      <c r="AF393" t="s">
        <v>119</v>
      </c>
      <c r="AG393">
        <v>167.989</v>
      </c>
      <c r="AH393">
        <v>41.065399999999997</v>
      </c>
      <c r="AI393" t="s">
        <v>3120</v>
      </c>
    </row>
    <row r="394" spans="1:35" x14ac:dyDescent="0.25">
      <c r="A394" t="s">
        <v>111</v>
      </c>
      <c r="B394" s="3" t="s">
        <v>1</v>
      </c>
      <c r="C394" s="1" t="s">
        <v>103</v>
      </c>
      <c r="D394" s="2" t="s">
        <v>74</v>
      </c>
      <c r="E394" s="1">
        <v>5945.53647</v>
      </c>
      <c r="F394" s="1">
        <v>216.61032</v>
      </c>
      <c r="G394" s="1">
        <v>1580.85221</v>
      </c>
      <c r="H394" s="1">
        <v>8276.1486999999997</v>
      </c>
      <c r="I394" s="1">
        <v>15225.71672</v>
      </c>
      <c r="J394" s="1">
        <v>25408.288339999999</v>
      </c>
      <c r="K394" s="1">
        <v>8417.7037299999993</v>
      </c>
      <c r="L394" s="1">
        <v>11515.7881</v>
      </c>
      <c r="M394" s="1">
        <v>0</v>
      </c>
      <c r="N394" s="1">
        <v>12191.769899999999</v>
      </c>
      <c r="O394" s="1">
        <v>1204.99144</v>
      </c>
      <c r="P394" s="1">
        <v>25408.288339999999</v>
      </c>
      <c r="Q394" s="1">
        <v>8893.4017299999996</v>
      </c>
      <c r="R394" s="1">
        <v>13892.500249999999</v>
      </c>
      <c r="S394" s="1">
        <v>560.97591999999997</v>
      </c>
      <c r="T394" s="1">
        <v>4027.0940099999998</v>
      </c>
      <c r="U394" s="1">
        <v>0</v>
      </c>
      <c r="V394" s="1">
        <v>4324.2852800000001</v>
      </c>
      <c r="W394" s="1">
        <v>3448.63735</v>
      </c>
      <c r="X394" s="1">
        <v>2059.81385</v>
      </c>
      <c r="Y394" s="1">
        <v>2755.73639</v>
      </c>
      <c r="Z394">
        <v>1248.2367099999999</v>
      </c>
      <c r="AA394">
        <v>0.95589999999999997</v>
      </c>
      <c r="AB394">
        <v>0</v>
      </c>
      <c r="AC394">
        <v>15.617039999999999</v>
      </c>
      <c r="AD394">
        <v>611.56044999999995</v>
      </c>
      <c r="AE394">
        <v>-353.46605</v>
      </c>
      <c r="AF394" t="s">
        <v>119</v>
      </c>
      <c r="AG394">
        <v>120.82968</v>
      </c>
      <c r="AH394">
        <v>30.471900000000002</v>
      </c>
      <c r="AI394" t="s">
        <v>3117</v>
      </c>
    </row>
    <row r="395" spans="1:35" x14ac:dyDescent="0.25">
      <c r="A395" t="s">
        <v>111</v>
      </c>
      <c r="B395" s="3" t="s">
        <v>1</v>
      </c>
      <c r="C395" s="1" t="s">
        <v>103</v>
      </c>
      <c r="D395" s="2" t="s">
        <v>75</v>
      </c>
      <c r="E395" s="1">
        <v>6565.9706299999998</v>
      </c>
      <c r="F395" s="1">
        <v>149.68093999999999</v>
      </c>
      <c r="G395" s="1">
        <v>2337.96711</v>
      </c>
      <c r="H395" s="1">
        <v>8977.0006300000005</v>
      </c>
      <c r="I395" s="1">
        <v>16306.59931</v>
      </c>
      <c r="J395" s="1">
        <v>26679.388419999999</v>
      </c>
      <c r="K395" s="1">
        <v>9145.7061900000008</v>
      </c>
      <c r="L395" s="1">
        <v>12406.55385</v>
      </c>
      <c r="M395" s="1">
        <v>0</v>
      </c>
      <c r="N395" s="1">
        <v>12593.97409</v>
      </c>
      <c r="O395" s="1">
        <v>1315.98902</v>
      </c>
      <c r="P395" s="1">
        <v>26679.388419999999</v>
      </c>
      <c r="Q395" s="1">
        <v>9527.1920499999997</v>
      </c>
      <c r="R395" s="1">
        <v>14272.834559999999</v>
      </c>
      <c r="S395" s="1">
        <v>560.97644000000003</v>
      </c>
      <c r="T395" s="1">
        <v>4131.7865599999996</v>
      </c>
      <c r="U395" s="1">
        <v>0</v>
      </c>
      <c r="V395" s="1">
        <v>4826.3262000000004</v>
      </c>
      <c r="W395" s="1">
        <v>3750.6471000000001</v>
      </c>
      <c r="X395" s="1">
        <v>2402.6617299999998</v>
      </c>
      <c r="Y395" s="1">
        <v>2752.9807700000001</v>
      </c>
      <c r="Z395">
        <v>1378.58701</v>
      </c>
      <c r="AA395">
        <v>3.7296</v>
      </c>
      <c r="AB395">
        <v>0</v>
      </c>
      <c r="AC395">
        <v>21.13036</v>
      </c>
      <c r="AD395">
        <v>175.41476</v>
      </c>
      <c r="AE395">
        <v>-419.70828</v>
      </c>
      <c r="AF395" t="s">
        <v>119</v>
      </c>
      <c r="AG395">
        <v>138.07657</v>
      </c>
      <c r="AH395">
        <v>40.530299999999997</v>
      </c>
      <c r="AI395" t="s">
        <v>3118</v>
      </c>
    </row>
    <row r="396" spans="1:35" x14ac:dyDescent="0.25">
      <c r="A396" t="s">
        <v>111</v>
      </c>
      <c r="B396" s="3" t="s">
        <v>1</v>
      </c>
      <c r="C396" s="1" t="s">
        <v>103</v>
      </c>
      <c r="D396" s="2" t="s">
        <v>76</v>
      </c>
      <c r="E396" s="1">
        <v>7013.8913000000002</v>
      </c>
      <c r="F396" s="1">
        <v>370.48919999999998</v>
      </c>
      <c r="G396" s="1">
        <v>2494.3969299999999</v>
      </c>
      <c r="H396" s="1">
        <v>9388.2210899999991</v>
      </c>
      <c r="I396" s="1">
        <v>17093.853500000001</v>
      </c>
      <c r="J396" s="1">
        <v>27817.682000000001</v>
      </c>
      <c r="K396" s="1">
        <v>9706.8072499999998</v>
      </c>
      <c r="L396" s="1">
        <v>12914.142900000001</v>
      </c>
      <c r="M396" s="1">
        <v>0</v>
      </c>
      <c r="N396" s="1">
        <v>13230.241029999999</v>
      </c>
      <c r="O396" s="1">
        <v>1425.3245400000001</v>
      </c>
      <c r="P396" s="1">
        <v>27817.682000000001</v>
      </c>
      <c r="Q396" s="1">
        <v>10156.627060000001</v>
      </c>
      <c r="R396" s="1">
        <v>14903.5391</v>
      </c>
      <c r="S396" s="1">
        <v>560.97685000000001</v>
      </c>
      <c r="T396" s="1">
        <v>4376.6203100000002</v>
      </c>
      <c r="U396" s="1">
        <v>0</v>
      </c>
      <c r="V396" s="1">
        <v>5110.7270099999996</v>
      </c>
      <c r="W396" s="1">
        <v>4114.3998499999998</v>
      </c>
      <c r="X396" s="1">
        <v>2575.15913</v>
      </c>
      <c r="Y396" s="1">
        <v>2771.0519100000001</v>
      </c>
      <c r="Z396">
        <v>1400.4245100000001</v>
      </c>
      <c r="AA396">
        <v>5.1200999999999999</v>
      </c>
      <c r="AB396">
        <v>0</v>
      </c>
      <c r="AC396">
        <v>77.040030000000002</v>
      </c>
      <c r="AD396">
        <v>305.48451999999997</v>
      </c>
      <c r="AE396">
        <v>-419.98320000000001</v>
      </c>
      <c r="AF396" t="s">
        <v>119</v>
      </c>
      <c r="AG396">
        <v>156.38050999999999</v>
      </c>
      <c r="AH396">
        <v>26.717600000000001</v>
      </c>
      <c r="AI396" t="s">
        <v>3119</v>
      </c>
    </row>
    <row r="397" spans="1:35" x14ac:dyDescent="0.25">
      <c r="A397" t="s">
        <v>111</v>
      </c>
      <c r="B397" s="3" t="s">
        <v>1</v>
      </c>
      <c r="C397" s="1" t="s">
        <v>103</v>
      </c>
      <c r="D397" s="2" t="s">
        <v>77</v>
      </c>
      <c r="E397" s="1">
        <v>8378.48459</v>
      </c>
      <c r="F397" s="1">
        <v>242.82660999999999</v>
      </c>
      <c r="G397" s="1">
        <v>3485.6823199999999</v>
      </c>
      <c r="H397" s="1">
        <v>9435.0654400000003</v>
      </c>
      <c r="I397" s="1">
        <v>17395.16246</v>
      </c>
      <c r="J397" s="1">
        <v>27917.182720000001</v>
      </c>
      <c r="K397" s="1">
        <v>10266.46902</v>
      </c>
      <c r="L397" s="1">
        <v>13401.835660000001</v>
      </c>
      <c r="M397" s="1">
        <v>0</v>
      </c>
      <c r="N397" s="1">
        <v>12888.693370000001</v>
      </c>
      <c r="O397" s="1">
        <v>1402.2729300000001</v>
      </c>
      <c r="P397" s="1">
        <v>27917.182720000001</v>
      </c>
      <c r="Q397" s="1">
        <v>9796.5515899999991</v>
      </c>
      <c r="R397" s="1">
        <v>14515.34706</v>
      </c>
      <c r="S397" s="1">
        <v>560.97605999999996</v>
      </c>
      <c r="T397" s="1">
        <v>4325.6628799999999</v>
      </c>
      <c r="U397" s="1">
        <v>0</v>
      </c>
      <c r="V397" s="1">
        <v>6228.7905899999996</v>
      </c>
      <c r="W397" s="1">
        <v>4213.8804700000001</v>
      </c>
      <c r="X397" s="1">
        <v>2964.42929</v>
      </c>
      <c r="Y397" s="1">
        <v>2683.6716500000002</v>
      </c>
      <c r="Z397">
        <v>-66.915980000000005</v>
      </c>
      <c r="AA397">
        <v>14.1624</v>
      </c>
      <c r="AB397">
        <v>2.8071899999999999</v>
      </c>
      <c r="AC397">
        <v>58.42642</v>
      </c>
      <c r="AD397">
        <v>-12.43322</v>
      </c>
      <c r="AE397">
        <v>-594.44389999999999</v>
      </c>
      <c r="AF397" t="s">
        <v>119</v>
      </c>
      <c r="AG397">
        <v>249.71344999999999</v>
      </c>
      <c r="AH397">
        <v>44.974699999999999</v>
      </c>
      <c r="AI397" t="s">
        <v>3120</v>
      </c>
    </row>
    <row r="398" spans="1:35" x14ac:dyDescent="0.25">
      <c r="A398" t="s">
        <v>111</v>
      </c>
      <c r="B398" s="3" t="s">
        <v>1</v>
      </c>
      <c r="C398" s="1" t="s">
        <v>103</v>
      </c>
      <c r="D398" s="2" t="s">
        <v>78</v>
      </c>
      <c r="E398" s="1">
        <v>6710.0329400000001</v>
      </c>
      <c r="F398" s="1">
        <v>293.24772999999999</v>
      </c>
      <c r="G398" s="1">
        <v>2721.7687599999999</v>
      </c>
      <c r="H398" s="1">
        <v>8677.9263200000005</v>
      </c>
      <c r="I398" s="1">
        <v>16005.27735</v>
      </c>
      <c r="J398" s="1">
        <v>26386.104200000002</v>
      </c>
      <c r="K398" s="1">
        <v>9324.1935300000005</v>
      </c>
      <c r="L398" s="1">
        <v>12429.63322</v>
      </c>
      <c r="M398" s="1">
        <v>0</v>
      </c>
      <c r="N398" s="1">
        <v>12411.611339999999</v>
      </c>
      <c r="O398" s="1">
        <v>1372.9338299999999</v>
      </c>
      <c r="P398" s="1">
        <v>26386.104200000002</v>
      </c>
      <c r="Q398" s="1">
        <v>9353.8368900000005</v>
      </c>
      <c r="R398" s="1">
        <v>13956.47099</v>
      </c>
      <c r="S398" s="1">
        <v>560.97667000000001</v>
      </c>
      <c r="T398" s="1">
        <v>4338.9536500000004</v>
      </c>
      <c r="U398" s="1">
        <v>0</v>
      </c>
      <c r="V398" s="1">
        <v>4910.6416900000004</v>
      </c>
      <c r="W398" s="1">
        <v>3719.92373</v>
      </c>
      <c r="X398" s="1">
        <v>2255.0830999999998</v>
      </c>
      <c r="Y398" s="1">
        <v>2980.4563400000002</v>
      </c>
      <c r="Z398">
        <v>1376.8900900000001</v>
      </c>
      <c r="AA398">
        <v>18.395800000000001</v>
      </c>
      <c r="AB398">
        <v>0</v>
      </c>
      <c r="AC398">
        <v>12.981450000000001</v>
      </c>
      <c r="AD398">
        <v>337.05180999999999</v>
      </c>
      <c r="AE398">
        <v>-463.84210999999999</v>
      </c>
      <c r="AF398" t="s">
        <v>119</v>
      </c>
      <c r="AG398">
        <v>116.6524</v>
      </c>
      <c r="AH398">
        <v>25.9724</v>
      </c>
      <c r="AI398" t="s">
        <v>3117</v>
      </c>
    </row>
    <row r="399" spans="1:35" x14ac:dyDescent="0.25">
      <c r="A399" t="s">
        <v>111</v>
      </c>
      <c r="B399" s="3" t="s">
        <v>1</v>
      </c>
      <c r="C399" s="1" t="s">
        <v>103</v>
      </c>
      <c r="D399" s="2" t="s">
        <v>79</v>
      </c>
      <c r="E399" s="1">
        <v>7076.2155499999999</v>
      </c>
      <c r="F399" s="1">
        <v>250.87130999999999</v>
      </c>
      <c r="G399" s="1">
        <v>2724.08043</v>
      </c>
      <c r="H399" s="1">
        <v>9032.7630700000009</v>
      </c>
      <c r="I399" s="1">
        <v>16507.001670000001</v>
      </c>
      <c r="J399" s="1">
        <v>26785.94843</v>
      </c>
      <c r="K399" s="1">
        <v>9521.8795699999991</v>
      </c>
      <c r="L399" s="1">
        <v>12774.157310000001</v>
      </c>
      <c r="M399" s="1">
        <v>0</v>
      </c>
      <c r="N399" s="1">
        <v>12550.45405</v>
      </c>
      <c r="O399" s="1">
        <v>1471.15058</v>
      </c>
      <c r="P399" s="1">
        <v>26785.94843</v>
      </c>
      <c r="Q399" s="1">
        <v>9766.0251000000007</v>
      </c>
      <c r="R399" s="1">
        <v>14011.79112</v>
      </c>
      <c r="S399" s="1">
        <v>560.96636000000001</v>
      </c>
      <c r="T399" s="1">
        <v>4294.0794800000003</v>
      </c>
      <c r="U399" s="1">
        <v>0</v>
      </c>
      <c r="V399" s="1">
        <v>4986.11049</v>
      </c>
      <c r="W399" s="1">
        <v>3957.48515</v>
      </c>
      <c r="X399" s="1">
        <v>2524.4472799999999</v>
      </c>
      <c r="Y399" s="1">
        <v>2831.7539200000001</v>
      </c>
      <c r="Z399">
        <v>1619.2398599999999</v>
      </c>
      <c r="AA399">
        <v>19.298500000000001</v>
      </c>
      <c r="AB399">
        <v>0</v>
      </c>
      <c r="AC399">
        <v>3.9946999999999999</v>
      </c>
      <c r="AD399">
        <v>40.008150000000001</v>
      </c>
      <c r="AE399">
        <v>-569.87671999999998</v>
      </c>
      <c r="AF399" t="s">
        <v>119</v>
      </c>
      <c r="AG399">
        <v>162.04015999999999</v>
      </c>
      <c r="AH399">
        <v>35.113100000000003</v>
      </c>
      <c r="AI399" t="s">
        <v>3118</v>
      </c>
    </row>
    <row r="400" spans="1:35" x14ac:dyDescent="0.25">
      <c r="A400" t="s">
        <v>111</v>
      </c>
      <c r="B400" s="3" t="s">
        <v>1</v>
      </c>
      <c r="C400" s="1" t="s">
        <v>103</v>
      </c>
      <c r="D400" s="2" t="s">
        <v>80</v>
      </c>
      <c r="E400" s="1">
        <v>6809.4108100000003</v>
      </c>
      <c r="F400" s="1">
        <v>272.37643000000003</v>
      </c>
      <c r="G400" s="1">
        <v>2421.9758299999999</v>
      </c>
      <c r="H400" s="1">
        <v>8684.8906200000001</v>
      </c>
      <c r="I400" s="1">
        <v>15809.168659999999</v>
      </c>
      <c r="J400" s="1">
        <v>25629.179390000001</v>
      </c>
      <c r="K400" s="1">
        <v>8881.9080900000008</v>
      </c>
      <c r="L400" s="1">
        <v>12046.2286</v>
      </c>
      <c r="M400" s="1">
        <v>0</v>
      </c>
      <c r="N400" s="1">
        <v>12100.589019999999</v>
      </c>
      <c r="O400" s="1">
        <v>1454.6223500000001</v>
      </c>
      <c r="P400" s="1">
        <v>25629.179390000001</v>
      </c>
      <c r="Q400" s="1">
        <v>9408.2519699999993</v>
      </c>
      <c r="R400" s="1">
        <v>13582.950800000001</v>
      </c>
      <c r="S400" s="1">
        <v>560.96681999999998</v>
      </c>
      <c r="T400" s="1">
        <v>4345.3169900000003</v>
      </c>
      <c r="U400" s="1">
        <v>0</v>
      </c>
      <c r="V400" s="1">
        <v>4996.3119800000004</v>
      </c>
      <c r="W400" s="1">
        <v>3553.5995499999999</v>
      </c>
      <c r="X400" s="1">
        <v>2430.9939199999999</v>
      </c>
      <c r="Y400" s="1">
        <v>2638.1479199999999</v>
      </c>
      <c r="Z400">
        <v>1368.8044299999999</v>
      </c>
      <c r="AA400">
        <v>4.8132999999999999</v>
      </c>
      <c r="AB400">
        <v>0</v>
      </c>
      <c r="AC400">
        <v>45.443089999999998</v>
      </c>
      <c r="AD400">
        <v>374.19515999999999</v>
      </c>
      <c r="AE400">
        <v>-391.41516999999999</v>
      </c>
      <c r="AF400" t="s">
        <v>119</v>
      </c>
      <c r="AG400">
        <v>158.44626</v>
      </c>
      <c r="AH400">
        <v>33.163899999999998</v>
      </c>
      <c r="AI400" t="s">
        <v>3119</v>
      </c>
    </row>
    <row r="401" spans="1:35" x14ac:dyDescent="0.25">
      <c r="A401" t="s">
        <v>111</v>
      </c>
      <c r="B401" s="3" t="s">
        <v>1</v>
      </c>
      <c r="C401" s="1" t="s">
        <v>103</v>
      </c>
      <c r="D401" s="2" t="s">
        <v>81</v>
      </c>
      <c r="E401" s="1">
        <v>8021.2221200000004</v>
      </c>
      <c r="F401" s="1">
        <v>339.32799999999997</v>
      </c>
      <c r="G401" s="1">
        <v>2962.0362700000001</v>
      </c>
      <c r="H401" s="1">
        <v>8902.9993099999992</v>
      </c>
      <c r="I401" s="1">
        <v>16563.70335</v>
      </c>
      <c r="J401" s="1">
        <v>26409.417259999998</v>
      </c>
      <c r="K401" s="1">
        <v>9391.3267300000007</v>
      </c>
      <c r="L401" s="1">
        <v>12623.63213</v>
      </c>
      <c r="M401" s="1">
        <v>0</v>
      </c>
      <c r="N401" s="1">
        <v>12177.28146</v>
      </c>
      <c r="O401" s="1">
        <v>1532.6079199999999</v>
      </c>
      <c r="P401" s="1">
        <v>26409.417259999998</v>
      </c>
      <c r="Q401" s="1">
        <v>9685.2701500000003</v>
      </c>
      <c r="R401" s="1">
        <v>13785.78513</v>
      </c>
      <c r="S401" s="1">
        <v>560.96130000000005</v>
      </c>
      <c r="T401" s="1">
        <v>4538.2558499999996</v>
      </c>
      <c r="U401" s="1">
        <v>0</v>
      </c>
      <c r="V401" s="1">
        <v>5866.71281</v>
      </c>
      <c r="W401" s="1">
        <v>3720.7071299999998</v>
      </c>
      <c r="X401" s="1">
        <v>2625.9356200000002</v>
      </c>
      <c r="Y401" s="1">
        <v>2774.8713400000001</v>
      </c>
      <c r="Z401">
        <v>-238.76003</v>
      </c>
      <c r="AA401">
        <v>5.7912999999999997</v>
      </c>
      <c r="AB401">
        <v>169.34020000000001</v>
      </c>
      <c r="AC401">
        <v>89.357190000000003</v>
      </c>
      <c r="AD401">
        <v>467.89109000000002</v>
      </c>
      <c r="AE401">
        <v>-499.82483999999999</v>
      </c>
      <c r="AF401" t="s">
        <v>119</v>
      </c>
      <c r="AG401">
        <v>177.09008</v>
      </c>
      <c r="AH401">
        <v>31.261199999999999</v>
      </c>
      <c r="AI401" t="s">
        <v>3120</v>
      </c>
    </row>
    <row r="402" spans="1:35" x14ac:dyDescent="0.25">
      <c r="A402" t="s">
        <v>111</v>
      </c>
      <c r="B402" s="3" t="s">
        <v>1</v>
      </c>
      <c r="C402" s="1" t="s">
        <v>103</v>
      </c>
      <c r="D402" s="2" t="s">
        <v>82</v>
      </c>
      <c r="E402" s="1">
        <v>6889.7971399999997</v>
      </c>
      <c r="F402" s="1">
        <v>75.437889999999996</v>
      </c>
      <c r="G402" s="1">
        <v>2727.7068199999999</v>
      </c>
      <c r="H402" s="1">
        <v>9112.9776899999997</v>
      </c>
      <c r="I402" s="1">
        <v>17070.686269999998</v>
      </c>
      <c r="J402" s="1">
        <v>27141.17596</v>
      </c>
      <c r="K402" s="1">
        <v>11716.550160000001</v>
      </c>
      <c r="L402" s="1">
        <v>13528.6896</v>
      </c>
      <c r="M402" s="1">
        <v>0</v>
      </c>
      <c r="N402" s="1">
        <v>12141.77706</v>
      </c>
      <c r="O402" s="1">
        <v>1669.0444600000001</v>
      </c>
      <c r="P402" s="1">
        <v>27141.17596</v>
      </c>
      <c r="Q402" s="1">
        <v>10101.693799999999</v>
      </c>
      <c r="R402" s="1">
        <v>13612.486360000001</v>
      </c>
      <c r="S402" s="1">
        <v>560.96208999999999</v>
      </c>
      <c r="T402" s="1">
        <v>5085.5309900000002</v>
      </c>
      <c r="U402" s="1">
        <v>0</v>
      </c>
      <c r="V402" s="1">
        <v>5194.9245899999996</v>
      </c>
      <c r="W402" s="1">
        <v>3776.92355</v>
      </c>
      <c r="X402" s="1">
        <v>2333.4065700000001</v>
      </c>
      <c r="Y402" s="1">
        <v>3243.1470199999999</v>
      </c>
      <c r="Z402">
        <v>1385.75641</v>
      </c>
      <c r="AA402">
        <v>4.2168000000000001</v>
      </c>
      <c r="AB402">
        <v>0</v>
      </c>
      <c r="AC402">
        <v>21.79317</v>
      </c>
      <c r="AD402">
        <v>508.82709999999997</v>
      </c>
      <c r="AE402">
        <v>-595.572</v>
      </c>
      <c r="AF402" t="s">
        <v>119</v>
      </c>
      <c r="AG402">
        <v>71.587950000000006</v>
      </c>
      <c r="AH402">
        <v>38.970300000000002</v>
      </c>
      <c r="AI402" t="s">
        <v>3117</v>
      </c>
    </row>
    <row r="403" spans="1:35" x14ac:dyDescent="0.25">
      <c r="A403" t="s">
        <v>111</v>
      </c>
      <c r="B403" s="3" t="s">
        <v>1</v>
      </c>
      <c r="C403" s="1" t="s">
        <v>103</v>
      </c>
      <c r="D403" s="2" t="s">
        <v>83</v>
      </c>
      <c r="E403" s="1">
        <v>7472.8465800000004</v>
      </c>
      <c r="F403" s="1">
        <v>223.78997000000001</v>
      </c>
      <c r="G403" s="1">
        <v>3532.4818300000002</v>
      </c>
      <c r="H403" s="1">
        <v>10681.24314</v>
      </c>
      <c r="I403" s="1">
        <v>18774.503140000001</v>
      </c>
      <c r="J403" s="1">
        <v>29045.026020000001</v>
      </c>
      <c r="K403" s="1">
        <v>12727.629139999999</v>
      </c>
      <c r="L403" s="1">
        <v>14744.858630000001</v>
      </c>
      <c r="M403" s="1">
        <v>0</v>
      </c>
      <c r="N403" s="1">
        <v>12833.71465</v>
      </c>
      <c r="O403" s="1">
        <v>1853.4343899999999</v>
      </c>
      <c r="P403" s="1">
        <v>29045.026020000001</v>
      </c>
      <c r="Q403" s="1">
        <v>11191.53973</v>
      </c>
      <c r="R403" s="1">
        <v>14300.167390000001</v>
      </c>
      <c r="S403" s="1">
        <v>560.96376999999995</v>
      </c>
      <c r="T403" s="1">
        <v>5563.7696100000003</v>
      </c>
      <c r="U403" s="1">
        <v>0</v>
      </c>
      <c r="V403" s="1">
        <v>5517.0498699999998</v>
      </c>
      <c r="W403" s="1">
        <v>4220.9784499999996</v>
      </c>
      <c r="X403" s="1">
        <v>2670.9591399999999</v>
      </c>
      <c r="Y403" s="1">
        <v>3185.5951799999998</v>
      </c>
      <c r="Z403">
        <v>1564.2958599999999</v>
      </c>
      <c r="AA403">
        <v>-5.9424999999999999</v>
      </c>
      <c r="AB403">
        <v>0</v>
      </c>
      <c r="AC403">
        <v>0.24393000000000001</v>
      </c>
      <c r="AD403">
        <v>3.44075</v>
      </c>
      <c r="AE403">
        <v>-515.35500999999999</v>
      </c>
      <c r="AF403" t="s">
        <v>119</v>
      </c>
      <c r="AG403">
        <v>142.09783999999999</v>
      </c>
      <c r="AH403">
        <v>37.073700000000002</v>
      </c>
      <c r="AI403" t="s">
        <v>3118</v>
      </c>
    </row>
    <row r="404" spans="1:35" x14ac:dyDescent="0.25">
      <c r="A404" t="s">
        <v>111</v>
      </c>
      <c r="B404" s="3" t="s">
        <v>1</v>
      </c>
      <c r="C404" s="1" t="s">
        <v>103</v>
      </c>
      <c r="D404" s="2" t="s">
        <v>84</v>
      </c>
      <c r="E404" s="1">
        <v>8066.6207400000003</v>
      </c>
      <c r="F404" s="1">
        <v>306.14287000000002</v>
      </c>
      <c r="G404" s="1">
        <v>3173.66444</v>
      </c>
      <c r="H404" s="1">
        <v>10539.071620000001</v>
      </c>
      <c r="I404" s="1">
        <v>18489.540730000001</v>
      </c>
      <c r="J404" s="1">
        <v>28150.806779999999</v>
      </c>
      <c r="K404" s="1">
        <v>12621.93161</v>
      </c>
      <c r="L404" s="1">
        <v>14531.402389999999</v>
      </c>
      <c r="M404" s="1">
        <v>0</v>
      </c>
      <c r="N404" s="1">
        <v>12250.6067</v>
      </c>
      <c r="O404" s="1">
        <v>1806.1303499999999</v>
      </c>
      <c r="P404" s="1">
        <v>28150.806779999999</v>
      </c>
      <c r="Q404" s="1">
        <v>10687.826779999999</v>
      </c>
      <c r="R404" s="1">
        <v>13619.40439</v>
      </c>
      <c r="S404" s="1">
        <v>560.96394999999995</v>
      </c>
      <c r="T404" s="1">
        <v>5401.7890299999999</v>
      </c>
      <c r="U404" s="1">
        <v>0</v>
      </c>
      <c r="V404" s="1">
        <v>6099.64966</v>
      </c>
      <c r="W404" s="1">
        <v>4401.3886899999998</v>
      </c>
      <c r="X404" s="1">
        <v>2772.7136099999998</v>
      </c>
      <c r="Y404" s="1">
        <v>2970.2239300000001</v>
      </c>
      <c r="Z404">
        <v>1520.9683399999999</v>
      </c>
      <c r="AA404">
        <v>6.1628999999999996</v>
      </c>
      <c r="AB404">
        <v>0</v>
      </c>
      <c r="AC404">
        <v>46.515700000000002</v>
      </c>
      <c r="AD404">
        <v>-113.8246</v>
      </c>
      <c r="AE404">
        <v>-315.18828999999999</v>
      </c>
      <c r="AF404" t="s">
        <v>119</v>
      </c>
      <c r="AG404">
        <v>180.60803000000001</v>
      </c>
      <c r="AH404">
        <v>35.822200000000002</v>
      </c>
      <c r="AI404" t="s">
        <v>3119</v>
      </c>
    </row>
    <row r="405" spans="1:35" x14ac:dyDescent="0.25">
      <c r="A405" t="s">
        <v>111</v>
      </c>
      <c r="B405" s="3" t="s">
        <v>1</v>
      </c>
      <c r="C405" s="1" t="s">
        <v>103</v>
      </c>
      <c r="D405" s="2" t="s">
        <v>85</v>
      </c>
      <c r="E405" s="1">
        <v>8666.3877900000007</v>
      </c>
      <c r="F405" s="1">
        <v>161.02414999999999</v>
      </c>
      <c r="G405" s="1">
        <v>3539.2550299999998</v>
      </c>
      <c r="H405" s="1">
        <v>10124.232739999999</v>
      </c>
      <c r="I405" s="1">
        <v>18317.777419999999</v>
      </c>
      <c r="J405" s="1">
        <v>27938.83092</v>
      </c>
      <c r="K405" s="1">
        <v>12583.76442</v>
      </c>
      <c r="L405" s="1">
        <v>14448.25906</v>
      </c>
      <c r="M405" s="1">
        <v>0</v>
      </c>
      <c r="N405" s="1">
        <v>11985.790849999999</v>
      </c>
      <c r="O405" s="1">
        <v>1751.77774</v>
      </c>
      <c r="P405" s="1">
        <v>27938.83092</v>
      </c>
      <c r="Q405" s="1">
        <v>10123.723099999999</v>
      </c>
      <c r="R405" s="1">
        <v>13490.57186</v>
      </c>
      <c r="S405" s="1">
        <v>560.96402999999998</v>
      </c>
      <c r="T405" s="1">
        <v>5336.3064000000004</v>
      </c>
      <c r="U405" s="1">
        <v>0</v>
      </c>
      <c r="V405" s="1">
        <v>6767.2735599999996</v>
      </c>
      <c r="W405" s="1">
        <v>4306.5041700000002</v>
      </c>
      <c r="X405" s="1">
        <v>3014.8647799999999</v>
      </c>
      <c r="Y405" s="1">
        <v>2908.3849799999998</v>
      </c>
      <c r="Z405">
        <v>-419.25738000000001</v>
      </c>
      <c r="AA405">
        <v>4.9507000000000003</v>
      </c>
      <c r="AB405">
        <v>192.40384</v>
      </c>
      <c r="AC405">
        <v>60.902810000000002</v>
      </c>
      <c r="AD405">
        <v>128.72225</v>
      </c>
      <c r="AE405">
        <v>-429.60807</v>
      </c>
      <c r="AF405" t="s">
        <v>119</v>
      </c>
      <c r="AG405">
        <v>155.58792</v>
      </c>
      <c r="AH405">
        <v>45.774799999999999</v>
      </c>
      <c r="AI405" t="s">
        <v>3120</v>
      </c>
    </row>
    <row r="406" spans="1:35" x14ac:dyDescent="0.25">
      <c r="A406" t="s">
        <v>111</v>
      </c>
      <c r="B406" s="3" t="s">
        <v>1</v>
      </c>
      <c r="C406" s="1" t="s">
        <v>103</v>
      </c>
      <c r="D406" s="2" t="s">
        <v>86</v>
      </c>
      <c r="E406" s="1">
        <v>7432.0251699999999</v>
      </c>
      <c r="F406" s="1">
        <v>111.87939</v>
      </c>
      <c r="G406" s="1">
        <v>2835.31331</v>
      </c>
      <c r="H406" s="1">
        <v>10442.95585</v>
      </c>
      <c r="I406" s="1">
        <v>18576.319739999999</v>
      </c>
      <c r="J406" s="1">
        <v>28620.302350000002</v>
      </c>
      <c r="K406" s="1">
        <v>10971.61456</v>
      </c>
      <c r="L406" s="1">
        <v>14973.031360000001</v>
      </c>
      <c r="M406" s="1">
        <v>0</v>
      </c>
      <c r="N406" s="1">
        <v>12192.29304</v>
      </c>
      <c r="O406" s="1">
        <v>1876.31926</v>
      </c>
      <c r="P406" s="1">
        <v>28620.302350000002</v>
      </c>
      <c r="Q406" s="1">
        <v>10670.990690000001</v>
      </c>
      <c r="R406" s="1">
        <v>13647.270990000001</v>
      </c>
      <c r="S406" s="1">
        <v>560.96451999999999</v>
      </c>
      <c r="T406" s="1">
        <v>5850.45507</v>
      </c>
      <c r="U406" s="1">
        <v>0</v>
      </c>
      <c r="V406" s="1">
        <v>5570.9645499999997</v>
      </c>
      <c r="W406" s="1">
        <v>4200.4810100000004</v>
      </c>
      <c r="X406" s="1">
        <v>2505.44587</v>
      </c>
      <c r="Y406" s="1">
        <v>3215.6096600000001</v>
      </c>
      <c r="Z406">
        <v>1562.4773</v>
      </c>
      <c r="AA406">
        <v>-6.0974000000000004</v>
      </c>
      <c r="AB406">
        <v>0</v>
      </c>
      <c r="AC406">
        <v>38.068629999999999</v>
      </c>
      <c r="AD406">
        <v>107.95425</v>
      </c>
      <c r="AE406">
        <v>-421.09437000000003</v>
      </c>
      <c r="AF406" t="s">
        <v>119</v>
      </c>
      <c r="AG406">
        <v>249.76606000000001</v>
      </c>
      <c r="AH406">
        <v>63.867100000000001</v>
      </c>
      <c r="AI406" t="s">
        <v>3117</v>
      </c>
    </row>
    <row r="407" spans="1:35" x14ac:dyDescent="0.25">
      <c r="A407" t="s">
        <v>111</v>
      </c>
      <c r="B407" s="3" t="s">
        <v>1</v>
      </c>
      <c r="C407" s="1" t="s">
        <v>103</v>
      </c>
      <c r="D407" s="2" t="s">
        <v>87</v>
      </c>
      <c r="E407" s="1">
        <v>8026.3815599999998</v>
      </c>
      <c r="F407" s="1">
        <v>172.21789999999999</v>
      </c>
      <c r="G407" s="1">
        <v>3079.4683199999999</v>
      </c>
      <c r="H407" s="1">
        <v>10387.626770000001</v>
      </c>
      <c r="I407" s="1">
        <v>18397.951260000002</v>
      </c>
      <c r="J407" s="1">
        <v>28405.40941</v>
      </c>
      <c r="K407" s="1">
        <v>10661.06387</v>
      </c>
      <c r="L407" s="1">
        <v>14681.20667</v>
      </c>
      <c r="M407" s="1">
        <v>0</v>
      </c>
      <c r="N407" s="1">
        <v>12219.131359999999</v>
      </c>
      <c r="O407" s="1">
        <v>1872.4254800000001</v>
      </c>
      <c r="P407" s="1">
        <v>28405.40941</v>
      </c>
      <c r="Q407" s="1">
        <v>10588.14558</v>
      </c>
      <c r="R407" s="1">
        <v>13724.20275</v>
      </c>
      <c r="S407" s="1">
        <v>560.96469999999999</v>
      </c>
      <c r="T407" s="1">
        <v>5665.1623</v>
      </c>
      <c r="U407" s="1">
        <v>0</v>
      </c>
      <c r="V407" s="1">
        <v>6043.4372800000001</v>
      </c>
      <c r="W407" s="1">
        <v>4051.1933800000002</v>
      </c>
      <c r="X407" s="1">
        <v>2797.1466500000001</v>
      </c>
      <c r="Y407" s="1">
        <v>2863.6317300000001</v>
      </c>
      <c r="Z407">
        <v>1475.0584100000001</v>
      </c>
      <c r="AA407">
        <v>-6.5879000000000003</v>
      </c>
      <c r="AB407">
        <v>0</v>
      </c>
      <c r="AC407">
        <v>9.5460399999999996</v>
      </c>
      <c r="AD407">
        <v>87.470820000000003</v>
      </c>
      <c r="AE407">
        <v>-258.40467999999998</v>
      </c>
      <c r="AF407" t="s">
        <v>119</v>
      </c>
      <c r="AG407">
        <v>86.757459999999995</v>
      </c>
      <c r="AH407">
        <v>31.2059</v>
      </c>
      <c r="AI407" t="s">
        <v>3118</v>
      </c>
    </row>
    <row r="408" spans="1:35" x14ac:dyDescent="0.25">
      <c r="A408" t="s">
        <v>111</v>
      </c>
      <c r="B408" s="3" t="s">
        <v>1</v>
      </c>
      <c r="C408" s="1" t="s">
        <v>103</v>
      </c>
      <c r="D408" s="2" t="s">
        <v>88</v>
      </c>
      <c r="E408" s="1">
        <v>7530.9691800000001</v>
      </c>
      <c r="F408" s="1">
        <v>232.26487</v>
      </c>
      <c r="G408" s="1">
        <v>2361.5103600000002</v>
      </c>
      <c r="H408" s="1">
        <v>9552.0864600000004</v>
      </c>
      <c r="I408" s="1">
        <v>17407.353500000001</v>
      </c>
      <c r="J408" s="1">
        <v>27822.74209</v>
      </c>
      <c r="K408" s="1">
        <v>10107.694380000001</v>
      </c>
      <c r="L408" s="1">
        <v>13829.89668</v>
      </c>
      <c r="M408" s="1">
        <v>0</v>
      </c>
      <c r="N408" s="1">
        <v>12291.00398</v>
      </c>
      <c r="O408" s="1">
        <v>1790.1172100000001</v>
      </c>
      <c r="P408" s="1">
        <v>27822.74209</v>
      </c>
      <c r="Q408" s="1">
        <v>9958.0508800000007</v>
      </c>
      <c r="R408" s="1">
        <v>13992.84541</v>
      </c>
      <c r="S408" s="1">
        <v>560.96542999999997</v>
      </c>
      <c r="T408" s="1">
        <v>5905.9087099999997</v>
      </c>
      <c r="U408" s="1">
        <v>0</v>
      </c>
      <c r="V408" s="1">
        <v>5740.6907700000002</v>
      </c>
      <c r="W408" s="1">
        <v>3370.6244000000002</v>
      </c>
      <c r="X408" s="1">
        <v>2554.0951500000001</v>
      </c>
      <c r="Y408" s="1">
        <v>2742.8359300000002</v>
      </c>
      <c r="Z408">
        <v>1473.14777</v>
      </c>
      <c r="AA408">
        <v>-7.4584000000000001</v>
      </c>
      <c r="AB408">
        <v>0</v>
      </c>
      <c r="AC408">
        <v>51.869309999999999</v>
      </c>
      <c r="AD408">
        <v>730.53507000000002</v>
      </c>
      <c r="AE408">
        <v>-390.40239000000003</v>
      </c>
      <c r="AF408" t="s">
        <v>119</v>
      </c>
      <c r="AG408">
        <v>171.78995</v>
      </c>
      <c r="AH408">
        <v>37.226900000000001</v>
      </c>
      <c r="AI408" t="s">
        <v>3119</v>
      </c>
    </row>
    <row r="409" spans="1:35" x14ac:dyDescent="0.25">
      <c r="A409" t="s">
        <v>111</v>
      </c>
      <c r="B409" s="3" t="s">
        <v>1</v>
      </c>
      <c r="C409" s="1" t="s">
        <v>103</v>
      </c>
      <c r="D409" s="2" t="s">
        <v>89</v>
      </c>
      <c r="E409" s="1">
        <v>8212.2366700000002</v>
      </c>
      <c r="F409" s="1">
        <v>30.953959999999999</v>
      </c>
      <c r="G409" s="1">
        <v>3152.8871899999999</v>
      </c>
      <c r="H409" s="1">
        <v>8995.0400100000006</v>
      </c>
      <c r="I409" s="1">
        <v>16567.73043</v>
      </c>
      <c r="J409" s="1">
        <v>26842.985229999998</v>
      </c>
      <c r="K409" s="1">
        <v>9723.3209399999996</v>
      </c>
      <c r="L409" s="1">
        <v>13483.90739</v>
      </c>
      <c r="M409" s="1">
        <v>0</v>
      </c>
      <c r="N409" s="1">
        <v>11700.69375</v>
      </c>
      <c r="O409" s="1">
        <v>1742.1589100000001</v>
      </c>
      <c r="P409" s="1">
        <v>26842.985229999998</v>
      </c>
      <c r="Q409" s="1">
        <v>9512.61679</v>
      </c>
      <c r="R409" s="1">
        <v>13359.07785</v>
      </c>
      <c r="S409" s="1">
        <v>560.96500000000003</v>
      </c>
      <c r="T409" s="1">
        <v>5847.8367699999999</v>
      </c>
      <c r="U409" s="1">
        <v>0</v>
      </c>
      <c r="V409" s="1">
        <v>6356.50749</v>
      </c>
      <c r="W409" s="1">
        <v>3224.6303800000001</v>
      </c>
      <c r="X409" s="1">
        <v>2424.3769699999998</v>
      </c>
      <c r="Y409" s="1">
        <v>2798.3587400000001</v>
      </c>
      <c r="Z409">
        <v>765.13606000000004</v>
      </c>
      <c r="AA409">
        <v>-1.4091</v>
      </c>
      <c r="AB409">
        <v>54.824109999999997</v>
      </c>
      <c r="AC409">
        <v>24.787299999999998</v>
      </c>
      <c r="AD409">
        <v>724.80539999999996</v>
      </c>
      <c r="AE409">
        <v>-421.95136000000002</v>
      </c>
      <c r="AF409" t="s">
        <v>119</v>
      </c>
      <c r="AG409">
        <v>68.146990000000002</v>
      </c>
      <c r="AH409">
        <v>43.758200000000002</v>
      </c>
      <c r="AI409" t="s">
        <v>3120</v>
      </c>
    </row>
    <row r="410" spans="1:35" x14ac:dyDescent="0.25">
      <c r="A410" t="s">
        <v>111</v>
      </c>
      <c r="B410" s="3" t="s">
        <v>1</v>
      </c>
      <c r="C410" s="1" t="s">
        <v>103</v>
      </c>
      <c r="D410" s="2" t="s">
        <v>90</v>
      </c>
      <c r="E410" s="1">
        <v>7505.3921799999998</v>
      </c>
      <c r="F410" s="1">
        <v>150.34201999999999</v>
      </c>
      <c r="G410" s="1">
        <v>1737.43759</v>
      </c>
      <c r="H410" s="1">
        <v>8718.3705300000001</v>
      </c>
      <c r="I410" s="1">
        <v>16810.37761</v>
      </c>
      <c r="J410" s="1">
        <v>27555.61692</v>
      </c>
      <c r="K410" s="1">
        <v>10228.939329999999</v>
      </c>
      <c r="L410" s="1">
        <v>14225.79638</v>
      </c>
      <c r="M410" s="1">
        <v>0</v>
      </c>
      <c r="N410" s="1">
        <v>11734.14668</v>
      </c>
      <c r="O410" s="1">
        <v>1779.3060800000001</v>
      </c>
      <c r="P410" s="1">
        <v>27555.61692</v>
      </c>
      <c r="Q410" s="1">
        <v>9683.8478200000009</v>
      </c>
      <c r="R410" s="1">
        <v>13329.820540000001</v>
      </c>
      <c r="S410" s="1">
        <v>560.96699999999998</v>
      </c>
      <c r="T410" s="1">
        <v>6125.5807599999998</v>
      </c>
      <c r="U410" s="1">
        <v>0</v>
      </c>
      <c r="V410" s="1">
        <v>5746.80465</v>
      </c>
      <c r="W410" s="1">
        <v>3825.78415</v>
      </c>
      <c r="X410" s="1">
        <v>2274.9244899999999</v>
      </c>
      <c r="Y410" s="1">
        <v>3308.1777000000002</v>
      </c>
      <c r="Z410">
        <v>1179.4909600000001</v>
      </c>
      <c r="AA410">
        <v>1.9553</v>
      </c>
      <c r="AB410">
        <v>46.552039999999998</v>
      </c>
      <c r="AC410">
        <v>33.955750000000002</v>
      </c>
      <c r="AD410">
        <v>804.48634000000004</v>
      </c>
      <c r="AE410">
        <v>-598.97700999999995</v>
      </c>
      <c r="AF410" t="s">
        <v>119</v>
      </c>
      <c r="AG410">
        <v>173.77211</v>
      </c>
      <c r="AH410">
        <v>44.653799999999997</v>
      </c>
      <c r="AI410" t="s">
        <v>3117</v>
      </c>
    </row>
    <row r="411" spans="1:35" x14ac:dyDescent="0.25">
      <c r="A411" t="s">
        <v>111</v>
      </c>
      <c r="B411" s="3" t="s">
        <v>1</v>
      </c>
      <c r="C411" s="1" t="s">
        <v>103</v>
      </c>
      <c r="D411" s="2" t="s">
        <v>91</v>
      </c>
      <c r="E411" s="1">
        <v>7928.6340499999997</v>
      </c>
      <c r="F411" s="1">
        <v>182.57436000000001</v>
      </c>
      <c r="G411" s="1">
        <v>1787.56512</v>
      </c>
      <c r="H411" s="1">
        <v>9509.8081600000005</v>
      </c>
      <c r="I411" s="1">
        <v>17323.18878</v>
      </c>
      <c r="J411" s="1">
        <v>27696.91893</v>
      </c>
      <c r="K411" s="1">
        <v>10768.739439999999</v>
      </c>
      <c r="L411" s="1">
        <v>14785.961740000001</v>
      </c>
      <c r="M411" s="1">
        <v>0</v>
      </c>
      <c r="N411" s="1">
        <v>11338.59165</v>
      </c>
      <c r="O411" s="1">
        <v>1727.77217</v>
      </c>
      <c r="P411" s="1">
        <v>27696.91893</v>
      </c>
      <c r="Q411" s="1">
        <v>9297.6724400000003</v>
      </c>
      <c r="R411" s="1">
        <v>12910.957200000001</v>
      </c>
      <c r="S411" s="1">
        <v>560.97299999999996</v>
      </c>
      <c r="T411" s="1">
        <v>5990.4016899999997</v>
      </c>
      <c r="U411" s="1">
        <v>0</v>
      </c>
      <c r="V411" s="1">
        <v>5903.7880800000003</v>
      </c>
      <c r="W411" s="1">
        <v>4423.6013400000002</v>
      </c>
      <c r="X411" s="1">
        <v>2531.32674</v>
      </c>
      <c r="Y411" s="1">
        <v>2901.5379899999998</v>
      </c>
      <c r="Z411">
        <v>1197.43885</v>
      </c>
      <c r="AA411">
        <v>9.6060999999999996</v>
      </c>
      <c r="AB411">
        <v>43.576090000000001</v>
      </c>
      <c r="AC411">
        <v>30.064029999999999</v>
      </c>
      <c r="AD411">
        <v>-165.66334000000001</v>
      </c>
      <c r="AE411">
        <v>-90.587040000000002</v>
      </c>
      <c r="AF411" t="s">
        <v>119</v>
      </c>
      <c r="AG411">
        <v>261.89936</v>
      </c>
      <c r="AH411">
        <v>51.269799999999996</v>
      </c>
      <c r="AI411" t="s">
        <v>3118</v>
      </c>
    </row>
    <row r="412" spans="1:35" x14ac:dyDescent="0.25">
      <c r="A412" t="s">
        <v>111</v>
      </c>
      <c r="B412" s="3" t="s">
        <v>1</v>
      </c>
      <c r="C412" s="1" t="s">
        <v>103</v>
      </c>
      <c r="D412" s="2" t="s">
        <v>92</v>
      </c>
      <c r="E412" s="1">
        <v>7412.6954800000003</v>
      </c>
      <c r="F412" s="1">
        <v>171.18654000000001</v>
      </c>
      <c r="G412" s="1">
        <v>1733.5178000000001</v>
      </c>
      <c r="H412" s="1">
        <v>8979.0816500000001</v>
      </c>
      <c r="I412" s="1">
        <v>16385.316409999999</v>
      </c>
      <c r="J412" s="1">
        <v>26353.950199999999</v>
      </c>
      <c r="K412" s="1">
        <v>10314.10168</v>
      </c>
      <c r="L412" s="1">
        <v>14263.082280000001</v>
      </c>
      <c r="M412" s="1">
        <v>0</v>
      </c>
      <c r="N412" s="1">
        <v>10610.33481</v>
      </c>
      <c r="O412" s="1">
        <v>1630.5867599999999</v>
      </c>
      <c r="P412" s="1">
        <v>26353.950199999999</v>
      </c>
      <c r="Q412" s="1">
        <v>8602.3831699999992</v>
      </c>
      <c r="R412" s="1">
        <v>12090.867920000001</v>
      </c>
      <c r="S412" s="1">
        <v>560.97299999999996</v>
      </c>
      <c r="T412" s="1">
        <v>5876.7718500000001</v>
      </c>
      <c r="U412" s="1">
        <v>0</v>
      </c>
      <c r="V412" s="1">
        <v>5649.3928500000002</v>
      </c>
      <c r="W412" s="1">
        <v>4483.02927</v>
      </c>
      <c r="X412" s="1">
        <v>2495.1487900000002</v>
      </c>
      <c r="Y412" s="1">
        <v>2594.99631</v>
      </c>
      <c r="Z412">
        <v>1108.7027599999999</v>
      </c>
      <c r="AA412">
        <v>13.712300000000001</v>
      </c>
      <c r="AB412">
        <v>47.246850000000002</v>
      </c>
      <c r="AC412">
        <v>31.366129999999998</v>
      </c>
      <c r="AD412">
        <v>-208.32438999999999</v>
      </c>
      <c r="AE412">
        <v>-435.98577</v>
      </c>
      <c r="AF412" t="s">
        <v>119</v>
      </c>
      <c r="AG412">
        <v>127.84774</v>
      </c>
      <c r="AH412">
        <v>36.4846</v>
      </c>
      <c r="AI412" t="s">
        <v>3119</v>
      </c>
    </row>
    <row r="413" spans="1:35" x14ac:dyDescent="0.25">
      <c r="A413" t="s">
        <v>111</v>
      </c>
      <c r="B413" s="3" t="s">
        <v>1</v>
      </c>
      <c r="C413" s="1" t="s">
        <v>103</v>
      </c>
      <c r="D413" s="2" t="s">
        <v>93</v>
      </c>
      <c r="E413" s="1">
        <v>7384.9353899999996</v>
      </c>
      <c r="F413" s="1">
        <v>143.58315999999999</v>
      </c>
      <c r="G413" s="1">
        <v>1488.1399200000001</v>
      </c>
      <c r="H413" s="1">
        <v>8022.0615799999996</v>
      </c>
      <c r="I413" s="1">
        <v>15827.6999</v>
      </c>
      <c r="J413" s="1">
        <v>25478.135699999999</v>
      </c>
      <c r="K413" s="1">
        <v>9992.1358999999993</v>
      </c>
      <c r="L413" s="1">
        <v>13818.616319999999</v>
      </c>
      <c r="M413" s="1">
        <v>0</v>
      </c>
      <c r="N413" s="1">
        <v>10185.448899999999</v>
      </c>
      <c r="O413" s="1">
        <v>1510.2230500000001</v>
      </c>
      <c r="P413" s="1">
        <v>25478.135699999999</v>
      </c>
      <c r="Q413" s="1">
        <v>8028.2136099999998</v>
      </c>
      <c r="R413" s="1">
        <v>11659.51938</v>
      </c>
      <c r="S413" s="1">
        <v>557.31399999999996</v>
      </c>
      <c r="T413" s="1">
        <v>5852.6185100000002</v>
      </c>
      <c r="U413" s="1">
        <v>0</v>
      </c>
      <c r="V413" s="1">
        <v>5431.8513899999998</v>
      </c>
      <c r="W413" s="1">
        <v>4192.7351699999999</v>
      </c>
      <c r="X413" s="1">
        <v>2619.87905</v>
      </c>
      <c r="Y413" s="1">
        <v>2527.0849600000001</v>
      </c>
      <c r="Z413">
        <v>1099.3312800000001</v>
      </c>
      <c r="AA413">
        <v>2.9961000000000002</v>
      </c>
      <c r="AB413">
        <v>56.031669999999998</v>
      </c>
      <c r="AC413">
        <v>31.915690000000001</v>
      </c>
      <c r="AD413">
        <v>605.30678999999998</v>
      </c>
      <c r="AE413">
        <v>-360.1241</v>
      </c>
      <c r="AF413" t="s">
        <v>119</v>
      </c>
      <c r="AG413">
        <v>167.77403000000001</v>
      </c>
      <c r="AH413">
        <v>43.32</v>
      </c>
      <c r="AI413" t="s">
        <v>3120</v>
      </c>
    </row>
    <row r="414" spans="1:35" x14ac:dyDescent="0.25">
      <c r="A414" t="s">
        <v>111</v>
      </c>
      <c r="B414" s="3" t="s">
        <v>1</v>
      </c>
      <c r="C414" s="1" t="s">
        <v>103</v>
      </c>
      <c r="D414" s="2" t="s">
        <v>94</v>
      </c>
      <c r="E414" s="1">
        <v>6416.4041100000004</v>
      </c>
      <c r="F414" s="1">
        <v>32.003010000000003</v>
      </c>
      <c r="G414" s="1">
        <v>2423.6664500000002</v>
      </c>
      <c r="H414" s="1">
        <v>6494.5907100000004</v>
      </c>
      <c r="I414" s="1">
        <v>13686.13579</v>
      </c>
      <c r="J414" s="1">
        <v>23355.20132</v>
      </c>
      <c r="K414" s="1">
        <v>10760.702160000001</v>
      </c>
      <c r="L414" s="1">
        <v>14738.507240000001</v>
      </c>
      <c r="M414" s="1">
        <v>0</v>
      </c>
      <c r="N414" s="1">
        <v>7303.7758299999996</v>
      </c>
      <c r="O414" s="1">
        <v>1484.04141</v>
      </c>
      <c r="P414" s="1">
        <v>23355.20132</v>
      </c>
      <c r="Q414" s="1">
        <v>8005.3711199999998</v>
      </c>
      <c r="R414" s="1">
        <v>8616.6940799999993</v>
      </c>
      <c r="S414" s="1">
        <v>542.64859000000001</v>
      </c>
      <c r="T414" s="1">
        <v>7495.2782200000001</v>
      </c>
      <c r="U414" s="1">
        <v>0</v>
      </c>
      <c r="V414" s="1">
        <v>4962.7005600000002</v>
      </c>
      <c r="W414" s="1">
        <v>3682.7844100000002</v>
      </c>
      <c r="X414" s="1">
        <v>2209.0024400000002</v>
      </c>
      <c r="Y414" s="1">
        <v>2776.4300400000002</v>
      </c>
      <c r="Z414">
        <v>1007.9281999999999</v>
      </c>
      <c r="AA414">
        <v>-2.8639000000000001</v>
      </c>
      <c r="AB414">
        <v>48.042110000000001</v>
      </c>
      <c r="AC414">
        <v>0.64456999999999998</v>
      </c>
      <c r="AD414">
        <v>697.88900000000001</v>
      </c>
      <c r="AE414">
        <v>-262.95321000000001</v>
      </c>
      <c r="AF414" t="s">
        <v>119</v>
      </c>
      <c r="AG414">
        <v>90.487189999999998</v>
      </c>
      <c r="AH414">
        <v>48.945300000000003</v>
      </c>
      <c r="AI414" t="s">
        <v>3117</v>
      </c>
    </row>
    <row r="415" spans="1:35" x14ac:dyDescent="0.25">
      <c r="A415" t="s">
        <v>111</v>
      </c>
      <c r="B415" s="3" t="s">
        <v>1</v>
      </c>
      <c r="C415" s="1" t="s">
        <v>103</v>
      </c>
      <c r="D415" s="2" t="s">
        <v>95</v>
      </c>
      <c r="E415" s="1">
        <v>6755.1381700000002</v>
      </c>
      <c r="F415" s="1">
        <v>115.96535</v>
      </c>
      <c r="G415" s="1">
        <v>1309.9860000000001</v>
      </c>
      <c r="H415" s="1">
        <v>6111.4947099999999</v>
      </c>
      <c r="I415" s="1">
        <v>13605.76669</v>
      </c>
      <c r="J415" s="1">
        <v>23403.162410000001</v>
      </c>
      <c r="K415" s="1">
        <v>10570.8408</v>
      </c>
      <c r="L415" s="1">
        <v>14679.474410000001</v>
      </c>
      <c r="M415" s="1">
        <v>0</v>
      </c>
      <c r="N415" s="1">
        <v>7497.4125299999996</v>
      </c>
      <c r="O415" s="1">
        <v>1543.9172599999999</v>
      </c>
      <c r="P415" s="1">
        <v>23403.162410000001</v>
      </c>
      <c r="Q415" s="1">
        <v>8319.3516</v>
      </c>
      <c r="R415" s="1">
        <v>8723.6880000000001</v>
      </c>
      <c r="S415" s="1">
        <v>434.63400000000001</v>
      </c>
      <c r="T415" s="1">
        <v>7480.3016100000004</v>
      </c>
      <c r="U415" s="1">
        <v>0</v>
      </c>
      <c r="V415" s="1">
        <v>5212.7408800000003</v>
      </c>
      <c r="W415" s="1">
        <v>3463.4589999999998</v>
      </c>
      <c r="X415" s="1">
        <v>2456.6191199999998</v>
      </c>
      <c r="Y415" s="1">
        <v>2898.3402599999999</v>
      </c>
      <c r="Z415">
        <v>940.70968000000005</v>
      </c>
      <c r="AA415">
        <v>-25.329899999999999</v>
      </c>
      <c r="AB415">
        <v>45.129919999999998</v>
      </c>
      <c r="AC415">
        <v>10.069850000000001</v>
      </c>
      <c r="AD415">
        <v>1090.7627600000001</v>
      </c>
      <c r="AE415">
        <v>-390.86894999999998</v>
      </c>
      <c r="AF415" t="s">
        <v>119</v>
      </c>
      <c r="AG415">
        <v>125.72226999999999</v>
      </c>
      <c r="AH415">
        <v>42.388199999999998</v>
      </c>
      <c r="AI415" t="s">
        <v>3118</v>
      </c>
    </row>
    <row r="416" spans="1:35" x14ac:dyDescent="0.25">
      <c r="A416" t="s">
        <v>111</v>
      </c>
      <c r="B416" s="3" t="s">
        <v>1</v>
      </c>
      <c r="C416" s="1" t="s">
        <v>103</v>
      </c>
      <c r="D416" s="2" t="s">
        <v>96</v>
      </c>
      <c r="E416" s="1">
        <v>5991.6221800000003</v>
      </c>
      <c r="F416" s="1">
        <v>22.195689999999999</v>
      </c>
      <c r="G416" s="1">
        <v>1099.1331499999999</v>
      </c>
      <c r="H416" s="1">
        <v>5573.5168000000003</v>
      </c>
      <c r="I416" s="1">
        <v>13065.87089</v>
      </c>
      <c r="J416" s="1">
        <v>22466.90913</v>
      </c>
      <c r="K416" s="1">
        <v>10370.39201</v>
      </c>
      <c r="L416" s="1">
        <v>14325.35701</v>
      </c>
      <c r="M416" s="1">
        <v>0</v>
      </c>
      <c r="N416" s="1">
        <v>6959.3875600000001</v>
      </c>
      <c r="O416" s="1">
        <v>1434.1240700000001</v>
      </c>
      <c r="P416" s="1">
        <v>22466.90913</v>
      </c>
      <c r="Q416" s="1">
        <v>7620.0156500000003</v>
      </c>
      <c r="R416" s="1">
        <v>8141.5521200000003</v>
      </c>
      <c r="S416" s="1">
        <v>434.63299999999998</v>
      </c>
      <c r="T416" s="1">
        <v>7475.3699200000001</v>
      </c>
      <c r="U416" s="1">
        <v>0</v>
      </c>
      <c r="V416" s="1">
        <v>4627.2515400000002</v>
      </c>
      <c r="W416" s="1">
        <v>3319.3771400000001</v>
      </c>
      <c r="X416" s="1">
        <v>2319.0864499999998</v>
      </c>
      <c r="Y416" s="1">
        <v>3151.4767999999999</v>
      </c>
      <c r="Z416">
        <v>1037.62264</v>
      </c>
      <c r="AA416">
        <v>-36.606000000000002</v>
      </c>
      <c r="AB416">
        <v>53.19491</v>
      </c>
      <c r="AC416">
        <v>41.069299999999998</v>
      </c>
      <c r="AD416">
        <v>1395.3179500000001</v>
      </c>
      <c r="AE416">
        <v>-373.96314999999998</v>
      </c>
      <c r="AF416" t="s">
        <v>119</v>
      </c>
      <c r="AG416">
        <v>50.92136</v>
      </c>
      <c r="AH416">
        <v>39.083599999999997</v>
      </c>
      <c r="AI416" t="s">
        <v>3119</v>
      </c>
    </row>
    <row r="417" spans="1:35" x14ac:dyDescent="0.25">
      <c r="A417" t="s">
        <v>111</v>
      </c>
      <c r="B417" s="3" t="s">
        <v>1</v>
      </c>
      <c r="C417" s="1" t="s">
        <v>103</v>
      </c>
      <c r="D417" s="2" t="s">
        <v>97</v>
      </c>
      <c r="E417" s="1">
        <v>6772.9951700000001</v>
      </c>
      <c r="F417" s="1">
        <v>58.58811</v>
      </c>
      <c r="G417" s="1">
        <v>885.20896000000005</v>
      </c>
      <c r="H417" s="1">
        <v>4855.4045699999997</v>
      </c>
      <c r="I417" s="1">
        <v>12813.07811</v>
      </c>
      <c r="J417" s="1">
        <v>21808.570650000001</v>
      </c>
      <c r="K417" s="1">
        <v>10966.911029999999</v>
      </c>
      <c r="L417" s="1">
        <v>14300.21744</v>
      </c>
      <c r="M417" s="1">
        <v>0</v>
      </c>
      <c r="N417" s="1">
        <v>6462.4994399999996</v>
      </c>
      <c r="O417" s="1">
        <v>1396.14939</v>
      </c>
      <c r="P417" s="1">
        <v>21808.570650000001</v>
      </c>
      <c r="Q417" s="1">
        <v>7431.77531</v>
      </c>
      <c r="R417" s="1">
        <v>7508.3532100000002</v>
      </c>
      <c r="S417" s="1">
        <v>434.63400000000001</v>
      </c>
      <c r="T417" s="1">
        <v>6886.1186200000002</v>
      </c>
      <c r="U417" s="1">
        <v>0</v>
      </c>
      <c r="V417" s="1">
        <v>5356.7133800000001</v>
      </c>
      <c r="W417" s="1">
        <v>3727.4344700000001</v>
      </c>
      <c r="X417" s="1">
        <v>2479.9029999999998</v>
      </c>
      <c r="Y417" s="1">
        <v>3279.99397</v>
      </c>
      <c r="Z417">
        <v>974.17758000000003</v>
      </c>
      <c r="AA417">
        <v>-27.449300000000001</v>
      </c>
      <c r="AB417">
        <v>63.297789999999999</v>
      </c>
      <c r="AC417">
        <v>12.98701</v>
      </c>
      <c r="AD417">
        <v>1322.6135899999999</v>
      </c>
      <c r="AE417">
        <v>-613.08808999999997</v>
      </c>
      <c r="AF417" t="s">
        <v>119</v>
      </c>
      <c r="AG417">
        <v>9.9348100000000006</v>
      </c>
      <c r="AH417">
        <v>11.6538</v>
      </c>
      <c r="AI417" t="s">
        <v>3120</v>
      </c>
    </row>
    <row r="418" spans="1:35" x14ac:dyDescent="0.25">
      <c r="A418" t="s">
        <v>111</v>
      </c>
      <c r="B418" s="3" t="s">
        <v>1</v>
      </c>
      <c r="C418" s="1" t="s">
        <v>103</v>
      </c>
      <c r="D418" s="2" t="s">
        <v>98</v>
      </c>
      <c r="E418" s="1">
        <v>6781.8896699999996</v>
      </c>
      <c r="F418" s="1">
        <v>-138.97315</v>
      </c>
      <c r="G418" s="1">
        <v>837.12572</v>
      </c>
      <c r="H418" s="1">
        <v>2898.2408999999998</v>
      </c>
      <c r="I418" s="1">
        <v>12474.737220000001</v>
      </c>
      <c r="J418" s="1">
        <v>22386.919860000002</v>
      </c>
      <c r="K418" s="1">
        <v>10443.743909999999</v>
      </c>
      <c r="L418" s="1">
        <v>14057.66344</v>
      </c>
      <c r="M418" s="1">
        <v>0</v>
      </c>
      <c r="N418" s="1">
        <v>7213.7101300000004</v>
      </c>
      <c r="O418" s="1">
        <v>1523.65308</v>
      </c>
      <c r="P418" s="1">
        <v>22386.919860000002</v>
      </c>
      <c r="Q418" s="1">
        <v>8046.5453299999999</v>
      </c>
      <c r="R418" s="1">
        <v>8329.2564199999997</v>
      </c>
      <c r="S418" s="1">
        <v>434.63499999999999</v>
      </c>
      <c r="T418" s="1">
        <v>4656.5269799999996</v>
      </c>
      <c r="U418" s="1">
        <v>0</v>
      </c>
      <c r="V418" s="1">
        <v>5226.3610099999996</v>
      </c>
      <c r="W418" s="1">
        <v>5452.6666500000001</v>
      </c>
      <c r="X418" s="1">
        <v>2576.6835099999998</v>
      </c>
      <c r="Y418" s="1">
        <v>4552.8375699999997</v>
      </c>
      <c r="Z418">
        <v>1132.2561599999999</v>
      </c>
      <c r="AA418">
        <v>-27.654699999999998</v>
      </c>
      <c r="AB418">
        <v>58.534170000000003</v>
      </c>
      <c r="AC418">
        <v>45.817019999999999</v>
      </c>
      <c r="AD418">
        <v>987.31599000000006</v>
      </c>
      <c r="AE418">
        <v>-505.06813</v>
      </c>
      <c r="AF418" t="s">
        <v>119</v>
      </c>
      <c r="AG418">
        <v>159.9956</v>
      </c>
      <c r="AH418">
        <v>405.08229999999998</v>
      </c>
      <c r="AI418" t="s">
        <v>3117</v>
      </c>
    </row>
    <row r="419" spans="1:35" x14ac:dyDescent="0.25">
      <c r="A419" t="s">
        <v>111</v>
      </c>
      <c r="B419" s="3" t="s">
        <v>1</v>
      </c>
      <c r="C419" s="1" t="s">
        <v>103</v>
      </c>
      <c r="D419" s="2" t="s">
        <v>99</v>
      </c>
      <c r="E419" s="1">
        <v>7637.0220799999997</v>
      </c>
      <c r="F419" s="1">
        <v>77.356350000000006</v>
      </c>
      <c r="G419" s="1">
        <v>915.82221000000004</v>
      </c>
      <c r="H419" s="1">
        <v>4001.7075599999998</v>
      </c>
      <c r="I419" s="1">
        <v>12559.00511</v>
      </c>
      <c r="J419" s="1">
        <v>21505.046859999999</v>
      </c>
      <c r="K419" s="1">
        <v>10132.73857</v>
      </c>
      <c r="L419" s="1">
        <v>13234.05933</v>
      </c>
      <c r="M419" s="1">
        <v>0</v>
      </c>
      <c r="N419" s="1">
        <v>7173.9689799999996</v>
      </c>
      <c r="O419" s="1">
        <v>1303.3587600000001</v>
      </c>
      <c r="P419" s="1">
        <v>21505.046859999999</v>
      </c>
      <c r="Q419" s="1">
        <v>7036.0408799999996</v>
      </c>
      <c r="R419" s="1">
        <v>8270.9875300000003</v>
      </c>
      <c r="S419" s="1">
        <v>451.05</v>
      </c>
      <c r="T419" s="1">
        <v>3897.8204099999998</v>
      </c>
      <c r="U419" s="1">
        <v>0</v>
      </c>
      <c r="V419" s="1">
        <v>5821.0678099999996</v>
      </c>
      <c r="W419" s="1">
        <v>5106.1890800000001</v>
      </c>
      <c r="X419" s="1">
        <v>2687.3194600000002</v>
      </c>
      <c r="Y419" s="1">
        <v>3632.2670600000001</v>
      </c>
      <c r="Z419">
        <v>1178.2998</v>
      </c>
      <c r="AA419">
        <v>-2.9742999999999999</v>
      </c>
      <c r="AB419">
        <v>45.985469999999999</v>
      </c>
      <c r="AC419">
        <v>13.189920000000001</v>
      </c>
      <c r="AD419">
        <v>-44.098500000000001</v>
      </c>
      <c r="AE419">
        <v>-433.90884</v>
      </c>
      <c r="AF419" t="s">
        <v>119</v>
      </c>
      <c r="AG419">
        <v>106.48174</v>
      </c>
      <c r="AH419">
        <v>50.115400000000001</v>
      </c>
      <c r="AI419" t="s">
        <v>3118</v>
      </c>
    </row>
    <row r="420" spans="1:35" x14ac:dyDescent="0.25">
      <c r="A420" t="s">
        <v>111</v>
      </c>
      <c r="B420" s="3" t="s">
        <v>1</v>
      </c>
      <c r="C420" s="1" t="s">
        <v>103</v>
      </c>
      <c r="D420" s="2" t="s">
        <v>100</v>
      </c>
      <c r="E420" s="1">
        <v>8576.1853499999997</v>
      </c>
      <c r="F420" s="1">
        <v>245.23572999999999</v>
      </c>
      <c r="G420" s="1">
        <v>991.59713999999997</v>
      </c>
      <c r="H420" s="1">
        <v>4360.7364500000003</v>
      </c>
      <c r="I420" s="1">
        <v>13607.57316</v>
      </c>
      <c r="J420" s="1">
        <v>22602.645970000001</v>
      </c>
      <c r="K420" s="1">
        <v>10772.62441</v>
      </c>
      <c r="L420" s="1">
        <v>13888.275900000001</v>
      </c>
      <c r="M420" s="1">
        <v>0</v>
      </c>
      <c r="N420" s="1">
        <v>7515.0389599999999</v>
      </c>
      <c r="O420" s="1">
        <v>1301.3328899999999</v>
      </c>
      <c r="P420" s="1">
        <v>22602.645970000001</v>
      </c>
      <c r="Q420" s="1">
        <v>6947.8589199999997</v>
      </c>
      <c r="R420" s="1">
        <v>8714.3700700000009</v>
      </c>
      <c r="S420" s="1">
        <v>451.05099999999999</v>
      </c>
      <c r="T420" s="1">
        <v>4055.41876</v>
      </c>
      <c r="U420" s="1">
        <v>0</v>
      </c>
      <c r="V420" s="1">
        <v>6548.1038699999999</v>
      </c>
      <c r="W420" s="1">
        <v>5443.8036099999999</v>
      </c>
      <c r="X420" s="1">
        <v>3183.1565500000002</v>
      </c>
      <c r="Y420" s="1">
        <v>3752.2300500000001</v>
      </c>
      <c r="Z420">
        <v>1433.2814499999999</v>
      </c>
      <c r="AA420">
        <v>1.7745</v>
      </c>
      <c r="AB420">
        <v>47.524839999999998</v>
      </c>
      <c r="AC420">
        <v>59.714570000000002</v>
      </c>
      <c r="AD420">
        <v>158.41928999999999</v>
      </c>
      <c r="AE420">
        <v>-468.72025000000002</v>
      </c>
      <c r="AF420" t="s">
        <v>119</v>
      </c>
      <c r="AG420">
        <v>124.55371</v>
      </c>
      <c r="AH420">
        <v>29.017800000000001</v>
      </c>
      <c r="AI420" t="s">
        <v>3119</v>
      </c>
    </row>
    <row r="421" spans="1:35" x14ac:dyDescent="0.25">
      <c r="A421" t="s">
        <v>111</v>
      </c>
      <c r="B421" s="3" t="s">
        <v>1</v>
      </c>
      <c r="C421" s="1" t="s">
        <v>103</v>
      </c>
      <c r="D421" s="2" t="s">
        <v>101</v>
      </c>
      <c r="E421" s="1">
        <v>9263.44038</v>
      </c>
      <c r="F421" s="1">
        <v>126.04924</v>
      </c>
      <c r="G421" s="1">
        <v>1133.1293700000001</v>
      </c>
      <c r="H421" s="1">
        <v>4767.8982900000001</v>
      </c>
      <c r="I421" s="1">
        <v>14872.76671</v>
      </c>
      <c r="J421" s="1">
        <v>24160.50635</v>
      </c>
      <c r="K421" s="1">
        <v>11701.29817</v>
      </c>
      <c r="L421" s="1">
        <v>15105.76073</v>
      </c>
      <c r="M421" s="1">
        <v>0</v>
      </c>
      <c r="N421" s="1">
        <v>7808.3434200000002</v>
      </c>
      <c r="O421" s="1">
        <v>1385.3782699999999</v>
      </c>
      <c r="P421" s="1">
        <v>24160.50635</v>
      </c>
      <c r="Q421" s="1">
        <v>7194.0727800000004</v>
      </c>
      <c r="R421" s="1">
        <v>9054.7456099999999</v>
      </c>
      <c r="S421" s="1">
        <v>451.05200000000002</v>
      </c>
      <c r="T421" s="1">
        <v>4519.4301699999996</v>
      </c>
      <c r="U421" s="1">
        <v>0</v>
      </c>
      <c r="V421" s="1">
        <v>7054.1339600000001</v>
      </c>
      <c r="W421" s="1">
        <v>6071.02214</v>
      </c>
      <c r="X421" s="1">
        <v>3275.9362700000001</v>
      </c>
      <c r="Y421" s="1">
        <v>4420.1973600000001</v>
      </c>
      <c r="Z421">
        <v>610.47983999999997</v>
      </c>
      <c r="AA421">
        <v>-0.18429999999999999</v>
      </c>
      <c r="AB421">
        <v>192.58886999999999</v>
      </c>
      <c r="AC421">
        <v>19.866620000000001</v>
      </c>
      <c r="AD421">
        <v>373.08327000000003</v>
      </c>
      <c r="AE421">
        <v>-628.63157000000001</v>
      </c>
      <c r="AF421" t="s">
        <v>119</v>
      </c>
      <c r="AG421">
        <v>123.71258</v>
      </c>
      <c r="AH421">
        <v>42.345100000000002</v>
      </c>
      <c r="AI421" t="s">
        <v>3120</v>
      </c>
    </row>
    <row r="422" spans="1:35" x14ac:dyDescent="0.25">
      <c r="A422" t="s">
        <v>112</v>
      </c>
      <c r="B422" s="3" t="s">
        <v>8</v>
      </c>
      <c r="C422" s="1" t="s">
        <v>103</v>
      </c>
      <c r="D422" s="2" t="s">
        <v>43</v>
      </c>
      <c r="E422" s="1">
        <v>43999</v>
      </c>
      <c r="F422" s="1">
        <v>1289</v>
      </c>
      <c r="G422" s="1">
        <v>14741</v>
      </c>
      <c r="H422" s="1">
        <v>32184</v>
      </c>
      <c r="I422" s="1">
        <v>116476</v>
      </c>
      <c r="J422" s="1">
        <v>255884</v>
      </c>
      <c r="K422" s="1">
        <v>96866</v>
      </c>
      <c r="L422" s="1">
        <v>212717</v>
      </c>
      <c r="M422" s="1">
        <v>0</v>
      </c>
      <c r="N422" s="1">
        <v>43242</v>
      </c>
      <c r="O422" s="1">
        <v>22832</v>
      </c>
      <c r="P422" s="1">
        <v>255884</v>
      </c>
      <c r="Q422" s="1">
        <v>31754</v>
      </c>
      <c r="R422" s="1">
        <v>43167</v>
      </c>
      <c r="S422" s="1">
        <v>3986.1818600000001</v>
      </c>
      <c r="T422" s="1">
        <v>140474</v>
      </c>
      <c r="U422" s="1">
        <v>0</v>
      </c>
      <c r="V422" s="1">
        <v>37797</v>
      </c>
      <c r="W422" s="1">
        <v>24507</v>
      </c>
      <c r="X422" s="1">
        <v>4575</v>
      </c>
      <c r="Y422" s="1">
        <v>14080</v>
      </c>
      <c r="Z422">
        <v>2503</v>
      </c>
      <c r="AA422">
        <v>16.776299999999999</v>
      </c>
      <c r="AB422">
        <v>0</v>
      </c>
      <c r="AC422">
        <v>-41</v>
      </c>
      <c r="AD422">
        <v>-11440</v>
      </c>
      <c r="AE422">
        <v>-2065</v>
      </c>
      <c r="AF422" t="s">
        <v>120</v>
      </c>
      <c r="AG422">
        <v>-93</v>
      </c>
      <c r="AH422" t="s">
        <v>124</v>
      </c>
      <c r="AI422" t="s">
        <v>3117</v>
      </c>
    </row>
    <row r="423" spans="1:35" x14ac:dyDescent="0.25">
      <c r="A423" t="s">
        <v>112</v>
      </c>
      <c r="B423" s="3" t="s">
        <v>8</v>
      </c>
      <c r="C423" s="1" t="s">
        <v>103</v>
      </c>
      <c r="D423" s="2" t="s">
        <v>44</v>
      </c>
      <c r="E423" s="1">
        <v>39392</v>
      </c>
      <c r="F423" s="1">
        <v>-827</v>
      </c>
      <c r="G423" s="1">
        <v>15197</v>
      </c>
      <c r="H423" s="1">
        <v>31977</v>
      </c>
      <c r="I423" s="1">
        <v>108088</v>
      </c>
      <c r="J423" s="1">
        <v>246919</v>
      </c>
      <c r="K423" s="1">
        <v>90167</v>
      </c>
      <c r="L423" s="1">
        <v>204830</v>
      </c>
      <c r="M423" s="1">
        <v>0</v>
      </c>
      <c r="N423" s="1">
        <v>42125</v>
      </c>
      <c r="O423" s="1">
        <v>22768</v>
      </c>
      <c r="P423" s="1">
        <v>246919</v>
      </c>
      <c r="Q423" s="1">
        <v>31072</v>
      </c>
      <c r="R423" s="1">
        <v>42089</v>
      </c>
      <c r="S423" s="1">
        <v>4020.4940999999999</v>
      </c>
      <c r="T423" s="1">
        <v>129765</v>
      </c>
      <c r="U423" s="1">
        <v>0</v>
      </c>
      <c r="V423" s="1">
        <v>34322</v>
      </c>
      <c r="W423" s="1">
        <v>25823</v>
      </c>
      <c r="X423" s="1">
        <v>14764</v>
      </c>
      <c r="Y423" s="1">
        <v>15213</v>
      </c>
      <c r="Z423">
        <v>2423</v>
      </c>
      <c r="AA423">
        <v>10.394299999999999</v>
      </c>
      <c r="AB423">
        <v>0</v>
      </c>
      <c r="AC423">
        <v>-139</v>
      </c>
      <c r="AD423">
        <v>-12464</v>
      </c>
      <c r="AE423">
        <v>-1732</v>
      </c>
      <c r="AF423" t="s">
        <v>120</v>
      </c>
      <c r="AG423">
        <v>-195</v>
      </c>
      <c r="AH423" t="s">
        <v>124</v>
      </c>
      <c r="AI423" t="s">
        <v>3118</v>
      </c>
    </row>
    <row r="424" spans="1:35" x14ac:dyDescent="0.25">
      <c r="A424" t="s">
        <v>112</v>
      </c>
      <c r="B424" s="3" t="s">
        <v>8</v>
      </c>
      <c r="C424" s="1" t="s">
        <v>103</v>
      </c>
      <c r="D424" s="2" t="s">
        <v>45</v>
      </c>
      <c r="E424" s="1">
        <v>40190</v>
      </c>
      <c r="F424" s="1">
        <v>667</v>
      </c>
      <c r="G424" s="1">
        <v>13218</v>
      </c>
      <c r="H424" s="1">
        <v>28216</v>
      </c>
      <c r="I424" s="1">
        <v>100469</v>
      </c>
      <c r="J424" s="1">
        <v>245755</v>
      </c>
      <c r="K424" s="1">
        <v>86452</v>
      </c>
      <c r="L424" s="1">
        <v>201518</v>
      </c>
      <c r="M424" s="1">
        <v>0</v>
      </c>
      <c r="N424" s="1">
        <v>44169</v>
      </c>
      <c r="O424" s="1">
        <v>22653</v>
      </c>
      <c r="P424" s="1">
        <v>245755</v>
      </c>
      <c r="Q424" s="1">
        <v>32511</v>
      </c>
      <c r="R424" s="1">
        <v>44237</v>
      </c>
      <c r="S424" s="1">
        <v>4020.2375200000001</v>
      </c>
      <c r="T424" s="1">
        <v>130234</v>
      </c>
      <c r="U424" s="1">
        <v>0</v>
      </c>
      <c r="V424" s="1">
        <v>33191</v>
      </c>
      <c r="W424" s="1">
        <v>22242</v>
      </c>
      <c r="X424" s="1">
        <v>3953</v>
      </c>
      <c r="Y424" s="1">
        <v>13976</v>
      </c>
      <c r="Z424">
        <v>2313</v>
      </c>
      <c r="AA424">
        <v>50.231699999999996</v>
      </c>
      <c r="AB424">
        <v>0</v>
      </c>
      <c r="AC424">
        <v>-221</v>
      </c>
      <c r="AD424">
        <v>-12314</v>
      </c>
      <c r="AE424">
        <v>-1699</v>
      </c>
      <c r="AF424" t="s">
        <v>120</v>
      </c>
      <c r="AG424">
        <v>153</v>
      </c>
      <c r="AH424">
        <v>19.342600000000001</v>
      </c>
      <c r="AI424" t="s">
        <v>3119</v>
      </c>
    </row>
    <row r="425" spans="1:35" x14ac:dyDescent="0.25">
      <c r="A425" t="s">
        <v>112</v>
      </c>
      <c r="B425" s="3" t="s">
        <v>8</v>
      </c>
      <c r="C425" s="1" t="s">
        <v>103</v>
      </c>
      <c r="D425" s="2" t="s">
        <v>42</v>
      </c>
      <c r="E425" s="1">
        <v>34476</v>
      </c>
      <c r="F425" s="1">
        <v>-3110</v>
      </c>
      <c r="G425" s="1">
        <v>10434</v>
      </c>
      <c r="H425" s="1">
        <v>28613</v>
      </c>
      <c r="I425" s="1">
        <v>106142</v>
      </c>
      <c r="J425" s="1">
        <v>252986</v>
      </c>
      <c r="K425" s="1">
        <v>90352</v>
      </c>
      <c r="L425" s="1">
        <v>207902</v>
      </c>
      <c r="M425" s="1">
        <v>0</v>
      </c>
      <c r="N425" s="1">
        <v>44985</v>
      </c>
      <c r="O425" s="1">
        <v>22550</v>
      </c>
      <c r="P425" s="1">
        <v>252986</v>
      </c>
      <c r="Q425" s="1">
        <v>32251</v>
      </c>
      <c r="R425" s="1">
        <v>45084</v>
      </c>
      <c r="S425" s="1">
        <v>4019.7653599999999</v>
      </c>
      <c r="T425" s="1">
        <v>135601</v>
      </c>
      <c r="U425" s="1">
        <v>0</v>
      </c>
      <c r="V425" s="1">
        <v>29036</v>
      </c>
      <c r="W425" s="1">
        <v>22251</v>
      </c>
      <c r="X425" s="1">
        <v>3559</v>
      </c>
      <c r="Y425" s="1">
        <v>14647</v>
      </c>
      <c r="Z425">
        <v>2281</v>
      </c>
      <c r="AA425">
        <v>-4.8361000000000001</v>
      </c>
      <c r="AB425">
        <v>0</v>
      </c>
      <c r="AC425">
        <v>-242</v>
      </c>
      <c r="AD425">
        <v>-9896</v>
      </c>
      <c r="AE425">
        <v>-1370</v>
      </c>
      <c r="AF425" t="s">
        <v>120</v>
      </c>
      <c r="AG425">
        <v>-729</v>
      </c>
      <c r="AH425" t="s">
        <v>124</v>
      </c>
      <c r="AI425" t="s">
        <v>3120</v>
      </c>
    </row>
    <row r="426" spans="1:35" x14ac:dyDescent="0.25">
      <c r="A426" t="s">
        <v>112</v>
      </c>
      <c r="B426" s="3" t="s">
        <v>8</v>
      </c>
      <c r="C426" s="1" t="s">
        <v>103</v>
      </c>
      <c r="D426" s="2" t="s">
        <v>46</v>
      </c>
      <c r="E426" s="1">
        <v>37678</v>
      </c>
      <c r="F426" s="1">
        <v>12282</v>
      </c>
      <c r="G426" s="1">
        <v>9577</v>
      </c>
      <c r="H426" s="1">
        <v>36457</v>
      </c>
      <c r="I426" s="1">
        <v>108996</v>
      </c>
      <c r="J426" s="1">
        <v>257035</v>
      </c>
      <c r="K426" s="1">
        <v>90727</v>
      </c>
      <c r="L426" s="1">
        <v>208413</v>
      </c>
      <c r="M426" s="1">
        <v>0</v>
      </c>
      <c r="N426" s="1">
        <v>48519</v>
      </c>
      <c r="O426" s="1">
        <v>22611</v>
      </c>
      <c r="P426" s="1">
        <v>257035</v>
      </c>
      <c r="Q426" s="1">
        <v>35769</v>
      </c>
      <c r="R426" s="1">
        <v>48622</v>
      </c>
      <c r="S426" s="1">
        <v>4004.24755</v>
      </c>
      <c r="T426" s="1">
        <v>139485</v>
      </c>
      <c r="U426" s="1">
        <v>0</v>
      </c>
      <c r="V426" s="1">
        <v>32393</v>
      </c>
      <c r="W426" s="1">
        <v>22349</v>
      </c>
      <c r="X426" s="1">
        <v>11370</v>
      </c>
      <c r="Y426" s="1">
        <v>12065</v>
      </c>
      <c r="Z426">
        <v>-471</v>
      </c>
      <c r="AA426">
        <v>4.8007999999999997</v>
      </c>
      <c r="AB426">
        <v>0</v>
      </c>
      <c r="AC426">
        <v>-373</v>
      </c>
      <c r="AD426">
        <v>-14668</v>
      </c>
      <c r="AE426">
        <v>-1772</v>
      </c>
      <c r="AF426" t="s">
        <v>120</v>
      </c>
      <c r="AG426">
        <v>-1055</v>
      </c>
      <c r="AH426" t="s">
        <v>124</v>
      </c>
      <c r="AI426" t="s">
        <v>3117</v>
      </c>
    </row>
    <row r="427" spans="1:35" x14ac:dyDescent="0.25">
      <c r="A427" t="s">
        <v>112</v>
      </c>
      <c r="B427" s="3" t="s">
        <v>8</v>
      </c>
      <c r="C427" s="1" t="s">
        <v>103</v>
      </c>
      <c r="D427" s="2" t="s">
        <v>47</v>
      </c>
      <c r="E427" s="1">
        <v>35683</v>
      </c>
      <c r="F427" s="1">
        <v>1832</v>
      </c>
      <c r="G427" s="1">
        <v>14466</v>
      </c>
      <c r="H427" s="1">
        <v>31417</v>
      </c>
      <c r="I427" s="1">
        <v>106968</v>
      </c>
      <c r="J427" s="1">
        <v>252677</v>
      </c>
      <c r="K427" s="1">
        <v>89033</v>
      </c>
      <c r="L427" s="1">
        <v>215973</v>
      </c>
      <c r="M427" s="1">
        <v>0</v>
      </c>
      <c r="N427" s="1">
        <v>36593</v>
      </c>
      <c r="O427" s="1">
        <v>22477</v>
      </c>
      <c r="P427" s="1">
        <v>252677</v>
      </c>
      <c r="Q427" s="1">
        <v>23894</v>
      </c>
      <c r="R427" s="1">
        <v>36704</v>
      </c>
      <c r="S427" s="1">
        <v>3996.2415000000001</v>
      </c>
      <c r="T427" s="1">
        <v>145873</v>
      </c>
      <c r="U427" s="1">
        <v>0</v>
      </c>
      <c r="V427" s="1">
        <v>30057</v>
      </c>
      <c r="W427" s="1">
        <v>21851</v>
      </c>
      <c r="X427" s="1">
        <v>4040</v>
      </c>
      <c r="Y427" s="1">
        <v>13508</v>
      </c>
      <c r="Z427">
        <v>2324</v>
      </c>
      <c r="AA427">
        <v>-4.8479000000000001</v>
      </c>
      <c r="AB427">
        <v>0</v>
      </c>
      <c r="AC427">
        <v>-376</v>
      </c>
      <c r="AD427">
        <v>-11298</v>
      </c>
      <c r="AE427">
        <v>-1574</v>
      </c>
      <c r="AF427" t="s">
        <v>120</v>
      </c>
      <c r="AG427">
        <v>63</v>
      </c>
      <c r="AH427">
        <v>3.3420999999999998</v>
      </c>
      <c r="AI427" t="s">
        <v>3118</v>
      </c>
    </row>
    <row r="428" spans="1:35" x14ac:dyDescent="0.25">
      <c r="A428" t="s">
        <v>112</v>
      </c>
      <c r="B428" s="3" t="s">
        <v>8</v>
      </c>
      <c r="C428" s="1" t="s">
        <v>103</v>
      </c>
      <c r="D428" s="2" t="s">
        <v>48</v>
      </c>
      <c r="E428" s="1">
        <v>26752</v>
      </c>
      <c r="F428" s="1">
        <v>561</v>
      </c>
      <c r="G428" s="1">
        <v>9017</v>
      </c>
      <c r="H428" s="1">
        <v>25043</v>
      </c>
      <c r="I428" s="1">
        <v>101275</v>
      </c>
      <c r="J428" s="1">
        <v>248532</v>
      </c>
      <c r="K428" s="1">
        <v>83474</v>
      </c>
      <c r="L428" s="1">
        <v>213748</v>
      </c>
      <c r="M428" s="1">
        <v>0</v>
      </c>
      <c r="N428" s="1">
        <v>34664</v>
      </c>
      <c r="O428" s="1">
        <v>22408</v>
      </c>
      <c r="P428" s="1">
        <v>248532</v>
      </c>
      <c r="Q428" s="1">
        <v>22062</v>
      </c>
      <c r="R428" s="1">
        <v>34784</v>
      </c>
      <c r="S428" s="1">
        <v>3994.7643899999998</v>
      </c>
      <c r="T428" s="1">
        <v>148226</v>
      </c>
      <c r="U428" s="1">
        <v>0</v>
      </c>
      <c r="V428" s="1">
        <v>22904</v>
      </c>
      <c r="W428" s="1">
        <v>17579</v>
      </c>
      <c r="X428" s="1">
        <v>4034</v>
      </c>
      <c r="Y428" s="1">
        <v>13593</v>
      </c>
      <c r="Z428">
        <v>2362</v>
      </c>
      <c r="AA428">
        <v>38.103299999999997</v>
      </c>
      <c r="AB428">
        <v>0</v>
      </c>
      <c r="AC428">
        <v>-389</v>
      </c>
      <c r="AD428">
        <v>-4766</v>
      </c>
      <c r="AE428">
        <v>-1513</v>
      </c>
      <c r="AF428" t="s">
        <v>120</v>
      </c>
      <c r="AG428">
        <v>182</v>
      </c>
      <c r="AH428">
        <v>24.761900000000001</v>
      </c>
      <c r="AI428" t="s">
        <v>3119</v>
      </c>
    </row>
    <row r="429" spans="1:35" x14ac:dyDescent="0.25">
      <c r="A429" t="s">
        <v>112</v>
      </c>
      <c r="B429" s="3" t="s">
        <v>8</v>
      </c>
      <c r="C429" s="1" t="s">
        <v>103</v>
      </c>
      <c r="D429" s="2" t="s">
        <v>49</v>
      </c>
      <c r="E429" s="1">
        <v>36228</v>
      </c>
      <c r="F429" s="1">
        <v>3262</v>
      </c>
      <c r="G429" s="1">
        <v>10957</v>
      </c>
      <c r="H429" s="1">
        <v>31290</v>
      </c>
      <c r="I429" s="1">
        <v>113932</v>
      </c>
      <c r="J429" s="1">
        <v>260819</v>
      </c>
      <c r="K429" s="1">
        <v>94249</v>
      </c>
      <c r="L429" s="1">
        <v>226845</v>
      </c>
      <c r="M429" s="1">
        <v>0</v>
      </c>
      <c r="N429" s="1">
        <v>33828</v>
      </c>
      <c r="O429" s="1">
        <v>22240</v>
      </c>
      <c r="P429" s="1">
        <v>260819</v>
      </c>
      <c r="Q429" s="1">
        <v>21502</v>
      </c>
      <c r="R429" s="1">
        <v>33974</v>
      </c>
      <c r="S429" s="1">
        <v>3991.64446</v>
      </c>
      <c r="T429" s="1">
        <v>153966</v>
      </c>
      <c r="U429" s="1">
        <v>0</v>
      </c>
      <c r="V429" s="1">
        <v>29297</v>
      </c>
      <c r="W429" s="1">
        <v>22365</v>
      </c>
      <c r="X429" s="1">
        <v>3973</v>
      </c>
      <c r="Y429" s="1">
        <v>12742</v>
      </c>
      <c r="Z429">
        <v>2231</v>
      </c>
      <c r="AA429">
        <v>5.5594000000000001</v>
      </c>
      <c r="AB429">
        <v>0</v>
      </c>
      <c r="AC429">
        <v>-404</v>
      </c>
      <c r="AD429">
        <v>-10217</v>
      </c>
      <c r="AE429">
        <v>-1368</v>
      </c>
      <c r="AF429" t="s">
        <v>120</v>
      </c>
      <c r="AG429">
        <v>680</v>
      </c>
      <c r="AH429">
        <v>17.2501</v>
      </c>
      <c r="AI429" t="s">
        <v>3120</v>
      </c>
    </row>
    <row r="430" spans="1:35" x14ac:dyDescent="0.25">
      <c r="A430" t="s">
        <v>112</v>
      </c>
      <c r="B430" s="3" t="s">
        <v>8</v>
      </c>
      <c r="C430" s="1" t="s">
        <v>103</v>
      </c>
      <c r="D430" s="2" t="s">
        <v>50</v>
      </c>
      <c r="E430" s="1">
        <v>35952</v>
      </c>
      <c r="F430" s="1">
        <v>-2788</v>
      </c>
      <c r="G430" s="1">
        <v>10894</v>
      </c>
      <c r="H430" s="1">
        <v>30752</v>
      </c>
      <c r="I430" s="1">
        <v>116744</v>
      </c>
      <c r="J430" s="1">
        <v>267261</v>
      </c>
      <c r="K430" s="1">
        <v>97192</v>
      </c>
      <c r="L430" s="1">
        <v>236450</v>
      </c>
      <c r="M430" s="1">
        <v>0</v>
      </c>
      <c r="N430" s="1">
        <v>30690</v>
      </c>
      <c r="O430" s="1">
        <v>22290</v>
      </c>
      <c r="P430" s="1">
        <v>267261</v>
      </c>
      <c r="Q430" s="1">
        <v>18243</v>
      </c>
      <c r="R430" s="1">
        <v>30811</v>
      </c>
      <c r="S430" s="1">
        <v>3978.6950200000001</v>
      </c>
      <c r="T430" s="1">
        <v>162998</v>
      </c>
      <c r="U430" s="1">
        <v>0</v>
      </c>
      <c r="V430" s="1">
        <v>33052</v>
      </c>
      <c r="W430" s="1">
        <v>22204</v>
      </c>
      <c r="X430" s="1">
        <v>9993</v>
      </c>
      <c r="Y430" s="1">
        <v>10808</v>
      </c>
      <c r="Z430">
        <v>3461</v>
      </c>
      <c r="AA430">
        <v>-9.4750999999999994</v>
      </c>
      <c r="AB430">
        <v>0</v>
      </c>
      <c r="AC430">
        <v>-477</v>
      </c>
      <c r="AD430">
        <v>-9503</v>
      </c>
      <c r="AE430">
        <v>-1531</v>
      </c>
      <c r="AF430" t="s">
        <v>120</v>
      </c>
      <c r="AG430">
        <v>-1019</v>
      </c>
      <c r="AH430" t="s">
        <v>124</v>
      </c>
      <c r="AI430" t="s">
        <v>3117</v>
      </c>
    </row>
    <row r="431" spans="1:35" x14ac:dyDescent="0.25">
      <c r="A431" t="s">
        <v>112</v>
      </c>
      <c r="B431" s="3" t="s">
        <v>8</v>
      </c>
      <c r="C431" s="1" t="s">
        <v>103</v>
      </c>
      <c r="D431" s="2" t="s">
        <v>51</v>
      </c>
      <c r="E431" s="1">
        <v>37501</v>
      </c>
      <c r="F431" s="1">
        <v>2385</v>
      </c>
      <c r="G431" s="1">
        <v>13185</v>
      </c>
      <c r="H431" s="1">
        <v>29505</v>
      </c>
      <c r="I431" s="1">
        <v>111765</v>
      </c>
      <c r="J431" s="1">
        <v>259943</v>
      </c>
      <c r="K431" s="1">
        <v>93159</v>
      </c>
      <c r="L431" s="1">
        <v>226782</v>
      </c>
      <c r="M431" s="1">
        <v>0</v>
      </c>
      <c r="N431" s="1">
        <v>33125</v>
      </c>
      <c r="O431" s="1">
        <v>22262</v>
      </c>
      <c r="P431" s="1">
        <v>259943</v>
      </c>
      <c r="Q431" s="1">
        <v>21031</v>
      </c>
      <c r="R431" s="1">
        <v>33161</v>
      </c>
      <c r="S431" s="1">
        <v>3978.4273600000001</v>
      </c>
      <c r="T431" s="1">
        <v>158561</v>
      </c>
      <c r="U431" s="1">
        <v>0</v>
      </c>
      <c r="V431" s="1">
        <v>31223</v>
      </c>
      <c r="W431" s="1">
        <v>20412</v>
      </c>
      <c r="X431" s="1">
        <v>3338</v>
      </c>
      <c r="Y431" s="1">
        <v>10583</v>
      </c>
      <c r="Z431">
        <v>2266</v>
      </c>
      <c r="AA431">
        <v>1.3814</v>
      </c>
      <c r="AB431">
        <v>0</v>
      </c>
      <c r="AC431">
        <v>-412</v>
      </c>
      <c r="AD431">
        <v>-9020</v>
      </c>
      <c r="AE431">
        <v>-1256</v>
      </c>
      <c r="AF431" t="s">
        <v>120</v>
      </c>
      <c r="AG431">
        <v>366</v>
      </c>
      <c r="AH431">
        <v>13.280099999999999</v>
      </c>
      <c r="AI431" t="s">
        <v>3118</v>
      </c>
    </row>
    <row r="432" spans="1:35" x14ac:dyDescent="0.25">
      <c r="A432" t="s">
        <v>112</v>
      </c>
      <c r="B432" s="3" t="s">
        <v>8</v>
      </c>
      <c r="C432" s="1" t="s">
        <v>103</v>
      </c>
      <c r="D432" s="2" t="s">
        <v>52</v>
      </c>
      <c r="E432" s="1">
        <v>19371</v>
      </c>
      <c r="F432" s="1">
        <v>1117</v>
      </c>
      <c r="G432" s="1">
        <v>18151</v>
      </c>
      <c r="H432" s="1">
        <v>39256</v>
      </c>
      <c r="I432" s="1">
        <v>124111</v>
      </c>
      <c r="J432" s="1">
        <v>269366</v>
      </c>
      <c r="K432" s="1">
        <v>92780</v>
      </c>
      <c r="L432" s="1">
        <v>238511</v>
      </c>
      <c r="M432" s="1">
        <v>0</v>
      </c>
      <c r="N432" s="1">
        <v>30824</v>
      </c>
      <c r="O432" s="1">
        <v>22210</v>
      </c>
      <c r="P432" s="1">
        <v>269366</v>
      </c>
      <c r="Q432" s="1">
        <v>18645</v>
      </c>
      <c r="R432" s="1">
        <v>30855</v>
      </c>
      <c r="S432" s="1">
        <v>3978.3890000000001</v>
      </c>
      <c r="T432" s="1">
        <v>176483</v>
      </c>
      <c r="U432" s="1">
        <v>0</v>
      </c>
      <c r="V432" s="1">
        <v>17932</v>
      </c>
      <c r="W432" s="1">
        <v>15312</v>
      </c>
      <c r="X432" s="1">
        <v>3065</v>
      </c>
      <c r="Y432" s="1">
        <v>10220</v>
      </c>
      <c r="Z432">
        <v>1273</v>
      </c>
      <c r="AA432">
        <v>-50.142899999999997</v>
      </c>
      <c r="AB432">
        <v>0</v>
      </c>
      <c r="AC432">
        <v>-316</v>
      </c>
      <c r="AD432">
        <v>-5502</v>
      </c>
      <c r="AE432">
        <v>-1175</v>
      </c>
      <c r="AF432" t="s">
        <v>120</v>
      </c>
      <c r="AG432">
        <v>-34</v>
      </c>
      <c r="AH432" t="s">
        <v>124</v>
      </c>
      <c r="AI432" t="s">
        <v>3119</v>
      </c>
    </row>
    <row r="433" spans="1:35" x14ac:dyDescent="0.25">
      <c r="A433" t="s">
        <v>112</v>
      </c>
      <c r="B433" s="3" t="s">
        <v>8</v>
      </c>
      <c r="C433" s="1" t="s">
        <v>103</v>
      </c>
      <c r="D433" s="2" t="s">
        <v>53</v>
      </c>
      <c r="E433" s="1">
        <v>34320</v>
      </c>
      <c r="F433" s="1">
        <v>-1993</v>
      </c>
      <c r="G433" s="1">
        <v>16343</v>
      </c>
      <c r="H433" s="1">
        <v>34289</v>
      </c>
      <c r="I433" s="1">
        <v>124276</v>
      </c>
      <c r="J433" s="1">
        <v>264150</v>
      </c>
      <c r="K433" s="1">
        <v>94494</v>
      </c>
      <c r="L433" s="1">
        <v>234452</v>
      </c>
      <c r="M433" s="1">
        <v>0</v>
      </c>
      <c r="N433" s="1">
        <v>29650</v>
      </c>
      <c r="O433" s="1">
        <v>22150</v>
      </c>
      <c r="P433" s="1">
        <v>264150</v>
      </c>
      <c r="Q433" s="1">
        <v>17527</v>
      </c>
      <c r="R433" s="1">
        <v>29698</v>
      </c>
      <c r="S433" s="1">
        <v>3977.0399400000001</v>
      </c>
      <c r="T433" s="1">
        <v>168693</v>
      </c>
      <c r="U433" s="1">
        <v>0</v>
      </c>
      <c r="V433" s="1">
        <v>30321</v>
      </c>
      <c r="W433" s="1">
        <v>17449</v>
      </c>
      <c r="X433" s="1">
        <v>3128</v>
      </c>
      <c r="Y433" s="1">
        <v>11312</v>
      </c>
      <c r="Z433">
        <v>1981</v>
      </c>
      <c r="AA433">
        <v>-14.9274</v>
      </c>
      <c r="AB433">
        <v>0</v>
      </c>
      <c r="AC433">
        <v>-88</v>
      </c>
      <c r="AD433">
        <v>-2537</v>
      </c>
      <c r="AE433">
        <v>-1780</v>
      </c>
      <c r="AF433" t="s">
        <v>120</v>
      </c>
      <c r="AG433">
        <v>847</v>
      </c>
      <c r="AH433" t="s">
        <v>124</v>
      </c>
      <c r="AI433" t="s">
        <v>3120</v>
      </c>
    </row>
    <row r="434" spans="1:35" x14ac:dyDescent="0.25">
      <c r="A434" t="s">
        <v>112</v>
      </c>
      <c r="B434" s="3" t="s">
        <v>8</v>
      </c>
      <c r="C434" s="1" t="s">
        <v>103</v>
      </c>
      <c r="D434" s="2" t="s">
        <v>54</v>
      </c>
      <c r="E434" s="1">
        <v>39715</v>
      </c>
      <c r="F434" s="1">
        <v>-1672</v>
      </c>
      <c r="G434" s="1">
        <v>8437</v>
      </c>
      <c r="H434" s="1">
        <v>22288</v>
      </c>
      <c r="I434" s="1">
        <v>114047</v>
      </c>
      <c r="J434" s="1">
        <v>258537</v>
      </c>
      <c r="K434" s="1">
        <v>98132</v>
      </c>
      <c r="L434" s="1">
        <v>225307</v>
      </c>
      <c r="M434" s="1">
        <v>0</v>
      </c>
      <c r="N434" s="1">
        <v>33185</v>
      </c>
      <c r="O434" s="1">
        <v>22165</v>
      </c>
      <c r="P434" s="1">
        <v>258537</v>
      </c>
      <c r="Q434" s="1">
        <v>20320</v>
      </c>
      <c r="R434" s="1">
        <v>33230</v>
      </c>
      <c r="S434" s="1">
        <v>3964.9303300000001</v>
      </c>
      <c r="T434" s="1">
        <v>156721</v>
      </c>
      <c r="U434" s="1">
        <v>0</v>
      </c>
      <c r="V434" s="1">
        <v>36350</v>
      </c>
      <c r="W434" s="1">
        <v>20673</v>
      </c>
      <c r="X434" s="1">
        <v>9237</v>
      </c>
      <c r="Y434" s="1">
        <v>10786</v>
      </c>
      <c r="Z434">
        <v>3036</v>
      </c>
      <c r="AA434">
        <v>-4.9722</v>
      </c>
      <c r="AB434">
        <v>0</v>
      </c>
      <c r="AC434">
        <v>-367</v>
      </c>
      <c r="AD434">
        <v>-4561</v>
      </c>
      <c r="AE434">
        <v>-2274</v>
      </c>
      <c r="AF434" t="s">
        <v>120</v>
      </c>
      <c r="AG434">
        <v>-764</v>
      </c>
      <c r="AH434" t="s">
        <v>124</v>
      </c>
      <c r="AI434" t="s">
        <v>3117</v>
      </c>
    </row>
    <row r="435" spans="1:35" x14ac:dyDescent="0.25">
      <c r="A435" t="s">
        <v>112</v>
      </c>
      <c r="B435" s="3" t="s">
        <v>8</v>
      </c>
      <c r="C435" s="1" t="s">
        <v>103</v>
      </c>
      <c r="D435" s="2" t="s">
        <v>55</v>
      </c>
      <c r="E435" s="1">
        <v>36990</v>
      </c>
      <c r="F435" s="1">
        <v>425</v>
      </c>
      <c r="G435" s="1">
        <v>8944</v>
      </c>
      <c r="H435" s="1">
        <v>22298</v>
      </c>
      <c r="I435" s="1">
        <v>115754</v>
      </c>
      <c r="J435" s="1">
        <v>258157</v>
      </c>
      <c r="K435" s="1">
        <v>99087</v>
      </c>
      <c r="L435" s="1">
        <v>222770</v>
      </c>
      <c r="M435" s="1">
        <v>0</v>
      </c>
      <c r="N435" s="1">
        <v>35349</v>
      </c>
      <c r="O435" s="1">
        <v>22179</v>
      </c>
      <c r="P435" s="1">
        <v>258157</v>
      </c>
      <c r="Q435" s="1">
        <v>22590</v>
      </c>
      <c r="R435" s="1">
        <v>35387</v>
      </c>
      <c r="S435" s="1">
        <v>3964.8969999999999</v>
      </c>
      <c r="T435" s="1">
        <v>155378</v>
      </c>
      <c r="U435" s="1">
        <v>0</v>
      </c>
      <c r="V435" s="1">
        <v>31334</v>
      </c>
      <c r="W435" s="1">
        <v>21156</v>
      </c>
      <c r="X435" s="1">
        <v>3700</v>
      </c>
      <c r="Y435" s="1">
        <v>12451</v>
      </c>
      <c r="Z435">
        <v>2231</v>
      </c>
      <c r="AA435">
        <v>-1.7948</v>
      </c>
      <c r="AB435">
        <v>0</v>
      </c>
      <c r="AC435">
        <v>-79</v>
      </c>
      <c r="AD435">
        <v>-3570</v>
      </c>
      <c r="AE435">
        <v>-1805</v>
      </c>
      <c r="AF435" t="s">
        <v>120</v>
      </c>
      <c r="AG435">
        <v>-442</v>
      </c>
      <c r="AH435" t="s">
        <v>124</v>
      </c>
      <c r="AI435" t="s">
        <v>3118</v>
      </c>
    </row>
    <row r="436" spans="1:35" x14ac:dyDescent="0.25">
      <c r="A436" t="s">
        <v>112</v>
      </c>
      <c r="B436" s="3" t="s">
        <v>8</v>
      </c>
      <c r="C436" s="1" t="s">
        <v>103</v>
      </c>
      <c r="D436" s="2" t="s">
        <v>56</v>
      </c>
      <c r="E436" s="1">
        <v>38853</v>
      </c>
      <c r="F436" s="1">
        <v>148</v>
      </c>
      <c r="G436" s="1">
        <v>9499</v>
      </c>
      <c r="H436" s="1">
        <v>23183</v>
      </c>
      <c r="I436" s="1">
        <v>118351</v>
      </c>
      <c r="J436" s="1">
        <v>262184</v>
      </c>
      <c r="K436" s="1">
        <v>98334</v>
      </c>
      <c r="L436" s="1">
        <v>226048</v>
      </c>
      <c r="M436" s="1">
        <v>0</v>
      </c>
      <c r="N436" s="1">
        <v>36097</v>
      </c>
      <c r="O436" s="1">
        <v>22111</v>
      </c>
      <c r="P436" s="1">
        <v>262184</v>
      </c>
      <c r="Q436" s="1">
        <v>22769</v>
      </c>
      <c r="R436" s="1">
        <v>36136</v>
      </c>
      <c r="S436" s="1">
        <v>3989.8433</v>
      </c>
      <c r="T436" s="1">
        <v>157404</v>
      </c>
      <c r="U436" s="1">
        <v>0</v>
      </c>
      <c r="V436" s="1">
        <v>33657</v>
      </c>
      <c r="W436" s="1">
        <v>21906</v>
      </c>
      <c r="X436" s="1">
        <v>3683</v>
      </c>
      <c r="Y436" s="1">
        <v>12437</v>
      </c>
      <c r="Z436">
        <v>2604</v>
      </c>
      <c r="AA436">
        <v>-0.17219999999999999</v>
      </c>
      <c r="AB436">
        <v>0</v>
      </c>
      <c r="AC436">
        <v>-38</v>
      </c>
      <c r="AD436">
        <v>-480</v>
      </c>
      <c r="AE436">
        <v>-1920</v>
      </c>
      <c r="AF436" t="s">
        <v>120</v>
      </c>
      <c r="AG436">
        <v>55</v>
      </c>
      <c r="AH436">
        <v>26.8292</v>
      </c>
      <c r="AI436" t="s">
        <v>3119</v>
      </c>
    </row>
    <row r="437" spans="1:35" x14ac:dyDescent="0.25">
      <c r="A437" t="s">
        <v>112</v>
      </c>
      <c r="B437" s="3" t="s">
        <v>8</v>
      </c>
      <c r="C437" s="1" t="s">
        <v>103</v>
      </c>
      <c r="D437" s="2" t="s">
        <v>57</v>
      </c>
      <c r="E437" s="1">
        <v>40342</v>
      </c>
      <c r="F437" s="1">
        <v>1146</v>
      </c>
      <c r="G437" s="1">
        <v>9115</v>
      </c>
      <c r="H437" s="1">
        <v>24151</v>
      </c>
      <c r="I437" s="1">
        <v>121195</v>
      </c>
      <c r="J437" s="1">
        <v>263281</v>
      </c>
      <c r="K437" s="1">
        <v>99237</v>
      </c>
      <c r="L437" s="1">
        <v>226712</v>
      </c>
      <c r="M437" s="1">
        <v>0</v>
      </c>
      <c r="N437" s="1">
        <v>36398</v>
      </c>
      <c r="O437" s="1">
        <v>22026</v>
      </c>
      <c r="P437" s="1">
        <v>263281</v>
      </c>
      <c r="Q437" s="1">
        <v>23226</v>
      </c>
      <c r="R437" s="1">
        <v>36569</v>
      </c>
      <c r="S437" s="1">
        <v>3989.5459000000001</v>
      </c>
      <c r="T437" s="1">
        <v>158520</v>
      </c>
      <c r="U437" s="1">
        <v>0</v>
      </c>
      <c r="V437" s="1">
        <v>33942</v>
      </c>
      <c r="W437" s="1">
        <v>22197</v>
      </c>
      <c r="X437" s="1">
        <v>3837</v>
      </c>
      <c r="Y437" s="1">
        <v>12333</v>
      </c>
      <c r="Z437">
        <v>2571</v>
      </c>
      <c r="AA437">
        <v>-3.8538000000000001</v>
      </c>
      <c r="AB437">
        <v>0</v>
      </c>
      <c r="AC437">
        <v>-62</v>
      </c>
      <c r="AD437">
        <v>795</v>
      </c>
      <c r="AE437">
        <v>-1633</v>
      </c>
      <c r="AF437" t="s">
        <v>120</v>
      </c>
      <c r="AG437">
        <v>427</v>
      </c>
      <c r="AH437">
        <v>26.521699999999999</v>
      </c>
      <c r="AI437" t="s">
        <v>3120</v>
      </c>
    </row>
    <row r="438" spans="1:35" x14ac:dyDescent="0.25">
      <c r="A438" t="s">
        <v>112</v>
      </c>
      <c r="B438" s="3" t="s">
        <v>8</v>
      </c>
      <c r="C438" s="1" t="s">
        <v>103</v>
      </c>
      <c r="D438" s="2" t="s">
        <v>58</v>
      </c>
      <c r="E438" s="1">
        <v>41793</v>
      </c>
      <c r="F438" s="1">
        <v>-116</v>
      </c>
      <c r="G438" s="1">
        <v>7111</v>
      </c>
      <c r="H438" s="1">
        <v>23036</v>
      </c>
      <c r="I438" s="1">
        <v>114649</v>
      </c>
      <c r="J438" s="1">
        <v>256540</v>
      </c>
      <c r="K438" s="1">
        <v>95569</v>
      </c>
      <c r="L438" s="1">
        <v>220474</v>
      </c>
      <c r="M438" s="1">
        <v>0</v>
      </c>
      <c r="N438" s="1">
        <v>35932</v>
      </c>
      <c r="O438" s="1">
        <v>22006</v>
      </c>
      <c r="P438" s="1">
        <v>256540</v>
      </c>
      <c r="Q438" s="1">
        <v>22668</v>
      </c>
      <c r="R438" s="1">
        <v>36066</v>
      </c>
      <c r="S438" s="1">
        <v>3978.5517399999999</v>
      </c>
      <c r="T438" s="1">
        <v>154213</v>
      </c>
      <c r="U438" s="1">
        <v>0</v>
      </c>
      <c r="V438" s="1">
        <v>35754</v>
      </c>
      <c r="W438" s="1">
        <v>21520</v>
      </c>
      <c r="X438" s="1">
        <v>11195</v>
      </c>
      <c r="Y438" s="1">
        <v>11220</v>
      </c>
      <c r="Z438">
        <v>2753</v>
      </c>
      <c r="AA438">
        <v>1.1299999999999999</v>
      </c>
      <c r="AB438">
        <v>0</v>
      </c>
      <c r="AC438">
        <v>-306</v>
      </c>
      <c r="AD438">
        <v>-1642</v>
      </c>
      <c r="AE438">
        <v>-2116</v>
      </c>
      <c r="AF438" t="s">
        <v>120</v>
      </c>
      <c r="AG438">
        <v>95</v>
      </c>
      <c r="AH438" t="s">
        <v>124</v>
      </c>
      <c r="AI438" t="s">
        <v>3117</v>
      </c>
    </row>
    <row r="439" spans="1:35" x14ac:dyDescent="0.25">
      <c r="A439" t="s">
        <v>112</v>
      </c>
      <c r="B439" s="3" t="s">
        <v>8</v>
      </c>
      <c r="C439" s="1" t="s">
        <v>103</v>
      </c>
      <c r="D439" s="2" t="s">
        <v>59</v>
      </c>
      <c r="E439" s="1">
        <v>37666</v>
      </c>
      <c r="F439" s="1">
        <v>991</v>
      </c>
      <c r="G439" s="1">
        <v>7565</v>
      </c>
      <c r="H439" s="1">
        <v>23605</v>
      </c>
      <c r="I439" s="1">
        <v>114843</v>
      </c>
      <c r="J439" s="1">
        <v>258966</v>
      </c>
      <c r="K439" s="1">
        <v>94750</v>
      </c>
      <c r="L439" s="1">
        <v>222248</v>
      </c>
      <c r="M439" s="1">
        <v>0</v>
      </c>
      <c r="N439" s="1">
        <v>36590</v>
      </c>
      <c r="O439" s="1">
        <v>22011</v>
      </c>
      <c r="P439" s="1">
        <v>258966</v>
      </c>
      <c r="Q439" s="1">
        <v>23384</v>
      </c>
      <c r="R439" s="1">
        <v>36718</v>
      </c>
      <c r="S439" s="1">
        <v>3977.9033899999999</v>
      </c>
      <c r="T439" s="1">
        <v>153431</v>
      </c>
      <c r="U439" s="1">
        <v>0</v>
      </c>
      <c r="V439" s="1">
        <v>31568</v>
      </c>
      <c r="W439" s="1">
        <v>22140</v>
      </c>
      <c r="X439" s="1">
        <v>3962</v>
      </c>
      <c r="Y439" s="1">
        <v>12810</v>
      </c>
      <c r="Z439">
        <v>2442</v>
      </c>
      <c r="AA439">
        <v>3.3332000000000002</v>
      </c>
      <c r="AB439">
        <v>0</v>
      </c>
      <c r="AC439">
        <v>-179</v>
      </c>
      <c r="AD439">
        <v>-296</v>
      </c>
      <c r="AE439">
        <v>-1981</v>
      </c>
      <c r="AF439" t="s">
        <v>120</v>
      </c>
      <c r="AG439">
        <v>101</v>
      </c>
      <c r="AH439">
        <v>9.2321000000000009</v>
      </c>
      <c r="AI439" t="s">
        <v>3118</v>
      </c>
    </row>
    <row r="440" spans="1:35" x14ac:dyDescent="0.25">
      <c r="A440" t="s">
        <v>112</v>
      </c>
      <c r="B440" s="3" t="s">
        <v>8</v>
      </c>
      <c r="C440" s="1" t="s">
        <v>103</v>
      </c>
      <c r="D440" s="2" t="s">
        <v>60</v>
      </c>
      <c r="E440" s="1">
        <v>38920</v>
      </c>
      <c r="F440" s="1">
        <v>1066</v>
      </c>
      <c r="G440" s="1">
        <v>7749</v>
      </c>
      <c r="H440" s="1">
        <v>25111</v>
      </c>
      <c r="I440" s="1">
        <v>115025</v>
      </c>
      <c r="J440" s="1">
        <v>258079</v>
      </c>
      <c r="K440" s="1">
        <v>94861</v>
      </c>
      <c r="L440" s="1">
        <v>221511</v>
      </c>
      <c r="M440" s="1">
        <v>0</v>
      </c>
      <c r="N440" s="1">
        <v>36441</v>
      </c>
      <c r="O440" s="1">
        <v>21953</v>
      </c>
      <c r="P440" s="1">
        <v>258079</v>
      </c>
      <c r="Q440" s="1">
        <v>22993</v>
      </c>
      <c r="R440" s="1">
        <v>36568</v>
      </c>
      <c r="S440" s="1">
        <v>3985.7265400000001</v>
      </c>
      <c r="T440" s="1">
        <v>152843</v>
      </c>
      <c r="U440" s="1">
        <v>0</v>
      </c>
      <c r="V440" s="1">
        <v>33194</v>
      </c>
      <c r="W440" s="1">
        <v>21579</v>
      </c>
      <c r="X440" s="1">
        <v>3674</v>
      </c>
      <c r="Y440" s="1">
        <v>12565</v>
      </c>
      <c r="Z440">
        <v>2329</v>
      </c>
      <c r="AA440">
        <v>-2.3412000000000002</v>
      </c>
      <c r="AB440">
        <v>0</v>
      </c>
      <c r="AC440">
        <v>-102</v>
      </c>
      <c r="AD440">
        <v>-979</v>
      </c>
      <c r="AE440">
        <v>-1909</v>
      </c>
      <c r="AF440" t="s">
        <v>120</v>
      </c>
      <c r="AG440">
        <v>280</v>
      </c>
      <c r="AH440">
        <v>20.7561</v>
      </c>
      <c r="AI440" t="s">
        <v>3119</v>
      </c>
    </row>
    <row r="441" spans="1:35" x14ac:dyDescent="0.25">
      <c r="A441" t="s">
        <v>112</v>
      </c>
      <c r="B441" s="3" t="s">
        <v>8</v>
      </c>
      <c r="C441" s="1" t="s">
        <v>103</v>
      </c>
      <c r="D441" s="2" t="s">
        <v>61</v>
      </c>
      <c r="E441" s="1">
        <v>41959</v>
      </c>
      <c r="F441" s="1">
        <v>1736</v>
      </c>
      <c r="G441" s="1">
        <v>9174</v>
      </c>
      <c r="H441" s="1">
        <v>27597</v>
      </c>
      <c r="I441" s="1">
        <v>123264</v>
      </c>
      <c r="J441" s="1">
        <v>267230</v>
      </c>
      <c r="K441" s="1">
        <v>99878</v>
      </c>
      <c r="L441" s="1">
        <v>230696</v>
      </c>
      <c r="M441" s="1">
        <v>0</v>
      </c>
      <c r="N441" s="1">
        <v>36400</v>
      </c>
      <c r="O441" s="1">
        <v>21841</v>
      </c>
      <c r="P441" s="1">
        <v>267230</v>
      </c>
      <c r="Q441" s="1">
        <v>22529</v>
      </c>
      <c r="R441" s="1">
        <v>36534</v>
      </c>
      <c r="S441" s="1">
        <v>3984.9536600000001</v>
      </c>
      <c r="T441" s="1">
        <v>158334</v>
      </c>
      <c r="U441" s="1">
        <v>0</v>
      </c>
      <c r="V441" s="1">
        <v>35753</v>
      </c>
      <c r="W441" s="1">
        <v>24126</v>
      </c>
      <c r="X441" s="1">
        <v>4281</v>
      </c>
      <c r="Y441" s="1">
        <v>12371</v>
      </c>
      <c r="Z441">
        <v>2270</v>
      </c>
      <c r="AA441">
        <v>7.1859000000000002</v>
      </c>
      <c r="AB441">
        <v>0</v>
      </c>
      <c r="AC441">
        <v>-142</v>
      </c>
      <c r="AD441">
        <v>-460</v>
      </c>
      <c r="AE441">
        <v>-1779</v>
      </c>
      <c r="AF441" t="s">
        <v>120</v>
      </c>
      <c r="AG441">
        <v>174</v>
      </c>
      <c r="AH441">
        <v>9.0671999999999997</v>
      </c>
      <c r="AI441" t="s">
        <v>3120</v>
      </c>
    </row>
    <row r="442" spans="1:35" x14ac:dyDescent="0.25">
      <c r="A442" t="s">
        <v>112</v>
      </c>
      <c r="B442" s="3" t="s">
        <v>8</v>
      </c>
      <c r="C442" s="1" t="s">
        <v>103</v>
      </c>
      <c r="D442" s="2" t="s">
        <v>62</v>
      </c>
      <c r="E442" s="1">
        <v>41326</v>
      </c>
      <c r="F442" s="1">
        <v>2520</v>
      </c>
      <c r="G442" s="1">
        <v>8934</v>
      </c>
      <c r="H442" s="1">
        <v>26488</v>
      </c>
      <c r="I442" s="1">
        <v>116801</v>
      </c>
      <c r="J442" s="1">
        <v>258496</v>
      </c>
      <c r="K442" s="1">
        <v>94600</v>
      </c>
      <c r="L442" s="1">
        <v>222792</v>
      </c>
      <c r="M442" s="1">
        <v>0</v>
      </c>
      <c r="N442" s="1">
        <v>35578</v>
      </c>
      <c r="O442" s="1">
        <v>21843</v>
      </c>
      <c r="P442" s="1">
        <v>258496</v>
      </c>
      <c r="Q442" s="1">
        <v>21906</v>
      </c>
      <c r="R442" s="1">
        <v>35704</v>
      </c>
      <c r="S442" s="1">
        <v>3973.3516599999998</v>
      </c>
      <c r="T442" s="1">
        <v>154287</v>
      </c>
      <c r="U442" s="1">
        <v>0</v>
      </c>
      <c r="V442" s="1">
        <v>35004</v>
      </c>
      <c r="W442" s="1">
        <v>23282</v>
      </c>
      <c r="X442" s="1">
        <v>10599</v>
      </c>
      <c r="Y442" s="1">
        <v>11176</v>
      </c>
      <c r="Z442">
        <v>2475</v>
      </c>
      <c r="AA442">
        <v>6.9126000000000003</v>
      </c>
      <c r="AB442">
        <v>0</v>
      </c>
      <c r="AC442">
        <v>-289</v>
      </c>
      <c r="AD442">
        <v>-931</v>
      </c>
      <c r="AE442">
        <v>-2113</v>
      </c>
      <c r="AF442" t="s">
        <v>120</v>
      </c>
      <c r="AG442">
        <v>-652</v>
      </c>
      <c r="AH442" t="s">
        <v>124</v>
      </c>
      <c r="AI442" t="s">
        <v>3117</v>
      </c>
    </row>
    <row r="443" spans="1:35" x14ac:dyDescent="0.25">
      <c r="A443" t="s">
        <v>112</v>
      </c>
      <c r="B443" s="3" t="s">
        <v>8</v>
      </c>
      <c r="C443" s="1" t="s">
        <v>103</v>
      </c>
      <c r="D443" s="2" t="s">
        <v>63</v>
      </c>
      <c r="E443" s="1">
        <v>36451</v>
      </c>
      <c r="F443" s="1">
        <v>1572</v>
      </c>
      <c r="G443" s="1">
        <v>8754</v>
      </c>
      <c r="H443" s="1">
        <v>26145</v>
      </c>
      <c r="I443" s="1">
        <v>112732</v>
      </c>
      <c r="J443" s="1">
        <v>251273</v>
      </c>
      <c r="K443" s="1">
        <v>94352</v>
      </c>
      <c r="L443" s="1">
        <v>217913</v>
      </c>
      <c r="M443" s="1">
        <v>0</v>
      </c>
      <c r="N443" s="1">
        <v>33238</v>
      </c>
      <c r="O443" s="1">
        <v>21804</v>
      </c>
      <c r="P443" s="1">
        <v>251273</v>
      </c>
      <c r="Q443" s="1">
        <v>19405</v>
      </c>
      <c r="R443" s="1">
        <v>33360</v>
      </c>
      <c r="S443" s="1">
        <v>3972.3021899999999</v>
      </c>
      <c r="T443" s="1">
        <v>149112</v>
      </c>
      <c r="U443" s="1">
        <v>0</v>
      </c>
      <c r="V443" s="1">
        <v>30275</v>
      </c>
      <c r="W443" s="1">
        <v>22347</v>
      </c>
      <c r="X443" s="1">
        <v>4443</v>
      </c>
      <c r="Y443" s="1">
        <v>11263</v>
      </c>
      <c r="Z443">
        <v>2491</v>
      </c>
      <c r="AA443">
        <v>1.4133</v>
      </c>
      <c r="AB443">
        <v>0</v>
      </c>
      <c r="AC443">
        <v>-176</v>
      </c>
      <c r="AD443">
        <v>-4214</v>
      </c>
      <c r="AE443">
        <v>-1672</v>
      </c>
      <c r="AF443" t="s">
        <v>120</v>
      </c>
      <c r="AG443">
        <v>191</v>
      </c>
      <c r="AH443">
        <v>10.790900000000001</v>
      </c>
      <c r="AI443" t="s">
        <v>3118</v>
      </c>
    </row>
    <row r="444" spans="1:35" x14ac:dyDescent="0.25">
      <c r="A444" t="s">
        <v>112</v>
      </c>
      <c r="B444" s="3" t="s">
        <v>8</v>
      </c>
      <c r="C444" s="1" t="s">
        <v>103</v>
      </c>
      <c r="D444" s="2" t="s">
        <v>64</v>
      </c>
      <c r="E444" s="1">
        <v>39853</v>
      </c>
      <c r="F444" s="1">
        <v>2047</v>
      </c>
      <c r="G444" s="1">
        <v>8857</v>
      </c>
      <c r="H444" s="1">
        <v>28432</v>
      </c>
      <c r="I444" s="1">
        <v>113539</v>
      </c>
      <c r="J444" s="1">
        <v>247469</v>
      </c>
      <c r="K444" s="1">
        <v>94299</v>
      </c>
      <c r="L444" s="1">
        <v>215110</v>
      </c>
      <c r="M444" s="1">
        <v>0</v>
      </c>
      <c r="N444" s="1">
        <v>32244</v>
      </c>
      <c r="O444" s="1">
        <v>21735</v>
      </c>
      <c r="P444" s="1">
        <v>247469</v>
      </c>
      <c r="Q444" s="1">
        <v>18437</v>
      </c>
      <c r="R444" s="1">
        <v>32359</v>
      </c>
      <c r="S444" s="1">
        <v>3971.7551400000002</v>
      </c>
      <c r="T444" s="1">
        <v>146009</v>
      </c>
      <c r="U444" s="1">
        <v>0</v>
      </c>
      <c r="V444" s="1">
        <v>33342</v>
      </c>
      <c r="W444" s="1">
        <v>23568</v>
      </c>
      <c r="X444" s="1">
        <v>4275</v>
      </c>
      <c r="Y444" s="1">
        <v>11092</v>
      </c>
      <c r="Z444">
        <v>2756</v>
      </c>
      <c r="AA444">
        <v>0.93189999999999995</v>
      </c>
      <c r="AB444">
        <v>0</v>
      </c>
      <c r="AC444">
        <v>-182</v>
      </c>
      <c r="AD444">
        <v>-6281</v>
      </c>
      <c r="AE444">
        <v>-1558</v>
      </c>
      <c r="AF444" t="s">
        <v>120</v>
      </c>
      <c r="AG444">
        <v>211</v>
      </c>
      <c r="AH444">
        <v>9.3115000000000006</v>
      </c>
      <c r="AI444" t="s">
        <v>3119</v>
      </c>
    </row>
    <row r="445" spans="1:35" x14ac:dyDescent="0.25">
      <c r="A445" t="s">
        <v>112</v>
      </c>
      <c r="B445" s="3" t="s">
        <v>8</v>
      </c>
      <c r="C445" s="1" t="s">
        <v>103</v>
      </c>
      <c r="D445" s="2" t="s">
        <v>65</v>
      </c>
      <c r="E445" s="1">
        <v>39146</v>
      </c>
      <c r="F445" s="1">
        <v>1592</v>
      </c>
      <c r="G445" s="1">
        <v>9555</v>
      </c>
      <c r="H445" s="1">
        <v>28034</v>
      </c>
      <c r="I445" s="1">
        <v>113228</v>
      </c>
      <c r="J445" s="1">
        <v>244094</v>
      </c>
      <c r="K445" s="1">
        <v>91304</v>
      </c>
      <c r="L445" s="1">
        <v>213356</v>
      </c>
      <c r="M445" s="1">
        <v>0</v>
      </c>
      <c r="N445" s="1">
        <v>30619</v>
      </c>
      <c r="O445" s="1">
        <v>21637</v>
      </c>
      <c r="P445" s="1">
        <v>244094</v>
      </c>
      <c r="Q445" s="1">
        <v>16992</v>
      </c>
      <c r="R445" s="1">
        <v>30738</v>
      </c>
      <c r="S445" s="1">
        <v>3981.9863099999998</v>
      </c>
      <c r="T445" s="1">
        <v>145977</v>
      </c>
      <c r="U445" s="1">
        <v>0</v>
      </c>
      <c r="V445" s="1">
        <v>32700</v>
      </c>
      <c r="W445" s="1">
        <v>22147</v>
      </c>
      <c r="X445" s="1">
        <v>4618</v>
      </c>
      <c r="Y445" s="1">
        <v>10535</v>
      </c>
      <c r="Z445">
        <v>2374</v>
      </c>
      <c r="AA445">
        <v>3.7858999999999998</v>
      </c>
      <c r="AB445">
        <v>0</v>
      </c>
      <c r="AC445">
        <v>-200</v>
      </c>
      <c r="AD445">
        <v>-3010</v>
      </c>
      <c r="AE445">
        <v>-1706</v>
      </c>
      <c r="AF445" t="s">
        <v>120</v>
      </c>
      <c r="AG445">
        <v>652</v>
      </c>
      <c r="AH445">
        <v>28.9649</v>
      </c>
      <c r="AI445" t="s">
        <v>3120</v>
      </c>
    </row>
    <row r="446" spans="1:35" x14ac:dyDescent="0.25">
      <c r="A446" t="s">
        <v>112</v>
      </c>
      <c r="B446" s="3" t="s">
        <v>8</v>
      </c>
      <c r="C446" s="1" t="s">
        <v>103</v>
      </c>
      <c r="D446" s="2" t="s">
        <v>66</v>
      </c>
      <c r="E446" s="1">
        <v>38654</v>
      </c>
      <c r="F446" s="1">
        <v>-783</v>
      </c>
      <c r="G446" s="1">
        <v>7828</v>
      </c>
      <c r="H446" s="1">
        <v>27470</v>
      </c>
      <c r="I446" s="1">
        <v>108461</v>
      </c>
      <c r="J446" s="1">
        <v>237951</v>
      </c>
      <c r="K446" s="1">
        <v>90281</v>
      </c>
      <c r="L446" s="1">
        <v>208668</v>
      </c>
      <c r="M446" s="1">
        <v>0</v>
      </c>
      <c r="N446" s="1">
        <v>29170</v>
      </c>
      <c r="O446" s="1">
        <v>21630</v>
      </c>
      <c r="P446" s="1">
        <v>237951</v>
      </c>
      <c r="Q446" s="1">
        <v>15634</v>
      </c>
      <c r="R446" s="1">
        <v>29283</v>
      </c>
      <c r="S446" s="1">
        <v>3974.2971699999998</v>
      </c>
      <c r="T446" s="1">
        <v>142970</v>
      </c>
      <c r="U446" s="1">
        <v>0</v>
      </c>
      <c r="V446" s="1">
        <v>32476</v>
      </c>
      <c r="W446" s="1">
        <v>21296</v>
      </c>
      <c r="X446" s="1">
        <v>11102</v>
      </c>
      <c r="Y446" s="1">
        <v>8898</v>
      </c>
      <c r="Z446">
        <v>5471</v>
      </c>
      <c r="AA446">
        <v>-3.9676999999999998</v>
      </c>
      <c r="AB446">
        <v>0</v>
      </c>
      <c r="AC446">
        <v>-203</v>
      </c>
      <c r="AD446">
        <v>-6605</v>
      </c>
      <c r="AE446">
        <v>-2080</v>
      </c>
      <c r="AF446" t="s">
        <v>120</v>
      </c>
      <c r="AG446">
        <v>-336</v>
      </c>
      <c r="AH446" t="s">
        <v>124</v>
      </c>
      <c r="AI446" t="s">
        <v>3117</v>
      </c>
    </row>
    <row r="447" spans="1:35" x14ac:dyDescent="0.25">
      <c r="A447" t="s">
        <v>112</v>
      </c>
      <c r="B447" s="3" t="s">
        <v>8</v>
      </c>
      <c r="C447" s="1" t="s">
        <v>103</v>
      </c>
      <c r="D447" s="2" t="s">
        <v>67</v>
      </c>
      <c r="E447" s="1">
        <v>35943</v>
      </c>
      <c r="F447" s="1">
        <v>957</v>
      </c>
      <c r="G447" s="1">
        <v>7665</v>
      </c>
      <c r="H447" s="1">
        <v>24310</v>
      </c>
      <c r="I447" s="1">
        <v>103515</v>
      </c>
      <c r="J447" s="1">
        <v>234963</v>
      </c>
      <c r="K447" s="1">
        <v>89188</v>
      </c>
      <c r="L447" s="1">
        <v>203368</v>
      </c>
      <c r="M447" s="1">
        <v>0</v>
      </c>
      <c r="N447" s="1">
        <v>31484</v>
      </c>
      <c r="O447" s="1">
        <v>21598</v>
      </c>
      <c r="P447" s="1">
        <v>234963</v>
      </c>
      <c r="Q447" s="1">
        <v>17013</v>
      </c>
      <c r="R447" s="1">
        <v>31595</v>
      </c>
      <c r="S447" s="1">
        <v>3973.7146200000002</v>
      </c>
      <c r="T447" s="1">
        <v>137224</v>
      </c>
      <c r="U447" s="1">
        <v>0</v>
      </c>
      <c r="V447" s="1">
        <v>30668</v>
      </c>
      <c r="W447" s="1">
        <v>21184</v>
      </c>
      <c r="X447" s="1">
        <v>4481</v>
      </c>
      <c r="Y447" s="1">
        <v>10219</v>
      </c>
      <c r="Z447">
        <v>2313</v>
      </c>
      <c r="AA447">
        <v>-5.7702999999999998</v>
      </c>
      <c r="AB447">
        <v>0</v>
      </c>
      <c r="AC447">
        <v>-179</v>
      </c>
      <c r="AD447">
        <v>-7511</v>
      </c>
      <c r="AE447">
        <v>-1706</v>
      </c>
      <c r="AF447" t="s">
        <v>120</v>
      </c>
      <c r="AG447">
        <v>426</v>
      </c>
      <c r="AH447">
        <v>30.713699999999999</v>
      </c>
      <c r="AI447" t="s">
        <v>3118</v>
      </c>
    </row>
    <row r="448" spans="1:35" x14ac:dyDescent="0.25">
      <c r="A448" t="s">
        <v>112</v>
      </c>
      <c r="B448" s="3" t="s">
        <v>8</v>
      </c>
      <c r="C448" s="1" t="s">
        <v>103</v>
      </c>
      <c r="D448" s="2" t="s">
        <v>68</v>
      </c>
      <c r="E448" s="1">
        <v>39485</v>
      </c>
      <c r="F448" s="1">
        <v>1970</v>
      </c>
      <c r="G448" s="1">
        <v>9493</v>
      </c>
      <c r="H448" s="1">
        <v>27210</v>
      </c>
      <c r="I448" s="1">
        <v>110767</v>
      </c>
      <c r="J448" s="1">
        <v>239678</v>
      </c>
      <c r="K448" s="1">
        <v>89408</v>
      </c>
      <c r="L448" s="1">
        <v>208429</v>
      </c>
      <c r="M448" s="1">
        <v>0</v>
      </c>
      <c r="N448" s="1">
        <v>31141</v>
      </c>
      <c r="O448" s="1">
        <v>21546</v>
      </c>
      <c r="P448" s="1">
        <v>239678</v>
      </c>
      <c r="Q448" s="1">
        <v>16652</v>
      </c>
      <c r="R448" s="1">
        <v>31249</v>
      </c>
      <c r="S448" s="1">
        <v>3973.2408700000001</v>
      </c>
      <c r="T448" s="1">
        <v>139914</v>
      </c>
      <c r="U448" s="1">
        <v>0</v>
      </c>
      <c r="V448" s="1">
        <v>32522</v>
      </c>
      <c r="W448" s="1">
        <v>23084</v>
      </c>
      <c r="X448" s="1">
        <v>10728</v>
      </c>
      <c r="Y448" s="1">
        <v>9829</v>
      </c>
      <c r="Z448">
        <v>2487</v>
      </c>
      <c r="AA448">
        <v>5.9630000000000001</v>
      </c>
      <c r="AB448">
        <v>0</v>
      </c>
      <c r="AC448">
        <v>-159</v>
      </c>
      <c r="AD448">
        <v>-3434</v>
      </c>
      <c r="AE448">
        <v>-1695</v>
      </c>
      <c r="AF448" t="s">
        <v>120</v>
      </c>
      <c r="AG448">
        <v>903</v>
      </c>
      <c r="AH448">
        <v>31.4086</v>
      </c>
      <c r="AI448" t="s">
        <v>3119</v>
      </c>
    </row>
    <row r="449" spans="1:35" x14ac:dyDescent="0.25">
      <c r="A449" t="s">
        <v>112</v>
      </c>
      <c r="B449" s="3" t="s">
        <v>8</v>
      </c>
      <c r="C449" s="1" t="s">
        <v>103</v>
      </c>
      <c r="D449" s="2" t="s">
        <v>69</v>
      </c>
      <c r="E449" s="1">
        <v>37718</v>
      </c>
      <c r="F449" s="1">
        <v>2452</v>
      </c>
      <c r="G449" s="1">
        <v>5567</v>
      </c>
      <c r="H449" s="1">
        <v>24251</v>
      </c>
      <c r="I449" s="1">
        <v>154994</v>
      </c>
      <c r="J449" s="1">
        <v>237288</v>
      </c>
      <c r="K449" s="1">
        <v>87935</v>
      </c>
      <c r="L449" s="1">
        <v>207572</v>
      </c>
      <c r="M449" s="1">
        <v>0</v>
      </c>
      <c r="N449" s="1">
        <v>29605</v>
      </c>
      <c r="O449" s="1">
        <v>21454</v>
      </c>
      <c r="P449" s="1">
        <v>237288</v>
      </c>
      <c r="Q449" s="1">
        <v>15278</v>
      </c>
      <c r="R449" s="1">
        <v>29716</v>
      </c>
      <c r="S449" s="1">
        <v>3972.8351600000001</v>
      </c>
      <c r="T449" s="1">
        <v>140995</v>
      </c>
      <c r="U449" s="1">
        <v>0</v>
      </c>
      <c r="V449" s="1">
        <v>30517</v>
      </c>
      <c r="W449" s="1">
        <v>20887</v>
      </c>
      <c r="X449" s="1">
        <v>6163</v>
      </c>
      <c r="Y449" s="1">
        <v>9770</v>
      </c>
      <c r="Z449">
        <v>2326</v>
      </c>
      <c r="AA449">
        <v>11.262499999999999</v>
      </c>
      <c r="AB449">
        <v>0</v>
      </c>
      <c r="AC449">
        <v>-141</v>
      </c>
      <c r="AD449">
        <v>44749</v>
      </c>
      <c r="AE449">
        <v>-1511</v>
      </c>
      <c r="AF449" t="s">
        <v>120</v>
      </c>
      <c r="AG449">
        <v>1196</v>
      </c>
      <c r="AH449">
        <v>32.758099999999999</v>
      </c>
      <c r="AI449" t="s">
        <v>3120</v>
      </c>
    </row>
    <row r="450" spans="1:35" x14ac:dyDescent="0.25">
      <c r="A450" t="s">
        <v>112</v>
      </c>
      <c r="B450" s="3" t="s">
        <v>8</v>
      </c>
      <c r="C450" s="1" t="s">
        <v>103</v>
      </c>
      <c r="D450" s="2" t="s">
        <v>70</v>
      </c>
      <c r="E450" s="1">
        <v>40251</v>
      </c>
      <c r="F450" s="1">
        <v>1868</v>
      </c>
      <c r="G450" s="1">
        <v>5386</v>
      </c>
      <c r="H450" s="1">
        <v>23567</v>
      </c>
      <c r="I450" s="1">
        <v>102587</v>
      </c>
      <c r="J450" s="1">
        <v>224925</v>
      </c>
      <c r="K450" s="1">
        <v>82336</v>
      </c>
      <c r="L450" s="1">
        <v>196174</v>
      </c>
      <c r="M450" s="1">
        <v>0</v>
      </c>
      <c r="N450" s="1">
        <v>28642</v>
      </c>
      <c r="O450" s="1">
        <v>21421</v>
      </c>
      <c r="P450" s="1">
        <v>224925</v>
      </c>
      <c r="Q450" s="1">
        <v>14414</v>
      </c>
      <c r="R450" s="1">
        <v>28751</v>
      </c>
      <c r="S450" s="1">
        <v>3969.5132600000002</v>
      </c>
      <c r="T450" s="1">
        <v>132854</v>
      </c>
      <c r="U450" s="1">
        <v>0</v>
      </c>
      <c r="V450" s="1">
        <v>34030</v>
      </c>
      <c r="W450" s="1">
        <v>20272</v>
      </c>
      <c r="X450" s="1">
        <v>11042</v>
      </c>
      <c r="Y450" s="1">
        <v>8319</v>
      </c>
      <c r="Z450">
        <v>3100</v>
      </c>
      <c r="AA450">
        <v>12.2135</v>
      </c>
      <c r="AB450">
        <v>0</v>
      </c>
      <c r="AC450">
        <v>-141</v>
      </c>
      <c r="AD450">
        <v>-1537</v>
      </c>
      <c r="AE450">
        <v>-1838</v>
      </c>
      <c r="AF450" t="s">
        <v>120</v>
      </c>
      <c r="AG450">
        <v>32</v>
      </c>
      <c r="AH450">
        <v>1.6877</v>
      </c>
      <c r="AI450" t="s">
        <v>3117</v>
      </c>
    </row>
    <row r="451" spans="1:35" x14ac:dyDescent="0.25">
      <c r="A451" t="s">
        <v>112</v>
      </c>
      <c r="B451" s="3" t="s">
        <v>8</v>
      </c>
      <c r="C451" s="1" t="s">
        <v>103</v>
      </c>
      <c r="D451" s="2" t="s">
        <v>72</v>
      </c>
      <c r="E451" s="1">
        <v>38144</v>
      </c>
      <c r="F451" s="1">
        <v>2192</v>
      </c>
      <c r="G451" s="1">
        <v>7773</v>
      </c>
      <c r="H451" s="1">
        <v>22177</v>
      </c>
      <c r="I451" s="1">
        <v>139924</v>
      </c>
      <c r="J451" s="1">
        <v>219431</v>
      </c>
      <c r="K451" s="1">
        <v>78042</v>
      </c>
      <c r="L451" s="1">
        <v>191853</v>
      </c>
      <c r="M451" s="1">
        <v>0</v>
      </c>
      <c r="N451" s="1">
        <v>27465</v>
      </c>
      <c r="O451" s="1">
        <v>21354</v>
      </c>
      <c r="P451" s="1">
        <v>219431</v>
      </c>
      <c r="Q451" s="1">
        <v>27489</v>
      </c>
      <c r="R451" s="1">
        <v>27578</v>
      </c>
      <c r="S451" s="1">
        <v>3968.6301699999999</v>
      </c>
      <c r="T451" s="1">
        <v>126425</v>
      </c>
      <c r="U451" s="1">
        <v>0</v>
      </c>
      <c r="V451" s="1">
        <v>31213</v>
      </c>
      <c r="W451" s="1">
        <v>21095</v>
      </c>
      <c r="X451" s="1">
        <v>6613</v>
      </c>
      <c r="Y451" s="1">
        <v>9496</v>
      </c>
      <c r="Z451">
        <v>2386</v>
      </c>
      <c r="AA451">
        <v>9.2324999999999999</v>
      </c>
      <c r="AB451">
        <v>0</v>
      </c>
      <c r="AC451">
        <v>-146</v>
      </c>
      <c r="AD451">
        <v>41295</v>
      </c>
      <c r="AE451">
        <v>-1825</v>
      </c>
      <c r="AF451" t="s">
        <v>120</v>
      </c>
      <c r="AG451">
        <v>1099</v>
      </c>
      <c r="AH451">
        <v>33.394100000000002</v>
      </c>
      <c r="AI451" t="s">
        <v>3118</v>
      </c>
    </row>
    <row r="452" spans="1:35" x14ac:dyDescent="0.25">
      <c r="A452" t="s">
        <v>112</v>
      </c>
      <c r="B452" s="3" t="s">
        <v>8</v>
      </c>
      <c r="C452" s="1" t="s">
        <v>103</v>
      </c>
      <c r="D452" s="2" t="s">
        <v>71</v>
      </c>
      <c r="E452" s="1">
        <v>37263</v>
      </c>
      <c r="F452" s="1">
        <v>2160</v>
      </c>
      <c r="G452" s="1">
        <v>6130</v>
      </c>
      <c r="H452" s="1">
        <v>20729</v>
      </c>
      <c r="I452" s="1">
        <v>136227</v>
      </c>
      <c r="J452" s="1">
        <v>216045</v>
      </c>
      <c r="K452" s="1">
        <v>78361</v>
      </c>
      <c r="L452" s="1">
        <v>189597</v>
      </c>
      <c r="M452" s="1">
        <v>0</v>
      </c>
      <c r="N452" s="1">
        <v>26334</v>
      </c>
      <c r="O452" s="1">
        <v>21317</v>
      </c>
      <c r="P452" s="1">
        <v>216045</v>
      </c>
      <c r="Q452" s="1">
        <v>26175</v>
      </c>
      <c r="R452" s="1">
        <v>26448</v>
      </c>
      <c r="S452" s="1">
        <v>3967.83799</v>
      </c>
      <c r="T452" s="1">
        <v>123526</v>
      </c>
      <c r="U452" s="1">
        <v>0</v>
      </c>
      <c r="V452" s="1">
        <v>30326</v>
      </c>
      <c r="W452" s="1">
        <v>20640</v>
      </c>
      <c r="X452" s="1">
        <v>6691</v>
      </c>
      <c r="Y452" s="1">
        <v>9438</v>
      </c>
      <c r="Z452">
        <v>2544</v>
      </c>
      <c r="AA452">
        <v>-0.3957</v>
      </c>
      <c r="AB452">
        <v>0</v>
      </c>
      <c r="AC452">
        <v>-124</v>
      </c>
      <c r="AD452">
        <v>39325</v>
      </c>
      <c r="AE452">
        <v>-1733</v>
      </c>
      <c r="AF452" t="s">
        <v>120</v>
      </c>
      <c r="AG452">
        <v>1125</v>
      </c>
      <c r="AH452">
        <v>34.2361</v>
      </c>
      <c r="AI452" t="s">
        <v>3119</v>
      </c>
    </row>
    <row r="453" spans="1:35" x14ac:dyDescent="0.25">
      <c r="A453" t="s">
        <v>112</v>
      </c>
      <c r="B453" s="3" t="s">
        <v>8</v>
      </c>
      <c r="C453" s="1" t="s">
        <v>103</v>
      </c>
      <c r="D453" s="2" t="s">
        <v>73</v>
      </c>
      <c r="E453" s="1">
        <v>33900</v>
      </c>
      <c r="F453" s="1">
        <v>1153</v>
      </c>
      <c r="G453" s="1">
        <v>5074</v>
      </c>
      <c r="H453" s="1">
        <v>19542</v>
      </c>
      <c r="I453" s="1">
        <v>134791</v>
      </c>
      <c r="J453" s="1">
        <v>212374</v>
      </c>
      <c r="K453" s="1">
        <v>76609</v>
      </c>
      <c r="L453" s="1">
        <v>187311</v>
      </c>
      <c r="M453" s="1">
        <v>0</v>
      </c>
      <c r="N453" s="1">
        <v>24947</v>
      </c>
      <c r="O453" s="1">
        <v>21273</v>
      </c>
      <c r="P453" s="1">
        <v>212374</v>
      </c>
      <c r="Q453" s="1">
        <v>24887</v>
      </c>
      <c r="R453" s="1">
        <v>25063</v>
      </c>
      <c r="S453" s="1">
        <v>3975.3562400000001</v>
      </c>
      <c r="T453" s="1">
        <v>122776</v>
      </c>
      <c r="U453" s="1">
        <v>0</v>
      </c>
      <c r="V453" s="1">
        <v>28472</v>
      </c>
      <c r="W453" s="1">
        <v>21161</v>
      </c>
      <c r="X453" s="1">
        <v>6473</v>
      </c>
      <c r="Y453" s="1">
        <v>9519</v>
      </c>
      <c r="Z453">
        <v>2472</v>
      </c>
      <c r="AA453">
        <v>-5.5079000000000002</v>
      </c>
      <c r="AB453">
        <v>0</v>
      </c>
      <c r="AC453">
        <v>-129</v>
      </c>
      <c r="AD453">
        <v>40626</v>
      </c>
      <c r="AE453">
        <v>-1800</v>
      </c>
      <c r="AF453" t="s">
        <v>120</v>
      </c>
      <c r="AG453">
        <v>625</v>
      </c>
      <c r="AH453">
        <v>35.131999999999998</v>
      </c>
      <c r="AI453" t="s">
        <v>3120</v>
      </c>
    </row>
    <row r="454" spans="1:35" x14ac:dyDescent="0.25">
      <c r="A454" t="s">
        <v>112</v>
      </c>
      <c r="B454" s="3" t="s">
        <v>8</v>
      </c>
      <c r="C454" s="1" t="s">
        <v>103</v>
      </c>
      <c r="D454" s="2" t="s">
        <v>74</v>
      </c>
      <c r="E454" s="1">
        <v>35870</v>
      </c>
      <c r="F454" s="1">
        <v>-1904</v>
      </c>
      <c r="G454" s="1">
        <v>4567</v>
      </c>
      <c r="H454" s="1">
        <v>21702</v>
      </c>
      <c r="I454" s="1">
        <v>132356</v>
      </c>
      <c r="J454" s="1">
        <v>208615</v>
      </c>
      <c r="K454" s="1">
        <v>75960</v>
      </c>
      <c r="L454" s="1">
        <v>183808</v>
      </c>
      <c r="M454" s="1">
        <v>0</v>
      </c>
      <c r="N454" s="1">
        <v>24438</v>
      </c>
      <c r="O454" s="1">
        <v>21089</v>
      </c>
      <c r="P454" s="1">
        <v>208615</v>
      </c>
      <c r="Q454" s="1">
        <v>9422</v>
      </c>
      <c r="R454" s="1">
        <v>24807</v>
      </c>
      <c r="S454" s="1">
        <v>3955.9418300000002</v>
      </c>
      <c r="T454" s="1">
        <v>119171</v>
      </c>
      <c r="U454" s="1">
        <v>0</v>
      </c>
      <c r="V454" s="1">
        <v>32560</v>
      </c>
      <c r="W454" s="1">
        <v>18876</v>
      </c>
      <c r="X454" s="1">
        <v>6678</v>
      </c>
      <c r="Y454" s="1">
        <v>7870</v>
      </c>
      <c r="Z454">
        <v>4326</v>
      </c>
      <c r="AA454">
        <v>-4.5248999999999997</v>
      </c>
      <c r="AB454">
        <v>0</v>
      </c>
      <c r="AC454">
        <v>-55</v>
      </c>
      <c r="AD454">
        <v>37195</v>
      </c>
      <c r="AE454">
        <v>-2154</v>
      </c>
      <c r="AF454" t="s">
        <v>120</v>
      </c>
      <c r="AG454">
        <v>-1257</v>
      </c>
      <c r="AH454" t="s">
        <v>124</v>
      </c>
      <c r="AI454" t="s">
        <v>3117</v>
      </c>
    </row>
    <row r="455" spans="1:35" x14ac:dyDescent="0.25">
      <c r="A455" t="s">
        <v>112</v>
      </c>
      <c r="B455" s="3" t="s">
        <v>8</v>
      </c>
      <c r="C455" s="1" t="s">
        <v>103</v>
      </c>
      <c r="D455" s="2" t="s">
        <v>75</v>
      </c>
      <c r="E455" s="1">
        <v>34920</v>
      </c>
      <c r="F455" s="1">
        <v>835</v>
      </c>
      <c r="G455" s="1">
        <v>5980</v>
      </c>
      <c r="H455" s="1">
        <v>22856</v>
      </c>
      <c r="I455" s="1">
        <v>134284</v>
      </c>
      <c r="J455" s="1">
        <v>208835</v>
      </c>
      <c r="K455" s="1">
        <v>79238</v>
      </c>
      <c r="L455" s="1">
        <v>182331</v>
      </c>
      <c r="M455" s="1">
        <v>0</v>
      </c>
      <c r="N455" s="1">
        <v>26136</v>
      </c>
      <c r="O455" s="1">
        <v>21680</v>
      </c>
      <c r="P455" s="1">
        <v>208835</v>
      </c>
      <c r="Q455" s="1">
        <v>25051</v>
      </c>
      <c r="R455" s="1">
        <v>26504</v>
      </c>
      <c r="S455" s="1">
        <v>3848.6874200000002</v>
      </c>
      <c r="T455" s="1">
        <v>119472</v>
      </c>
      <c r="U455" s="1">
        <v>0</v>
      </c>
      <c r="V455" s="1">
        <v>30197</v>
      </c>
      <c r="W455" s="1">
        <v>19193</v>
      </c>
      <c r="X455" s="1">
        <v>6488</v>
      </c>
      <c r="Y455" s="1">
        <v>9296</v>
      </c>
      <c r="Z455">
        <v>2489</v>
      </c>
      <c r="AA455">
        <v>-2.39</v>
      </c>
      <c r="AB455">
        <v>0</v>
      </c>
      <c r="AC455">
        <v>-142</v>
      </c>
      <c r="AD455">
        <v>34917</v>
      </c>
      <c r="AE455">
        <v>-1881</v>
      </c>
      <c r="AF455" t="s">
        <v>120</v>
      </c>
      <c r="AG455">
        <v>188</v>
      </c>
      <c r="AH455">
        <v>18.4133</v>
      </c>
      <c r="AI455" t="s">
        <v>3118</v>
      </c>
    </row>
    <row r="456" spans="1:35" x14ac:dyDescent="0.25">
      <c r="A456" t="s">
        <v>112</v>
      </c>
      <c r="B456" s="3" t="s">
        <v>8</v>
      </c>
      <c r="C456" s="1" t="s">
        <v>103</v>
      </c>
      <c r="D456" s="2" t="s">
        <v>76</v>
      </c>
      <c r="E456" s="1">
        <v>37411</v>
      </c>
      <c r="F456" s="1">
        <v>1311</v>
      </c>
      <c r="G456" s="1">
        <v>4736</v>
      </c>
      <c r="H456" s="1">
        <v>25812</v>
      </c>
      <c r="I456" s="1">
        <v>137913</v>
      </c>
      <c r="J456" s="1">
        <v>210945</v>
      </c>
      <c r="K456" s="1">
        <v>79995</v>
      </c>
      <c r="L456" s="1">
        <v>183801</v>
      </c>
      <c r="M456" s="1">
        <v>0</v>
      </c>
      <c r="N456" s="1">
        <v>26776</v>
      </c>
      <c r="O456" s="1">
        <v>21605</v>
      </c>
      <c r="P456" s="1">
        <v>210945</v>
      </c>
      <c r="Q456" s="1">
        <v>24699</v>
      </c>
      <c r="R456" s="1">
        <v>27144</v>
      </c>
      <c r="S456" s="1">
        <v>3878.4581899999998</v>
      </c>
      <c r="T456" s="1">
        <v>119007</v>
      </c>
      <c r="U456" s="1">
        <v>0</v>
      </c>
      <c r="V456" s="1">
        <v>31247</v>
      </c>
      <c r="W456" s="1">
        <v>20392</v>
      </c>
      <c r="X456" s="1">
        <v>6864</v>
      </c>
      <c r="Y456" s="1">
        <v>9365</v>
      </c>
      <c r="Z456">
        <v>2551</v>
      </c>
      <c r="AA456">
        <v>-1.3502000000000001</v>
      </c>
      <c r="AB456">
        <v>0</v>
      </c>
      <c r="AC456">
        <v>-155</v>
      </c>
      <c r="AD456">
        <v>34267</v>
      </c>
      <c r="AE456">
        <v>-1912</v>
      </c>
      <c r="AF456" t="s">
        <v>120</v>
      </c>
      <c r="AG456">
        <v>803</v>
      </c>
      <c r="AH456">
        <v>37.9131</v>
      </c>
      <c r="AI456" t="s">
        <v>3119</v>
      </c>
    </row>
    <row r="457" spans="1:35" x14ac:dyDescent="0.25">
      <c r="A457" t="s">
        <v>112</v>
      </c>
      <c r="B457" s="3" t="s">
        <v>8</v>
      </c>
      <c r="C457" s="1" t="s">
        <v>103</v>
      </c>
      <c r="D457" s="2" t="s">
        <v>77</v>
      </c>
      <c r="E457" s="1">
        <v>35876</v>
      </c>
      <c r="F457" s="1">
        <v>989</v>
      </c>
      <c r="G457" s="1">
        <v>4533</v>
      </c>
      <c r="H457" s="1">
        <v>25262</v>
      </c>
      <c r="I457" s="1">
        <v>135448</v>
      </c>
      <c r="J457" s="1">
        <v>207082</v>
      </c>
      <c r="K457" s="1">
        <v>76394</v>
      </c>
      <c r="L457" s="1">
        <v>179944</v>
      </c>
      <c r="M457" s="1">
        <v>0</v>
      </c>
      <c r="N457" s="1">
        <v>26773</v>
      </c>
      <c r="O457" s="1">
        <v>21547</v>
      </c>
      <c r="P457" s="1">
        <v>207082</v>
      </c>
      <c r="Q457" s="1">
        <v>23882</v>
      </c>
      <c r="R457" s="1">
        <v>27138</v>
      </c>
      <c r="S457" s="1">
        <v>3954.2583500000001</v>
      </c>
      <c r="T457" s="1">
        <v>117453</v>
      </c>
      <c r="U457" s="1">
        <v>0</v>
      </c>
      <c r="V457" s="1">
        <v>31021</v>
      </c>
      <c r="W457" s="1">
        <v>20257</v>
      </c>
      <c r="X457" s="1">
        <v>6551</v>
      </c>
      <c r="Y457" s="1">
        <v>8874</v>
      </c>
      <c r="Z457">
        <v>2476</v>
      </c>
      <c r="AA457">
        <v>0.63670000000000004</v>
      </c>
      <c r="AB457">
        <v>0</v>
      </c>
      <c r="AC457">
        <v>-143</v>
      </c>
      <c r="AD457">
        <v>35878</v>
      </c>
      <c r="AE457">
        <v>-1516</v>
      </c>
      <c r="AF457" t="s">
        <v>120</v>
      </c>
      <c r="AG457">
        <v>270</v>
      </c>
      <c r="AH457">
        <v>21.445499999999999</v>
      </c>
      <c r="AI457" t="s">
        <v>3120</v>
      </c>
    </row>
    <row r="458" spans="1:35" x14ac:dyDescent="0.25">
      <c r="A458" t="s">
        <v>112</v>
      </c>
      <c r="B458" s="3" t="s">
        <v>8</v>
      </c>
      <c r="C458" s="1" t="s">
        <v>103</v>
      </c>
      <c r="D458" s="2" t="s">
        <v>78</v>
      </c>
      <c r="E458" s="1">
        <v>37570</v>
      </c>
      <c r="F458" s="1">
        <v>3066</v>
      </c>
      <c r="G458" s="1">
        <v>4959</v>
      </c>
      <c r="H458" s="1">
        <v>25116</v>
      </c>
      <c r="I458" s="1">
        <v>132165</v>
      </c>
      <c r="J458" s="1">
        <v>202179</v>
      </c>
      <c r="K458" s="1">
        <v>72635</v>
      </c>
      <c r="L458" s="1">
        <v>175703</v>
      </c>
      <c r="M458" s="1">
        <v>0</v>
      </c>
      <c r="N458" s="1">
        <v>26112</v>
      </c>
      <c r="O458" s="1">
        <v>21422</v>
      </c>
      <c r="P458" s="1">
        <v>202179</v>
      </c>
      <c r="Q458" s="1">
        <v>23386</v>
      </c>
      <c r="R458" s="1">
        <v>26476</v>
      </c>
      <c r="S458" s="1">
        <v>3943.8223800000001</v>
      </c>
      <c r="T458" s="1">
        <v>114688</v>
      </c>
      <c r="U458" s="1">
        <v>0</v>
      </c>
      <c r="V458" s="1">
        <v>32636</v>
      </c>
      <c r="W458" s="1">
        <v>18035</v>
      </c>
      <c r="X458" s="1">
        <v>6493</v>
      </c>
      <c r="Y458" s="1">
        <v>7708</v>
      </c>
      <c r="Z458">
        <v>2646</v>
      </c>
      <c r="AA458">
        <v>5.1467000000000001</v>
      </c>
      <c r="AB458">
        <v>0</v>
      </c>
      <c r="AC458">
        <v>-174</v>
      </c>
      <c r="AD458">
        <v>35671</v>
      </c>
      <c r="AE458">
        <v>-1938</v>
      </c>
      <c r="AF458" t="s">
        <v>120</v>
      </c>
      <c r="AG458">
        <v>-2049</v>
      </c>
      <c r="AH458" t="s">
        <v>124</v>
      </c>
      <c r="AI458" t="s">
        <v>3117</v>
      </c>
    </row>
    <row r="459" spans="1:35" x14ac:dyDescent="0.25">
      <c r="A459" t="s">
        <v>112</v>
      </c>
      <c r="B459" s="3" t="s">
        <v>8</v>
      </c>
      <c r="C459" s="1" t="s">
        <v>103</v>
      </c>
      <c r="D459" s="2" t="s">
        <v>79</v>
      </c>
      <c r="E459" s="1">
        <v>35775</v>
      </c>
      <c r="F459" s="1">
        <v>1272</v>
      </c>
      <c r="G459" s="1">
        <v>5660</v>
      </c>
      <c r="H459" s="1">
        <v>26145</v>
      </c>
      <c r="I459" s="1">
        <v>132295</v>
      </c>
      <c r="J459" s="1">
        <v>201071</v>
      </c>
      <c r="K459" s="1">
        <v>79052</v>
      </c>
      <c r="L459" s="1">
        <v>180232</v>
      </c>
      <c r="M459" s="1">
        <v>0</v>
      </c>
      <c r="N459" s="1">
        <v>20467</v>
      </c>
      <c r="O459" s="1">
        <v>21378</v>
      </c>
      <c r="P459" s="1">
        <v>201071</v>
      </c>
      <c r="Q459" s="1">
        <v>21014</v>
      </c>
      <c r="R459" s="1">
        <v>20839</v>
      </c>
      <c r="S459" s="1">
        <v>3944.43667</v>
      </c>
      <c r="T459" s="1">
        <v>111112</v>
      </c>
      <c r="U459" s="1">
        <v>0</v>
      </c>
      <c r="V459" s="1">
        <v>30030</v>
      </c>
      <c r="W459" s="1">
        <v>19756</v>
      </c>
      <c r="X459" s="1">
        <v>6930</v>
      </c>
      <c r="Y459" s="1">
        <v>8799</v>
      </c>
      <c r="Z459">
        <v>2382</v>
      </c>
      <c r="AA459">
        <v>11.1991</v>
      </c>
      <c r="AB459">
        <v>0</v>
      </c>
      <c r="AC459">
        <v>-166</v>
      </c>
      <c r="AD459">
        <v>28411</v>
      </c>
      <c r="AE459">
        <v>-1582</v>
      </c>
      <c r="AF459" t="s">
        <v>120</v>
      </c>
      <c r="AG459">
        <v>818</v>
      </c>
      <c r="AH459">
        <v>39.119999999999997</v>
      </c>
      <c r="AI459" t="s">
        <v>3118</v>
      </c>
    </row>
    <row r="460" spans="1:35" x14ac:dyDescent="0.25">
      <c r="A460" t="s">
        <v>112</v>
      </c>
      <c r="B460" s="3" t="s">
        <v>8</v>
      </c>
      <c r="C460" s="1" t="s">
        <v>103</v>
      </c>
      <c r="D460" s="2" t="s">
        <v>80</v>
      </c>
      <c r="E460" s="1">
        <v>37923</v>
      </c>
      <c r="F460" s="1">
        <v>1233</v>
      </c>
      <c r="G460" s="1">
        <v>5475</v>
      </c>
      <c r="H460" s="1">
        <v>25735</v>
      </c>
      <c r="I460" s="1">
        <v>129580</v>
      </c>
      <c r="J460" s="1">
        <v>196210</v>
      </c>
      <c r="K460" s="1">
        <v>76991</v>
      </c>
      <c r="L460" s="1">
        <v>176661</v>
      </c>
      <c r="M460" s="1">
        <v>0</v>
      </c>
      <c r="N460" s="1">
        <v>19179</v>
      </c>
      <c r="O460" s="1">
        <v>21219</v>
      </c>
      <c r="P460" s="1">
        <v>196210</v>
      </c>
      <c r="Q460" s="1">
        <v>20136</v>
      </c>
      <c r="R460" s="1">
        <v>19549</v>
      </c>
      <c r="S460" s="1">
        <v>3939.66786</v>
      </c>
      <c r="T460" s="1">
        <v>108231</v>
      </c>
      <c r="U460" s="1">
        <v>0</v>
      </c>
      <c r="V460" s="1">
        <v>32524</v>
      </c>
      <c r="W460" s="1">
        <v>19182</v>
      </c>
      <c r="X460" s="1">
        <v>6604</v>
      </c>
      <c r="Y460" s="1">
        <v>8192</v>
      </c>
      <c r="Z460">
        <v>2488</v>
      </c>
      <c r="AA460">
        <v>14.188000000000001</v>
      </c>
      <c r="AB460">
        <v>0</v>
      </c>
      <c r="AC460">
        <v>-164</v>
      </c>
      <c r="AD460">
        <v>28029</v>
      </c>
      <c r="AE460">
        <v>-1594</v>
      </c>
      <c r="AF460" t="s">
        <v>120</v>
      </c>
      <c r="AG460">
        <v>585</v>
      </c>
      <c r="AH460">
        <v>32.160499999999999</v>
      </c>
      <c r="AI460" t="s">
        <v>3119</v>
      </c>
    </row>
    <row r="461" spans="1:35" x14ac:dyDescent="0.25">
      <c r="A461" t="s">
        <v>112</v>
      </c>
      <c r="B461" s="3" t="s">
        <v>8</v>
      </c>
      <c r="C461" s="1" t="s">
        <v>103</v>
      </c>
      <c r="D461" s="2" t="s">
        <v>81</v>
      </c>
      <c r="E461" s="1">
        <v>35649</v>
      </c>
      <c r="F461" s="1">
        <v>1611</v>
      </c>
      <c r="G461" s="1">
        <v>5989</v>
      </c>
      <c r="H461" s="1">
        <v>24179</v>
      </c>
      <c r="I461" s="1">
        <v>126727</v>
      </c>
      <c r="J461" s="1">
        <v>193010</v>
      </c>
      <c r="K461" s="1">
        <v>76441</v>
      </c>
      <c r="L461" s="1">
        <v>175048</v>
      </c>
      <c r="M461" s="1">
        <v>0</v>
      </c>
      <c r="N461" s="1">
        <v>17595</v>
      </c>
      <c r="O461" s="1">
        <v>21094</v>
      </c>
      <c r="P461" s="1">
        <v>193010</v>
      </c>
      <c r="Q461" s="1">
        <v>19296</v>
      </c>
      <c r="R461" s="1">
        <v>17962</v>
      </c>
      <c r="S461" s="1">
        <v>3931.20606</v>
      </c>
      <c r="T461" s="1">
        <v>107597</v>
      </c>
      <c r="U461" s="1">
        <v>0</v>
      </c>
      <c r="V461" s="1">
        <v>30005</v>
      </c>
      <c r="W461" s="1">
        <v>18707</v>
      </c>
      <c r="X461" s="1">
        <v>6402</v>
      </c>
      <c r="Y461" s="1">
        <v>8423</v>
      </c>
      <c r="Z461">
        <v>2481</v>
      </c>
      <c r="AA461">
        <v>9.8750999999999998</v>
      </c>
      <c r="AB461">
        <v>0</v>
      </c>
      <c r="AC461">
        <v>-162</v>
      </c>
      <c r="AD461">
        <v>27351</v>
      </c>
      <c r="AE461">
        <v>-1483</v>
      </c>
      <c r="AF461" t="s">
        <v>120</v>
      </c>
      <c r="AG461">
        <v>511</v>
      </c>
      <c r="AH461">
        <v>24.069700000000001</v>
      </c>
      <c r="AI461" t="s">
        <v>3120</v>
      </c>
    </row>
    <row r="462" spans="1:35" x14ac:dyDescent="0.25">
      <c r="A462" t="s">
        <v>112</v>
      </c>
      <c r="B462" s="3" t="s">
        <v>8</v>
      </c>
      <c r="C462" s="1" t="s">
        <v>103</v>
      </c>
      <c r="D462" s="2" t="s">
        <v>82</v>
      </c>
      <c r="E462" s="1">
        <v>35731</v>
      </c>
      <c r="F462" s="1">
        <v>1598</v>
      </c>
      <c r="G462" s="1">
        <v>6247</v>
      </c>
      <c r="H462" s="1">
        <v>24425</v>
      </c>
      <c r="I462" s="1">
        <v>125759</v>
      </c>
      <c r="J462" s="1">
        <v>189406</v>
      </c>
      <c r="K462" s="1">
        <v>72652</v>
      </c>
      <c r="L462" s="1">
        <v>173095</v>
      </c>
      <c r="M462" s="1">
        <v>0</v>
      </c>
      <c r="N462" s="1">
        <v>15947</v>
      </c>
      <c r="O462" s="1">
        <v>20976</v>
      </c>
      <c r="P462" s="1">
        <v>189406</v>
      </c>
      <c r="Q462" s="1">
        <v>18077</v>
      </c>
      <c r="R462" s="1">
        <v>16311</v>
      </c>
      <c r="S462" s="1">
        <v>3922.2476700000002</v>
      </c>
      <c r="T462" s="1">
        <v>105431</v>
      </c>
      <c r="U462" s="1">
        <v>0</v>
      </c>
      <c r="V462" s="1">
        <v>31538</v>
      </c>
      <c r="W462" s="1">
        <v>17541</v>
      </c>
      <c r="X462" s="1">
        <v>6099</v>
      </c>
      <c r="Y462" s="1">
        <v>7362</v>
      </c>
      <c r="Z462">
        <v>2546</v>
      </c>
      <c r="AA462">
        <v>3.3403999999999998</v>
      </c>
      <c r="AB462">
        <v>0</v>
      </c>
      <c r="AC462">
        <v>-90</v>
      </c>
      <c r="AD462">
        <v>30068</v>
      </c>
      <c r="AE462">
        <v>-1885</v>
      </c>
      <c r="AF462" t="s">
        <v>120</v>
      </c>
      <c r="AG462">
        <v>246</v>
      </c>
      <c r="AH462">
        <v>13.362299999999999</v>
      </c>
      <c r="AI462" t="s">
        <v>3117</v>
      </c>
    </row>
    <row r="463" spans="1:35" x14ac:dyDescent="0.25">
      <c r="A463" t="s">
        <v>112</v>
      </c>
      <c r="B463" s="3" t="s">
        <v>8</v>
      </c>
      <c r="C463" s="1" t="s">
        <v>103</v>
      </c>
      <c r="D463" s="2" t="s">
        <v>83</v>
      </c>
      <c r="E463" s="1">
        <v>32172</v>
      </c>
      <c r="F463" s="1">
        <v>1631</v>
      </c>
      <c r="G463" s="1">
        <v>6220</v>
      </c>
      <c r="H463" s="1">
        <v>24105</v>
      </c>
      <c r="I463" s="1">
        <v>123405</v>
      </c>
      <c r="J463" s="1">
        <v>184680</v>
      </c>
      <c r="K463" s="1">
        <v>73406</v>
      </c>
      <c r="L463" s="1">
        <v>165474</v>
      </c>
      <c r="M463" s="1">
        <v>0</v>
      </c>
      <c r="N463" s="1">
        <v>18841</v>
      </c>
      <c r="O463" s="1">
        <v>20931</v>
      </c>
      <c r="P463" s="1">
        <v>184680</v>
      </c>
      <c r="Q463" s="1">
        <v>16670</v>
      </c>
      <c r="R463" s="1">
        <v>19206</v>
      </c>
      <c r="S463" s="1">
        <v>3812.6619999999998</v>
      </c>
      <c r="T463" s="1">
        <v>100971</v>
      </c>
      <c r="U463" s="1">
        <v>0</v>
      </c>
      <c r="V463" s="1">
        <v>26650</v>
      </c>
      <c r="W463" s="1">
        <v>16975</v>
      </c>
      <c r="X463" s="1">
        <v>5738</v>
      </c>
      <c r="Y463" s="1">
        <v>8208</v>
      </c>
      <c r="Z463">
        <v>2092</v>
      </c>
      <c r="AA463">
        <v>-2.6478000000000002</v>
      </c>
      <c r="AB463">
        <v>0</v>
      </c>
      <c r="AC463">
        <v>-130</v>
      </c>
      <c r="AD463">
        <v>27148</v>
      </c>
      <c r="AE463">
        <v>-1319</v>
      </c>
      <c r="AF463" t="s">
        <v>120</v>
      </c>
      <c r="AG463">
        <v>613</v>
      </c>
      <c r="AH463">
        <v>27.292899999999999</v>
      </c>
      <c r="AI463" t="s">
        <v>3118</v>
      </c>
    </row>
    <row r="464" spans="1:35" x14ac:dyDescent="0.25">
      <c r="A464" t="s">
        <v>112</v>
      </c>
      <c r="B464" s="3" t="s">
        <v>8</v>
      </c>
      <c r="C464" s="1" t="s">
        <v>103</v>
      </c>
      <c r="D464" s="2" t="s">
        <v>84</v>
      </c>
      <c r="E464" s="1">
        <v>33211</v>
      </c>
      <c r="F464" s="1">
        <v>1040</v>
      </c>
      <c r="G464" s="1">
        <v>7180</v>
      </c>
      <c r="H464" s="1">
        <v>23793</v>
      </c>
      <c r="I464" s="1">
        <v>121770</v>
      </c>
      <c r="J464" s="1">
        <v>181236</v>
      </c>
      <c r="K464" s="1">
        <v>72304</v>
      </c>
      <c r="L464" s="1">
        <v>164157</v>
      </c>
      <c r="M464" s="1">
        <v>0</v>
      </c>
      <c r="N464" s="1">
        <v>17036</v>
      </c>
      <c r="O464" s="1">
        <v>20920</v>
      </c>
      <c r="P464" s="1">
        <v>181236</v>
      </c>
      <c r="Q464" s="1">
        <v>15230</v>
      </c>
      <c r="R464" s="1">
        <v>17079</v>
      </c>
      <c r="S464" s="1">
        <v>3813.9865500000001</v>
      </c>
      <c r="T464" s="1">
        <v>99897</v>
      </c>
      <c r="U464" s="1">
        <v>0</v>
      </c>
      <c r="V464" s="1">
        <v>27870</v>
      </c>
      <c r="W464" s="1">
        <v>15820</v>
      </c>
      <c r="X464" s="1">
        <v>5395</v>
      </c>
      <c r="Y464" s="1">
        <v>7289</v>
      </c>
      <c r="Z464">
        <v>2233</v>
      </c>
      <c r="AA464">
        <v>-6.5190000000000001</v>
      </c>
      <c r="AB464">
        <v>0</v>
      </c>
      <c r="AC464">
        <v>-123</v>
      </c>
      <c r="AD464">
        <v>26970</v>
      </c>
      <c r="AE464">
        <v>-1191</v>
      </c>
      <c r="AF464" t="s">
        <v>120</v>
      </c>
      <c r="AG464">
        <v>557</v>
      </c>
      <c r="AH464">
        <v>34.921599999999998</v>
      </c>
      <c r="AI464" t="s">
        <v>3119</v>
      </c>
    </row>
    <row r="465" spans="1:35" x14ac:dyDescent="0.25">
      <c r="A465" t="s">
        <v>112</v>
      </c>
      <c r="B465" s="3" t="s">
        <v>8</v>
      </c>
      <c r="C465" s="1" t="s">
        <v>103</v>
      </c>
      <c r="D465" s="2" t="s">
        <v>85</v>
      </c>
      <c r="E465" s="1">
        <v>32445</v>
      </c>
      <c r="F465" s="1">
        <v>1396</v>
      </c>
      <c r="G465" s="1">
        <v>7261</v>
      </c>
      <c r="H465" s="1">
        <v>23062</v>
      </c>
      <c r="I465" s="1">
        <v>123511</v>
      </c>
      <c r="J465" s="1">
        <v>182075</v>
      </c>
      <c r="K465" s="1">
        <v>76157</v>
      </c>
      <c r="L465" s="1">
        <v>165425</v>
      </c>
      <c r="M465" s="1">
        <v>0</v>
      </c>
      <c r="N465" s="1">
        <v>16606</v>
      </c>
      <c r="O465" s="1">
        <v>20884</v>
      </c>
      <c r="P465" s="1">
        <v>182075</v>
      </c>
      <c r="Q465" s="1">
        <v>14190</v>
      </c>
      <c r="R465" s="1">
        <v>16650</v>
      </c>
      <c r="S465" s="1">
        <v>3816.3674999999998</v>
      </c>
      <c r="T465" s="1">
        <v>100490</v>
      </c>
      <c r="U465" s="1">
        <v>0</v>
      </c>
      <c r="V465" s="1">
        <v>26934</v>
      </c>
      <c r="W465" s="1">
        <v>15918</v>
      </c>
      <c r="X465" s="1">
        <v>5534</v>
      </c>
      <c r="Y465" s="1">
        <v>7031</v>
      </c>
      <c r="Z465">
        <v>2135</v>
      </c>
      <c r="AA465">
        <v>-2.0203000000000002</v>
      </c>
      <c r="AB465">
        <v>0</v>
      </c>
      <c r="AC465">
        <v>-98</v>
      </c>
      <c r="AD465">
        <v>25434</v>
      </c>
      <c r="AE465">
        <v>-1093</v>
      </c>
      <c r="AF465" t="s">
        <v>120</v>
      </c>
      <c r="AG465">
        <v>640</v>
      </c>
      <c r="AH465">
        <v>31.403300000000002</v>
      </c>
      <c r="AI465" t="s">
        <v>3120</v>
      </c>
    </row>
    <row r="466" spans="1:35" x14ac:dyDescent="0.25">
      <c r="A466" t="s">
        <v>112</v>
      </c>
      <c r="B466" s="3" t="s">
        <v>8</v>
      </c>
      <c r="C466" s="1" t="s">
        <v>103</v>
      </c>
      <c r="D466" s="2" t="s">
        <v>86</v>
      </c>
      <c r="E466" s="1">
        <v>34576</v>
      </c>
      <c r="F466" s="1">
        <v>13615</v>
      </c>
      <c r="G466" s="1">
        <v>7965</v>
      </c>
      <c r="H466" s="1">
        <v>22748</v>
      </c>
      <c r="I466" s="1">
        <v>120905</v>
      </c>
      <c r="J466" s="1">
        <v>178348</v>
      </c>
      <c r="K466" s="1">
        <v>75519</v>
      </c>
      <c r="L466" s="1">
        <v>163277</v>
      </c>
      <c r="M466" s="1">
        <v>0</v>
      </c>
      <c r="N466" s="1">
        <v>15028</v>
      </c>
      <c r="O466" s="1">
        <v>20905</v>
      </c>
      <c r="P466" s="1">
        <v>178348</v>
      </c>
      <c r="Q466" s="1">
        <v>12985</v>
      </c>
      <c r="R466" s="1">
        <v>15071</v>
      </c>
      <c r="S466" s="1">
        <v>3800.7468399999998</v>
      </c>
      <c r="T466" s="1">
        <v>99488</v>
      </c>
      <c r="U466" s="1">
        <v>0</v>
      </c>
      <c r="V466" s="1">
        <v>29699</v>
      </c>
      <c r="W466" s="1">
        <v>14015</v>
      </c>
      <c r="X466" s="1">
        <v>4865</v>
      </c>
      <c r="Y466" s="1">
        <v>5901</v>
      </c>
      <c r="Z466">
        <v>2338</v>
      </c>
      <c r="AA466">
        <v>6.6238999999999999</v>
      </c>
      <c r="AB466">
        <v>0</v>
      </c>
      <c r="AC466">
        <v>-87</v>
      </c>
      <c r="AD466">
        <v>23671</v>
      </c>
      <c r="AE466">
        <v>-1158</v>
      </c>
      <c r="AF466" t="s">
        <v>120</v>
      </c>
      <c r="AG466">
        <v>-12161</v>
      </c>
      <c r="AH466" t="s">
        <v>124</v>
      </c>
      <c r="AI466" t="s">
        <v>3117</v>
      </c>
    </row>
    <row r="467" spans="1:35" x14ac:dyDescent="0.25">
      <c r="A467" t="s">
        <v>112</v>
      </c>
      <c r="B467" s="3" t="s">
        <v>8</v>
      </c>
      <c r="C467" s="1" t="s">
        <v>103</v>
      </c>
      <c r="D467" s="2" t="s">
        <v>87</v>
      </c>
      <c r="E467" s="1">
        <v>33047</v>
      </c>
      <c r="F467" s="1">
        <v>1649</v>
      </c>
      <c r="G467" s="1">
        <v>8089</v>
      </c>
      <c r="H467" s="1">
        <v>20575</v>
      </c>
      <c r="I467" s="1">
        <v>118686</v>
      </c>
      <c r="J467" s="1">
        <v>162740</v>
      </c>
      <c r="K467" s="1">
        <v>97999</v>
      </c>
      <c r="L467" s="1">
        <v>156714</v>
      </c>
      <c r="M467" s="1">
        <v>0</v>
      </c>
      <c r="N467" s="1">
        <v>5982</v>
      </c>
      <c r="O467" s="1">
        <v>20819</v>
      </c>
      <c r="P467" s="1">
        <v>162740</v>
      </c>
      <c r="Q467" s="1">
        <v>-440</v>
      </c>
      <c r="R467" s="1">
        <v>6026</v>
      </c>
      <c r="S467" s="1">
        <v>3800.1002100000001</v>
      </c>
      <c r="T467" s="1">
        <v>95131</v>
      </c>
      <c r="U467" s="1">
        <v>0</v>
      </c>
      <c r="V467" s="1">
        <v>27617</v>
      </c>
      <c r="W467" s="1">
        <v>15603</v>
      </c>
      <c r="X467" s="1">
        <v>4830</v>
      </c>
      <c r="Y467" s="1">
        <v>7212</v>
      </c>
      <c r="Z467">
        <v>2202</v>
      </c>
      <c r="AA467">
        <v>10.5509</v>
      </c>
      <c r="AB467">
        <v>0</v>
      </c>
      <c r="AC467">
        <v>-80</v>
      </c>
      <c r="AD467">
        <v>1028</v>
      </c>
      <c r="AE467">
        <v>-1113</v>
      </c>
      <c r="AF467" t="s">
        <v>120</v>
      </c>
      <c r="AG467">
        <v>194</v>
      </c>
      <c r="AH467">
        <v>10.5092</v>
      </c>
      <c r="AI467" t="s">
        <v>3118</v>
      </c>
    </row>
    <row r="468" spans="1:35" x14ac:dyDescent="0.25">
      <c r="A468" t="s">
        <v>112</v>
      </c>
      <c r="B468" s="3" t="s">
        <v>8</v>
      </c>
      <c r="C468" s="1" t="s">
        <v>103</v>
      </c>
      <c r="D468" s="2" t="s">
        <v>88</v>
      </c>
      <c r="E468" s="1">
        <v>35527</v>
      </c>
      <c r="F468" s="1">
        <v>2398</v>
      </c>
      <c r="G468" s="1">
        <v>9822</v>
      </c>
      <c r="H468" s="1">
        <v>21760</v>
      </c>
      <c r="I468" s="1">
        <v>122768</v>
      </c>
      <c r="J468" s="1">
        <v>168086</v>
      </c>
      <c r="K468" s="1">
        <v>100041</v>
      </c>
      <c r="L468" s="1">
        <v>162736</v>
      </c>
      <c r="M468" s="1">
        <v>0</v>
      </c>
      <c r="N468" s="1">
        <v>5309</v>
      </c>
      <c r="O468" s="1">
        <v>20762</v>
      </c>
      <c r="P468" s="1">
        <v>168086</v>
      </c>
      <c r="Q468" s="1">
        <v>-2089</v>
      </c>
      <c r="R468" s="1">
        <v>5350</v>
      </c>
      <c r="S468" s="1">
        <v>3799.8287300000002</v>
      </c>
      <c r="T468" s="1">
        <v>98550</v>
      </c>
      <c r="U468" s="1">
        <v>0</v>
      </c>
      <c r="V468" s="1">
        <v>29253</v>
      </c>
      <c r="W468" s="1">
        <v>16483</v>
      </c>
      <c r="X468" s="1">
        <v>4347</v>
      </c>
      <c r="Y468" s="1">
        <v>7036</v>
      </c>
      <c r="Z468">
        <v>2345</v>
      </c>
      <c r="AA468">
        <v>1.3117000000000001</v>
      </c>
      <c r="AB468">
        <v>0</v>
      </c>
      <c r="AC468">
        <v>-97</v>
      </c>
      <c r="AD468">
        <v>2022</v>
      </c>
      <c r="AE468">
        <v>-1093</v>
      </c>
      <c r="AF468" t="s">
        <v>120</v>
      </c>
      <c r="AG468">
        <v>206</v>
      </c>
      <c r="AH468">
        <v>7.9047999999999998</v>
      </c>
      <c r="AI468" t="s">
        <v>3119</v>
      </c>
    </row>
    <row r="469" spans="1:35" x14ac:dyDescent="0.25">
      <c r="A469" t="s">
        <v>112</v>
      </c>
      <c r="B469" s="3" t="s">
        <v>8</v>
      </c>
      <c r="C469" s="1" t="s">
        <v>103</v>
      </c>
      <c r="D469" s="2" t="s">
        <v>89</v>
      </c>
      <c r="E469" s="1">
        <v>33114</v>
      </c>
      <c r="F469" s="1">
        <v>2551</v>
      </c>
      <c r="G469" s="1">
        <v>12544</v>
      </c>
      <c r="H469" s="1">
        <v>21165</v>
      </c>
      <c r="I469" s="1">
        <v>123051</v>
      </c>
      <c r="J469" s="1">
        <v>167391</v>
      </c>
      <c r="K469" s="1">
        <v>100749</v>
      </c>
      <c r="L469" s="1">
        <v>164926</v>
      </c>
      <c r="M469" s="1">
        <v>0</v>
      </c>
      <c r="N469" s="1">
        <v>2426</v>
      </c>
      <c r="O469" s="1">
        <v>20723</v>
      </c>
      <c r="P469" s="1">
        <v>167391</v>
      </c>
      <c r="Q469" s="1">
        <v>-4487</v>
      </c>
      <c r="R469" s="1">
        <v>2465</v>
      </c>
      <c r="S469" s="1">
        <v>3798.1850300000001</v>
      </c>
      <c r="T469" s="1">
        <v>101638</v>
      </c>
      <c r="U469" s="1">
        <v>0</v>
      </c>
      <c r="V469" s="1">
        <v>26776</v>
      </c>
      <c r="W469" s="1">
        <v>16756</v>
      </c>
      <c r="X469" s="1">
        <v>4216</v>
      </c>
      <c r="Y469" s="1">
        <v>7414</v>
      </c>
      <c r="Z469">
        <v>2143</v>
      </c>
      <c r="AA469">
        <v>4.9039999999999999</v>
      </c>
      <c r="AB469">
        <v>0</v>
      </c>
      <c r="AC469">
        <v>-166</v>
      </c>
      <c r="AD469">
        <v>3148</v>
      </c>
      <c r="AE469">
        <v>-929</v>
      </c>
      <c r="AF469" t="s">
        <v>120</v>
      </c>
      <c r="AG469">
        <v>220</v>
      </c>
      <c r="AH469">
        <v>7.9249999999999998</v>
      </c>
      <c r="AI469" t="s">
        <v>3120</v>
      </c>
    </row>
    <row r="470" spans="1:35" x14ac:dyDescent="0.25">
      <c r="A470" t="s">
        <v>112</v>
      </c>
      <c r="B470" s="3" t="s">
        <v>8</v>
      </c>
      <c r="C470" s="1" t="s">
        <v>103</v>
      </c>
      <c r="D470" s="2" t="s">
        <v>90</v>
      </c>
      <c r="E470" s="1">
        <v>32428</v>
      </c>
      <c r="F470" s="1">
        <v>190</v>
      </c>
      <c r="G470" s="1">
        <v>6301</v>
      </c>
      <c r="H470" s="1">
        <v>20307</v>
      </c>
      <c r="I470" s="1">
        <v>120801</v>
      </c>
      <c r="J470" s="1">
        <v>164687</v>
      </c>
      <c r="K470" s="1">
        <v>78854</v>
      </c>
      <c r="L470" s="1">
        <v>165329</v>
      </c>
      <c r="M470" s="1">
        <v>0</v>
      </c>
      <c r="N470" s="1">
        <v>-673</v>
      </c>
      <c r="O470" s="1">
        <v>20803</v>
      </c>
      <c r="P470" s="1">
        <v>164687</v>
      </c>
      <c r="Q470" s="1">
        <v>-7038</v>
      </c>
      <c r="R470" s="1">
        <v>-642</v>
      </c>
      <c r="S470" s="1">
        <v>3782.7109399999999</v>
      </c>
      <c r="T470" s="1">
        <v>103988</v>
      </c>
      <c r="U470" s="1">
        <v>0</v>
      </c>
      <c r="V470" s="1">
        <v>27251</v>
      </c>
      <c r="W470" s="1">
        <v>13466</v>
      </c>
      <c r="X470" s="1">
        <v>4962</v>
      </c>
      <c r="Y470" s="1">
        <v>5917</v>
      </c>
      <c r="Z470">
        <v>2338</v>
      </c>
      <c r="AA470">
        <v>0</v>
      </c>
      <c r="AB470">
        <v>0</v>
      </c>
      <c r="AC470">
        <v>-248</v>
      </c>
      <c r="AD470">
        <v>23689</v>
      </c>
      <c r="AE470">
        <v>-1146</v>
      </c>
      <c r="AF470" t="s">
        <v>120</v>
      </c>
      <c r="AG470">
        <v>92</v>
      </c>
      <c r="AH470">
        <v>32.857100000000003</v>
      </c>
      <c r="AI470" t="s">
        <v>3117</v>
      </c>
    </row>
    <row r="471" spans="1:35" x14ac:dyDescent="0.25">
      <c r="A471" t="s">
        <v>112</v>
      </c>
      <c r="B471" s="3" t="s">
        <v>8</v>
      </c>
      <c r="C471" s="1" t="s">
        <v>103</v>
      </c>
      <c r="D471" s="2" t="s">
        <v>91</v>
      </c>
      <c r="E471" s="1">
        <v>29893</v>
      </c>
      <c r="F471" s="1">
        <v>1687</v>
      </c>
      <c r="G471" s="1">
        <v>9040</v>
      </c>
      <c r="H471" s="1">
        <v>23659</v>
      </c>
      <c r="I471" s="1">
        <v>130913</v>
      </c>
      <c r="J471" s="1">
        <v>177078</v>
      </c>
      <c r="K471" s="1">
        <v>98914</v>
      </c>
      <c r="L471" s="1">
        <v>178818</v>
      </c>
      <c r="M471" s="1">
        <v>0</v>
      </c>
      <c r="N471" s="1">
        <v>-1773</v>
      </c>
      <c r="O471" s="1">
        <v>18190</v>
      </c>
      <c r="P471" s="1">
        <v>177078</v>
      </c>
      <c r="Q471" s="1">
        <v>-7228</v>
      </c>
      <c r="R471" s="1">
        <v>-1740</v>
      </c>
      <c r="S471" s="1">
        <v>3472.6550999999999</v>
      </c>
      <c r="T471" s="1">
        <v>116691</v>
      </c>
      <c r="U471" s="1">
        <v>0</v>
      </c>
      <c r="V471" s="1">
        <v>24233</v>
      </c>
      <c r="W471" s="1">
        <v>14319</v>
      </c>
      <c r="X471" s="1">
        <v>4047</v>
      </c>
      <c r="Y471" s="1">
        <v>6855</v>
      </c>
      <c r="Z471">
        <v>2025</v>
      </c>
      <c r="AA471">
        <v>-1.252</v>
      </c>
      <c r="AB471">
        <v>0</v>
      </c>
      <c r="AC471">
        <v>-344</v>
      </c>
      <c r="AD471">
        <v>9597</v>
      </c>
      <c r="AE471">
        <v>-919</v>
      </c>
      <c r="AF471" t="s">
        <v>120</v>
      </c>
      <c r="AG471">
        <v>199</v>
      </c>
      <c r="AH471">
        <v>10.5458</v>
      </c>
      <c r="AI471" t="s">
        <v>3118</v>
      </c>
    </row>
    <row r="472" spans="1:35" x14ac:dyDescent="0.25">
      <c r="A472" t="s">
        <v>112</v>
      </c>
      <c r="B472" s="3" t="s">
        <v>8</v>
      </c>
      <c r="C472" s="1" t="s">
        <v>103</v>
      </c>
      <c r="D472" s="2" t="s">
        <v>92</v>
      </c>
      <c r="E472" s="1">
        <v>35067</v>
      </c>
      <c r="F472" s="1">
        <v>2599</v>
      </c>
      <c r="G472" s="1">
        <v>8647</v>
      </c>
      <c r="H472" s="1">
        <v>21573</v>
      </c>
      <c r="I472" s="1">
        <v>133230</v>
      </c>
      <c r="J472" s="1">
        <v>179750</v>
      </c>
      <c r="K472" s="1">
        <v>98063</v>
      </c>
      <c r="L472" s="1">
        <v>183291</v>
      </c>
      <c r="M472" s="1">
        <v>0</v>
      </c>
      <c r="N472" s="1">
        <v>-3574</v>
      </c>
      <c r="O472" s="1">
        <v>17759</v>
      </c>
      <c r="P472" s="1">
        <v>179750</v>
      </c>
      <c r="Q472" s="1">
        <v>-8915</v>
      </c>
      <c r="R472" s="1">
        <v>-3541</v>
      </c>
      <c r="S472" s="1">
        <v>3439.3192300000001</v>
      </c>
      <c r="T472" s="1">
        <v>117385</v>
      </c>
      <c r="U472" s="1">
        <v>0</v>
      </c>
      <c r="V472" s="1">
        <v>27828</v>
      </c>
      <c r="W472" s="1">
        <v>13334</v>
      </c>
      <c r="X472" s="1">
        <v>3509</v>
      </c>
      <c r="Y472" s="1">
        <v>6076</v>
      </c>
      <c r="Z472">
        <v>2424</v>
      </c>
      <c r="AA472">
        <v>30.798200000000001</v>
      </c>
      <c r="AB472">
        <v>0</v>
      </c>
      <c r="AC472">
        <v>-458</v>
      </c>
      <c r="AD472">
        <v>14696</v>
      </c>
      <c r="AE472">
        <v>-959</v>
      </c>
      <c r="AF472" t="s">
        <v>120</v>
      </c>
      <c r="AG472">
        <v>251</v>
      </c>
      <c r="AH472">
        <v>8.8162000000000003</v>
      </c>
      <c r="AI472" t="s">
        <v>3119</v>
      </c>
    </row>
    <row r="473" spans="1:35" x14ac:dyDescent="0.25">
      <c r="A473" t="s">
        <v>112</v>
      </c>
      <c r="B473" s="3" t="s">
        <v>8</v>
      </c>
      <c r="C473" s="1" t="s">
        <v>103</v>
      </c>
      <c r="D473" s="2" t="s">
        <v>93</v>
      </c>
      <c r="E473" s="1">
        <v>31566</v>
      </c>
      <c r="F473" s="1">
        <v>2085</v>
      </c>
      <c r="G473" s="1">
        <v>12801</v>
      </c>
      <c r="H473" s="1">
        <v>24860</v>
      </c>
      <c r="I473" s="1">
        <v>142526</v>
      </c>
      <c r="J473" s="1">
        <v>191968</v>
      </c>
      <c r="K473" s="1">
        <v>103668</v>
      </c>
      <c r="L473" s="1">
        <v>197405</v>
      </c>
      <c r="M473" s="1">
        <v>0</v>
      </c>
      <c r="N473" s="1">
        <v>-5475</v>
      </c>
      <c r="O473" s="1">
        <v>17382</v>
      </c>
      <c r="P473" s="1">
        <v>191968</v>
      </c>
      <c r="Q473" s="1">
        <v>-11514</v>
      </c>
      <c r="R473" s="1">
        <v>-5437</v>
      </c>
      <c r="S473" s="1">
        <v>3406.5807199999999</v>
      </c>
      <c r="T473" s="1">
        <v>130105</v>
      </c>
      <c r="U473" s="1">
        <v>0</v>
      </c>
      <c r="V473" s="1">
        <v>25139</v>
      </c>
      <c r="W473" s="1">
        <v>11898</v>
      </c>
      <c r="X473" s="1">
        <v>3323</v>
      </c>
      <c r="Y473" s="1">
        <v>6292</v>
      </c>
      <c r="Z473">
        <v>2220</v>
      </c>
      <c r="AA473">
        <v>29.421800000000001</v>
      </c>
      <c r="AB473">
        <v>0</v>
      </c>
      <c r="AC473">
        <v>-495</v>
      </c>
      <c r="AD473">
        <v>19007</v>
      </c>
      <c r="AE473">
        <v>-1068</v>
      </c>
      <c r="AF473" t="s">
        <v>120</v>
      </c>
      <c r="AG473">
        <v>50</v>
      </c>
      <c r="AH473">
        <v>2.3418999999999999</v>
      </c>
      <c r="AI473" t="s">
        <v>3120</v>
      </c>
    </row>
    <row r="474" spans="1:35" x14ac:dyDescent="0.25">
      <c r="A474" t="s">
        <v>112</v>
      </c>
      <c r="B474" s="3" t="s">
        <v>8</v>
      </c>
      <c r="C474" s="1" t="s">
        <v>103</v>
      </c>
      <c r="D474" s="2" t="s">
        <v>94</v>
      </c>
      <c r="E474" s="1">
        <v>0</v>
      </c>
      <c r="F474" s="1">
        <v>0</v>
      </c>
      <c r="G474" s="1">
        <v>9762</v>
      </c>
      <c r="H474" s="1">
        <v>24285</v>
      </c>
      <c r="I474" s="1">
        <v>139205</v>
      </c>
      <c r="J474" s="1">
        <v>192040</v>
      </c>
      <c r="K474" s="1">
        <v>80870</v>
      </c>
      <c r="L474" s="1">
        <v>199822</v>
      </c>
      <c r="M474" s="1">
        <v>0</v>
      </c>
      <c r="N474" s="1">
        <v>-7820</v>
      </c>
      <c r="O474" s="1">
        <v>16786</v>
      </c>
      <c r="P474" s="1">
        <v>192040</v>
      </c>
      <c r="Q474" s="1">
        <v>-13599</v>
      </c>
      <c r="R474" s="1">
        <v>-7782</v>
      </c>
      <c r="S474" s="1">
        <v>3368.26568</v>
      </c>
      <c r="T474" s="1">
        <v>131635</v>
      </c>
      <c r="U474" s="1">
        <v>0</v>
      </c>
      <c r="V474" s="1">
        <v>0</v>
      </c>
      <c r="W474" s="1">
        <v>11607</v>
      </c>
      <c r="X474" s="1">
        <v>3294</v>
      </c>
      <c r="Y474" s="1">
        <v>5041</v>
      </c>
      <c r="Z474">
        <v>0</v>
      </c>
      <c r="AA474">
        <v>0</v>
      </c>
      <c r="AB474">
        <v>0</v>
      </c>
      <c r="AC474">
        <v>0</v>
      </c>
      <c r="AD474">
        <v>35688</v>
      </c>
      <c r="AE474">
        <v>0</v>
      </c>
      <c r="AF474" t="s">
        <v>120</v>
      </c>
      <c r="AG474">
        <v>0</v>
      </c>
      <c r="AH474">
        <v>0</v>
      </c>
      <c r="AI474" t="s">
        <v>3117</v>
      </c>
    </row>
    <row r="475" spans="1:35" x14ac:dyDescent="0.25">
      <c r="A475" t="s">
        <v>112</v>
      </c>
      <c r="B475" s="3" t="s">
        <v>8</v>
      </c>
      <c r="C475" s="1" t="s">
        <v>103</v>
      </c>
      <c r="D475" s="2" t="s">
        <v>95</v>
      </c>
      <c r="E475" s="1">
        <v>30272</v>
      </c>
      <c r="F475" s="1">
        <v>997</v>
      </c>
      <c r="G475" s="1">
        <v>10176</v>
      </c>
      <c r="H475" s="1">
        <v>24102</v>
      </c>
      <c r="I475" s="1">
        <v>148180</v>
      </c>
      <c r="J475" s="1">
        <v>203106</v>
      </c>
      <c r="K475" s="1">
        <v>118637</v>
      </c>
      <c r="L475" s="1">
        <v>210376</v>
      </c>
      <c r="M475" s="1">
        <v>0</v>
      </c>
      <c r="N475" s="1">
        <v>-8675</v>
      </c>
      <c r="O475" s="1">
        <v>14698</v>
      </c>
      <c r="P475" s="1">
        <v>203106</v>
      </c>
      <c r="Q475" s="1">
        <v>-14524</v>
      </c>
      <c r="R475" s="1">
        <v>-7270</v>
      </c>
      <c r="S475" s="1">
        <v>3307.10088</v>
      </c>
      <c r="T475" s="1">
        <v>132017</v>
      </c>
      <c r="U475" s="1">
        <v>0</v>
      </c>
      <c r="V475" s="1">
        <v>24817</v>
      </c>
      <c r="W475" s="1">
        <v>11622</v>
      </c>
      <c r="X475" s="1">
        <v>3736</v>
      </c>
      <c r="Y475" s="1">
        <v>6560</v>
      </c>
      <c r="Z475">
        <v>1956</v>
      </c>
      <c r="AA475">
        <v>-4.6432000000000002</v>
      </c>
      <c r="AB475">
        <v>0</v>
      </c>
      <c r="AC475">
        <v>-256</v>
      </c>
      <c r="AD475">
        <v>7076</v>
      </c>
      <c r="AE475">
        <v>-944</v>
      </c>
      <c r="AF475" t="s">
        <v>120</v>
      </c>
      <c r="AG475">
        <v>99</v>
      </c>
      <c r="AH475">
        <v>8.9027999999999992</v>
      </c>
      <c r="AI475" t="s">
        <v>3118</v>
      </c>
    </row>
    <row r="476" spans="1:35" x14ac:dyDescent="0.25">
      <c r="A476" t="s">
        <v>112</v>
      </c>
      <c r="B476" s="3" t="s">
        <v>8</v>
      </c>
      <c r="C476" s="1" t="s">
        <v>103</v>
      </c>
      <c r="D476" s="2" t="s">
        <v>96</v>
      </c>
      <c r="E476" s="1">
        <v>26810</v>
      </c>
      <c r="F476" s="1">
        <v>2261</v>
      </c>
      <c r="G476" s="1">
        <v>11857</v>
      </c>
      <c r="H476" s="1">
        <v>21203</v>
      </c>
      <c r="I476" s="1">
        <v>142206</v>
      </c>
      <c r="J476" s="1">
        <v>200190</v>
      </c>
      <c r="K476" s="1">
        <v>119572</v>
      </c>
      <c r="L476" s="1">
        <v>209608</v>
      </c>
      <c r="M476" s="1">
        <v>0</v>
      </c>
      <c r="N476" s="1">
        <v>-10743</v>
      </c>
      <c r="O476" s="1">
        <v>13929</v>
      </c>
      <c r="P476" s="1">
        <v>200190</v>
      </c>
      <c r="Q476" s="1">
        <v>-15521</v>
      </c>
      <c r="R476" s="1">
        <v>-9418</v>
      </c>
      <c r="S476" s="1">
        <v>3221.2897499999999</v>
      </c>
      <c r="T476" s="1">
        <v>133066</v>
      </c>
      <c r="U476" s="1">
        <v>0</v>
      </c>
      <c r="V476" s="1">
        <v>23346</v>
      </c>
      <c r="W476" s="1">
        <v>10615</v>
      </c>
      <c r="X476" s="1">
        <v>3821</v>
      </c>
      <c r="Y476" s="1">
        <v>6603</v>
      </c>
      <c r="Z476">
        <v>2056</v>
      </c>
      <c r="AA476">
        <v>-34.772100000000002</v>
      </c>
      <c r="AB476">
        <v>0</v>
      </c>
      <c r="AC476">
        <v>-308</v>
      </c>
      <c r="AD476">
        <v>3223</v>
      </c>
      <c r="AE476">
        <v>-977</v>
      </c>
      <c r="AF476" t="s">
        <v>120</v>
      </c>
      <c r="AG476">
        <v>-15</v>
      </c>
      <c r="AH476" t="s">
        <v>124</v>
      </c>
      <c r="AI476" t="s">
        <v>3119</v>
      </c>
    </row>
    <row r="477" spans="1:35" x14ac:dyDescent="0.25">
      <c r="A477" t="s">
        <v>112</v>
      </c>
      <c r="B477" s="3" t="s">
        <v>8</v>
      </c>
      <c r="C477" s="1" t="s">
        <v>103</v>
      </c>
      <c r="D477" s="2" t="s">
        <v>97</v>
      </c>
      <c r="E477" s="1">
        <v>24390</v>
      </c>
      <c r="F477" s="1">
        <v>-1427</v>
      </c>
      <c r="G477" s="1">
        <v>8102</v>
      </c>
      <c r="H477" s="1">
        <v>21228</v>
      </c>
      <c r="I477" s="1">
        <v>144702</v>
      </c>
      <c r="J477" s="1">
        <v>203134</v>
      </c>
      <c r="K477" s="1">
        <v>122149</v>
      </c>
      <c r="L477" s="1">
        <v>219611</v>
      </c>
      <c r="M477" s="1">
        <v>0</v>
      </c>
      <c r="N477" s="1">
        <v>-17577</v>
      </c>
      <c r="O477" s="1">
        <v>10985</v>
      </c>
      <c r="P477" s="1">
        <v>203134</v>
      </c>
      <c r="Q477" s="1">
        <v>-17782</v>
      </c>
      <c r="R477" s="1">
        <v>-16477</v>
      </c>
      <c r="S477" s="1">
        <v>2873.24973</v>
      </c>
      <c r="T477" s="1">
        <v>145586</v>
      </c>
      <c r="U477" s="1">
        <v>0</v>
      </c>
      <c r="V477" s="1">
        <v>21413</v>
      </c>
      <c r="W477" s="1">
        <v>9614</v>
      </c>
      <c r="X477" s="1">
        <v>5390</v>
      </c>
      <c r="Y477" s="1">
        <v>6575</v>
      </c>
      <c r="Z477">
        <v>2009</v>
      </c>
      <c r="AA477">
        <v>-43.661700000000003</v>
      </c>
      <c r="AB477">
        <v>0</v>
      </c>
      <c r="AC477">
        <v>-407</v>
      </c>
      <c r="AD477">
        <v>2753</v>
      </c>
      <c r="AE477">
        <v>-1069</v>
      </c>
      <c r="AF477" t="s">
        <v>120</v>
      </c>
      <c r="AG477">
        <v>-227</v>
      </c>
      <c r="AH477" t="s">
        <v>124</v>
      </c>
      <c r="AI477" t="s">
        <v>3120</v>
      </c>
    </row>
    <row r="478" spans="1:35" x14ac:dyDescent="0.25">
      <c r="A478" t="s">
        <v>112</v>
      </c>
      <c r="B478" s="3" t="s">
        <v>8</v>
      </c>
      <c r="C478" s="1" t="s">
        <v>103</v>
      </c>
      <c r="D478" s="2" t="s">
        <v>98</v>
      </c>
      <c r="E478" s="1">
        <v>28974</v>
      </c>
      <c r="F478" s="1">
        <v>-5978</v>
      </c>
      <c r="G478" s="1">
        <v>6377</v>
      </c>
      <c r="H478" s="1">
        <v>15181</v>
      </c>
      <c r="I478" s="1">
        <v>155030</v>
      </c>
      <c r="J478" s="1">
        <v>218298</v>
      </c>
      <c r="K478" s="1">
        <v>110895</v>
      </c>
      <c r="L478" s="1">
        <v>232825</v>
      </c>
      <c r="M478" s="1">
        <v>0</v>
      </c>
      <c r="N478" s="1">
        <v>-15722</v>
      </c>
      <c r="O478" s="1">
        <v>10875</v>
      </c>
      <c r="P478" s="1">
        <v>218298</v>
      </c>
      <c r="Q478" s="1">
        <v>-16316</v>
      </c>
      <c r="R478" s="1">
        <v>-14527</v>
      </c>
      <c r="S478" s="1">
        <v>2396.3208399999999</v>
      </c>
      <c r="T478" s="1">
        <v>152577</v>
      </c>
      <c r="U478" s="1">
        <v>0</v>
      </c>
      <c r="V478" s="1">
        <v>26628</v>
      </c>
      <c r="W478" s="1">
        <v>9193</v>
      </c>
      <c r="X478" s="1">
        <v>3057</v>
      </c>
      <c r="Y478" s="1">
        <v>6988</v>
      </c>
      <c r="Z478">
        <v>2536</v>
      </c>
      <c r="AA478">
        <v>-34.3232</v>
      </c>
      <c r="AB478">
        <v>0</v>
      </c>
      <c r="AC478">
        <v>-772</v>
      </c>
      <c r="AD478">
        <v>30145</v>
      </c>
      <c r="AE478">
        <v>-1821</v>
      </c>
      <c r="AF478" t="s">
        <v>120</v>
      </c>
      <c r="AG478">
        <v>874</v>
      </c>
      <c r="AH478" t="s">
        <v>124</v>
      </c>
      <c r="AI478" t="s">
        <v>3117</v>
      </c>
    </row>
    <row r="479" spans="1:35" x14ac:dyDescent="0.25">
      <c r="A479" t="s">
        <v>112</v>
      </c>
      <c r="B479" s="3" t="s">
        <v>8</v>
      </c>
      <c r="C479" s="1" t="s">
        <v>103</v>
      </c>
      <c r="D479" s="2" t="s">
        <v>99</v>
      </c>
      <c r="E479" s="1">
        <v>31746</v>
      </c>
      <c r="F479" s="1">
        <v>-161</v>
      </c>
      <c r="G479" s="1">
        <v>10607</v>
      </c>
      <c r="H479" s="1">
        <v>21779</v>
      </c>
      <c r="I479" s="1">
        <v>162415</v>
      </c>
      <c r="J479" s="1">
        <v>242065</v>
      </c>
      <c r="K479" s="1">
        <v>83289</v>
      </c>
      <c r="L479" s="1">
        <v>242596</v>
      </c>
      <c r="M479" s="1">
        <v>0</v>
      </c>
      <c r="N479" s="1">
        <v>-1989</v>
      </c>
      <c r="O479" s="1">
        <v>8910</v>
      </c>
      <c r="P479" s="1">
        <v>242065</v>
      </c>
      <c r="Q479" s="1">
        <v>-10169</v>
      </c>
      <c r="R479" s="1">
        <v>-531</v>
      </c>
      <c r="S479" s="1">
        <v>2388.85554</v>
      </c>
      <c r="T479" s="1">
        <v>156793</v>
      </c>
      <c r="U479" s="1">
        <v>0</v>
      </c>
      <c r="V479" s="1">
        <v>25276</v>
      </c>
      <c r="W479" s="1">
        <v>15154</v>
      </c>
      <c r="X479" s="1">
        <v>7529</v>
      </c>
      <c r="Y479" s="1">
        <v>12048</v>
      </c>
      <c r="Z479">
        <v>2740</v>
      </c>
      <c r="AA479">
        <v>-22.7178</v>
      </c>
      <c r="AB479">
        <v>0</v>
      </c>
      <c r="AC479">
        <v>-155</v>
      </c>
      <c r="AD479">
        <v>57347</v>
      </c>
      <c r="AE479">
        <v>-1747</v>
      </c>
      <c r="AF479" t="s">
        <v>120</v>
      </c>
      <c r="AG479">
        <v>-463</v>
      </c>
      <c r="AH479" t="s">
        <v>124</v>
      </c>
      <c r="AI479" t="s">
        <v>3118</v>
      </c>
    </row>
    <row r="480" spans="1:35" x14ac:dyDescent="0.25">
      <c r="A480" t="s">
        <v>112</v>
      </c>
      <c r="B480" s="3" t="s">
        <v>8</v>
      </c>
      <c r="C480" s="1" t="s">
        <v>103</v>
      </c>
      <c r="D480" s="2" t="s">
        <v>100</v>
      </c>
      <c r="E480" s="1">
        <v>41102</v>
      </c>
      <c r="F480" s="1">
        <v>-8697</v>
      </c>
      <c r="G480" s="1">
        <v>16948</v>
      </c>
      <c r="H480" s="1">
        <v>22047</v>
      </c>
      <c r="I480" s="1">
        <v>179225</v>
      </c>
      <c r="J480" s="1">
        <v>265297</v>
      </c>
      <c r="K480" s="1">
        <v>59226</v>
      </c>
      <c r="L480" s="1">
        <v>265521</v>
      </c>
      <c r="M480" s="1">
        <v>0</v>
      </c>
      <c r="N480" s="1">
        <v>-1683</v>
      </c>
      <c r="O480" s="1">
        <v>8386</v>
      </c>
      <c r="P480" s="1">
        <v>265297</v>
      </c>
      <c r="Q480" s="1">
        <v>-10040</v>
      </c>
      <c r="R480" s="1">
        <v>-224</v>
      </c>
      <c r="S480" s="1">
        <v>2261.35025</v>
      </c>
      <c r="T480" s="1">
        <v>166025</v>
      </c>
      <c r="U480" s="1">
        <v>0</v>
      </c>
      <c r="V480" s="1">
        <v>34651</v>
      </c>
      <c r="W480" s="1">
        <v>18137</v>
      </c>
      <c r="X480" s="1">
        <v>8964</v>
      </c>
      <c r="Y480" s="1">
        <v>12987</v>
      </c>
      <c r="Z480">
        <v>2955</v>
      </c>
      <c r="AA480">
        <v>-7.0974000000000004</v>
      </c>
      <c r="AB480">
        <v>0</v>
      </c>
      <c r="AC480">
        <v>-253</v>
      </c>
      <c r="AD480">
        <v>99384</v>
      </c>
      <c r="AE480">
        <v>-1638</v>
      </c>
      <c r="AF480" t="s">
        <v>120</v>
      </c>
      <c r="AG480">
        <v>-443</v>
      </c>
      <c r="AH480" t="s">
        <v>124</v>
      </c>
      <c r="AI480" t="s">
        <v>3119</v>
      </c>
    </row>
    <row r="481" spans="1:35" x14ac:dyDescent="0.25">
      <c r="A481" t="s">
        <v>112</v>
      </c>
      <c r="B481" s="3" t="s">
        <v>8</v>
      </c>
      <c r="C481" s="1" t="s">
        <v>103</v>
      </c>
      <c r="D481" s="2" t="s">
        <v>101</v>
      </c>
      <c r="E481" s="1">
        <v>43292</v>
      </c>
      <c r="F481" s="1">
        <v>70</v>
      </c>
      <c r="G481" s="1">
        <v>18663</v>
      </c>
      <c r="H481" s="1">
        <v>25265</v>
      </c>
      <c r="I481" s="1">
        <v>188234</v>
      </c>
      <c r="J481" s="1">
        <v>282913</v>
      </c>
      <c r="K481" s="1">
        <v>98267</v>
      </c>
      <c r="L481" s="1">
        <v>274336</v>
      </c>
      <c r="M481" s="1">
        <v>0</v>
      </c>
      <c r="N481" s="1">
        <v>7111</v>
      </c>
      <c r="O481" s="1">
        <v>7988</v>
      </c>
      <c r="P481" s="1">
        <v>282913</v>
      </c>
      <c r="Q481" s="1">
        <v>-1372</v>
      </c>
      <c r="R481" s="1">
        <v>8577</v>
      </c>
      <c r="S481" s="1">
        <v>2242.0000599999998</v>
      </c>
      <c r="T481" s="1">
        <v>169205</v>
      </c>
      <c r="U481" s="1">
        <v>0</v>
      </c>
      <c r="V481" s="1">
        <v>35308</v>
      </c>
      <c r="W481" s="1">
        <v>17692</v>
      </c>
      <c r="X481" s="1">
        <v>8089</v>
      </c>
      <c r="Y481" s="1">
        <v>11721</v>
      </c>
      <c r="Z481">
        <v>3109</v>
      </c>
      <c r="AA481">
        <v>0.63460000000000005</v>
      </c>
      <c r="AB481">
        <v>0</v>
      </c>
      <c r="AC481">
        <v>-214</v>
      </c>
      <c r="AD481">
        <v>66147</v>
      </c>
      <c r="AE481">
        <v>-1490</v>
      </c>
      <c r="AF481" t="s">
        <v>120</v>
      </c>
      <c r="AG481">
        <v>95</v>
      </c>
      <c r="AH481">
        <v>33.216700000000003</v>
      </c>
      <c r="AI481" t="s">
        <v>3120</v>
      </c>
    </row>
    <row r="482" spans="1:35" x14ac:dyDescent="0.25">
      <c r="A482" t="s">
        <v>113</v>
      </c>
      <c r="B482" t="s">
        <v>30</v>
      </c>
      <c r="C482" s="1" t="s">
        <v>103</v>
      </c>
      <c r="D482" s="2" t="s">
        <v>43</v>
      </c>
      <c r="E482" s="1">
        <v>33654.999660000001</v>
      </c>
      <c r="F482" s="1">
        <v>1855.2318299999999</v>
      </c>
      <c r="G482" s="1">
        <v>27261.735260000001</v>
      </c>
      <c r="H482" s="1">
        <v>30163.974389999999</v>
      </c>
      <c r="I482" s="1">
        <v>68930.869319999998</v>
      </c>
      <c r="J482" s="1">
        <v>183074.54711000001</v>
      </c>
      <c r="K482" s="1">
        <v>46790.910049999999</v>
      </c>
      <c r="L482" s="1">
        <v>96604.508440000005</v>
      </c>
      <c r="M482" s="1">
        <v>0</v>
      </c>
      <c r="N482" s="1">
        <v>84179.152870000005</v>
      </c>
      <c r="O482" s="1">
        <v>1407.25539</v>
      </c>
      <c r="P482" s="1">
        <v>183074.54711000001</v>
      </c>
      <c r="Q482" s="1">
        <v>75137.173550000007</v>
      </c>
      <c r="R482" s="1">
        <v>86470.038669999994</v>
      </c>
      <c r="S482" s="1">
        <v>5051.8810899999999</v>
      </c>
      <c r="T482" s="1">
        <v>60261.028330000001</v>
      </c>
      <c r="U482" s="1">
        <v>0</v>
      </c>
      <c r="V482" s="1">
        <v>26840.84549</v>
      </c>
      <c r="W482" s="1">
        <v>8789.3953999999994</v>
      </c>
      <c r="X482" s="1">
        <v>6364.7597100000003</v>
      </c>
      <c r="Y482" s="1">
        <v>16012.27614</v>
      </c>
      <c r="Z482">
        <v>3013.21711</v>
      </c>
      <c r="AA482">
        <v>20.3156</v>
      </c>
      <c r="AB482">
        <v>0</v>
      </c>
      <c r="AC482">
        <v>101.87072999999999</v>
      </c>
      <c r="AD482">
        <v>16885.123449999999</v>
      </c>
      <c r="AE482">
        <v>-1041.38067</v>
      </c>
      <c r="AF482" t="s">
        <v>121</v>
      </c>
      <c r="AG482">
        <v>594.59477000000004</v>
      </c>
      <c r="AH482">
        <v>22.824000000000002</v>
      </c>
      <c r="AI482" t="s">
        <v>3117</v>
      </c>
    </row>
    <row r="483" spans="1:35" x14ac:dyDescent="0.25">
      <c r="A483" t="s">
        <v>113</v>
      </c>
      <c r="B483" t="s">
        <v>30</v>
      </c>
      <c r="C483" s="1" t="s">
        <v>103</v>
      </c>
      <c r="D483" s="2" t="s">
        <v>44</v>
      </c>
      <c r="E483" s="1">
        <v>29413.520349999999</v>
      </c>
      <c r="F483" s="1">
        <v>1308.3069</v>
      </c>
      <c r="G483" s="1">
        <v>27199.043580000001</v>
      </c>
      <c r="H483" s="1">
        <v>29021.660680000001</v>
      </c>
      <c r="I483" s="1">
        <v>67004.630990000005</v>
      </c>
      <c r="J483" s="1">
        <v>178508.73345999999</v>
      </c>
      <c r="K483" s="1">
        <v>46637.286220000002</v>
      </c>
      <c r="L483" s="1">
        <v>96187.169989999995</v>
      </c>
      <c r="M483" s="1">
        <v>0</v>
      </c>
      <c r="N483" s="1">
        <v>80239.869879999998</v>
      </c>
      <c r="O483" s="1">
        <v>1281.7530300000001</v>
      </c>
      <c r="P483" s="1">
        <v>178508.73345999999</v>
      </c>
      <c r="Q483" s="1">
        <v>67499.817160000006</v>
      </c>
      <c r="R483" s="1">
        <v>82321.563479999997</v>
      </c>
      <c r="S483" s="1">
        <v>5108.0776999999998</v>
      </c>
      <c r="T483" s="1">
        <v>57320.761630000001</v>
      </c>
      <c r="U483" s="1">
        <v>0</v>
      </c>
      <c r="V483" s="1">
        <v>23787.493109999999</v>
      </c>
      <c r="W483" s="1">
        <v>8950.9078599999993</v>
      </c>
      <c r="X483" s="1">
        <v>19314.13336</v>
      </c>
      <c r="Y483" s="1">
        <v>15655.608389999999</v>
      </c>
      <c r="Z483">
        <v>2648.5102499999998</v>
      </c>
      <c r="AA483">
        <v>25.009</v>
      </c>
      <c r="AB483">
        <v>0</v>
      </c>
      <c r="AC483">
        <v>53.010980000000004</v>
      </c>
      <c r="AD483">
        <v>15707.762350000001</v>
      </c>
      <c r="AE483">
        <v>-1053.52244</v>
      </c>
      <c r="AF483" t="s">
        <v>121</v>
      </c>
      <c r="AG483">
        <v>506.38965999999999</v>
      </c>
      <c r="AH483">
        <v>26.314900000000002</v>
      </c>
      <c r="AI483" t="s">
        <v>3118</v>
      </c>
    </row>
    <row r="484" spans="1:35" x14ac:dyDescent="0.25">
      <c r="A484" t="s">
        <v>113</v>
      </c>
      <c r="B484" t="s">
        <v>30</v>
      </c>
      <c r="C484" s="1" t="s">
        <v>103</v>
      </c>
      <c r="D484" s="2" t="s">
        <v>45</v>
      </c>
      <c r="E484" s="1">
        <v>28181.24869</v>
      </c>
      <c r="F484" s="1">
        <v>1098.0866599999999</v>
      </c>
      <c r="G484" s="1">
        <v>26713.70145</v>
      </c>
      <c r="H484" s="1">
        <v>29479.673849999999</v>
      </c>
      <c r="I484" s="1">
        <v>68078.716020000007</v>
      </c>
      <c r="J484" s="1">
        <v>185110.58385</v>
      </c>
      <c r="K484" s="1">
        <v>46343.644200000002</v>
      </c>
      <c r="L484" s="1">
        <v>100566.98497</v>
      </c>
      <c r="M484" s="1">
        <v>0</v>
      </c>
      <c r="N484" s="1">
        <v>82439.558919999996</v>
      </c>
      <c r="O484" s="1">
        <v>1363.8089199999999</v>
      </c>
      <c r="P484" s="1">
        <v>185110.58385</v>
      </c>
      <c r="Q484" s="1">
        <v>70476.375820000001</v>
      </c>
      <c r="R484" s="1">
        <v>84543.598889999994</v>
      </c>
      <c r="S484" s="1">
        <v>5132.0355600000003</v>
      </c>
      <c r="T484" s="1">
        <v>63061.165209999999</v>
      </c>
      <c r="U484" s="1">
        <v>0</v>
      </c>
      <c r="V484" s="1">
        <v>22548.899160000001</v>
      </c>
      <c r="W484" s="1">
        <v>8632.4303799999998</v>
      </c>
      <c r="X484" s="1">
        <v>6299.8158400000002</v>
      </c>
      <c r="Y484" s="1">
        <v>15403.76729</v>
      </c>
      <c r="Z484">
        <v>2660.77702</v>
      </c>
      <c r="AA484">
        <v>6.8551000000000002</v>
      </c>
      <c r="AB484">
        <v>0</v>
      </c>
      <c r="AC484">
        <v>12.54691</v>
      </c>
      <c r="AD484">
        <v>16335.6975</v>
      </c>
      <c r="AE484">
        <v>-713.73902999999996</v>
      </c>
      <c r="AF484" t="s">
        <v>121</v>
      </c>
      <c r="AG484">
        <v>543.26292000000001</v>
      </c>
      <c r="AH484">
        <v>31.096299999999999</v>
      </c>
      <c r="AI484" t="s">
        <v>3119</v>
      </c>
    </row>
    <row r="485" spans="1:35" x14ac:dyDescent="0.25">
      <c r="A485" t="s">
        <v>113</v>
      </c>
      <c r="B485" t="s">
        <v>30</v>
      </c>
      <c r="C485" s="1" t="s">
        <v>103</v>
      </c>
      <c r="D485" s="2" t="s">
        <v>42</v>
      </c>
      <c r="E485" s="1">
        <v>31915.9627</v>
      </c>
      <c r="F485" s="1">
        <v>1028.5257899999999</v>
      </c>
      <c r="G485" s="1">
        <v>30262.78484</v>
      </c>
      <c r="H485" s="1">
        <v>32055.88233</v>
      </c>
      <c r="I485" s="1">
        <v>72808.480609999999</v>
      </c>
      <c r="J485" s="1">
        <v>197417.14094000001</v>
      </c>
      <c r="K485" s="1">
        <v>49445.781439999999</v>
      </c>
      <c r="L485" s="1">
        <v>108706.0218</v>
      </c>
      <c r="M485" s="1">
        <v>0</v>
      </c>
      <c r="N485" s="1">
        <v>86242.930649999995</v>
      </c>
      <c r="O485" s="1">
        <v>1527.5376000000001</v>
      </c>
      <c r="P485" s="1">
        <v>197417.14094000001</v>
      </c>
      <c r="Q485" s="1">
        <v>78554.054359999995</v>
      </c>
      <c r="R485" s="1">
        <v>88711.119139999995</v>
      </c>
      <c r="S485" s="1">
        <v>5131.8010700000004</v>
      </c>
      <c r="T485" s="1">
        <v>69348.89761</v>
      </c>
      <c r="U485" s="1">
        <v>0</v>
      </c>
      <c r="V485" s="1">
        <v>25373.231650000002</v>
      </c>
      <c r="W485" s="1">
        <v>10180.287270000001</v>
      </c>
      <c r="X485" s="1">
        <v>7384.8181199999999</v>
      </c>
      <c r="Y485" s="1">
        <v>15799.10081</v>
      </c>
      <c r="Z485">
        <v>3057.1174599999999</v>
      </c>
      <c r="AA485">
        <v>6.9505999999999997</v>
      </c>
      <c r="AB485">
        <v>0</v>
      </c>
      <c r="AC485">
        <v>36.801879999999997</v>
      </c>
      <c r="AD485">
        <v>10109.38456</v>
      </c>
      <c r="AE485">
        <v>-571.34739999999999</v>
      </c>
      <c r="AF485" t="s">
        <v>121</v>
      </c>
      <c r="AG485">
        <v>662.53273999999999</v>
      </c>
      <c r="AH485">
        <v>35.764899999999997</v>
      </c>
      <c r="AI485" t="s">
        <v>3120</v>
      </c>
    </row>
    <row r="486" spans="1:35" x14ac:dyDescent="0.25">
      <c r="A486" t="s">
        <v>113</v>
      </c>
      <c r="B486" t="s">
        <v>30</v>
      </c>
      <c r="C486" s="1" t="s">
        <v>103</v>
      </c>
      <c r="D486" s="2" t="s">
        <v>46</v>
      </c>
      <c r="E486" s="1">
        <v>32037.94615</v>
      </c>
      <c r="F486" s="1">
        <v>1675.9019800000001</v>
      </c>
      <c r="G486" s="1">
        <v>23367.185740000001</v>
      </c>
      <c r="H486" s="1">
        <v>26905.183659999999</v>
      </c>
      <c r="I486" s="1">
        <v>65962.697709999993</v>
      </c>
      <c r="J486" s="1">
        <v>193244.44806</v>
      </c>
      <c r="K486" s="1">
        <v>47926.297700000003</v>
      </c>
      <c r="L486" s="1">
        <v>106076.72657</v>
      </c>
      <c r="M486" s="1">
        <v>0</v>
      </c>
      <c r="N486" s="1">
        <v>84862.183770000003</v>
      </c>
      <c r="O486" s="1">
        <v>1611.57917</v>
      </c>
      <c r="P486" s="1">
        <v>193244.44806</v>
      </c>
      <c r="Q486" s="1">
        <v>80729.160740000007</v>
      </c>
      <c r="R486" s="1">
        <v>87167.7215</v>
      </c>
      <c r="S486" s="1">
        <v>5131.6755000000003</v>
      </c>
      <c r="T486" s="1">
        <v>68655.310089999999</v>
      </c>
      <c r="U486" s="1">
        <v>0</v>
      </c>
      <c r="V486" s="1">
        <v>25404.080620000001</v>
      </c>
      <c r="W486" s="1">
        <v>8980.0153900000005</v>
      </c>
      <c r="X486" s="1">
        <v>6221.1955099999996</v>
      </c>
      <c r="Y486" s="1">
        <v>15628.41131</v>
      </c>
      <c r="Z486">
        <v>2863.0339600000002</v>
      </c>
      <c r="AA486">
        <v>-2.1949999999999998</v>
      </c>
      <c r="AB486">
        <v>0</v>
      </c>
      <c r="AC486">
        <v>38.35398</v>
      </c>
      <c r="AD486">
        <v>18395.681919999999</v>
      </c>
      <c r="AE486">
        <v>-503.94310000000002</v>
      </c>
      <c r="AF486" t="s">
        <v>121</v>
      </c>
      <c r="AG486">
        <v>670.84717000000001</v>
      </c>
      <c r="AH486">
        <v>27.116700000000002</v>
      </c>
      <c r="AI486" t="s">
        <v>3117</v>
      </c>
    </row>
    <row r="487" spans="1:35" x14ac:dyDescent="0.25">
      <c r="A487" t="s">
        <v>113</v>
      </c>
      <c r="B487" t="s">
        <v>30</v>
      </c>
      <c r="C487" s="1" t="s">
        <v>103</v>
      </c>
      <c r="D487" s="2" t="s">
        <v>47</v>
      </c>
      <c r="E487" s="1">
        <v>30520.586930000001</v>
      </c>
      <c r="F487" s="1">
        <v>1494.4639400000001</v>
      </c>
      <c r="G487" s="1">
        <v>23482.21644</v>
      </c>
      <c r="H487" s="1">
        <v>25196.837619999998</v>
      </c>
      <c r="I487" s="1">
        <v>64172.324919999999</v>
      </c>
      <c r="J487" s="1">
        <v>196375.07414000001</v>
      </c>
      <c r="K487" s="1">
        <v>47409.749900000003</v>
      </c>
      <c r="L487" s="1">
        <v>108947.4856</v>
      </c>
      <c r="M487" s="1">
        <v>0</v>
      </c>
      <c r="N487" s="1">
        <v>85221.264630000005</v>
      </c>
      <c r="O487" s="1">
        <v>1663.0536300000001</v>
      </c>
      <c r="P487" s="1">
        <v>196375.07414000001</v>
      </c>
      <c r="Q487" s="1">
        <v>82453.498080000005</v>
      </c>
      <c r="R487" s="1">
        <v>87427.588529999994</v>
      </c>
      <c r="S487" s="1">
        <v>5179.0646399999996</v>
      </c>
      <c r="T487" s="1">
        <v>69371.862059999999</v>
      </c>
      <c r="U487" s="1">
        <v>0</v>
      </c>
      <c r="V487" s="1">
        <v>24343.570309999999</v>
      </c>
      <c r="W487" s="1">
        <v>7726.8403799999996</v>
      </c>
      <c r="X487" s="1">
        <v>20244.65799</v>
      </c>
      <c r="Y487" s="1">
        <v>15789.838100000001</v>
      </c>
      <c r="Z487">
        <v>2766.54729</v>
      </c>
      <c r="AA487">
        <v>-6.7648999999999999</v>
      </c>
      <c r="AB487">
        <v>0</v>
      </c>
      <c r="AC487">
        <v>21.310169999999999</v>
      </c>
      <c r="AD487">
        <v>18957.369739999998</v>
      </c>
      <c r="AE487">
        <v>-541.75517000000002</v>
      </c>
      <c r="AF487" t="s">
        <v>121</v>
      </c>
      <c r="AG487">
        <v>700.67146000000002</v>
      </c>
      <c r="AH487">
        <v>31.382999999999999</v>
      </c>
      <c r="AI487" t="s">
        <v>3118</v>
      </c>
    </row>
    <row r="488" spans="1:35" x14ac:dyDescent="0.25">
      <c r="A488" t="s">
        <v>113</v>
      </c>
      <c r="B488" t="s">
        <v>30</v>
      </c>
      <c r="C488" s="1" t="s">
        <v>103</v>
      </c>
      <c r="D488" s="2" t="s">
        <v>48</v>
      </c>
      <c r="E488" s="1">
        <v>32294.098460000001</v>
      </c>
      <c r="F488" s="1">
        <v>2005.0460599999999</v>
      </c>
      <c r="G488" s="1">
        <v>22558.516350000002</v>
      </c>
      <c r="H488" s="1">
        <v>25036.142049999999</v>
      </c>
      <c r="I488" s="1">
        <v>65507.21542</v>
      </c>
      <c r="J488" s="1">
        <v>198086.38993</v>
      </c>
      <c r="K488" s="1">
        <v>51897.444430000003</v>
      </c>
      <c r="L488" s="1">
        <v>111543.18551</v>
      </c>
      <c r="M488" s="1">
        <v>0</v>
      </c>
      <c r="N488" s="1">
        <v>84030.760389999996</v>
      </c>
      <c r="O488" s="1">
        <v>1547.6408799999999</v>
      </c>
      <c r="P488" s="1">
        <v>198086.38993</v>
      </c>
      <c r="Q488" s="1">
        <v>81372.672250000003</v>
      </c>
      <c r="R488" s="1">
        <v>86543.204429999998</v>
      </c>
      <c r="S488" s="1">
        <v>5180.3127999999997</v>
      </c>
      <c r="T488" s="1">
        <v>72060.271699999998</v>
      </c>
      <c r="U488" s="1">
        <v>0</v>
      </c>
      <c r="V488" s="1">
        <v>25648.968219999999</v>
      </c>
      <c r="W488" s="1">
        <v>9203.7013700000007</v>
      </c>
      <c r="X488" s="1">
        <v>6340.3166000000001</v>
      </c>
      <c r="Y488" s="1">
        <v>15643.91344</v>
      </c>
      <c r="Z488">
        <v>2856.5995200000002</v>
      </c>
      <c r="AA488">
        <v>68.749899999999997</v>
      </c>
      <c r="AB488">
        <v>0</v>
      </c>
      <c r="AC488">
        <v>20.499929999999999</v>
      </c>
      <c r="AD488">
        <v>18004.063289999998</v>
      </c>
      <c r="AE488">
        <v>-723.66995999999995</v>
      </c>
      <c r="AF488" t="s">
        <v>121</v>
      </c>
      <c r="AG488">
        <v>663.56686999999999</v>
      </c>
      <c r="AH488">
        <v>23.651</v>
      </c>
      <c r="AI488" t="s">
        <v>3119</v>
      </c>
    </row>
    <row r="489" spans="1:35" x14ac:dyDescent="0.25">
      <c r="A489" t="s">
        <v>113</v>
      </c>
      <c r="B489" t="s">
        <v>30</v>
      </c>
      <c r="C489" s="1" t="s">
        <v>103</v>
      </c>
      <c r="D489" s="2" t="s">
        <v>49</v>
      </c>
      <c r="E489" s="1">
        <v>32765.26887</v>
      </c>
      <c r="F489" s="1">
        <v>1928.7968100000001</v>
      </c>
      <c r="G489" s="1">
        <v>24937.114969999999</v>
      </c>
      <c r="H489" s="1">
        <v>27607.184300000001</v>
      </c>
      <c r="I489" s="1">
        <v>68527.662460000007</v>
      </c>
      <c r="J489" s="1">
        <v>198202.78508</v>
      </c>
      <c r="K489" s="1">
        <v>51677.293239999999</v>
      </c>
      <c r="L489" s="1">
        <v>113456.63976000001</v>
      </c>
      <c r="M489" s="1">
        <v>0</v>
      </c>
      <c r="N489" s="1">
        <v>82119.240940000003</v>
      </c>
      <c r="O489" s="1">
        <v>1555.6107999999999</v>
      </c>
      <c r="P489" s="1">
        <v>198202.78508</v>
      </c>
      <c r="Q489" s="1">
        <v>80482.336460000006</v>
      </c>
      <c r="R489" s="1">
        <v>84746.145319999996</v>
      </c>
      <c r="S489" s="1">
        <v>5179.9657999999999</v>
      </c>
      <c r="T489" s="1">
        <v>72680.710829999996</v>
      </c>
      <c r="U489" s="1">
        <v>0</v>
      </c>
      <c r="V489" s="1">
        <v>25725.078689999998</v>
      </c>
      <c r="W489" s="1">
        <v>9837.8917700000002</v>
      </c>
      <c r="X489" s="1">
        <v>7249.74</v>
      </c>
      <c r="Y489" s="1">
        <v>13974.809789999999</v>
      </c>
      <c r="Z489">
        <v>2961.3016200000002</v>
      </c>
      <c r="AA489">
        <v>4.7930000000000001</v>
      </c>
      <c r="AB489">
        <v>0</v>
      </c>
      <c r="AC489">
        <v>38.797820000000002</v>
      </c>
      <c r="AD489">
        <v>5222.8048699999999</v>
      </c>
      <c r="AE489">
        <v>-825.13404000000003</v>
      </c>
      <c r="AF489" t="s">
        <v>121</v>
      </c>
      <c r="AG489">
        <v>287.52519999999998</v>
      </c>
      <c r="AH489">
        <v>12.4536</v>
      </c>
      <c r="AI489" t="s">
        <v>3120</v>
      </c>
    </row>
    <row r="490" spans="1:35" x14ac:dyDescent="0.25">
      <c r="A490" t="s">
        <v>113</v>
      </c>
      <c r="B490" t="s">
        <v>30</v>
      </c>
      <c r="C490" s="1" t="s">
        <v>103</v>
      </c>
      <c r="D490" s="2" t="s">
        <v>50</v>
      </c>
      <c r="E490" s="1">
        <v>36543.731509999998</v>
      </c>
      <c r="F490" s="1">
        <v>2752.24541</v>
      </c>
      <c r="G490" s="1">
        <v>27840.058540000002</v>
      </c>
      <c r="H490" s="1">
        <v>31251.871599999999</v>
      </c>
      <c r="I490" s="1">
        <v>71308.736810000002</v>
      </c>
      <c r="J490" s="1">
        <v>201344.89361999999</v>
      </c>
      <c r="K490" s="1">
        <v>55477.592069999999</v>
      </c>
      <c r="L490" s="1">
        <v>118249.25314</v>
      </c>
      <c r="M490" s="1">
        <v>0</v>
      </c>
      <c r="N490" s="1">
        <v>80484.877720000004</v>
      </c>
      <c r="O490" s="1">
        <v>1666.8054999999999</v>
      </c>
      <c r="P490" s="1">
        <v>201344.89361999999</v>
      </c>
      <c r="Q490" s="1">
        <v>82234.943069999994</v>
      </c>
      <c r="R490" s="1">
        <v>83095.640480000002</v>
      </c>
      <c r="S490" s="1">
        <v>5179.9367899999997</v>
      </c>
      <c r="T490" s="1">
        <v>77335.168969999999</v>
      </c>
      <c r="U490" s="1">
        <v>0</v>
      </c>
      <c r="V490" s="1">
        <v>28495.779549999999</v>
      </c>
      <c r="W490" s="1">
        <v>9293.3228799999997</v>
      </c>
      <c r="X490" s="1">
        <v>6198.7557299999999</v>
      </c>
      <c r="Y490" s="1">
        <v>14036.247160000001</v>
      </c>
      <c r="Z490">
        <v>3691.7940600000002</v>
      </c>
      <c r="AA490">
        <v>0.63970000000000005</v>
      </c>
      <c r="AB490">
        <v>0</v>
      </c>
      <c r="AC490">
        <v>25.97692</v>
      </c>
      <c r="AD490">
        <v>17421.501950000002</v>
      </c>
      <c r="AE490">
        <v>-826.31989999999996</v>
      </c>
      <c r="AF490" t="s">
        <v>121</v>
      </c>
      <c r="AG490">
        <v>843.87684999999999</v>
      </c>
      <c r="AH490">
        <v>22.538499999999999</v>
      </c>
      <c r="AI490" t="s">
        <v>3117</v>
      </c>
    </row>
    <row r="491" spans="1:35" x14ac:dyDescent="0.25">
      <c r="A491" t="s">
        <v>113</v>
      </c>
      <c r="B491" t="s">
        <v>30</v>
      </c>
      <c r="C491" s="1" t="s">
        <v>103</v>
      </c>
      <c r="D491" s="2" t="s">
        <v>51</v>
      </c>
      <c r="E491" s="1">
        <v>34619.319600000003</v>
      </c>
      <c r="F491" s="1">
        <v>2284.2270199999998</v>
      </c>
      <c r="G491" s="1">
        <v>28114.892100000001</v>
      </c>
      <c r="H491" s="1">
        <v>28919.38047</v>
      </c>
      <c r="I491" s="1">
        <v>68447.889070000005</v>
      </c>
      <c r="J491" s="1">
        <v>194337.57118</v>
      </c>
      <c r="K491" s="1">
        <v>52815.627009999997</v>
      </c>
      <c r="L491" s="1">
        <v>115700.88353000001</v>
      </c>
      <c r="M491" s="1">
        <v>0</v>
      </c>
      <c r="N491" s="1">
        <v>76251.978990000003</v>
      </c>
      <c r="O491" s="1">
        <v>1629.98705</v>
      </c>
      <c r="P491" s="1">
        <v>194337.57118</v>
      </c>
      <c r="Q491" s="1">
        <v>78083.621450000006</v>
      </c>
      <c r="R491" s="1">
        <v>78636.687650000007</v>
      </c>
      <c r="S491" s="1">
        <v>5179.9381100000001</v>
      </c>
      <c r="T491" s="1">
        <v>75914.145269999994</v>
      </c>
      <c r="U491" s="1">
        <v>0</v>
      </c>
      <c r="V491" s="1">
        <v>27346.195220000001</v>
      </c>
      <c r="W491" s="1">
        <v>9307.5030999999999</v>
      </c>
      <c r="X491" s="1">
        <v>6521.3419400000002</v>
      </c>
      <c r="Y491" s="1">
        <v>14312.224560000001</v>
      </c>
      <c r="Z491">
        <v>3014.43975</v>
      </c>
      <c r="AA491">
        <v>-2.0846</v>
      </c>
      <c r="AB491">
        <v>0</v>
      </c>
      <c r="AC491">
        <v>-4.1148400000000001</v>
      </c>
      <c r="AD491">
        <v>17041.090899999999</v>
      </c>
      <c r="AE491">
        <v>-547.81362000000001</v>
      </c>
      <c r="AF491" t="s">
        <v>121</v>
      </c>
      <c r="AG491">
        <v>883.35289999999998</v>
      </c>
      <c r="AH491">
        <v>26.949400000000001</v>
      </c>
      <c r="AI491" t="s">
        <v>3118</v>
      </c>
    </row>
    <row r="492" spans="1:35" x14ac:dyDescent="0.25">
      <c r="A492" t="s">
        <v>113</v>
      </c>
      <c r="B492" t="s">
        <v>30</v>
      </c>
      <c r="C492" s="1" t="s">
        <v>103</v>
      </c>
      <c r="D492" s="2" t="s">
        <v>52</v>
      </c>
      <c r="E492" s="1">
        <v>19700.519179999999</v>
      </c>
      <c r="F492" s="1">
        <v>-750.17394999999999</v>
      </c>
      <c r="G492" s="1">
        <v>24190.051159999999</v>
      </c>
      <c r="H492" s="1">
        <v>25831.025949999999</v>
      </c>
      <c r="I492" s="1">
        <v>65539.578949999996</v>
      </c>
      <c r="J492" s="1">
        <v>186560.06469999999</v>
      </c>
      <c r="K492" s="1">
        <v>51485.711719999999</v>
      </c>
      <c r="L492" s="1">
        <v>111080.64145</v>
      </c>
      <c r="M492" s="1">
        <v>0</v>
      </c>
      <c r="N492" s="1">
        <v>73135.629400000005</v>
      </c>
      <c r="O492" s="1">
        <v>1593.7497599999999</v>
      </c>
      <c r="P492" s="1">
        <v>186560.06469999999</v>
      </c>
      <c r="Q492" s="1">
        <v>74336.653529999996</v>
      </c>
      <c r="R492" s="1">
        <v>75479.423250000007</v>
      </c>
      <c r="S492" s="1">
        <v>5181.8166899999997</v>
      </c>
      <c r="T492" s="1">
        <v>70902.992020000005</v>
      </c>
      <c r="U492" s="1">
        <v>0</v>
      </c>
      <c r="V492" s="1">
        <v>16412.335999999999</v>
      </c>
      <c r="W492" s="1">
        <v>7251.8114100000003</v>
      </c>
      <c r="X492" s="1">
        <v>21280.317569999999</v>
      </c>
      <c r="Y492" s="1">
        <v>15321.46651</v>
      </c>
      <c r="Z492">
        <v>2831.5817699999998</v>
      </c>
      <c r="AA492">
        <v>-46.855899999999998</v>
      </c>
      <c r="AB492">
        <v>0</v>
      </c>
      <c r="AC492">
        <v>25.620809999999999</v>
      </c>
      <c r="AD492">
        <v>19156.591810000002</v>
      </c>
      <c r="AE492">
        <v>-780.03398000000004</v>
      </c>
      <c r="AF492" t="s">
        <v>121</v>
      </c>
      <c r="AG492">
        <v>60.721870000000003</v>
      </c>
      <c r="AH492" t="s">
        <v>124</v>
      </c>
      <c r="AI492" t="s">
        <v>3119</v>
      </c>
    </row>
    <row r="493" spans="1:35" x14ac:dyDescent="0.25">
      <c r="A493" t="s">
        <v>113</v>
      </c>
      <c r="B493" t="s">
        <v>30</v>
      </c>
      <c r="C493" s="1" t="s">
        <v>103</v>
      </c>
      <c r="D493" s="2" t="s">
        <v>53</v>
      </c>
      <c r="E493" s="1">
        <v>32137.508269999998</v>
      </c>
      <c r="F493" s="1">
        <v>-274.54881</v>
      </c>
      <c r="G493" s="1">
        <v>24835.53398</v>
      </c>
      <c r="H493" s="1">
        <v>26601.79306</v>
      </c>
      <c r="I493" s="1">
        <v>67851.994839999999</v>
      </c>
      <c r="J493" s="1">
        <v>190158.78867000001</v>
      </c>
      <c r="K493" s="1">
        <v>53810.229149999999</v>
      </c>
      <c r="L493" s="1">
        <v>113152.56763000001</v>
      </c>
      <c r="M493" s="1">
        <v>0</v>
      </c>
      <c r="N493" s="1">
        <v>74461.993119999999</v>
      </c>
      <c r="O493" s="1">
        <v>1596.83843</v>
      </c>
      <c r="P493" s="1">
        <v>190158.78867000001</v>
      </c>
      <c r="Q493" s="1">
        <v>75676.552379999994</v>
      </c>
      <c r="R493" s="1">
        <v>77006.221040000004</v>
      </c>
      <c r="S493" s="1">
        <v>5179.8293599999997</v>
      </c>
      <c r="T493" s="1">
        <v>72486.815979999999</v>
      </c>
      <c r="U493" s="1">
        <v>0</v>
      </c>
      <c r="V493" s="1">
        <v>25664.329030000001</v>
      </c>
      <c r="W493" s="1">
        <v>8907.5393199999999</v>
      </c>
      <c r="X493" s="1">
        <v>5891.2383600000003</v>
      </c>
      <c r="Y493" s="1">
        <v>14503.15119</v>
      </c>
      <c r="Z493">
        <v>4442.2875299999996</v>
      </c>
      <c r="AA493">
        <v>-14.597200000000001</v>
      </c>
      <c r="AB493">
        <v>0</v>
      </c>
      <c r="AC493">
        <v>60.194049999999997</v>
      </c>
      <c r="AD493">
        <v>4905.03917</v>
      </c>
      <c r="AE493">
        <v>-1107.7861499999999</v>
      </c>
      <c r="AF493" t="s">
        <v>121</v>
      </c>
      <c r="AG493">
        <v>234.87483</v>
      </c>
      <c r="AH493">
        <v>673.94659999999999</v>
      </c>
      <c r="AI493" t="s">
        <v>3120</v>
      </c>
    </row>
    <row r="494" spans="1:35" x14ac:dyDescent="0.25">
      <c r="A494" t="s">
        <v>113</v>
      </c>
      <c r="B494" t="s">
        <v>30</v>
      </c>
      <c r="C494" s="1" t="s">
        <v>103</v>
      </c>
      <c r="D494" s="2" t="s">
        <v>54</v>
      </c>
      <c r="E494" s="1">
        <v>34483.773050000003</v>
      </c>
      <c r="F494" s="1">
        <v>1071.35825</v>
      </c>
      <c r="G494" s="1">
        <v>22468.636439999998</v>
      </c>
      <c r="H494" s="1">
        <v>24804.12601</v>
      </c>
      <c r="I494" s="1">
        <v>65793.673060000001</v>
      </c>
      <c r="J494" s="1">
        <v>188528.44687000001</v>
      </c>
      <c r="K494" s="1">
        <v>50726.335890000002</v>
      </c>
      <c r="L494" s="1">
        <v>108067.48449</v>
      </c>
      <c r="M494" s="1">
        <v>0</v>
      </c>
      <c r="N494" s="1">
        <v>77856.703890000004</v>
      </c>
      <c r="O494" s="1">
        <v>1580.7392600000001</v>
      </c>
      <c r="P494" s="1">
        <v>188528.44687000001</v>
      </c>
      <c r="Q494" s="1">
        <v>76490.858309999996</v>
      </c>
      <c r="R494" s="1">
        <v>80460.962379999997</v>
      </c>
      <c r="S494" s="1">
        <v>5262.6837100000002</v>
      </c>
      <c r="T494" s="1">
        <v>70311.307889999996</v>
      </c>
      <c r="U494" s="1">
        <v>0</v>
      </c>
      <c r="V494" s="1">
        <v>27296.962589999999</v>
      </c>
      <c r="W494" s="1">
        <v>8272.652</v>
      </c>
      <c r="X494" s="1">
        <v>5847.3550100000002</v>
      </c>
      <c r="Y494" s="1">
        <v>14413.53738</v>
      </c>
      <c r="Z494">
        <v>3493.3610600000002</v>
      </c>
      <c r="AA494">
        <v>-5.6890999999999998</v>
      </c>
      <c r="AB494">
        <v>0</v>
      </c>
      <c r="AC494">
        <v>43.937539999999998</v>
      </c>
      <c r="AD494">
        <v>19337.50474</v>
      </c>
      <c r="AE494">
        <v>-898.45137999999997</v>
      </c>
      <c r="AF494" t="s">
        <v>121</v>
      </c>
      <c r="AG494">
        <v>690.51409000000001</v>
      </c>
      <c r="AH494">
        <v>36.299399999999999</v>
      </c>
      <c r="AI494" t="s">
        <v>3117</v>
      </c>
    </row>
    <row r="495" spans="1:35" x14ac:dyDescent="0.25">
      <c r="A495" t="s">
        <v>113</v>
      </c>
      <c r="B495" t="s">
        <v>30</v>
      </c>
      <c r="C495" s="1" t="s">
        <v>103</v>
      </c>
      <c r="D495" s="2" t="s">
        <v>55</v>
      </c>
      <c r="E495" s="1">
        <v>34499.02448</v>
      </c>
      <c r="F495" s="1">
        <v>1818.3786399999999</v>
      </c>
      <c r="G495" s="1">
        <v>21601.46386</v>
      </c>
      <c r="H495" s="1">
        <v>23296.347000000002</v>
      </c>
      <c r="I495" s="1">
        <v>64803.716240000002</v>
      </c>
      <c r="J495" s="1">
        <v>187995.42329000001</v>
      </c>
      <c r="K495" s="1">
        <v>52106.788419999997</v>
      </c>
      <c r="L495" s="1">
        <v>108339.96805</v>
      </c>
      <c r="M495" s="1">
        <v>0</v>
      </c>
      <c r="N495" s="1">
        <v>77165.247690000004</v>
      </c>
      <c r="O495" s="1">
        <v>1588.1139599999999</v>
      </c>
      <c r="P495" s="1">
        <v>187995.42329000001</v>
      </c>
      <c r="Q495" s="1">
        <v>76254.43939</v>
      </c>
      <c r="R495" s="1">
        <v>79655.455239999996</v>
      </c>
      <c r="S495" s="1">
        <v>5278.7500799999998</v>
      </c>
      <c r="T495" s="1">
        <v>69124.199590000004</v>
      </c>
      <c r="U495" s="1">
        <v>0</v>
      </c>
      <c r="V495" s="1">
        <v>27356.915270000001</v>
      </c>
      <c r="W495" s="1">
        <v>9413.0888599999998</v>
      </c>
      <c r="X495" s="1">
        <v>6397.3153700000003</v>
      </c>
      <c r="Y495" s="1">
        <v>15072.15105</v>
      </c>
      <c r="Z495">
        <v>3483.0563099999999</v>
      </c>
      <c r="AA495">
        <v>-2.9312999999999998</v>
      </c>
      <c r="AB495">
        <v>0</v>
      </c>
      <c r="AC495">
        <v>74.611680000000007</v>
      </c>
      <c r="AD495">
        <v>18098.452519999999</v>
      </c>
      <c r="AE495">
        <v>-517.50807999999995</v>
      </c>
      <c r="AF495" t="s">
        <v>121</v>
      </c>
      <c r="AG495">
        <v>735.02448000000004</v>
      </c>
      <c r="AH495">
        <v>27.432400000000001</v>
      </c>
      <c r="AI495" t="s">
        <v>3118</v>
      </c>
    </row>
    <row r="496" spans="1:35" x14ac:dyDescent="0.25">
      <c r="A496" t="s">
        <v>113</v>
      </c>
      <c r="B496" t="s">
        <v>30</v>
      </c>
      <c r="C496" s="1" t="s">
        <v>103</v>
      </c>
      <c r="D496" s="2" t="s">
        <v>56</v>
      </c>
      <c r="E496" s="1">
        <v>37076.152349999997</v>
      </c>
      <c r="F496" s="1">
        <v>1598.5712599999999</v>
      </c>
      <c r="G496" s="1">
        <v>22184.794249999999</v>
      </c>
      <c r="H496" s="1">
        <v>23594.034899999999</v>
      </c>
      <c r="I496" s="1">
        <v>66024.104879999999</v>
      </c>
      <c r="J496" s="1">
        <v>188400.07803999999</v>
      </c>
      <c r="K496" s="1">
        <v>52221.831550000003</v>
      </c>
      <c r="L496" s="1">
        <v>109431.21249999999</v>
      </c>
      <c r="M496" s="1">
        <v>0</v>
      </c>
      <c r="N496" s="1">
        <v>76513.802169999995</v>
      </c>
      <c r="O496" s="1">
        <v>1591.48308</v>
      </c>
      <c r="P496" s="1">
        <v>188400.07803999999</v>
      </c>
      <c r="Q496" s="1">
        <v>75120.157389999993</v>
      </c>
      <c r="R496" s="1">
        <v>78968.865539999999</v>
      </c>
      <c r="S496" s="1">
        <v>5280.82269</v>
      </c>
      <c r="T496" s="1">
        <v>66551.590160000007</v>
      </c>
      <c r="U496" s="1">
        <v>0</v>
      </c>
      <c r="V496" s="1">
        <v>29377.77116</v>
      </c>
      <c r="W496" s="1">
        <v>9785.7032199999994</v>
      </c>
      <c r="X496" s="1">
        <v>24717.985379999998</v>
      </c>
      <c r="Y496" s="1">
        <v>14464.31351</v>
      </c>
      <c r="Z496">
        <v>3780.2013999999999</v>
      </c>
      <c r="AA496">
        <v>-0.69289999999999996</v>
      </c>
      <c r="AB496">
        <v>0</v>
      </c>
      <c r="AC496">
        <v>98.34393</v>
      </c>
      <c r="AD496">
        <v>18054.636910000001</v>
      </c>
      <c r="AE496">
        <v>-903.78997000000004</v>
      </c>
      <c r="AF496" t="s">
        <v>121</v>
      </c>
      <c r="AG496">
        <v>929.80471999999997</v>
      </c>
      <c r="AH496">
        <v>34.580800000000004</v>
      </c>
      <c r="AI496" t="s">
        <v>3119</v>
      </c>
    </row>
    <row r="497" spans="1:35" x14ac:dyDescent="0.25">
      <c r="A497" t="s">
        <v>113</v>
      </c>
      <c r="B497" t="s">
        <v>30</v>
      </c>
      <c r="C497" s="1" t="s">
        <v>103</v>
      </c>
      <c r="D497" s="2" t="s">
        <v>57</v>
      </c>
      <c r="E497" s="1">
        <v>36541.07821</v>
      </c>
      <c r="F497" s="1">
        <v>-117.52549</v>
      </c>
      <c r="G497" s="1">
        <v>22508.085220000001</v>
      </c>
      <c r="H497" s="1">
        <v>23981.544249999999</v>
      </c>
      <c r="I497" s="1">
        <v>66305.331420000002</v>
      </c>
      <c r="J497" s="1">
        <v>184271.46805</v>
      </c>
      <c r="K497" s="1">
        <v>53976.390370000001</v>
      </c>
      <c r="L497" s="1">
        <v>106969.87308999999</v>
      </c>
      <c r="M497" s="1">
        <v>0</v>
      </c>
      <c r="N497" s="1">
        <v>74611.675359999994</v>
      </c>
      <c r="O497" s="1">
        <v>1547.33323</v>
      </c>
      <c r="P497" s="1">
        <v>184271.46805</v>
      </c>
      <c r="Q497" s="1">
        <v>71957.736269999994</v>
      </c>
      <c r="R497" s="1">
        <v>77301.594960000002</v>
      </c>
      <c r="S497" s="1">
        <v>5278.6841599999998</v>
      </c>
      <c r="T497" s="1">
        <v>66721.665680000006</v>
      </c>
      <c r="U497" s="1">
        <v>0</v>
      </c>
      <c r="V497" s="1">
        <v>28867.890100000001</v>
      </c>
      <c r="W497" s="1">
        <v>10692.91547</v>
      </c>
      <c r="X497" s="1">
        <v>7158.6045999999997</v>
      </c>
      <c r="Y497" s="1">
        <v>14319.88946</v>
      </c>
      <c r="Z497">
        <v>4587.94319</v>
      </c>
      <c r="AA497">
        <v>3.4329000000000001</v>
      </c>
      <c r="AB497">
        <v>0</v>
      </c>
      <c r="AC497">
        <v>129.69046</v>
      </c>
      <c r="AD497">
        <v>3825.7647099999999</v>
      </c>
      <c r="AE497">
        <v>-940.23099999999999</v>
      </c>
      <c r="AF497" t="s">
        <v>121</v>
      </c>
      <c r="AG497">
        <v>1043.70541</v>
      </c>
      <c r="AH497">
        <v>104.07559999999999</v>
      </c>
      <c r="AI497" t="s">
        <v>3120</v>
      </c>
    </row>
    <row r="498" spans="1:35" x14ac:dyDescent="0.25">
      <c r="A498" t="s">
        <v>113</v>
      </c>
      <c r="B498" t="s">
        <v>30</v>
      </c>
      <c r="C498" s="1" t="s">
        <v>103</v>
      </c>
      <c r="D498" s="2" t="s">
        <v>58</v>
      </c>
      <c r="E498" s="1">
        <v>36217.973870000002</v>
      </c>
      <c r="F498" s="1">
        <v>1533.4092900000001</v>
      </c>
      <c r="G498" s="1">
        <v>19997.93102</v>
      </c>
      <c r="H498" s="1">
        <v>22086.879659999999</v>
      </c>
      <c r="I498" s="1">
        <v>63609.59764</v>
      </c>
      <c r="J498" s="1">
        <v>180934.24794</v>
      </c>
      <c r="K498" s="1">
        <v>51601.08466</v>
      </c>
      <c r="L498" s="1">
        <v>102815.82288000001</v>
      </c>
      <c r="M498" s="1">
        <v>0</v>
      </c>
      <c r="N498" s="1">
        <v>75527.867710000006</v>
      </c>
      <c r="O498" s="1">
        <v>1561.7098900000001</v>
      </c>
      <c r="P498" s="1">
        <v>180934.24794</v>
      </c>
      <c r="Q498" s="1">
        <v>73177.842640000003</v>
      </c>
      <c r="R498" s="1">
        <v>78118.425059999994</v>
      </c>
      <c r="S498" s="1">
        <v>5278.6871600000004</v>
      </c>
      <c r="T498" s="1">
        <v>65055.18849</v>
      </c>
      <c r="U498" s="1">
        <v>0</v>
      </c>
      <c r="V498" s="1">
        <v>28784.614699999998</v>
      </c>
      <c r="W498" s="1">
        <v>9630.2602299999999</v>
      </c>
      <c r="X498" s="1">
        <v>6272.7339099999999</v>
      </c>
      <c r="Y498" s="1">
        <v>14753.49771</v>
      </c>
      <c r="Z498">
        <v>4051.91633</v>
      </c>
      <c r="AA498">
        <v>0.41770000000000002</v>
      </c>
      <c r="AB498">
        <v>0</v>
      </c>
      <c r="AC498">
        <v>79.660939999999997</v>
      </c>
      <c r="AD498">
        <v>18530.200990000001</v>
      </c>
      <c r="AE498">
        <v>-836.76799000000005</v>
      </c>
      <c r="AF498" t="s">
        <v>121</v>
      </c>
      <c r="AG498">
        <v>383.34777000000003</v>
      </c>
      <c r="AH498">
        <v>18.534099999999999</v>
      </c>
      <c r="AI498" t="s">
        <v>3117</v>
      </c>
    </row>
    <row r="499" spans="1:35" x14ac:dyDescent="0.25">
      <c r="A499" t="s">
        <v>113</v>
      </c>
      <c r="B499" t="s">
        <v>30</v>
      </c>
      <c r="C499" s="1" t="s">
        <v>103</v>
      </c>
      <c r="D499" s="2" t="s">
        <v>59</v>
      </c>
      <c r="E499" s="1">
        <v>33852.155769999998</v>
      </c>
      <c r="F499" s="1">
        <v>1857.2586200000001</v>
      </c>
      <c r="G499" s="1">
        <v>19834.153770000001</v>
      </c>
      <c r="H499" s="1">
        <v>21704.471379999999</v>
      </c>
      <c r="I499" s="1">
        <v>62307.721830000002</v>
      </c>
      <c r="J499" s="1">
        <v>178594.00328</v>
      </c>
      <c r="K499" s="1">
        <v>51055.671199999997</v>
      </c>
      <c r="L499" s="1">
        <v>102384.25070999999</v>
      </c>
      <c r="M499" s="1">
        <v>0</v>
      </c>
      <c r="N499" s="1">
        <v>73692.970679999999</v>
      </c>
      <c r="O499" s="1">
        <v>1508.8161</v>
      </c>
      <c r="P499" s="1">
        <v>178594.00328</v>
      </c>
      <c r="Q499" s="1">
        <v>69690.036479999995</v>
      </c>
      <c r="R499" s="1">
        <v>76209.752569999997</v>
      </c>
      <c r="S499" s="1">
        <v>5284.0682900000002</v>
      </c>
      <c r="T499" s="1">
        <v>64196.667459999997</v>
      </c>
      <c r="U499" s="1">
        <v>0</v>
      </c>
      <c r="V499" s="1">
        <v>26476.696660000001</v>
      </c>
      <c r="W499" s="1">
        <v>9718.7026499999993</v>
      </c>
      <c r="X499" s="1">
        <v>6572.1018700000004</v>
      </c>
      <c r="Y499" s="1">
        <v>14135.09237</v>
      </c>
      <c r="Z499">
        <v>3862.0873999999999</v>
      </c>
      <c r="AA499">
        <v>1.7347999999999999</v>
      </c>
      <c r="AB499">
        <v>0</v>
      </c>
      <c r="AC499">
        <v>74.168390000000002</v>
      </c>
      <c r="AD499">
        <v>17453.19599</v>
      </c>
      <c r="AE499">
        <v>-703.84631000000002</v>
      </c>
      <c r="AF499" t="s">
        <v>121</v>
      </c>
      <c r="AG499">
        <v>474.22125</v>
      </c>
      <c r="AH499">
        <v>19.0137</v>
      </c>
      <c r="AI499" t="s">
        <v>3118</v>
      </c>
    </row>
    <row r="500" spans="1:35" x14ac:dyDescent="0.25">
      <c r="A500" t="s">
        <v>113</v>
      </c>
      <c r="B500" t="s">
        <v>30</v>
      </c>
      <c r="C500" s="1" t="s">
        <v>103</v>
      </c>
      <c r="D500" s="2" t="s">
        <v>60</v>
      </c>
      <c r="E500" s="1">
        <v>36305.78426</v>
      </c>
      <c r="F500" s="1">
        <v>2204.3486800000001</v>
      </c>
      <c r="G500" s="1">
        <v>19551.65165</v>
      </c>
      <c r="H500" s="1">
        <v>21885.132420000002</v>
      </c>
      <c r="I500" s="1">
        <v>62400.76885</v>
      </c>
      <c r="J500" s="1">
        <v>177298.85081</v>
      </c>
      <c r="K500" s="1">
        <v>50630.252419999997</v>
      </c>
      <c r="L500" s="1">
        <v>101811.66869999999</v>
      </c>
      <c r="M500" s="1">
        <v>0</v>
      </c>
      <c r="N500" s="1">
        <v>73056.94025</v>
      </c>
      <c r="O500" s="1">
        <v>1543.82899</v>
      </c>
      <c r="P500" s="1">
        <v>177298.85081</v>
      </c>
      <c r="Q500" s="1">
        <v>70018.912370000005</v>
      </c>
      <c r="R500" s="1">
        <v>75487.182119999998</v>
      </c>
      <c r="S500" s="1">
        <v>5298.0651900000003</v>
      </c>
      <c r="T500" s="1">
        <v>63282.021139999997</v>
      </c>
      <c r="U500" s="1">
        <v>0</v>
      </c>
      <c r="V500" s="1">
        <v>28533.887589999998</v>
      </c>
      <c r="W500" s="1">
        <v>9904.9714399999993</v>
      </c>
      <c r="X500" s="1">
        <v>23622.907640000001</v>
      </c>
      <c r="Y500" s="1">
        <v>13729.800149999999</v>
      </c>
      <c r="Z500">
        <v>3353.0856399999998</v>
      </c>
      <c r="AA500">
        <v>8.3766999999999996</v>
      </c>
      <c r="AB500">
        <v>0</v>
      </c>
      <c r="AC500">
        <v>80.747029999999995</v>
      </c>
      <c r="AD500">
        <v>16954.322080000002</v>
      </c>
      <c r="AE500">
        <v>-1307.28081</v>
      </c>
      <c r="AF500" t="s">
        <v>121</v>
      </c>
      <c r="AG500">
        <v>826.05560000000003</v>
      </c>
      <c r="AH500">
        <v>25.555199999999999</v>
      </c>
      <c r="AI500" t="s">
        <v>3119</v>
      </c>
    </row>
    <row r="501" spans="1:35" x14ac:dyDescent="0.25">
      <c r="A501" t="s">
        <v>113</v>
      </c>
      <c r="B501" t="s">
        <v>30</v>
      </c>
      <c r="C501" s="1" t="s">
        <v>103</v>
      </c>
      <c r="D501" s="2" t="s">
        <v>61</v>
      </c>
      <c r="E501" s="1">
        <v>36860.11191</v>
      </c>
      <c r="F501" s="1">
        <v>1014.50031</v>
      </c>
      <c r="G501" s="1">
        <v>21246.533660000001</v>
      </c>
      <c r="H501" s="1">
        <v>23253.75563</v>
      </c>
      <c r="I501" s="1">
        <v>65206.80126</v>
      </c>
      <c r="J501" s="1">
        <v>182186.94897999999</v>
      </c>
      <c r="K501" s="1">
        <v>52955.127030000003</v>
      </c>
      <c r="L501" s="1">
        <v>104656.74428</v>
      </c>
      <c r="M501" s="1">
        <v>0</v>
      </c>
      <c r="N501" s="1">
        <v>74700.234219999998</v>
      </c>
      <c r="O501" s="1">
        <v>1611.2048199999999</v>
      </c>
      <c r="P501" s="1">
        <v>182186.94897999999</v>
      </c>
      <c r="Q501" s="1">
        <v>71666.42211</v>
      </c>
      <c r="R501" s="1">
        <v>77530.204700000002</v>
      </c>
      <c r="S501" s="1">
        <v>5334.8334500000001</v>
      </c>
      <c r="T501" s="1">
        <v>64701.599040000001</v>
      </c>
      <c r="U501" s="1">
        <v>0</v>
      </c>
      <c r="V501" s="1">
        <v>28943.39387</v>
      </c>
      <c r="W501" s="1">
        <v>11530.78535</v>
      </c>
      <c r="X501" s="1">
        <v>7536.9618899999996</v>
      </c>
      <c r="Y501" s="1">
        <v>14344.475990000001</v>
      </c>
      <c r="Z501">
        <v>4660.3834399999996</v>
      </c>
      <c r="AA501">
        <v>4.0201000000000002</v>
      </c>
      <c r="AB501">
        <v>0</v>
      </c>
      <c r="AC501">
        <v>113.39391000000001</v>
      </c>
      <c r="AD501">
        <v>4940.9728800000003</v>
      </c>
      <c r="AE501">
        <v>-914.32610999999997</v>
      </c>
      <c r="AF501" t="s">
        <v>121</v>
      </c>
      <c r="AG501">
        <v>647.14469999999994</v>
      </c>
      <c r="AH501">
        <v>36.088500000000003</v>
      </c>
      <c r="AI501" t="s">
        <v>3120</v>
      </c>
    </row>
    <row r="502" spans="1:35" x14ac:dyDescent="0.25">
      <c r="A502" t="s">
        <v>113</v>
      </c>
      <c r="B502" t="s">
        <v>30</v>
      </c>
      <c r="C502" s="1" t="s">
        <v>103</v>
      </c>
      <c r="D502" s="2" t="s">
        <v>62</v>
      </c>
      <c r="E502" s="1">
        <v>35132.267919999998</v>
      </c>
      <c r="F502" s="1">
        <v>5062.8223900000003</v>
      </c>
      <c r="G502" s="1">
        <v>19625.205290000002</v>
      </c>
      <c r="H502" s="1">
        <v>21613.574809999998</v>
      </c>
      <c r="I502" s="1">
        <v>60969.94713</v>
      </c>
      <c r="J502" s="1">
        <v>175446.93020999999</v>
      </c>
      <c r="K502" s="1">
        <v>48697.775959999999</v>
      </c>
      <c r="L502" s="1">
        <v>100424.95664</v>
      </c>
      <c r="M502" s="1">
        <v>0</v>
      </c>
      <c r="N502" s="1">
        <v>72367.310280000005</v>
      </c>
      <c r="O502" s="1">
        <v>1519.2258200000001</v>
      </c>
      <c r="P502" s="1">
        <v>175446.93020999999</v>
      </c>
      <c r="Q502" s="1">
        <v>66689.980859999996</v>
      </c>
      <c r="R502" s="1">
        <v>75021.973570000002</v>
      </c>
      <c r="S502" s="1">
        <v>5371.2335700000003</v>
      </c>
      <c r="T502" s="1">
        <v>63334.957999999999</v>
      </c>
      <c r="U502" s="1">
        <v>0</v>
      </c>
      <c r="V502" s="1">
        <v>27194.0782</v>
      </c>
      <c r="W502" s="1">
        <v>9608.1413300000004</v>
      </c>
      <c r="X502" s="1">
        <v>6427.4426199999998</v>
      </c>
      <c r="Y502" s="1">
        <v>13279.877469999999</v>
      </c>
      <c r="Z502">
        <v>3754.80978</v>
      </c>
      <c r="AA502">
        <v>13.0261</v>
      </c>
      <c r="AB502">
        <v>0</v>
      </c>
      <c r="AC502">
        <v>73.147779999999997</v>
      </c>
      <c r="AD502">
        <v>17545.647430000001</v>
      </c>
      <c r="AE502">
        <v>-731.51329999999996</v>
      </c>
      <c r="AF502" t="s">
        <v>121</v>
      </c>
      <c r="AG502">
        <v>-2156.2658099999999</v>
      </c>
      <c r="AH502" t="s">
        <v>124</v>
      </c>
      <c r="AI502" t="s">
        <v>3117</v>
      </c>
    </row>
    <row r="503" spans="1:35" x14ac:dyDescent="0.25">
      <c r="A503" t="s">
        <v>113</v>
      </c>
      <c r="B503" t="s">
        <v>30</v>
      </c>
      <c r="C503" s="1" t="s">
        <v>103</v>
      </c>
      <c r="D503" s="2" t="s">
        <v>63</v>
      </c>
      <c r="E503" s="1">
        <v>33534.912839999997</v>
      </c>
      <c r="F503" s="1">
        <v>1545.2776799999999</v>
      </c>
      <c r="G503" s="1">
        <v>19606.810700000002</v>
      </c>
      <c r="H503" s="1">
        <v>20442.652770000001</v>
      </c>
      <c r="I503" s="1">
        <v>59179.030709999999</v>
      </c>
      <c r="J503" s="1">
        <v>173412.17777000001</v>
      </c>
      <c r="K503" s="1">
        <v>48290.802349999998</v>
      </c>
      <c r="L503" s="1">
        <v>102613.09509</v>
      </c>
      <c r="M503" s="1">
        <v>0</v>
      </c>
      <c r="N503" s="1">
        <v>68322.620800000004</v>
      </c>
      <c r="O503" s="1">
        <v>1519.63051</v>
      </c>
      <c r="P503" s="1">
        <v>173412.17777000001</v>
      </c>
      <c r="Q503" s="1">
        <v>62239.374280000004</v>
      </c>
      <c r="R503" s="1">
        <v>70799.082680000007</v>
      </c>
      <c r="S503" s="1">
        <v>5406.8375599999999</v>
      </c>
      <c r="T503" s="1">
        <v>62017.510249999999</v>
      </c>
      <c r="U503" s="1">
        <v>0</v>
      </c>
      <c r="V503" s="1">
        <v>26542.81683</v>
      </c>
      <c r="W503" s="1">
        <v>9743.4923799999997</v>
      </c>
      <c r="X503" s="1">
        <v>6726.0776299999998</v>
      </c>
      <c r="Y503" s="1">
        <v>12665.875830000001</v>
      </c>
      <c r="Z503">
        <v>4106.8245900000002</v>
      </c>
      <c r="AA503">
        <v>15.728899999999999</v>
      </c>
      <c r="AB503">
        <v>0</v>
      </c>
      <c r="AC503">
        <v>57.892629999999997</v>
      </c>
      <c r="AD503">
        <v>15814.72345</v>
      </c>
      <c r="AE503">
        <v>-989.03242</v>
      </c>
      <c r="AF503" t="s">
        <v>121</v>
      </c>
      <c r="AG503">
        <v>452.53762</v>
      </c>
      <c r="AH503">
        <v>21.0046</v>
      </c>
      <c r="AI503" t="s">
        <v>3118</v>
      </c>
    </row>
    <row r="504" spans="1:35" x14ac:dyDescent="0.25">
      <c r="A504" t="s">
        <v>113</v>
      </c>
      <c r="B504" t="s">
        <v>30</v>
      </c>
      <c r="C504" s="1" t="s">
        <v>103</v>
      </c>
      <c r="D504" s="2" t="s">
        <v>64</v>
      </c>
      <c r="E504" s="1">
        <v>33053.77637</v>
      </c>
      <c r="F504" s="1">
        <v>1845.6847700000001</v>
      </c>
      <c r="G504" s="1">
        <v>17976.74797</v>
      </c>
      <c r="H504" s="1">
        <v>19298.669000000002</v>
      </c>
      <c r="I504" s="1">
        <v>58018.542260000002</v>
      </c>
      <c r="J504" s="1">
        <v>169531.40909</v>
      </c>
      <c r="K504" s="1">
        <v>47506.110789999999</v>
      </c>
      <c r="L504" s="1">
        <v>100715.51079</v>
      </c>
      <c r="M504" s="1">
        <v>0</v>
      </c>
      <c r="N504" s="1">
        <v>66514.389429999996</v>
      </c>
      <c r="O504" s="1">
        <v>1523.2830300000001</v>
      </c>
      <c r="P504" s="1">
        <v>169531.40909</v>
      </c>
      <c r="Q504" s="1">
        <v>61222.120819999996</v>
      </c>
      <c r="R504" s="1">
        <v>68815.898289999997</v>
      </c>
      <c r="S504" s="1">
        <v>5406.83979</v>
      </c>
      <c r="T504" s="1">
        <v>60975.31439</v>
      </c>
      <c r="U504" s="1">
        <v>0</v>
      </c>
      <c r="V504" s="1">
        <v>25591.21357</v>
      </c>
      <c r="W504" s="1">
        <v>9698.1883699999998</v>
      </c>
      <c r="X504" s="1">
        <v>6457.9249</v>
      </c>
      <c r="Y504" s="1">
        <v>12863.043470000001</v>
      </c>
      <c r="Z504">
        <v>3514.69263</v>
      </c>
      <c r="AA504">
        <v>6.9523000000000001</v>
      </c>
      <c r="AB504">
        <v>0</v>
      </c>
      <c r="AC504">
        <v>54.684649999999998</v>
      </c>
      <c r="AD504">
        <v>16409.09765</v>
      </c>
      <c r="AE504">
        <v>-1110.0102300000001</v>
      </c>
      <c r="AF504" t="s">
        <v>121</v>
      </c>
      <c r="AG504">
        <v>974.91431</v>
      </c>
      <c r="AH504">
        <v>32.6892</v>
      </c>
      <c r="AI504" t="s">
        <v>3119</v>
      </c>
    </row>
    <row r="505" spans="1:35" x14ac:dyDescent="0.25">
      <c r="A505" t="s">
        <v>113</v>
      </c>
      <c r="B505" t="s">
        <v>30</v>
      </c>
      <c r="C505" s="1" t="s">
        <v>103</v>
      </c>
      <c r="D505" s="2" t="s">
        <v>65</v>
      </c>
      <c r="E505" s="1">
        <v>33752.771809999998</v>
      </c>
      <c r="F505" s="1">
        <v>860.61884999999995</v>
      </c>
      <c r="G505" s="1">
        <v>18887.67741</v>
      </c>
      <c r="H505" s="1">
        <v>20227.829900000001</v>
      </c>
      <c r="I505" s="1">
        <v>58793.426890000002</v>
      </c>
      <c r="J505" s="1">
        <v>170028.01152</v>
      </c>
      <c r="K505" s="1">
        <v>48689.166649999999</v>
      </c>
      <c r="L505" s="1">
        <v>102138.98808</v>
      </c>
      <c r="M505" s="1">
        <v>0</v>
      </c>
      <c r="N505" s="1">
        <v>65428.664660000002</v>
      </c>
      <c r="O505" s="1">
        <v>1534.6906100000001</v>
      </c>
      <c r="P505" s="1">
        <v>170028.01152</v>
      </c>
      <c r="Q505" s="1">
        <v>60205.328260000002</v>
      </c>
      <c r="R505" s="1">
        <v>67889.023440000004</v>
      </c>
      <c r="S505" s="1">
        <v>5406.8411900000001</v>
      </c>
      <c r="T505" s="1">
        <v>61068.323790000002</v>
      </c>
      <c r="U505" s="1">
        <v>0</v>
      </c>
      <c r="V505" s="1">
        <v>26598.97798</v>
      </c>
      <c r="W505" s="1">
        <v>10612.95083</v>
      </c>
      <c r="X505" s="1">
        <v>6852.2512200000001</v>
      </c>
      <c r="Y505" s="1">
        <v>12234.34996</v>
      </c>
      <c r="Z505">
        <v>4448.0449099999996</v>
      </c>
      <c r="AA505">
        <v>3.4605000000000001</v>
      </c>
      <c r="AB505">
        <v>0</v>
      </c>
      <c r="AC505">
        <v>94.134529999999998</v>
      </c>
      <c r="AD505">
        <v>4448.7803400000003</v>
      </c>
      <c r="AE505">
        <v>-987.09419000000003</v>
      </c>
      <c r="AF505" t="s">
        <v>121</v>
      </c>
      <c r="AG505">
        <v>678.75337000000002</v>
      </c>
      <c r="AH505">
        <v>40.4726</v>
      </c>
      <c r="AI505" t="s">
        <v>3120</v>
      </c>
    </row>
    <row r="506" spans="1:35" x14ac:dyDescent="0.25">
      <c r="A506" t="s">
        <v>113</v>
      </c>
      <c r="B506" t="s">
        <v>30</v>
      </c>
      <c r="C506" s="1" t="s">
        <v>103</v>
      </c>
      <c r="D506" s="2" t="s">
        <v>66</v>
      </c>
      <c r="E506" s="1">
        <v>29987.732749999999</v>
      </c>
      <c r="F506" s="1">
        <v>1445.95281</v>
      </c>
      <c r="G506" s="1">
        <v>0</v>
      </c>
      <c r="H506" s="1">
        <v>0</v>
      </c>
      <c r="I506" s="1">
        <v>0</v>
      </c>
      <c r="J506" s="1">
        <v>0</v>
      </c>
      <c r="K506" s="1">
        <v>0</v>
      </c>
      <c r="L506" s="1">
        <v>0</v>
      </c>
      <c r="M506" s="1">
        <v>0</v>
      </c>
      <c r="N506" s="1">
        <v>0</v>
      </c>
      <c r="O506" s="1">
        <v>0</v>
      </c>
      <c r="P506" s="1">
        <v>0</v>
      </c>
      <c r="Q506" s="1">
        <v>0</v>
      </c>
      <c r="R506" s="1">
        <v>0</v>
      </c>
      <c r="S506" s="1">
        <v>5406.8456999999999</v>
      </c>
      <c r="T506" s="1">
        <v>0</v>
      </c>
      <c r="U506" s="1">
        <v>0</v>
      </c>
      <c r="V506" s="1">
        <v>23440.923709999999</v>
      </c>
      <c r="W506" s="1">
        <v>0</v>
      </c>
      <c r="X506" s="1">
        <v>0</v>
      </c>
      <c r="Y506" s="1">
        <v>0</v>
      </c>
      <c r="Z506">
        <v>3257.8670499999998</v>
      </c>
      <c r="AA506">
        <v>-3.7522000000000002</v>
      </c>
      <c r="AB506">
        <v>0</v>
      </c>
      <c r="AC506">
        <v>49.147750000000002</v>
      </c>
      <c r="AD506">
        <v>0</v>
      </c>
      <c r="AE506">
        <v>-1402.9378200000001</v>
      </c>
      <c r="AF506" t="s">
        <v>121</v>
      </c>
      <c r="AG506">
        <v>637.74729000000002</v>
      </c>
      <c r="AH506">
        <v>28.534600000000001</v>
      </c>
      <c r="AI506" t="s">
        <v>3117</v>
      </c>
    </row>
    <row r="507" spans="1:35" x14ac:dyDescent="0.25">
      <c r="A507" t="s">
        <v>113</v>
      </c>
      <c r="B507" t="s">
        <v>30</v>
      </c>
      <c r="C507" s="1" t="s">
        <v>103</v>
      </c>
      <c r="D507" s="2" t="s">
        <v>67</v>
      </c>
      <c r="E507" s="1">
        <v>32218.888640000001</v>
      </c>
      <c r="F507" s="1">
        <v>1748.6645000000001</v>
      </c>
      <c r="G507" s="1">
        <v>16585.623039999999</v>
      </c>
      <c r="H507" s="1">
        <v>17411.048839999999</v>
      </c>
      <c r="I507" s="1">
        <v>55966.802360000001</v>
      </c>
      <c r="J507" s="1">
        <v>167745.69959</v>
      </c>
      <c r="K507" s="1">
        <v>48691.937010000001</v>
      </c>
      <c r="L507" s="1">
        <v>100560.02800000001</v>
      </c>
      <c r="M507" s="1">
        <v>0</v>
      </c>
      <c r="N507" s="1">
        <v>64818.917739999997</v>
      </c>
      <c r="O507" s="1">
        <v>1689.6370999999999</v>
      </c>
      <c r="P507" s="1">
        <v>167745.69959</v>
      </c>
      <c r="Q507" s="1">
        <v>64020.477859999999</v>
      </c>
      <c r="R507" s="1">
        <v>67185.671589999998</v>
      </c>
      <c r="S507" s="1">
        <v>5406.8476199999996</v>
      </c>
      <c r="T507" s="1">
        <v>59913.847470000001</v>
      </c>
      <c r="U507" s="1">
        <v>0</v>
      </c>
      <c r="V507" s="1">
        <v>24911.09316</v>
      </c>
      <c r="W507" s="1">
        <v>9724.5419299999994</v>
      </c>
      <c r="X507" s="1">
        <v>6830.3331399999997</v>
      </c>
      <c r="Y507" s="1">
        <v>12263.14471</v>
      </c>
      <c r="Z507">
        <v>3797.7881400000001</v>
      </c>
      <c r="AA507">
        <v>-9.8946000000000005</v>
      </c>
      <c r="AB507">
        <v>0</v>
      </c>
      <c r="AC507">
        <v>42.152549999999998</v>
      </c>
      <c r="AD507">
        <v>15298.57295</v>
      </c>
      <c r="AE507">
        <v>-867.96344999999997</v>
      </c>
      <c r="AF507" t="s">
        <v>121</v>
      </c>
      <c r="AG507">
        <v>778.35595000000001</v>
      </c>
      <c r="AH507">
        <v>29.134399999999999</v>
      </c>
      <c r="AI507" t="s">
        <v>3118</v>
      </c>
    </row>
    <row r="508" spans="1:35" x14ac:dyDescent="0.25">
      <c r="A508" t="s">
        <v>113</v>
      </c>
      <c r="B508" t="s">
        <v>30</v>
      </c>
      <c r="C508" s="1" t="s">
        <v>103</v>
      </c>
      <c r="D508" s="2" t="s">
        <v>68</v>
      </c>
      <c r="E508" s="1">
        <v>33806.220840000002</v>
      </c>
      <c r="F508" s="1">
        <v>1701.14409</v>
      </c>
      <c r="G508" s="1">
        <v>16289.07861</v>
      </c>
      <c r="H508" s="1">
        <v>17203.387930000001</v>
      </c>
      <c r="I508" s="1">
        <v>55999.08223</v>
      </c>
      <c r="J508" s="1">
        <v>166538.39288</v>
      </c>
      <c r="K508" s="1">
        <v>50362.031020000002</v>
      </c>
      <c r="L508" s="1">
        <v>101034.41793</v>
      </c>
      <c r="M508" s="1">
        <v>0</v>
      </c>
      <c r="N508" s="1">
        <v>63264.839749999999</v>
      </c>
      <c r="O508" s="1">
        <v>1666.27385</v>
      </c>
      <c r="P508" s="1">
        <v>166538.39288</v>
      </c>
      <c r="Q508" s="1">
        <v>61684.276010000001</v>
      </c>
      <c r="R508" s="1">
        <v>65503.974950000003</v>
      </c>
      <c r="S508" s="1">
        <v>5406.8492900000001</v>
      </c>
      <c r="T508" s="1">
        <v>59738.40726</v>
      </c>
      <c r="U508" s="1">
        <v>0</v>
      </c>
      <c r="V508" s="1">
        <v>26073.907039999998</v>
      </c>
      <c r="W508" s="1">
        <v>9163.6687199999997</v>
      </c>
      <c r="X508" s="1">
        <v>6698.7971200000002</v>
      </c>
      <c r="Y508" s="1">
        <v>11983.231379999999</v>
      </c>
      <c r="Z508">
        <v>3521.7195000000002</v>
      </c>
      <c r="AA508">
        <v>-6.2900999999999998</v>
      </c>
      <c r="AB508">
        <v>0</v>
      </c>
      <c r="AC508">
        <v>42.33896</v>
      </c>
      <c r="AD508">
        <v>15544.446470000001</v>
      </c>
      <c r="AE508">
        <v>-1289.01109</v>
      </c>
      <c r="AF508" t="s">
        <v>121</v>
      </c>
      <c r="AG508">
        <v>960.37778000000003</v>
      </c>
      <c r="AH508">
        <v>34.186700000000002</v>
      </c>
      <c r="AI508" t="s">
        <v>3119</v>
      </c>
    </row>
    <row r="509" spans="1:35" x14ac:dyDescent="0.25">
      <c r="A509" t="s">
        <v>113</v>
      </c>
      <c r="B509" t="s">
        <v>30</v>
      </c>
      <c r="C509" s="1" t="s">
        <v>103</v>
      </c>
      <c r="D509" s="2" t="s">
        <v>69</v>
      </c>
      <c r="E509" s="1">
        <v>32374.117450000002</v>
      </c>
      <c r="F509" s="1">
        <v>136.8058</v>
      </c>
      <c r="G509" s="1">
        <v>15641.29513</v>
      </c>
      <c r="H509" s="1">
        <v>16558.302919999998</v>
      </c>
      <c r="I509" s="1">
        <v>55550.246700000003</v>
      </c>
      <c r="J509" s="1">
        <v>162240.06035000001</v>
      </c>
      <c r="K509" s="1">
        <v>48685.92697</v>
      </c>
      <c r="L509" s="1">
        <v>99657.400290000005</v>
      </c>
      <c r="M509" s="1">
        <v>0</v>
      </c>
      <c r="N509" s="1">
        <v>60176.510289999998</v>
      </c>
      <c r="O509" s="1">
        <v>1522.9440400000001</v>
      </c>
      <c r="P509" s="1">
        <v>162240.06035000001</v>
      </c>
      <c r="Q509" s="1">
        <v>55129.144910000003</v>
      </c>
      <c r="R509" s="1">
        <v>62582.660060000002</v>
      </c>
      <c r="S509" s="1">
        <v>5406.8505599999999</v>
      </c>
      <c r="T509" s="1">
        <v>58083.372259999996</v>
      </c>
      <c r="U509" s="1">
        <v>0</v>
      </c>
      <c r="V509" s="1">
        <v>25000.212479999998</v>
      </c>
      <c r="W509" s="1">
        <v>10039.524289999999</v>
      </c>
      <c r="X509" s="1">
        <v>7357.7248399999999</v>
      </c>
      <c r="Y509" s="1">
        <v>11688.25152</v>
      </c>
      <c r="Z509">
        <v>5319.1480300000003</v>
      </c>
      <c r="AA509">
        <v>-9.8518000000000008</v>
      </c>
      <c r="AB509">
        <v>0</v>
      </c>
      <c r="AC509">
        <v>41.464930000000003</v>
      </c>
      <c r="AD509">
        <v>5275.2044599999999</v>
      </c>
      <c r="AE509">
        <v>-1425.2802899999999</v>
      </c>
      <c r="AF509" t="s">
        <v>121</v>
      </c>
      <c r="AG509">
        <v>365.08987000000002</v>
      </c>
      <c r="AH509">
        <v>57.701900000000002</v>
      </c>
      <c r="AI509" t="s">
        <v>3120</v>
      </c>
    </row>
    <row r="510" spans="1:35" x14ac:dyDescent="0.25">
      <c r="A510" t="s">
        <v>113</v>
      </c>
      <c r="B510" t="s">
        <v>30</v>
      </c>
      <c r="C510" s="1" t="s">
        <v>103</v>
      </c>
      <c r="D510" s="2" t="s">
        <v>70</v>
      </c>
      <c r="E510" s="1">
        <v>30262.530739999998</v>
      </c>
      <c r="F510" s="1">
        <v>127.8827</v>
      </c>
      <c r="G510" s="1">
        <v>14621.09895</v>
      </c>
      <c r="H510" s="1">
        <v>15478.295340000001</v>
      </c>
      <c r="I510" s="1">
        <v>51927.00778</v>
      </c>
      <c r="J510" s="1">
        <v>151658.0281</v>
      </c>
      <c r="K510" s="1">
        <v>45510.410089999998</v>
      </c>
      <c r="L510" s="1">
        <v>93157.292849999998</v>
      </c>
      <c r="M510" s="1">
        <v>0</v>
      </c>
      <c r="N510" s="1">
        <v>56251.525479999997</v>
      </c>
      <c r="O510" s="1">
        <v>1423.6107300000001</v>
      </c>
      <c r="P510" s="1">
        <v>151658.0281</v>
      </c>
      <c r="Q510" s="1">
        <v>51533.372150000003</v>
      </c>
      <c r="R510" s="1">
        <v>58500.735249999998</v>
      </c>
      <c r="S510" s="1">
        <v>5406.8505599999999</v>
      </c>
      <c r="T510" s="1">
        <v>54294.911399999997</v>
      </c>
      <c r="U510" s="1">
        <v>0</v>
      </c>
      <c r="V510" s="1">
        <v>23369.585279999999</v>
      </c>
      <c r="W510" s="1">
        <v>9384.7009999999991</v>
      </c>
      <c r="X510" s="1">
        <v>6877.8206700000001</v>
      </c>
      <c r="Y510" s="1">
        <v>10925.89077</v>
      </c>
      <c r="Z510">
        <v>4972.2090900000003</v>
      </c>
      <c r="AA510">
        <v>10.565200000000001</v>
      </c>
      <c r="AB510">
        <v>0</v>
      </c>
      <c r="AC510">
        <v>38.760399999999997</v>
      </c>
      <c r="AD510">
        <v>4931.1317099999997</v>
      </c>
      <c r="AE510">
        <v>-1332.3170399999999</v>
      </c>
      <c r="AF510" t="s">
        <v>121</v>
      </c>
      <c r="AG510">
        <v>341.27706000000001</v>
      </c>
      <c r="AH510">
        <v>57.701900000000002</v>
      </c>
      <c r="AI510" t="s">
        <v>3117</v>
      </c>
    </row>
    <row r="511" spans="1:35" x14ac:dyDescent="0.25">
      <c r="A511" t="s">
        <v>113</v>
      </c>
      <c r="B511" t="s">
        <v>30</v>
      </c>
      <c r="C511" s="1" t="s">
        <v>103</v>
      </c>
      <c r="D511" s="2" t="s">
        <v>72</v>
      </c>
      <c r="E511" s="1">
        <v>30244.097959999999</v>
      </c>
      <c r="F511" s="1">
        <v>1066.94786</v>
      </c>
      <c r="G511" s="1">
        <v>13727.206179999999</v>
      </c>
      <c r="H511" s="1">
        <v>14239.161749999999</v>
      </c>
      <c r="I511" s="1">
        <v>50628.21327</v>
      </c>
      <c r="J511" s="1">
        <v>153023.50482</v>
      </c>
      <c r="K511" s="1">
        <v>42160.513599999998</v>
      </c>
      <c r="L511" s="1">
        <v>91269.421709999995</v>
      </c>
      <c r="M511" s="1">
        <v>0</v>
      </c>
      <c r="N511" s="1">
        <v>59626.768580000004</v>
      </c>
      <c r="O511" s="1">
        <v>1429.1393800000001</v>
      </c>
      <c r="P511" s="1">
        <v>153023.50482</v>
      </c>
      <c r="Q511" s="1">
        <v>52764.931900000003</v>
      </c>
      <c r="R511" s="1">
        <v>61754.08311</v>
      </c>
      <c r="S511" s="1">
        <v>5406.8556900000003</v>
      </c>
      <c r="T511" s="1">
        <v>56807.075040000003</v>
      </c>
      <c r="U511" s="1">
        <v>0</v>
      </c>
      <c r="V511" s="1">
        <v>23624.713360000002</v>
      </c>
      <c r="W511" s="1">
        <v>8286.3408299999992</v>
      </c>
      <c r="X511" s="1">
        <v>22670.748339999998</v>
      </c>
      <c r="Y511" s="1">
        <v>11452.57465</v>
      </c>
      <c r="Z511">
        <v>4001.0607500000001</v>
      </c>
      <c r="AA511">
        <v>20.117599999999999</v>
      </c>
      <c r="AB511">
        <v>0</v>
      </c>
      <c r="AC511">
        <v>16.661799999999999</v>
      </c>
      <c r="AD511">
        <v>16509.174739999999</v>
      </c>
      <c r="AE511">
        <v>-1066.4885200000001</v>
      </c>
      <c r="AF511" t="s">
        <v>121</v>
      </c>
      <c r="AG511">
        <v>572.91520000000003</v>
      </c>
      <c r="AH511">
        <v>32.520299999999999</v>
      </c>
      <c r="AI511" t="s">
        <v>3118</v>
      </c>
    </row>
    <row r="512" spans="1:35" x14ac:dyDescent="0.25">
      <c r="A512" t="s">
        <v>113</v>
      </c>
      <c r="B512" t="s">
        <v>30</v>
      </c>
      <c r="C512" s="1" t="s">
        <v>103</v>
      </c>
      <c r="D512" s="2" t="s">
        <v>71</v>
      </c>
      <c r="E512" s="1">
        <v>30292.412540000001</v>
      </c>
      <c r="F512" s="1">
        <v>1521.15293</v>
      </c>
      <c r="G512" s="1">
        <v>13499.043530000001</v>
      </c>
      <c r="H512" s="1">
        <v>14236.63962</v>
      </c>
      <c r="I512" s="1">
        <v>52544.285309999999</v>
      </c>
      <c r="J512" s="1">
        <v>154525.78310999999</v>
      </c>
      <c r="K512" s="1">
        <v>45926.697310000003</v>
      </c>
      <c r="L512" s="1">
        <v>92318.913849999997</v>
      </c>
      <c r="M512" s="1">
        <v>0</v>
      </c>
      <c r="N512" s="1">
        <v>60057.278059999997</v>
      </c>
      <c r="O512" s="1">
        <v>1399.1660099999999</v>
      </c>
      <c r="P512" s="1">
        <v>154525.78310999999</v>
      </c>
      <c r="Q512" s="1">
        <v>50940.630340000003</v>
      </c>
      <c r="R512" s="1">
        <v>62206.869259999999</v>
      </c>
      <c r="S512" s="1">
        <v>5406.8589599999996</v>
      </c>
      <c r="T512" s="1">
        <v>56841.390850000003</v>
      </c>
      <c r="U512" s="1">
        <v>0</v>
      </c>
      <c r="V512" s="1">
        <v>23594.81637</v>
      </c>
      <c r="W512" s="1">
        <v>9086.4841899999992</v>
      </c>
      <c r="X512" s="1">
        <v>6675.6828400000004</v>
      </c>
      <c r="Y512" s="1">
        <v>11915.609329999999</v>
      </c>
      <c r="Z512">
        <v>3552.6410999999998</v>
      </c>
      <c r="AA512">
        <v>23.976400000000002</v>
      </c>
      <c r="AB512">
        <v>0</v>
      </c>
      <c r="AC512">
        <v>24.260020000000001</v>
      </c>
      <c r="AD512">
        <v>17702.052589999999</v>
      </c>
      <c r="AE512">
        <v>-1530.5887399999999</v>
      </c>
      <c r="AF512" t="s">
        <v>121</v>
      </c>
      <c r="AG512">
        <v>641.46361999999999</v>
      </c>
      <c r="AH512">
        <v>27.787199999999999</v>
      </c>
      <c r="AI512" t="s">
        <v>3119</v>
      </c>
    </row>
    <row r="513" spans="1:35" x14ac:dyDescent="0.25">
      <c r="A513" t="s">
        <v>113</v>
      </c>
      <c r="B513" t="s">
        <v>30</v>
      </c>
      <c r="C513" s="1" t="s">
        <v>103</v>
      </c>
      <c r="D513" s="2" t="s">
        <v>73</v>
      </c>
      <c r="E513" s="1">
        <v>33628.469700000001</v>
      </c>
      <c r="F513" s="1">
        <v>704.30037000000004</v>
      </c>
      <c r="G513" s="1">
        <v>12265.43903</v>
      </c>
      <c r="H513" s="1">
        <v>13038.070100000001</v>
      </c>
      <c r="I513" s="1">
        <v>52472.207049999997</v>
      </c>
      <c r="J513" s="1">
        <v>153561.44148000001</v>
      </c>
      <c r="K513" s="1">
        <v>44179.132469999997</v>
      </c>
      <c r="L513" s="1">
        <v>92032.804550000001</v>
      </c>
      <c r="M513" s="1">
        <v>0</v>
      </c>
      <c r="N513" s="1">
        <v>59243.496460000002</v>
      </c>
      <c r="O513" s="1">
        <v>1426.1022</v>
      </c>
      <c r="P513" s="1">
        <v>153561.44148000001</v>
      </c>
      <c r="Q513" s="1">
        <v>50700.667719999998</v>
      </c>
      <c r="R513" s="1">
        <v>61528.636930000001</v>
      </c>
      <c r="S513" s="1">
        <v>5406.86078</v>
      </c>
      <c r="T513" s="1">
        <v>57138.404329999998</v>
      </c>
      <c r="U513" s="1">
        <v>0</v>
      </c>
      <c r="V513" s="1">
        <v>28136.70361</v>
      </c>
      <c r="W513" s="1">
        <v>9648.6209099999996</v>
      </c>
      <c r="X513" s="1">
        <v>6839.5784299999996</v>
      </c>
      <c r="Y513" s="1">
        <v>12486.97416</v>
      </c>
      <c r="Z513">
        <v>3293.05782</v>
      </c>
      <c r="AA513">
        <v>7.2906000000000004</v>
      </c>
      <c r="AB513">
        <v>0</v>
      </c>
      <c r="AC513">
        <v>63.588630000000002</v>
      </c>
      <c r="AD513">
        <v>5948.7291800000003</v>
      </c>
      <c r="AE513">
        <v>7664.1888300000001</v>
      </c>
      <c r="AF513" t="s">
        <v>121</v>
      </c>
      <c r="AG513">
        <v>324.2937</v>
      </c>
      <c r="AH513">
        <v>27.1082</v>
      </c>
      <c r="AI513" t="s">
        <v>3120</v>
      </c>
    </row>
    <row r="514" spans="1:35" x14ac:dyDescent="0.25">
      <c r="A514" t="s">
        <v>113</v>
      </c>
      <c r="B514" t="s">
        <v>30</v>
      </c>
      <c r="C514" s="1" t="s">
        <v>103</v>
      </c>
      <c r="D514" s="2" t="s">
        <v>74</v>
      </c>
      <c r="E514" s="1">
        <v>27460.99064</v>
      </c>
      <c r="F514" s="1">
        <v>1139.4849899999999</v>
      </c>
      <c r="G514" s="1">
        <v>11114.995150000001</v>
      </c>
      <c r="H514" s="1">
        <v>11114.995150000001</v>
      </c>
      <c r="I514" s="1">
        <v>52913.542580000001</v>
      </c>
      <c r="J514" s="1">
        <v>148782.05343999999</v>
      </c>
      <c r="K514" s="1">
        <v>43199.657570000003</v>
      </c>
      <c r="L514" s="1">
        <v>90273.143419999993</v>
      </c>
      <c r="M514" s="1">
        <v>0</v>
      </c>
      <c r="N514" s="1">
        <v>56615.992380000003</v>
      </c>
      <c r="O514" s="1">
        <v>1428.2959699999999</v>
      </c>
      <c r="P514" s="1">
        <v>148782.05343999999</v>
      </c>
      <c r="Q514" s="1">
        <v>56649.830699999999</v>
      </c>
      <c r="R514" s="1">
        <v>58508.910029999999</v>
      </c>
      <c r="S514" s="1">
        <v>5406.8649100000002</v>
      </c>
      <c r="T514" s="1">
        <v>57771.361510000002</v>
      </c>
      <c r="U514" s="1">
        <v>0</v>
      </c>
      <c r="V514" s="1">
        <v>20412.353309999999</v>
      </c>
      <c r="W514" s="1">
        <v>8643.4622500000005</v>
      </c>
      <c r="X514" s="1">
        <v>23303.559840000002</v>
      </c>
      <c r="Y514" s="1">
        <v>12425.20757</v>
      </c>
      <c r="Z514">
        <v>4168.6907700000002</v>
      </c>
      <c r="AA514">
        <v>8.9070999999999998</v>
      </c>
      <c r="AB514">
        <v>0</v>
      </c>
      <c r="AC514">
        <v>15.909190000000001</v>
      </c>
      <c r="AD514">
        <v>24385.075629999999</v>
      </c>
      <c r="AE514">
        <v>-4127.1315699999996</v>
      </c>
      <c r="AF514" t="s">
        <v>121</v>
      </c>
      <c r="AG514">
        <v>618.39656000000002</v>
      </c>
      <c r="AH514">
        <v>33.271000000000001</v>
      </c>
      <c r="AI514" t="s">
        <v>3117</v>
      </c>
    </row>
    <row r="515" spans="1:35" x14ac:dyDescent="0.25">
      <c r="A515" t="s">
        <v>113</v>
      </c>
      <c r="B515" t="s">
        <v>30</v>
      </c>
      <c r="C515" s="1" t="s">
        <v>103</v>
      </c>
      <c r="D515" s="2" t="s">
        <v>75</v>
      </c>
      <c r="E515" s="1">
        <v>27482.00462</v>
      </c>
      <c r="F515" s="1">
        <v>1293.50953</v>
      </c>
      <c r="G515" s="1">
        <v>10598.951359999999</v>
      </c>
      <c r="H515" s="1">
        <v>10598.951359999999</v>
      </c>
      <c r="I515" s="1">
        <v>53509.168810000003</v>
      </c>
      <c r="J515" s="1">
        <v>150160.05004</v>
      </c>
      <c r="K515" s="1">
        <v>45250.983099999998</v>
      </c>
      <c r="L515" s="1">
        <v>90754.66446</v>
      </c>
      <c r="M515" s="1">
        <v>0</v>
      </c>
      <c r="N515" s="1">
        <v>57543.41663</v>
      </c>
      <c r="O515" s="1">
        <v>1559.86322</v>
      </c>
      <c r="P515" s="1">
        <v>150160.05004</v>
      </c>
      <c r="Q515" s="1">
        <v>60985.121169999999</v>
      </c>
      <c r="R515" s="1">
        <v>59405.385580000002</v>
      </c>
      <c r="S515" s="1">
        <v>5406.8676299999997</v>
      </c>
      <c r="T515" s="1">
        <v>57286.169600000001</v>
      </c>
      <c r="U515" s="1">
        <v>0</v>
      </c>
      <c r="V515" s="1">
        <v>20700.974750000001</v>
      </c>
      <c r="W515" s="1">
        <v>9797.9942300000002</v>
      </c>
      <c r="X515" s="1">
        <v>24042.542560000002</v>
      </c>
      <c r="Y515" s="1">
        <v>12622.387940000001</v>
      </c>
      <c r="Z515">
        <v>3802.6069900000002</v>
      </c>
      <c r="AA515">
        <v>4.3094999999999999</v>
      </c>
      <c r="AB515">
        <v>0</v>
      </c>
      <c r="AC515">
        <v>18.87876</v>
      </c>
      <c r="AD515">
        <v>23969.616399999999</v>
      </c>
      <c r="AE515">
        <v>-4720.9934700000003</v>
      </c>
      <c r="AF515" t="s">
        <v>121</v>
      </c>
      <c r="AG515">
        <v>458.92433</v>
      </c>
      <c r="AH515">
        <v>24.847000000000001</v>
      </c>
      <c r="AI515" t="s">
        <v>3118</v>
      </c>
    </row>
    <row r="516" spans="1:35" x14ac:dyDescent="0.25">
      <c r="A516" t="s">
        <v>113</v>
      </c>
      <c r="B516" t="s">
        <v>30</v>
      </c>
      <c r="C516" s="1" t="s">
        <v>103</v>
      </c>
      <c r="D516" s="2" t="s">
        <v>76</v>
      </c>
      <c r="E516" s="1">
        <v>29503.66704</v>
      </c>
      <c r="F516" s="1">
        <v>1446.5320200000001</v>
      </c>
      <c r="G516" s="1">
        <v>10935.94283</v>
      </c>
      <c r="H516" s="1">
        <v>10935.94283</v>
      </c>
      <c r="I516" s="1">
        <v>54898.394079999998</v>
      </c>
      <c r="J516" s="1">
        <v>152913.27015</v>
      </c>
      <c r="K516" s="1">
        <v>45335.88263</v>
      </c>
      <c r="L516" s="1">
        <v>92014.135750000001</v>
      </c>
      <c r="M516" s="1">
        <v>0</v>
      </c>
      <c r="N516" s="1">
        <v>59021.689619999997</v>
      </c>
      <c r="O516" s="1">
        <v>1689.46039</v>
      </c>
      <c r="P516" s="1">
        <v>152913.27015</v>
      </c>
      <c r="Q516" s="1">
        <v>65042.403279999999</v>
      </c>
      <c r="R516" s="1">
        <v>60899.134400000003</v>
      </c>
      <c r="S516" s="1">
        <v>5406.8717999999999</v>
      </c>
      <c r="T516" s="1">
        <v>57691.986340000003</v>
      </c>
      <c r="U516" s="1">
        <v>0</v>
      </c>
      <c r="V516" s="1">
        <v>22098.651699999999</v>
      </c>
      <c r="W516" s="1">
        <v>9621.2467099999994</v>
      </c>
      <c r="X516" s="1">
        <v>24952.035639999998</v>
      </c>
      <c r="Y516" s="1">
        <v>12727.38277</v>
      </c>
      <c r="Z516">
        <v>4036.5304700000002</v>
      </c>
      <c r="AA516">
        <v>5.4402999999999997</v>
      </c>
      <c r="AB516">
        <v>0</v>
      </c>
      <c r="AC516">
        <v>7.2962400000000001</v>
      </c>
      <c r="AD516">
        <v>24675.548500000001</v>
      </c>
      <c r="AE516">
        <v>-5484.3953600000004</v>
      </c>
      <c r="AF516" t="s">
        <v>121</v>
      </c>
      <c r="AG516">
        <v>807.58253999999999</v>
      </c>
      <c r="AH516">
        <v>34.454700000000003</v>
      </c>
      <c r="AI516" t="s">
        <v>3119</v>
      </c>
    </row>
    <row r="517" spans="1:35" x14ac:dyDescent="0.25">
      <c r="A517" t="s">
        <v>113</v>
      </c>
      <c r="B517" t="s">
        <v>30</v>
      </c>
      <c r="C517" s="1" t="s">
        <v>103</v>
      </c>
      <c r="D517" s="2" t="s">
        <v>77</v>
      </c>
      <c r="E517" s="1">
        <v>36531.189400000003</v>
      </c>
      <c r="F517" s="1">
        <v>2147.6833099999999</v>
      </c>
      <c r="G517" s="1">
        <v>11593.82209</v>
      </c>
      <c r="H517" s="1">
        <v>12584.788560000001</v>
      </c>
      <c r="I517" s="1">
        <v>53901.485419999997</v>
      </c>
      <c r="J517" s="1">
        <v>155885.74823999999</v>
      </c>
      <c r="K517" s="1">
        <v>46156.385970000003</v>
      </c>
      <c r="L517" s="1">
        <v>92175.909379999997</v>
      </c>
      <c r="M517" s="1">
        <v>0</v>
      </c>
      <c r="N517" s="1">
        <v>61539.911740000003</v>
      </c>
      <c r="O517" s="1">
        <v>1662.1369400000001</v>
      </c>
      <c r="P517" s="1">
        <v>155885.74823999999</v>
      </c>
      <c r="Q517" s="1">
        <v>56640.504330000003</v>
      </c>
      <c r="R517" s="1">
        <v>63709.838860000003</v>
      </c>
      <c r="S517" s="1">
        <v>5406.8735900000001</v>
      </c>
      <c r="T517" s="1">
        <v>57792.665549999998</v>
      </c>
      <c r="U517" s="1">
        <v>0</v>
      </c>
      <c r="V517" s="1">
        <v>30174.744610000002</v>
      </c>
      <c r="W517" s="1">
        <v>10483.90467</v>
      </c>
      <c r="X517" s="1">
        <v>7157.5618299999996</v>
      </c>
      <c r="Y517" s="1">
        <v>12965.274230000001</v>
      </c>
      <c r="Z517">
        <v>2597.6201700000001</v>
      </c>
      <c r="AA517">
        <v>37.0105</v>
      </c>
      <c r="AB517">
        <v>0</v>
      </c>
      <c r="AC517">
        <v>71.83099</v>
      </c>
      <c r="AD517">
        <v>8233.2684700000009</v>
      </c>
      <c r="AE517">
        <v>6156.7264800000003</v>
      </c>
      <c r="AF517" t="s">
        <v>121</v>
      </c>
      <c r="AG517">
        <v>462.47692000000001</v>
      </c>
      <c r="AH517">
        <v>16.7303</v>
      </c>
      <c r="AI517" t="s">
        <v>3120</v>
      </c>
    </row>
    <row r="518" spans="1:35" x14ac:dyDescent="0.25">
      <c r="A518" t="s">
        <v>113</v>
      </c>
      <c r="B518" t="s">
        <v>30</v>
      </c>
      <c r="C518" s="1" t="s">
        <v>103</v>
      </c>
      <c r="D518" s="2" t="s">
        <v>78</v>
      </c>
      <c r="E518" s="1">
        <v>28729.32805</v>
      </c>
      <c r="F518" s="1">
        <v>1528.59716</v>
      </c>
      <c r="G518" s="1">
        <v>11551.059789999999</v>
      </c>
      <c r="H518" s="1">
        <v>11907.25569</v>
      </c>
      <c r="I518" s="1">
        <v>54313.920169999998</v>
      </c>
      <c r="J518" s="1">
        <v>147854.66665</v>
      </c>
      <c r="K518" s="1">
        <v>42653.759100000003</v>
      </c>
      <c r="L518" s="1">
        <v>91105.701440000004</v>
      </c>
      <c r="M518" s="1">
        <v>0</v>
      </c>
      <c r="N518" s="1">
        <v>54959.512150000002</v>
      </c>
      <c r="O518" s="1">
        <v>1627.3608300000001</v>
      </c>
      <c r="P518" s="1">
        <v>147854.66665</v>
      </c>
      <c r="Q518" s="1">
        <v>60356.592230000002</v>
      </c>
      <c r="R518" s="1">
        <v>56748.965219999998</v>
      </c>
      <c r="S518" s="1">
        <v>5406.8766900000001</v>
      </c>
      <c r="T518" s="1">
        <v>57007.405530000004</v>
      </c>
      <c r="U518" s="1">
        <v>0</v>
      </c>
      <c r="V518" s="1">
        <v>21006.618030000001</v>
      </c>
      <c r="W518" s="1">
        <v>9289.4336600000006</v>
      </c>
      <c r="X518" s="1">
        <v>5148.6730600000001</v>
      </c>
      <c r="Y518" s="1">
        <v>12536.12869</v>
      </c>
      <c r="Z518">
        <v>4050.8699799999999</v>
      </c>
      <c r="AA518">
        <v>24.532</v>
      </c>
      <c r="AB518">
        <v>0</v>
      </c>
      <c r="AC518">
        <v>16.842610000000001</v>
      </c>
      <c r="AD518">
        <v>10275.073179999999</v>
      </c>
      <c r="AE518">
        <v>-3937.89804</v>
      </c>
      <c r="AF518" t="s">
        <v>121</v>
      </c>
      <c r="AG518">
        <v>761.87347999999997</v>
      </c>
      <c r="AH518">
        <v>32.2712</v>
      </c>
      <c r="AI518" t="s">
        <v>3117</v>
      </c>
    </row>
    <row r="519" spans="1:35" x14ac:dyDescent="0.25">
      <c r="A519" t="s">
        <v>113</v>
      </c>
      <c r="B519" t="s">
        <v>30</v>
      </c>
      <c r="C519" s="1" t="s">
        <v>103</v>
      </c>
      <c r="D519" s="2" t="s">
        <v>79</v>
      </c>
      <c r="E519" s="1">
        <v>29452.982080000002</v>
      </c>
      <c r="F519" s="1">
        <v>1226.61781</v>
      </c>
      <c r="G519" s="1">
        <v>11538.60238</v>
      </c>
      <c r="H519" s="1">
        <v>11585.73374</v>
      </c>
      <c r="I519" s="1">
        <v>54256.427609999999</v>
      </c>
      <c r="J519" s="1">
        <v>147846.67947999999</v>
      </c>
      <c r="K519" s="1">
        <v>42962.337619999998</v>
      </c>
      <c r="L519" s="1">
        <v>90237.016220000005</v>
      </c>
      <c r="M519" s="1">
        <v>0</v>
      </c>
      <c r="N519" s="1">
        <v>55811.752249999998</v>
      </c>
      <c r="O519" s="1">
        <v>1743.77874</v>
      </c>
      <c r="P519" s="1">
        <v>147846.67947999999</v>
      </c>
      <c r="Q519" s="1">
        <v>63403.742810000003</v>
      </c>
      <c r="R519" s="1">
        <v>57609.663269999997</v>
      </c>
      <c r="S519" s="1">
        <v>5406.8846899999999</v>
      </c>
      <c r="T519" s="1">
        <v>55023.56308</v>
      </c>
      <c r="U519" s="1">
        <v>0</v>
      </c>
      <c r="V519" s="1">
        <v>21917.98734</v>
      </c>
      <c r="W519" s="1">
        <v>9774.1469799999995</v>
      </c>
      <c r="X519" s="1">
        <v>5419.4540299999999</v>
      </c>
      <c r="Y519" s="1">
        <v>12401.661620000001</v>
      </c>
      <c r="Z519">
        <v>4248.0690800000002</v>
      </c>
      <c r="AA519">
        <v>27.250399999999999</v>
      </c>
      <c r="AB519">
        <v>0</v>
      </c>
      <c r="AC519">
        <v>31.48884</v>
      </c>
      <c r="AD519">
        <v>9111.0367900000001</v>
      </c>
      <c r="AE519">
        <v>-4647.1621400000004</v>
      </c>
      <c r="AF519" t="s">
        <v>121</v>
      </c>
      <c r="AG519">
        <v>707.53085999999996</v>
      </c>
      <c r="AH519">
        <v>35.194800000000001</v>
      </c>
      <c r="AI519" t="s">
        <v>3118</v>
      </c>
    </row>
    <row r="520" spans="1:35" x14ac:dyDescent="0.25">
      <c r="A520" t="s">
        <v>113</v>
      </c>
      <c r="B520" t="s">
        <v>30</v>
      </c>
      <c r="C520" s="1" t="s">
        <v>103</v>
      </c>
      <c r="D520" s="2" t="s">
        <v>80</v>
      </c>
      <c r="E520" s="1">
        <v>28556.550940000001</v>
      </c>
      <c r="F520" s="1">
        <v>1234.30899</v>
      </c>
      <c r="G520" s="1">
        <v>11478.663500000001</v>
      </c>
      <c r="H520" s="1">
        <v>11478.663500000001</v>
      </c>
      <c r="I520" s="1">
        <v>53383.634539999999</v>
      </c>
      <c r="J520" s="1">
        <v>143063.28268999999</v>
      </c>
      <c r="K520" s="1">
        <v>41293.806770000003</v>
      </c>
      <c r="L520" s="1">
        <v>87646.780069999993</v>
      </c>
      <c r="M520" s="1">
        <v>0</v>
      </c>
      <c r="N520" s="1">
        <v>53652.57503</v>
      </c>
      <c r="O520" s="1">
        <v>1724.1875600000001</v>
      </c>
      <c r="P520" s="1">
        <v>143063.28268999999</v>
      </c>
      <c r="Q520" s="1">
        <v>61841.77319</v>
      </c>
      <c r="R520" s="1">
        <v>55416.502619999999</v>
      </c>
      <c r="S520" s="1">
        <v>5406.8873999999996</v>
      </c>
      <c r="T520" s="1">
        <v>52553.063759999997</v>
      </c>
      <c r="U520" s="1">
        <v>0</v>
      </c>
      <c r="V520" s="1">
        <v>21405.702290000001</v>
      </c>
      <c r="W520" s="1">
        <v>8889.8077300000004</v>
      </c>
      <c r="X520" s="1">
        <v>23121.768530000001</v>
      </c>
      <c r="Y520" s="1">
        <v>12329.64841</v>
      </c>
      <c r="Z520">
        <v>3859.7509799999998</v>
      </c>
      <c r="AA520">
        <v>16.346499999999999</v>
      </c>
      <c r="AB520">
        <v>0</v>
      </c>
      <c r="AC520">
        <v>30.409590000000001</v>
      </c>
      <c r="AD520">
        <v>23787.504819999998</v>
      </c>
      <c r="AE520">
        <v>-4858.3806000000004</v>
      </c>
      <c r="AF520" t="s">
        <v>121</v>
      </c>
      <c r="AG520">
        <v>713.77900999999997</v>
      </c>
      <c r="AH520">
        <v>34.758699999999997</v>
      </c>
      <c r="AI520" t="s">
        <v>3119</v>
      </c>
    </row>
    <row r="521" spans="1:35" x14ac:dyDescent="0.25">
      <c r="A521" t="s">
        <v>113</v>
      </c>
      <c r="B521" t="s">
        <v>30</v>
      </c>
      <c r="C521" s="1" t="s">
        <v>103</v>
      </c>
      <c r="D521" s="2" t="s">
        <v>81</v>
      </c>
      <c r="E521" s="1">
        <v>29141.250220000002</v>
      </c>
      <c r="F521" s="1">
        <v>804.20406000000003</v>
      </c>
      <c r="G521" s="1">
        <v>12804.58653</v>
      </c>
      <c r="H521" s="1">
        <v>12879.00662</v>
      </c>
      <c r="I521" s="1">
        <v>56510.994489999997</v>
      </c>
      <c r="J521" s="1">
        <v>144756.69964000001</v>
      </c>
      <c r="K521" s="1">
        <v>43409.990940000003</v>
      </c>
      <c r="L521" s="1">
        <v>89494.497579999996</v>
      </c>
      <c r="M521" s="1">
        <v>0</v>
      </c>
      <c r="N521" s="1">
        <v>53543.182959999998</v>
      </c>
      <c r="O521" s="1">
        <v>1816.6251299999999</v>
      </c>
      <c r="P521" s="1">
        <v>144756.69964000001</v>
      </c>
      <c r="Q521" s="1">
        <v>64220.310449999997</v>
      </c>
      <c r="R521" s="1">
        <v>55262.202060000003</v>
      </c>
      <c r="S521" s="1">
        <v>5406.8918700000004</v>
      </c>
      <c r="T521" s="1">
        <v>52010.638740000002</v>
      </c>
      <c r="U521" s="1">
        <v>0</v>
      </c>
      <c r="V521" s="1">
        <v>21769.2664</v>
      </c>
      <c r="W521" s="1">
        <v>10489.028329999999</v>
      </c>
      <c r="X521" s="1">
        <v>10679.77094</v>
      </c>
      <c r="Y521" s="1">
        <v>12903.24358</v>
      </c>
      <c r="Z521">
        <v>4448.8668200000002</v>
      </c>
      <c r="AA521">
        <v>14.1326</v>
      </c>
      <c r="AB521">
        <v>0</v>
      </c>
      <c r="AC521">
        <v>61.7761</v>
      </c>
      <c r="AD521">
        <v>10307.45818</v>
      </c>
      <c r="AE521">
        <v>-4306.2583999999997</v>
      </c>
      <c r="AF521" t="s">
        <v>121</v>
      </c>
      <c r="AG521">
        <v>299.73991000000001</v>
      </c>
      <c r="AH521">
        <v>25.400099999999998</v>
      </c>
      <c r="AI521" t="s">
        <v>3120</v>
      </c>
    </row>
    <row r="522" spans="1:35" x14ac:dyDescent="0.25">
      <c r="A522" t="s">
        <v>113</v>
      </c>
      <c r="B522" t="s">
        <v>30</v>
      </c>
      <c r="C522" s="1" t="s">
        <v>103</v>
      </c>
      <c r="D522" s="2" t="s">
        <v>82</v>
      </c>
      <c r="E522" s="1">
        <v>28045.459449999998</v>
      </c>
      <c r="F522" s="1">
        <v>895.32344000000001</v>
      </c>
      <c r="G522" s="1">
        <v>13393.861000000001</v>
      </c>
      <c r="H522" s="1">
        <v>13536.724749999999</v>
      </c>
      <c r="I522" s="1">
        <v>56215.27291</v>
      </c>
      <c r="J522" s="1">
        <v>144730.70209000001</v>
      </c>
      <c r="K522" s="1">
        <v>44255.922579999999</v>
      </c>
      <c r="L522" s="1">
        <v>88771.328370000003</v>
      </c>
      <c r="M522" s="1">
        <v>0</v>
      </c>
      <c r="N522" s="1">
        <v>54333.499380000001</v>
      </c>
      <c r="O522" s="1">
        <v>1978.3455799999999</v>
      </c>
      <c r="P522" s="1">
        <v>144730.70209000001</v>
      </c>
      <c r="Q522" s="1">
        <v>69507.937309999994</v>
      </c>
      <c r="R522" s="1">
        <v>55959.373720000003</v>
      </c>
      <c r="S522" s="1">
        <v>5406.8955500000002</v>
      </c>
      <c r="T522" s="1">
        <v>52988.115250000003</v>
      </c>
      <c r="U522" s="1">
        <v>0</v>
      </c>
      <c r="V522" s="1">
        <v>20816.89128</v>
      </c>
      <c r="W522" s="1">
        <v>9333.1985100000002</v>
      </c>
      <c r="X522" s="1">
        <v>4738.4242199999999</v>
      </c>
      <c r="Y522" s="1">
        <v>13949.3382</v>
      </c>
      <c r="Z522">
        <v>4101.5897100000002</v>
      </c>
      <c r="AA522">
        <v>24.876999999999999</v>
      </c>
      <c r="AB522">
        <v>0</v>
      </c>
      <c r="AC522">
        <v>31.78218</v>
      </c>
      <c r="AD522">
        <v>9370.5763900000002</v>
      </c>
      <c r="AE522">
        <v>-3648.6502300000002</v>
      </c>
      <c r="AF522" t="s">
        <v>121</v>
      </c>
      <c r="AG522">
        <v>324.82803000000001</v>
      </c>
      <c r="AH522">
        <v>25.268899999999999</v>
      </c>
      <c r="AI522" t="s">
        <v>3117</v>
      </c>
    </row>
    <row r="523" spans="1:35" x14ac:dyDescent="0.25">
      <c r="A523" t="s">
        <v>113</v>
      </c>
      <c r="B523" t="s">
        <v>30</v>
      </c>
      <c r="C523" s="1" t="s">
        <v>103</v>
      </c>
      <c r="D523" s="2" t="s">
        <v>83</v>
      </c>
      <c r="E523" s="1">
        <v>29160.175589999999</v>
      </c>
      <c r="F523" s="1">
        <v>1055.7581600000001</v>
      </c>
      <c r="G523" s="1">
        <v>12598.65237</v>
      </c>
      <c r="H523" s="1">
        <v>12684.2988</v>
      </c>
      <c r="I523" s="1">
        <v>56478.047879999998</v>
      </c>
      <c r="J523" s="1">
        <v>146971.20796</v>
      </c>
      <c r="K523" s="1">
        <v>43637.22064</v>
      </c>
      <c r="L523" s="1">
        <v>88854.785399999993</v>
      </c>
      <c r="M523" s="1">
        <v>0</v>
      </c>
      <c r="N523" s="1">
        <v>56436.116950000003</v>
      </c>
      <c r="O523" s="1">
        <v>2196.9059699999998</v>
      </c>
      <c r="P523" s="1">
        <v>146971.20796</v>
      </c>
      <c r="Q523" s="1">
        <v>76632.3174</v>
      </c>
      <c r="R523" s="1">
        <v>58116.422559999999</v>
      </c>
      <c r="S523" s="1">
        <v>5406.89678</v>
      </c>
      <c r="T523" s="1">
        <v>51602.235670000002</v>
      </c>
      <c r="U523" s="1">
        <v>0</v>
      </c>
      <c r="V523" s="1">
        <v>21862.049790000001</v>
      </c>
      <c r="W523" s="1">
        <v>10168.391670000001</v>
      </c>
      <c r="X523" s="1">
        <v>5793.0159899999999</v>
      </c>
      <c r="Y523" s="1">
        <v>13877.776819999999</v>
      </c>
      <c r="Z523">
        <v>4204.2882399999999</v>
      </c>
      <c r="AA523">
        <v>20.435600000000001</v>
      </c>
      <c r="AB523">
        <v>0</v>
      </c>
      <c r="AC523">
        <v>45.525739999999999</v>
      </c>
      <c r="AD523">
        <v>12238.90143</v>
      </c>
      <c r="AE523">
        <v>-4315.5605500000001</v>
      </c>
      <c r="AF523" t="s">
        <v>121</v>
      </c>
      <c r="AG523">
        <v>575.33703000000003</v>
      </c>
      <c r="AH523">
        <v>33.5032</v>
      </c>
      <c r="AI523" t="s">
        <v>3118</v>
      </c>
    </row>
    <row r="524" spans="1:35" x14ac:dyDescent="0.25">
      <c r="A524" t="s">
        <v>113</v>
      </c>
      <c r="B524" t="s">
        <v>30</v>
      </c>
      <c r="C524" s="1" t="s">
        <v>103</v>
      </c>
      <c r="D524" s="2" t="s">
        <v>84</v>
      </c>
      <c r="E524" s="1">
        <v>30475.528399999999</v>
      </c>
      <c r="F524" s="1">
        <v>1647.97947</v>
      </c>
      <c r="G524" s="1">
        <v>14186.71329</v>
      </c>
      <c r="H524" s="1">
        <v>14186.71329</v>
      </c>
      <c r="I524" s="1">
        <v>56913.223709999998</v>
      </c>
      <c r="J524" s="1">
        <v>144157.69957999999</v>
      </c>
      <c r="K524" s="1">
        <v>42630.263709999999</v>
      </c>
      <c r="L524" s="1">
        <v>86888.802160000007</v>
      </c>
      <c r="M524" s="1">
        <v>0</v>
      </c>
      <c r="N524" s="1">
        <v>55668.609680000001</v>
      </c>
      <c r="O524" s="1">
        <v>2158.5011800000002</v>
      </c>
      <c r="P524" s="1">
        <v>144157.69957999999</v>
      </c>
      <c r="Q524" s="1">
        <v>74076.091109999994</v>
      </c>
      <c r="R524" s="1">
        <v>57268.897429999997</v>
      </c>
      <c r="S524" s="1">
        <v>5406.8982999999998</v>
      </c>
      <c r="T524" s="1">
        <v>49907.343610000004</v>
      </c>
      <c r="U524" s="1">
        <v>0</v>
      </c>
      <c r="V524" s="1">
        <v>22409.78342</v>
      </c>
      <c r="W524" s="1">
        <v>10451.144689999999</v>
      </c>
      <c r="X524" s="1">
        <v>23407.306250000001</v>
      </c>
      <c r="Y524" s="1">
        <v>13295.233249999999</v>
      </c>
      <c r="Z524">
        <v>4287.2888499999999</v>
      </c>
      <c r="AA524">
        <v>42.068899999999999</v>
      </c>
      <c r="AB524">
        <v>0</v>
      </c>
      <c r="AC524">
        <v>58.588769999999997</v>
      </c>
      <c r="AD524">
        <v>23230.07617</v>
      </c>
      <c r="AE524">
        <v>-4536.9698200000003</v>
      </c>
      <c r="AF524" t="s">
        <v>121</v>
      </c>
      <c r="AG524">
        <v>973.76454000000001</v>
      </c>
      <c r="AH524">
        <v>36.115299999999998</v>
      </c>
      <c r="AI524" t="s">
        <v>3119</v>
      </c>
    </row>
    <row r="525" spans="1:35" x14ac:dyDescent="0.25">
      <c r="A525" t="s">
        <v>113</v>
      </c>
      <c r="B525" t="s">
        <v>30</v>
      </c>
      <c r="C525" s="1" t="s">
        <v>103</v>
      </c>
      <c r="D525" s="2" t="s">
        <v>85</v>
      </c>
      <c r="E525" s="1">
        <v>29184.104589999999</v>
      </c>
      <c r="F525" s="1">
        <v>868.75381000000004</v>
      </c>
      <c r="G525" s="1">
        <v>15133.030339999999</v>
      </c>
      <c r="H525" s="1">
        <v>15166.909729999999</v>
      </c>
      <c r="I525" s="1">
        <v>57506.202109999998</v>
      </c>
      <c r="J525" s="1">
        <v>143036.03069000001</v>
      </c>
      <c r="K525" s="1">
        <v>43438.406600000002</v>
      </c>
      <c r="L525" s="1">
        <v>88213.77476</v>
      </c>
      <c r="M525" s="1">
        <v>0</v>
      </c>
      <c r="N525" s="1">
        <v>53297.246789999997</v>
      </c>
      <c r="O525" s="1">
        <v>2093.5445199999999</v>
      </c>
      <c r="P525" s="1">
        <v>143036.03069000001</v>
      </c>
      <c r="Q525" s="1">
        <v>70450.493170000002</v>
      </c>
      <c r="R525" s="1">
        <v>54822.255920000003</v>
      </c>
      <c r="S525" s="1">
        <v>5406.8986800000002</v>
      </c>
      <c r="T525" s="1">
        <v>49968.609400000001</v>
      </c>
      <c r="U525" s="1">
        <v>0</v>
      </c>
      <c r="V525" s="1">
        <v>21555.819</v>
      </c>
      <c r="W525" s="1">
        <v>11757.590389999999</v>
      </c>
      <c r="X525" s="1">
        <v>5801.61402</v>
      </c>
      <c r="Y525" s="1">
        <v>12568.608490000001</v>
      </c>
      <c r="Z525">
        <v>4669.4334399999998</v>
      </c>
      <c r="AA525">
        <v>8.6748999999999992</v>
      </c>
      <c r="AB525">
        <v>0</v>
      </c>
      <c r="AC525">
        <v>49.168790000000001</v>
      </c>
      <c r="AD525">
        <v>10041.08749</v>
      </c>
      <c r="AE525">
        <v>-4150.9890599999999</v>
      </c>
      <c r="AF525" t="s">
        <v>121</v>
      </c>
      <c r="AG525">
        <v>593.83570999999995</v>
      </c>
      <c r="AH525">
        <v>38.731400000000001</v>
      </c>
      <c r="AI525" t="s">
        <v>3120</v>
      </c>
    </row>
    <row r="526" spans="1:35" x14ac:dyDescent="0.25">
      <c r="A526" t="s">
        <v>113</v>
      </c>
      <c r="B526" t="s">
        <v>30</v>
      </c>
      <c r="C526" s="1" t="s">
        <v>103</v>
      </c>
      <c r="D526" s="2" t="s">
        <v>86</v>
      </c>
      <c r="E526" s="1">
        <v>25247.53126</v>
      </c>
      <c r="F526" s="1">
        <v>619.46973000000003</v>
      </c>
      <c r="G526" s="1">
        <v>14852.079970000001</v>
      </c>
      <c r="H526" s="1">
        <v>14852.079970000001</v>
      </c>
      <c r="I526" s="1">
        <v>54709.632440000001</v>
      </c>
      <c r="J526" s="1">
        <v>141438.73551999999</v>
      </c>
      <c r="K526" s="1">
        <v>43067.820310000003</v>
      </c>
      <c r="L526" s="1">
        <v>84782.014379999993</v>
      </c>
      <c r="M526" s="1">
        <v>0</v>
      </c>
      <c r="N526" s="1">
        <v>55177.84145</v>
      </c>
      <c r="O526" s="1">
        <v>2242.3837400000002</v>
      </c>
      <c r="P526" s="1">
        <v>141438.73551999999</v>
      </c>
      <c r="Q526" s="1">
        <v>75015.000839999993</v>
      </c>
      <c r="R526" s="1">
        <v>56656.721140000001</v>
      </c>
      <c r="S526" s="1">
        <v>5406.9005999999999</v>
      </c>
      <c r="T526" s="1">
        <v>49855.31725</v>
      </c>
      <c r="U526" s="1">
        <v>0</v>
      </c>
      <c r="V526" s="1">
        <v>18678.022369999999</v>
      </c>
      <c r="W526" s="1">
        <v>8805.6280100000004</v>
      </c>
      <c r="X526" s="1">
        <v>7870.0548099999996</v>
      </c>
      <c r="Y526" s="1">
        <v>11475.5787</v>
      </c>
      <c r="Z526">
        <v>4175.0846000000001</v>
      </c>
      <c r="AA526">
        <v>-7.9543999999999997</v>
      </c>
      <c r="AB526">
        <v>0</v>
      </c>
      <c r="AC526">
        <v>82.271900000000002</v>
      </c>
      <c r="AD526">
        <v>9351.0270400000009</v>
      </c>
      <c r="AE526">
        <v>-3385.7162400000002</v>
      </c>
      <c r="AF526" t="s">
        <v>121</v>
      </c>
      <c r="AG526">
        <v>432.11595</v>
      </c>
      <c r="AH526">
        <v>40.842399999999998</v>
      </c>
      <c r="AI526" t="s">
        <v>3117</v>
      </c>
    </row>
    <row r="527" spans="1:35" x14ac:dyDescent="0.25">
      <c r="A527" t="s">
        <v>113</v>
      </c>
      <c r="B527" t="s">
        <v>30</v>
      </c>
      <c r="C527" s="1" t="s">
        <v>103</v>
      </c>
      <c r="D527" s="2" t="s">
        <v>87</v>
      </c>
      <c r="E527" s="1">
        <v>24460.337960000001</v>
      </c>
      <c r="F527" s="1">
        <v>783.77434000000005</v>
      </c>
      <c r="G527" s="1">
        <v>17112.86692</v>
      </c>
      <c r="H527" s="1">
        <v>17138.405180000002</v>
      </c>
      <c r="I527" s="1">
        <v>56080.507510000003</v>
      </c>
      <c r="J527" s="1">
        <v>141546.81357</v>
      </c>
      <c r="K527" s="1">
        <v>43502.452660000003</v>
      </c>
      <c r="L527" s="1">
        <v>84285.488899999997</v>
      </c>
      <c r="M527" s="1">
        <v>0</v>
      </c>
      <c r="N527" s="1">
        <v>55736.421900000001</v>
      </c>
      <c r="O527" s="1">
        <v>2237.73029</v>
      </c>
      <c r="P527" s="1">
        <v>141546.81357</v>
      </c>
      <c r="Q527" s="1">
        <v>74591.779139999999</v>
      </c>
      <c r="R527" s="1">
        <v>57261.324670000002</v>
      </c>
      <c r="S527" s="1">
        <v>5406.9022199999999</v>
      </c>
      <c r="T527" s="1">
        <v>48893.321830000001</v>
      </c>
      <c r="U527" s="1">
        <v>0</v>
      </c>
      <c r="V527" s="1">
        <v>18233.606250000001</v>
      </c>
      <c r="W527" s="1">
        <v>8970.0391799999998</v>
      </c>
      <c r="X527" s="1">
        <v>4734.3840600000003</v>
      </c>
      <c r="Y527" s="1">
        <v>10575.04571</v>
      </c>
      <c r="Z527">
        <v>3889.71477</v>
      </c>
      <c r="AA527">
        <v>-16.253799999999998</v>
      </c>
      <c r="AB527">
        <v>0</v>
      </c>
      <c r="AC527">
        <v>77.665369999999996</v>
      </c>
      <c r="AD527">
        <v>8357.6785899999995</v>
      </c>
      <c r="AE527">
        <v>-2832.3217500000001</v>
      </c>
      <c r="AF527" t="s">
        <v>121</v>
      </c>
      <c r="AG527">
        <v>384.48768999999999</v>
      </c>
      <c r="AH527">
        <v>32.180799999999998</v>
      </c>
      <c r="AI527" t="s">
        <v>3118</v>
      </c>
    </row>
    <row r="528" spans="1:35" x14ac:dyDescent="0.25">
      <c r="A528" t="s">
        <v>113</v>
      </c>
      <c r="B528" t="s">
        <v>30</v>
      </c>
      <c r="C528" s="1" t="s">
        <v>103</v>
      </c>
      <c r="D528" s="2" t="s">
        <v>88</v>
      </c>
      <c r="E528" s="1">
        <v>21261.03327</v>
      </c>
      <c r="F528" s="1">
        <v>394.28359999999998</v>
      </c>
      <c r="G528" s="1">
        <v>15640.845929999999</v>
      </c>
      <c r="H528" s="1">
        <v>15634.98072</v>
      </c>
      <c r="I528" s="1">
        <v>53922.178310000003</v>
      </c>
      <c r="J528" s="1">
        <v>139156.29216000001</v>
      </c>
      <c r="K528" s="1">
        <v>42478.579640000004</v>
      </c>
      <c r="L528" s="1">
        <v>82787.08051</v>
      </c>
      <c r="M528" s="1">
        <v>0</v>
      </c>
      <c r="N528" s="1">
        <v>54849.712579999999</v>
      </c>
      <c r="O528" s="1">
        <v>2139.36391</v>
      </c>
      <c r="P528" s="1">
        <v>139156.29216000001</v>
      </c>
      <c r="Q528" s="1">
        <v>70898.779739999998</v>
      </c>
      <c r="R528" s="1">
        <v>56369.211649999997</v>
      </c>
      <c r="S528" s="1">
        <v>5406.9034600000005</v>
      </c>
      <c r="T528" s="1">
        <v>50140.542690000002</v>
      </c>
      <c r="U528" s="1">
        <v>0</v>
      </c>
      <c r="V528" s="1">
        <v>15991.568240000001</v>
      </c>
      <c r="W528" s="1">
        <v>6809.4365299999999</v>
      </c>
      <c r="X528" s="1">
        <v>4800.2108799999996</v>
      </c>
      <c r="Y528" s="1">
        <v>9954.1324700000005</v>
      </c>
      <c r="Z528">
        <v>3622.8780999999999</v>
      </c>
      <c r="AA528">
        <v>-27.392700000000001</v>
      </c>
      <c r="AB528">
        <v>0</v>
      </c>
      <c r="AC528">
        <v>65.620930000000001</v>
      </c>
      <c r="AD528">
        <v>8894.4139300000006</v>
      </c>
      <c r="AE528">
        <v>-3224.4157</v>
      </c>
      <c r="AF528" t="s">
        <v>121</v>
      </c>
      <c r="AG528">
        <v>296.435</v>
      </c>
      <c r="AH528">
        <v>41.262</v>
      </c>
      <c r="AI528" t="s">
        <v>3119</v>
      </c>
    </row>
    <row r="529" spans="1:35" x14ac:dyDescent="0.25">
      <c r="A529" t="s">
        <v>113</v>
      </c>
      <c r="B529" t="s">
        <v>30</v>
      </c>
      <c r="C529" s="1" t="s">
        <v>103</v>
      </c>
      <c r="D529" s="2" t="s">
        <v>89</v>
      </c>
      <c r="E529" s="1">
        <v>26707.041229999999</v>
      </c>
      <c r="F529" s="1">
        <v>537.66970000000003</v>
      </c>
      <c r="G529" s="1">
        <v>15435.03269</v>
      </c>
      <c r="H529" s="1">
        <v>15455.511780000001</v>
      </c>
      <c r="I529" s="1">
        <v>56598.647680000002</v>
      </c>
      <c r="J529" s="1">
        <v>139635.23624999999</v>
      </c>
      <c r="K529" s="1">
        <v>43060.302349999998</v>
      </c>
      <c r="L529" s="1">
        <v>84329.474570000006</v>
      </c>
      <c r="M529" s="1">
        <v>0</v>
      </c>
      <c r="N529" s="1">
        <v>53701.501750000003</v>
      </c>
      <c r="O529" s="1">
        <v>2082.04909</v>
      </c>
      <c r="P529" s="1">
        <v>139635.23624999999</v>
      </c>
      <c r="Q529" s="1">
        <v>68941.880489999996</v>
      </c>
      <c r="R529" s="1">
        <v>55305.761680000003</v>
      </c>
      <c r="S529" s="1">
        <v>5406.9051399999998</v>
      </c>
      <c r="T529" s="1">
        <v>49627.562270000002</v>
      </c>
      <c r="U529" s="1">
        <v>0</v>
      </c>
      <c r="V529" s="1">
        <v>19670.331010000002</v>
      </c>
      <c r="W529" s="1">
        <v>8649.44175</v>
      </c>
      <c r="X529" s="1">
        <v>5496.8441899999998</v>
      </c>
      <c r="Y529" s="1">
        <v>10858.782219999999</v>
      </c>
      <c r="Z529">
        <v>4433.0537100000001</v>
      </c>
      <c r="AA529">
        <v>-2.9167000000000001</v>
      </c>
      <c r="AB529">
        <v>0</v>
      </c>
      <c r="AC529">
        <v>54.679299999999998</v>
      </c>
      <c r="AD529">
        <v>-1368.51504</v>
      </c>
      <c r="AE529">
        <v>-3938.6833499999998</v>
      </c>
      <c r="AF529" t="s">
        <v>121</v>
      </c>
      <c r="AG529">
        <v>593.14547000000005</v>
      </c>
      <c r="AH529">
        <v>48.363100000000003</v>
      </c>
      <c r="AI529" t="s">
        <v>3120</v>
      </c>
    </row>
    <row r="530" spans="1:35" x14ac:dyDescent="0.25">
      <c r="A530" t="s">
        <v>113</v>
      </c>
      <c r="B530" t="s">
        <v>30</v>
      </c>
      <c r="C530" s="1" t="s">
        <v>103</v>
      </c>
      <c r="D530" s="2" t="s">
        <v>90</v>
      </c>
      <c r="E530" s="1">
        <v>26011.141680000001</v>
      </c>
      <c r="F530" s="1">
        <v>999.79046000000005</v>
      </c>
      <c r="G530" s="1">
        <v>14280.75416</v>
      </c>
      <c r="H530" s="1">
        <v>15077.709849999999</v>
      </c>
      <c r="I530" s="1">
        <v>56005.225330000001</v>
      </c>
      <c r="J530" s="1">
        <v>138776.26047000001</v>
      </c>
      <c r="K530" s="1">
        <v>41417.62455</v>
      </c>
      <c r="L530" s="1">
        <v>83132.753259999998</v>
      </c>
      <c r="M530" s="1">
        <v>0</v>
      </c>
      <c r="N530" s="1">
        <v>54088.691169999998</v>
      </c>
      <c r="O530" s="1">
        <v>2126.4435600000002</v>
      </c>
      <c r="P530" s="1">
        <v>138776.26047000001</v>
      </c>
      <c r="Q530" s="1">
        <v>70195.956690000006</v>
      </c>
      <c r="R530" s="1">
        <v>55643.507210000003</v>
      </c>
      <c r="S530" s="1">
        <v>5406.9088899999997</v>
      </c>
      <c r="T530" s="1">
        <v>50168.86623</v>
      </c>
      <c r="U530" s="1">
        <v>0</v>
      </c>
      <c r="V530" s="1">
        <v>18705.219519999999</v>
      </c>
      <c r="W530" s="1">
        <v>8426.8563900000008</v>
      </c>
      <c r="X530" s="1">
        <v>4944.5861400000003</v>
      </c>
      <c r="Y530" s="1">
        <v>11606.86499</v>
      </c>
      <c r="Z530">
        <v>4227.55897</v>
      </c>
      <c r="AA530">
        <v>-5.8163</v>
      </c>
      <c r="AB530">
        <v>0</v>
      </c>
      <c r="AC530">
        <v>49.941459999999999</v>
      </c>
      <c r="AD530">
        <v>11007.99891</v>
      </c>
      <c r="AE530">
        <v>-3015.9733500000002</v>
      </c>
      <c r="AF530" t="s">
        <v>121</v>
      </c>
      <c r="AG530">
        <v>1072.73062</v>
      </c>
      <c r="AH530">
        <v>49.728299999999997</v>
      </c>
      <c r="AI530" t="s">
        <v>3117</v>
      </c>
    </row>
    <row r="531" spans="1:35" x14ac:dyDescent="0.25">
      <c r="A531" t="s">
        <v>113</v>
      </c>
      <c r="B531" t="s">
        <v>30</v>
      </c>
      <c r="C531" s="1" t="s">
        <v>103</v>
      </c>
      <c r="D531" s="2" t="s">
        <v>91</v>
      </c>
      <c r="E531" s="1">
        <v>26951.242409999999</v>
      </c>
      <c r="F531" s="1">
        <v>1626.8207</v>
      </c>
      <c r="G531" s="1">
        <v>15154.76074</v>
      </c>
      <c r="H531" s="1">
        <v>15137.658229999999</v>
      </c>
      <c r="I531" s="1">
        <v>54619.401850000002</v>
      </c>
      <c r="J531" s="1">
        <v>136013.14465999999</v>
      </c>
      <c r="K531" s="1">
        <v>40606.320269999997</v>
      </c>
      <c r="L531" s="1">
        <v>82123.9804</v>
      </c>
      <c r="M531" s="1">
        <v>0</v>
      </c>
      <c r="N531" s="1">
        <v>52401.126400000001</v>
      </c>
      <c r="O531" s="1">
        <v>2064.85554</v>
      </c>
      <c r="P531" s="1">
        <v>136013.14465999999</v>
      </c>
      <c r="Q531" s="1">
        <v>67450.878460000007</v>
      </c>
      <c r="R531" s="1">
        <v>53889.164259999998</v>
      </c>
      <c r="S531" s="1">
        <v>5406.9171200000001</v>
      </c>
      <c r="T531" s="1">
        <v>48916.643029999999</v>
      </c>
      <c r="U531" s="1">
        <v>0</v>
      </c>
      <c r="V531" s="1">
        <v>19719.047859999999</v>
      </c>
      <c r="W531" s="1">
        <v>8962.8271199999999</v>
      </c>
      <c r="X531" s="1">
        <v>8932.4758500000007</v>
      </c>
      <c r="Y531" s="1">
        <v>10527.93996</v>
      </c>
      <c r="Z531">
        <v>3823.0268500000002</v>
      </c>
      <c r="AA531">
        <v>9.4938000000000002</v>
      </c>
      <c r="AB531" t="s">
        <v>3121</v>
      </c>
      <c r="AC531">
        <v>43.492310000000003</v>
      </c>
      <c r="AD531">
        <v>-742.34937000000002</v>
      </c>
      <c r="AE531">
        <v>-3178.2539299999999</v>
      </c>
      <c r="AF531" t="s">
        <v>121</v>
      </c>
      <c r="AG531">
        <v>708.86244999999997</v>
      </c>
      <c r="AH531">
        <v>29.348600000000001</v>
      </c>
      <c r="AI531" t="s">
        <v>3118</v>
      </c>
    </row>
    <row r="532" spans="1:35" x14ac:dyDescent="0.25">
      <c r="A532" t="s">
        <v>113</v>
      </c>
      <c r="B532" t="s">
        <v>30</v>
      </c>
      <c r="C532" s="1" t="s">
        <v>103</v>
      </c>
      <c r="D532" s="2" t="s">
        <v>92</v>
      </c>
      <c r="E532" s="1">
        <v>26672.649020000001</v>
      </c>
      <c r="F532" s="1">
        <v>3077.7319499999999</v>
      </c>
      <c r="G532" s="1">
        <v>13600.51946</v>
      </c>
      <c r="H532" s="1">
        <v>13640.582710000001</v>
      </c>
      <c r="I532" s="1">
        <v>51540.689700000003</v>
      </c>
      <c r="J532" s="1">
        <v>129895.00092000001</v>
      </c>
      <c r="K532" s="1">
        <v>39089.18475</v>
      </c>
      <c r="L532" s="1">
        <v>78632.382039999997</v>
      </c>
      <c r="M532" s="1">
        <v>0</v>
      </c>
      <c r="N532" s="1">
        <v>49843.428749999999</v>
      </c>
      <c r="O532" s="1">
        <v>1948.7095300000001</v>
      </c>
      <c r="P532" s="1">
        <v>129895.00092000001</v>
      </c>
      <c r="Q532" s="1">
        <v>63275.314330000001</v>
      </c>
      <c r="R532" s="1">
        <v>51262.618889999998</v>
      </c>
      <c r="S532" s="1">
        <v>5433.9986900000004</v>
      </c>
      <c r="T532" s="1">
        <v>47158.20824</v>
      </c>
      <c r="U532" s="1">
        <v>0</v>
      </c>
      <c r="V532" s="1">
        <v>19022.26223</v>
      </c>
      <c r="W532" s="1">
        <v>8198.1475599999994</v>
      </c>
      <c r="X532" s="1">
        <v>9187.4964</v>
      </c>
      <c r="Y532" s="1">
        <v>10103.755499999999</v>
      </c>
      <c r="Z532">
        <v>3666.4482699999999</v>
      </c>
      <c r="AA532">
        <v>17.942699999999999</v>
      </c>
      <c r="AB532" t="s">
        <v>3121</v>
      </c>
      <c r="AC532">
        <v>32.597279999999998</v>
      </c>
      <c r="AD532">
        <v>-808.62935000000004</v>
      </c>
      <c r="AE532">
        <v>-3166.2506100000001</v>
      </c>
      <c r="AF532" t="s">
        <v>121</v>
      </c>
      <c r="AG532">
        <v>128.88687999999999</v>
      </c>
      <c r="AH532">
        <v>3.91</v>
      </c>
      <c r="AI532" t="s">
        <v>3119</v>
      </c>
    </row>
    <row r="533" spans="1:35" x14ac:dyDescent="0.25">
      <c r="A533" t="s">
        <v>113</v>
      </c>
      <c r="B533" t="s">
        <v>30</v>
      </c>
      <c r="C533" s="1" t="s">
        <v>103</v>
      </c>
      <c r="D533" s="2" t="s">
        <v>93</v>
      </c>
      <c r="E533" s="1">
        <v>24389.525010000001</v>
      </c>
      <c r="F533" s="1">
        <v>772.22487999999998</v>
      </c>
      <c r="G533" s="1">
        <v>11982.04652</v>
      </c>
      <c r="H533" s="1">
        <v>12013.694729999999</v>
      </c>
      <c r="I533" s="1">
        <v>49363.118909999997</v>
      </c>
      <c r="J533" s="1">
        <v>124422.13417999999</v>
      </c>
      <c r="K533" s="1">
        <v>36581.928339999999</v>
      </c>
      <c r="L533" s="1">
        <v>76741.933969999998</v>
      </c>
      <c r="M533" s="1">
        <v>0</v>
      </c>
      <c r="N533" s="1">
        <v>46312.95046</v>
      </c>
      <c r="O533" s="1">
        <v>1845.9209000000001</v>
      </c>
      <c r="P533" s="1">
        <v>124422.13417999999</v>
      </c>
      <c r="Q533" s="1">
        <v>57239.992449999998</v>
      </c>
      <c r="R533" s="1">
        <v>47680.200210000003</v>
      </c>
      <c r="S533" s="1">
        <v>5443.8082100000001</v>
      </c>
      <c r="T533" s="1">
        <v>44193.055350000002</v>
      </c>
      <c r="U533" s="1">
        <v>0</v>
      </c>
      <c r="V533" s="1">
        <v>18126.58179</v>
      </c>
      <c r="W533" s="1">
        <v>8850.0292499999996</v>
      </c>
      <c r="X533" s="1">
        <v>5580.6343500000003</v>
      </c>
      <c r="Y533" s="1">
        <v>10010.47431</v>
      </c>
      <c r="Z533">
        <v>3752.4955100000002</v>
      </c>
      <c r="AA533">
        <v>27.785699999999999</v>
      </c>
      <c r="AB533" t="s">
        <v>3121</v>
      </c>
      <c r="AC533">
        <v>8.9017300000000006</v>
      </c>
      <c r="AD533">
        <v>1277.75101</v>
      </c>
      <c r="AE533">
        <v>-2780.05665</v>
      </c>
      <c r="AF533" t="s">
        <v>121</v>
      </c>
      <c r="AG533">
        <v>414.82907</v>
      </c>
      <c r="AH533">
        <v>33.005499999999998</v>
      </c>
      <c r="AI533" t="s">
        <v>3120</v>
      </c>
    </row>
    <row r="534" spans="1:35" x14ac:dyDescent="0.25">
      <c r="A534" t="s">
        <v>113</v>
      </c>
      <c r="B534" t="s">
        <v>30</v>
      </c>
      <c r="C534" s="1" t="s">
        <v>103</v>
      </c>
      <c r="D534" s="2" t="s">
        <v>94</v>
      </c>
      <c r="E534" s="1">
        <v>24071.976279999999</v>
      </c>
      <c r="F534" s="1">
        <v>1446.2802300000001</v>
      </c>
      <c r="G534" s="1">
        <v>11440.86543</v>
      </c>
      <c r="H534" s="1">
        <v>11458.677100000001</v>
      </c>
      <c r="I534" s="1">
        <v>46940.02072</v>
      </c>
      <c r="J534" s="1">
        <v>123594.67744</v>
      </c>
      <c r="K534" s="1">
        <v>35856.162320000003</v>
      </c>
      <c r="L534" s="1">
        <v>77197.289780000006</v>
      </c>
      <c r="M534" s="1">
        <v>0</v>
      </c>
      <c r="N534" s="1">
        <v>45114.581680000003</v>
      </c>
      <c r="O534" s="1">
        <v>1853.4564499999999</v>
      </c>
      <c r="P534" s="1">
        <v>123594.67744</v>
      </c>
      <c r="Q534" s="1">
        <v>56893.224390000003</v>
      </c>
      <c r="R534" s="1">
        <v>46397.387669999996</v>
      </c>
      <c r="S534" s="1">
        <v>5443.81376</v>
      </c>
      <c r="T534" s="1">
        <v>46014.898560000001</v>
      </c>
      <c r="U534" s="1">
        <v>0</v>
      </c>
      <c r="V534" s="1">
        <v>17297.598290000002</v>
      </c>
      <c r="W534" s="1">
        <v>7633.8719700000001</v>
      </c>
      <c r="X534" s="1">
        <v>8346.1134399999992</v>
      </c>
      <c r="Y534" s="1">
        <v>9845.4204699999991</v>
      </c>
      <c r="Z534">
        <v>3667.1320500000002</v>
      </c>
      <c r="AA534">
        <v>-11.5471</v>
      </c>
      <c r="AB534" t="s">
        <v>3121</v>
      </c>
      <c r="AC534">
        <v>34.377180000000003</v>
      </c>
      <c r="AD534">
        <v>138.61524</v>
      </c>
      <c r="AE534">
        <v>-2094.6123699999998</v>
      </c>
      <c r="AF534" t="s">
        <v>121</v>
      </c>
      <c r="AG534">
        <v>692.27048000000002</v>
      </c>
      <c r="AH534">
        <v>31.616199999999999</v>
      </c>
      <c r="AI534" t="s">
        <v>3117</v>
      </c>
    </row>
    <row r="535" spans="1:35" x14ac:dyDescent="0.25">
      <c r="A535" t="s">
        <v>113</v>
      </c>
      <c r="B535" t="s">
        <v>30</v>
      </c>
      <c r="C535" s="1" t="s">
        <v>103</v>
      </c>
      <c r="D535" s="2" t="s">
        <v>95</v>
      </c>
      <c r="E535" s="1">
        <v>22985.805619999999</v>
      </c>
      <c r="F535" s="1">
        <v>603.93404999999996</v>
      </c>
      <c r="G535" s="1">
        <v>10570.147870000001</v>
      </c>
      <c r="H535" s="1">
        <v>10556.40101</v>
      </c>
      <c r="I535" s="1">
        <v>46656.037040000003</v>
      </c>
      <c r="J535" s="1">
        <v>125823.09883</v>
      </c>
      <c r="K535" s="1">
        <v>35374.304940000002</v>
      </c>
      <c r="L535" s="1">
        <v>79477.908389999997</v>
      </c>
      <c r="M535" s="1">
        <v>0</v>
      </c>
      <c r="N535" s="1">
        <v>45048.124239999997</v>
      </c>
      <c r="O535" s="1">
        <v>1928.2369000000001</v>
      </c>
      <c r="P535" s="1">
        <v>125823.09883</v>
      </c>
      <c r="Q535" s="1">
        <v>57846.279889999998</v>
      </c>
      <c r="R535" s="1">
        <v>46345.190439999998</v>
      </c>
      <c r="S535" s="1">
        <v>5443.8174099999997</v>
      </c>
      <c r="T535" s="1">
        <v>47242.088989999997</v>
      </c>
      <c r="U535" s="1">
        <v>0</v>
      </c>
      <c r="V535" s="1">
        <v>17396.467929999999</v>
      </c>
      <c r="W535" s="1">
        <v>7793.4952300000004</v>
      </c>
      <c r="X535" s="1">
        <v>7856.4066599999996</v>
      </c>
      <c r="Y535" s="1">
        <v>10158.882159999999</v>
      </c>
      <c r="Z535">
        <v>3610.6397700000002</v>
      </c>
      <c r="AA535">
        <v>-27.246099999999998</v>
      </c>
      <c r="AB535" t="s">
        <v>3121</v>
      </c>
      <c r="AC535">
        <v>7.0522499999999999</v>
      </c>
      <c r="AD535">
        <v>1353.0594900000001</v>
      </c>
      <c r="AE535">
        <v>-2166.0910399999998</v>
      </c>
      <c r="AF535" t="s">
        <v>121</v>
      </c>
      <c r="AG535">
        <v>370.58395000000002</v>
      </c>
      <c r="AH535">
        <v>37.471299999999999</v>
      </c>
      <c r="AI535" t="s">
        <v>3118</v>
      </c>
    </row>
    <row r="536" spans="1:35" x14ac:dyDescent="0.25">
      <c r="A536" t="s">
        <v>113</v>
      </c>
      <c r="B536" t="s">
        <v>30</v>
      </c>
      <c r="C536" s="1" t="s">
        <v>103</v>
      </c>
      <c r="D536" s="2" t="s">
        <v>96</v>
      </c>
      <c r="E536" s="1">
        <v>20786.00592</v>
      </c>
      <c r="F536" s="1">
        <v>78.484300000000005</v>
      </c>
      <c r="G536" s="1">
        <v>8455.4685499999996</v>
      </c>
      <c r="H536" s="1">
        <v>8596.6883799999996</v>
      </c>
      <c r="I536" s="1">
        <v>46210.060169999997</v>
      </c>
      <c r="J536" s="1">
        <v>122156.73108</v>
      </c>
      <c r="K536" s="1">
        <v>39963.031819999997</v>
      </c>
      <c r="L536" s="1">
        <v>78744.085940000004</v>
      </c>
      <c r="M536" s="1">
        <v>0</v>
      </c>
      <c r="N536" s="1">
        <v>42157.093610000004</v>
      </c>
      <c r="O536" s="1">
        <v>1791.1134400000001</v>
      </c>
      <c r="P536" s="1">
        <v>122156.73108</v>
      </c>
      <c r="Q536" s="1">
        <v>53322.35716</v>
      </c>
      <c r="R536" s="1">
        <v>43412.645140000001</v>
      </c>
      <c r="S536" s="1">
        <v>5443.8208000000004</v>
      </c>
      <c r="T536" s="1">
        <v>47666.328029999997</v>
      </c>
      <c r="U536" s="1">
        <v>0</v>
      </c>
      <c r="V536" s="1">
        <v>16131.056490000001</v>
      </c>
      <c r="W536" s="1">
        <v>6934.09818</v>
      </c>
      <c r="X536" s="1">
        <v>8295.5412199999992</v>
      </c>
      <c r="Y536" s="1">
        <v>11158.121059999999</v>
      </c>
      <c r="Z536">
        <v>3339.02936</v>
      </c>
      <c r="AA536">
        <v>-30.168900000000001</v>
      </c>
      <c r="AB536" t="s">
        <v>3121</v>
      </c>
      <c r="AC536">
        <v>10.558009999999999</v>
      </c>
      <c r="AD536">
        <v>-2180.3062799999998</v>
      </c>
      <c r="AE536">
        <v>-2984.3031700000001</v>
      </c>
      <c r="AF536" t="s">
        <v>121</v>
      </c>
      <c r="AG536">
        <v>108.99559000000001</v>
      </c>
      <c r="AH536">
        <v>53.291699999999999</v>
      </c>
      <c r="AI536" t="s">
        <v>3119</v>
      </c>
    </row>
    <row r="537" spans="1:35" x14ac:dyDescent="0.25">
      <c r="A537" t="s">
        <v>113</v>
      </c>
      <c r="B537" t="s">
        <v>30</v>
      </c>
      <c r="C537" s="1" t="s">
        <v>103</v>
      </c>
      <c r="D537" s="2" t="s">
        <v>97</v>
      </c>
      <c r="E537" s="1">
        <v>18029.188119999999</v>
      </c>
      <c r="F537" s="1">
        <v>-1818.6871699999999</v>
      </c>
      <c r="G537" s="1">
        <v>6977.3005999999996</v>
      </c>
      <c r="H537" s="1">
        <v>7029.3294999999998</v>
      </c>
      <c r="I537" s="1">
        <v>46704.513099999996</v>
      </c>
      <c r="J537" s="1">
        <v>119449.36203</v>
      </c>
      <c r="K537" s="1">
        <v>42825.48936</v>
      </c>
      <c r="L537" s="1">
        <v>77705.524099999995</v>
      </c>
      <c r="M537" s="1">
        <v>0</v>
      </c>
      <c r="N537" s="1">
        <v>40500.157079999997</v>
      </c>
      <c r="O537" s="1">
        <v>1743.6859099999999</v>
      </c>
      <c r="P537" s="1">
        <v>119449.36203</v>
      </c>
      <c r="Q537" s="1">
        <v>51980.717109999998</v>
      </c>
      <c r="R537" s="1">
        <v>41743.837930000002</v>
      </c>
      <c r="S537" s="1">
        <v>5443.8270000000002</v>
      </c>
      <c r="T537" s="1">
        <v>47255.081610000001</v>
      </c>
      <c r="U537" s="1">
        <v>0</v>
      </c>
      <c r="V537" s="1">
        <v>14918.126389999999</v>
      </c>
      <c r="W537" s="1">
        <v>7138.6326499999996</v>
      </c>
      <c r="X537" s="1">
        <v>4341.8263100000004</v>
      </c>
      <c r="Y537" s="1">
        <v>12572.24734</v>
      </c>
      <c r="Z537">
        <v>4227.4698500000004</v>
      </c>
      <c r="AA537">
        <v>-41.617800000000003</v>
      </c>
      <c r="AB537" t="s">
        <v>3121</v>
      </c>
      <c r="AC537">
        <v>26.21659</v>
      </c>
      <c r="AD537">
        <v>-2298.9843099999998</v>
      </c>
      <c r="AE537">
        <v>-3144.16093</v>
      </c>
      <c r="AF537" t="s">
        <v>121</v>
      </c>
      <c r="AG537">
        <v>-1142.49332</v>
      </c>
      <c r="AH537" t="s">
        <v>124</v>
      </c>
      <c r="AI537" t="s">
        <v>3120</v>
      </c>
    </row>
    <row r="538" spans="1:35" x14ac:dyDescent="0.25">
      <c r="A538" t="s">
        <v>113</v>
      </c>
      <c r="B538" t="s">
        <v>30</v>
      </c>
      <c r="C538" s="1" t="s">
        <v>103</v>
      </c>
      <c r="D538" s="2" t="s">
        <v>98</v>
      </c>
      <c r="E538" s="1">
        <v>27940.849409999999</v>
      </c>
      <c r="F538" s="1">
        <v>223.26147</v>
      </c>
      <c r="G538" s="1">
        <v>7880.3952099999997</v>
      </c>
      <c r="H538" s="1">
        <v>7880.3952099999997</v>
      </c>
      <c r="I538" s="1">
        <v>53580.369639999997</v>
      </c>
      <c r="J538" s="1">
        <v>132767.68906999999</v>
      </c>
      <c r="K538" s="1">
        <v>47547.556270000001</v>
      </c>
      <c r="L538" s="1">
        <v>84334.675300000003</v>
      </c>
      <c r="M538" s="1">
        <v>0</v>
      </c>
      <c r="N538" s="1">
        <v>46945.758419999998</v>
      </c>
      <c r="O538" s="1">
        <v>1902.9284500000001</v>
      </c>
      <c r="P538" s="1">
        <v>132767.68906999999</v>
      </c>
      <c r="Q538" s="1">
        <v>58933.262390000004</v>
      </c>
      <c r="R538" s="1">
        <v>48433.013769999998</v>
      </c>
      <c r="S538" s="1">
        <v>5443.8320400000002</v>
      </c>
      <c r="T538" s="1">
        <v>49995.41388</v>
      </c>
      <c r="U538" s="1">
        <v>0</v>
      </c>
      <c r="V538" s="1">
        <v>20227.872729999999</v>
      </c>
      <c r="W538" s="1">
        <v>9229.0854999999992</v>
      </c>
      <c r="X538" s="1">
        <v>9804.0041799999999</v>
      </c>
      <c r="Y538" s="1">
        <v>15064.51288</v>
      </c>
      <c r="Z538">
        <v>4935.7196199999998</v>
      </c>
      <c r="AA538">
        <v>-16.800999999999998</v>
      </c>
      <c r="AB538" t="s">
        <v>3121</v>
      </c>
      <c r="AC538">
        <v>56.471629999999998</v>
      </c>
      <c r="AD538">
        <v>-1694.00548</v>
      </c>
      <c r="AE538">
        <v>-2654.3981800000001</v>
      </c>
      <c r="AF538" t="s">
        <v>121</v>
      </c>
      <c r="AG538">
        <v>1027.41967</v>
      </c>
      <c r="AH538">
        <v>79.247</v>
      </c>
      <c r="AI538" t="s">
        <v>3117</v>
      </c>
    </row>
    <row r="539" spans="1:35" x14ac:dyDescent="0.25">
      <c r="A539" t="s">
        <v>113</v>
      </c>
      <c r="B539" t="s">
        <v>30</v>
      </c>
      <c r="C539" s="1" t="s">
        <v>103</v>
      </c>
      <c r="D539" s="2" t="s">
        <v>99</v>
      </c>
      <c r="E539" s="1">
        <v>26671.052899999999</v>
      </c>
      <c r="F539" s="1">
        <v>1163.46821</v>
      </c>
      <c r="G539" s="1">
        <v>8747.4286800000009</v>
      </c>
      <c r="H539" s="1">
        <v>8747.4286800000009</v>
      </c>
      <c r="I539" s="1">
        <v>51472.542699999998</v>
      </c>
      <c r="J539" s="1">
        <v>126176.75735</v>
      </c>
      <c r="K539" s="1">
        <v>44745.049789999997</v>
      </c>
      <c r="L539" s="1">
        <v>79910.932079999999</v>
      </c>
      <c r="M539" s="1">
        <v>0</v>
      </c>
      <c r="N539" s="1">
        <v>44929.803059999998</v>
      </c>
      <c r="O539" s="1">
        <v>1627.78558</v>
      </c>
      <c r="P539" s="1">
        <v>126176.75735</v>
      </c>
      <c r="Q539" s="1">
        <v>50597.960220000001</v>
      </c>
      <c r="R539" s="1">
        <v>46265.825279999997</v>
      </c>
      <c r="S539" s="1">
        <v>5443.6087699999998</v>
      </c>
      <c r="T539" s="1">
        <v>46690.51627</v>
      </c>
      <c r="U539" s="1">
        <v>0</v>
      </c>
      <c r="V539" s="1">
        <v>19419.02939</v>
      </c>
      <c r="W539" s="1">
        <v>8736.8899500000007</v>
      </c>
      <c r="X539" s="1">
        <v>8833.2858400000005</v>
      </c>
      <c r="Y539" s="1">
        <v>12594.12163</v>
      </c>
      <c r="Z539">
        <v>4558.5902699999997</v>
      </c>
      <c r="AA539">
        <v>-4.8624999999999998</v>
      </c>
      <c r="AB539" t="s">
        <v>3121</v>
      </c>
      <c r="AC539">
        <v>59.33578</v>
      </c>
      <c r="AD539">
        <v>-1849.7027399999999</v>
      </c>
      <c r="AE539">
        <v>-3356.6278600000001</v>
      </c>
      <c r="AF539" t="s">
        <v>121</v>
      </c>
      <c r="AG539">
        <v>447.75921</v>
      </c>
      <c r="AH539">
        <v>26.850300000000001</v>
      </c>
      <c r="AI539" t="s">
        <v>3118</v>
      </c>
    </row>
    <row r="540" spans="1:35" x14ac:dyDescent="0.25">
      <c r="A540" t="s">
        <v>113</v>
      </c>
      <c r="B540" t="s">
        <v>30</v>
      </c>
      <c r="C540" s="1" t="s">
        <v>103</v>
      </c>
      <c r="D540" s="2" t="s">
        <v>100</v>
      </c>
      <c r="E540" s="1">
        <v>27009.757989999998</v>
      </c>
      <c r="F540" s="1">
        <v>1633.43217</v>
      </c>
      <c r="G540" s="1">
        <v>9890.0376699999997</v>
      </c>
      <c r="H540" s="1">
        <v>9890.0376699999997</v>
      </c>
      <c r="I540" s="1">
        <v>50610.623489999998</v>
      </c>
      <c r="J540" s="1">
        <v>124726.92148999999</v>
      </c>
      <c r="K540" s="1">
        <v>46486.644610000003</v>
      </c>
      <c r="L540" s="1">
        <v>78537.022200000007</v>
      </c>
      <c r="M540" s="1">
        <v>0</v>
      </c>
      <c r="N540" s="1">
        <v>44861.087720000003</v>
      </c>
      <c r="O540" s="1">
        <v>1625.2554399999999</v>
      </c>
      <c r="P540" s="1">
        <v>124726.92148999999</v>
      </c>
      <c r="Q540" s="1">
        <v>49733.707699999999</v>
      </c>
      <c r="R540" s="1">
        <v>46189.899299999997</v>
      </c>
      <c r="S540" s="1">
        <v>5443.6157599999997</v>
      </c>
      <c r="T540" s="1">
        <v>45629.539470000003</v>
      </c>
      <c r="U540" s="1">
        <v>0</v>
      </c>
      <c r="V540" s="1">
        <v>19323.865099999999</v>
      </c>
      <c r="W540" s="1">
        <v>9102.9998799999994</v>
      </c>
      <c r="X540" s="1">
        <v>9153.7275900000004</v>
      </c>
      <c r="Y540" s="1">
        <v>12059.65746</v>
      </c>
      <c r="Z540">
        <v>4411.2192299999997</v>
      </c>
      <c r="AA540">
        <v>-2.1802000000000001</v>
      </c>
      <c r="AB540" t="s">
        <v>3121</v>
      </c>
      <c r="AC540">
        <v>44.171259999999997</v>
      </c>
      <c r="AD540">
        <v>-5636.0036799999998</v>
      </c>
      <c r="AE540">
        <v>-3728.4063900000001</v>
      </c>
      <c r="AF540" t="s">
        <v>121</v>
      </c>
      <c r="AG540">
        <v>774.99878000000001</v>
      </c>
      <c r="AH540">
        <v>31.3508</v>
      </c>
      <c r="AI540" t="s">
        <v>3119</v>
      </c>
    </row>
    <row r="541" spans="1:35" x14ac:dyDescent="0.25">
      <c r="A541" t="s">
        <v>113</v>
      </c>
      <c r="B541" t="s">
        <v>30</v>
      </c>
      <c r="C541" s="1" t="s">
        <v>103</v>
      </c>
      <c r="D541" s="2" t="s">
        <v>101</v>
      </c>
      <c r="E541" s="1">
        <v>30642.840700000001</v>
      </c>
      <c r="F541" s="1">
        <v>255.02681999999999</v>
      </c>
      <c r="G541" s="1">
        <v>10539.055829999999</v>
      </c>
      <c r="H541" s="1">
        <v>10545.48415</v>
      </c>
      <c r="I541" s="1">
        <v>52465.203450000001</v>
      </c>
      <c r="J541" s="1">
        <v>126515.99483</v>
      </c>
      <c r="K541" s="1">
        <v>46856.90004</v>
      </c>
      <c r="L541" s="1">
        <v>79459.034639999998</v>
      </c>
      <c r="M541" s="1">
        <v>0</v>
      </c>
      <c r="N541" s="1">
        <v>45634.847240000003</v>
      </c>
      <c r="O541" s="1">
        <v>1730.2210500000001</v>
      </c>
      <c r="P541" s="1">
        <v>126515.99483</v>
      </c>
      <c r="Q541" s="1">
        <v>51607.158060000002</v>
      </c>
      <c r="R541" s="1">
        <v>47056.960200000001</v>
      </c>
      <c r="S541" s="1">
        <v>5443.6136999999999</v>
      </c>
      <c r="T541" s="1">
        <v>44073.778270000003</v>
      </c>
      <c r="U541" s="1">
        <v>0</v>
      </c>
      <c r="V541" s="1">
        <v>22083.186079999999</v>
      </c>
      <c r="W541" s="1">
        <v>10571.48826</v>
      </c>
      <c r="X541" s="1">
        <v>5469.9691599999996</v>
      </c>
      <c r="Y541" s="1">
        <v>12026.876050000001</v>
      </c>
      <c r="Z541">
        <v>5267.3617400000003</v>
      </c>
      <c r="AA541">
        <v>-1.0472999999999999</v>
      </c>
      <c r="AB541" t="s">
        <v>3121</v>
      </c>
      <c r="AC541">
        <v>76.467929999999996</v>
      </c>
      <c r="AD541">
        <v>-4864.44344</v>
      </c>
      <c r="AE541">
        <v>-4070.77151</v>
      </c>
      <c r="AF541" t="s">
        <v>121</v>
      </c>
      <c r="AG541">
        <v>1403.13888</v>
      </c>
      <c r="AH541">
        <v>81.715900000000005</v>
      </c>
      <c r="AI541" t="s">
        <v>3120</v>
      </c>
    </row>
    <row r="542" spans="1:35" x14ac:dyDescent="0.25">
      <c r="A542" t="s">
        <v>114</v>
      </c>
      <c r="B542" s="3" t="s">
        <v>0</v>
      </c>
      <c r="C542" s="1" t="s">
        <v>103</v>
      </c>
      <c r="D542" s="2" t="s">
        <v>43</v>
      </c>
      <c r="E542" s="1">
        <v>8015.9543299999996</v>
      </c>
      <c r="F542" s="1">
        <v>580.56611999999996</v>
      </c>
      <c r="G542" s="1">
        <v>7279.0256600000002</v>
      </c>
      <c r="H542" s="1">
        <v>9640.6310200000007</v>
      </c>
      <c r="I542" s="1">
        <v>17529.698120000001</v>
      </c>
      <c r="J542" s="1">
        <v>29175.82675</v>
      </c>
      <c r="K542" s="1">
        <v>7573.05854</v>
      </c>
      <c r="L542" s="1">
        <v>13661.362880000001</v>
      </c>
      <c r="M542" s="1">
        <v>0</v>
      </c>
      <c r="N542" s="1">
        <v>15443.94148</v>
      </c>
      <c r="O542" s="1">
        <v>1214.6382599999999</v>
      </c>
      <c r="P542" s="1">
        <v>29175.82675</v>
      </c>
      <c r="Q542" s="1">
        <v>11904.361919999999</v>
      </c>
      <c r="R542" s="1">
        <v>15514.46387</v>
      </c>
      <c r="S542" s="1">
        <v>766.98248999999998</v>
      </c>
      <c r="T542" s="1">
        <v>2478.0431400000002</v>
      </c>
      <c r="U542" s="1">
        <v>0</v>
      </c>
      <c r="V542" s="1">
        <v>6339.7280499999997</v>
      </c>
      <c r="W542" s="1">
        <v>2484.5569799999998</v>
      </c>
      <c r="X542" s="1">
        <v>2653.2420000000002</v>
      </c>
      <c r="Y542" s="1">
        <v>4350.1472700000004</v>
      </c>
      <c r="Z542">
        <v>680.92024000000004</v>
      </c>
      <c r="AA542">
        <v>58.755499999999998</v>
      </c>
      <c r="AB542" t="s">
        <v>3121</v>
      </c>
      <c r="AC542">
        <v>-64.311869999999999</v>
      </c>
      <c r="AD542">
        <v>867.23586</v>
      </c>
      <c r="AE542">
        <v>-223.35123999999999</v>
      </c>
      <c r="AF542" t="s">
        <v>122</v>
      </c>
      <c r="AG542">
        <v>143.19837000000001</v>
      </c>
      <c r="AH542">
        <v>19.9269</v>
      </c>
      <c r="AI542" t="s">
        <v>3117</v>
      </c>
    </row>
    <row r="543" spans="1:35" x14ac:dyDescent="0.25">
      <c r="A543" t="s">
        <v>114</v>
      </c>
      <c r="B543" s="3" t="s">
        <v>0</v>
      </c>
      <c r="C543" s="1" t="s">
        <v>103</v>
      </c>
      <c r="D543" s="2" t="s">
        <v>44</v>
      </c>
      <c r="E543" s="1">
        <v>6336.4020600000003</v>
      </c>
      <c r="F543" s="1">
        <v>350.03836000000001</v>
      </c>
      <c r="G543" s="1">
        <v>7200.4465099999998</v>
      </c>
      <c r="H543" s="1">
        <v>9076.8003100000005</v>
      </c>
      <c r="I543" s="1">
        <v>16397.921109999999</v>
      </c>
      <c r="J543" s="1">
        <v>27109.33268</v>
      </c>
      <c r="K543" s="1">
        <v>6939.03395</v>
      </c>
      <c r="L543" s="1">
        <v>12844.02198</v>
      </c>
      <c r="M543" s="1">
        <v>0</v>
      </c>
      <c r="N543" s="1">
        <v>14192.67805</v>
      </c>
      <c r="O543" s="1">
        <v>1107.0655999999999</v>
      </c>
      <c r="P543" s="1">
        <v>27109.33268</v>
      </c>
      <c r="Q543" s="1">
        <v>10522.34138</v>
      </c>
      <c r="R543" s="1">
        <v>14265.3107</v>
      </c>
      <c r="S543" s="1">
        <v>766.98290999999995</v>
      </c>
      <c r="T543" s="1">
        <v>2298.4511499999999</v>
      </c>
      <c r="U543" s="1">
        <v>0</v>
      </c>
      <c r="V543" s="1">
        <v>5016.6082900000001</v>
      </c>
      <c r="W543" s="1">
        <v>2211.0970699999998</v>
      </c>
      <c r="X543" s="1">
        <v>2321.41797</v>
      </c>
      <c r="Y543" s="1">
        <v>4200.3981199999998</v>
      </c>
      <c r="Z543">
        <v>567.41795000000002</v>
      </c>
      <c r="AA543">
        <v>29.768599999999999</v>
      </c>
      <c r="AB543">
        <v>0</v>
      </c>
      <c r="AC543">
        <v>58.636920000000003</v>
      </c>
      <c r="AD543">
        <v>814.78641000000005</v>
      </c>
      <c r="AE543">
        <v>-193.02356</v>
      </c>
      <c r="AF543" t="s">
        <v>122</v>
      </c>
      <c r="AG543">
        <v>218.11911000000001</v>
      </c>
      <c r="AH543">
        <v>38.5105</v>
      </c>
      <c r="AI543" t="s">
        <v>3118</v>
      </c>
    </row>
    <row r="544" spans="1:35" x14ac:dyDescent="0.25">
      <c r="A544" t="s">
        <v>114</v>
      </c>
      <c r="B544" s="3" t="s">
        <v>0</v>
      </c>
      <c r="C544" s="1" t="s">
        <v>103</v>
      </c>
      <c r="D544" s="2" t="s">
        <v>45</v>
      </c>
      <c r="E544" s="1">
        <v>6138.0600100000001</v>
      </c>
      <c r="F544" s="1">
        <v>200.25020000000001</v>
      </c>
      <c r="G544" s="1">
        <v>7294.9663</v>
      </c>
      <c r="H544" s="1">
        <v>9196.9384200000004</v>
      </c>
      <c r="I544" s="1">
        <v>16233.20284</v>
      </c>
      <c r="J544" s="1">
        <v>27519.868180000001</v>
      </c>
      <c r="K544" s="1">
        <v>6802.6342800000002</v>
      </c>
      <c r="L544" s="1">
        <v>12915.975769999999</v>
      </c>
      <c r="M544" s="1">
        <v>0</v>
      </c>
      <c r="N544" s="1">
        <v>14524.534110000001</v>
      </c>
      <c r="O544" s="1">
        <v>1178.7327600000001</v>
      </c>
      <c r="P544" s="1">
        <v>27519.868180000001</v>
      </c>
      <c r="Q544" s="1">
        <v>10831.444219999999</v>
      </c>
      <c r="R544" s="1">
        <v>14603.89241</v>
      </c>
      <c r="S544" s="1">
        <v>766.92715999999996</v>
      </c>
      <c r="T544" s="1">
        <v>2438.7444999999998</v>
      </c>
      <c r="U544" s="1">
        <v>0</v>
      </c>
      <c r="V544" s="1">
        <v>5107.0790999999999</v>
      </c>
      <c r="W544" s="1">
        <v>1963.45568</v>
      </c>
      <c r="X544" s="1">
        <v>2336.4632499999998</v>
      </c>
      <c r="Y544" s="1">
        <v>3865.5897</v>
      </c>
      <c r="Z544">
        <v>576.99608000000001</v>
      </c>
      <c r="AA544">
        <v>31.319099999999999</v>
      </c>
      <c r="AB544">
        <v>0</v>
      </c>
      <c r="AC544">
        <v>10.501139999999999</v>
      </c>
      <c r="AD544">
        <v>611.55344000000002</v>
      </c>
      <c r="AE544">
        <v>-273.78760999999997</v>
      </c>
      <c r="AF544" t="s">
        <v>122</v>
      </c>
      <c r="AG544">
        <v>81.867689999999996</v>
      </c>
      <c r="AH544">
        <v>28.966000000000001</v>
      </c>
      <c r="AI544" t="s">
        <v>3119</v>
      </c>
    </row>
    <row r="545" spans="1:35" x14ac:dyDescent="0.25">
      <c r="A545" t="s">
        <v>114</v>
      </c>
      <c r="B545" s="3" t="s">
        <v>0</v>
      </c>
      <c r="C545" s="1" t="s">
        <v>103</v>
      </c>
      <c r="D545" s="2" t="s">
        <v>42</v>
      </c>
      <c r="E545" s="1">
        <v>6069.1898700000002</v>
      </c>
      <c r="F545" s="1">
        <v>58.789140000000003</v>
      </c>
      <c r="G545" s="1">
        <v>7272.0490399999999</v>
      </c>
      <c r="H545" s="1">
        <v>9274.8159899999991</v>
      </c>
      <c r="I545" s="1">
        <v>16817.719980000002</v>
      </c>
      <c r="J545" s="1">
        <v>29182.543720000001</v>
      </c>
      <c r="K545" s="1">
        <v>7018.2568600000004</v>
      </c>
      <c r="L545" s="1">
        <v>13527.79293</v>
      </c>
      <c r="M545" s="1">
        <v>0</v>
      </c>
      <c r="N545" s="1">
        <v>15570.5075</v>
      </c>
      <c r="O545" s="1">
        <v>1319.0539799999999</v>
      </c>
      <c r="P545" s="1">
        <v>29182.543720000001</v>
      </c>
      <c r="Q545" s="1">
        <v>12075.053159999999</v>
      </c>
      <c r="R545" s="1">
        <v>15654.75079</v>
      </c>
      <c r="S545" s="1">
        <v>766.92777000000001</v>
      </c>
      <c r="T545" s="1">
        <v>3632.9858300000001</v>
      </c>
      <c r="U545" s="1">
        <v>0</v>
      </c>
      <c r="V545" s="1">
        <v>5054.4081800000004</v>
      </c>
      <c r="W545" s="1">
        <v>2252.6310699999999</v>
      </c>
      <c r="X545" s="1">
        <v>2778.35698</v>
      </c>
      <c r="Y545" s="1">
        <v>3978.3998099999999</v>
      </c>
      <c r="Z545">
        <v>439.25094999999999</v>
      </c>
      <c r="AA545">
        <v>-2.4325999999999999</v>
      </c>
      <c r="AB545">
        <v>250.63820999999999</v>
      </c>
      <c r="AC545">
        <v>-72.146190000000004</v>
      </c>
      <c r="AD545">
        <v>1224.6734899999999</v>
      </c>
      <c r="AE545">
        <v>-177.87440000000001</v>
      </c>
      <c r="AF545" t="s">
        <v>122</v>
      </c>
      <c r="AG545">
        <v>67.493449999999996</v>
      </c>
      <c r="AH545">
        <v>52.130699999999997</v>
      </c>
      <c r="AI545" t="s">
        <v>3120</v>
      </c>
    </row>
    <row r="546" spans="1:35" x14ac:dyDescent="0.25">
      <c r="A546" t="s">
        <v>114</v>
      </c>
      <c r="B546" s="3" t="s">
        <v>0</v>
      </c>
      <c r="C546" s="1" t="s">
        <v>103</v>
      </c>
      <c r="D546" s="2" t="s">
        <v>46</v>
      </c>
      <c r="E546" s="1">
        <v>5783.1385600000003</v>
      </c>
      <c r="F546" s="1">
        <v>157.02896000000001</v>
      </c>
      <c r="G546" s="1">
        <v>7074.7538599999998</v>
      </c>
      <c r="H546" s="1">
        <v>9085.6625299999996</v>
      </c>
      <c r="I546" s="1">
        <v>16885.23357</v>
      </c>
      <c r="J546" s="1">
        <v>29475.638279999999</v>
      </c>
      <c r="K546" s="1">
        <v>6534.1417199999996</v>
      </c>
      <c r="L546" s="1">
        <v>13449.782160000001</v>
      </c>
      <c r="M546" s="1">
        <v>0</v>
      </c>
      <c r="N546" s="1">
        <v>15944.79687</v>
      </c>
      <c r="O546" s="1">
        <v>1391.1827699999999</v>
      </c>
      <c r="P546" s="1">
        <v>29475.638279999999</v>
      </c>
      <c r="Q546" s="1">
        <v>12638.512199999999</v>
      </c>
      <c r="R546" s="1">
        <v>16025.85612</v>
      </c>
      <c r="S546" s="1">
        <v>766.92943000000002</v>
      </c>
      <c r="T546" s="1">
        <v>2995.3273800000002</v>
      </c>
      <c r="U546" s="1">
        <v>0</v>
      </c>
      <c r="V546" s="1">
        <v>4707.7160100000001</v>
      </c>
      <c r="W546" s="1">
        <v>2155.1269200000002</v>
      </c>
      <c r="X546" s="1">
        <v>2870.56405</v>
      </c>
      <c r="Y546" s="1">
        <v>4070.2722399999998</v>
      </c>
      <c r="Z546">
        <v>645.72080000000005</v>
      </c>
      <c r="AA546">
        <v>-22.252500000000001</v>
      </c>
      <c r="AB546">
        <v>0</v>
      </c>
      <c r="AC546">
        <v>63.793010000000002</v>
      </c>
      <c r="AD546">
        <v>1450.25971</v>
      </c>
      <c r="AE546">
        <v>-202.21821</v>
      </c>
      <c r="AF546" t="s">
        <v>122</v>
      </c>
      <c r="AG546">
        <v>106.66331</v>
      </c>
      <c r="AH546">
        <v>40.8277</v>
      </c>
      <c r="AI546" t="s">
        <v>3117</v>
      </c>
    </row>
    <row r="547" spans="1:35" x14ac:dyDescent="0.25">
      <c r="A547" t="s">
        <v>114</v>
      </c>
      <c r="B547" s="3" t="s">
        <v>0</v>
      </c>
      <c r="C547" s="1" t="s">
        <v>103</v>
      </c>
      <c r="D547" s="2" t="s">
        <v>47</v>
      </c>
      <c r="E547" s="1">
        <v>6333.7364500000003</v>
      </c>
      <c r="F547" s="1">
        <v>235.5504</v>
      </c>
      <c r="G547" s="1">
        <v>7605.6853199999996</v>
      </c>
      <c r="H547" s="1">
        <v>9567.7357300000003</v>
      </c>
      <c r="I547" s="1">
        <v>16762.808120000002</v>
      </c>
      <c r="J547" s="1">
        <v>29785.121719999999</v>
      </c>
      <c r="K547" s="1">
        <v>6441.8741099999997</v>
      </c>
      <c r="L547" s="1">
        <v>13399.08309</v>
      </c>
      <c r="M547" s="1"/>
      <c r="N547" s="1">
        <v>16302.57307</v>
      </c>
      <c r="O547" s="1">
        <v>1436.0201199999999</v>
      </c>
      <c r="P547" s="1">
        <v>29785.121719999999</v>
      </c>
      <c r="Q547" s="1">
        <v>13076.4452</v>
      </c>
      <c r="R547" s="1">
        <v>16386.038639999999</v>
      </c>
      <c r="S547" s="1">
        <v>766.93047999999999</v>
      </c>
      <c r="T547" s="1">
        <v>3003.819</v>
      </c>
      <c r="U547" s="1">
        <v>0</v>
      </c>
      <c r="V547" s="1">
        <v>5170.7500300000002</v>
      </c>
      <c r="W547" s="1">
        <v>1629.8467000000001</v>
      </c>
      <c r="X547" s="1">
        <v>2899.0253400000001</v>
      </c>
      <c r="Y547" s="1">
        <v>3511.2555699999998</v>
      </c>
      <c r="Z547">
        <v>659.51243999999997</v>
      </c>
      <c r="AA547">
        <v>-7.2118000000000002</v>
      </c>
      <c r="AB547">
        <v>0</v>
      </c>
      <c r="AC547">
        <v>17.903410000000001</v>
      </c>
      <c r="AD547">
        <v>887.72038999999995</v>
      </c>
      <c r="AE547">
        <v>-145.05616000000001</v>
      </c>
      <c r="AF547" t="s">
        <v>122</v>
      </c>
      <c r="AG547">
        <v>4.1598300000000004</v>
      </c>
      <c r="AH547">
        <v>1.724</v>
      </c>
      <c r="AI547" t="s">
        <v>3118</v>
      </c>
    </row>
    <row r="548" spans="1:35" x14ac:dyDescent="0.25">
      <c r="A548" t="s">
        <v>114</v>
      </c>
      <c r="B548" s="3" t="s">
        <v>0</v>
      </c>
      <c r="C548" s="1" t="s">
        <v>103</v>
      </c>
      <c r="D548" s="2" t="s">
        <v>48</v>
      </c>
      <c r="E548" s="1">
        <v>5723.4985699999997</v>
      </c>
      <c r="F548" s="1">
        <v>166.82885999999999</v>
      </c>
      <c r="G548" s="1">
        <v>7555.5522799999999</v>
      </c>
      <c r="H548" s="1">
        <v>9597.8676599999999</v>
      </c>
      <c r="I548" s="1">
        <v>17474.480339999998</v>
      </c>
      <c r="J548" s="1">
        <v>30562.543959999999</v>
      </c>
      <c r="K548" s="1">
        <v>7374.7744599999996</v>
      </c>
      <c r="L548" s="1">
        <v>14411.088369999999</v>
      </c>
      <c r="M548" s="1"/>
      <c r="N548" s="1">
        <v>16069.81632</v>
      </c>
      <c r="O548" s="1">
        <v>1443.35707</v>
      </c>
      <c r="P548" s="1">
        <v>30562.543959999999</v>
      </c>
      <c r="Q548" s="1">
        <v>12905.231299999999</v>
      </c>
      <c r="R548" s="1">
        <v>16151.45559</v>
      </c>
      <c r="S548" s="1">
        <v>766.87027999999998</v>
      </c>
      <c r="T548" s="1">
        <v>3027.6004499999999</v>
      </c>
      <c r="U548" s="1">
        <v>0</v>
      </c>
      <c r="V548" s="1">
        <v>4577.7463799999996</v>
      </c>
      <c r="W548" s="1">
        <v>2274.7890600000001</v>
      </c>
      <c r="X548" s="1">
        <v>2954.0079700000001</v>
      </c>
      <c r="Y548" s="1">
        <v>4163.7559799999999</v>
      </c>
      <c r="Z548">
        <v>643.82387000000006</v>
      </c>
      <c r="AA548">
        <v>38.9876</v>
      </c>
      <c r="AB548">
        <v>0</v>
      </c>
      <c r="AC548">
        <v>42.54974</v>
      </c>
      <c r="AD548">
        <v>637.86761999999999</v>
      </c>
      <c r="AE548">
        <v>-362.13234</v>
      </c>
      <c r="AF548" t="s">
        <v>122</v>
      </c>
      <c r="AG548">
        <v>139.08412000000001</v>
      </c>
      <c r="AH548">
        <v>45.056399999999996</v>
      </c>
      <c r="AI548" t="s">
        <v>3119</v>
      </c>
    </row>
    <row r="549" spans="1:35" x14ac:dyDescent="0.25">
      <c r="A549" t="s">
        <v>114</v>
      </c>
      <c r="B549" s="3" t="s">
        <v>0</v>
      </c>
      <c r="C549" s="1" t="s">
        <v>103</v>
      </c>
      <c r="D549" s="2" t="s">
        <v>49</v>
      </c>
      <c r="E549" s="1">
        <v>6829.9079899999997</v>
      </c>
      <c r="F549" s="1">
        <v>20.841059999999999</v>
      </c>
      <c r="G549" s="1">
        <v>8203.7450000000008</v>
      </c>
      <c r="H549" s="1">
        <v>10267.76907</v>
      </c>
      <c r="I549" s="1">
        <v>17928.118559999999</v>
      </c>
      <c r="J549" s="1">
        <v>30847.584269999999</v>
      </c>
      <c r="K549" s="1">
        <v>7912.7297099999996</v>
      </c>
      <c r="L549" s="1">
        <v>14695.69334</v>
      </c>
      <c r="M549" s="1"/>
      <c r="N549" s="1">
        <v>16073.698549999999</v>
      </c>
      <c r="O549" s="1">
        <v>1448.2771</v>
      </c>
      <c r="P549" s="1">
        <v>30847.584269999999</v>
      </c>
      <c r="Q549" s="1">
        <v>12977.43188</v>
      </c>
      <c r="R549" s="1">
        <v>16151.890939999999</v>
      </c>
      <c r="S549" s="1">
        <v>766.87073999999996</v>
      </c>
      <c r="T549" s="1">
        <v>3937.8836799999999</v>
      </c>
      <c r="U549" s="1">
        <v>0</v>
      </c>
      <c r="V549" s="1">
        <v>5800.8751899999997</v>
      </c>
      <c r="W549" s="1">
        <v>2421.5770299999999</v>
      </c>
      <c r="X549" s="1">
        <v>3091.41129</v>
      </c>
      <c r="Y549" s="1">
        <v>3788.9402</v>
      </c>
      <c r="Z549">
        <v>469.49790999999999</v>
      </c>
      <c r="AA549">
        <v>-12.118600000000001</v>
      </c>
      <c r="AB549">
        <v>248.21200999999999</v>
      </c>
      <c r="AC549">
        <v>-41.239069999999998</v>
      </c>
      <c r="AD549">
        <v>258.51951000000003</v>
      </c>
      <c r="AE549">
        <v>-286.17799000000002</v>
      </c>
      <c r="AF549" t="s">
        <v>122</v>
      </c>
      <c r="AG549">
        <v>53.146949999999997</v>
      </c>
      <c r="AH549">
        <v>71.093299999999999</v>
      </c>
      <c r="AI549" t="s">
        <v>3120</v>
      </c>
    </row>
    <row r="550" spans="1:35" x14ac:dyDescent="0.25">
      <c r="A550" t="s">
        <v>114</v>
      </c>
      <c r="B550" s="3" t="s">
        <v>0</v>
      </c>
      <c r="C550" s="1" t="s">
        <v>103</v>
      </c>
      <c r="D550" s="2" t="s">
        <v>50</v>
      </c>
      <c r="E550" s="1">
        <v>8298.2450499999995</v>
      </c>
      <c r="F550" s="1">
        <v>489.29818999999998</v>
      </c>
      <c r="G550" s="1">
        <v>7991.1631699999998</v>
      </c>
      <c r="H550" s="1">
        <v>10711.162710000001</v>
      </c>
      <c r="I550" s="1">
        <v>19216.854920000002</v>
      </c>
      <c r="J550" s="1">
        <v>31980.678739999999</v>
      </c>
      <c r="K550" s="1">
        <v>8460.3270699999994</v>
      </c>
      <c r="L550" s="1">
        <v>15214.11297</v>
      </c>
      <c r="M550" s="1"/>
      <c r="N550" s="1">
        <v>16687.201000000001</v>
      </c>
      <c r="O550" s="1">
        <v>1552.0070900000001</v>
      </c>
      <c r="P550" s="1">
        <v>31980.678739999999</v>
      </c>
      <c r="Q550" s="1">
        <v>13841.15381</v>
      </c>
      <c r="R550" s="1">
        <v>16766.565770000001</v>
      </c>
      <c r="S550" s="1">
        <v>766.875</v>
      </c>
      <c r="T550" s="1">
        <v>3239.0243999999998</v>
      </c>
      <c r="U550" s="1">
        <v>0</v>
      </c>
      <c r="V550" s="1">
        <v>6705.7659000000003</v>
      </c>
      <c r="W550" s="1">
        <v>2852.5777499999999</v>
      </c>
      <c r="X550" s="1">
        <v>3316.0637400000001</v>
      </c>
      <c r="Y550" s="1">
        <v>4309.8722799999996</v>
      </c>
      <c r="Z550">
        <v>711.05640000000005</v>
      </c>
      <c r="AA550">
        <v>-2.5548999999999999</v>
      </c>
      <c r="AB550">
        <v>0</v>
      </c>
      <c r="AC550">
        <v>18.826239999999999</v>
      </c>
      <c r="AD550">
        <v>206.41041000000001</v>
      </c>
      <c r="AE550">
        <v>-254.04284000000001</v>
      </c>
      <c r="AF550" t="s">
        <v>122</v>
      </c>
      <c r="AG550">
        <v>184.52235999999999</v>
      </c>
      <c r="AH550">
        <v>27.3675</v>
      </c>
      <c r="AI550" t="s">
        <v>3117</v>
      </c>
    </row>
    <row r="551" spans="1:35" x14ac:dyDescent="0.25">
      <c r="A551" t="s">
        <v>114</v>
      </c>
      <c r="B551" s="3" t="s">
        <v>0</v>
      </c>
      <c r="C551" s="1" t="s">
        <v>103</v>
      </c>
      <c r="D551" s="2" t="s">
        <v>51</v>
      </c>
      <c r="E551" s="1">
        <v>7218.9204200000004</v>
      </c>
      <c r="F551" s="1">
        <v>297.76621999999998</v>
      </c>
      <c r="G551" s="1">
        <v>8420.4809800000003</v>
      </c>
      <c r="H551" s="1">
        <v>10396.49351</v>
      </c>
      <c r="I551" s="1">
        <v>18822.407210000001</v>
      </c>
      <c r="J551" s="1">
        <v>31173.703819999999</v>
      </c>
      <c r="K551" s="1">
        <v>8464.02808</v>
      </c>
      <c r="L551" s="1">
        <v>14949.673339999999</v>
      </c>
      <c r="M551" s="1"/>
      <c r="N551" s="1">
        <v>16147.99134</v>
      </c>
      <c r="O551" s="1">
        <v>1518.6778899999999</v>
      </c>
      <c r="P551" s="1">
        <v>31173.703819999999</v>
      </c>
      <c r="Q551" s="1">
        <v>13268.838680000001</v>
      </c>
      <c r="R551" s="1">
        <v>16224.03047</v>
      </c>
      <c r="S551" s="1">
        <v>766.87588000000005</v>
      </c>
      <c r="T551" s="1">
        <v>3178.9004500000001</v>
      </c>
      <c r="U551" s="1">
        <v>0</v>
      </c>
      <c r="V551" s="1">
        <v>5930.27513</v>
      </c>
      <c r="W551" s="1">
        <v>2962.90949</v>
      </c>
      <c r="X551" s="1">
        <v>3298.44877</v>
      </c>
      <c r="Y551" s="1">
        <v>4345.16255</v>
      </c>
      <c r="Z551">
        <v>632.04449999999997</v>
      </c>
      <c r="AA551">
        <v>-1.4057999999999999</v>
      </c>
      <c r="AB551">
        <v>0</v>
      </c>
      <c r="AC551">
        <v>5.2431000000000001</v>
      </c>
      <c r="AD551">
        <v>178.98589000000001</v>
      </c>
      <c r="AE551">
        <v>-250.95759000000001</v>
      </c>
      <c r="AF551" t="s">
        <v>122</v>
      </c>
      <c r="AG551">
        <v>141.20335</v>
      </c>
      <c r="AH551">
        <v>31.7988</v>
      </c>
      <c r="AI551" t="s">
        <v>3118</v>
      </c>
    </row>
    <row r="552" spans="1:35" x14ac:dyDescent="0.25">
      <c r="A552" t="s">
        <v>114</v>
      </c>
      <c r="B552" s="3" t="s">
        <v>0</v>
      </c>
      <c r="C552" s="1" t="s">
        <v>103</v>
      </c>
      <c r="D552" s="2" t="s">
        <v>52</v>
      </c>
      <c r="E552" s="1">
        <v>4239.19571</v>
      </c>
      <c r="F552" s="1">
        <v>-71.426590000000004</v>
      </c>
      <c r="G552" s="1">
        <v>8542.9629000000004</v>
      </c>
      <c r="H552" s="1">
        <v>10470.70153</v>
      </c>
      <c r="I552" s="1">
        <v>18210.85743</v>
      </c>
      <c r="J552" s="1">
        <v>30162.03729</v>
      </c>
      <c r="K552" s="1">
        <v>8647.6074900000003</v>
      </c>
      <c r="L552" s="1">
        <v>14502.2685</v>
      </c>
      <c r="M552" s="1"/>
      <c r="N552" s="1">
        <v>15591.44973</v>
      </c>
      <c r="O552" s="1">
        <v>1485.83996</v>
      </c>
      <c r="P552" s="1">
        <v>30162.03729</v>
      </c>
      <c r="Q552" s="1">
        <v>12690.342979999999</v>
      </c>
      <c r="R552" s="1">
        <v>15659.76879</v>
      </c>
      <c r="S552" s="1">
        <v>766.81515999999999</v>
      </c>
      <c r="T552" s="1">
        <v>4158.9660299999996</v>
      </c>
      <c r="U552" s="1">
        <v>0</v>
      </c>
      <c r="V552" s="1">
        <v>3510.87644</v>
      </c>
      <c r="W552" s="1">
        <v>1692.42049</v>
      </c>
      <c r="X552" s="1">
        <v>3142.9924099999998</v>
      </c>
      <c r="Y552" s="1">
        <v>3933.87952</v>
      </c>
      <c r="Z552">
        <v>560.65232000000003</v>
      </c>
      <c r="AA552">
        <v>-45.166200000000003</v>
      </c>
      <c r="AB552">
        <v>0</v>
      </c>
      <c r="AC552">
        <v>45.787219999999998</v>
      </c>
      <c r="AD552">
        <v>716.04688999999996</v>
      </c>
      <c r="AE552">
        <v>-374.62781000000001</v>
      </c>
      <c r="AF552" t="s">
        <v>122</v>
      </c>
      <c r="AG552">
        <v>-29.507529999999999</v>
      </c>
      <c r="AH552" t="s">
        <v>124</v>
      </c>
      <c r="AI552" t="s">
        <v>3119</v>
      </c>
    </row>
    <row r="553" spans="1:35" x14ac:dyDescent="0.25">
      <c r="A553" t="s">
        <v>114</v>
      </c>
      <c r="B553" s="3" t="s">
        <v>0</v>
      </c>
      <c r="C553" s="1" t="s">
        <v>103</v>
      </c>
      <c r="D553" s="2" t="s">
        <v>53</v>
      </c>
      <c r="E553" s="1">
        <v>7988.18833</v>
      </c>
      <c r="F553" s="1">
        <v>379.99295999999998</v>
      </c>
      <c r="G553" s="1">
        <v>7982.8073899999999</v>
      </c>
      <c r="H553" s="1">
        <v>9882.1494999999995</v>
      </c>
      <c r="I553" s="1">
        <v>18389.66836</v>
      </c>
      <c r="J553" s="1">
        <v>30611.960350000001</v>
      </c>
      <c r="K553" s="1">
        <v>9148.5943299999999</v>
      </c>
      <c r="L553" s="1">
        <v>14625.983490000001</v>
      </c>
      <c r="M553" s="1"/>
      <c r="N553" s="1">
        <v>15918.673280000001</v>
      </c>
      <c r="O553" s="1">
        <v>1488.6155200000001</v>
      </c>
      <c r="P553" s="1">
        <v>30611.960350000001</v>
      </c>
      <c r="Q553" s="1">
        <v>12985.251819999999</v>
      </c>
      <c r="R553" s="1">
        <v>15985.976860000001</v>
      </c>
      <c r="S553" s="1">
        <v>766.81551000000002</v>
      </c>
      <c r="T553" s="1">
        <v>2989.34978</v>
      </c>
      <c r="U553" s="1">
        <v>0</v>
      </c>
      <c r="V553" s="1">
        <v>6427.1206199999997</v>
      </c>
      <c r="W553" s="1">
        <v>3124.6911399999999</v>
      </c>
      <c r="X553" s="1">
        <v>3390.6341699999998</v>
      </c>
      <c r="Y553" s="1">
        <v>4274.4560700000002</v>
      </c>
      <c r="Z553">
        <v>525.91962000000001</v>
      </c>
      <c r="AA553">
        <v>9.7616999999999994</v>
      </c>
      <c r="AB553">
        <v>245.57166000000001</v>
      </c>
      <c r="AC553">
        <v>102.03342000000001</v>
      </c>
      <c r="AD553">
        <v>-306.16532999999998</v>
      </c>
      <c r="AE553">
        <v>-266.00808000000001</v>
      </c>
      <c r="AF553" t="s">
        <v>122</v>
      </c>
      <c r="AG553">
        <v>123.08322</v>
      </c>
      <c r="AH553">
        <v>24.331700000000001</v>
      </c>
      <c r="AI553" t="s">
        <v>3120</v>
      </c>
    </row>
    <row r="554" spans="1:35" x14ac:dyDescent="0.25">
      <c r="A554" t="s">
        <v>114</v>
      </c>
      <c r="B554" s="3" t="s">
        <v>0</v>
      </c>
      <c r="C554" s="1" t="s">
        <v>103</v>
      </c>
      <c r="D554" s="2" t="s">
        <v>54</v>
      </c>
      <c r="E554" s="1">
        <v>8087.1849700000002</v>
      </c>
      <c r="F554" s="1">
        <v>399.47735</v>
      </c>
      <c r="G554" s="1">
        <v>6954.5165999999999</v>
      </c>
      <c r="H554" s="1">
        <v>9079.0783800000008</v>
      </c>
      <c r="I554" s="1">
        <v>17074.16474</v>
      </c>
      <c r="J554" s="1">
        <v>29139.32114</v>
      </c>
      <c r="K554" s="1">
        <v>8820.2655699999996</v>
      </c>
      <c r="L554" s="1">
        <v>13597.090469999999</v>
      </c>
      <c r="M554" s="1"/>
      <c r="N554" s="1">
        <v>15477.175499999999</v>
      </c>
      <c r="O554" s="1">
        <v>1473.8905199999999</v>
      </c>
      <c r="P554" s="1">
        <v>29139.32114</v>
      </c>
      <c r="Q554" s="1">
        <v>12440.68203</v>
      </c>
      <c r="R554" s="1">
        <v>15542.230659999999</v>
      </c>
      <c r="S554" s="1">
        <v>766.81592000000001</v>
      </c>
      <c r="T554" s="1">
        <v>1612.4571000000001</v>
      </c>
      <c r="U554" s="1">
        <v>0</v>
      </c>
      <c r="V554" s="1">
        <v>6615.1347599999999</v>
      </c>
      <c r="W554" s="1">
        <v>2850.1891000000001</v>
      </c>
      <c r="X554" s="1">
        <v>3230.95964</v>
      </c>
      <c r="Y554" s="1">
        <v>3891.43057</v>
      </c>
      <c r="Z554">
        <v>725.68253000000004</v>
      </c>
      <c r="AA554">
        <v>-1.3150999999999999</v>
      </c>
      <c r="AB554">
        <v>0</v>
      </c>
      <c r="AC554">
        <v>21.255649999999999</v>
      </c>
      <c r="AD554">
        <v>-683.64972</v>
      </c>
      <c r="AE554">
        <v>-303.94655999999998</v>
      </c>
      <c r="AF554" t="s">
        <v>122</v>
      </c>
      <c r="AG554">
        <v>155.00980000000001</v>
      </c>
      <c r="AH554">
        <v>28.020099999999999</v>
      </c>
      <c r="AI554" t="s">
        <v>3117</v>
      </c>
    </row>
    <row r="555" spans="1:35" x14ac:dyDescent="0.25">
      <c r="A555" t="s">
        <v>114</v>
      </c>
      <c r="B555" s="3" t="s">
        <v>0</v>
      </c>
      <c r="C555" s="1" t="s">
        <v>103</v>
      </c>
      <c r="D555" s="2" t="s">
        <v>55</v>
      </c>
      <c r="E555" s="1">
        <v>7144.3110200000001</v>
      </c>
      <c r="F555" s="1">
        <v>16.92062</v>
      </c>
      <c r="G555" s="1">
        <v>6864.1911200000004</v>
      </c>
      <c r="H555" s="1">
        <v>9250.7471700000006</v>
      </c>
      <c r="I555" s="1">
        <v>16869.297979999999</v>
      </c>
      <c r="J555" s="1">
        <v>29015.829379999999</v>
      </c>
      <c r="K555" s="1">
        <v>9279.5927100000008</v>
      </c>
      <c r="L555" s="1">
        <v>13384.113869999999</v>
      </c>
      <c r="M555" s="1">
        <v>0</v>
      </c>
      <c r="N555" s="1">
        <v>15566.688169999999</v>
      </c>
      <c r="O555" s="1">
        <v>1481.8536099999999</v>
      </c>
      <c r="P555" s="1">
        <v>29015.829379999999</v>
      </c>
      <c r="Q555" s="1">
        <v>12616.376819999999</v>
      </c>
      <c r="R555" s="1">
        <v>15631.71551</v>
      </c>
      <c r="S555" s="1">
        <v>766.81665999999996</v>
      </c>
      <c r="T555" s="1">
        <v>1233.2343599999999</v>
      </c>
      <c r="U555" s="1">
        <v>0</v>
      </c>
      <c r="V555" s="1">
        <v>6189.4573200000004</v>
      </c>
      <c r="W555" s="1">
        <v>2980.03575</v>
      </c>
      <c r="X555" s="1">
        <v>3210.3836999999999</v>
      </c>
      <c r="Y555" s="1">
        <v>3773.1491000000001</v>
      </c>
      <c r="Z555">
        <v>676.73208</v>
      </c>
      <c r="AA555">
        <v>-0.68589999999999995</v>
      </c>
      <c r="AB555">
        <v>0</v>
      </c>
      <c r="AC555">
        <v>10.36145</v>
      </c>
      <c r="AD555">
        <v>-1358.80216</v>
      </c>
      <c r="AE555">
        <v>-372.82711</v>
      </c>
      <c r="AF555" t="s">
        <v>122</v>
      </c>
      <c r="AG555">
        <v>20.343589999999999</v>
      </c>
      <c r="AH555">
        <v>58.561900000000001</v>
      </c>
      <c r="AI555" t="s">
        <v>3118</v>
      </c>
    </row>
    <row r="556" spans="1:35" x14ac:dyDescent="0.25">
      <c r="A556" t="s">
        <v>114</v>
      </c>
      <c r="B556" s="3" t="s">
        <v>0</v>
      </c>
      <c r="C556" s="1" t="s">
        <v>103</v>
      </c>
      <c r="D556" s="2" t="s">
        <v>56</v>
      </c>
      <c r="E556" s="1">
        <v>7732.2727400000003</v>
      </c>
      <c r="F556" s="1">
        <v>616.56075999999996</v>
      </c>
      <c r="G556" s="1">
        <v>6808.4892600000003</v>
      </c>
      <c r="H556" s="1">
        <v>10276.29097</v>
      </c>
      <c r="I556" s="1">
        <v>17362.638940000001</v>
      </c>
      <c r="J556" s="1">
        <v>29390.37959</v>
      </c>
      <c r="K556" s="1">
        <v>9746.5326499999992</v>
      </c>
      <c r="L556" s="1">
        <v>13735.455120000001</v>
      </c>
      <c r="M556" s="1">
        <v>0</v>
      </c>
      <c r="N556" s="1">
        <v>15585.499229999999</v>
      </c>
      <c r="O556" s="1">
        <v>1486.2179599999999</v>
      </c>
      <c r="P556" s="1">
        <v>29390.37959</v>
      </c>
      <c r="Q556" s="1">
        <v>12627.94478</v>
      </c>
      <c r="R556" s="1">
        <v>15654.92447</v>
      </c>
      <c r="S556" s="1">
        <v>766.76053000000002</v>
      </c>
      <c r="T556" s="1">
        <v>992.81906000000004</v>
      </c>
      <c r="U556" s="1">
        <v>0</v>
      </c>
      <c r="V556" s="1">
        <v>6022.0254500000001</v>
      </c>
      <c r="W556" s="1">
        <v>3707.6495599999998</v>
      </c>
      <c r="X556" s="1">
        <v>3037.7233099999999</v>
      </c>
      <c r="Y556" s="1">
        <v>3380.3591200000001</v>
      </c>
      <c r="Z556">
        <v>679.11121000000003</v>
      </c>
      <c r="AA556">
        <v>17.511399999999998</v>
      </c>
      <c r="AB556">
        <v>0</v>
      </c>
      <c r="AC556">
        <v>-26.562139999999999</v>
      </c>
      <c r="AD556">
        <v>-2539.2402099999999</v>
      </c>
      <c r="AE556">
        <v>-275.87326999999999</v>
      </c>
      <c r="AF556" t="s">
        <v>122</v>
      </c>
      <c r="AG556">
        <v>211.30956</v>
      </c>
      <c r="AH556">
        <v>25.491</v>
      </c>
      <c r="AI556" t="s">
        <v>3119</v>
      </c>
    </row>
    <row r="557" spans="1:35" x14ac:dyDescent="0.25">
      <c r="A557" t="s">
        <v>114</v>
      </c>
      <c r="B557" s="3" t="s">
        <v>0</v>
      </c>
      <c r="C557" s="1" t="s">
        <v>103</v>
      </c>
      <c r="D557" s="2" t="s">
        <v>57</v>
      </c>
      <c r="E557" s="1">
        <v>7067.06052</v>
      </c>
      <c r="F557" s="1">
        <v>267.05169999999998</v>
      </c>
      <c r="G557" s="1">
        <v>7505.6400599999997</v>
      </c>
      <c r="H557" s="1">
        <v>8588.2408699999996</v>
      </c>
      <c r="I557" s="1">
        <v>16480.633010000001</v>
      </c>
      <c r="J557" s="1">
        <v>26917.470519999999</v>
      </c>
      <c r="K557" s="1">
        <v>9134.2926499999994</v>
      </c>
      <c r="L557" s="1">
        <v>12362.602269999999</v>
      </c>
      <c r="M557" s="1">
        <v>0</v>
      </c>
      <c r="N557" s="1">
        <v>14486.878000000001</v>
      </c>
      <c r="O557" s="1">
        <v>1445.6456599999999</v>
      </c>
      <c r="P557" s="1">
        <v>26917.470519999999</v>
      </c>
      <c r="Q557" s="1">
        <v>11913.87925</v>
      </c>
      <c r="R557" s="1">
        <v>14554.86825</v>
      </c>
      <c r="S557" s="1">
        <v>767.16061000000002</v>
      </c>
      <c r="T557" s="1">
        <v>906.01928999999996</v>
      </c>
      <c r="U557" s="1">
        <v>0</v>
      </c>
      <c r="V557" s="1">
        <v>5793.8722200000002</v>
      </c>
      <c r="W557" s="1">
        <v>3418.4458800000002</v>
      </c>
      <c r="X557" s="1">
        <v>1472.93561</v>
      </c>
      <c r="Y557" s="1">
        <v>3525.8549600000001</v>
      </c>
      <c r="Z557">
        <v>-22.461870000000001</v>
      </c>
      <c r="AA557">
        <v>-6.8385999999999996</v>
      </c>
      <c r="AB557">
        <v>11.61448</v>
      </c>
      <c r="AC557">
        <v>34.329030000000003</v>
      </c>
      <c r="AD557">
        <v>-1134.11241</v>
      </c>
      <c r="AE557">
        <v>-280.20033000000001</v>
      </c>
      <c r="AF557" t="s">
        <v>122</v>
      </c>
      <c r="AG557">
        <v>69.244649999999993</v>
      </c>
      <c r="AH557">
        <v>20.287600000000001</v>
      </c>
      <c r="AI557" t="s">
        <v>3120</v>
      </c>
    </row>
    <row r="558" spans="1:35" x14ac:dyDescent="0.25">
      <c r="A558" t="s">
        <v>114</v>
      </c>
      <c r="B558" s="3" t="s">
        <v>0</v>
      </c>
      <c r="C558" s="1" t="s">
        <v>103</v>
      </c>
      <c r="D558" s="2" t="s">
        <v>58</v>
      </c>
      <c r="E558" s="1">
        <v>8117.4224199999999</v>
      </c>
      <c r="F558" s="1">
        <v>673.63624000000004</v>
      </c>
      <c r="G558" s="1">
        <v>6984.7058299999999</v>
      </c>
      <c r="H558" s="1">
        <v>7953.1969300000001</v>
      </c>
      <c r="I558" s="1">
        <v>15840.06746</v>
      </c>
      <c r="J558" s="1">
        <v>26159.331010000002</v>
      </c>
      <c r="K558" s="1">
        <v>9083.4161299999996</v>
      </c>
      <c r="L558" s="1">
        <v>11758.073200000001</v>
      </c>
      <c r="M558" s="1">
        <v>0</v>
      </c>
      <c r="N558" s="1">
        <v>14338.577230000001</v>
      </c>
      <c r="O558" s="1">
        <v>1460.07383</v>
      </c>
      <c r="P558" s="1">
        <v>26159.331010000002</v>
      </c>
      <c r="Q558" s="1">
        <v>11769.50281</v>
      </c>
      <c r="R558" s="1">
        <v>14401.257809999999</v>
      </c>
      <c r="S558" s="1">
        <v>766.76131999999996</v>
      </c>
      <c r="T558" s="1">
        <v>474.27426000000003</v>
      </c>
      <c r="U558" s="1">
        <v>0</v>
      </c>
      <c r="V558" s="1">
        <v>6303.7506299999995</v>
      </c>
      <c r="W558" s="1">
        <v>3510.2857399999998</v>
      </c>
      <c r="X558" s="1">
        <v>1370.8426400000001</v>
      </c>
      <c r="Y558" s="1">
        <v>3538.5681100000002</v>
      </c>
      <c r="Z558">
        <v>914.71540000000005</v>
      </c>
      <c r="AA558">
        <v>1.3976</v>
      </c>
      <c r="AB558">
        <v>0</v>
      </c>
      <c r="AC558">
        <v>31.73677</v>
      </c>
      <c r="AD558">
        <v>-1026.7511300000001</v>
      </c>
      <c r="AE558">
        <v>-305.88342999999998</v>
      </c>
      <c r="AF558" t="s">
        <v>122</v>
      </c>
      <c r="AG558">
        <v>196.92841000000001</v>
      </c>
      <c r="AH558">
        <v>22.738299999999999</v>
      </c>
      <c r="AI558" t="s">
        <v>3117</v>
      </c>
    </row>
    <row r="559" spans="1:35" x14ac:dyDescent="0.25">
      <c r="A559" t="s">
        <v>114</v>
      </c>
      <c r="B559" s="3" t="s">
        <v>0</v>
      </c>
      <c r="C559" s="1" t="s">
        <v>103</v>
      </c>
      <c r="D559" s="2" t="s">
        <v>59</v>
      </c>
      <c r="E559" s="1">
        <v>6851.85689</v>
      </c>
      <c r="F559" s="1">
        <v>-10.14231</v>
      </c>
      <c r="G559" s="1">
        <v>6919.09926</v>
      </c>
      <c r="H559" s="1">
        <v>8207.8157900000006</v>
      </c>
      <c r="I559" s="1">
        <v>15693.69479</v>
      </c>
      <c r="J559" s="1">
        <v>25863.064920000001</v>
      </c>
      <c r="K559" s="1">
        <v>9401.2245800000001</v>
      </c>
      <c r="L559" s="1">
        <v>11966.911609999999</v>
      </c>
      <c r="M559" s="1">
        <v>0</v>
      </c>
      <c r="N559" s="1">
        <v>13830.16221</v>
      </c>
      <c r="O559" s="1">
        <v>1411.5697700000001</v>
      </c>
      <c r="P559" s="1">
        <v>25863.064920000001</v>
      </c>
      <c r="Q559" s="1">
        <v>11213.98393</v>
      </c>
      <c r="R559" s="1">
        <v>13896.15331</v>
      </c>
      <c r="S559" s="1">
        <v>766.76187000000004</v>
      </c>
      <c r="T559" s="1">
        <v>438.72757000000001</v>
      </c>
      <c r="U559" s="1">
        <v>0</v>
      </c>
      <c r="V559" s="1">
        <v>5978.2524700000004</v>
      </c>
      <c r="W559" s="1">
        <v>3520.98506</v>
      </c>
      <c r="X559" s="1">
        <v>1471.78918</v>
      </c>
      <c r="Y559" s="1">
        <v>3384.3062100000002</v>
      </c>
      <c r="Z559">
        <v>895.95097999999996</v>
      </c>
      <c r="AA559">
        <v>-6.4886999999999997</v>
      </c>
      <c r="AB559">
        <v>0</v>
      </c>
      <c r="AC559">
        <v>28.312110000000001</v>
      </c>
      <c r="AD559">
        <v>-1733.90311</v>
      </c>
      <c r="AE559">
        <v>-427.17538999999999</v>
      </c>
      <c r="AF559" t="s">
        <v>122</v>
      </c>
      <c r="AG559">
        <v>21.13936</v>
      </c>
      <c r="AH559">
        <v>167.17769999999999</v>
      </c>
      <c r="AI559" t="s">
        <v>3118</v>
      </c>
    </row>
    <row r="560" spans="1:35" x14ac:dyDescent="0.25">
      <c r="A560" t="s">
        <v>114</v>
      </c>
      <c r="B560" s="3" t="s">
        <v>0</v>
      </c>
      <c r="C560" s="1" t="s">
        <v>103</v>
      </c>
      <c r="D560" s="2" t="s">
        <v>60</v>
      </c>
      <c r="E560" s="1">
        <v>6398.6559200000002</v>
      </c>
      <c r="F560" s="1">
        <v>410.16782000000001</v>
      </c>
      <c r="G560" s="1">
        <v>7226.1189599999998</v>
      </c>
      <c r="H560" s="1">
        <v>8496.5087500000009</v>
      </c>
      <c r="I560" s="1">
        <v>15604.21378</v>
      </c>
      <c r="J560" s="1">
        <v>25808.5988</v>
      </c>
      <c r="K560" s="1">
        <v>9180.8104700000004</v>
      </c>
      <c r="L560" s="1">
        <v>11692.494060000001</v>
      </c>
      <c r="M560" s="1">
        <v>0</v>
      </c>
      <c r="N560" s="1">
        <v>14049.54032</v>
      </c>
      <c r="O560" s="1">
        <v>1445.2995800000001</v>
      </c>
      <c r="P560" s="1">
        <v>25808.5988</v>
      </c>
      <c r="Q560" s="1">
        <v>11491.97077</v>
      </c>
      <c r="R560" s="1">
        <v>14116.104740000001</v>
      </c>
      <c r="S560" s="1">
        <v>766.71932000000004</v>
      </c>
      <c r="T560" s="1">
        <v>511.22340000000003</v>
      </c>
      <c r="U560" s="1">
        <v>0</v>
      </c>
      <c r="V560" s="1">
        <v>4959.1845700000003</v>
      </c>
      <c r="W560" s="1">
        <v>3418.3960000000002</v>
      </c>
      <c r="X560" s="1">
        <v>1394.8394499999999</v>
      </c>
      <c r="Y560" s="1">
        <v>3046.8874999999998</v>
      </c>
      <c r="Z560">
        <v>920.01987999999994</v>
      </c>
      <c r="AA560">
        <v>-17.027200000000001</v>
      </c>
      <c r="AB560">
        <v>0</v>
      </c>
      <c r="AC560">
        <v>21.319019999999998</v>
      </c>
      <c r="AD560">
        <v>-1806.87483</v>
      </c>
      <c r="AE560">
        <v>-280.37713000000002</v>
      </c>
      <c r="AF560" t="s">
        <v>122</v>
      </c>
      <c r="AG560">
        <v>151.7593</v>
      </c>
      <c r="AH560">
        <v>27.323599999999999</v>
      </c>
      <c r="AI560" t="s">
        <v>3119</v>
      </c>
    </row>
    <row r="561" spans="1:35" x14ac:dyDescent="0.25">
      <c r="A561" t="s">
        <v>114</v>
      </c>
      <c r="B561" s="3" t="s">
        <v>0</v>
      </c>
      <c r="C561" s="1" t="s">
        <v>103</v>
      </c>
      <c r="D561" s="2" t="s">
        <v>61</v>
      </c>
      <c r="E561" s="1">
        <v>7914.7407400000002</v>
      </c>
      <c r="F561" s="1">
        <v>635.66690000000006</v>
      </c>
      <c r="G561" s="1">
        <v>7206.7891</v>
      </c>
      <c r="H561" s="1">
        <v>9490.7965499999991</v>
      </c>
      <c r="I561" s="1">
        <v>17844.829239999999</v>
      </c>
      <c r="J561" s="1">
        <v>27157.978780000001</v>
      </c>
      <c r="K561" s="1">
        <v>9896.0128999999997</v>
      </c>
      <c r="L561" s="1">
        <v>12459.771790000001</v>
      </c>
      <c r="M561" s="1">
        <v>0</v>
      </c>
      <c r="N561" s="1">
        <v>14621.19555</v>
      </c>
      <c r="O561" s="1">
        <v>1508.37538</v>
      </c>
      <c r="P561" s="1">
        <v>27157.978780000001</v>
      </c>
      <c r="Q561" s="1">
        <v>12085.48619</v>
      </c>
      <c r="R561" s="1">
        <v>14698.207</v>
      </c>
      <c r="S561" s="1">
        <v>766.72082999999998</v>
      </c>
      <c r="T561" s="1">
        <v>811.65674000000001</v>
      </c>
      <c r="U561" s="1">
        <v>0</v>
      </c>
      <c r="V561" s="1">
        <v>5807.4669700000004</v>
      </c>
      <c r="W561" s="1">
        <v>3625.0649100000001</v>
      </c>
      <c r="X561" s="1">
        <v>1619.7637400000001</v>
      </c>
      <c r="Y561" s="1">
        <v>2798.2676299999998</v>
      </c>
      <c r="Z561">
        <v>285.58920000000001</v>
      </c>
      <c r="AA561">
        <v>-6.4042000000000003</v>
      </c>
      <c r="AB561">
        <v>9.6511499999999995</v>
      </c>
      <c r="AC561">
        <v>24.349139999999998</v>
      </c>
      <c r="AD561">
        <v>-929.35365000000002</v>
      </c>
      <c r="AE561">
        <v>-460.75986999999998</v>
      </c>
      <c r="AF561" t="s">
        <v>122</v>
      </c>
      <c r="AG561">
        <v>108.05518000000001</v>
      </c>
      <c r="AH561">
        <v>14.3995</v>
      </c>
      <c r="AI561" t="s">
        <v>3120</v>
      </c>
    </row>
    <row r="562" spans="1:35" x14ac:dyDescent="0.25">
      <c r="A562" t="s">
        <v>114</v>
      </c>
      <c r="B562" s="3" t="s">
        <v>0</v>
      </c>
      <c r="C562" s="1" t="s">
        <v>103</v>
      </c>
      <c r="D562" s="2" t="s">
        <v>62</v>
      </c>
      <c r="E562" s="1">
        <v>7797.9935100000002</v>
      </c>
      <c r="F562" s="1">
        <v>602.28170999999998</v>
      </c>
      <c r="G562" s="1">
        <v>6338.3672900000001</v>
      </c>
      <c r="H562" s="1">
        <v>8554.0906400000003</v>
      </c>
      <c r="I562" s="1">
        <v>16286.52727</v>
      </c>
      <c r="J562" s="1">
        <v>24798.561710000002</v>
      </c>
      <c r="K562" s="1">
        <v>8964.8155499999993</v>
      </c>
      <c r="L562" s="1">
        <v>11297.07461</v>
      </c>
      <c r="M562" s="1">
        <v>0</v>
      </c>
      <c r="N562" s="1">
        <v>13434.02139</v>
      </c>
      <c r="O562" s="1">
        <v>1422.2666099999999</v>
      </c>
      <c r="P562" s="1">
        <v>24798.561710000002</v>
      </c>
      <c r="Q562" s="1">
        <v>10797.08793</v>
      </c>
      <c r="R562" s="1">
        <v>13501.487090000001</v>
      </c>
      <c r="S562" s="1">
        <v>766.72149999999999</v>
      </c>
      <c r="T562" s="1">
        <v>815.63457000000005</v>
      </c>
      <c r="U562" s="1">
        <v>0</v>
      </c>
      <c r="V562" s="1">
        <v>5627.3893500000004</v>
      </c>
      <c r="W562" s="1">
        <v>3328.3260100000002</v>
      </c>
      <c r="X562" s="1">
        <v>1442.80197</v>
      </c>
      <c r="Y562" s="1">
        <v>2846.2112099999999</v>
      </c>
      <c r="Z562">
        <v>1334.45199</v>
      </c>
      <c r="AA562">
        <v>3.3035000000000001</v>
      </c>
      <c r="AB562">
        <v>0</v>
      </c>
      <c r="AC562">
        <v>15.96307</v>
      </c>
      <c r="AD562">
        <v>-684.51192000000003</v>
      </c>
      <c r="AE562">
        <v>-216.41586000000001</v>
      </c>
      <c r="AF562" t="s">
        <v>122</v>
      </c>
      <c r="AG562">
        <v>187.17095</v>
      </c>
      <c r="AH562">
        <v>23.645299999999999</v>
      </c>
      <c r="AI562" t="s">
        <v>3117</v>
      </c>
    </row>
    <row r="563" spans="1:35" x14ac:dyDescent="0.25">
      <c r="A563" t="s">
        <v>114</v>
      </c>
      <c r="B563" s="3" t="s">
        <v>0</v>
      </c>
      <c r="C563" s="1" t="s">
        <v>103</v>
      </c>
      <c r="D563" s="2" t="s">
        <v>63</v>
      </c>
      <c r="E563" s="1">
        <v>7384.5652399999999</v>
      </c>
      <c r="F563" s="1">
        <v>23.791129999999999</v>
      </c>
      <c r="G563" s="1">
        <v>6510.0481600000003</v>
      </c>
      <c r="H563" s="1">
        <v>8929.3544899999997</v>
      </c>
      <c r="I563" s="1">
        <v>16533.226149999999</v>
      </c>
      <c r="J563" s="1">
        <v>25049.659390000001</v>
      </c>
      <c r="K563" s="1">
        <v>9316.7884300000005</v>
      </c>
      <c r="L563" s="1">
        <v>11682.00303</v>
      </c>
      <c r="M563" s="1">
        <v>0</v>
      </c>
      <c r="N563" s="1">
        <v>13303.325290000001</v>
      </c>
      <c r="O563" s="1">
        <v>1422.6454799999999</v>
      </c>
      <c r="P563" s="1">
        <v>25049.659390000001</v>
      </c>
      <c r="Q563" s="1">
        <v>10688.02412</v>
      </c>
      <c r="R563" s="1">
        <v>13367.656360000001</v>
      </c>
      <c r="S563" s="1">
        <v>766.72257000000002</v>
      </c>
      <c r="T563" s="1">
        <v>866.45349999999996</v>
      </c>
      <c r="U563" s="1">
        <v>0</v>
      </c>
      <c r="V563" s="1">
        <v>5284.0014000000001</v>
      </c>
      <c r="W563" s="1">
        <v>3451.0633200000002</v>
      </c>
      <c r="X563" s="1">
        <v>1500.9013299999999</v>
      </c>
      <c r="Y563" s="1">
        <v>2734.3012199999998</v>
      </c>
      <c r="Z563">
        <v>1276.6128900000001</v>
      </c>
      <c r="AA563">
        <v>2.8782999999999999</v>
      </c>
      <c r="AB563">
        <v>0</v>
      </c>
      <c r="AC563">
        <v>11.447089999999999</v>
      </c>
      <c r="AD563">
        <v>-1150.85472</v>
      </c>
      <c r="AE563">
        <v>-378.13594999999998</v>
      </c>
      <c r="AF563" t="s">
        <v>122</v>
      </c>
      <c r="AG563">
        <v>64.979349999999997</v>
      </c>
      <c r="AH563">
        <v>71.274100000000004</v>
      </c>
      <c r="AI563" t="s">
        <v>3118</v>
      </c>
    </row>
    <row r="564" spans="1:35" x14ac:dyDescent="0.25">
      <c r="A564" t="s">
        <v>114</v>
      </c>
      <c r="B564" s="3" t="s">
        <v>0</v>
      </c>
      <c r="C564" s="1" t="s">
        <v>103</v>
      </c>
      <c r="D564" s="2" t="s">
        <v>64</v>
      </c>
      <c r="E564" s="1">
        <v>7609.11553</v>
      </c>
      <c r="F564" s="1">
        <v>732.86152000000004</v>
      </c>
      <c r="G564" s="1">
        <v>6517.36319</v>
      </c>
      <c r="H564" s="1">
        <v>8883.4022499999992</v>
      </c>
      <c r="I564" s="1">
        <v>16374.807360000001</v>
      </c>
      <c r="J564" s="1">
        <v>24758.151750000001</v>
      </c>
      <c r="K564" s="1">
        <v>9104.9894600000007</v>
      </c>
      <c r="L564" s="1">
        <v>11445.017040000001</v>
      </c>
      <c r="M564" s="1">
        <v>0</v>
      </c>
      <c r="N564" s="1">
        <v>13252.459049999999</v>
      </c>
      <c r="O564" s="1">
        <v>1425.8957499999999</v>
      </c>
      <c r="P564" s="1">
        <v>24758.151750000001</v>
      </c>
      <c r="Q564" s="1">
        <v>10689.85614</v>
      </c>
      <c r="R564" s="1">
        <v>13313.13471</v>
      </c>
      <c r="S564" s="1">
        <v>766.68537000000003</v>
      </c>
      <c r="T564" s="1">
        <v>985.78359</v>
      </c>
      <c r="U564" s="1">
        <v>0</v>
      </c>
      <c r="V564" s="1">
        <v>5315.1555200000003</v>
      </c>
      <c r="W564" s="1">
        <v>3711.4701300000002</v>
      </c>
      <c r="X564" s="1">
        <v>1393.4303500000001</v>
      </c>
      <c r="Y564" s="1">
        <v>2672.4707100000001</v>
      </c>
      <c r="Z564">
        <v>1231.56629</v>
      </c>
      <c r="AA564">
        <v>11.098800000000001</v>
      </c>
      <c r="AB564">
        <v>0</v>
      </c>
      <c r="AC564">
        <v>10.094810000000001</v>
      </c>
      <c r="AD564">
        <v>-952.39238999999998</v>
      </c>
      <c r="AE564">
        <v>-302.71953999999999</v>
      </c>
      <c r="AF564" t="s">
        <v>122</v>
      </c>
      <c r="AG564">
        <v>318.03089</v>
      </c>
      <c r="AH564">
        <v>30.220400000000001</v>
      </c>
      <c r="AI564" t="s">
        <v>3119</v>
      </c>
    </row>
    <row r="565" spans="1:35" x14ac:dyDescent="0.25">
      <c r="A565" t="s">
        <v>114</v>
      </c>
      <c r="B565" s="3" t="s">
        <v>0</v>
      </c>
      <c r="C565" s="1" t="s">
        <v>103</v>
      </c>
      <c r="D565" s="2" t="s">
        <v>65</v>
      </c>
      <c r="E565" s="1">
        <v>8054.7176099999997</v>
      </c>
      <c r="F565" s="1">
        <v>671.21974</v>
      </c>
      <c r="G565" s="1">
        <v>5908.7175800000005</v>
      </c>
      <c r="H565" s="1">
        <v>8783.8655999999992</v>
      </c>
      <c r="I565" s="1">
        <v>16549.336569999999</v>
      </c>
      <c r="J565" s="1">
        <v>24774.17974</v>
      </c>
      <c r="K565" s="1">
        <v>9091.8207600000005</v>
      </c>
      <c r="L565" s="1">
        <v>11636.17058</v>
      </c>
      <c r="M565" s="1">
        <v>0</v>
      </c>
      <c r="N565" s="1">
        <v>13082.188539999999</v>
      </c>
      <c r="O565" s="1">
        <v>1436.57401</v>
      </c>
      <c r="P565" s="1">
        <v>24774.17974</v>
      </c>
      <c r="Q565" s="1">
        <v>10522.663839999999</v>
      </c>
      <c r="R565" s="1">
        <v>13138.009169999999</v>
      </c>
      <c r="S565" s="1">
        <v>766.68565000000001</v>
      </c>
      <c r="T565" s="1">
        <v>1329.6861200000001</v>
      </c>
      <c r="U565" s="1">
        <v>0</v>
      </c>
      <c r="V565" s="1">
        <v>5745.8565900000003</v>
      </c>
      <c r="W565" s="1">
        <v>3136.6547599999999</v>
      </c>
      <c r="X565" s="1">
        <v>1586.39464</v>
      </c>
      <c r="Y565" s="1">
        <v>2702.5202199999999</v>
      </c>
      <c r="Z565">
        <v>357.82960000000003</v>
      </c>
      <c r="AA565">
        <v>10.382199999999999</v>
      </c>
      <c r="AB565">
        <v>8.5739900000000002</v>
      </c>
      <c r="AC565">
        <v>7.3004499999999997</v>
      </c>
      <c r="AD565">
        <v>-540.26907000000006</v>
      </c>
      <c r="AE565">
        <v>-344.18835000000001</v>
      </c>
      <c r="AF565" t="s">
        <v>122</v>
      </c>
      <c r="AG565">
        <v>190.02690999999999</v>
      </c>
      <c r="AH565">
        <v>22.102599999999999</v>
      </c>
      <c r="AI565" t="s">
        <v>3120</v>
      </c>
    </row>
    <row r="566" spans="1:35" x14ac:dyDescent="0.25">
      <c r="A566" t="s">
        <v>114</v>
      </c>
      <c r="B566" s="3" t="s">
        <v>0</v>
      </c>
      <c r="C566" s="1" t="s">
        <v>103</v>
      </c>
      <c r="D566" s="2" t="s">
        <v>66</v>
      </c>
      <c r="E566" s="1">
        <v>7282.5606100000005</v>
      </c>
      <c r="F566" s="1">
        <v>374.09848</v>
      </c>
      <c r="G566" s="1">
        <v>3988.37664</v>
      </c>
      <c r="H566" s="1">
        <v>7749.6612299999997</v>
      </c>
      <c r="I566" s="1">
        <v>14962.14047</v>
      </c>
      <c r="J566" s="1">
        <v>22646.559730000001</v>
      </c>
      <c r="K566" s="1">
        <v>8221.5755399999998</v>
      </c>
      <c r="L566" s="1">
        <v>10631.245639999999</v>
      </c>
      <c r="M566" s="1">
        <v>0</v>
      </c>
      <c r="N566" s="1">
        <v>11964.61601</v>
      </c>
      <c r="O566" s="1">
        <v>1371.97423</v>
      </c>
      <c r="P566" s="1">
        <v>22646.559730000001</v>
      </c>
      <c r="Q566" s="1">
        <v>9405.6525600000004</v>
      </c>
      <c r="R566" s="1">
        <v>12015.31408</v>
      </c>
      <c r="S566" s="1">
        <v>766.68623000000002</v>
      </c>
      <c r="T566" s="1">
        <v>1246.2269100000001</v>
      </c>
      <c r="U566" s="1">
        <v>0</v>
      </c>
      <c r="V566" s="1">
        <v>5300.7962699999998</v>
      </c>
      <c r="W566" s="1">
        <v>3559.4773100000002</v>
      </c>
      <c r="X566" s="1">
        <v>1365.4217599999999</v>
      </c>
      <c r="Y566" s="1">
        <v>2615.0148399999998</v>
      </c>
      <c r="Z566">
        <v>1140.3511100000001</v>
      </c>
      <c r="AA566">
        <v>4.0486000000000004</v>
      </c>
      <c r="AB566">
        <v>0</v>
      </c>
      <c r="AC566">
        <v>8.5224799999999998</v>
      </c>
      <c r="AD566">
        <v>-286.97215</v>
      </c>
      <c r="AE566">
        <v>-494.80083000000002</v>
      </c>
      <c r="AF566" t="s">
        <v>122</v>
      </c>
      <c r="AG566">
        <v>163.03210999999999</v>
      </c>
      <c r="AH566">
        <v>30.090900000000001</v>
      </c>
      <c r="AI566" t="s">
        <v>3117</v>
      </c>
    </row>
    <row r="567" spans="1:35" x14ac:dyDescent="0.25">
      <c r="A567" t="s">
        <v>114</v>
      </c>
      <c r="B567" s="3" t="s">
        <v>0</v>
      </c>
      <c r="C567" s="1" t="s">
        <v>103</v>
      </c>
      <c r="D567" s="2" t="s">
        <v>67</v>
      </c>
      <c r="E567" s="1">
        <v>7980.9823500000002</v>
      </c>
      <c r="F567" s="1">
        <v>839.01257999999996</v>
      </c>
      <c r="G567" s="1">
        <v>5246.0922399999999</v>
      </c>
      <c r="H567" s="1">
        <v>9744.0235400000001</v>
      </c>
      <c r="I567" s="1">
        <v>17119.288789999999</v>
      </c>
      <c r="J567" s="1">
        <v>25278.192630000001</v>
      </c>
      <c r="K567" s="1">
        <v>9467.4992299999994</v>
      </c>
      <c r="L567" s="1">
        <v>11833.838369999999</v>
      </c>
      <c r="M567" s="1">
        <v>0</v>
      </c>
      <c r="N567" s="1">
        <v>13389.86895</v>
      </c>
      <c r="O567" s="1">
        <v>1581.48603</v>
      </c>
      <c r="P567" s="1">
        <v>25278.192630000001</v>
      </c>
      <c r="Q567" s="1">
        <v>10956.93885</v>
      </c>
      <c r="R567" s="1">
        <v>13444.35426</v>
      </c>
      <c r="S567" s="1">
        <v>766.68696999999997</v>
      </c>
      <c r="T567" s="1">
        <v>1594.11501</v>
      </c>
      <c r="U567" s="1">
        <v>0</v>
      </c>
      <c r="V567" s="1">
        <v>5644.5420000000004</v>
      </c>
      <c r="W567" s="1">
        <v>3973.1719899999998</v>
      </c>
      <c r="X567" s="1">
        <v>1471.0342900000001</v>
      </c>
      <c r="Y567" s="1">
        <v>2609.12363</v>
      </c>
      <c r="Z567">
        <v>1280.0592200000001</v>
      </c>
      <c r="AA567">
        <v>-3.3407</v>
      </c>
      <c r="AB567">
        <v>0</v>
      </c>
      <c r="AC567">
        <v>3.1103399999999999</v>
      </c>
      <c r="AD567">
        <v>-1039.9308599999999</v>
      </c>
      <c r="AE567">
        <v>-406.39841000000001</v>
      </c>
      <c r="AF567" t="s">
        <v>122</v>
      </c>
      <c r="AG567">
        <v>317.71908000000002</v>
      </c>
      <c r="AH567">
        <v>27.3202</v>
      </c>
      <c r="AI567" t="s">
        <v>3118</v>
      </c>
    </row>
    <row r="568" spans="1:35" x14ac:dyDescent="0.25">
      <c r="A568" t="s">
        <v>114</v>
      </c>
      <c r="B568" s="3" t="s">
        <v>0</v>
      </c>
      <c r="C568" s="1" t="s">
        <v>103</v>
      </c>
      <c r="D568" s="2" t="s">
        <v>68</v>
      </c>
      <c r="E568" s="1">
        <v>7491.8736699999999</v>
      </c>
      <c r="F568" s="1">
        <v>767.96334999999999</v>
      </c>
      <c r="G568" s="1">
        <v>5010.32161</v>
      </c>
      <c r="H568" s="1">
        <v>9193.6312300000009</v>
      </c>
      <c r="I568" s="1">
        <v>16616.368139999999</v>
      </c>
      <c r="J568" s="1">
        <v>24581.633870000001</v>
      </c>
      <c r="K568" s="1">
        <v>9253.0791100000006</v>
      </c>
      <c r="L568" s="1">
        <v>11541.155350000001</v>
      </c>
      <c r="M568" s="1">
        <v>0</v>
      </c>
      <c r="N568" s="1">
        <v>12987.817730000001</v>
      </c>
      <c r="O568" s="1">
        <v>1558.70289</v>
      </c>
      <c r="P568" s="1">
        <v>24581.633870000001</v>
      </c>
      <c r="Q568" s="1">
        <v>10435.42484</v>
      </c>
      <c r="R568" s="1">
        <v>13040.478520000001</v>
      </c>
      <c r="S568" s="1">
        <v>780.37778000000003</v>
      </c>
      <c r="T568" s="1">
        <v>1611.0520799999999</v>
      </c>
      <c r="U568" s="1">
        <v>0</v>
      </c>
      <c r="V568" s="1">
        <v>5405.1704200000004</v>
      </c>
      <c r="W568" s="1">
        <v>3845.6008900000002</v>
      </c>
      <c r="X568" s="1">
        <v>1442.1344099999999</v>
      </c>
      <c r="Y568" s="1">
        <v>2545.4305300000001</v>
      </c>
      <c r="Z568">
        <v>1097.95019</v>
      </c>
      <c r="AA568">
        <v>0.5373</v>
      </c>
      <c r="AB568">
        <v>0</v>
      </c>
      <c r="AC568">
        <v>6.29047</v>
      </c>
      <c r="AD568">
        <v>-739.28620000000001</v>
      </c>
      <c r="AE568">
        <v>-257.76326999999998</v>
      </c>
      <c r="AF568" t="s">
        <v>122</v>
      </c>
      <c r="AG568">
        <v>377.27249</v>
      </c>
      <c r="AH568">
        <v>32.889299999999999</v>
      </c>
      <c r="AI568" t="s">
        <v>3119</v>
      </c>
    </row>
    <row r="569" spans="1:35" x14ac:dyDescent="0.25">
      <c r="A569" t="s">
        <v>114</v>
      </c>
      <c r="B569" s="3" t="s">
        <v>0</v>
      </c>
      <c r="C569" s="1" t="s">
        <v>103</v>
      </c>
      <c r="D569" s="2" t="s">
        <v>69</v>
      </c>
      <c r="E569" s="1">
        <v>7241.2599099999998</v>
      </c>
      <c r="F569" s="1">
        <v>879.86824000000001</v>
      </c>
      <c r="G569" s="1">
        <v>4517.2034299999996</v>
      </c>
      <c r="H569" s="1">
        <v>8972.27621</v>
      </c>
      <c r="I569" s="1">
        <v>15878.36347</v>
      </c>
      <c r="J569" s="1">
        <v>23072.355670000001</v>
      </c>
      <c r="K569" s="1">
        <v>8539.4709600000006</v>
      </c>
      <c r="L569" s="1">
        <v>11062.646350000001</v>
      </c>
      <c r="M569" s="1">
        <v>0</v>
      </c>
      <c r="N569" s="1">
        <v>11959.166429999999</v>
      </c>
      <c r="O569" s="1">
        <v>1424.6261400000001</v>
      </c>
      <c r="P569" s="1">
        <v>23072.355670000001</v>
      </c>
      <c r="Q569" s="1">
        <v>9336.2046399999999</v>
      </c>
      <c r="R569" s="1">
        <v>12009.70932</v>
      </c>
      <c r="S569" s="1">
        <v>780.37716</v>
      </c>
      <c r="T569" s="1">
        <v>1512.7624800000001</v>
      </c>
      <c r="U569" s="1">
        <v>0</v>
      </c>
      <c r="V569" s="1">
        <v>4877.6074699999999</v>
      </c>
      <c r="W569" s="1">
        <v>2906.9507400000002</v>
      </c>
      <c r="X569" s="1">
        <v>1439.06188</v>
      </c>
      <c r="Y569" s="1">
        <v>2477.4562799999999</v>
      </c>
      <c r="Z569">
        <v>299.97329000000002</v>
      </c>
      <c r="AA569">
        <v>-0.43580000000000002</v>
      </c>
      <c r="AB569">
        <v>8.7308699999999995</v>
      </c>
      <c r="AC569">
        <v>7.2000700000000002</v>
      </c>
      <c r="AD569">
        <v>-948.58486000000005</v>
      </c>
      <c r="AE569">
        <v>-334.05124999999998</v>
      </c>
      <c r="AF569" t="s">
        <v>122</v>
      </c>
      <c r="AG569">
        <v>348.49588999999997</v>
      </c>
      <c r="AH569">
        <v>28.266200000000001</v>
      </c>
      <c r="AI569" t="s">
        <v>3120</v>
      </c>
    </row>
    <row r="570" spans="1:35" x14ac:dyDescent="0.25">
      <c r="A570" t="s">
        <v>114</v>
      </c>
      <c r="B570" s="3" t="s">
        <v>0</v>
      </c>
      <c r="C570" s="1" t="s">
        <v>103</v>
      </c>
      <c r="D570" s="2" t="s">
        <v>70</v>
      </c>
      <c r="E570" s="1">
        <v>6798.2948699999997</v>
      </c>
      <c r="F570" s="1">
        <v>1202.8952400000001</v>
      </c>
      <c r="G570" s="1">
        <v>3638.5526100000002</v>
      </c>
      <c r="H570" s="1">
        <v>7446.9471599999997</v>
      </c>
      <c r="I570" s="1">
        <v>13605.50822</v>
      </c>
      <c r="J570" s="1">
        <v>20211.307239999998</v>
      </c>
      <c r="K570" s="1">
        <v>7235.2832500000004</v>
      </c>
      <c r="L570" s="1">
        <v>9548.3116599999994</v>
      </c>
      <c r="M570" s="1">
        <v>0</v>
      </c>
      <c r="N570" s="1">
        <v>10601.855809999999</v>
      </c>
      <c r="O570" s="1">
        <v>1331.7055600000001</v>
      </c>
      <c r="P570" s="1">
        <v>20211.307239999998</v>
      </c>
      <c r="Q570" s="1">
        <v>7904.7841200000003</v>
      </c>
      <c r="R570" s="1">
        <v>10662.995580000001</v>
      </c>
      <c r="S570" s="1">
        <v>780.37879999999996</v>
      </c>
      <c r="T570" s="1">
        <v>1551.6556599999999</v>
      </c>
      <c r="U570" s="1">
        <v>0</v>
      </c>
      <c r="V570" s="1">
        <v>4591.3147200000003</v>
      </c>
      <c r="W570" s="1">
        <v>3167.0134800000001</v>
      </c>
      <c r="X570" s="1">
        <v>1342.0716199999999</v>
      </c>
      <c r="Y570" s="1">
        <v>2221.1648500000001</v>
      </c>
      <c r="Z570">
        <v>707.24629000000004</v>
      </c>
      <c r="AA570">
        <v>8.8831000000000007</v>
      </c>
      <c r="AB570">
        <v>0</v>
      </c>
      <c r="AC570">
        <v>8.3111499999999996</v>
      </c>
      <c r="AD570">
        <v>-262.72879999999998</v>
      </c>
      <c r="AE570">
        <v>-273.61066</v>
      </c>
      <c r="AF570" t="s">
        <v>122</v>
      </c>
      <c r="AG570">
        <v>435.29951999999997</v>
      </c>
      <c r="AH570">
        <v>26.509399999999999</v>
      </c>
      <c r="AI570" t="s">
        <v>3117</v>
      </c>
    </row>
    <row r="571" spans="1:35" x14ac:dyDescent="0.25">
      <c r="A571" t="s">
        <v>114</v>
      </c>
      <c r="B571" s="3" t="s">
        <v>0</v>
      </c>
      <c r="C571" s="1" t="s">
        <v>103</v>
      </c>
      <c r="D571" s="2" t="s">
        <v>72</v>
      </c>
      <c r="E571" s="1">
        <v>6983.8310899999997</v>
      </c>
      <c r="F571" s="1">
        <v>910.51072999999997</v>
      </c>
      <c r="G571" s="1">
        <v>2711.8219899999999</v>
      </c>
      <c r="H571" s="1">
        <v>7142.6234299999996</v>
      </c>
      <c r="I571" s="1">
        <v>13283.66</v>
      </c>
      <c r="J571" s="1">
        <v>19724.659</v>
      </c>
      <c r="K571" s="1">
        <v>7373.6669899999997</v>
      </c>
      <c r="L571" s="1">
        <v>9764.9310800000003</v>
      </c>
      <c r="M571" s="1">
        <v>0</v>
      </c>
      <c r="N571" s="1">
        <v>9899.69535</v>
      </c>
      <c r="O571" s="1">
        <v>1336.8773000000001</v>
      </c>
      <c r="P571" s="1">
        <v>19724.659</v>
      </c>
      <c r="Q571" s="1">
        <v>7197.4194399999997</v>
      </c>
      <c r="R571" s="1">
        <v>9959.7279199999994</v>
      </c>
      <c r="S571" s="1">
        <v>780.38017000000002</v>
      </c>
      <c r="T571" s="1">
        <v>1682.07294</v>
      </c>
      <c r="U571" s="1">
        <v>0</v>
      </c>
      <c r="V571" s="1">
        <v>4707.0865700000004</v>
      </c>
      <c r="W571" s="1">
        <v>3267.6244000000002</v>
      </c>
      <c r="X571" s="1">
        <v>1396.0914</v>
      </c>
      <c r="Y571" s="1">
        <v>2165.0562100000002</v>
      </c>
      <c r="Z571">
        <v>1016.5699499999999</v>
      </c>
      <c r="AA571">
        <v>16.6508</v>
      </c>
      <c r="AB571">
        <v>0</v>
      </c>
      <c r="AC571">
        <v>2.07959</v>
      </c>
      <c r="AD571">
        <v>-441.63362000000001</v>
      </c>
      <c r="AE571">
        <v>-270.32197000000002</v>
      </c>
      <c r="AF571" t="s">
        <v>122</v>
      </c>
      <c r="AG571">
        <v>391.32251000000002</v>
      </c>
      <c r="AH571">
        <v>30.432400000000001</v>
      </c>
      <c r="AI571" t="s">
        <v>3118</v>
      </c>
    </row>
    <row r="572" spans="1:35" x14ac:dyDescent="0.25">
      <c r="A572" t="s">
        <v>114</v>
      </c>
      <c r="B572" s="3" t="s">
        <v>0</v>
      </c>
      <c r="C572" s="1" t="s">
        <v>103</v>
      </c>
      <c r="D572" s="2" t="s">
        <v>71</v>
      </c>
      <c r="E572" s="1">
        <v>6257.2854600000001</v>
      </c>
      <c r="F572" s="1">
        <v>688.34015999999997</v>
      </c>
      <c r="G572" s="1">
        <v>2296.8356800000001</v>
      </c>
      <c r="H572" s="1">
        <v>5999.5503699999999</v>
      </c>
      <c r="I572" s="1">
        <v>12085.65022</v>
      </c>
      <c r="J572" s="1">
        <v>18243.450799999999</v>
      </c>
      <c r="K572" s="1">
        <v>6938.7981399999999</v>
      </c>
      <c r="L572" s="1">
        <v>9275.2331699999995</v>
      </c>
      <c r="M572" s="1">
        <v>0</v>
      </c>
      <c r="N572" s="1">
        <v>8894.9061000000002</v>
      </c>
      <c r="O572" s="1">
        <v>1308.8389400000001</v>
      </c>
      <c r="P572" s="1">
        <v>18243.450799999999</v>
      </c>
      <c r="Q572" s="1">
        <v>6155.0532400000002</v>
      </c>
      <c r="R572" s="1">
        <v>8968.2176299999992</v>
      </c>
      <c r="S572" s="1">
        <v>780.38130999999998</v>
      </c>
      <c r="T572" s="1">
        <v>1644.3908699999999</v>
      </c>
      <c r="U572" s="1">
        <v>0</v>
      </c>
      <c r="V572" s="1">
        <v>4281.3491999999997</v>
      </c>
      <c r="W572" s="1">
        <v>2998.6018399999998</v>
      </c>
      <c r="X572" s="1">
        <v>1228.1194</v>
      </c>
      <c r="Y572" s="1">
        <v>2374.1946400000002</v>
      </c>
      <c r="Z572">
        <v>878.55274999999995</v>
      </c>
      <c r="AA572">
        <v>28.965499999999999</v>
      </c>
      <c r="AB572">
        <v>0</v>
      </c>
      <c r="AC572">
        <v>5.1839700000000004</v>
      </c>
      <c r="AD572">
        <v>-88.217500000000001</v>
      </c>
      <c r="AE572">
        <v>-195.77269000000001</v>
      </c>
      <c r="AF572" t="s">
        <v>122</v>
      </c>
      <c r="AG572">
        <v>362.29763000000003</v>
      </c>
      <c r="AH572">
        <v>34.312100000000001</v>
      </c>
      <c r="AI572" t="s">
        <v>3119</v>
      </c>
    </row>
    <row r="573" spans="1:35" x14ac:dyDescent="0.25">
      <c r="A573" t="s">
        <v>114</v>
      </c>
      <c r="B573" s="3" t="s">
        <v>0</v>
      </c>
      <c r="C573" s="1" t="s">
        <v>103</v>
      </c>
      <c r="D573" s="2" t="s">
        <v>73</v>
      </c>
      <c r="E573" s="1">
        <v>6810.4760100000003</v>
      </c>
      <c r="F573" s="1">
        <v>596.06635000000006</v>
      </c>
      <c r="G573" s="1">
        <v>1907.00062</v>
      </c>
      <c r="H573" s="1">
        <v>5613.4512299999997</v>
      </c>
      <c r="I573" s="1">
        <v>12278.25676</v>
      </c>
      <c r="J573" s="1">
        <v>18332.478070000001</v>
      </c>
      <c r="K573" s="1">
        <v>7276.0731500000002</v>
      </c>
      <c r="L573" s="1">
        <v>9742.4370600000002</v>
      </c>
      <c r="M573" s="1">
        <v>0</v>
      </c>
      <c r="N573" s="1">
        <v>8520.8519099999994</v>
      </c>
      <c r="O573" s="1">
        <v>1334.0362</v>
      </c>
      <c r="P573" s="1">
        <v>18332.478070000001</v>
      </c>
      <c r="Q573" s="1">
        <v>5812.2677999999996</v>
      </c>
      <c r="R573" s="1">
        <v>8590.0410100000008</v>
      </c>
      <c r="S573" s="1">
        <v>780.38199999999995</v>
      </c>
      <c r="T573" s="1">
        <v>1760.0800400000001</v>
      </c>
      <c r="U573" s="1">
        <v>0</v>
      </c>
      <c r="V573" s="1">
        <v>4734.0112600000002</v>
      </c>
      <c r="W573" s="1">
        <v>3268.7808</v>
      </c>
      <c r="X573" s="1">
        <v>1561.83852</v>
      </c>
      <c r="Y573" s="1">
        <v>2463.9553799999999</v>
      </c>
      <c r="Z573">
        <v>443.00358999999997</v>
      </c>
      <c r="AA573">
        <v>16.806799999999999</v>
      </c>
      <c r="AB573">
        <v>8.2090200000000006</v>
      </c>
      <c r="AC573">
        <v>3.68364</v>
      </c>
      <c r="AD573">
        <v>103.55862999999999</v>
      </c>
      <c r="AE573">
        <v>-271.12259999999998</v>
      </c>
      <c r="AF573" t="s">
        <v>122</v>
      </c>
      <c r="AG573">
        <v>283.54863999999998</v>
      </c>
      <c r="AH573">
        <v>32.236699999999999</v>
      </c>
      <c r="AI573" t="s">
        <v>3120</v>
      </c>
    </row>
    <row r="574" spans="1:35" x14ac:dyDescent="0.25">
      <c r="A574" t="s">
        <v>114</v>
      </c>
      <c r="B574" s="3" t="s">
        <v>0</v>
      </c>
      <c r="C574" s="1" t="s">
        <v>103</v>
      </c>
      <c r="D574" s="2" t="s">
        <v>74</v>
      </c>
      <c r="E574" s="1">
        <v>6264.24604</v>
      </c>
      <c r="F574" s="1">
        <v>645.48224000000005</v>
      </c>
      <c r="G574" s="1">
        <v>2321.5892399999998</v>
      </c>
      <c r="H574" s="1">
        <v>5058.22793</v>
      </c>
      <c r="I574" s="1">
        <v>11342.089169999999</v>
      </c>
      <c r="J574" s="1">
        <v>17256.024290000001</v>
      </c>
      <c r="K574" s="1">
        <v>6732.0311799999999</v>
      </c>
      <c r="L574" s="1">
        <v>9215.8924499999994</v>
      </c>
      <c r="M574" s="1">
        <v>0</v>
      </c>
      <c r="N574" s="1">
        <v>7974.9425799999999</v>
      </c>
      <c r="O574" s="1">
        <v>1336.0961500000001</v>
      </c>
      <c r="P574" s="1">
        <v>17256.024290000001</v>
      </c>
      <c r="Q574" s="1">
        <v>5222.4531299999999</v>
      </c>
      <c r="R574" s="1">
        <v>8040.13184</v>
      </c>
      <c r="S574" s="1">
        <v>780.38374999999996</v>
      </c>
      <c r="T574" s="1">
        <v>1893.0512000000001</v>
      </c>
      <c r="U574" s="1">
        <v>0</v>
      </c>
      <c r="V574" s="1">
        <v>4338.7587999999996</v>
      </c>
      <c r="W574" s="1">
        <v>3188.5897799999998</v>
      </c>
      <c r="X574" s="1">
        <v>1295.7973300000001</v>
      </c>
      <c r="Y574" s="1">
        <v>2591.0771500000001</v>
      </c>
      <c r="Z574">
        <v>886.39873</v>
      </c>
      <c r="AA574">
        <v>28.754200000000001</v>
      </c>
      <c r="AB574">
        <v>0</v>
      </c>
      <c r="AC574">
        <v>7.0614800000000004</v>
      </c>
      <c r="AD574">
        <v>258.82058000000001</v>
      </c>
      <c r="AE574">
        <v>-225.25771</v>
      </c>
      <c r="AF574" t="s">
        <v>122</v>
      </c>
      <c r="AG574">
        <v>284.39548000000002</v>
      </c>
      <c r="AH574">
        <v>30.427600000000002</v>
      </c>
      <c r="AI574" t="s">
        <v>3117</v>
      </c>
    </row>
    <row r="575" spans="1:35" x14ac:dyDescent="0.25">
      <c r="A575" t="s">
        <v>114</v>
      </c>
      <c r="B575" s="3" t="s">
        <v>0</v>
      </c>
      <c r="C575" s="1" t="s">
        <v>103</v>
      </c>
      <c r="D575" s="2" t="s">
        <v>75</v>
      </c>
      <c r="E575" s="1">
        <v>6534.6214900000004</v>
      </c>
      <c r="F575" s="1">
        <v>553.99269000000004</v>
      </c>
      <c r="G575" s="1">
        <v>2390.4010199999998</v>
      </c>
      <c r="H575" s="1">
        <v>5547.6661899999999</v>
      </c>
      <c r="I575" s="1">
        <v>11937.775379999999</v>
      </c>
      <c r="J575" s="1">
        <v>18111.412380000002</v>
      </c>
      <c r="K575" s="1">
        <v>7483.2723299999998</v>
      </c>
      <c r="L575" s="1">
        <v>10080.984189999999</v>
      </c>
      <c r="M575" s="1">
        <v>0</v>
      </c>
      <c r="N575" s="1">
        <v>7966.7089599999999</v>
      </c>
      <c r="O575" s="1">
        <v>1459.1704199999999</v>
      </c>
      <c r="P575" s="1">
        <v>18111.412380000002</v>
      </c>
      <c r="Q575" s="1">
        <v>5219.2158799999997</v>
      </c>
      <c r="R575" s="1">
        <v>8030.4281899999996</v>
      </c>
      <c r="S575" s="1">
        <v>780.38586999999995</v>
      </c>
      <c r="T575" s="1">
        <v>2116.5632900000001</v>
      </c>
      <c r="U575" s="1">
        <v>0</v>
      </c>
      <c r="V575" s="1">
        <v>4612.5249299999996</v>
      </c>
      <c r="W575" s="1">
        <v>3534.5577800000001</v>
      </c>
      <c r="X575" s="1">
        <v>1521.2032400000001</v>
      </c>
      <c r="Y575" s="1">
        <v>2470.2004700000002</v>
      </c>
      <c r="Z575">
        <v>947.24701000000005</v>
      </c>
      <c r="AA575">
        <v>23.870799999999999</v>
      </c>
      <c r="AB575">
        <v>0</v>
      </c>
      <c r="AC575">
        <v>-0.75661</v>
      </c>
      <c r="AD575">
        <v>-304.68549999999999</v>
      </c>
      <c r="AE575">
        <v>-358.01274999999998</v>
      </c>
      <c r="AF575" t="s">
        <v>122</v>
      </c>
      <c r="AG575">
        <v>295.71557999999999</v>
      </c>
      <c r="AH575">
        <v>34.500700000000002</v>
      </c>
      <c r="AI575" t="s">
        <v>3118</v>
      </c>
    </row>
    <row r="576" spans="1:35" x14ac:dyDescent="0.25">
      <c r="A576" t="s">
        <v>114</v>
      </c>
      <c r="B576" s="3" t="s">
        <v>0</v>
      </c>
      <c r="C576" s="1" t="s">
        <v>103</v>
      </c>
      <c r="D576" s="2" t="s">
        <v>76</v>
      </c>
      <c r="E576" s="1">
        <v>5858.5968599999997</v>
      </c>
      <c r="F576" s="1">
        <v>515.83154999999999</v>
      </c>
      <c r="G576" s="1">
        <v>2089.3320199999998</v>
      </c>
      <c r="H576" s="1">
        <v>5235.1185800000003</v>
      </c>
      <c r="I576" s="1">
        <v>11899.41222</v>
      </c>
      <c r="J576" s="1">
        <v>18249.730449999999</v>
      </c>
      <c r="K576" s="1">
        <v>7682.4404199999999</v>
      </c>
      <c r="L576" s="1">
        <v>10354.603059999999</v>
      </c>
      <c r="M576" s="1">
        <v>0</v>
      </c>
      <c r="N576" s="1">
        <v>7833.45982</v>
      </c>
      <c r="O576" s="1">
        <v>1580.4017899999999</v>
      </c>
      <c r="P576" s="1">
        <v>18249.730449999999</v>
      </c>
      <c r="Q576" s="1">
        <v>5052.8211099999999</v>
      </c>
      <c r="R576" s="1">
        <v>7895.1273899999997</v>
      </c>
      <c r="S576" s="1">
        <v>780.38774999999998</v>
      </c>
      <c r="T576" s="1">
        <v>2540.9388600000002</v>
      </c>
      <c r="U576" s="1"/>
      <c r="V576" s="1">
        <v>4182.8206399999999</v>
      </c>
      <c r="W576" s="1">
        <v>3398.4103300000002</v>
      </c>
      <c r="X576" s="1">
        <v>1578.3876700000001</v>
      </c>
      <c r="Y576" s="1">
        <v>2612.4203299999999</v>
      </c>
      <c r="Z576">
        <v>898.55355999999995</v>
      </c>
      <c r="AA576">
        <v>8.4939</v>
      </c>
      <c r="AB576">
        <v>0</v>
      </c>
      <c r="AC576">
        <v>0.18759000000000001</v>
      </c>
      <c r="AD576">
        <v>84.109189999999998</v>
      </c>
      <c r="AE576">
        <v>-161.72187</v>
      </c>
      <c r="AF576" t="s">
        <v>122</v>
      </c>
      <c r="AG576">
        <v>261.85514999999998</v>
      </c>
      <c r="AH576">
        <v>32.880800000000001</v>
      </c>
      <c r="AI576" t="s">
        <v>3119</v>
      </c>
    </row>
    <row r="577" spans="1:35" x14ac:dyDescent="0.25">
      <c r="A577" t="s">
        <v>114</v>
      </c>
      <c r="B577" s="3" t="s">
        <v>0</v>
      </c>
      <c r="C577" s="1" t="s">
        <v>103</v>
      </c>
      <c r="D577" s="2" t="s">
        <v>77</v>
      </c>
      <c r="E577" s="1">
        <v>6795.5997100000004</v>
      </c>
      <c r="F577" s="1">
        <v>243.57454999999999</v>
      </c>
      <c r="G577" s="1">
        <v>3410.6361900000002</v>
      </c>
      <c r="H577" s="1">
        <v>5681.31124</v>
      </c>
      <c r="I577" s="1">
        <v>12372.811879999999</v>
      </c>
      <c r="J577" s="1">
        <v>18342.525249999999</v>
      </c>
      <c r="K577" s="1">
        <v>8090.4127099999996</v>
      </c>
      <c r="L577" s="1">
        <v>10862.476780000001</v>
      </c>
      <c r="M577" s="1">
        <v>0</v>
      </c>
      <c r="N577" s="1">
        <v>7436.0756600000004</v>
      </c>
      <c r="O577" s="1">
        <v>1554.84214</v>
      </c>
      <c r="P577" s="1">
        <v>18342.525249999999</v>
      </c>
      <c r="Q577" s="1">
        <v>4700.4370399999998</v>
      </c>
      <c r="R577" s="1">
        <v>7480.0484699999997</v>
      </c>
      <c r="S577" s="1">
        <v>780.38800000000003</v>
      </c>
      <c r="T577" s="1">
        <v>2619.2714599999999</v>
      </c>
      <c r="U577" s="1"/>
      <c r="V577" s="1">
        <v>4863.7590399999999</v>
      </c>
      <c r="W577" s="1">
        <v>3376.0368699999999</v>
      </c>
      <c r="X577" s="1">
        <v>1985.59492</v>
      </c>
      <c r="Y577" s="1">
        <v>2372.0543600000001</v>
      </c>
      <c r="Z577">
        <v>445.37153000000001</v>
      </c>
      <c r="AA577">
        <v>29.020900000000001</v>
      </c>
      <c r="AB577">
        <v>9.9465800000000009</v>
      </c>
      <c r="AC577">
        <v>0.52453000000000005</v>
      </c>
      <c r="AD577">
        <v>-371.13161000000002</v>
      </c>
      <c r="AE577">
        <v>-144.1865</v>
      </c>
      <c r="AF577" t="s">
        <v>122</v>
      </c>
      <c r="AG577">
        <v>344.26420000000002</v>
      </c>
      <c r="AH577">
        <v>57.381999999999998</v>
      </c>
      <c r="AI577" t="s">
        <v>3120</v>
      </c>
    </row>
    <row r="578" spans="1:35" x14ac:dyDescent="0.25">
      <c r="A578" t="s">
        <v>114</v>
      </c>
      <c r="B578" s="3" t="s">
        <v>0</v>
      </c>
      <c r="C578" s="1" t="s">
        <v>103</v>
      </c>
      <c r="D578" s="2" t="s">
        <v>78</v>
      </c>
      <c r="E578" s="1">
        <v>5543.35682</v>
      </c>
      <c r="F578" s="1">
        <v>777.26102000000003</v>
      </c>
      <c r="G578" s="1">
        <v>2233.9323599999998</v>
      </c>
      <c r="H578" s="1">
        <v>4978.4400699999997</v>
      </c>
      <c r="I578" s="1">
        <v>10998.106900000001</v>
      </c>
      <c r="J578" s="1">
        <v>16984.554520000002</v>
      </c>
      <c r="K578" s="1">
        <v>6887.8931300000004</v>
      </c>
      <c r="L578" s="1">
        <v>9716.1573700000008</v>
      </c>
      <c r="M578" s="1">
        <v>0</v>
      </c>
      <c r="N578" s="1">
        <v>7239.2102800000002</v>
      </c>
      <c r="O578" s="1">
        <v>1522.3109099999999</v>
      </c>
      <c r="P578" s="1">
        <v>16984.554520000002</v>
      </c>
      <c r="Q578" s="1">
        <v>4369.6906900000004</v>
      </c>
      <c r="R578" s="1">
        <v>7268.3971499999998</v>
      </c>
      <c r="S578" s="1">
        <v>780.39047000000005</v>
      </c>
      <c r="T578" s="1">
        <v>2624.7074299999999</v>
      </c>
      <c r="U578" s="1"/>
      <c r="V578" s="1">
        <v>3949.6336500000002</v>
      </c>
      <c r="W578" s="1">
        <v>2873.1049400000002</v>
      </c>
      <c r="X578" s="1">
        <v>1222.70084</v>
      </c>
      <c r="Y578" s="1">
        <v>2607.91237</v>
      </c>
      <c r="Z578">
        <v>807.69372999999996</v>
      </c>
      <c r="AA578">
        <v>23.3081</v>
      </c>
      <c r="AB578">
        <v>0</v>
      </c>
      <c r="AC578">
        <v>0.13314000000000001</v>
      </c>
      <c r="AD578">
        <v>161.864</v>
      </c>
      <c r="AE578">
        <v>-142.36804000000001</v>
      </c>
      <c r="AF578" t="s">
        <v>122</v>
      </c>
      <c r="AG578">
        <v>380.73227000000003</v>
      </c>
      <c r="AH578">
        <v>32.869100000000003</v>
      </c>
      <c r="AI578" t="s">
        <v>3117</v>
      </c>
    </row>
    <row r="579" spans="1:35" x14ac:dyDescent="0.25">
      <c r="A579" t="s">
        <v>114</v>
      </c>
      <c r="B579" s="3" t="s">
        <v>0</v>
      </c>
      <c r="C579" s="1" t="s">
        <v>103</v>
      </c>
      <c r="D579" s="2" t="s">
        <v>79</v>
      </c>
      <c r="E579" s="1">
        <v>5897.3405300000004</v>
      </c>
      <c r="F579" s="1">
        <v>523.22432000000003</v>
      </c>
      <c r="G579" s="1">
        <v>2414.3891899999999</v>
      </c>
      <c r="H579" s="1">
        <v>4596.9532300000001</v>
      </c>
      <c r="I579" s="1">
        <v>10711.61773</v>
      </c>
      <c r="J579" s="1">
        <v>17520.198489999999</v>
      </c>
      <c r="K579" s="1">
        <v>7070.6718799999999</v>
      </c>
      <c r="L579" s="1">
        <v>10272.18023</v>
      </c>
      <c r="M579" s="1">
        <v>0</v>
      </c>
      <c r="N579" s="1">
        <v>7216.8962799999999</v>
      </c>
      <c r="O579" s="1">
        <v>1631.2137700000001</v>
      </c>
      <c r="P579" s="1">
        <v>17520.198489999999</v>
      </c>
      <c r="Q579" s="1">
        <v>4008.5602600000002</v>
      </c>
      <c r="R579" s="1">
        <v>7248.0182599999998</v>
      </c>
      <c r="S579" s="1">
        <v>780.39407000000006</v>
      </c>
      <c r="T579" s="1">
        <v>2974.0957199999998</v>
      </c>
      <c r="U579" s="1"/>
      <c r="V579" s="1">
        <v>4231.8253199999999</v>
      </c>
      <c r="W579" s="1">
        <v>3132.5080400000002</v>
      </c>
      <c r="X579" s="1">
        <v>1499.17463</v>
      </c>
      <c r="Y579" s="1">
        <v>2403.65852</v>
      </c>
      <c r="Z579">
        <v>839.39675999999997</v>
      </c>
      <c r="AA579">
        <v>23.358499999999999</v>
      </c>
      <c r="AB579">
        <v>0</v>
      </c>
      <c r="AC579">
        <v>-0.24457000000000001</v>
      </c>
      <c r="AD579">
        <v>200.62163000000001</v>
      </c>
      <c r="AE579">
        <v>-196.04606999999999</v>
      </c>
      <c r="AF579" t="s">
        <v>122</v>
      </c>
      <c r="AG579">
        <v>303.57690000000002</v>
      </c>
      <c r="AH579">
        <v>36.690300000000001</v>
      </c>
      <c r="AI579" t="s">
        <v>3118</v>
      </c>
    </row>
    <row r="580" spans="1:35" x14ac:dyDescent="0.25">
      <c r="A580" t="s">
        <v>114</v>
      </c>
      <c r="B580" s="3" t="s">
        <v>0</v>
      </c>
      <c r="C580" s="1" t="s">
        <v>103</v>
      </c>
      <c r="D580" s="2" t="s">
        <v>80</v>
      </c>
      <c r="E580" s="1">
        <v>5510.92731</v>
      </c>
      <c r="F580" s="1">
        <v>488.35708</v>
      </c>
      <c r="G580" s="1">
        <v>2092.2967699999999</v>
      </c>
      <c r="H580" s="1">
        <v>3927.7141000000001</v>
      </c>
      <c r="I580" s="1">
        <v>9792.8758600000001</v>
      </c>
      <c r="J580" s="1">
        <v>16381.87256</v>
      </c>
      <c r="K580" s="1">
        <v>6522.8371900000002</v>
      </c>
      <c r="L580" s="1">
        <v>9837.4121099999993</v>
      </c>
      <c r="M580" s="1">
        <v>0</v>
      </c>
      <c r="N580" s="1">
        <v>6528.8324499999999</v>
      </c>
      <c r="O580" s="1">
        <v>1612.88724</v>
      </c>
      <c r="P580" s="1">
        <v>16381.87256</v>
      </c>
      <c r="Q580" s="1">
        <v>3446.1785300000001</v>
      </c>
      <c r="R580" s="1">
        <v>6544.4604399999998</v>
      </c>
      <c r="S580" s="1">
        <v>780.41432999999995</v>
      </c>
      <c r="T580" s="1">
        <v>2990.0648799999999</v>
      </c>
      <c r="U580" s="1"/>
      <c r="V580" s="1">
        <v>3999.9394000000002</v>
      </c>
      <c r="W580" s="1">
        <v>2911.6428000000001</v>
      </c>
      <c r="X580" s="1">
        <v>1345.3574000000001</v>
      </c>
      <c r="Y580" s="1">
        <v>2399.0426900000002</v>
      </c>
      <c r="Z580">
        <v>809.34049000000005</v>
      </c>
      <c r="AA580">
        <v>27.521100000000001</v>
      </c>
      <c r="AB580">
        <v>0</v>
      </c>
      <c r="AC580">
        <v>0.66501999999999994</v>
      </c>
      <c r="AD580">
        <v>310.13148000000001</v>
      </c>
      <c r="AE580">
        <v>-184.96648999999999</v>
      </c>
      <c r="AF580" t="s">
        <v>122</v>
      </c>
      <c r="AG580">
        <v>157.32782</v>
      </c>
      <c r="AH580">
        <v>24.3553</v>
      </c>
      <c r="AI580" t="s">
        <v>3119</v>
      </c>
    </row>
    <row r="581" spans="1:35" x14ac:dyDescent="0.25">
      <c r="A581" t="s">
        <v>114</v>
      </c>
      <c r="B581" s="3" t="s">
        <v>0</v>
      </c>
      <c r="C581" s="1" t="s">
        <v>103</v>
      </c>
      <c r="D581" s="2" t="s">
        <v>81</v>
      </c>
      <c r="E581" s="1">
        <v>5756.6008099999999</v>
      </c>
      <c r="F581" s="1">
        <v>705.47271000000001</v>
      </c>
      <c r="G581" s="1">
        <v>3027.2520500000001</v>
      </c>
      <c r="H581" s="1">
        <v>3731.8542200000002</v>
      </c>
      <c r="I581" s="1">
        <v>10022.113939999999</v>
      </c>
      <c r="J581" s="1">
        <v>16746.685460000001</v>
      </c>
      <c r="K581" s="1">
        <v>6975.2217799999999</v>
      </c>
      <c r="L581" s="1">
        <v>10410.75453</v>
      </c>
      <c r="M581" s="1"/>
      <c r="N581" s="1">
        <v>6320.5585700000001</v>
      </c>
      <c r="O581" s="1">
        <v>1699.3577600000001</v>
      </c>
      <c r="P581" s="1">
        <v>16746.685460000001</v>
      </c>
      <c r="Q581" s="1">
        <v>3199.2887900000001</v>
      </c>
      <c r="R581" s="1">
        <v>6335.9309300000004</v>
      </c>
      <c r="S581" s="1">
        <v>780.43043</v>
      </c>
      <c r="T581" s="1">
        <v>3281.2888899999998</v>
      </c>
      <c r="U581" s="1"/>
      <c r="V581" s="1">
        <v>4356.4946099999997</v>
      </c>
      <c r="W581" s="1">
        <v>2577.0264400000001</v>
      </c>
      <c r="X581" s="1">
        <v>1543.90364</v>
      </c>
      <c r="Y581" s="1">
        <v>2649.4719</v>
      </c>
      <c r="Z581">
        <v>380.2962</v>
      </c>
      <c r="AA581" t="s">
        <v>3121</v>
      </c>
      <c r="AB581">
        <v>10.3721</v>
      </c>
      <c r="AC581">
        <v>1.0297799999999999</v>
      </c>
      <c r="AD581">
        <v>450.75641999999999</v>
      </c>
      <c r="AE581">
        <v>-243.1764</v>
      </c>
      <c r="AF581" t="s">
        <v>122</v>
      </c>
      <c r="AG581">
        <v>-373.50179000000003</v>
      </c>
      <c r="AH581">
        <v>0</v>
      </c>
      <c r="AI581" t="s">
        <v>3120</v>
      </c>
    </row>
    <row r="582" spans="1:35" x14ac:dyDescent="0.25">
      <c r="A582" t="s">
        <v>114</v>
      </c>
      <c r="B582" s="3" t="s">
        <v>0</v>
      </c>
      <c r="C582" s="1" t="s">
        <v>103</v>
      </c>
      <c r="D582" s="2" t="s">
        <v>82</v>
      </c>
      <c r="E582" s="1">
        <v>5465.1136200000001</v>
      </c>
      <c r="F582" s="1">
        <v>146.78305</v>
      </c>
      <c r="G582" s="1">
        <v>2001.15615</v>
      </c>
      <c r="H582" s="1">
        <v>3736.3894100000002</v>
      </c>
      <c r="I582" s="1">
        <v>9683.77369</v>
      </c>
      <c r="J582" s="1">
        <v>16655.240290000002</v>
      </c>
      <c r="K582" s="1">
        <v>6720.8162700000003</v>
      </c>
      <c r="L582" s="1">
        <v>10771.385700000001</v>
      </c>
      <c r="M582" s="1"/>
      <c r="N582" s="1">
        <v>5867.9230399999997</v>
      </c>
      <c r="O582" s="1">
        <v>1850.63878</v>
      </c>
      <c r="P582" s="1">
        <v>16655.240290000002</v>
      </c>
      <c r="Q582" s="1">
        <v>2708.3184200000001</v>
      </c>
      <c r="R582" s="1">
        <v>5883.8545899999999</v>
      </c>
      <c r="S582" s="1">
        <v>780.44722000000002</v>
      </c>
      <c r="T582" s="1">
        <v>3741.0370800000001</v>
      </c>
      <c r="U582" s="1">
        <v>0</v>
      </c>
      <c r="V582" s="1">
        <v>4298.2138000000004</v>
      </c>
      <c r="W582" s="1">
        <v>2966.9229599999999</v>
      </c>
      <c r="X582" s="1">
        <v>1413.50368</v>
      </c>
      <c r="Y582" s="1">
        <v>2764.5066400000001</v>
      </c>
      <c r="Z582">
        <v>818.77566000000002</v>
      </c>
      <c r="AA582">
        <v>26.262</v>
      </c>
      <c r="AB582">
        <v>0</v>
      </c>
      <c r="AC582">
        <v>-1.4567300000000001</v>
      </c>
      <c r="AD582">
        <v>354.57540999999998</v>
      </c>
      <c r="AE582">
        <v>-133.91525999999999</v>
      </c>
      <c r="AF582" t="s">
        <v>122</v>
      </c>
      <c r="AG582">
        <v>36.163939999999997</v>
      </c>
      <c r="AH582">
        <v>19.732500000000002</v>
      </c>
      <c r="AI582" t="s">
        <v>3117</v>
      </c>
    </row>
    <row r="583" spans="1:35" x14ac:dyDescent="0.25">
      <c r="A583" t="s">
        <v>114</v>
      </c>
      <c r="B583" s="3" t="s">
        <v>0</v>
      </c>
      <c r="C583" s="1" t="s">
        <v>103</v>
      </c>
      <c r="D583" s="2" t="s">
        <v>83</v>
      </c>
      <c r="E583" s="1">
        <v>6022.9171399999996</v>
      </c>
      <c r="F583" s="1">
        <v>309.23097999999999</v>
      </c>
      <c r="G583" s="1">
        <v>2518.6931100000002</v>
      </c>
      <c r="H583" s="1">
        <v>4323.2380499999999</v>
      </c>
      <c r="I583" s="1">
        <v>10363.32042</v>
      </c>
      <c r="J583" s="1">
        <v>17911.51685</v>
      </c>
      <c r="K583" s="1">
        <v>7348.8640299999997</v>
      </c>
      <c r="L583" s="1">
        <v>11765.88819</v>
      </c>
      <c r="M583" s="1"/>
      <c r="N583" s="1">
        <v>6128.2965199999999</v>
      </c>
      <c r="O583" s="1">
        <v>2055.09058</v>
      </c>
      <c r="P583" s="1">
        <v>17911.51685</v>
      </c>
      <c r="Q583" s="1">
        <v>2894.6592300000002</v>
      </c>
      <c r="R583" s="1">
        <v>6145.6286600000003</v>
      </c>
      <c r="S583" s="1">
        <v>780.45686999999998</v>
      </c>
      <c r="T583" s="1">
        <v>4238.1950299999999</v>
      </c>
      <c r="U583" s="1">
        <v>0</v>
      </c>
      <c r="V583" s="1">
        <v>4830.7614899999999</v>
      </c>
      <c r="W583" s="1">
        <v>3420.3878399999999</v>
      </c>
      <c r="X583" s="1">
        <v>1644.0365200000001</v>
      </c>
      <c r="Y583" s="1">
        <v>2610.4378900000002</v>
      </c>
      <c r="Z583">
        <v>859.31444999999997</v>
      </c>
      <c r="AA583">
        <v>32.285699999999999</v>
      </c>
      <c r="AB583">
        <v>0</v>
      </c>
      <c r="AC583">
        <v>-4.2110700000000003</v>
      </c>
      <c r="AD583">
        <v>-56.528440000000003</v>
      </c>
      <c r="AE583">
        <v>-178.81629000000001</v>
      </c>
      <c r="AF583" t="s">
        <v>122</v>
      </c>
      <c r="AG583">
        <v>35.7042</v>
      </c>
      <c r="AH583">
        <v>10.339399999999999</v>
      </c>
      <c r="AI583" t="s">
        <v>3118</v>
      </c>
    </row>
    <row r="584" spans="1:35" x14ac:dyDescent="0.25">
      <c r="A584" t="s">
        <v>114</v>
      </c>
      <c r="B584" s="3" t="s">
        <v>0</v>
      </c>
      <c r="C584" s="1" t="s">
        <v>103</v>
      </c>
      <c r="D584" s="2" t="s">
        <v>84</v>
      </c>
      <c r="E584" s="1">
        <v>5365.8826099999997</v>
      </c>
      <c r="F584" s="1">
        <v>204.60402999999999</v>
      </c>
      <c r="G584" s="1">
        <v>1836.95733</v>
      </c>
      <c r="H584" s="1">
        <v>3679.9574400000001</v>
      </c>
      <c r="I584" s="1">
        <v>9626.5856999999996</v>
      </c>
      <c r="J584" s="1">
        <v>16936.932209999999</v>
      </c>
      <c r="K584" s="1">
        <v>6876.5419300000003</v>
      </c>
      <c r="L584" s="1">
        <v>11215.976409999999</v>
      </c>
      <c r="M584" s="1"/>
      <c r="N584" s="1">
        <v>5704.4413500000001</v>
      </c>
      <c r="O584" s="1">
        <v>2002.6397999999999</v>
      </c>
      <c r="P584" s="1">
        <v>16936.932209999999</v>
      </c>
      <c r="Q584" s="1">
        <v>2519.442</v>
      </c>
      <c r="R584" s="1">
        <v>5720.9557999999997</v>
      </c>
      <c r="S584" s="1">
        <v>780.46051999999997</v>
      </c>
      <c r="T584" s="1">
        <v>4229.8385799999996</v>
      </c>
      <c r="U584" s="1">
        <v>0</v>
      </c>
      <c r="V584" s="1">
        <v>4296.3467799999999</v>
      </c>
      <c r="W584" s="1">
        <v>2997.8731200000002</v>
      </c>
      <c r="X584" s="1">
        <v>1577.19253</v>
      </c>
      <c r="Y584" s="1">
        <v>2557.3251399999999</v>
      </c>
      <c r="Z584">
        <v>852.6961</v>
      </c>
      <c r="AA584">
        <v>42.777900000000002</v>
      </c>
      <c r="AB584">
        <v>0</v>
      </c>
      <c r="AC584">
        <v>-3.87839</v>
      </c>
      <c r="AD584">
        <v>379.18178</v>
      </c>
      <c r="AE584">
        <v>-155.57363000000001</v>
      </c>
      <c r="AF584" t="s">
        <v>122</v>
      </c>
      <c r="AG584">
        <v>32.816209999999998</v>
      </c>
      <c r="AH584">
        <v>13.8103</v>
      </c>
      <c r="AI584" t="s">
        <v>3119</v>
      </c>
    </row>
    <row r="585" spans="1:35" x14ac:dyDescent="0.25">
      <c r="A585" t="s">
        <v>114</v>
      </c>
      <c r="B585" s="3" t="s">
        <v>0</v>
      </c>
      <c r="C585" s="1" t="s">
        <v>103</v>
      </c>
      <c r="D585" s="2" t="s">
        <v>85</v>
      </c>
      <c r="E585" s="1">
        <v>5917.9470000000001</v>
      </c>
      <c r="F585" s="1">
        <v>20.59216</v>
      </c>
      <c r="G585" s="1">
        <v>2883.3152</v>
      </c>
      <c r="H585" s="1">
        <v>3267.1885299999999</v>
      </c>
      <c r="I585" s="1">
        <v>9252.8942900000002</v>
      </c>
      <c r="J585" s="1">
        <v>16412.231930000002</v>
      </c>
      <c r="K585" s="1">
        <v>6815.1318300000003</v>
      </c>
      <c r="L585" s="1">
        <v>10932.229369999999</v>
      </c>
      <c r="M585" s="1"/>
      <c r="N585" s="1">
        <v>5464.1670999999997</v>
      </c>
      <c r="O585" s="1">
        <v>1942.37355</v>
      </c>
      <c r="P585" s="1">
        <v>16412.231930000002</v>
      </c>
      <c r="Q585" s="1">
        <v>2287.8049299999998</v>
      </c>
      <c r="R585" s="1">
        <v>5480.0025599999999</v>
      </c>
      <c r="S585" s="1">
        <v>780.45899999999995</v>
      </c>
      <c r="T585" s="1">
        <v>4137.6047600000002</v>
      </c>
      <c r="U585" s="1">
        <v>0</v>
      </c>
      <c r="V585" s="1">
        <v>4801.6746700000003</v>
      </c>
      <c r="W585" s="1">
        <v>3046.2687299999998</v>
      </c>
      <c r="X585" s="1">
        <v>1668.87518</v>
      </c>
      <c r="Y585" s="1">
        <v>2566.9700899999998</v>
      </c>
      <c r="Z585">
        <v>338.22352999999998</v>
      </c>
      <c r="AA585">
        <v>20.1418</v>
      </c>
      <c r="AB585">
        <v>14.209440000000001</v>
      </c>
      <c r="AC585">
        <v>-2.8151899999999999</v>
      </c>
      <c r="AD585">
        <v>564.04564000000005</v>
      </c>
      <c r="AE585">
        <v>-170.65890999999999</v>
      </c>
      <c r="AF585" t="s">
        <v>122</v>
      </c>
      <c r="AG585">
        <v>49.593499999999999</v>
      </c>
      <c r="AH585">
        <v>70.006799999999998</v>
      </c>
      <c r="AI585" t="s">
        <v>3120</v>
      </c>
    </row>
    <row r="586" spans="1:35" x14ac:dyDescent="0.25">
      <c r="A586" t="s">
        <v>114</v>
      </c>
      <c r="B586" s="3" t="s">
        <v>0</v>
      </c>
      <c r="C586" s="1" t="s">
        <v>103</v>
      </c>
      <c r="D586" s="2" t="s">
        <v>86</v>
      </c>
      <c r="E586" s="1">
        <v>4865.9216399999996</v>
      </c>
      <c r="F586" s="1">
        <v>52.027560000000001</v>
      </c>
      <c r="G586" s="1">
        <v>2240.8240799999999</v>
      </c>
      <c r="H586" s="1">
        <v>3314.6868599999998</v>
      </c>
      <c r="I586" s="1">
        <v>9464.0371799999994</v>
      </c>
      <c r="J586" s="1">
        <v>16720.990860000002</v>
      </c>
      <c r="K586" s="1">
        <v>6692.5398299999997</v>
      </c>
      <c r="L586" s="1">
        <v>11065.09</v>
      </c>
      <c r="M586" s="1"/>
      <c r="N586" s="1">
        <v>5638.4976900000001</v>
      </c>
      <c r="O586" s="1">
        <v>2080.4653600000001</v>
      </c>
      <c r="P586" s="1">
        <v>16720.990860000002</v>
      </c>
      <c r="Q586" s="1">
        <v>2426.7351899999999</v>
      </c>
      <c r="R586" s="1">
        <v>5655.9008599999997</v>
      </c>
      <c r="S586" s="1">
        <v>780.46181999999999</v>
      </c>
      <c r="T586" s="1">
        <v>4793.8914800000002</v>
      </c>
      <c r="U586" s="1">
        <v>0</v>
      </c>
      <c r="V586" s="1">
        <v>3940.3302399999998</v>
      </c>
      <c r="W586" s="1">
        <v>2949.5061900000001</v>
      </c>
      <c r="X586" s="1">
        <v>1576.2672700000001</v>
      </c>
      <c r="Y586" s="1">
        <v>2860.4237899999998</v>
      </c>
      <c r="Z586">
        <v>807.3954</v>
      </c>
      <c r="AA586">
        <v>1.0117</v>
      </c>
      <c r="AB586">
        <v>0</v>
      </c>
      <c r="AC586">
        <v>-5.8227200000000003</v>
      </c>
      <c r="AD586">
        <v>1179.9454499999999</v>
      </c>
      <c r="AE586">
        <v>-186.67794000000001</v>
      </c>
      <c r="AF586" t="s">
        <v>122</v>
      </c>
      <c r="AG586">
        <v>37.015860000000004</v>
      </c>
      <c r="AH586">
        <v>41.552300000000002</v>
      </c>
      <c r="AI586" t="s">
        <v>3117</v>
      </c>
    </row>
    <row r="587" spans="1:35" x14ac:dyDescent="0.25">
      <c r="A587" t="s">
        <v>114</v>
      </c>
      <c r="B587" s="3" t="s">
        <v>0</v>
      </c>
      <c r="C587" s="1" t="s">
        <v>103</v>
      </c>
      <c r="D587" s="2" t="s">
        <v>87</v>
      </c>
      <c r="E587" s="1">
        <v>4599.61103</v>
      </c>
      <c r="F587" s="1">
        <v>55.758760000000002</v>
      </c>
      <c r="G587" s="1">
        <v>2129.2737299999999</v>
      </c>
      <c r="H587" s="1">
        <v>3605.7329199999999</v>
      </c>
      <c r="I587" s="1">
        <v>9186.1092200000003</v>
      </c>
      <c r="J587" s="1">
        <v>16432.036810000001</v>
      </c>
      <c r="K587" s="1">
        <v>6381.5047299999997</v>
      </c>
      <c r="L587" s="1">
        <v>10798.65143</v>
      </c>
      <c r="M587" s="1"/>
      <c r="N587" s="1">
        <v>5616.0183299999999</v>
      </c>
      <c r="O587" s="1">
        <v>2076.1479199999999</v>
      </c>
      <c r="P587" s="1">
        <v>16432.036810000001</v>
      </c>
      <c r="Q587" s="1">
        <v>2415.3697200000001</v>
      </c>
      <c r="R587" s="1">
        <v>5633.3853799999997</v>
      </c>
      <c r="S587" s="1">
        <v>780.46100000000001</v>
      </c>
      <c r="T587" s="1">
        <v>5014.3711000000003</v>
      </c>
      <c r="U587" s="1">
        <v>0</v>
      </c>
      <c r="V587" s="1">
        <v>3729.4553599999999</v>
      </c>
      <c r="W587" s="1">
        <v>2390.8431300000002</v>
      </c>
      <c r="X587" s="1">
        <v>1562.9572499999999</v>
      </c>
      <c r="Y587" s="1">
        <v>2340.3113499999999</v>
      </c>
      <c r="Z587">
        <v>765.20105999999998</v>
      </c>
      <c r="AA587">
        <v>-18.2331</v>
      </c>
      <c r="AB587">
        <v>0</v>
      </c>
      <c r="AC587">
        <v>-8.6900099999999991</v>
      </c>
      <c r="AD587">
        <v>1078.7938099999999</v>
      </c>
      <c r="AE587">
        <v>-158.97535999999999</v>
      </c>
      <c r="AF587" t="s">
        <v>122</v>
      </c>
      <c r="AG587">
        <v>46.614789999999999</v>
      </c>
      <c r="AH587">
        <v>45.395899999999997</v>
      </c>
      <c r="AI587" t="s">
        <v>3118</v>
      </c>
    </row>
    <row r="588" spans="1:35" x14ac:dyDescent="0.25">
      <c r="A588" t="s">
        <v>114</v>
      </c>
      <c r="B588" s="3" t="s">
        <v>0</v>
      </c>
      <c r="C588" s="1" t="s">
        <v>103</v>
      </c>
      <c r="D588" s="2" t="s">
        <v>88</v>
      </c>
      <c r="E588" s="1">
        <v>3724.8807099999999</v>
      </c>
      <c r="F588" s="1">
        <v>352.83031</v>
      </c>
      <c r="G588" s="1">
        <v>2468.54738</v>
      </c>
      <c r="H588" s="1">
        <v>3735.20993</v>
      </c>
      <c r="I588" s="1">
        <v>8526.4183900000007</v>
      </c>
      <c r="J588" s="1">
        <v>15620.54709</v>
      </c>
      <c r="K588" s="1">
        <v>5887.4698699999999</v>
      </c>
      <c r="L588" s="1">
        <v>10176.60132</v>
      </c>
      <c r="M588" s="1"/>
      <c r="N588" s="1">
        <v>5427.5901400000002</v>
      </c>
      <c r="O588" s="1">
        <v>1984.8843999999999</v>
      </c>
      <c r="P588" s="1">
        <v>15620.54709</v>
      </c>
      <c r="Q588" s="1">
        <v>2255.9241499999998</v>
      </c>
      <c r="R588" s="1">
        <v>5443.94578</v>
      </c>
      <c r="S588" s="1">
        <v>780.26622999999995</v>
      </c>
      <c r="T588" s="1">
        <v>4916.4611100000002</v>
      </c>
      <c r="U588" s="1">
        <v>0</v>
      </c>
      <c r="V588" s="1">
        <v>2926.4431</v>
      </c>
      <c r="W588" s="1">
        <v>1915.3946599999999</v>
      </c>
      <c r="X588" s="1">
        <v>1277.05378</v>
      </c>
      <c r="Y588" s="1">
        <v>2148.0067300000001</v>
      </c>
      <c r="Z588">
        <v>666.15413999999998</v>
      </c>
      <c r="AA588">
        <v>-18.875499999999999</v>
      </c>
      <c r="AB588">
        <v>0</v>
      </c>
      <c r="AC588">
        <v>-4.1912099999999999</v>
      </c>
      <c r="AD588">
        <v>786.18638999999996</v>
      </c>
      <c r="AE588">
        <v>-103.85021</v>
      </c>
      <c r="AF588" t="s">
        <v>122</v>
      </c>
      <c r="AG588">
        <v>47.120100000000001</v>
      </c>
      <c r="AH588">
        <v>11.775600000000001</v>
      </c>
      <c r="AI588" t="s">
        <v>3119</v>
      </c>
    </row>
    <row r="589" spans="1:35" x14ac:dyDescent="0.25">
      <c r="A589" t="s">
        <v>114</v>
      </c>
      <c r="B589" s="3" t="s">
        <v>0</v>
      </c>
      <c r="C589" s="1" t="s">
        <v>103</v>
      </c>
      <c r="D589" s="2" t="s">
        <v>89</v>
      </c>
      <c r="E589" s="1">
        <v>4898.7509200000004</v>
      </c>
      <c r="F589" s="1">
        <v>-97.520060000000001</v>
      </c>
      <c r="G589" s="1">
        <v>2554.7577099999999</v>
      </c>
      <c r="H589" s="1">
        <v>2808.9422199999999</v>
      </c>
      <c r="I589" s="1">
        <v>7365.2325099999998</v>
      </c>
      <c r="J589" s="1">
        <v>14340.481320000001</v>
      </c>
      <c r="K589" s="1">
        <v>5801.0377600000002</v>
      </c>
      <c r="L589" s="1">
        <v>9344.8499400000001</v>
      </c>
      <c r="M589" s="1"/>
      <c r="N589" s="1">
        <v>4979.9190799999997</v>
      </c>
      <c r="O589" s="1">
        <v>1931.7081800000001</v>
      </c>
      <c r="P589" s="1">
        <v>14340.481320000001</v>
      </c>
      <c r="Q589" s="1">
        <v>1894.02037</v>
      </c>
      <c r="R589" s="1">
        <v>4995.6313899999996</v>
      </c>
      <c r="S589" s="1">
        <v>780.26099999999997</v>
      </c>
      <c r="T589" s="1">
        <v>3989.9353900000001</v>
      </c>
      <c r="U589" s="1">
        <v>0</v>
      </c>
      <c r="V589" s="1">
        <v>3914.2460099999998</v>
      </c>
      <c r="W589" s="1">
        <v>2134.7372</v>
      </c>
      <c r="X589" s="1">
        <v>1182.7550699999999</v>
      </c>
      <c r="Y589" s="1">
        <v>2008.2302299999999</v>
      </c>
      <c r="Z589">
        <v>718.2405</v>
      </c>
      <c r="AA589">
        <v>-2.5638000000000001</v>
      </c>
      <c r="AB589">
        <v>14.02281</v>
      </c>
      <c r="AC589">
        <v>-4.1392600000000002</v>
      </c>
      <c r="AD589">
        <v>444.55439000000001</v>
      </c>
      <c r="AE589">
        <v>-151.78905</v>
      </c>
      <c r="AF589" t="s">
        <v>122</v>
      </c>
      <c r="AG589">
        <v>-11.8506</v>
      </c>
      <c r="AH589" t="s">
        <v>124</v>
      </c>
      <c r="AI589" t="s">
        <v>3120</v>
      </c>
    </row>
    <row r="590" spans="1:35" x14ac:dyDescent="0.25">
      <c r="A590" t="s">
        <v>114</v>
      </c>
      <c r="B590" s="3" t="s">
        <v>0</v>
      </c>
      <c r="C590" s="1" t="s">
        <v>103</v>
      </c>
      <c r="D590" s="2" t="s">
        <v>90</v>
      </c>
      <c r="E590" s="1">
        <v>4568.1148300000004</v>
      </c>
      <c r="F590" s="1">
        <v>170.59222</v>
      </c>
      <c r="G590" s="1">
        <v>1803.3400999999999</v>
      </c>
      <c r="H590" s="1">
        <v>1936.3406500000001</v>
      </c>
      <c r="I590" s="1">
        <v>7499.1310100000001</v>
      </c>
      <c r="J590" s="1">
        <v>14535.47777</v>
      </c>
      <c r="K590" s="1">
        <v>5738.7563399999999</v>
      </c>
      <c r="L590" s="1">
        <v>9368.3366299999998</v>
      </c>
      <c r="M590" s="1"/>
      <c r="N590" s="1">
        <v>5151.06916</v>
      </c>
      <c r="O590" s="1">
        <v>1972.8970099999999</v>
      </c>
      <c r="P590" s="1">
        <v>14535.47777</v>
      </c>
      <c r="Q590" s="1">
        <v>2033.37645</v>
      </c>
      <c r="R590" s="1">
        <v>5167.1411399999997</v>
      </c>
      <c r="S590" s="1">
        <v>779.7</v>
      </c>
      <c r="T590" s="1">
        <v>3918.5924300000001</v>
      </c>
      <c r="U590" s="1">
        <v>0</v>
      </c>
      <c r="V590" s="1">
        <v>3658.61832</v>
      </c>
      <c r="W590" s="1">
        <v>2550.3912999999998</v>
      </c>
      <c r="X590" s="1">
        <v>1264.26325</v>
      </c>
      <c r="Y590" s="1">
        <v>2678.3755200000001</v>
      </c>
      <c r="Z590">
        <v>571.88635999999997</v>
      </c>
      <c r="AA590">
        <v>-1.5644</v>
      </c>
      <c r="AB590">
        <v>0</v>
      </c>
      <c r="AC590">
        <v>-6.8158000000000003</v>
      </c>
      <c r="AD590">
        <v>1368.76809</v>
      </c>
      <c r="AE590">
        <v>-106.14408</v>
      </c>
      <c r="AF590" t="s">
        <v>122</v>
      </c>
      <c r="AG590">
        <v>33.844830000000002</v>
      </c>
      <c r="AH590">
        <v>16.565100000000001</v>
      </c>
      <c r="AI590" t="s">
        <v>3117</v>
      </c>
    </row>
    <row r="591" spans="1:35" x14ac:dyDescent="0.25">
      <c r="A591" t="s">
        <v>114</v>
      </c>
      <c r="B591" s="3" t="s">
        <v>0</v>
      </c>
      <c r="C591" s="1" t="s">
        <v>103</v>
      </c>
      <c r="D591" s="2" t="s">
        <v>91</v>
      </c>
      <c r="E591" s="1">
        <v>5190.6889099999999</v>
      </c>
      <c r="F591" s="1">
        <v>304.30256000000003</v>
      </c>
      <c r="G591" s="1">
        <v>1660.0323599999999</v>
      </c>
      <c r="H591" s="1">
        <v>2450.1706100000001</v>
      </c>
      <c r="I591" s="1">
        <v>7605.9723199999999</v>
      </c>
      <c r="J591" s="1">
        <v>14538.92684</v>
      </c>
      <c r="K591" s="1">
        <v>6406.4869200000003</v>
      </c>
      <c r="L591" s="1">
        <v>9637.2810900000004</v>
      </c>
      <c r="M591" s="1"/>
      <c r="N591" s="1">
        <v>4885.82384</v>
      </c>
      <c r="O591" s="1">
        <v>1915.75614</v>
      </c>
      <c r="P591" s="1">
        <v>14538.92684</v>
      </c>
      <c r="Q591" s="1">
        <v>1850.8288500000001</v>
      </c>
      <c r="R591" s="1">
        <v>4901.6457499999997</v>
      </c>
      <c r="S591" s="1">
        <v>779.68499999999995</v>
      </c>
      <c r="T591" s="1">
        <v>4029.2263699999999</v>
      </c>
      <c r="U591" s="1">
        <v>0</v>
      </c>
      <c r="V591" s="1">
        <v>4001.4243200000001</v>
      </c>
      <c r="W591" s="1">
        <v>2541.2004700000002</v>
      </c>
      <c r="X591" s="1">
        <v>1321.9077600000001</v>
      </c>
      <c r="Y591" s="1">
        <v>2300.7241399999998</v>
      </c>
      <c r="Z591">
        <v>638.40585999999996</v>
      </c>
      <c r="AA591">
        <v>19.0762</v>
      </c>
      <c r="AB591">
        <v>0</v>
      </c>
      <c r="AC591">
        <v>-11.238110000000001</v>
      </c>
      <c r="AD591">
        <v>750.53560000000004</v>
      </c>
      <c r="AE591">
        <v>-163.46119999999999</v>
      </c>
      <c r="AF591" t="s">
        <v>122</v>
      </c>
      <c r="AG591">
        <v>68.062950000000001</v>
      </c>
      <c r="AH591">
        <v>18.238</v>
      </c>
      <c r="AI591" t="s">
        <v>3118</v>
      </c>
    </row>
    <row r="592" spans="1:35" x14ac:dyDescent="0.25">
      <c r="A592" t="s">
        <v>114</v>
      </c>
      <c r="B592" s="3" t="s">
        <v>0</v>
      </c>
      <c r="C592" s="1" t="s">
        <v>103</v>
      </c>
      <c r="D592" s="2" t="s">
        <v>92</v>
      </c>
      <c r="E592" s="1">
        <v>4182.36852</v>
      </c>
      <c r="F592" s="1">
        <v>216.18568999999999</v>
      </c>
      <c r="G592" s="1">
        <v>1865.31879</v>
      </c>
      <c r="H592" s="1">
        <v>2046.5126600000001</v>
      </c>
      <c r="I592" s="1">
        <v>7182.1651899999997</v>
      </c>
      <c r="J592" s="1">
        <v>13836.96832</v>
      </c>
      <c r="K592" s="1">
        <v>6230.95946</v>
      </c>
      <c r="L592" s="1">
        <v>9402.5751799999998</v>
      </c>
      <c r="M592" s="1"/>
      <c r="N592" s="1">
        <v>4419.3708299999998</v>
      </c>
      <c r="O592" s="1">
        <v>1807.9968200000001</v>
      </c>
      <c r="P592" s="1">
        <v>13836.96832</v>
      </c>
      <c r="Q592" s="1">
        <v>1460.60879</v>
      </c>
      <c r="R592" s="1">
        <v>4434.3931400000001</v>
      </c>
      <c r="S592" s="1">
        <v>778.95399999999995</v>
      </c>
      <c r="T592" s="1">
        <v>3922.61814</v>
      </c>
      <c r="U592" s="1">
        <v>0</v>
      </c>
      <c r="V592" s="1">
        <v>3229.1409899999999</v>
      </c>
      <c r="W592" s="1">
        <v>2427.96632</v>
      </c>
      <c r="X592" s="1">
        <v>1211.76935</v>
      </c>
      <c r="Y592" s="1">
        <v>2428.5423700000001</v>
      </c>
      <c r="Z592">
        <v>594.40899000000002</v>
      </c>
      <c r="AA592">
        <v>36.474200000000003</v>
      </c>
      <c r="AB592">
        <v>0</v>
      </c>
      <c r="AC592">
        <v>-8.3808699999999998</v>
      </c>
      <c r="AD592">
        <v>795.45942000000002</v>
      </c>
      <c r="AE592">
        <v>-111.60558</v>
      </c>
      <c r="AF592" t="s">
        <v>122</v>
      </c>
      <c r="AG592">
        <v>60.40549</v>
      </c>
      <c r="AH592">
        <v>21.813400000000001</v>
      </c>
      <c r="AI592" t="s">
        <v>3119</v>
      </c>
    </row>
    <row r="593" spans="1:35" x14ac:dyDescent="0.25">
      <c r="A593" t="s">
        <v>114</v>
      </c>
      <c r="B593" s="3" t="s">
        <v>0</v>
      </c>
      <c r="C593" s="1" t="s">
        <v>103</v>
      </c>
      <c r="D593" s="2" t="s">
        <v>93</v>
      </c>
      <c r="E593" s="1">
        <v>4457.4545699999999</v>
      </c>
      <c r="F593" s="1">
        <v>-13.18141</v>
      </c>
      <c r="G593" s="1">
        <v>1804.34384</v>
      </c>
      <c r="H593" s="1">
        <v>1937.63437</v>
      </c>
      <c r="I593" s="1">
        <v>6835.5853800000004</v>
      </c>
      <c r="J593" s="1">
        <v>13174.631960000001</v>
      </c>
      <c r="K593" s="1">
        <v>5938.7042099999999</v>
      </c>
      <c r="L593" s="1">
        <v>9088.6854299999995</v>
      </c>
      <c r="M593" s="1"/>
      <c r="N593" s="1">
        <v>4071.9733900000001</v>
      </c>
      <c r="O593" s="1">
        <v>1712.6303600000001</v>
      </c>
      <c r="P593" s="1">
        <v>13174.631960000001</v>
      </c>
      <c r="Q593" s="1">
        <v>1178.7513799999999</v>
      </c>
      <c r="R593" s="1">
        <v>4085.9465300000002</v>
      </c>
      <c r="S593" s="1">
        <v>778.96500000000003</v>
      </c>
      <c r="T593" s="1">
        <v>3933.15137</v>
      </c>
      <c r="U593" s="1">
        <v>0</v>
      </c>
      <c r="V593" s="1">
        <v>3509.6880500000002</v>
      </c>
      <c r="W593" s="1">
        <v>2322.2703200000001</v>
      </c>
      <c r="X593" s="1">
        <v>1386.8613700000001</v>
      </c>
      <c r="Y593" s="1">
        <v>2103.6644299999998</v>
      </c>
      <c r="Z593">
        <v>582.53890999999999</v>
      </c>
      <c r="AA593">
        <v>22.8687</v>
      </c>
      <c r="AB593">
        <v>13.791259999999999</v>
      </c>
      <c r="AC593">
        <v>-7.8853099999999996</v>
      </c>
      <c r="AD593">
        <v>842.76466000000005</v>
      </c>
      <c r="AE593">
        <v>-99.748570000000001</v>
      </c>
      <c r="AF593" t="s">
        <v>122</v>
      </c>
      <c r="AG593">
        <v>55.860480000000003</v>
      </c>
      <c r="AH593">
        <v>133.15479999999999</v>
      </c>
      <c r="AI593" t="s">
        <v>3120</v>
      </c>
    </row>
    <row r="594" spans="1:35" x14ac:dyDescent="0.25">
      <c r="A594" t="s">
        <v>114</v>
      </c>
      <c r="B594" s="3" t="s">
        <v>0</v>
      </c>
      <c r="C594" s="1" t="s">
        <v>103</v>
      </c>
      <c r="D594" s="2" t="s">
        <v>94</v>
      </c>
      <c r="E594" s="1">
        <v>4044.9480100000001</v>
      </c>
      <c r="F594" s="1">
        <v>69.979050000000001</v>
      </c>
      <c r="G594" s="1">
        <v>1415.0292199999999</v>
      </c>
      <c r="H594" s="1">
        <v>1591.9642699999999</v>
      </c>
      <c r="I594" s="1">
        <v>6740.45201</v>
      </c>
      <c r="J594" s="1">
        <v>12949.314640000001</v>
      </c>
      <c r="K594" s="1">
        <v>5901.6487999999999</v>
      </c>
      <c r="L594" s="1">
        <v>8872.2454500000003</v>
      </c>
      <c r="M594" s="1"/>
      <c r="N594" s="1">
        <v>4069.35581</v>
      </c>
      <c r="O594" s="1">
        <v>1719.6217799999999</v>
      </c>
      <c r="P594" s="1">
        <v>12949.314640000001</v>
      </c>
      <c r="Q594" s="1">
        <v>1196.78784</v>
      </c>
      <c r="R594" s="1">
        <v>4077.0691900000002</v>
      </c>
      <c r="S594" s="1">
        <v>779.03800000000001</v>
      </c>
      <c r="T594" s="1">
        <v>4110.2753899999998</v>
      </c>
      <c r="U594" s="1">
        <v>0</v>
      </c>
      <c r="V594" s="1">
        <v>3243.2076900000002</v>
      </c>
      <c r="W594" s="1">
        <v>2143.3097899999998</v>
      </c>
      <c r="X594" s="1">
        <v>1216.23243</v>
      </c>
      <c r="Y594" s="1">
        <v>2550.1422400000001</v>
      </c>
      <c r="Z594">
        <v>534.29659000000004</v>
      </c>
      <c r="AA594">
        <v>3.8643000000000001</v>
      </c>
      <c r="AB594">
        <v>0</v>
      </c>
      <c r="AC594">
        <v>-9.62561</v>
      </c>
      <c r="AD594">
        <v>1498.7913699999999</v>
      </c>
      <c r="AE594">
        <v>-114.39006999999999</v>
      </c>
      <c r="AF594" t="s">
        <v>122</v>
      </c>
      <c r="AG594">
        <v>70.365790000000004</v>
      </c>
      <c r="AH594">
        <v>50.145400000000002</v>
      </c>
      <c r="AI594" t="s">
        <v>3117</v>
      </c>
    </row>
    <row r="595" spans="1:35" x14ac:dyDescent="0.25">
      <c r="A595" t="s">
        <v>114</v>
      </c>
      <c r="B595" s="3" t="s">
        <v>0</v>
      </c>
      <c r="C595" s="1" t="s">
        <v>103</v>
      </c>
      <c r="D595" s="2" t="s">
        <v>95</v>
      </c>
      <c r="E595" s="1">
        <v>4070.7124100000001</v>
      </c>
      <c r="F595" s="1">
        <v>-27.314889999999998</v>
      </c>
      <c r="G595" s="1">
        <v>1389.2260100000001</v>
      </c>
      <c r="H595" s="1">
        <v>1751.9418499999999</v>
      </c>
      <c r="I595" s="1">
        <v>6612.7073200000004</v>
      </c>
      <c r="J595" s="1">
        <v>13144.989949999999</v>
      </c>
      <c r="K595" s="1">
        <v>6119.6086999999998</v>
      </c>
      <c r="L595" s="1">
        <v>9003.3415299999997</v>
      </c>
      <c r="M595" s="1"/>
      <c r="N595" s="1">
        <v>4133.4450100000004</v>
      </c>
      <c r="O595" s="1">
        <v>1789.0024800000001</v>
      </c>
      <c r="P595" s="1">
        <v>13144.989949999999</v>
      </c>
      <c r="Q595" s="1">
        <v>1171.99215</v>
      </c>
      <c r="R595" s="1">
        <v>4141.6484200000004</v>
      </c>
      <c r="S595" s="1">
        <v>779.16899999999998</v>
      </c>
      <c r="T595" s="1">
        <v>4282.3804700000001</v>
      </c>
      <c r="U595" s="1">
        <v>0</v>
      </c>
      <c r="V595" s="1">
        <v>3287.8009900000002</v>
      </c>
      <c r="W595" s="1">
        <v>1925.20812</v>
      </c>
      <c r="X595" s="1">
        <v>1194.8365200000001</v>
      </c>
      <c r="Y595" s="1">
        <v>2438.7146699999998</v>
      </c>
      <c r="Z595">
        <v>594.13243</v>
      </c>
      <c r="AA595">
        <v>-9.6428999999999991</v>
      </c>
      <c r="AB595">
        <v>0</v>
      </c>
      <c r="AC595">
        <v>-10.416320000000001</v>
      </c>
      <c r="AD595">
        <v>1288.3151499999999</v>
      </c>
      <c r="AE595">
        <v>-122.89466</v>
      </c>
      <c r="AF595" t="s">
        <v>122</v>
      </c>
      <c r="AG595">
        <v>55.166249999999998</v>
      </c>
      <c r="AH595">
        <v>196.57499999999999</v>
      </c>
      <c r="AI595" t="s">
        <v>3118</v>
      </c>
    </row>
    <row r="596" spans="1:35" x14ac:dyDescent="0.25">
      <c r="A596" t="s">
        <v>114</v>
      </c>
      <c r="B596" s="3" t="s">
        <v>0</v>
      </c>
      <c r="C596" s="1" t="s">
        <v>103</v>
      </c>
      <c r="D596" s="2" t="s">
        <v>96</v>
      </c>
      <c r="E596" s="1">
        <v>2816.7454200000002</v>
      </c>
      <c r="F596" s="1">
        <v>-200.23877999999999</v>
      </c>
      <c r="G596" s="1">
        <v>1337.9704300000001</v>
      </c>
      <c r="H596" s="1">
        <v>1545.2893999999999</v>
      </c>
      <c r="I596" s="1">
        <v>6281.3496599999999</v>
      </c>
      <c r="J596" s="1">
        <v>12501.147290000001</v>
      </c>
      <c r="K596" s="1">
        <v>6156.3561499999996</v>
      </c>
      <c r="L596" s="1">
        <v>8573.07042</v>
      </c>
      <c r="M596" s="1"/>
      <c r="N596" s="1">
        <v>3920.5917899999999</v>
      </c>
      <c r="O596" s="1">
        <v>1661.78045</v>
      </c>
      <c r="P596" s="1">
        <v>12501.147290000001</v>
      </c>
      <c r="Q596" s="1">
        <v>1113.98911</v>
      </c>
      <c r="R596" s="1">
        <v>3928.0768600000001</v>
      </c>
      <c r="S596" s="1">
        <v>779.17499999999995</v>
      </c>
      <c r="T596" s="1">
        <v>4396.7298700000001</v>
      </c>
      <c r="U596" s="1">
        <v>0</v>
      </c>
      <c r="V596" s="1">
        <v>2373.8385899999998</v>
      </c>
      <c r="W596" s="1">
        <v>1522.28395</v>
      </c>
      <c r="X596" s="1">
        <v>983.45186999999999</v>
      </c>
      <c r="Y596" s="1">
        <v>2586.1199299999998</v>
      </c>
      <c r="Z596">
        <v>559.97924</v>
      </c>
      <c r="AA596">
        <v>-20.4574</v>
      </c>
      <c r="AB596">
        <v>0</v>
      </c>
      <c r="AC596">
        <v>-6.8829500000000001</v>
      </c>
      <c r="AD596">
        <v>1636.0965699999999</v>
      </c>
      <c r="AE596">
        <v>-229.63925</v>
      </c>
      <c r="AF596" t="s">
        <v>122</v>
      </c>
      <c r="AG596">
        <v>-5.95899</v>
      </c>
      <c r="AH596" t="s">
        <v>124</v>
      </c>
      <c r="AI596" t="s">
        <v>3119</v>
      </c>
    </row>
    <row r="597" spans="1:35" x14ac:dyDescent="0.25">
      <c r="A597" t="s">
        <v>114</v>
      </c>
      <c r="B597" s="3" t="s">
        <v>0</v>
      </c>
      <c r="C597" s="1" t="s">
        <v>103</v>
      </c>
      <c r="D597" s="2" t="s">
        <v>97</v>
      </c>
      <c r="E597" s="1">
        <v>3426.8937700000001</v>
      </c>
      <c r="F597" s="1">
        <v>-557.15801999999996</v>
      </c>
      <c r="G597" s="1">
        <v>789.84285</v>
      </c>
      <c r="H597" s="1">
        <v>905.45253000000002</v>
      </c>
      <c r="I597" s="1">
        <v>5922.7147000000004</v>
      </c>
      <c r="J597" s="1">
        <v>11778.57408</v>
      </c>
      <c r="K597" s="1">
        <v>5672.3230700000004</v>
      </c>
      <c r="L597" s="1">
        <v>7789.2971699999998</v>
      </c>
      <c r="M597" s="1"/>
      <c r="N597" s="1">
        <v>3981.4644899999998</v>
      </c>
      <c r="O597" s="1">
        <v>1617.77757</v>
      </c>
      <c r="P597" s="1">
        <v>11778.57408</v>
      </c>
      <c r="Q597" s="1">
        <v>1279.4279799999999</v>
      </c>
      <c r="R597" s="1">
        <v>3989.27691</v>
      </c>
      <c r="S597" s="1">
        <v>779.18399999999997</v>
      </c>
      <c r="T597" s="1">
        <v>3857.5774799999999</v>
      </c>
      <c r="U597" s="1">
        <v>0</v>
      </c>
      <c r="V597" s="1">
        <v>2920.8651599999998</v>
      </c>
      <c r="W597" s="1">
        <v>1495.9321</v>
      </c>
      <c r="X597" s="1">
        <v>1090.6766500000001</v>
      </c>
      <c r="Y597" s="1">
        <v>2620.8398900000002</v>
      </c>
      <c r="Z597">
        <v>577.49255000000005</v>
      </c>
      <c r="AA597">
        <v>-27.398900000000001</v>
      </c>
      <c r="AB597">
        <v>0</v>
      </c>
      <c r="AC597">
        <v>-6.0639999999999999E-2</v>
      </c>
      <c r="AD597">
        <v>2084.8956699999999</v>
      </c>
      <c r="AE597">
        <v>-149.72964999999999</v>
      </c>
      <c r="AF597" t="s">
        <v>122</v>
      </c>
      <c r="AG597">
        <v>357.41068999999999</v>
      </c>
      <c r="AH597" t="s">
        <v>124</v>
      </c>
      <c r="AI597" t="s">
        <v>3120</v>
      </c>
    </row>
    <row r="598" spans="1:35" x14ac:dyDescent="0.25">
      <c r="A598" t="s">
        <v>114</v>
      </c>
      <c r="B598" s="3" t="s">
        <v>0</v>
      </c>
      <c r="C598" s="1" t="s">
        <v>103</v>
      </c>
      <c r="D598" s="2" t="s">
        <v>98</v>
      </c>
      <c r="E598" s="1">
        <v>3998.4008800000001</v>
      </c>
      <c r="F598" s="1">
        <v>-211.77964</v>
      </c>
      <c r="G598" s="1">
        <v>929.35536000000002</v>
      </c>
      <c r="H598" s="1">
        <v>1122.40671</v>
      </c>
      <c r="I598" s="1">
        <v>7011.4049299999997</v>
      </c>
      <c r="J598" s="1">
        <v>13671.196760000001</v>
      </c>
      <c r="K598" s="1">
        <v>6417.2726599999996</v>
      </c>
      <c r="L598" s="1">
        <v>8536.7124500000009</v>
      </c>
      <c r="M598" s="1"/>
      <c r="N598" s="1">
        <v>5123.9951499999997</v>
      </c>
      <c r="O598" s="1">
        <v>1765.5215000000001</v>
      </c>
      <c r="P598" s="1">
        <v>13671.196760000001</v>
      </c>
      <c r="Q598" s="1">
        <v>2057.70703</v>
      </c>
      <c r="R598" s="1">
        <v>5134.4843199999996</v>
      </c>
      <c r="S598" s="1">
        <v>779.19500000000005</v>
      </c>
      <c r="T598" s="1">
        <v>3540.9476</v>
      </c>
      <c r="U598" s="1">
        <v>0</v>
      </c>
      <c r="V598" s="1">
        <v>3292.7150799999999</v>
      </c>
      <c r="W598" s="1">
        <v>2221.7946200000001</v>
      </c>
      <c r="X598" s="1">
        <v>1037.68824</v>
      </c>
      <c r="Y598" s="1">
        <v>3259.1409400000002</v>
      </c>
      <c r="Z598">
        <v>704.0865</v>
      </c>
      <c r="AA598">
        <v>-8.5694999999999997</v>
      </c>
      <c r="AB598">
        <v>0</v>
      </c>
      <c r="AC598">
        <v>1.11399</v>
      </c>
      <c r="AD598">
        <v>1961.67218</v>
      </c>
      <c r="AE598">
        <v>-159.51029</v>
      </c>
      <c r="AF598" t="s">
        <v>122</v>
      </c>
      <c r="AG598">
        <v>36.585230000000003</v>
      </c>
      <c r="AH598" t="s">
        <v>124</v>
      </c>
      <c r="AI598" t="s">
        <v>3117</v>
      </c>
    </row>
    <row r="599" spans="1:35" x14ac:dyDescent="0.25">
      <c r="A599" t="s">
        <v>114</v>
      </c>
      <c r="B599" s="3" t="s">
        <v>0</v>
      </c>
      <c r="C599" s="1" t="s">
        <v>103</v>
      </c>
      <c r="D599" s="2" t="s">
        <v>99</v>
      </c>
      <c r="E599" s="1">
        <v>3803.1605399999999</v>
      </c>
      <c r="F599" s="1">
        <v>28.134730000000001</v>
      </c>
      <c r="G599" s="1">
        <v>582.67759000000001</v>
      </c>
      <c r="H599" s="1">
        <v>824.07771000000002</v>
      </c>
      <c r="I599" s="1">
        <v>5910.0573400000003</v>
      </c>
      <c r="J599" s="1">
        <v>11811.80257</v>
      </c>
      <c r="K599" s="1">
        <v>5276.3371999999999</v>
      </c>
      <c r="L599" s="1">
        <v>7085.4983700000003</v>
      </c>
      <c r="M599" s="1"/>
      <c r="N599" s="1">
        <v>4716.4542099999999</v>
      </c>
      <c r="O599" s="1">
        <v>1510.2461900000001</v>
      </c>
      <c r="P599" s="1">
        <v>11811.80257</v>
      </c>
      <c r="Q599" s="1">
        <v>1975.47875</v>
      </c>
      <c r="R599" s="1">
        <v>4726.3041999999996</v>
      </c>
      <c r="S599" s="1">
        <v>779.197</v>
      </c>
      <c r="T599" s="1">
        <v>2612.50108</v>
      </c>
      <c r="U599" s="1">
        <v>0</v>
      </c>
      <c r="V599" s="1">
        <v>2947.2402000000002</v>
      </c>
      <c r="W599" s="1">
        <v>2010.0008700000001</v>
      </c>
      <c r="X599" s="1">
        <v>1109.8688199999999</v>
      </c>
      <c r="Y599" s="1">
        <v>2608.8026199999999</v>
      </c>
      <c r="Z599">
        <v>622.45492999999999</v>
      </c>
      <c r="AA599">
        <v>3.2033999999999998</v>
      </c>
      <c r="AB599">
        <v>0</v>
      </c>
      <c r="AC599">
        <v>-0.24531</v>
      </c>
      <c r="AD599">
        <v>1555.5334800000001</v>
      </c>
      <c r="AE599">
        <v>-183.09273999999999</v>
      </c>
      <c r="AF599" t="s">
        <v>122</v>
      </c>
      <c r="AG599">
        <v>61.741669999999999</v>
      </c>
      <c r="AH599">
        <v>68.523499999999999</v>
      </c>
      <c r="AI599" t="s">
        <v>3118</v>
      </c>
    </row>
    <row r="600" spans="1:35" x14ac:dyDescent="0.25">
      <c r="A600" t="s">
        <v>114</v>
      </c>
      <c r="B600" s="3" t="s">
        <v>0</v>
      </c>
      <c r="C600" s="1" t="s">
        <v>103</v>
      </c>
      <c r="D600" s="2" t="s">
        <v>100</v>
      </c>
      <c r="E600" s="1">
        <v>3213.2634699999999</v>
      </c>
      <c r="F600" s="1">
        <v>13.32014</v>
      </c>
      <c r="G600" s="1">
        <v>545.23099999999999</v>
      </c>
      <c r="H600" s="1">
        <v>727.56813999999997</v>
      </c>
      <c r="I600" s="1">
        <v>5754.1516700000002</v>
      </c>
      <c r="J600" s="1">
        <v>11543.770339999999</v>
      </c>
      <c r="K600" s="1">
        <v>5392.7273500000001</v>
      </c>
      <c r="L600" s="1">
        <v>7183.0527300000003</v>
      </c>
      <c r="M600" s="1"/>
      <c r="N600" s="1">
        <v>4351.2314800000004</v>
      </c>
      <c r="O600" s="1">
        <v>1508.13426</v>
      </c>
      <c r="P600" s="1">
        <v>11543.770339999999</v>
      </c>
      <c r="Q600" s="1">
        <v>2012.63237</v>
      </c>
      <c r="R600" s="1">
        <v>4360.7176099999997</v>
      </c>
      <c r="S600" s="1">
        <v>718.16300000000001</v>
      </c>
      <c r="T600" s="1">
        <v>2894.9741899999999</v>
      </c>
      <c r="U600" s="1">
        <v>0</v>
      </c>
      <c r="V600" s="1">
        <v>2493.02423</v>
      </c>
      <c r="W600" s="1">
        <v>1895.77495</v>
      </c>
      <c r="X600" s="1">
        <v>996.96664999999996</v>
      </c>
      <c r="Y600" s="1">
        <v>2680.7497199999998</v>
      </c>
      <c r="Z600">
        <v>568.24451999999997</v>
      </c>
      <c r="AA600">
        <v>7.1871999999999998</v>
      </c>
      <c r="AB600">
        <v>0</v>
      </c>
      <c r="AC600">
        <v>3.38185</v>
      </c>
      <c r="AD600">
        <v>1656.5964100000001</v>
      </c>
      <c r="AE600">
        <v>-91.677260000000004</v>
      </c>
      <c r="AF600" t="s">
        <v>122</v>
      </c>
      <c r="AG600">
        <v>31.774290000000001</v>
      </c>
      <c r="AH600">
        <v>70.212299999999999</v>
      </c>
      <c r="AI600" t="s">
        <v>3119</v>
      </c>
    </row>
    <row r="601" spans="1:35" x14ac:dyDescent="0.25">
      <c r="A601" t="s">
        <v>114</v>
      </c>
      <c r="B601" s="3" t="s">
        <v>0</v>
      </c>
      <c r="C601" s="1" t="s">
        <v>103</v>
      </c>
      <c r="D601" s="2" t="s">
        <v>101</v>
      </c>
      <c r="E601" s="1">
        <v>4683.7183800000003</v>
      </c>
      <c r="F601" s="1">
        <v>6.0572600000000003</v>
      </c>
      <c r="G601" s="1">
        <v>672.44644000000005</v>
      </c>
      <c r="H601" s="1">
        <v>1001.13318</v>
      </c>
      <c r="I601" s="1">
        <v>6246.0710200000003</v>
      </c>
      <c r="J601" s="1">
        <v>13000.932070000001</v>
      </c>
      <c r="K601" s="1">
        <v>5997.5126399999999</v>
      </c>
      <c r="L601" s="1">
        <v>8042.57096</v>
      </c>
      <c r="M601" s="1"/>
      <c r="N601" s="1">
        <v>4948.0717800000002</v>
      </c>
      <c r="O601" s="1">
        <v>1605.55576</v>
      </c>
      <c r="P601" s="1">
        <v>13000.932070000001</v>
      </c>
      <c r="Q601" s="1">
        <v>2284.4004399999999</v>
      </c>
      <c r="R601" s="1">
        <v>4958.3611000000001</v>
      </c>
      <c r="S601" s="1">
        <v>718.16700000000003</v>
      </c>
      <c r="T601" s="1">
        <v>3054.1742599999998</v>
      </c>
      <c r="U601" s="1">
        <v>0</v>
      </c>
      <c r="V601" s="1">
        <v>3741.4228899999998</v>
      </c>
      <c r="W601" s="1">
        <v>2304.3673399999998</v>
      </c>
      <c r="X601" s="1">
        <v>949.41579000000002</v>
      </c>
      <c r="Y601" s="1">
        <v>2617.5499</v>
      </c>
      <c r="Z601">
        <v>339.35714999999999</v>
      </c>
      <c r="AA601">
        <v>0</v>
      </c>
      <c r="AB601">
        <v>0</v>
      </c>
      <c r="AC601">
        <v>4.7435200000000002</v>
      </c>
      <c r="AD601">
        <v>1272.0553</v>
      </c>
      <c r="AE601">
        <v>0</v>
      </c>
      <c r="AF601" t="s">
        <v>122</v>
      </c>
      <c r="AG601">
        <v>-13.117380000000001</v>
      </c>
      <c r="AH601" t="s">
        <v>124</v>
      </c>
      <c r="AI601" t="s">
        <v>3120</v>
      </c>
    </row>
    <row r="602" spans="1:35" x14ac:dyDescent="0.25">
      <c r="D602" s="2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spans="1:35" x14ac:dyDescent="0.25">
      <c r="D603" s="2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spans="1:35" x14ac:dyDescent="0.25">
      <c r="D604" s="2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spans="1:35" x14ac:dyDescent="0.25">
      <c r="D605" s="2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spans="1:35" x14ac:dyDescent="0.25">
      <c r="D606" s="2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spans="1:35" x14ac:dyDescent="0.25">
      <c r="D607" s="2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spans="1:35" x14ac:dyDescent="0.25">
      <c r="D608" s="2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spans="4:25" x14ac:dyDescent="0.25">
      <c r="D609" s="2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spans="4:25" x14ac:dyDescent="0.25">
      <c r="D610" s="2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spans="4:25" x14ac:dyDescent="0.25">
      <c r="D611" s="2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spans="4:25" x14ac:dyDescent="0.25">
      <c r="D612" s="2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spans="4:25" x14ac:dyDescent="0.25">
      <c r="D613" s="2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spans="4:25" x14ac:dyDescent="0.25">
      <c r="D614" s="2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spans="4:25" x14ac:dyDescent="0.25">
      <c r="D615" s="2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spans="4:25" x14ac:dyDescent="0.25">
      <c r="D616" s="2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spans="4:25" x14ac:dyDescent="0.25">
      <c r="D617" s="2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spans="4:25" x14ac:dyDescent="0.25">
      <c r="D618" s="2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spans="4:25" x14ac:dyDescent="0.25">
      <c r="D619" s="2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spans="4:25" x14ac:dyDescent="0.25">
      <c r="D620" s="2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spans="4:25" x14ac:dyDescent="0.25">
      <c r="D621" s="2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spans="4:25" x14ac:dyDescent="0.25">
      <c r="D622" s="2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spans="4:25" x14ac:dyDescent="0.25">
      <c r="D623" s="2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spans="4:25" x14ac:dyDescent="0.25">
      <c r="D624" s="2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spans="4:25" x14ac:dyDescent="0.25">
      <c r="D625" s="2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spans="4:25" x14ac:dyDescent="0.25">
      <c r="D626" s="2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spans="4:25" x14ac:dyDescent="0.25">
      <c r="D627" s="2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spans="4:25" x14ac:dyDescent="0.25">
      <c r="D628" s="2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spans="4:25" x14ac:dyDescent="0.25">
      <c r="D629" s="2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spans="4:25" x14ac:dyDescent="0.25">
      <c r="D630" s="2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spans="4:25" x14ac:dyDescent="0.25">
      <c r="D631" s="2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spans="4:25" x14ac:dyDescent="0.25">
      <c r="D632" s="2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spans="4:25" x14ac:dyDescent="0.25">
      <c r="D633" s="2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spans="4:25" x14ac:dyDescent="0.25">
      <c r="D634" s="2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spans="4:25" x14ac:dyDescent="0.25">
      <c r="D635" s="2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spans="4:25" x14ac:dyDescent="0.25">
      <c r="D636" s="2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spans="4:25" x14ac:dyDescent="0.25">
      <c r="D637" s="2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spans="4:25" x14ac:dyDescent="0.25">
      <c r="D638" s="2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spans="4:25" x14ac:dyDescent="0.25">
      <c r="D639" s="2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spans="4:25" x14ac:dyDescent="0.25">
      <c r="D640" s="2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spans="4:25" x14ac:dyDescent="0.25">
      <c r="D641" s="2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spans="4:25" x14ac:dyDescent="0.25">
      <c r="D642" s="2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spans="4:25" x14ac:dyDescent="0.25">
      <c r="D643" s="2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spans="4:25" x14ac:dyDescent="0.25">
      <c r="D644" s="2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spans="4:25" x14ac:dyDescent="0.25">
      <c r="D645" s="2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spans="4:25" x14ac:dyDescent="0.25">
      <c r="D646" s="2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spans="4:25" x14ac:dyDescent="0.25">
      <c r="D647" s="2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spans="4:25" x14ac:dyDescent="0.25">
      <c r="D648" s="2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spans="4:25" x14ac:dyDescent="0.25">
      <c r="D649" s="2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spans="4:25" x14ac:dyDescent="0.25">
      <c r="D650" s="2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spans="4:25" x14ac:dyDescent="0.25">
      <c r="D651" s="2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spans="4:25" x14ac:dyDescent="0.25">
      <c r="D652" s="2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spans="4:25" x14ac:dyDescent="0.25">
      <c r="D653" s="2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spans="4:25" x14ac:dyDescent="0.25">
      <c r="D654" s="2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spans="4:25" x14ac:dyDescent="0.25">
      <c r="D655" s="2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spans="4:25" x14ac:dyDescent="0.25">
      <c r="D656" s="2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spans="4:25" x14ac:dyDescent="0.25">
      <c r="D657" s="2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spans="4:25" x14ac:dyDescent="0.25">
      <c r="D658" s="2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spans="4:25" x14ac:dyDescent="0.25">
      <c r="D659" s="2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spans="4:25" x14ac:dyDescent="0.25">
      <c r="D660" s="2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spans="4:25" x14ac:dyDescent="0.25">
      <c r="D661" s="2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spans="4:25" x14ac:dyDescent="0.25">
      <c r="D662" s="2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spans="4:25" x14ac:dyDescent="0.25">
      <c r="D663" s="2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spans="4:25" x14ac:dyDescent="0.25">
      <c r="D664" s="2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spans="4:25" x14ac:dyDescent="0.25">
      <c r="D665" s="2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spans="4:25" x14ac:dyDescent="0.25">
      <c r="D666" s="2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spans="4:25" x14ac:dyDescent="0.25">
      <c r="D667" s="2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spans="4:25" x14ac:dyDescent="0.25">
      <c r="D668" s="2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spans="4:25" x14ac:dyDescent="0.25">
      <c r="D669" s="2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spans="4:25" x14ac:dyDescent="0.25">
      <c r="D670" s="2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spans="4:25" x14ac:dyDescent="0.25">
      <c r="D671" s="2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spans="4:25" x14ac:dyDescent="0.25">
      <c r="D672" s="2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spans="4:25" x14ac:dyDescent="0.25">
      <c r="D673" s="2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spans="4:25" x14ac:dyDescent="0.25">
      <c r="D674" s="2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spans="4:25" x14ac:dyDescent="0.25">
      <c r="D675" s="2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spans="4:25" x14ac:dyDescent="0.25">
      <c r="D676" s="2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spans="4:25" x14ac:dyDescent="0.25">
      <c r="D677" s="2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spans="4:25" x14ac:dyDescent="0.25">
      <c r="D678" s="2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spans="4:25" x14ac:dyDescent="0.25">
      <c r="D679" s="2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spans="4:25" x14ac:dyDescent="0.25">
      <c r="D680" s="2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spans="4:25" x14ac:dyDescent="0.25">
      <c r="D681" s="2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spans="4:25" x14ac:dyDescent="0.25">
      <c r="D682" s="2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spans="4:25" x14ac:dyDescent="0.25">
      <c r="D683" s="2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spans="4:25" x14ac:dyDescent="0.25">
      <c r="D684" s="2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spans="4:25" x14ac:dyDescent="0.25">
      <c r="D685" s="2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spans="4:25" x14ac:dyDescent="0.25">
      <c r="D686" s="2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spans="4:25" x14ac:dyDescent="0.25">
      <c r="D687" s="2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spans="4:25" x14ac:dyDescent="0.25">
      <c r="D688" s="2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spans="4:25" x14ac:dyDescent="0.25">
      <c r="D689" s="2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spans="4:25" x14ac:dyDescent="0.25">
      <c r="D690" s="2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spans="4:25" x14ac:dyDescent="0.25">
      <c r="D691" s="2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spans="4:25" x14ac:dyDescent="0.25">
      <c r="D692" s="2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spans="4:25" x14ac:dyDescent="0.25">
      <c r="D693" s="2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spans="4:25" x14ac:dyDescent="0.25">
      <c r="D694" s="2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spans="4:25" x14ac:dyDescent="0.25">
      <c r="D695" s="2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spans="4:25" x14ac:dyDescent="0.25">
      <c r="D696" s="2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spans="4:25" x14ac:dyDescent="0.25">
      <c r="D697" s="2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spans="4:25" x14ac:dyDescent="0.25">
      <c r="D698" s="2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spans="4:25" x14ac:dyDescent="0.25">
      <c r="D699" s="2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spans="4:25" x14ac:dyDescent="0.25">
      <c r="D700" s="2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spans="4:25" x14ac:dyDescent="0.25">
      <c r="D701" s="2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spans="4:25" x14ac:dyDescent="0.25">
      <c r="D702" s="2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spans="4:25" x14ac:dyDescent="0.25">
      <c r="D703" s="2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spans="4:25" x14ac:dyDescent="0.25">
      <c r="D704" s="2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spans="4:25" x14ac:dyDescent="0.25">
      <c r="D705" s="2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spans="4:25" x14ac:dyDescent="0.25">
      <c r="D706" s="2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spans="4:25" x14ac:dyDescent="0.25">
      <c r="D707" s="2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spans="4:25" x14ac:dyDescent="0.25">
      <c r="D708" s="2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spans="4:25" x14ac:dyDescent="0.25">
      <c r="D709" s="2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spans="4:25" x14ac:dyDescent="0.25">
      <c r="D710" s="2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spans="4:25" x14ac:dyDescent="0.25">
      <c r="D711" s="2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spans="4:25" x14ac:dyDescent="0.25">
      <c r="D712" s="2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spans="4:25" x14ac:dyDescent="0.25">
      <c r="D713" s="2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spans="4:25" x14ac:dyDescent="0.25">
      <c r="D714" s="2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spans="4:25" x14ac:dyDescent="0.25">
      <c r="D715" s="2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spans="4:25" x14ac:dyDescent="0.25">
      <c r="D716" s="2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spans="4:25" x14ac:dyDescent="0.25">
      <c r="D717" s="2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spans="4:25" x14ac:dyDescent="0.25">
      <c r="D718" s="2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spans="4:25" x14ac:dyDescent="0.25">
      <c r="D719" s="2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spans="4:25" x14ac:dyDescent="0.25">
      <c r="D720" s="2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spans="4:25" x14ac:dyDescent="0.25">
      <c r="D721" s="2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spans="4:25" x14ac:dyDescent="0.25">
      <c r="D722" s="2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spans="4:25" x14ac:dyDescent="0.25">
      <c r="D723" s="2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spans="4:25" x14ac:dyDescent="0.25">
      <c r="D724" s="2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spans="4:25" x14ac:dyDescent="0.25">
      <c r="D725" s="2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spans="4:25" x14ac:dyDescent="0.25">
      <c r="D726" s="2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spans="4:25" x14ac:dyDescent="0.25">
      <c r="D727" s="2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spans="4:25" x14ac:dyDescent="0.25">
      <c r="D728" s="2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spans="4:25" x14ac:dyDescent="0.25">
      <c r="D729" s="2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spans="4:25" x14ac:dyDescent="0.25">
      <c r="D730" s="2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spans="4:25" x14ac:dyDescent="0.25">
      <c r="D731" s="2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spans="4:25" x14ac:dyDescent="0.25">
      <c r="D732" s="2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spans="4:25" x14ac:dyDescent="0.25">
      <c r="D733" s="2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spans="4:25" x14ac:dyDescent="0.25">
      <c r="D734" s="2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spans="4:25" x14ac:dyDescent="0.25">
      <c r="D735" s="2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spans="4:25" x14ac:dyDescent="0.25">
      <c r="D736" s="2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spans="4:25" x14ac:dyDescent="0.25">
      <c r="D737" s="2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spans="4:25" x14ac:dyDescent="0.25">
      <c r="D738" s="2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spans="4:25" x14ac:dyDescent="0.25">
      <c r="D739" s="2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spans="4:25" x14ac:dyDescent="0.25">
      <c r="D740" s="2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spans="4:25" x14ac:dyDescent="0.25">
      <c r="D741" s="2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spans="4:25" x14ac:dyDescent="0.25">
      <c r="D742" s="2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spans="4:25" x14ac:dyDescent="0.25">
      <c r="D743" s="2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spans="4:25" x14ac:dyDescent="0.25">
      <c r="D744" s="2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spans="4:25" x14ac:dyDescent="0.25">
      <c r="D745" s="2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spans="4:25" x14ac:dyDescent="0.25">
      <c r="D746" s="2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spans="4:25" x14ac:dyDescent="0.25">
      <c r="D747" s="2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spans="4:25" x14ac:dyDescent="0.25">
      <c r="D748" s="2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spans="4:25" x14ac:dyDescent="0.25">
      <c r="D749" s="2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spans="4:25" x14ac:dyDescent="0.25">
      <c r="D750" s="2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spans="4:25" x14ac:dyDescent="0.25">
      <c r="D751" s="2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spans="4:25" x14ac:dyDescent="0.25">
      <c r="D752" s="2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spans="4:25" x14ac:dyDescent="0.25">
      <c r="D753" s="2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spans="4:25" x14ac:dyDescent="0.25">
      <c r="D754" s="2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spans="4:25" x14ac:dyDescent="0.25">
      <c r="D755" s="2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spans="4:25" x14ac:dyDescent="0.25">
      <c r="D756" s="2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spans="4:25" x14ac:dyDescent="0.25">
      <c r="D757" s="2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spans="4:25" x14ac:dyDescent="0.25">
      <c r="D758" s="2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spans="4:25" x14ac:dyDescent="0.25">
      <c r="D759" s="2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spans="4:25" x14ac:dyDescent="0.25">
      <c r="D760" s="2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spans="4:25" x14ac:dyDescent="0.25">
      <c r="D761" s="2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spans="4:25" x14ac:dyDescent="0.25">
      <c r="D762" s="2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spans="4:25" x14ac:dyDescent="0.25">
      <c r="D763" s="2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spans="4:25" x14ac:dyDescent="0.25">
      <c r="D764" s="2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spans="4:25" x14ac:dyDescent="0.25">
      <c r="D765" s="2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spans="4:25" x14ac:dyDescent="0.25">
      <c r="D766" s="2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spans="4:25" x14ac:dyDescent="0.25">
      <c r="D767" s="2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spans="4:25" x14ac:dyDescent="0.25">
      <c r="D768" s="2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spans="4:25" x14ac:dyDescent="0.25">
      <c r="D769" s="2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spans="4:25" x14ac:dyDescent="0.25">
      <c r="D770" s="2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spans="4:25" x14ac:dyDescent="0.25">
      <c r="D771" s="2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spans="4:25" x14ac:dyDescent="0.25">
      <c r="D772" s="2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spans="4:25" x14ac:dyDescent="0.25">
      <c r="D773" s="2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spans="4:25" x14ac:dyDescent="0.25">
      <c r="D774" s="2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spans="4:25" x14ac:dyDescent="0.25">
      <c r="D775" s="2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spans="4:25" x14ac:dyDescent="0.25">
      <c r="D776" s="2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spans="4:25" x14ac:dyDescent="0.25">
      <c r="D777" s="2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spans="4:25" x14ac:dyDescent="0.25">
      <c r="D778" s="2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spans="4:25" x14ac:dyDescent="0.25">
      <c r="D779" s="2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spans="4:25" x14ac:dyDescent="0.25">
      <c r="D780" s="2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spans="4:25" x14ac:dyDescent="0.25">
      <c r="D781" s="2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spans="4:25" x14ac:dyDescent="0.25">
      <c r="D782" s="2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spans="4:25" x14ac:dyDescent="0.25">
      <c r="D783" s="2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spans="4:25" x14ac:dyDescent="0.25">
      <c r="D784" s="2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spans="4:25" x14ac:dyDescent="0.25">
      <c r="D785" s="2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spans="4:25" x14ac:dyDescent="0.25">
      <c r="D786" s="2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spans="4:25" x14ac:dyDescent="0.25">
      <c r="D787" s="2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spans="4:25" x14ac:dyDescent="0.25">
      <c r="D788" s="2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spans="4:25" x14ac:dyDescent="0.25">
      <c r="D789" s="2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spans="4:25" x14ac:dyDescent="0.25">
      <c r="D790" s="2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spans="4:25" x14ac:dyDescent="0.25">
      <c r="D791" s="2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spans="4:25" x14ac:dyDescent="0.25">
      <c r="D792" s="2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</sheetData>
  <autoFilter ref="A2:AI601" xr:uid="{00000000-0001-0000-0100-000000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792"/>
  <sheetViews>
    <sheetView zoomScale="85" zoomScaleNormal="85" workbookViewId="0">
      <selection activeCell="AH4" sqref="A1:AH601"/>
    </sheetView>
  </sheetViews>
  <sheetFormatPr defaultRowHeight="12.5" x14ac:dyDescent="0.25"/>
  <cols>
    <col min="1" max="1" width="17.453125" customWidth="1"/>
    <col min="3" max="3" width="30.81640625" customWidth="1"/>
    <col min="4" max="4" width="8.90625" bestFit="1" customWidth="1"/>
    <col min="5" max="5" width="21.36328125" customWidth="1"/>
    <col min="6" max="8" width="9.36328125" bestFit="1" customWidth="1"/>
    <col min="9" max="12" width="10.36328125" bestFit="1" customWidth="1"/>
    <col min="13" max="15" width="8.81640625" bestFit="1" customWidth="1"/>
    <col min="16" max="18" width="10.36328125" bestFit="1" customWidth="1"/>
    <col min="19" max="19" width="8.81640625" bestFit="1" customWidth="1"/>
    <col min="20" max="20" width="10.36328125" bestFit="1" customWidth="1"/>
    <col min="21" max="21" width="8.81640625" bestFit="1" customWidth="1"/>
    <col min="22" max="22" width="10.36328125" bestFit="1" customWidth="1"/>
    <col min="23" max="25" width="9.36328125" bestFit="1" customWidth="1"/>
  </cols>
  <sheetData>
    <row r="1" spans="1:36" x14ac:dyDescent="0.25">
      <c r="A1" t="s">
        <v>27</v>
      </c>
      <c r="B1" t="s">
        <v>28</v>
      </c>
      <c r="C1" t="s">
        <v>32</v>
      </c>
      <c r="D1" t="s">
        <v>29</v>
      </c>
      <c r="E1" t="s">
        <v>26</v>
      </c>
      <c r="F1" s="3" t="s">
        <v>25</v>
      </c>
      <c r="G1" s="3" t="s">
        <v>24</v>
      </c>
      <c r="H1" s="4" t="s">
        <v>23</v>
      </c>
      <c r="I1" s="3" t="s">
        <v>22</v>
      </c>
      <c r="J1" s="3" t="s">
        <v>21</v>
      </c>
      <c r="K1" s="3" t="s">
        <v>20</v>
      </c>
      <c r="L1" s="3" t="s">
        <v>19</v>
      </c>
      <c r="M1" s="3" t="s">
        <v>18</v>
      </c>
      <c r="N1" s="3" t="s">
        <v>17</v>
      </c>
      <c r="O1" s="3" t="s">
        <v>16</v>
      </c>
      <c r="P1" t="s">
        <v>31</v>
      </c>
      <c r="Q1" s="3" t="s">
        <v>15</v>
      </c>
      <c r="R1" s="3" t="s">
        <v>41</v>
      </c>
      <c r="S1" s="3" t="s">
        <v>14</v>
      </c>
      <c r="T1" s="3" t="s">
        <v>13</v>
      </c>
      <c r="U1" s="3" t="s">
        <v>12</v>
      </c>
      <c r="V1" s="3" t="s">
        <v>11</v>
      </c>
      <c r="W1" t="s">
        <v>36</v>
      </c>
      <c r="X1" s="3" t="s">
        <v>10</v>
      </c>
      <c r="Y1" s="3" t="s">
        <v>9</v>
      </c>
      <c r="Z1" t="s">
        <v>33</v>
      </c>
      <c r="AA1" t="s">
        <v>34</v>
      </c>
      <c r="AB1" t="s">
        <v>35</v>
      </c>
      <c r="AC1" t="s">
        <v>37</v>
      </c>
      <c r="AD1" t="s">
        <v>38</v>
      </c>
      <c r="AE1" t="s">
        <v>39</v>
      </c>
      <c r="AF1" t="s">
        <v>40</v>
      </c>
      <c r="AG1" t="s">
        <v>123</v>
      </c>
    </row>
    <row r="2" spans="1:36" x14ac:dyDescent="0.25">
      <c r="A2" t="str">
        <f>_xll.ciqfunctions.udf.CIQ(B2,"IQ_COMPANY_NAME",A$1)</f>
        <v>General Motors Company</v>
      </c>
      <c r="B2" s="3" t="s">
        <v>7</v>
      </c>
      <c r="C2" s="1" t="str">
        <f>_xll.ciqfunctions.udf.CIQ($B2, "IQ_INDUSTRY",$D2,,,, "USD")</f>
        <v>Automobiles</v>
      </c>
      <c r="D2" s="2" t="s">
        <v>43</v>
      </c>
      <c r="E2" s="1">
        <f>_xll.ciqfunctions.udf.CIQ($B2, "IQ_TOTAL_REV", $D2,,,, "USD")</f>
        <v>43108</v>
      </c>
      <c r="F2" s="1">
        <f>_xll.ciqfunctions.udf.CIQ($B2, "IQ_NI",$D2,,,,  "USD")</f>
        <v>1999</v>
      </c>
      <c r="G2" s="1">
        <f>_xll.ciqfunctions.udf.CIQ($B2, "IQ_CASH_EQUIV", $D2,,,,  "USD")</f>
        <v>15153</v>
      </c>
      <c r="H2" s="1">
        <f>_xll.ciqfunctions.udf.CIQ($B2, "IQ_CASH_ST_INVEST", $D2,,,,  "USD")</f>
        <v>27303</v>
      </c>
      <c r="I2" s="1">
        <f>_xll.ciqfunctions.udf.CIQ($B2, "IQ_TOTAL_CA", $D2,,,,  "USD")</f>
        <v>100451</v>
      </c>
      <c r="J2" s="1">
        <f>_xll.ciqfunctions.udf.CIQ($B2, "IQ_TOTAL_ASSETS",$D2,,,,  "USD")</f>
        <v>264037</v>
      </c>
      <c r="K2" s="1">
        <f>_xll.ciqfunctions.udf.CIQ($B2, "IQ_TOTAL_CL", $D2,,,,  "USD")</f>
        <v>91173</v>
      </c>
      <c r="L2" s="1">
        <f>_xll.ciqfunctions.udf.CIQ($B2, "IQ_TOTAL_LIAB", $D2,,,,  "USD")</f>
        <v>191753</v>
      </c>
      <c r="M2" s="1">
        <f>_xll.ciqfunctions.udf.CIQ($B2, "IQ_PREF_EQUITY",$D2,,,,  "USD")</f>
        <v>0</v>
      </c>
      <c r="N2" s="1">
        <f>_xll.ciqfunctions.udf.CIQ($B2, "IQ_TOTAL_COMMON_EQUITY",$D2,,,,  "USD")</f>
        <v>67792</v>
      </c>
      <c r="O2" s="1">
        <f>_xll.ciqfunctions.udf.CIQ($B2, "IQ_APIC", $D2,,,,  "USD")</f>
        <v>26428</v>
      </c>
      <c r="P2" s="1">
        <f>_xll.ciqfunctions.udf.CIQ($B2, "IQ_TOTAL_ASSETS", $D2,,,,  "USD")</f>
        <v>264037</v>
      </c>
      <c r="Q2" s="1">
        <f>_xll.ciqfunctions.udf.CIQ($B2, "IQ_RE", $D2,,,,  "USD")</f>
        <v>49251</v>
      </c>
      <c r="R2" s="1">
        <f>_xll.ciqfunctions.udf.CIQ($B2, "IQ_TOTAL_EQUITY", $D2,,,,  "USD")</f>
        <v>72284</v>
      </c>
      <c r="S2" s="1">
        <f>_xll.ciqfunctions.udf.CIQ($B2, "IQ_TOTAL_OUTSTANDING_FILING_DATE", $D2,,,,  "USD")</f>
        <v>1394.63723</v>
      </c>
      <c r="T2" s="1">
        <f>_xll.ciqfunctions.udf.CIQ($B2, "IQ_TOTAL_DEBT", $D2,,,,  "USD")</f>
        <v>115913</v>
      </c>
      <c r="U2" s="1">
        <f>_xll.ciqfunctions.udf.CIQ($B2, "IQ_PREF_DIV_OTHER",$D2,,,,  "USD")</f>
        <v>15</v>
      </c>
      <c r="V2" s="1">
        <f>_xll.ciqfunctions.udf.CIQ($B2, "IQ_COGS",$D2,,,,  "USD")</f>
        <v>35378</v>
      </c>
      <c r="W2" s="1">
        <f>_xll.ciqfunctions.udf.CIQ($B2, "IQ_AP",$D2,,,,  "USD")</f>
        <v>27486</v>
      </c>
      <c r="X2" s="1">
        <f>_xll.ciqfunctions.udf.CIQ($B2, "IQ_AR", $D2,,,,  "USD")</f>
        <v>13033</v>
      </c>
      <c r="Y2" s="1">
        <f>_xll.ciqfunctions.udf.CIQ($B2, "IQ_INVENTORY", $D2,,,,  "USD")</f>
        <v>15366</v>
      </c>
      <c r="Z2">
        <f>_xll.ciqfunctions.udf.CIQ($B2, "IQ_SGA", $D2,,,,  "USD")</f>
        <v>3281</v>
      </c>
      <c r="AA2">
        <f>_xll.ciqfunctions.udf.CIQ($B2, "IQ_TOTAL_REV_1YR_ANN_GROWTH", $D2,,,,  "USD")</f>
        <v>28.358699999999999</v>
      </c>
      <c r="AB2">
        <f>_xll.ciqfunctions.udf.CIQ($B2, "IQ_DA", $D2,,,,  "USD")</f>
        <v>0</v>
      </c>
      <c r="AC2">
        <f>_xll.ciqfunctions.udf.CIQ($B2, "IQ_NET_INTEREST_EXP",$D2,,,,  "USD")</f>
        <v>-53</v>
      </c>
      <c r="AD2">
        <f>_xll.ciqfunctions.udf.CIQ($B2, "IQ_NET_WORKING_CAP",$D2,,,,  "USD")</f>
        <v>-15819</v>
      </c>
      <c r="AE2">
        <f>_xll.ciqfunctions.udf.CIQ($B2, "IQ_CAPEX",$D2,,,,  "USD")</f>
        <v>-3305</v>
      </c>
      <c r="AF2" s="1" t="str">
        <f>_xll.ciqfunctions.udf.CIQ($B2, "IQ_CEO_NAME", $D2,,,,  "USD")</f>
        <v>Barra, Mary</v>
      </c>
      <c r="AG2">
        <f>_xll.ciqfunctions.udf.CIQ($B2, "IQ_INC_TAX",$D2,,,,  "USD")</f>
        <v>580</v>
      </c>
      <c r="AH2">
        <f>_xll.ciqfunctions.udf.CIQ($B2, "IQ_EFFECT_TAX_RATE",$D2,,,,  "USD")</f>
        <v>22.419699999999999</v>
      </c>
      <c r="AJ2" s="5"/>
    </row>
    <row r="3" spans="1:36" x14ac:dyDescent="0.25">
      <c r="A3" t="str">
        <f>_xll.ciqfunctions.udf.CIQ(B3,"IQ_COMPANY_NAME",A$1)</f>
        <v>General Motors Company</v>
      </c>
      <c r="B3" s="3" t="s">
        <v>7</v>
      </c>
      <c r="C3" s="1" t="str">
        <f>_xll.ciqfunctions.udf.CIQ($B3, "IQ_INDUSTRY",$D3,,,, "USD")</f>
        <v>Automobiles</v>
      </c>
      <c r="D3" s="2" t="s">
        <v>44</v>
      </c>
      <c r="E3" s="1">
        <f>_xll.ciqfunctions.udf.CIQ($B3, "IQ_TOTAL_REV", $D3,,,, "USD")</f>
        <v>41888</v>
      </c>
      <c r="F3" s="1">
        <f>_xll.ciqfunctions.udf.CIQ($B3, "IQ_NI",$D3,,,,  "USD")</f>
        <v>3305</v>
      </c>
      <c r="G3" s="1">
        <f>_xll.ciqfunctions.udf.CIQ($B3, "IQ_CASH_EQUIV", $D3,,,,  "USD")</f>
        <v>16645</v>
      </c>
      <c r="H3" s="1">
        <f>_xll.ciqfunctions.udf.CIQ($B3, "IQ_CASH_ST_INVEST", $D3,,,,  "USD")</f>
        <v>26211</v>
      </c>
      <c r="I3" s="1">
        <f>_xll.ciqfunctions.udf.CIQ($B3, "IQ_TOTAL_CA", $D3,,,,  "USD")</f>
        <v>98271</v>
      </c>
      <c r="J3" s="1">
        <f>_xll.ciqfunctions.udf.CIQ($B3, "IQ_TOTAL_ASSETS",$D3,,,,  "USD")</f>
        <v>260529</v>
      </c>
      <c r="K3" s="1">
        <f>_xll.ciqfunctions.udf.CIQ($B3, "IQ_TOTAL_CL", $D3,,,,  "USD")</f>
        <v>86003</v>
      </c>
      <c r="L3" s="1">
        <f>_xll.ciqfunctions.udf.CIQ($B3, "IQ_TOTAL_LIAB", $D3,,,,  "USD")</f>
        <v>190762</v>
      </c>
      <c r="M3" s="1">
        <f>_xll.ciqfunctions.udf.CIQ($B3, "IQ_PREF_EQUITY",$D3,,,,  "USD")</f>
        <v>0</v>
      </c>
      <c r="N3" s="1">
        <f>_xll.ciqfunctions.udf.CIQ($B3, "IQ_TOTAL_COMMON_EQUITY",$D3,,,,  "USD")</f>
        <v>65268</v>
      </c>
      <c r="O3" s="1">
        <f>_xll.ciqfunctions.udf.CIQ($B3, "IQ_APIC", $D3,,,,  "USD")</f>
        <v>26657</v>
      </c>
      <c r="P3" s="1">
        <f>_xll.ciqfunctions.udf.CIQ($B3, "IQ_TOTAL_ASSETS", $D3,,,,  "USD")</f>
        <v>260529</v>
      </c>
      <c r="Q3" s="1">
        <f>_xll.ciqfunctions.udf.CIQ($B3, "IQ_RE", $D3,,,,  "USD")</f>
        <v>47910</v>
      </c>
      <c r="R3" s="1">
        <f>_xll.ciqfunctions.udf.CIQ($B3, "IQ_TOTAL_EQUITY", $D3,,,,  "USD")</f>
        <v>69767</v>
      </c>
      <c r="S3" s="1">
        <f>_xll.ciqfunctions.udf.CIQ($B3, "IQ_TOTAL_OUTSTANDING_FILING_DATE", $D3,,,,  "USD")</f>
        <v>1420.69679</v>
      </c>
      <c r="T3" s="1">
        <f>_xll.ciqfunctions.udf.CIQ($B3, "IQ_TOTAL_DEBT", $D3,,,,  "USD")</f>
        <v>115439</v>
      </c>
      <c r="U3" s="1">
        <f>_xll.ciqfunctions.udf.CIQ($B3, "IQ_PREF_DIV_OTHER",$D3,,,,  "USD")</f>
        <v>27</v>
      </c>
      <c r="V3" s="1">
        <f>_xll.ciqfunctions.udf.CIQ($B3, "IQ_COGS",$D3,,,,  "USD")</f>
        <v>33700</v>
      </c>
      <c r="W3" s="1">
        <f>_xll.ciqfunctions.udf.CIQ($B3, "IQ_AP",$D3,,,,  "USD")</f>
        <v>26886</v>
      </c>
      <c r="X3" s="1">
        <f>_xll.ciqfunctions.udf.CIQ($B3, "IQ_AR", $D3,,,,  "USD")</f>
        <v>14021</v>
      </c>
      <c r="Y3" s="1">
        <f>_xll.ciqfunctions.udf.CIQ($B3, "IQ_INVENTORY", $D3,,,,  "USD")</f>
        <v>16367</v>
      </c>
      <c r="Z3">
        <f>_xll.ciqfunctions.udf.CIQ($B3, "IQ_SGA", $D3,,,,  "USD")</f>
        <v>2101</v>
      </c>
      <c r="AA3">
        <f>_xll.ciqfunctions.udf.CIQ($B3, "IQ_TOTAL_REV_1YR_ANN_GROWTH", $D3,,,,  "USD")</f>
        <v>56.420999999999999</v>
      </c>
      <c r="AB3">
        <f>_xll.ciqfunctions.udf.CIQ($B3, "IQ_DA", $D3,,,,  "USD")</f>
        <v>0</v>
      </c>
      <c r="AC3">
        <f>_xll.ciqfunctions.udf.CIQ($B3, "IQ_NET_INTEREST_EXP",$D3,,,,  "USD")</f>
        <v>-137</v>
      </c>
      <c r="AD3">
        <f>_xll.ciqfunctions.udf.CIQ($B3, "IQ_NET_WORKING_CAP",$D3,,,,  "USD")</f>
        <v>-13493</v>
      </c>
      <c r="AE3">
        <f>_xll.ciqfunctions.udf.CIQ($B3, "IQ_CAPEX",$D3,,,,  "USD")</f>
        <v>-2104</v>
      </c>
      <c r="AF3" s="1" t="str">
        <f>_xll.ciqfunctions.udf.CIQ($B3, "IQ_CEO_NAME", $D3,,,,  "USD")</f>
        <v>Barra, Mary</v>
      </c>
      <c r="AG3">
        <f>_xll.ciqfunctions.udf.CIQ($B3, "IQ_INC_TAX",$D3,,,,  "USD")</f>
        <v>845</v>
      </c>
      <c r="AH3">
        <f>_xll.ciqfunctions.udf.CIQ($B3, "IQ_EFFECT_TAX_RATE",$D3,,,,  "USD")</f>
        <v>20.6248</v>
      </c>
    </row>
    <row r="4" spans="1:36" x14ac:dyDescent="0.25">
      <c r="A4" t="str">
        <f>_xll.ciqfunctions.udf.CIQ(B4,"IQ_COMPANY_NAME",A$1)</f>
        <v>General Motors Company</v>
      </c>
      <c r="B4" s="3" t="s">
        <v>7</v>
      </c>
      <c r="C4" s="1" t="str">
        <f>_xll.ciqfunctions.udf.CIQ($B4, "IQ_INDUSTRY",$D4,,,, "USD")</f>
        <v>Automobiles</v>
      </c>
      <c r="D4" s="2" t="s">
        <v>45</v>
      </c>
      <c r="E4" s="1">
        <f>_xll.ciqfunctions.udf.CIQ($B4, "IQ_TOTAL_REV", $D4,,,, "USD")</f>
        <v>35759</v>
      </c>
      <c r="F4" s="1">
        <f>_xll.ciqfunctions.udf.CIQ($B4, "IQ_NI",$D4,,,,  "USD")</f>
        <v>1692</v>
      </c>
      <c r="G4" s="1">
        <f>_xll.ciqfunctions.udf.CIQ($B4, "IQ_CASH_EQUIV", $D4,,,,  "USD")</f>
        <v>11410</v>
      </c>
      <c r="H4" s="1">
        <f>_xll.ciqfunctions.udf.CIQ($B4, "IQ_CASH_ST_INVEST", $D4,,,,  "USD")</f>
        <v>21534</v>
      </c>
      <c r="I4" s="1">
        <f>_xll.ciqfunctions.udf.CIQ($B4, "IQ_TOTAL_CA", $D4,,,,  "USD")</f>
        <v>91094</v>
      </c>
      <c r="J4" s="1">
        <f>_xll.ciqfunctions.udf.CIQ($B4, "IQ_TOTAL_ASSETS",$D4,,,,  "USD")</f>
        <v>253517</v>
      </c>
      <c r="K4" s="1">
        <f>_xll.ciqfunctions.udf.CIQ($B4, "IQ_TOTAL_CL", $D4,,,,  "USD")</f>
        <v>79398</v>
      </c>
      <c r="L4" s="1">
        <f>_xll.ciqfunctions.udf.CIQ($B4, "IQ_TOTAL_LIAB", $D4,,,,  "USD")</f>
        <v>185142</v>
      </c>
      <c r="M4" s="1">
        <f>_xll.ciqfunctions.udf.CIQ($B4, "IQ_PREF_EQUITY",$D4,,,,  "USD")</f>
        <v>0</v>
      </c>
      <c r="N4" s="1">
        <f>_xll.ciqfunctions.udf.CIQ($B4, "IQ_TOTAL_COMMON_EQUITY",$D4,,,,  "USD")</f>
        <v>63954</v>
      </c>
      <c r="O4" s="1">
        <f>_xll.ciqfunctions.udf.CIQ($B4, "IQ_APIC", $D4,,,,  "USD")</f>
        <v>27261</v>
      </c>
      <c r="P4" s="1">
        <f>_xll.ciqfunctions.udf.CIQ($B4, "IQ_TOTAL_ASSETS", $D4,,,,  "USD")</f>
        <v>253517</v>
      </c>
      <c r="Q4" s="1">
        <f>_xll.ciqfunctions.udf.CIQ($B4, "IQ_RE", $D4,,,,  "USD")</f>
        <v>45554</v>
      </c>
      <c r="R4" s="1">
        <f>_xll.ciqfunctions.udf.CIQ($B4, "IQ_TOTAL_EQUITY", $D4,,,,  "USD")</f>
        <v>68375</v>
      </c>
      <c r="S4" s="1">
        <f>_xll.ciqfunctions.udf.CIQ($B4, "IQ_TOTAL_OUTSTANDING_FILING_DATE", $D4,,,,  "USD")</f>
        <v>1458.0489600000001</v>
      </c>
      <c r="T4" s="1">
        <f>_xll.ciqfunctions.udf.CIQ($B4, "IQ_TOTAL_DEBT", $D4,,,,  "USD")</f>
        <v>112106</v>
      </c>
      <c r="U4" s="1">
        <f>_xll.ciqfunctions.udf.CIQ($B4, "IQ_PREF_DIV_OTHER",$D4,,,,  "USD")</f>
        <v>26</v>
      </c>
      <c r="V4" s="1">
        <f>_xll.ciqfunctions.udf.CIQ($B4, "IQ_COGS",$D4,,,,  "USD")</f>
        <v>29261</v>
      </c>
      <c r="W4" s="1">
        <f>_xll.ciqfunctions.udf.CIQ($B4, "IQ_AP",$D4,,,,  "USD")</f>
        <v>25890</v>
      </c>
      <c r="X4" s="1">
        <f>_xll.ciqfunctions.udf.CIQ($B4, "IQ_AR", $D4,,,,  "USD")</f>
        <v>12417</v>
      </c>
      <c r="Y4" s="1">
        <f>_xll.ciqfunctions.udf.CIQ($B4, "IQ_INVENTORY", $D4,,,,  "USD")</f>
        <v>16859</v>
      </c>
      <c r="Z4">
        <f>_xll.ciqfunctions.udf.CIQ($B4, "IQ_SGA", $D4,,,,  "USD")</f>
        <v>1917</v>
      </c>
      <c r="AA4">
        <f>_xll.ciqfunctions.udf.CIQ($B4, "IQ_TOTAL_REV_1YR_ANN_GROWTH", $D4,,,,  "USD")</f>
        <v>4.6593999999999998</v>
      </c>
      <c r="AB4">
        <f>_xll.ciqfunctions.udf.CIQ($B4, "IQ_DA", $D4,,,,  "USD")</f>
        <v>0</v>
      </c>
      <c r="AC4">
        <f>_xll.ciqfunctions.udf.CIQ($B4, "IQ_NET_INTEREST_EXP",$D4,,,,  "USD")</f>
        <v>-161</v>
      </c>
      <c r="AD4">
        <f>_xll.ciqfunctions.udf.CIQ($B4, "IQ_NET_WORKING_CAP",$D4,,,,  "USD")</f>
        <v>-9176</v>
      </c>
      <c r="AE4">
        <f>_xll.ciqfunctions.udf.CIQ($B4, "IQ_CAPEX",$D4,,,,  "USD")</f>
        <v>-2168</v>
      </c>
      <c r="AF4" s="1" t="str">
        <f>_xll.ciqfunctions.udf.CIQ($B4, "IQ_CEO_NAME", $D4,,,,  "USD")</f>
        <v>Barra, Mary</v>
      </c>
      <c r="AG4">
        <f>_xll.ciqfunctions.udf.CIQ($B4, "IQ_INC_TAX",$D4,,,,  "USD")</f>
        <v>490</v>
      </c>
      <c r="AH4">
        <f>_xll.ciqfunctions.udf.CIQ($B4, "IQ_EFFECT_TAX_RATE",$D4,,,,  "USD")</f>
        <v>22.9831</v>
      </c>
    </row>
    <row r="5" spans="1:36" x14ac:dyDescent="0.25">
      <c r="A5" t="str">
        <f>_xll.ciqfunctions.udf.CIQ(B5,"IQ_COMPANY_NAME",A$1)</f>
        <v>General Motors Company</v>
      </c>
      <c r="B5" s="3" t="s">
        <v>7</v>
      </c>
      <c r="C5" s="1" t="str">
        <f>_xll.ciqfunctions.udf.CIQ($B5, "IQ_INDUSTRY",$D5,,,, "USD")</f>
        <v>Automobiles</v>
      </c>
      <c r="D5" s="2" t="s">
        <v>42</v>
      </c>
      <c r="E5" s="1">
        <f>_xll.ciqfunctions.udf.CIQ($B5, "IQ_TOTAL_REV", $D5,,,, "USD")</f>
        <v>35979</v>
      </c>
      <c r="F5" s="1">
        <f>_xll.ciqfunctions.udf.CIQ($B5, "IQ_NI",$D5,,,,  "USD")</f>
        <v>2939</v>
      </c>
      <c r="G5" s="1">
        <f>_xll.ciqfunctions.udf.CIQ($B5, "IQ_CASH_EQUIV", $D5,,,,  "USD")</f>
        <v>11849</v>
      </c>
      <c r="H5" s="1">
        <f>_xll.ciqfunctions.udf.CIQ($B5, "IQ_CASH_ST_INVEST", $D5,,,,  "USD")</f>
        <v>21756</v>
      </c>
      <c r="I5" s="1">
        <f>_xll.ciqfunctions.udf.CIQ($B5, "IQ_TOTAL_CA", $D5,,,,  "USD")</f>
        <v>88594</v>
      </c>
      <c r="J5" s="1">
        <f>_xll.ciqfunctions.udf.CIQ($B5, "IQ_TOTAL_ASSETS",$D5,,,,  "USD")</f>
        <v>251492</v>
      </c>
      <c r="K5" s="1">
        <f>_xll.ciqfunctions.udf.CIQ($B5, "IQ_TOTAL_CL", $D5,,,,  "USD")</f>
        <v>79555</v>
      </c>
      <c r="L5" s="1">
        <f>_xll.ciqfunctions.udf.CIQ($B5, "IQ_TOTAL_LIAB", $D5,,,,  "USD")</f>
        <v>184429</v>
      </c>
      <c r="M5" s="1">
        <f>_xll.ciqfunctions.udf.CIQ($B5, "IQ_PREF_EQUITY",$D5,,,,  "USD")</f>
        <v>0</v>
      </c>
      <c r="N5" s="1">
        <f>_xll.ciqfunctions.udf.CIQ($B5, "IQ_TOTAL_COMMON_EQUITY",$D5,,,,  "USD")</f>
        <v>62095</v>
      </c>
      <c r="O5" s="1">
        <f>_xll.ciqfunctions.udf.CIQ($B5, "IQ_APIC", $D5,,,,  "USD")</f>
        <v>27015</v>
      </c>
      <c r="P5" s="1">
        <f>_xll.ciqfunctions.udf.CIQ($B5, "IQ_TOTAL_ASSETS", $D5,,,,  "USD")</f>
        <v>251492</v>
      </c>
      <c r="Q5" s="1">
        <f>_xll.ciqfunctions.udf.CIQ($B5, "IQ_RE", $D5,,,,  "USD")</f>
        <v>43879</v>
      </c>
      <c r="R5" s="1">
        <f>_xll.ciqfunctions.udf.CIQ($B5, "IQ_TOTAL_EQUITY", $D5,,,,  "USD")</f>
        <v>67063</v>
      </c>
      <c r="S5" s="1">
        <f>_xll.ciqfunctions.udf.CIQ($B5, "IQ_TOTAL_OUTSTANDING_FILING_DATE", $D5,,,,  "USD")</f>
        <v>1458.0229099999999</v>
      </c>
      <c r="T5" s="1">
        <f>_xll.ciqfunctions.udf.CIQ($B5, "IQ_TOTAL_DEBT", $D5,,,,  "USD")</f>
        <v>110951</v>
      </c>
      <c r="U5" s="1">
        <f>_xll.ciqfunctions.udf.CIQ($B5, "IQ_PREF_DIV_OTHER",$D5,,,,  "USD")</f>
        <v>952</v>
      </c>
      <c r="V5" s="1">
        <f>_xll.ciqfunctions.udf.CIQ($B5, "IQ_COGS",$D5,,,,  "USD")</f>
        <v>29353</v>
      </c>
      <c r="W5" s="1">
        <f>_xll.ciqfunctions.udf.CIQ($B5, "IQ_AP",$D5,,,,  "USD")</f>
        <v>25240</v>
      </c>
      <c r="X5" s="1">
        <f>_xll.ciqfunctions.udf.CIQ($B5, "IQ_AR", $D5,,,,  "USD")</f>
        <v>11946</v>
      </c>
      <c r="Y5" s="1">
        <f>_xll.ciqfunctions.udf.CIQ($B5, "IQ_INVENTORY", $D5,,,,  "USD")</f>
        <v>14838</v>
      </c>
      <c r="Z5">
        <f>_xll.ciqfunctions.udf.CIQ($B5, "IQ_SGA", $D5,,,,  "USD")</f>
        <v>2128</v>
      </c>
      <c r="AA5">
        <f>_xll.ciqfunctions.udf.CIQ($B5, "IQ_TOTAL_REV_1YR_ANN_GROWTH", $D5,,,,  "USD")</f>
        <v>10.793200000000001</v>
      </c>
      <c r="AB5">
        <f>_xll.ciqfunctions.udf.CIQ($B5, "IQ_DA", $D5,,,,  "USD")</f>
        <v>0</v>
      </c>
      <c r="AC5">
        <f>_xll.ciqfunctions.udf.CIQ($B5, "IQ_NET_INTEREST_EXP",$D5,,,,  "USD")</f>
        <v>-176</v>
      </c>
      <c r="AD5">
        <f>_xll.ciqfunctions.udf.CIQ($B5, "IQ_NET_WORKING_CAP",$D5,,,,  "USD")</f>
        <v>-11980</v>
      </c>
      <c r="AE5">
        <f>_xll.ciqfunctions.udf.CIQ($B5, "IQ_CAPEX",$D5,,,,  "USD")</f>
        <v>-1661</v>
      </c>
      <c r="AF5" s="1" t="str">
        <f>_xll.ciqfunctions.udf.CIQ($B5, "IQ_CEO_NAME", $D5,,,,  "USD")</f>
        <v>Barra, Mary</v>
      </c>
      <c r="AG5">
        <f>_xll.ciqfunctions.udf.CIQ($B5, "IQ_INC_TAX",$D5,,,,  "USD")</f>
        <v>-28</v>
      </c>
      <c r="AH5" t="str">
        <f>_xll.ciqfunctions.udf.CIQ($B5, "IQ_EFFECT_TAX_RATE",$D5,,,,  "USD")</f>
        <v>NM</v>
      </c>
    </row>
    <row r="6" spans="1:36" x14ac:dyDescent="0.25">
      <c r="A6" t="str">
        <f>_xll.ciqfunctions.udf.CIQ(B6,"IQ_COMPANY_NAME",A$1)</f>
        <v>General Motors Company</v>
      </c>
      <c r="B6" s="3" t="s">
        <v>7</v>
      </c>
      <c r="C6" s="1" t="str">
        <f>_xll.ciqfunctions.udf.CIQ($B6, "IQ_INDUSTRY",$D6,,,, "USD")</f>
        <v>Automobiles</v>
      </c>
      <c r="D6" s="2" t="s">
        <v>46</v>
      </c>
      <c r="E6" s="1">
        <f>_xll.ciqfunctions.udf.CIQ($B6, "IQ_TOTAL_REV", $D6,,,, "USD")</f>
        <v>33584</v>
      </c>
      <c r="F6" s="1">
        <f>_xll.ciqfunctions.udf.CIQ($B6, "IQ_NI",$D6,,,,  "USD")</f>
        <v>1741</v>
      </c>
      <c r="G6" s="1">
        <f>_xll.ciqfunctions.udf.CIQ($B6, "IQ_CASH_EQUIV", $D6,,,,  "USD")</f>
        <v>16067</v>
      </c>
      <c r="H6" s="1">
        <f>_xll.ciqfunctions.udf.CIQ($B6, "IQ_CASH_ST_INVEST", $D6,,,,  "USD")</f>
        <v>24676</v>
      </c>
      <c r="I6" s="1">
        <f>_xll.ciqfunctions.udf.CIQ($B6, "IQ_TOTAL_CA", $D6,,,,  "USD")</f>
        <v>82103</v>
      </c>
      <c r="J6" s="1">
        <f>_xll.ciqfunctions.udf.CIQ($B6, "IQ_TOTAL_ASSETS",$D6,,,,  "USD")</f>
        <v>244718</v>
      </c>
      <c r="K6" s="1">
        <f>_xll.ciqfunctions.udf.CIQ($B6, "IQ_TOTAL_CL", $D6,,,,  "USD")</f>
        <v>74408</v>
      </c>
      <c r="L6" s="1">
        <f>_xll.ciqfunctions.udf.CIQ($B6, "IQ_TOTAL_LIAB", $D6,,,,  "USD")</f>
        <v>178903</v>
      </c>
      <c r="M6" s="1">
        <f>_xll.ciqfunctions.udf.CIQ($B6, "IQ_PREF_EQUITY",$D6,,,,  "USD")</f>
        <v>0</v>
      </c>
      <c r="N6" s="1">
        <f>_xll.ciqfunctions.udf.CIQ($B6, "IQ_TOTAL_COMMON_EQUITY",$D6,,,,  "USD")</f>
        <v>59744</v>
      </c>
      <c r="O6" s="1">
        <f>_xll.ciqfunctions.udf.CIQ($B6, "IQ_APIC", $D6,,,,  "USD")</f>
        <v>27061</v>
      </c>
      <c r="P6" s="1">
        <f>_xll.ciqfunctions.udf.CIQ($B6, "IQ_TOTAL_ASSETS", $D6,,,,  "USD")</f>
        <v>244718</v>
      </c>
      <c r="Q6" s="1">
        <f>_xll.ciqfunctions.udf.CIQ($B6, "IQ_RE", $D6,,,,  "USD")</f>
        <v>41937</v>
      </c>
      <c r="R6" s="1">
        <f>_xll.ciqfunctions.udf.CIQ($B6, "IQ_TOTAL_EQUITY", $D6,,,,  "USD")</f>
        <v>65815</v>
      </c>
      <c r="S6" s="1">
        <f>_xll.ciqfunctions.udf.CIQ($B6, "IQ_TOTAL_OUTSTANDING_FILING_DATE", $D6,,,,  "USD")</f>
        <v>1453.02134</v>
      </c>
      <c r="T6" s="1">
        <f>_xll.ciqfunctions.udf.CIQ($B6, "IQ_TOTAL_DEBT", $D6,,,,  "USD")</f>
        <v>110595</v>
      </c>
      <c r="U6" s="1">
        <f>_xll.ciqfunctions.udf.CIQ($B6, "IQ_PREF_DIV_OTHER",$D6,,,,  "USD")</f>
        <v>45</v>
      </c>
      <c r="V6" s="1">
        <f>_xll.ciqfunctions.udf.CIQ($B6, "IQ_COGS",$D6,,,,  "USD")</f>
        <v>27491</v>
      </c>
      <c r="W6" s="1">
        <f>_xll.ciqfunctions.udf.CIQ($B6, "IQ_AP",$D6,,,,  "USD")</f>
        <v>20391</v>
      </c>
      <c r="X6" s="1">
        <f>_xll.ciqfunctions.udf.CIQ($B6, "IQ_AR", $D6,,,,  "USD")</f>
        <v>7394</v>
      </c>
      <c r="Y6" s="1">
        <f>_xll.ciqfunctions.udf.CIQ($B6, "IQ_INVENTORY", $D6,,,,  "USD")</f>
        <v>12988</v>
      </c>
      <c r="Z6">
        <f>_xll.ciqfunctions.udf.CIQ($B6, "IQ_SGA", $D6,,,,  "USD")</f>
        <v>2069</v>
      </c>
      <c r="AA6">
        <f>_xll.ciqfunctions.udf.CIQ($B6, "IQ_TOTAL_REV_1YR_ANN_GROWTH", $D6,,,,  "USD")</f>
        <v>-10.4857</v>
      </c>
      <c r="AB6">
        <f>_xll.ciqfunctions.udf.CIQ($B6, "IQ_DA", $D6,,,,  "USD")</f>
        <v>0</v>
      </c>
      <c r="AC6">
        <f>_xll.ciqfunctions.udf.CIQ($B6, "IQ_NET_INTEREST_EXP",$D6,,,,  "USD")</f>
        <v>-183</v>
      </c>
      <c r="AD6">
        <f>_xll.ciqfunctions.udf.CIQ($B6, "IQ_NET_WORKING_CAP",$D6,,,,  "USD")</f>
        <v>-16314</v>
      </c>
      <c r="AE6">
        <f>_xll.ciqfunctions.udf.CIQ($B6, "IQ_CAPEX",$D6,,,,  "USD")</f>
        <v>-3199</v>
      </c>
      <c r="AF6" s="1" t="str">
        <f>_xll.ciqfunctions.udf.CIQ($B6, "IQ_CEO_NAME", $D6,,,,  "USD")</f>
        <v>Barra, Mary</v>
      </c>
      <c r="AG6">
        <f>_xll.ciqfunctions.udf.CIQ($B6, "IQ_INC_TAX",$D6,,,,  "USD")</f>
        <v>471</v>
      </c>
      <c r="AH6">
        <f>_xll.ciqfunctions.udf.CIQ($B6, "IQ_EFFECT_TAX_RATE",$D6,,,,  "USD")</f>
        <v>21.0549</v>
      </c>
    </row>
    <row r="7" spans="1:36" x14ac:dyDescent="0.25">
      <c r="A7" t="str">
        <f>_xll.ciqfunctions.udf.CIQ(B7,"IQ_COMPANY_NAME",A$1)</f>
        <v>General Motors Company</v>
      </c>
      <c r="B7" s="3" t="s">
        <v>7</v>
      </c>
      <c r="C7" s="1" t="str">
        <f>_xll.ciqfunctions.udf.CIQ($B7, "IQ_INDUSTRY",$D7,,,, "USD")</f>
        <v>Automobiles</v>
      </c>
      <c r="D7" s="2" t="s">
        <v>47</v>
      </c>
      <c r="E7" s="1">
        <f>_xll.ciqfunctions.udf.CIQ($B7, "IQ_TOTAL_REV", $D7,,,, "USD")</f>
        <v>26779</v>
      </c>
      <c r="F7" s="1">
        <f>_xll.ciqfunctions.udf.CIQ($B7, "IQ_NI",$D7,,,,  "USD")</f>
        <v>2420</v>
      </c>
      <c r="G7" s="1">
        <f>_xll.ciqfunctions.udf.CIQ($B7, "IQ_CASH_EQUIV", $D7,,,,  "USD")</f>
        <v>12465</v>
      </c>
      <c r="H7" s="1">
        <f>_xll.ciqfunctions.udf.CIQ($B7, "IQ_CASH_ST_INVEST", $D7,,,,  "USD")</f>
        <v>19040</v>
      </c>
      <c r="I7" s="1">
        <f>_xll.ciqfunctions.udf.CIQ($B7, "IQ_TOTAL_CA", $D7,,,,  "USD")</f>
        <v>77791</v>
      </c>
      <c r="J7" s="1">
        <f>_xll.ciqfunctions.udf.CIQ($B7, "IQ_TOTAL_ASSETS",$D7,,,,  "USD")</f>
        <v>238557</v>
      </c>
      <c r="K7" s="1">
        <f>_xll.ciqfunctions.udf.CIQ($B7, "IQ_TOTAL_CL", $D7,,,,  "USD")</f>
        <v>71951</v>
      </c>
      <c r="L7" s="1">
        <f>_xll.ciqfunctions.udf.CIQ($B7, "IQ_TOTAL_LIAB", $D7,,,,  "USD")</f>
        <v>178236</v>
      </c>
      <c r="M7" s="1">
        <f>_xll.ciqfunctions.udf.CIQ($B7, "IQ_PREF_EQUITY",$D7,,,,  "USD")</f>
        <v>0</v>
      </c>
      <c r="N7" s="1">
        <f>_xll.ciqfunctions.udf.CIQ($B7, "IQ_TOTAL_COMMON_EQUITY",$D7,,,,  "USD")</f>
        <v>54150</v>
      </c>
      <c r="O7" s="1">
        <f>_xll.ciqfunctions.udf.CIQ($B7, "IQ_APIC", $D7,,,,  "USD")</f>
        <v>26926</v>
      </c>
      <c r="P7" s="1">
        <f>_xll.ciqfunctions.udf.CIQ($B7, "IQ_TOTAL_ASSETS", $D7,,,,  "USD")</f>
        <v>238557</v>
      </c>
      <c r="Q7" s="1">
        <f>_xll.ciqfunctions.udf.CIQ($B7, "IQ_RE", $D7,,,,  "USD")</f>
        <v>40212</v>
      </c>
      <c r="R7" s="1">
        <f>_xll.ciqfunctions.udf.CIQ($B7, "IQ_TOTAL_EQUITY", $D7,,,,  "USD")</f>
        <v>60321</v>
      </c>
      <c r="S7" s="1">
        <f>_xll.ciqfunctions.udf.CIQ($B7, "IQ_TOTAL_OUTSTANDING_FILING_DATE", $D7,,,,  "USD")</f>
        <v>1451.8602900000001</v>
      </c>
      <c r="T7" s="1">
        <f>_xll.ciqfunctions.udf.CIQ($B7, "IQ_TOTAL_DEBT", $D7,,,,  "USD")</f>
        <v>109928</v>
      </c>
      <c r="U7" s="1">
        <f>_xll.ciqfunctions.udf.CIQ($B7, "IQ_PREF_DIV_OTHER",$D7,,,,  "USD")</f>
        <v>45</v>
      </c>
      <c r="V7" s="1">
        <f>_xll.ciqfunctions.udf.CIQ($B7, "IQ_COGS",$D7,,,,  "USD")</f>
        <v>20672</v>
      </c>
      <c r="W7" s="1">
        <f>_xll.ciqfunctions.udf.CIQ($B7, "IQ_AP",$D7,,,,  "USD")</f>
        <v>18648</v>
      </c>
      <c r="X7" s="1">
        <f>_xll.ciqfunctions.udf.CIQ($B7, "IQ_AR", $D7,,,,  "USD")</f>
        <v>8091</v>
      </c>
      <c r="Y7" s="1">
        <f>_xll.ciqfunctions.udf.CIQ($B7, "IQ_INVENTORY", $D7,,,,  "USD")</f>
        <v>14534</v>
      </c>
      <c r="Z7">
        <f>_xll.ciqfunctions.udf.CIQ($B7, "IQ_SGA", $D7,,,,  "USD")</f>
        <v>1664</v>
      </c>
      <c r="AA7">
        <f>_xll.ciqfunctions.udf.CIQ($B7, "IQ_TOTAL_REV_1YR_ANN_GROWTH", $D7,,,,  "USD")</f>
        <v>-24.523700000000002</v>
      </c>
      <c r="AB7">
        <f>_xll.ciqfunctions.udf.CIQ($B7, "IQ_DA", $D7,,,,  "USD")</f>
        <v>0</v>
      </c>
      <c r="AC7">
        <f>_xll.ciqfunctions.udf.CIQ($B7, "IQ_NET_INTEREST_EXP",$D7,,,,  "USD")</f>
        <v>-192</v>
      </c>
      <c r="AD7">
        <f>_xll.ciqfunctions.udf.CIQ($B7, "IQ_NET_WORKING_CAP",$D7,,,,  "USD")</f>
        <v>-12724</v>
      </c>
      <c r="AE7">
        <f>_xll.ciqfunctions.udf.CIQ($B7, "IQ_CAPEX",$D7,,,,  "USD")</f>
        <v>-1859</v>
      </c>
      <c r="AF7" s="1" t="str">
        <f>_xll.ciqfunctions.udf.CIQ($B7, "IQ_CEO_NAME", $D7,,,,  "USD")</f>
        <v>Barra, Mary</v>
      </c>
      <c r="AG7">
        <f>_xll.ciqfunctions.udf.CIQ($B7, "IQ_INC_TAX",$D7,,,,  "USD")</f>
        <v>152</v>
      </c>
      <c r="AH7">
        <f>_xll.ciqfunctions.udf.CIQ($B7, "IQ_EFFECT_TAX_RATE",$D7,,,,  "USD")</f>
        <v>5.9889000000000001</v>
      </c>
    </row>
    <row r="8" spans="1:36" x14ac:dyDescent="0.25">
      <c r="A8" t="str">
        <f>_xll.ciqfunctions.udf.CIQ(B8,"IQ_COMPANY_NAME",A$1)</f>
        <v>General Motors Company</v>
      </c>
      <c r="B8" s="3" t="s">
        <v>7</v>
      </c>
      <c r="C8" s="1" t="str">
        <f>_xll.ciqfunctions.udf.CIQ($B8, "IQ_INDUSTRY",$D8,,,, "USD")</f>
        <v>Automobiles</v>
      </c>
      <c r="D8" s="2" t="s">
        <v>48</v>
      </c>
      <c r="E8" s="1">
        <f>_xll.ciqfunctions.udf.CIQ($B8, "IQ_TOTAL_REV", $D8,,,, "USD")</f>
        <v>34167</v>
      </c>
      <c r="F8" s="1">
        <f>_xll.ciqfunctions.udf.CIQ($B8, "IQ_NI",$D8,,,,  "USD")</f>
        <v>2836</v>
      </c>
      <c r="G8" s="1">
        <f>_xll.ciqfunctions.udf.CIQ($B8, "IQ_CASH_EQUIV", $D8,,,,  "USD")</f>
        <v>18520</v>
      </c>
      <c r="H8" s="1">
        <f>_xll.ciqfunctions.udf.CIQ($B8, "IQ_CASH_ST_INVEST", $D8,,,,  "USD")</f>
        <v>24731</v>
      </c>
      <c r="I8" s="1">
        <f>_xll.ciqfunctions.udf.CIQ($B8, "IQ_TOTAL_CA", $D8,,,,  "USD")</f>
        <v>82609</v>
      </c>
      <c r="J8" s="1">
        <f>_xll.ciqfunctions.udf.CIQ($B8, "IQ_TOTAL_ASSETS",$D8,,,,  "USD")</f>
        <v>241803</v>
      </c>
      <c r="K8" s="1">
        <f>_xll.ciqfunctions.udf.CIQ($B8, "IQ_TOTAL_CL", $D8,,,,  "USD")</f>
        <v>74811</v>
      </c>
      <c r="L8" s="1">
        <f>_xll.ciqfunctions.udf.CIQ($B8, "IQ_TOTAL_LIAB", $D8,,,,  "USD")</f>
        <v>183927</v>
      </c>
      <c r="M8" s="1">
        <f>_xll.ciqfunctions.udf.CIQ($B8, "IQ_PREF_EQUITY",$D8,,,,  "USD")</f>
        <v>0</v>
      </c>
      <c r="N8" s="1">
        <f>_xll.ciqfunctions.udf.CIQ($B8, "IQ_TOTAL_COMMON_EQUITY",$D8,,,,  "USD")</f>
        <v>51669</v>
      </c>
      <c r="O8" s="1">
        <f>_xll.ciqfunctions.udf.CIQ($B8, "IQ_APIC", $D8,,,,  "USD")</f>
        <v>26844</v>
      </c>
      <c r="P8" s="1">
        <f>_xll.ciqfunctions.udf.CIQ($B8, "IQ_TOTAL_ASSETS", $D8,,,,  "USD")</f>
        <v>241803</v>
      </c>
      <c r="Q8" s="1">
        <f>_xll.ciqfunctions.udf.CIQ($B8, "IQ_RE", $D8,,,,  "USD")</f>
        <v>37806</v>
      </c>
      <c r="R8" s="1">
        <f>_xll.ciqfunctions.udf.CIQ($B8, "IQ_TOTAL_EQUITY", $D8,,,,  "USD")</f>
        <v>57876</v>
      </c>
      <c r="S8" s="1">
        <f>_xll.ciqfunctions.udf.CIQ($B8, "IQ_TOTAL_OUTSTANDING_FILING_DATE", $D8,,,,  "USD")</f>
        <v>1451.72381</v>
      </c>
      <c r="T8" s="1">
        <f>_xll.ciqfunctions.udf.CIQ($B8, "IQ_TOTAL_DEBT", $D8,,,,  "USD")</f>
        <v>111867</v>
      </c>
      <c r="U8" s="1">
        <f>_xll.ciqfunctions.udf.CIQ($B8, "IQ_PREF_DIV_OTHER",$D8,,,,  "USD")</f>
        <v>46</v>
      </c>
      <c r="V8" s="1">
        <f>_xll.ciqfunctions.udf.CIQ($B8, "IQ_COGS",$D8,,,,  "USD")</f>
        <v>27266</v>
      </c>
      <c r="W8" s="1">
        <f>_xll.ciqfunctions.udf.CIQ($B8, "IQ_AP",$D8,,,,  "USD")</f>
        <v>21431</v>
      </c>
      <c r="X8" s="1">
        <f>_xll.ciqfunctions.udf.CIQ($B8, "IQ_AR", $D8,,,,  "USD")</f>
        <v>8167</v>
      </c>
      <c r="Y8" s="1">
        <f>_xll.ciqfunctions.udf.CIQ($B8, "IQ_INVENTORY", $D8,,,,  "USD")</f>
        <v>13102</v>
      </c>
      <c r="Z8">
        <f>_xll.ciqfunctions.udf.CIQ($B8, "IQ_SGA", $D8,,,,  "USD")</f>
        <v>1640</v>
      </c>
      <c r="AA8">
        <f>_xll.ciqfunctions.udf.CIQ($B8, "IQ_TOTAL_REV_1YR_ANN_GROWTH", $D8,,,,  "USD")</f>
        <v>103.6416</v>
      </c>
      <c r="AB8">
        <f>_xll.ciqfunctions.udf.CIQ($B8, "IQ_DA", $D8,,,,  "USD")</f>
        <v>0</v>
      </c>
      <c r="AC8">
        <f>_xll.ciqfunctions.udf.CIQ($B8, "IQ_NET_INTEREST_EXP",$D8,,,,  "USD")</f>
        <v>-211</v>
      </c>
      <c r="AD8">
        <f>_xll.ciqfunctions.udf.CIQ($B8, "IQ_NET_WORKING_CAP",$D8,,,,  "USD")</f>
        <v>-16037</v>
      </c>
      <c r="AE8">
        <f>_xll.ciqfunctions.udf.CIQ($B8, "IQ_CAPEX",$D8,,,,  "USD")</f>
        <v>-1573</v>
      </c>
      <c r="AF8" s="1" t="str">
        <f>_xll.ciqfunctions.udf.CIQ($B8, "IQ_CEO_NAME", $D8,,,,  "USD")</f>
        <v>Barra, Mary</v>
      </c>
      <c r="AG8">
        <f>_xll.ciqfunctions.udf.CIQ($B8, "IQ_INC_TAX",$D8,,,,  "USD")</f>
        <v>971</v>
      </c>
      <c r="AH8">
        <f>_xll.ciqfunctions.udf.CIQ($B8, "IQ_EFFECT_TAX_RATE",$D8,,,,  "USD")</f>
        <v>25.8933</v>
      </c>
    </row>
    <row r="9" spans="1:36" x14ac:dyDescent="0.25">
      <c r="A9" t="str">
        <f>_xll.ciqfunctions.udf.CIQ(B9,"IQ_COMPANY_NAME",A$1)</f>
        <v>General Motors Company</v>
      </c>
      <c r="B9" s="3" t="s">
        <v>7</v>
      </c>
      <c r="C9" s="1" t="str">
        <f>_xll.ciqfunctions.udf.CIQ($B9, "IQ_INDUSTRY",$D9,,,, "USD")</f>
        <v>Automobiles</v>
      </c>
      <c r="D9" s="2" t="s">
        <v>49</v>
      </c>
      <c r="E9" s="1">
        <f>_xll.ciqfunctions.udf.CIQ($B9, "IQ_TOTAL_REV", $D9,,,, "USD")</f>
        <v>32474</v>
      </c>
      <c r="F9" s="1">
        <f>_xll.ciqfunctions.udf.CIQ($B9, "IQ_NI",$D9,,,,  "USD")</f>
        <v>3022</v>
      </c>
      <c r="G9" s="1">
        <f>_xll.ciqfunctions.udf.CIQ($B9, "IQ_CASH_EQUIV", $D9,,,,  "USD")</f>
        <v>15309</v>
      </c>
      <c r="H9" s="1">
        <f>_xll.ciqfunctions.udf.CIQ($B9, "IQ_CASH_ST_INVEST", $D9,,,,  "USD")</f>
        <v>23080</v>
      </c>
      <c r="I9" s="1">
        <f>_xll.ciqfunctions.udf.CIQ($B9, "IQ_TOTAL_CA", $D9,,,,  "USD")</f>
        <v>82091</v>
      </c>
      <c r="J9" s="1">
        <f>_xll.ciqfunctions.udf.CIQ($B9, "IQ_TOTAL_ASSETS",$D9,,,,  "USD")</f>
        <v>238411</v>
      </c>
      <c r="K9" s="1">
        <f>_xll.ciqfunctions.udf.CIQ($B9, "IQ_TOTAL_CL", $D9,,,,  "USD")</f>
        <v>76323</v>
      </c>
      <c r="L9" s="1">
        <f>_xll.ciqfunctions.udf.CIQ($B9, "IQ_TOTAL_LIAB", $D9,,,,  "USD")</f>
        <v>183968</v>
      </c>
      <c r="M9" s="1">
        <f>_xll.ciqfunctions.udf.CIQ($B9, "IQ_PREF_EQUITY",$D9,,,,  "USD")</f>
        <v>0</v>
      </c>
      <c r="N9" s="1">
        <f>_xll.ciqfunctions.udf.CIQ($B9, "IQ_TOTAL_COMMON_EQUITY",$D9,,,,  "USD")</f>
        <v>48343</v>
      </c>
      <c r="O9" s="1">
        <f>_xll.ciqfunctions.udf.CIQ($B9, "IQ_APIC", $D9,,,,  "USD")</f>
        <v>26667</v>
      </c>
      <c r="P9" s="1">
        <f>_xll.ciqfunctions.udf.CIQ($B9, "IQ_TOTAL_ASSETS", $D9,,,,  "USD")</f>
        <v>238411</v>
      </c>
      <c r="Q9" s="1">
        <f>_xll.ciqfunctions.udf.CIQ($B9, "IQ_RE", $D9,,,,  "USD")</f>
        <v>34988</v>
      </c>
      <c r="R9" s="1">
        <f>_xll.ciqfunctions.udf.CIQ($B9, "IQ_TOTAL_EQUITY", $D9,,,,  "USD")</f>
        <v>54443</v>
      </c>
      <c r="S9" s="1">
        <f>_xll.ciqfunctions.udf.CIQ($B9, "IQ_TOTAL_OUTSTANDING_FILING_DATE", $D9,,,,  "USD")</f>
        <v>1450.6708699999999</v>
      </c>
      <c r="T9" s="1">
        <f>_xll.ciqfunctions.udf.CIQ($B9, "IQ_TOTAL_DEBT", $D9,,,,  "USD")</f>
        <v>112192</v>
      </c>
      <c r="U9" s="1">
        <f>_xll.ciqfunctions.udf.CIQ($B9, "IQ_PREF_DIV_OTHER",$D9,,,,  "USD")</f>
        <v>46</v>
      </c>
      <c r="V9" s="1">
        <f>_xll.ciqfunctions.udf.CIQ($B9, "IQ_COGS",$D9,,,,  "USD")</f>
        <v>25115</v>
      </c>
      <c r="W9" s="1">
        <f>_xll.ciqfunctions.udf.CIQ($B9, "IQ_AP",$D9,,,,  "USD")</f>
        <v>20446</v>
      </c>
      <c r="X9" s="1">
        <f>_xll.ciqfunctions.udf.CIQ($B9, "IQ_AR", $D9,,,,  "USD")</f>
        <v>9126</v>
      </c>
      <c r="Y9" s="1">
        <f>_xll.ciqfunctions.udf.CIQ($B9, "IQ_INVENTORY", $D9,,,,  "USD")</f>
        <v>12066</v>
      </c>
      <c r="Z9">
        <f>_xll.ciqfunctions.udf.CIQ($B9, "IQ_SGA", $D9,,,,  "USD")</f>
        <v>1320</v>
      </c>
      <c r="AA9">
        <f>_xll.ciqfunctions.udf.CIQ($B9, "IQ_TOTAL_REV_1YR_ANN_GROWTH", $D9,,,,  "USD")</f>
        <v>-0.71850000000000003</v>
      </c>
      <c r="AB9">
        <f>_xll.ciqfunctions.udf.CIQ($B9, "IQ_DA", $D9,,,,  "USD")</f>
        <v>0</v>
      </c>
      <c r="AC9">
        <f>_xll.ciqfunctions.udf.CIQ($B9, "IQ_NET_INTEREST_EXP",$D9,,,,  "USD")</f>
        <v>-218</v>
      </c>
      <c r="AD9">
        <f>_xll.ciqfunctions.udf.CIQ($B9, "IQ_NET_WORKING_CAP",$D9,,,,  "USD")</f>
        <v>-16166</v>
      </c>
      <c r="AE9">
        <f>_xll.ciqfunctions.udf.CIQ($B9, "IQ_CAPEX",$D9,,,,  "USD")</f>
        <v>-878</v>
      </c>
      <c r="AF9" s="1" t="str">
        <f>_xll.ciqfunctions.udf.CIQ($B9, "IQ_CEO_NAME", $D9,,,,  "USD")</f>
        <v>Barra, Mary</v>
      </c>
      <c r="AG9">
        <f>_xll.ciqfunctions.udf.CIQ($B9, "IQ_INC_TAX",$D9,,,,  "USD")</f>
        <v>1177</v>
      </c>
      <c r="AH9">
        <f>_xll.ciqfunctions.udf.CIQ($B9, "IQ_EFFECT_TAX_RATE",$D9,,,,  "USD")</f>
        <v>28.0839</v>
      </c>
    </row>
    <row r="10" spans="1:36" x14ac:dyDescent="0.25">
      <c r="A10" t="str">
        <f>_xll.ciqfunctions.udf.CIQ(B10,"IQ_COMPANY_NAME",A$1)</f>
        <v>General Motors Company</v>
      </c>
      <c r="B10" s="3" t="s">
        <v>7</v>
      </c>
      <c r="C10" s="1" t="str">
        <f>_xll.ciqfunctions.udf.CIQ($B10, "IQ_INDUSTRY",$D10,,,, "USD")</f>
        <v>Automobiles</v>
      </c>
      <c r="D10" s="2" t="s">
        <v>50</v>
      </c>
      <c r="E10" s="1">
        <f>_xll.ciqfunctions.udf.CIQ($B10, "IQ_TOTAL_REV", $D10,,,, "USD")</f>
        <v>37518</v>
      </c>
      <c r="F10" s="1">
        <f>_xll.ciqfunctions.udf.CIQ($B10, "IQ_NI",$D10,,,,  "USD")</f>
        <v>2846</v>
      </c>
      <c r="G10" s="1">
        <f>_xll.ciqfunctions.udf.CIQ($B10, "IQ_CASH_EQUIV", $D10,,,,  "USD")</f>
        <v>14892</v>
      </c>
      <c r="H10" s="1">
        <f>_xll.ciqfunctions.udf.CIQ($B10, "IQ_CASH_ST_INVEST", $D10,,,,  "USD")</f>
        <v>23938</v>
      </c>
      <c r="I10" s="1">
        <f>_xll.ciqfunctions.udf.CIQ($B10, "IQ_TOTAL_CA", $D10,,,,  "USD")</f>
        <v>80924</v>
      </c>
      <c r="J10" s="1">
        <f>_xll.ciqfunctions.udf.CIQ($B10, "IQ_TOTAL_ASSETS",$D10,,,,  "USD")</f>
        <v>235194</v>
      </c>
      <c r="K10" s="1">
        <f>_xll.ciqfunctions.udf.CIQ($B10, "IQ_TOTAL_CL", $D10,,,,  "USD")</f>
        <v>79910</v>
      </c>
      <c r="L10" s="1">
        <f>_xll.ciqfunctions.udf.CIQ($B10, "IQ_TOTAL_LIAB", $D10,,,,  "USD")</f>
        <v>185517</v>
      </c>
      <c r="M10" s="1">
        <f>_xll.ciqfunctions.udf.CIQ($B10, "IQ_PREF_EQUITY",$D10,,,,  "USD")</f>
        <v>0</v>
      </c>
      <c r="N10" s="1">
        <f>_xll.ciqfunctions.udf.CIQ($B10, "IQ_TOTAL_COMMON_EQUITY",$D10,,,,  "USD")</f>
        <v>45030</v>
      </c>
      <c r="O10" s="1">
        <f>_xll.ciqfunctions.udf.CIQ($B10, "IQ_APIC", $D10,,,,  "USD")</f>
        <v>26542</v>
      </c>
      <c r="P10" s="1">
        <f>_xll.ciqfunctions.udf.CIQ($B10, "IQ_TOTAL_ASSETS", $D10,,,,  "USD")</f>
        <v>235194</v>
      </c>
      <c r="Q10" s="1">
        <f>_xll.ciqfunctions.udf.CIQ($B10, "IQ_RE", $D10,,,,  "USD")</f>
        <v>31962</v>
      </c>
      <c r="R10" s="1">
        <f>_xll.ciqfunctions.udf.CIQ($B10, "IQ_TOTAL_EQUITY", $D10,,,,  "USD")</f>
        <v>49677</v>
      </c>
      <c r="S10" s="1">
        <f>_xll.ciqfunctions.udf.CIQ($B10, "IQ_TOTAL_OUTSTANDING_FILING_DATE", $D10,,,,  "USD")</f>
        <v>1440.91282</v>
      </c>
      <c r="T10" s="1">
        <f>_xll.ciqfunctions.udf.CIQ($B10, "IQ_TOTAL_DEBT", $D10,,,,  "USD")</f>
        <v>111072</v>
      </c>
      <c r="U10" s="1">
        <f>_xll.ciqfunctions.udf.CIQ($B10, "IQ_PREF_DIV_OTHER",$D10,,,,  "USD")</f>
        <v>45</v>
      </c>
      <c r="V10" s="1">
        <f>_xll.ciqfunctions.udf.CIQ($B10, "IQ_COGS",$D10,,,,  "USD")</f>
        <v>30117</v>
      </c>
      <c r="W10" s="1">
        <f>_xll.ciqfunctions.udf.CIQ($B10, "IQ_AP",$D10,,,,  "USD")</f>
        <v>19928</v>
      </c>
      <c r="X10" s="1">
        <f>_xll.ciqfunctions.udf.CIQ($B10, "IQ_AR", $D10,,,,  "USD")</f>
        <v>8035</v>
      </c>
      <c r="Y10" s="1">
        <f>_xll.ciqfunctions.udf.CIQ($B10, "IQ_INVENTORY", $D10,,,,  "USD")</f>
        <v>10235</v>
      </c>
      <c r="Z10">
        <f>_xll.ciqfunctions.udf.CIQ($B10, "IQ_SGA", $D10,,,,  "USD")</f>
        <v>2088</v>
      </c>
      <c r="AA10">
        <f>_xll.ciqfunctions.udf.CIQ($B10, "IQ_TOTAL_REV_1YR_ANN_GROWTH", $D10,,,,  "USD")</f>
        <v>21.7089</v>
      </c>
      <c r="AB10">
        <f>_xll.ciqfunctions.udf.CIQ($B10, "IQ_DA", $D10,,,,  "USD")</f>
        <v>0</v>
      </c>
      <c r="AC10">
        <f>_xll.ciqfunctions.udf.CIQ($B10, "IQ_NET_INTEREST_EXP",$D10,,,,  "USD")</f>
        <v>-229</v>
      </c>
      <c r="AD10">
        <f>_xll.ciqfunctions.udf.CIQ($B10, "IQ_NET_WORKING_CAP",$D10,,,,  "USD")</f>
        <v>-21439</v>
      </c>
      <c r="AE10">
        <f>_xll.ciqfunctions.udf.CIQ($B10, "IQ_CAPEX",$D10,,,,  "USD")</f>
        <v>-1972</v>
      </c>
      <c r="AF10" s="1" t="str">
        <f>_xll.ciqfunctions.udf.CIQ($B10, "IQ_CEO_NAME", $D10,,,,  "USD")</f>
        <v>Barra, Mary</v>
      </c>
      <c r="AG10">
        <f>_xll.ciqfunctions.udf.CIQ($B10, "IQ_INC_TAX",$D10,,,,  "USD")</f>
        <v>642</v>
      </c>
      <c r="AH10">
        <f>_xll.ciqfunctions.udf.CIQ($B10, "IQ_EFFECT_TAX_RATE",$D10,,,,  "USD")</f>
        <v>18.668199999999999</v>
      </c>
    </row>
    <row r="11" spans="1:36" x14ac:dyDescent="0.25">
      <c r="A11" t="str">
        <f>_xll.ciqfunctions.udf.CIQ(B11,"IQ_COMPANY_NAME",A$1)</f>
        <v>General Motors Company</v>
      </c>
      <c r="B11" s="3" t="s">
        <v>7</v>
      </c>
      <c r="C11" s="1" t="str">
        <f>_xll.ciqfunctions.udf.CIQ($B11, "IQ_INDUSTRY",$D11,,,, "USD")</f>
        <v>Automobiles</v>
      </c>
      <c r="D11" s="2" t="s">
        <v>51</v>
      </c>
      <c r="E11" s="1">
        <f>_xll.ciqfunctions.udf.CIQ($B11, "IQ_TOTAL_REV", $D11,,,, "USD")</f>
        <v>35480</v>
      </c>
      <c r="F11" s="1">
        <f>_xll.ciqfunctions.udf.CIQ($B11, "IQ_NI",$D11,,,,  "USD")</f>
        <v>4045</v>
      </c>
      <c r="G11" s="1">
        <f>_xll.ciqfunctions.udf.CIQ($B11, "IQ_CASH_EQUIV", $D11,,,,  "USD")</f>
        <v>22239</v>
      </c>
      <c r="H11" s="1">
        <f>_xll.ciqfunctions.udf.CIQ($B11, "IQ_CASH_ST_INVEST", $D11,,,,  "USD")</f>
        <v>32201</v>
      </c>
      <c r="I11" s="1">
        <f>_xll.ciqfunctions.udf.CIQ($B11, "IQ_TOTAL_CA", $D11,,,,  "USD")</f>
        <v>89177</v>
      </c>
      <c r="J11" s="1">
        <f>_xll.ciqfunctions.udf.CIQ($B11, "IQ_TOTAL_ASSETS",$D11,,,,  "USD")</f>
        <v>239671</v>
      </c>
      <c r="K11" s="1">
        <f>_xll.ciqfunctions.udf.CIQ($B11, "IQ_TOTAL_CL", $D11,,,,  "USD")</f>
        <v>80603</v>
      </c>
      <c r="L11" s="1">
        <f>_xll.ciqfunctions.udf.CIQ($B11, "IQ_TOTAL_LIAB", $D11,,,,  "USD")</f>
        <v>191663</v>
      </c>
      <c r="M11" s="1">
        <f>_xll.ciqfunctions.udf.CIQ($B11, "IQ_PREF_EQUITY",$D11,,,,  "USD")</f>
        <v>0</v>
      </c>
      <c r="N11" s="1">
        <f>_xll.ciqfunctions.udf.CIQ($B11, "IQ_TOTAL_COMMON_EQUITY",$D11,,,,  "USD")</f>
        <v>43341</v>
      </c>
      <c r="O11" s="1">
        <f>_xll.ciqfunctions.udf.CIQ($B11, "IQ_APIC", $D11,,,,  "USD")</f>
        <v>26148</v>
      </c>
      <c r="P11" s="1">
        <f>_xll.ciqfunctions.udf.CIQ($B11, "IQ_TOTAL_ASSETS", $D11,,,,  "USD")</f>
        <v>239671</v>
      </c>
      <c r="Q11" s="1">
        <f>_xll.ciqfunctions.udf.CIQ($B11, "IQ_RE", $D11,,,,  "USD")</f>
        <v>29134</v>
      </c>
      <c r="R11" s="1">
        <f>_xll.ciqfunctions.udf.CIQ($B11, "IQ_TOTAL_EQUITY", $D11,,,,  "USD")</f>
        <v>48008</v>
      </c>
      <c r="S11" s="1">
        <f>_xll.ciqfunctions.udf.CIQ($B11, "IQ_TOTAL_OUTSTANDING_FILING_DATE", $D11,,,,  "USD")</f>
        <v>1431.3076000000001</v>
      </c>
      <c r="T11" s="1">
        <f>_xll.ciqfunctions.udf.CIQ($B11, "IQ_TOTAL_DEBT", $D11,,,,  "USD")</f>
        <v>118579</v>
      </c>
      <c r="U11" s="1">
        <f>_xll.ciqfunctions.udf.CIQ($B11, "IQ_PREF_DIV_OTHER",$D11,,,,  "USD")</f>
        <v>40</v>
      </c>
      <c r="V11" s="1">
        <f>_xll.ciqfunctions.udf.CIQ($B11, "IQ_COGS",$D11,,,,  "USD")</f>
        <v>27169</v>
      </c>
      <c r="W11" s="1">
        <f>_xll.ciqfunctions.udf.CIQ($B11, "IQ_AP",$D11,,,,  "USD")</f>
        <v>20914</v>
      </c>
      <c r="X11" s="1">
        <f>_xll.ciqfunctions.udf.CIQ($B11, "IQ_AR", $D11,,,,  "USD")</f>
        <v>9939</v>
      </c>
      <c r="Y11" s="1">
        <f>_xll.ciqfunctions.udf.CIQ($B11, "IQ_INVENTORY", $D11,,,,  "USD")</f>
        <v>10934</v>
      </c>
      <c r="Z11">
        <f>_xll.ciqfunctions.udf.CIQ($B11, "IQ_SGA", $D11,,,,  "USD")</f>
        <v>1230</v>
      </c>
      <c r="AA11">
        <f>_xll.ciqfunctions.udf.CIQ($B11, "IQ_TOTAL_REV_1YR_ANN_GROWTH", $D11,,,,  "USD")</f>
        <v>1.9699999999999999E-2</v>
      </c>
      <c r="AB11">
        <f>_xll.ciqfunctions.udf.CIQ($B11, "IQ_DA", $D11,,,,  "USD")</f>
        <v>0</v>
      </c>
      <c r="AC11">
        <f>_xll.ciqfunctions.udf.CIQ($B11, "IQ_NET_INTEREST_EXP",$D11,,,,  "USD")</f>
        <v>-276</v>
      </c>
      <c r="AD11">
        <f>_xll.ciqfunctions.udf.CIQ($B11, "IQ_NET_WORKING_CAP",$D11,,,,  "USD")</f>
        <v>-21294</v>
      </c>
      <c r="AE11">
        <f>_xll.ciqfunctions.udf.CIQ($B11, "IQ_CAPEX",$D11,,,,  "USD")</f>
        <v>-992</v>
      </c>
      <c r="AF11" s="1" t="str">
        <f>_xll.ciqfunctions.udf.CIQ($B11, "IQ_CEO_NAME", $D11,,,,  "USD")</f>
        <v>Barra, Mary</v>
      </c>
      <c r="AG11">
        <f>_xll.ciqfunctions.udf.CIQ($B11, "IQ_INC_TAX",$D11,,,,  "USD")</f>
        <v>887</v>
      </c>
      <c r="AH11">
        <f>_xll.ciqfunctions.udf.CIQ($B11, "IQ_EFFECT_TAX_RATE",$D11,,,,  "USD")</f>
        <v>18.083500000000001</v>
      </c>
    </row>
    <row r="12" spans="1:36" x14ac:dyDescent="0.25">
      <c r="A12" t="str">
        <f>_xll.ciqfunctions.udf.CIQ(B12,"IQ_COMPANY_NAME",A$1)</f>
        <v>General Motors Company</v>
      </c>
      <c r="B12" s="3" t="s">
        <v>7</v>
      </c>
      <c r="C12" s="1" t="str">
        <f>_xll.ciqfunctions.udf.CIQ($B12, "IQ_INDUSTRY",$D12,,,, "USD")</f>
        <v>Automobiles</v>
      </c>
      <c r="D12" s="2" t="s">
        <v>52</v>
      </c>
      <c r="E12" s="1">
        <f>_xll.ciqfunctions.udf.CIQ($B12, "IQ_TOTAL_REV", $D12,,,, "USD")</f>
        <v>16778</v>
      </c>
      <c r="F12" s="1">
        <f>_xll.ciqfunctions.udf.CIQ($B12, "IQ_NI",$D12,,,,  "USD")</f>
        <v>-758</v>
      </c>
      <c r="G12" s="1">
        <f>_xll.ciqfunctions.udf.CIQ($B12, "IQ_CASH_EQUIV", $D12,,,,  "USD")</f>
        <v>21728</v>
      </c>
      <c r="H12" s="1">
        <f>_xll.ciqfunctions.udf.CIQ($B12, "IQ_CASH_ST_INVEST", $D12,,,,  "USD")</f>
        <v>30982</v>
      </c>
      <c r="I12" s="1">
        <f>_xll.ciqfunctions.udf.CIQ($B12, "IQ_TOTAL_CA", $D12,,,,  "USD")</f>
        <v>87497</v>
      </c>
      <c r="J12" s="1">
        <f>_xll.ciqfunctions.udf.CIQ($B12, "IQ_TOTAL_ASSETS",$D12,,,,  "USD")</f>
        <v>237535</v>
      </c>
      <c r="K12" s="1">
        <f>_xll.ciqfunctions.udf.CIQ($B12, "IQ_TOTAL_CL", $D12,,,,  "USD")</f>
        <v>77904</v>
      </c>
      <c r="L12" s="1">
        <f>_xll.ciqfunctions.udf.CIQ($B12, "IQ_TOTAL_LIAB", $D12,,,,  "USD")</f>
        <v>194042</v>
      </c>
      <c r="M12" s="1">
        <f>_xll.ciqfunctions.udf.CIQ($B12, "IQ_PREF_EQUITY",$D12,,,,  "USD")</f>
        <v>0</v>
      </c>
      <c r="N12" s="1">
        <f>_xll.ciqfunctions.udf.CIQ($B12, "IQ_TOTAL_COMMON_EQUITY",$D12,,,,  "USD")</f>
        <v>39304</v>
      </c>
      <c r="O12" s="1">
        <f>_xll.ciqfunctions.udf.CIQ($B12, "IQ_APIC", $D12,,,,  "USD")</f>
        <v>26087</v>
      </c>
      <c r="P12" s="1">
        <f>_xll.ciqfunctions.udf.CIQ($B12, "IQ_TOTAL_ASSETS", $D12,,,,  "USD")</f>
        <v>237535</v>
      </c>
      <c r="Q12" s="1">
        <f>_xll.ciqfunctions.udf.CIQ($B12, "IQ_RE", $D12,,,,  "USD")</f>
        <v>25104</v>
      </c>
      <c r="R12" s="1">
        <f>_xll.ciqfunctions.udf.CIQ($B12, "IQ_TOTAL_EQUITY", $D12,,,,  "USD")</f>
        <v>43493</v>
      </c>
      <c r="S12" s="1">
        <f>_xll.ciqfunctions.udf.CIQ($B12, "IQ_TOTAL_OUTSTANDING_FILING_DATE", $D12,,,,  "USD")</f>
        <v>1431.0965100000001</v>
      </c>
      <c r="T12" s="1">
        <f>_xll.ciqfunctions.udf.CIQ($B12, "IQ_TOTAL_DEBT", $D12,,,,  "USD")</f>
        <v>128258</v>
      </c>
      <c r="U12" s="1">
        <f>_xll.ciqfunctions.udf.CIQ($B12, "IQ_PREF_DIV_OTHER",$D12,,,,  "USD")</f>
        <v>48</v>
      </c>
      <c r="V12" s="1">
        <f>_xll.ciqfunctions.udf.CIQ($B12, "IQ_COGS",$D12,,,,  "USD")</f>
        <v>13444</v>
      </c>
      <c r="W12" s="1">
        <f>_xll.ciqfunctions.udf.CIQ($B12, "IQ_AP",$D12,,,,  "USD")</f>
        <v>15154</v>
      </c>
      <c r="X12" s="1">
        <f>_xll.ciqfunctions.udf.CIQ($B12, "IQ_AR", $D12,,,,  "USD")</f>
        <v>7946</v>
      </c>
      <c r="Y12" s="1">
        <f>_xll.ciqfunctions.udf.CIQ($B12, "IQ_INVENTORY", $D12,,,,  "USD")</f>
        <v>10280</v>
      </c>
      <c r="Z12">
        <f>_xll.ciqfunctions.udf.CIQ($B12, "IQ_SGA", $D12,,,,  "USD")</f>
        <v>974</v>
      </c>
      <c r="AA12">
        <f>_xll.ciqfunctions.udf.CIQ($B12, "IQ_TOTAL_REV_1YR_ANN_GROWTH", $D12,,,,  "USD")</f>
        <v>-53.472000000000001</v>
      </c>
      <c r="AB12">
        <f>_xll.ciqfunctions.udf.CIQ($B12, "IQ_DA", $D12,,,,  "USD")</f>
        <v>0</v>
      </c>
      <c r="AC12">
        <f>_xll.ciqfunctions.udf.CIQ($B12, "IQ_NET_INTEREST_EXP",$D12,,,,  "USD")</f>
        <v>-242</v>
      </c>
      <c r="AD12">
        <f>_xll.ciqfunctions.udf.CIQ($B12, "IQ_NET_WORKING_CAP",$D12,,,,  "USD")</f>
        <v>-18554</v>
      </c>
      <c r="AE12">
        <f>_xll.ciqfunctions.udf.CIQ($B12, "IQ_CAPEX",$D12,,,,  "USD")</f>
        <v>-1112</v>
      </c>
      <c r="AF12" s="1" t="str">
        <f>_xll.ciqfunctions.udf.CIQ($B12, "IQ_CEO_NAME", $D12,,,,  "USD")</f>
        <v>Barra, Mary</v>
      </c>
      <c r="AG12">
        <f>_xll.ciqfunctions.udf.CIQ($B12, "IQ_INC_TAX",$D12,,,,  "USD")</f>
        <v>-112</v>
      </c>
      <c r="AH12" t="str">
        <f>_xll.ciqfunctions.udf.CIQ($B12, "IQ_EFFECT_TAX_RATE",$D12,,,,  "USD")</f>
        <v>NM</v>
      </c>
    </row>
    <row r="13" spans="1:36" x14ac:dyDescent="0.25">
      <c r="A13" t="str">
        <f>_xll.ciqfunctions.udf.CIQ(B13,"IQ_COMPANY_NAME",A$1)</f>
        <v>General Motors Company</v>
      </c>
      <c r="B13" s="3" t="s">
        <v>7</v>
      </c>
      <c r="C13" s="1" t="str">
        <f>_xll.ciqfunctions.udf.CIQ($B13, "IQ_INDUSTRY",$D13,,,, "USD")</f>
        <v>Automobiles</v>
      </c>
      <c r="D13" s="2" t="s">
        <v>53</v>
      </c>
      <c r="E13" s="1">
        <f>_xll.ciqfunctions.udf.CIQ($B13, "IQ_TOTAL_REV", $D13,,,, "USD")</f>
        <v>32709</v>
      </c>
      <c r="F13" s="1">
        <f>_xll.ciqfunctions.udf.CIQ($B13, "IQ_NI",$D13,,,,  "USD")</f>
        <v>294</v>
      </c>
      <c r="G13" s="1">
        <f>_xll.ciqfunctions.udf.CIQ($B13, "IQ_CASH_EQUIV", $D13,,,,  "USD")</f>
        <v>26906</v>
      </c>
      <c r="H13" s="1">
        <f>_xll.ciqfunctions.udf.CIQ($B13, "IQ_CASH_ST_INVEST", $D13,,,,  "USD")</f>
        <v>34526</v>
      </c>
      <c r="I13" s="1">
        <f>_xll.ciqfunctions.udf.CIQ($B13, "IQ_TOTAL_CA", $D13,,,,  "USD")</f>
        <v>97699</v>
      </c>
      <c r="J13" s="1">
        <f>_xll.ciqfunctions.udf.CIQ($B13, "IQ_TOTAL_ASSETS",$D13,,,,  "USD")</f>
        <v>246624</v>
      </c>
      <c r="K13" s="1">
        <f>_xll.ciqfunctions.udf.CIQ($B13, "IQ_TOTAL_CL", $D13,,,,  "USD")</f>
        <v>91292</v>
      </c>
      <c r="L13" s="1">
        <f>_xll.ciqfunctions.udf.CIQ($B13, "IQ_TOTAL_LIAB", $D13,,,,  "USD")</f>
        <v>202307</v>
      </c>
      <c r="M13" s="1">
        <f>_xll.ciqfunctions.udf.CIQ($B13, "IQ_PREF_EQUITY",$D13,,,,  "USD")</f>
        <v>0</v>
      </c>
      <c r="N13" s="1">
        <f>_xll.ciqfunctions.udf.CIQ($B13, "IQ_TOTAL_COMMON_EQUITY",$D13,,,,  "USD")</f>
        <v>40113</v>
      </c>
      <c r="O13" s="1">
        <f>_xll.ciqfunctions.udf.CIQ($B13, "IQ_APIC", $D13,,,,  "USD")</f>
        <v>26014</v>
      </c>
      <c r="P13" s="1">
        <f>_xll.ciqfunctions.udf.CIQ($B13, "IQ_TOTAL_ASSETS", $D13,,,,  "USD")</f>
        <v>246624</v>
      </c>
      <c r="Q13" s="1">
        <f>_xll.ciqfunctions.udf.CIQ($B13, "IQ_RE", $D13,,,,  "USD")</f>
        <v>25885</v>
      </c>
      <c r="R13" s="1">
        <f>_xll.ciqfunctions.udf.CIQ($B13, "IQ_TOTAL_EQUITY", $D13,,,,  "USD")</f>
        <v>44317</v>
      </c>
      <c r="S13" s="1">
        <f>_xll.ciqfunctions.udf.CIQ($B13, "IQ_TOTAL_OUTSTANDING_FILING_DATE", $D13,,,,  "USD")</f>
        <v>1431.0764799999999</v>
      </c>
      <c r="T13" s="1">
        <f>_xll.ciqfunctions.udf.CIQ($B13, "IQ_TOTAL_DEBT", $D13,,,,  "USD")</f>
        <v>128759</v>
      </c>
      <c r="U13" s="1">
        <f>_xll.ciqfunctions.udf.CIQ($B13, "IQ_PREF_DIV_OTHER",$D13,,,,  "USD")</f>
        <v>47</v>
      </c>
      <c r="V13" s="1">
        <f>_xll.ciqfunctions.udf.CIQ($B13, "IQ_COGS",$D13,,,,  "USD")</f>
        <v>26326</v>
      </c>
      <c r="W13" s="1">
        <f>_xll.ciqfunctions.udf.CIQ($B13, "IQ_AP",$D13,,,,  "USD")</f>
        <v>20031</v>
      </c>
      <c r="X13" s="1">
        <f>_xll.ciqfunctions.udf.CIQ($B13, "IQ_AR", $D13,,,,  "USD")</f>
        <v>7536</v>
      </c>
      <c r="Y13" s="1">
        <f>_xll.ciqfunctions.udf.CIQ($B13, "IQ_INVENTORY", $D13,,,,  "USD")</f>
        <v>10799</v>
      </c>
      <c r="Z13">
        <f>_xll.ciqfunctions.udf.CIQ($B13, "IQ_SGA", $D13,,,,  "USD")</f>
        <v>1543</v>
      </c>
      <c r="AA13">
        <f>_xll.ciqfunctions.udf.CIQ($B13, "IQ_TOTAL_REV_1YR_ANN_GROWTH", $D13,,,,  "USD")</f>
        <v>-6.2188999999999997</v>
      </c>
      <c r="AB13">
        <f>_xll.ciqfunctions.udf.CIQ($B13, "IQ_DA", $D13,,,,  "USD")</f>
        <v>0</v>
      </c>
      <c r="AC13">
        <f>_xll.ciqfunctions.udf.CIQ($B13, "IQ_NET_INTEREST_EXP",$D13,,,,  "USD")</f>
        <v>-110</v>
      </c>
      <c r="AD13">
        <f>_xll.ciqfunctions.udf.CIQ($B13, "IQ_NET_WORKING_CAP",$D13,,,,  "USD")</f>
        <v>-26184</v>
      </c>
      <c r="AE13">
        <f>_xll.ciqfunctions.udf.CIQ($B13, "IQ_CAPEX",$D13,,,,  "USD")</f>
        <v>-1224</v>
      </c>
      <c r="AF13" s="1" t="str">
        <f>_xll.ciqfunctions.udf.CIQ($B13, "IQ_CEO_NAME", $D13,,,,  "USD")</f>
        <v>Barra, Mary</v>
      </c>
      <c r="AG13">
        <f>_xll.ciqfunctions.udf.CIQ($B13, "IQ_INC_TAX",$D13,,,,  "USD")</f>
        <v>357</v>
      </c>
      <c r="AH13">
        <f>_xll.ciqfunctions.udf.CIQ($B13, "IQ_EFFECT_TAX_RATE",$D13,,,,  "USD")</f>
        <v>55.520899999999997</v>
      </c>
    </row>
    <row r="14" spans="1:36" x14ac:dyDescent="0.25">
      <c r="A14" t="str">
        <f>_xll.ciqfunctions.udf.CIQ(B14,"IQ_COMPANY_NAME",A$1)</f>
        <v>General Motors Company</v>
      </c>
      <c r="B14" s="3" t="s">
        <v>7</v>
      </c>
      <c r="C14" s="1" t="str">
        <f>_xll.ciqfunctions.udf.CIQ($B14, "IQ_INDUSTRY",$D14,,,, "USD")</f>
        <v>Automobiles</v>
      </c>
      <c r="D14" s="2" t="s">
        <v>54</v>
      </c>
      <c r="E14" s="1">
        <f>_xll.ciqfunctions.udf.CIQ($B14, "IQ_TOTAL_REV", $D14,,,, "USD")</f>
        <v>30826</v>
      </c>
      <c r="F14" s="1">
        <f>_xll.ciqfunctions.udf.CIQ($B14, "IQ_NI",$D14,,,,  "USD")</f>
        <v>-194</v>
      </c>
      <c r="G14" s="1">
        <f>_xll.ciqfunctions.udf.CIQ($B14, "IQ_CASH_EQUIV", $D14,,,,  "USD")</f>
        <v>15769</v>
      </c>
      <c r="H14" s="1">
        <f>_xll.ciqfunctions.udf.CIQ($B14, "IQ_CASH_ST_INVEST", $D14,,,,  "USD")</f>
        <v>19943</v>
      </c>
      <c r="I14" s="1">
        <f>_xll.ciqfunctions.udf.CIQ($B14, "IQ_TOTAL_CA", $D14,,,,  "USD")</f>
        <v>74992</v>
      </c>
      <c r="J14" s="1">
        <f>_xll.ciqfunctions.udf.CIQ($B14, "IQ_TOTAL_ASSETS",$D14,,,,  "USD")</f>
        <v>228037</v>
      </c>
      <c r="K14" s="1">
        <f>_xll.ciqfunctions.udf.CIQ($B14, "IQ_TOTAL_CL", $D14,,,,  "USD")</f>
        <v>84905</v>
      </c>
      <c r="L14" s="1">
        <f>_xll.ciqfunctions.udf.CIQ($B14, "IQ_TOTAL_LIAB", $D14,,,,  "USD")</f>
        <v>182080</v>
      </c>
      <c r="M14" s="1">
        <f>_xll.ciqfunctions.udf.CIQ($B14, "IQ_PREF_EQUITY",$D14,,,,  "USD")</f>
        <v>0</v>
      </c>
      <c r="N14" s="1">
        <f>_xll.ciqfunctions.udf.CIQ($B14, "IQ_TOTAL_COMMON_EQUITY",$D14,,,,  "USD")</f>
        <v>41792</v>
      </c>
      <c r="O14" s="1">
        <f>_xll.ciqfunctions.udf.CIQ($B14, "IQ_APIC", $D14,,,,  "USD")</f>
        <v>26074</v>
      </c>
      <c r="P14" s="1">
        <f>_xll.ciqfunctions.udf.CIQ($B14, "IQ_TOTAL_ASSETS", $D14,,,,  "USD")</f>
        <v>228037</v>
      </c>
      <c r="Q14" s="1">
        <f>_xll.ciqfunctions.udf.CIQ($B14, "IQ_RE", $D14,,,,  "USD")</f>
        <v>26860</v>
      </c>
      <c r="R14" s="1">
        <f>_xll.ciqfunctions.udf.CIQ($B14, "IQ_TOTAL_EQUITY", $D14,,,,  "USD")</f>
        <v>45957</v>
      </c>
      <c r="S14" s="1">
        <f>_xll.ciqfunctions.udf.CIQ($B14, "IQ_TOTAL_OUTSTANDING_FILING_DATE", $D14,,,,  "USD")</f>
        <v>1429.00206</v>
      </c>
      <c r="T14" s="1">
        <f>_xll.ciqfunctions.udf.CIQ($B14, "IQ_TOTAL_DEBT", $D14,,,,  "USD")</f>
        <v>104573</v>
      </c>
      <c r="U14" s="1">
        <f>_xll.ciqfunctions.udf.CIQ($B14, "IQ_PREF_DIV_OTHER",$D14,,,,  "USD")</f>
        <v>38</v>
      </c>
      <c r="V14" s="1">
        <f>_xll.ciqfunctions.udf.CIQ($B14, "IQ_COGS",$D14,,,,  "USD")</f>
        <v>25621</v>
      </c>
      <c r="W14" s="1">
        <f>_xll.ciqfunctions.udf.CIQ($B14, "IQ_AP",$D14,,,,  "USD")</f>
        <v>21018</v>
      </c>
      <c r="X14" s="1">
        <f>_xll.ciqfunctions.udf.CIQ($B14, "IQ_AR", $D14,,,,  "USD")</f>
        <v>6797</v>
      </c>
      <c r="Y14" s="1">
        <f>_xll.ciqfunctions.udf.CIQ($B14, "IQ_INVENTORY", $D14,,,,  "USD")</f>
        <v>10398</v>
      </c>
      <c r="Z14">
        <f>_xll.ciqfunctions.udf.CIQ($B14, "IQ_SGA", $D14,,,,  "USD")</f>
        <v>2078</v>
      </c>
      <c r="AA14">
        <f>_xll.ciqfunctions.udf.CIQ($B14, "IQ_TOTAL_REV_1YR_ANN_GROWTH", $D14,,,,  "USD")</f>
        <v>-19.721900000000002</v>
      </c>
      <c r="AB14">
        <f>_xll.ciqfunctions.udf.CIQ($B14, "IQ_DA", $D14,,,,  "USD")</f>
        <v>0</v>
      </c>
      <c r="AC14">
        <f>_xll.ciqfunctions.udf.CIQ($B14, "IQ_NET_INTEREST_EXP",$D14,,,,  "USD")</f>
        <v>-104</v>
      </c>
      <c r="AD14">
        <f>_xll.ciqfunctions.udf.CIQ($B14, "IQ_NET_WORKING_CAP",$D14,,,,  "USD")</f>
        <v>-27720</v>
      </c>
      <c r="AE14">
        <f>_xll.ciqfunctions.udf.CIQ($B14, "IQ_CAPEX",$D14,,,,  "USD")</f>
        <v>-2740</v>
      </c>
      <c r="AF14" s="1" t="str">
        <f>_xll.ciqfunctions.udf.CIQ($B14, "IQ_CEO_NAME", $D14,,,,  "USD")</f>
        <v>Barra, Mary</v>
      </c>
      <c r="AG14">
        <f>_xll.ciqfunctions.udf.CIQ($B14, "IQ_INC_TAX",$D14,,,,  "USD")</f>
        <v>-163</v>
      </c>
      <c r="AH14" t="str">
        <f>_xll.ciqfunctions.udf.CIQ($B14, "IQ_EFFECT_TAX_RATE",$D14,,,,  "USD")</f>
        <v>NM</v>
      </c>
    </row>
    <row r="15" spans="1:36" x14ac:dyDescent="0.25">
      <c r="A15" t="str">
        <f>_xll.ciqfunctions.udf.CIQ(B15,"IQ_COMPANY_NAME",A$1)</f>
        <v>General Motors Company</v>
      </c>
      <c r="B15" s="3" t="s">
        <v>7</v>
      </c>
      <c r="C15" s="1" t="str">
        <f>_xll.ciqfunctions.udf.CIQ($B15, "IQ_INDUSTRY",$D15,,,, "USD")</f>
        <v>Automobiles</v>
      </c>
      <c r="D15" s="2" t="s">
        <v>55</v>
      </c>
      <c r="E15" s="1">
        <f>_xll.ciqfunctions.udf.CIQ($B15, "IQ_TOTAL_REV", $D15,,,, "USD")</f>
        <v>35473</v>
      </c>
      <c r="F15" s="1">
        <f>_xll.ciqfunctions.udf.CIQ($B15, "IQ_NI",$D15,,,,  "USD")</f>
        <v>2351</v>
      </c>
      <c r="G15" s="1">
        <f>_xll.ciqfunctions.udf.CIQ($B15, "IQ_CASH_EQUIV", $D15,,,,  "USD")</f>
        <v>16851</v>
      </c>
      <c r="H15" s="1">
        <f>_xll.ciqfunctions.udf.CIQ($B15, "IQ_CASH_ST_INVEST", $D15,,,,  "USD")</f>
        <v>23576</v>
      </c>
      <c r="I15" s="1">
        <f>_xll.ciqfunctions.udf.CIQ($B15, "IQ_TOTAL_CA", $D15,,,,  "USD")</f>
        <v>80565</v>
      </c>
      <c r="J15" s="1">
        <f>_xll.ciqfunctions.udf.CIQ($B15, "IQ_TOTAL_ASSETS",$D15,,,,  "USD")</f>
        <v>231529</v>
      </c>
      <c r="K15" s="1">
        <f>_xll.ciqfunctions.udf.CIQ($B15, "IQ_TOTAL_CL", $D15,,,,  "USD")</f>
        <v>84252</v>
      </c>
      <c r="L15" s="1">
        <f>_xll.ciqfunctions.udf.CIQ($B15, "IQ_TOTAL_LIAB", $D15,,,,  "USD")</f>
        <v>182758</v>
      </c>
      <c r="M15" s="1">
        <f>_xll.ciqfunctions.udf.CIQ($B15, "IQ_PREF_EQUITY",$D15,,,,  "USD")</f>
        <v>0</v>
      </c>
      <c r="N15" s="1">
        <f>_xll.ciqfunctions.udf.CIQ($B15, "IQ_TOTAL_COMMON_EQUITY",$D15,,,,  "USD")</f>
        <v>44554</v>
      </c>
      <c r="O15" s="1">
        <f>_xll.ciqfunctions.udf.CIQ($B15, "IQ_APIC", $D15,,,,  "USD")</f>
        <v>25928</v>
      </c>
      <c r="P15" s="1">
        <f>_xll.ciqfunctions.udf.CIQ($B15, "IQ_TOTAL_ASSETS", $D15,,,,  "USD")</f>
        <v>231529</v>
      </c>
      <c r="Q15" s="1">
        <f>_xll.ciqfunctions.udf.CIQ($B15, "IQ_RE", $D15,,,,  "USD")</f>
        <v>27609</v>
      </c>
      <c r="R15" s="1">
        <f>_xll.ciqfunctions.udf.CIQ($B15, "IQ_TOTAL_EQUITY", $D15,,,,  "USD")</f>
        <v>48771</v>
      </c>
      <c r="S15" s="1">
        <f>_xll.ciqfunctions.udf.CIQ($B15, "IQ_TOTAL_OUTSTANDING_FILING_DATE", $D15,,,,  "USD")</f>
        <v>1428.78406</v>
      </c>
      <c r="T15" s="1">
        <f>_xll.ciqfunctions.udf.CIQ($B15, "IQ_TOTAL_DEBT", $D15,,,,  "USD")</f>
        <v>106093</v>
      </c>
      <c r="U15" s="1">
        <f>_xll.ciqfunctions.udf.CIQ($B15, "IQ_PREF_DIV_OTHER",$D15,,,,  "USD")</f>
        <v>38</v>
      </c>
      <c r="V15" s="1">
        <f>_xll.ciqfunctions.udf.CIQ($B15, "IQ_COGS",$D15,,,,  "USD")</f>
        <v>27997</v>
      </c>
      <c r="W15" s="1">
        <f>_xll.ciqfunctions.udf.CIQ($B15, "IQ_AP",$D15,,,,  "USD")</f>
        <v>21406</v>
      </c>
      <c r="X15" s="1">
        <f>_xll.ciqfunctions.udf.CIQ($B15, "IQ_AR", $D15,,,,  "USD")</f>
        <v>6924</v>
      </c>
      <c r="Y15" s="1">
        <f>_xll.ciqfunctions.udf.CIQ($B15, "IQ_INVENTORY", $D15,,,,  "USD")</f>
        <v>11797</v>
      </c>
      <c r="Z15">
        <f>_xll.ciqfunctions.udf.CIQ($B15, "IQ_SGA", $D15,,,,  "USD")</f>
        <v>1793</v>
      </c>
      <c r="AA15">
        <f>_xll.ciqfunctions.udf.CIQ($B15, "IQ_TOTAL_REV_1YR_ANN_GROWTH", $D15,,,,  "USD")</f>
        <v>-0.88849999999999996</v>
      </c>
      <c r="AB15">
        <f>_xll.ciqfunctions.udf.CIQ($B15, "IQ_DA", $D15,,,,  "USD")</f>
        <v>0</v>
      </c>
      <c r="AC15">
        <f>_xll.ciqfunctions.udf.CIQ($B15, "IQ_NET_INTEREST_EXP",$D15,,,,  "USD")</f>
        <v>-77</v>
      </c>
      <c r="AD15">
        <f>_xll.ciqfunctions.udf.CIQ($B15, "IQ_NET_WORKING_CAP",$D15,,,,  "USD")</f>
        <v>-24130</v>
      </c>
      <c r="AE15">
        <f>_xll.ciqfunctions.udf.CIQ($B15, "IQ_CAPEX",$D15,,,,  "USD")</f>
        <v>-1376</v>
      </c>
      <c r="AF15" s="1" t="str">
        <f>_xll.ciqfunctions.udf.CIQ($B15, "IQ_CEO_NAME", $D15,,,,  "USD")</f>
        <v>Barra, Mary</v>
      </c>
      <c r="AG15">
        <f>_xll.ciqfunctions.udf.CIQ($B15, "IQ_INC_TAX",$D15,,,,  "USD")</f>
        <v>271</v>
      </c>
      <c r="AH15">
        <f>_xll.ciqfunctions.udf.CIQ($B15, "IQ_EFFECT_TAX_RATE",$D15,,,,  "USD")</f>
        <v>10.495699999999999</v>
      </c>
    </row>
    <row r="16" spans="1:36" x14ac:dyDescent="0.25">
      <c r="A16" t="str">
        <f>_xll.ciqfunctions.udf.CIQ(B16,"IQ_COMPANY_NAME",A$1)</f>
        <v>General Motors Company</v>
      </c>
      <c r="B16" s="3" t="s">
        <v>7</v>
      </c>
      <c r="C16" s="1" t="str">
        <f>_xll.ciqfunctions.udf.CIQ($B16, "IQ_INDUSTRY",$D16,,,, "USD")</f>
        <v>Automobiles</v>
      </c>
      <c r="D16" s="2" t="s">
        <v>56</v>
      </c>
      <c r="E16" s="1">
        <f>_xll.ciqfunctions.udf.CIQ($B16, "IQ_TOTAL_REV", $D16,,,, "USD")</f>
        <v>36060</v>
      </c>
      <c r="F16" s="1">
        <f>_xll.ciqfunctions.udf.CIQ($B16, "IQ_NI",$D16,,,,  "USD")</f>
        <v>2418</v>
      </c>
      <c r="G16" s="1">
        <f>_xll.ciqfunctions.udf.CIQ($B16, "IQ_CASH_EQUIV", $D16,,,,  "USD")</f>
        <v>13472</v>
      </c>
      <c r="H16" s="1">
        <f>_xll.ciqfunctions.udf.CIQ($B16, "IQ_CASH_ST_INVEST", $D16,,,,  "USD")</f>
        <v>20521</v>
      </c>
      <c r="I16" s="1">
        <f>_xll.ciqfunctions.udf.CIQ($B16, "IQ_TOTAL_CA", $D16,,,,  "USD")</f>
        <v>81306</v>
      </c>
      <c r="J16" s="1">
        <f>_xll.ciqfunctions.udf.CIQ($B16, "IQ_TOTAL_ASSETS",$D16,,,,  "USD")</f>
        <v>233737</v>
      </c>
      <c r="K16" s="1">
        <f>_xll.ciqfunctions.udf.CIQ($B16, "IQ_TOTAL_CL", $D16,,,,  "USD")</f>
        <v>84294</v>
      </c>
      <c r="L16" s="1">
        <f>_xll.ciqfunctions.udf.CIQ($B16, "IQ_TOTAL_LIAB", $D16,,,,  "USD")</f>
        <v>186648</v>
      </c>
      <c r="M16" s="1">
        <f>_xll.ciqfunctions.udf.CIQ($B16, "IQ_PREF_EQUITY",$D16,,,,  "USD")</f>
        <v>0</v>
      </c>
      <c r="N16" s="1">
        <f>_xll.ciqfunctions.udf.CIQ($B16, "IQ_TOTAL_COMMON_EQUITY",$D16,,,,  "USD")</f>
        <v>42816</v>
      </c>
      <c r="O16" s="1">
        <f>_xll.ciqfunctions.udf.CIQ($B16, "IQ_APIC", $D16,,,,  "USD")</f>
        <v>25765</v>
      </c>
      <c r="P16" s="1">
        <f>_xll.ciqfunctions.udf.CIQ($B16, "IQ_TOTAL_ASSETS", $D16,,,,  "USD")</f>
        <v>233737</v>
      </c>
      <c r="Q16" s="1">
        <f>_xll.ciqfunctions.udf.CIQ($B16, "IQ_RE", $D16,,,,  "USD")</f>
        <v>25807</v>
      </c>
      <c r="R16" s="1">
        <f>_xll.ciqfunctions.udf.CIQ($B16, "IQ_TOTAL_EQUITY", $D16,,,,  "USD")</f>
        <v>47089</v>
      </c>
      <c r="S16" s="1">
        <f>_xll.ciqfunctions.udf.CIQ($B16, "IQ_TOTAL_OUTSTANDING_FILING_DATE", $D16,,,,  "USD")</f>
        <v>1427.7292500000001</v>
      </c>
      <c r="T16" s="1">
        <f>_xll.ciqfunctions.udf.CIQ($B16, "IQ_TOTAL_DEBT", $D16,,,,  "USD")</f>
        <v>107994</v>
      </c>
      <c r="U16" s="1">
        <f>_xll.ciqfunctions.udf.CIQ($B16, "IQ_PREF_DIV_OTHER",$D16,,,,  "USD")</f>
        <v>37</v>
      </c>
      <c r="V16" s="1">
        <f>_xll.ciqfunctions.udf.CIQ($B16, "IQ_COGS",$D16,,,,  "USD")</f>
        <v>28346</v>
      </c>
      <c r="W16" s="1">
        <f>_xll.ciqfunctions.udf.CIQ($B16, "IQ_AP",$D16,,,,  "USD")</f>
        <v>22717</v>
      </c>
      <c r="X16" s="1">
        <f>_xll.ciqfunctions.udf.CIQ($B16, "IQ_AR", $D16,,,,  "USD")</f>
        <v>10362</v>
      </c>
      <c r="Y16" s="1">
        <f>_xll.ciqfunctions.udf.CIQ($B16, "IQ_INVENTORY", $D16,,,,  "USD")</f>
        <v>11447</v>
      </c>
      <c r="Z16">
        <f>_xll.ciqfunctions.udf.CIQ($B16, "IQ_SGA", $D16,,,,  "USD")</f>
        <v>1870</v>
      </c>
      <c r="AA16">
        <f>_xll.ciqfunctions.udf.CIQ($B16, "IQ_TOTAL_REV_1YR_ANN_GROWTH", $D16,,,,  "USD")</f>
        <v>-1.9043000000000001</v>
      </c>
      <c r="AB16">
        <f>_xll.ciqfunctions.udf.CIQ($B16, "IQ_DA", $D16,,,,  "USD")</f>
        <v>0</v>
      </c>
      <c r="AC16">
        <f>_xll.ciqfunctions.udf.CIQ($B16, "IQ_NET_INTEREST_EXP",$D16,,,,  "USD")</f>
        <v>-89</v>
      </c>
      <c r="AD16">
        <f>_xll.ciqfunctions.udf.CIQ($B16, "IQ_NET_WORKING_CAP",$D16,,,,  "USD")</f>
        <v>-20788</v>
      </c>
      <c r="AE16">
        <f>_xll.ciqfunctions.udf.CIQ($B16, "IQ_CAPEX",$D16,,,,  "USD")</f>
        <v>-1462</v>
      </c>
      <c r="AF16" s="1" t="str">
        <f>_xll.ciqfunctions.udf.CIQ($B16, "IQ_CEO_NAME", $D16,,,,  "USD")</f>
        <v>Barra, Mary</v>
      </c>
      <c r="AG16">
        <f>_xll.ciqfunctions.udf.CIQ($B16, "IQ_INC_TAX",$D16,,,,  "USD")</f>
        <v>524</v>
      </c>
      <c r="AH16">
        <f>_xll.ciqfunctions.udf.CIQ($B16, "IQ_EFFECT_TAX_RATE",$D16,,,,  "USD")</f>
        <v>17.902200000000001</v>
      </c>
    </row>
    <row r="17" spans="1:34" x14ac:dyDescent="0.25">
      <c r="A17" t="str">
        <f>_xll.ciqfunctions.udf.CIQ(B17,"IQ_COMPANY_NAME",A$1)</f>
        <v>General Motors Company</v>
      </c>
      <c r="B17" s="3" t="s">
        <v>7</v>
      </c>
      <c r="C17" s="1" t="str">
        <f>_xll.ciqfunctions.udf.CIQ($B17, "IQ_INDUSTRY",$D17,,,, "USD")</f>
        <v>Automobiles</v>
      </c>
      <c r="D17" s="2" t="s">
        <v>57</v>
      </c>
      <c r="E17" s="1">
        <f>_xll.ciqfunctions.udf.CIQ($B17, "IQ_TOTAL_REV", $D17,,,, "USD")</f>
        <v>34878</v>
      </c>
      <c r="F17" s="1">
        <f>_xll.ciqfunctions.udf.CIQ($B17, "IQ_NI",$D17,,,,  "USD")</f>
        <v>2157</v>
      </c>
      <c r="G17" s="1">
        <f>_xll.ciqfunctions.udf.CIQ($B17, "IQ_CASH_EQUIV", $D17,,,,  "USD")</f>
        <v>11876</v>
      </c>
      <c r="H17" s="1">
        <f>_xll.ciqfunctions.udf.CIQ($B17, "IQ_CASH_ST_INVEST", $D17,,,,  "USD")</f>
        <v>17897</v>
      </c>
      <c r="I17" s="1">
        <f>_xll.ciqfunctions.udf.CIQ($B17, "IQ_TOTAL_CA", $D17,,,,  "USD")</f>
        <v>80090</v>
      </c>
      <c r="J17" s="1">
        <f>_xll.ciqfunctions.udf.CIQ($B17, "IQ_TOTAL_ASSETS",$D17,,,,  "USD")</f>
        <v>233132</v>
      </c>
      <c r="K17" s="1">
        <f>_xll.ciqfunctions.udf.CIQ($B17, "IQ_TOTAL_CL", $D17,,,,  "USD")</f>
        <v>85303</v>
      </c>
      <c r="L17" s="1">
        <f>_xll.ciqfunctions.udf.CIQ($B17, "IQ_TOTAL_LIAB", $D17,,,,  "USD")</f>
        <v>188494</v>
      </c>
      <c r="M17" s="1">
        <f>_xll.ciqfunctions.udf.CIQ($B17, "IQ_PREF_EQUITY",$D17,,,,  "USD")</f>
        <v>0</v>
      </c>
      <c r="N17" s="1">
        <f>_xll.ciqfunctions.udf.CIQ($B17, "IQ_TOTAL_COMMON_EQUITY",$D17,,,,  "USD")</f>
        <v>40765</v>
      </c>
      <c r="O17" s="1">
        <f>_xll.ciqfunctions.udf.CIQ($B17, "IQ_APIC", $D17,,,,  "USD")</f>
        <v>25661</v>
      </c>
      <c r="P17" s="1">
        <f>_xll.ciqfunctions.udf.CIQ($B17, "IQ_TOTAL_ASSETS", $D17,,,,  "USD")</f>
        <v>233132</v>
      </c>
      <c r="Q17" s="1">
        <f>_xll.ciqfunctions.udf.CIQ($B17, "IQ_RE", $D17,,,,  "USD")</f>
        <v>23939</v>
      </c>
      <c r="R17" s="1">
        <f>_xll.ciqfunctions.udf.CIQ($B17, "IQ_TOTAL_EQUITY", $D17,,,,  "USD")</f>
        <v>44638</v>
      </c>
      <c r="S17" s="1">
        <f>_xll.ciqfunctions.udf.CIQ($B17, "IQ_TOTAL_OUTSTANDING_FILING_DATE", $D17,,,,  "USD")</f>
        <v>1418.3928599999999</v>
      </c>
      <c r="T17" s="1">
        <f>_xll.ciqfunctions.udf.CIQ($B17, "IQ_TOTAL_DEBT", $D17,,,,  "USD")</f>
        <v>108586</v>
      </c>
      <c r="U17" s="1">
        <f>_xll.ciqfunctions.udf.CIQ($B17, "IQ_PREF_DIV_OTHER",$D17,,,,  "USD")</f>
        <v>38</v>
      </c>
      <c r="V17" s="1">
        <f>_xll.ciqfunctions.udf.CIQ($B17, "IQ_COGS",$D17,,,,  "USD")</f>
        <v>28296</v>
      </c>
      <c r="W17" s="1">
        <f>_xll.ciqfunctions.udf.CIQ($B17, "IQ_AP",$D17,,,,  "USD")</f>
        <v>24560</v>
      </c>
      <c r="X17" s="1">
        <f>_xll.ciqfunctions.udf.CIQ($B17, "IQ_AR", $D17,,,,  "USD")</f>
        <v>12116</v>
      </c>
      <c r="Y17" s="1">
        <f>_xll.ciqfunctions.udf.CIQ($B17, "IQ_INVENTORY", $D17,,,,  "USD")</f>
        <v>11108</v>
      </c>
      <c r="Z17">
        <f>_xll.ciqfunctions.udf.CIQ($B17, "IQ_SGA", $D17,,,,  "USD")</f>
        <v>1813</v>
      </c>
      <c r="AA17">
        <f>_xll.ciqfunctions.udf.CIQ($B17, "IQ_TOTAL_REV_1YR_ANN_GROWTH", $D17,,,,  "USD")</f>
        <v>-3.3824000000000001</v>
      </c>
      <c r="AB17">
        <f>_xll.ciqfunctions.udf.CIQ($B17, "IQ_DA", $D17,,,,  "USD")</f>
        <v>0</v>
      </c>
      <c r="AC17">
        <f>_xll.ciqfunctions.udf.CIQ($B17, "IQ_NET_INTEREST_EXP",$D17,,,,  "USD")</f>
        <v>-83</v>
      </c>
      <c r="AD17">
        <f>_xll.ciqfunctions.udf.CIQ($B17, "IQ_NET_WORKING_CAP",$D17,,,,  "USD")</f>
        <v>-20875</v>
      </c>
      <c r="AE17">
        <f>_xll.ciqfunctions.udf.CIQ($B17, "IQ_CAPEX",$D17,,,,  "USD")</f>
        <v>-2014</v>
      </c>
      <c r="AF17" s="1" t="str">
        <f>_xll.ciqfunctions.udf.CIQ($B17, "IQ_CEO_NAME", $D17,,,,  "USD")</f>
        <v>Barra, Mary</v>
      </c>
      <c r="AG17">
        <f>_xll.ciqfunctions.udf.CIQ($B17, "IQ_INC_TAX",$D17,,,,  "USD")</f>
        <v>137</v>
      </c>
      <c r="AH17">
        <f>_xll.ciqfunctions.udf.CIQ($B17, "IQ_EFFECT_TAX_RATE",$D17,,,,  "USD")</f>
        <v>6.0034999999999998</v>
      </c>
    </row>
    <row r="18" spans="1:34" x14ac:dyDescent="0.25">
      <c r="A18" t="str">
        <f>_xll.ciqfunctions.udf.CIQ(B18,"IQ_COMPANY_NAME",A$1)</f>
        <v>General Motors Company</v>
      </c>
      <c r="B18" s="3" t="s">
        <v>7</v>
      </c>
      <c r="C18" s="1" t="str">
        <f>_xll.ciqfunctions.udf.CIQ($B18, "IQ_INDUSTRY",$D18,,,, "USD")</f>
        <v>Automobiles</v>
      </c>
      <c r="D18" s="2" t="s">
        <v>58</v>
      </c>
      <c r="E18" s="1">
        <f>_xll.ciqfunctions.udf.CIQ($B18, "IQ_TOTAL_REV", $D18,,,, "USD")</f>
        <v>38399</v>
      </c>
      <c r="F18" s="1">
        <f>_xll.ciqfunctions.udf.CIQ($B18, "IQ_NI",$D18,,,,  "USD")</f>
        <v>2044</v>
      </c>
      <c r="G18" s="1">
        <f>_xll.ciqfunctions.udf.CIQ($B18, "IQ_CASH_EQUIV", $D18,,,,  "USD")</f>
        <v>15944</v>
      </c>
      <c r="H18" s="1">
        <f>_xll.ciqfunctions.udf.CIQ($B18, "IQ_CASH_ST_INVEST", $D18,,,,  "USD")</f>
        <v>22445</v>
      </c>
      <c r="I18" s="1">
        <f>_xll.ciqfunctions.udf.CIQ($B18, "IQ_TOTAL_CA", $D18,,,,  "USD")</f>
        <v>75293</v>
      </c>
      <c r="J18" s="1">
        <f>_xll.ciqfunctions.udf.CIQ($B18, "IQ_TOTAL_ASSETS",$D18,,,,  "USD")</f>
        <v>227339</v>
      </c>
      <c r="K18" s="1">
        <f>_xll.ciqfunctions.udf.CIQ($B18, "IQ_TOTAL_CL", $D18,,,,  "USD")</f>
        <v>82237</v>
      </c>
      <c r="L18" s="1">
        <f>_xll.ciqfunctions.udf.CIQ($B18, "IQ_TOTAL_LIAB", $D18,,,,  "USD")</f>
        <v>184562</v>
      </c>
      <c r="M18" s="1">
        <f>_xll.ciqfunctions.udf.CIQ($B18, "IQ_PREF_EQUITY",$D18,,,,  "USD")</f>
        <v>0</v>
      </c>
      <c r="N18" s="1">
        <f>_xll.ciqfunctions.udf.CIQ($B18, "IQ_TOTAL_COMMON_EQUITY",$D18,,,,  "USD")</f>
        <v>38860</v>
      </c>
      <c r="O18" s="1">
        <f>_xll.ciqfunctions.udf.CIQ($B18, "IQ_APIC", $D18,,,,  "USD")</f>
        <v>25563</v>
      </c>
      <c r="P18" s="1">
        <f>_xll.ciqfunctions.udf.CIQ($B18, "IQ_TOTAL_ASSETS", $D18,,,,  "USD")</f>
        <v>227339</v>
      </c>
      <c r="Q18" s="1">
        <f>_xll.ciqfunctions.udf.CIQ($B18, "IQ_RE", $D18,,,,  "USD")</f>
        <v>22322</v>
      </c>
      <c r="R18" s="1">
        <f>_xll.ciqfunctions.udf.CIQ($B18, "IQ_TOTAL_EQUITY", $D18,,,,  "USD")</f>
        <v>42777</v>
      </c>
      <c r="S18" s="1">
        <f>_xll.ciqfunctions.udf.CIQ($B18, "IQ_TOTAL_OUTSTANDING_FILING_DATE", $D18,,,,  "USD")</f>
        <v>1409.47893</v>
      </c>
      <c r="T18" s="1">
        <f>_xll.ciqfunctions.udf.CIQ($B18, "IQ_TOTAL_DEBT", $D18,,,,  "USD")</f>
        <v>104951</v>
      </c>
      <c r="U18" s="1">
        <f>_xll.ciqfunctions.udf.CIQ($B18, "IQ_PREF_DIV_OTHER",$D18,,,,  "USD")</f>
        <v>38</v>
      </c>
      <c r="V18" s="1">
        <f>_xll.ciqfunctions.udf.CIQ($B18, "IQ_COGS",$D18,,,,  "USD")</f>
        <v>31868</v>
      </c>
      <c r="W18" s="1">
        <f>_xll.ciqfunctions.udf.CIQ($B18, "IQ_AP",$D18,,,,  "USD")</f>
        <v>22297</v>
      </c>
      <c r="X18" s="1">
        <f>_xll.ciqfunctions.udf.CIQ($B18, "IQ_AR", $D18,,,,  "USD")</f>
        <v>6549</v>
      </c>
      <c r="Y18" s="1">
        <f>_xll.ciqfunctions.udf.CIQ($B18, "IQ_INVENTORY", $D18,,,,  "USD")</f>
        <v>9816</v>
      </c>
      <c r="Z18">
        <f>_xll.ciqfunctions.udf.CIQ($B18, "IQ_SGA", $D18,,,,  "USD")</f>
        <v>2013</v>
      </c>
      <c r="AA18">
        <f>_xll.ciqfunctions.udf.CIQ($B18, "IQ_TOTAL_REV_1YR_ANN_GROWTH", $D18,,,,  "USD")</f>
        <v>1.8136000000000001</v>
      </c>
      <c r="AB18">
        <f>_xll.ciqfunctions.udf.CIQ($B18, "IQ_DA", $D18,,,,  "USD")</f>
        <v>0</v>
      </c>
      <c r="AC18">
        <f>_xll.ciqfunctions.udf.CIQ($B18, "IQ_NET_INTEREST_EXP",$D18,,,,  "USD")</f>
        <v>-68</v>
      </c>
      <c r="AD18">
        <f>_xll.ciqfunctions.udf.CIQ($B18, "IQ_NET_WORKING_CAP",$D18,,,,  "USD")</f>
        <v>-28454</v>
      </c>
      <c r="AE18">
        <f>_xll.ciqfunctions.udf.CIQ($B18, "IQ_CAPEX",$D18,,,,  "USD")</f>
        <v>-2199</v>
      </c>
      <c r="AF18" s="1" t="str">
        <f>_xll.ciqfunctions.udf.CIQ($B18, "IQ_CEO_NAME", $D18,,,,  "USD")</f>
        <v>Barra, Mary</v>
      </c>
      <c r="AG18">
        <f>_xll.ciqfunctions.udf.CIQ($B18, "IQ_INC_TAX",$D18,,,,  "USD")</f>
        <v>-611</v>
      </c>
      <c r="AH18" t="str">
        <f>_xll.ciqfunctions.udf.CIQ($B18, "IQ_EFFECT_TAX_RATE",$D18,,,,  "USD")</f>
        <v>NM</v>
      </c>
    </row>
    <row r="19" spans="1:34" x14ac:dyDescent="0.25">
      <c r="A19" t="str">
        <f>_xll.ciqfunctions.udf.CIQ(B19,"IQ_COMPANY_NAME",A$1)</f>
        <v>General Motors Company</v>
      </c>
      <c r="B19" s="3" t="s">
        <v>7</v>
      </c>
      <c r="C19" s="1" t="str">
        <f>_xll.ciqfunctions.udf.CIQ($B19, "IQ_INDUSTRY",$D19,,,, "USD")</f>
        <v>Automobiles</v>
      </c>
      <c r="D19" s="2" t="s">
        <v>59</v>
      </c>
      <c r="E19" s="1">
        <f>_xll.ciqfunctions.udf.CIQ($B19, "IQ_TOTAL_REV", $D19,,,, "USD")</f>
        <v>35791</v>
      </c>
      <c r="F19" s="1">
        <f>_xll.ciqfunctions.udf.CIQ($B19, "IQ_NI",$D19,,,,  "USD")</f>
        <v>2534</v>
      </c>
      <c r="G19" s="1">
        <f>_xll.ciqfunctions.udf.CIQ($B19, "IQ_CASH_EQUIV", $D19,,,,  "USD")</f>
        <v>13935</v>
      </c>
      <c r="H19" s="1">
        <f>_xll.ciqfunctions.udf.CIQ($B19, "IQ_CASH_ST_INVEST", $D19,,,,  "USD")</f>
        <v>19851</v>
      </c>
      <c r="I19" s="1">
        <f>_xll.ciqfunctions.udf.CIQ($B19, "IQ_TOTAL_CA", $D19,,,,  "USD")</f>
        <v>74848</v>
      </c>
      <c r="J19" s="1">
        <f>_xll.ciqfunctions.udf.CIQ($B19, "IQ_TOTAL_ASSETS",$D19,,,,  "USD")</f>
        <v>225711</v>
      </c>
      <c r="K19" s="1">
        <f>_xll.ciqfunctions.udf.CIQ($B19, "IQ_TOTAL_CL", $D19,,,,  "USD")</f>
        <v>84116</v>
      </c>
      <c r="L19" s="1">
        <f>_xll.ciqfunctions.udf.CIQ($B19, "IQ_TOTAL_LIAB", $D19,,,,  "USD")</f>
        <v>184803</v>
      </c>
      <c r="M19" s="1">
        <f>_xll.ciqfunctions.udf.CIQ($B19, "IQ_PREF_EQUITY",$D19,,,,  "USD")</f>
        <v>0</v>
      </c>
      <c r="N19" s="1">
        <f>_xll.ciqfunctions.udf.CIQ($B19, "IQ_TOTAL_COMMON_EQUITY",$D19,,,,  "USD")</f>
        <v>38061</v>
      </c>
      <c r="O19" s="1">
        <f>_xll.ciqfunctions.udf.CIQ($B19, "IQ_APIC", $D19,,,,  "USD")</f>
        <v>25503</v>
      </c>
      <c r="P19" s="1">
        <f>_xll.ciqfunctions.udf.CIQ($B19, "IQ_TOTAL_ASSETS", $D19,,,,  "USD")</f>
        <v>225711</v>
      </c>
      <c r="Q19" s="1">
        <f>_xll.ciqfunctions.udf.CIQ($B19, "IQ_RE", $D19,,,,  "USD")</f>
        <v>20865</v>
      </c>
      <c r="R19" s="1">
        <f>_xll.ciqfunctions.udf.CIQ($B19, "IQ_TOTAL_EQUITY", $D19,,,,  "USD")</f>
        <v>40908</v>
      </c>
      <c r="S19" s="1">
        <f>_xll.ciqfunctions.udf.CIQ($B19, "IQ_TOTAL_OUTSTANDING_FILING_DATE", $D19,,,,  "USD")</f>
        <v>1411.40363</v>
      </c>
      <c r="T19" s="1">
        <f>_xll.ciqfunctions.udf.CIQ($B19, "IQ_TOTAL_DEBT", $D19,,,,  "USD")</f>
        <v>102340</v>
      </c>
      <c r="U19" s="1">
        <f>_xll.ciqfunctions.udf.CIQ($B19, "IQ_PREF_DIV_OTHER",$D19,,,,  "USD")</f>
        <v>31</v>
      </c>
      <c r="V19" s="1">
        <f>_xll.ciqfunctions.udf.CIQ($B19, "IQ_COGS",$D19,,,,  "USD")</f>
        <v>28525</v>
      </c>
      <c r="W19" s="1">
        <f>_xll.ciqfunctions.udf.CIQ($B19, "IQ_AP",$D19,,,,  "USD")</f>
        <v>25147</v>
      </c>
      <c r="X19" s="1">
        <f>_xll.ciqfunctions.udf.CIQ($B19, "IQ_AR", $D19,,,,  "USD")</f>
        <v>10376</v>
      </c>
      <c r="Y19" s="1">
        <f>_xll.ciqfunctions.udf.CIQ($B19, "IQ_INVENTORY", $D19,,,,  "USD")</f>
        <v>11334</v>
      </c>
      <c r="Z19">
        <f>_xll.ciqfunctions.udf.CIQ($B19, "IQ_SGA", $D19,,,,  "USD")</f>
        <v>1743</v>
      </c>
      <c r="AA19">
        <f>_xll.ciqfunctions.udf.CIQ($B19, "IQ_TOTAL_REV_1YR_ANN_GROWTH", $D19,,,,  "USD")</f>
        <v>6.4478999999999997</v>
      </c>
      <c r="AB19">
        <f>_xll.ciqfunctions.udf.CIQ($B19, "IQ_DA", $D19,,,,  "USD")</f>
        <v>0</v>
      </c>
      <c r="AC19">
        <f>_xll.ciqfunctions.udf.CIQ($B19, "IQ_NET_INTEREST_EXP",$D19,,,,  "USD")</f>
        <v>-79</v>
      </c>
      <c r="AD19">
        <f>_xll.ciqfunctions.udf.CIQ($B19, "IQ_NET_WORKING_CAP",$D19,,,,  "USD")</f>
        <v>-26204</v>
      </c>
      <c r="AE19">
        <f>_xll.ciqfunctions.udf.CIQ($B19, "IQ_CAPEX",$D19,,,,  "USD")</f>
        <v>-2211</v>
      </c>
      <c r="AF19" s="1" t="str">
        <f>_xll.ciqfunctions.udf.CIQ($B19, "IQ_CEO_NAME", $D19,,,,  "USD")</f>
        <v>Barra, Mary</v>
      </c>
      <c r="AG19">
        <f>_xll.ciqfunctions.udf.CIQ($B19, "IQ_INC_TAX",$D19,,,,  "USD")</f>
        <v>100</v>
      </c>
      <c r="AH19">
        <f>_xll.ciqfunctions.udf.CIQ($B19, "IQ_EFFECT_TAX_RATE",$D19,,,,  "USD")</f>
        <v>3.8022</v>
      </c>
    </row>
    <row r="20" spans="1:34" x14ac:dyDescent="0.25">
      <c r="A20" t="str">
        <f>_xll.ciqfunctions.udf.CIQ(B20,"IQ_COMPANY_NAME",A$1)</f>
        <v>General Motors Company</v>
      </c>
      <c r="B20" s="3" t="s">
        <v>7</v>
      </c>
      <c r="C20" s="1" t="str">
        <f>_xll.ciqfunctions.udf.CIQ($B20, "IQ_INDUSTRY",$D20,,,, "USD")</f>
        <v>Automobiles</v>
      </c>
      <c r="D20" s="2" t="s">
        <v>60</v>
      </c>
      <c r="E20" s="1">
        <f>_xll.ciqfunctions.udf.CIQ($B20, "IQ_TOTAL_REV", $D20,,,, "USD")</f>
        <v>36760</v>
      </c>
      <c r="F20" s="1">
        <f>_xll.ciqfunctions.udf.CIQ($B20, "IQ_NI",$D20,,,,  "USD")</f>
        <v>2390</v>
      </c>
      <c r="G20" s="1">
        <f>_xll.ciqfunctions.udf.CIQ($B20, "IQ_CASH_EQUIV", $D20,,,,  "USD")</f>
        <v>11087</v>
      </c>
      <c r="H20" s="1">
        <f>_xll.ciqfunctions.udf.CIQ($B20, "IQ_CASH_ST_INVEST", $D20,,,,  "USD")</f>
        <v>18011</v>
      </c>
      <c r="I20" s="1">
        <f>_xll.ciqfunctions.udf.CIQ($B20, "IQ_TOTAL_CA", $D20,,,,  "USD")</f>
        <v>70451</v>
      </c>
      <c r="J20" s="1">
        <f>_xll.ciqfunctions.udf.CIQ($B20, "IQ_TOTAL_ASSETS",$D20,,,,  "USD")</f>
        <v>218641</v>
      </c>
      <c r="K20" s="1">
        <f>_xll.ciqfunctions.udf.CIQ($B20, "IQ_TOTAL_CL", $D20,,,,  "USD")</f>
        <v>80292</v>
      </c>
      <c r="L20" s="1">
        <f>_xll.ciqfunctions.udf.CIQ($B20, "IQ_TOTAL_LIAB", $D20,,,,  "USD")</f>
        <v>180005</v>
      </c>
      <c r="M20" s="1">
        <f>_xll.ciqfunctions.udf.CIQ($B20, "IQ_PREF_EQUITY",$D20,,,,  "USD")</f>
        <v>0</v>
      </c>
      <c r="N20" s="1">
        <f>_xll.ciqfunctions.udf.CIQ($B20, "IQ_TOTAL_COMMON_EQUITY",$D20,,,,  "USD")</f>
        <v>36181</v>
      </c>
      <c r="O20" s="1">
        <f>_xll.ciqfunctions.udf.CIQ($B20, "IQ_APIC", $D20,,,,  "USD")</f>
        <v>25465</v>
      </c>
      <c r="P20" s="1">
        <f>_xll.ciqfunctions.udf.CIQ($B20, "IQ_TOTAL_ASSETS", $D20,,,,  "USD")</f>
        <v>218641</v>
      </c>
      <c r="Q20" s="1">
        <f>_xll.ciqfunctions.udf.CIQ($B20, "IQ_RE", $D20,,,,  "USD")</f>
        <v>18873</v>
      </c>
      <c r="R20" s="1">
        <f>_xll.ciqfunctions.udf.CIQ($B20, "IQ_TOTAL_EQUITY", $D20,,,,  "USD")</f>
        <v>38636</v>
      </c>
      <c r="S20" s="1">
        <f>_xll.ciqfunctions.udf.CIQ($B20, "IQ_TOTAL_OUTSTANDING_FILING_DATE", $D20,,,,  "USD")</f>
        <v>1410.88832</v>
      </c>
      <c r="T20" s="1">
        <f>_xll.ciqfunctions.udf.CIQ($B20, "IQ_TOTAL_DEBT", $D20,,,,  "USD")</f>
        <v>98259</v>
      </c>
      <c r="U20" s="1">
        <f>_xll.ciqfunctions.udf.CIQ($B20, "IQ_PREF_DIV_OTHER",$D20,,,,  "USD")</f>
        <v>15</v>
      </c>
      <c r="V20" s="1">
        <f>_xll.ciqfunctions.udf.CIQ($B20, "IQ_COGS",$D20,,,,  "USD")</f>
        <v>29875</v>
      </c>
      <c r="W20" s="1">
        <f>_xll.ciqfunctions.udf.CIQ($B20, "IQ_AP",$D20,,,,  "USD")</f>
        <v>24660</v>
      </c>
      <c r="X20" s="1">
        <f>_xll.ciqfunctions.udf.CIQ($B20, "IQ_AR", $D20,,,,  "USD")</f>
        <v>9663</v>
      </c>
      <c r="Y20" s="1">
        <f>_xll.ciqfunctions.udf.CIQ($B20, "IQ_INVENTORY", $D20,,,,  "USD")</f>
        <v>10833</v>
      </c>
      <c r="Z20">
        <f>_xll.ciqfunctions.udf.CIQ($B20, "IQ_SGA", $D20,,,,  "USD")</f>
        <v>1796</v>
      </c>
      <c r="AA20">
        <f>_xll.ciqfunctions.udf.CIQ($B20, "IQ_TOTAL_REV_1YR_ANN_GROWTH", $D20,,,,  "USD")</f>
        <v>-0.60570000000000002</v>
      </c>
      <c r="AB20">
        <f>_xll.ciqfunctions.udf.CIQ($B20, "IQ_DA", $D20,,,,  "USD")</f>
        <v>0</v>
      </c>
      <c r="AC20">
        <f>_xll.ciqfunctions.udf.CIQ($B20, "IQ_NET_INTEREST_EXP",$D20,,,,  "USD")</f>
        <v>-87</v>
      </c>
      <c r="AD20">
        <f>_xll.ciqfunctions.udf.CIQ($B20, "IQ_NET_WORKING_CAP",$D20,,,,  "USD")</f>
        <v>-25045</v>
      </c>
      <c r="AE20">
        <f>_xll.ciqfunctions.udf.CIQ($B20, "IQ_CAPEX",$D20,,,,  "USD")</f>
        <v>-2079</v>
      </c>
      <c r="AF20" s="1" t="str">
        <f>_xll.ciqfunctions.udf.CIQ($B20, "IQ_CEO_NAME", $D20,,,,  "USD")</f>
        <v>Barra, Mary</v>
      </c>
      <c r="AG20">
        <f>_xll.ciqfunctions.udf.CIQ($B20, "IQ_INC_TAX",$D20,,,,  "USD")</f>
        <v>519</v>
      </c>
      <c r="AH20">
        <f>_xll.ciqfunctions.udf.CIQ($B20, "IQ_EFFECT_TAX_RATE",$D20,,,,  "USD")</f>
        <v>17.989599999999999</v>
      </c>
    </row>
    <row r="21" spans="1:34" x14ac:dyDescent="0.25">
      <c r="A21" t="str">
        <f>_xll.ciqfunctions.udf.CIQ(B21,"IQ_COMPANY_NAME",A$1)</f>
        <v>General Motors Company</v>
      </c>
      <c r="B21" s="3" t="s">
        <v>7</v>
      </c>
      <c r="C21" s="1" t="str">
        <f>_xll.ciqfunctions.udf.CIQ($B21, "IQ_INDUSTRY",$D21,,,, "USD")</f>
        <v>Automobiles</v>
      </c>
      <c r="D21" s="2" t="s">
        <v>61</v>
      </c>
      <c r="E21" s="1">
        <f>_xll.ciqfunctions.udf.CIQ($B21, "IQ_TOTAL_REV", $D21,,,, "USD")</f>
        <v>36099</v>
      </c>
      <c r="F21" s="1">
        <f>_xll.ciqfunctions.udf.CIQ($B21, "IQ_NI",$D21,,,,  "USD")</f>
        <v>1046</v>
      </c>
      <c r="G21" s="1">
        <f>_xll.ciqfunctions.udf.CIQ($B21, "IQ_CASH_EQUIV", $D21,,,,  "USD")</f>
        <v>10056</v>
      </c>
      <c r="H21" s="1">
        <f>_xll.ciqfunctions.udf.CIQ($B21, "IQ_CASH_ST_INVEST", $D21,,,,  "USD")</f>
        <v>17166</v>
      </c>
      <c r="I21" s="1">
        <f>_xll.ciqfunctions.udf.CIQ($B21, "IQ_TOTAL_CA", $D21,,,,  "USD")</f>
        <v>71435</v>
      </c>
      <c r="J21" s="1">
        <f>_xll.ciqfunctions.udf.CIQ($B21, "IQ_TOTAL_ASSETS",$D21,,,,  "USD")</f>
        <v>218726</v>
      </c>
      <c r="K21" s="1">
        <f>_xll.ciqfunctions.udf.CIQ($B21, "IQ_TOTAL_CL", $D21,,,,  "USD")</f>
        <v>82716</v>
      </c>
      <c r="L21" s="1">
        <f>_xll.ciqfunctions.udf.CIQ($B21, "IQ_TOTAL_LIAB", $D21,,,,  "USD")</f>
        <v>183268</v>
      </c>
      <c r="M21" s="1">
        <f>_xll.ciqfunctions.udf.CIQ($B21, "IQ_PREF_EQUITY",$D21,,,,  "USD")</f>
        <v>0</v>
      </c>
      <c r="N21" s="1">
        <f>_xll.ciqfunctions.udf.CIQ($B21, "IQ_TOTAL_COMMON_EQUITY",$D21,,,,  "USD")</f>
        <v>34298</v>
      </c>
      <c r="O21" s="1">
        <f>_xll.ciqfunctions.udf.CIQ($B21, "IQ_APIC", $D21,,,,  "USD")</f>
        <v>25337</v>
      </c>
      <c r="P21" s="1">
        <f>_xll.ciqfunctions.udf.CIQ($B21, "IQ_TOTAL_ASSETS", $D21,,,,  "USD")</f>
        <v>218726</v>
      </c>
      <c r="Q21" s="1">
        <f>_xll.ciqfunctions.udf.CIQ($B21, "IQ_RE", $D21,,,,  "USD")</f>
        <v>17028</v>
      </c>
      <c r="R21" s="1">
        <f>_xll.ciqfunctions.udf.CIQ($B21, "IQ_TOTAL_EQUITY", $D21,,,,  "USD")</f>
        <v>35458</v>
      </c>
      <c r="S21" s="1">
        <f>_xll.ciqfunctions.udf.CIQ($B21, "IQ_TOTAL_OUTSTANDING_FILING_DATE", $D21,,,,  "USD")</f>
        <v>1409.2325699999999</v>
      </c>
      <c r="T21" s="1">
        <f>_xll.ciqfunctions.udf.CIQ($B21, "IQ_TOTAL_DEBT", $D21,,,,  "USD")</f>
        <v>98818</v>
      </c>
      <c r="U21" s="1">
        <f>_xll.ciqfunctions.udf.CIQ($B21, "IQ_PREF_DIV_OTHER",$D21,,,,  "USD")</f>
        <v>14</v>
      </c>
      <c r="V21" s="1">
        <f>_xll.ciqfunctions.udf.CIQ($B21, "IQ_COGS",$D21,,,,  "USD")</f>
        <v>29242</v>
      </c>
      <c r="W21" s="1">
        <f>_xll.ciqfunctions.udf.CIQ($B21, "IQ_AP",$D21,,,,  "USD")</f>
        <v>26039</v>
      </c>
      <c r="X21" s="1">
        <f>_xll.ciqfunctions.udf.CIQ($B21, "IQ_AR", $D21,,,,  "USD")</f>
        <v>10769</v>
      </c>
      <c r="Y21" s="1">
        <f>_xll.ciqfunctions.udf.CIQ($B21, "IQ_INVENTORY", $D21,,,,  "USD")</f>
        <v>11461</v>
      </c>
      <c r="Z21">
        <f>_xll.ciqfunctions.udf.CIQ($B21, "IQ_SGA", $D21,,,,  "USD")</f>
        <v>1918</v>
      </c>
      <c r="AA21">
        <f>_xll.ciqfunctions.udf.CIQ($B21, "IQ_TOTAL_REV_1YR_ANN_GROWTH", $D21,,,,  "USD")</f>
        <v>-3.1316000000000002</v>
      </c>
      <c r="AB21">
        <f>_xll.ciqfunctions.udf.CIQ($B21, "IQ_DA", $D21,,,,  "USD")</f>
        <v>0</v>
      </c>
      <c r="AC21">
        <f>_xll.ciqfunctions.udf.CIQ($B21, "IQ_NET_INTEREST_EXP",$D21,,,,  "USD")</f>
        <v>-86</v>
      </c>
      <c r="AD21">
        <f>_xll.ciqfunctions.udf.CIQ($B21, "IQ_NET_WORKING_CAP",$D21,,,,  "USD")</f>
        <v>-24106</v>
      </c>
      <c r="AE21">
        <f>_xll.ciqfunctions.udf.CIQ($B21, "IQ_CAPEX",$D21,,,,  "USD")</f>
        <v>-2272</v>
      </c>
      <c r="AF21" s="1" t="str">
        <f>_xll.ciqfunctions.udf.CIQ($B21, "IQ_CEO_NAME", $D21,,,,  "USD")</f>
        <v>Barra, Mary</v>
      </c>
      <c r="AG21">
        <f>_xll.ciqfunctions.udf.CIQ($B21, "IQ_INC_TAX",$D21,,,,  "USD")</f>
        <v>466</v>
      </c>
      <c r="AH21">
        <f>_xll.ciqfunctions.udf.CIQ($B21, "IQ_EFFECT_TAX_RATE",$D21,,,,  "USD")</f>
        <v>29.5685</v>
      </c>
    </row>
    <row r="22" spans="1:34" x14ac:dyDescent="0.25">
      <c r="A22" t="str">
        <f>_xll.ciqfunctions.udf.CIQ(B22,"IQ_COMPANY_NAME",A$1)</f>
        <v>General Motors Company</v>
      </c>
      <c r="B22" s="3" t="s">
        <v>7</v>
      </c>
      <c r="C22" s="1" t="str">
        <f>_xll.ciqfunctions.udf.CIQ($B22, "IQ_INDUSTRY",$D22,,,, "USD")</f>
        <v>Automobiles</v>
      </c>
      <c r="D22" s="2" t="s">
        <v>62</v>
      </c>
      <c r="E22" s="1">
        <f>_xll.ciqfunctions.udf.CIQ($B22, "IQ_TOTAL_REV", $D22,,,, "USD")</f>
        <v>37715</v>
      </c>
      <c r="F22" s="1">
        <f>_xll.ciqfunctions.udf.CIQ($B22, "IQ_NI",$D22,,,,  "USD")</f>
        <v>-5151</v>
      </c>
      <c r="G22" s="1">
        <f>_xll.ciqfunctions.udf.CIQ($B22, "IQ_CASH_EQUIV", $D22,,,,  "USD")</f>
        <v>11212</v>
      </c>
      <c r="H22" s="1">
        <f>_xll.ciqfunctions.udf.CIQ($B22, "IQ_CASH_ST_INVEST", $D22,,,,  "USD")</f>
        <v>19525</v>
      </c>
      <c r="I22" s="1">
        <f>_xll.ciqfunctions.udf.CIQ($B22, "IQ_TOTAL_CA", $D22,,,,  "USD")</f>
        <v>68744</v>
      </c>
      <c r="J22" s="1">
        <f>_xll.ciqfunctions.udf.CIQ($B22, "IQ_TOTAL_ASSETS",$D22,,,,  "USD")</f>
        <v>212482</v>
      </c>
      <c r="K22" s="1">
        <f>_xll.ciqfunctions.udf.CIQ($B22, "IQ_TOTAL_CL", $D22,,,,  "USD")</f>
        <v>76890</v>
      </c>
      <c r="L22" s="1">
        <f>_xll.ciqfunctions.udf.CIQ($B22, "IQ_TOTAL_LIAB", $D22,,,,  "USD")</f>
        <v>176282</v>
      </c>
      <c r="M22" s="1">
        <f>_xll.ciqfunctions.udf.CIQ($B22, "IQ_PREF_EQUITY",$D22,,,,  "USD")</f>
        <v>0</v>
      </c>
      <c r="N22" s="1">
        <f>_xll.ciqfunctions.udf.CIQ($B22, "IQ_TOTAL_COMMON_EQUITY",$D22,,,,  "USD")</f>
        <v>35001</v>
      </c>
      <c r="O22" s="1">
        <f>_xll.ciqfunctions.udf.CIQ($B22, "IQ_APIC", $D22,,,,  "USD")</f>
        <v>25371</v>
      </c>
      <c r="P22" s="1">
        <f>_xll.ciqfunctions.udf.CIQ($B22, "IQ_TOTAL_ASSETS", $D22,,,,  "USD")</f>
        <v>212482</v>
      </c>
      <c r="Q22" s="1">
        <f>_xll.ciqfunctions.udf.CIQ($B22, "IQ_RE", $D22,,,,  "USD")</f>
        <v>17627</v>
      </c>
      <c r="R22" s="1">
        <f>_xll.ciqfunctions.udf.CIQ($B22, "IQ_TOTAL_EQUITY", $D22,,,,  "USD")</f>
        <v>36200</v>
      </c>
      <c r="S22" s="1">
        <f>_xll.ciqfunctions.udf.CIQ($B22, "IQ_TOTAL_OUTSTANDING_FILING_DATE", $D22,,,,  "USD")</f>
        <v>1400</v>
      </c>
      <c r="T22" s="1">
        <f>_xll.ciqfunctions.udf.CIQ($B22, "IQ_TOTAL_DEBT", $D22,,,,  "USD")</f>
        <v>94219</v>
      </c>
      <c r="U22" s="1">
        <f>_xll.ciqfunctions.udf.CIQ($B22, "IQ_PREF_DIV_OTHER",$D22,,,,  "USD")</f>
        <v>14</v>
      </c>
      <c r="V22" s="1">
        <f>_xll.ciqfunctions.udf.CIQ($B22, "IQ_COGS",$D22,,,,  "USD")</f>
        <v>29681</v>
      </c>
      <c r="W22" s="1">
        <f>_xll.ciqfunctions.udf.CIQ($B22, "IQ_AP",$D22,,,,  "USD")</f>
        <v>23929</v>
      </c>
      <c r="X22" s="1">
        <f>_xll.ciqfunctions.udf.CIQ($B22, "IQ_AR", $D22,,,,  "USD")</f>
        <v>8164</v>
      </c>
      <c r="Y22" s="1">
        <f>_xll.ciqfunctions.udf.CIQ($B22, "IQ_INVENTORY", $D22,,,,  "USD")</f>
        <v>10663</v>
      </c>
      <c r="Z22">
        <f>_xll.ciqfunctions.udf.CIQ($B22, "IQ_SGA", $D22,,,,  "USD")</f>
        <v>2118</v>
      </c>
      <c r="AA22">
        <f>_xll.ciqfunctions.udf.CIQ($B22, "IQ_TOTAL_REV_1YR_ANN_GROWTH", $D22,,,,  "USD")</f>
        <v>-5.4668000000000001</v>
      </c>
      <c r="AB22">
        <f>_xll.ciqfunctions.udf.CIQ($B22, "IQ_DA", $D22,,,,  "USD")</f>
        <v>0</v>
      </c>
      <c r="AC22">
        <f>_xll.ciqfunctions.udf.CIQ($B22, "IQ_NET_INTEREST_EXP",$D22,,,,  "USD")</f>
        <v>-63</v>
      </c>
      <c r="AD22">
        <f>_xll.ciqfunctions.udf.CIQ($B22, "IQ_NET_WORKING_CAP",$D22,,,,  "USD")</f>
        <v>-25156</v>
      </c>
      <c r="AE22">
        <f>_xll.ciqfunctions.udf.CIQ($B22, "IQ_CAPEX",$D22,,,,  "USD")</f>
        <v>-2100</v>
      </c>
      <c r="AF22" s="1" t="str">
        <f>_xll.ciqfunctions.udf.CIQ($B22, "IQ_CEO_NAME", $D22,,,,  "USD")</f>
        <v>Barra, Mary</v>
      </c>
      <c r="AG22">
        <f>_xll.ciqfunctions.udf.CIQ($B22, "IQ_INC_TAX",$D22,,,,  "USD")</f>
        <v>7896</v>
      </c>
      <c r="AH22">
        <f>_xll.ciqfunctions.udf.CIQ($B22, "IQ_EFFECT_TAX_RATE",$D22,,,,  "USD")</f>
        <v>263.81549999999999</v>
      </c>
    </row>
    <row r="23" spans="1:34" x14ac:dyDescent="0.25">
      <c r="A23" t="str">
        <f>_xll.ciqfunctions.udf.CIQ(B23,"IQ_COMPANY_NAME",A$1)</f>
        <v>General Motors Company</v>
      </c>
      <c r="B23" s="3" t="s">
        <v>7</v>
      </c>
      <c r="C23" s="1" t="str">
        <f>_xll.ciqfunctions.udf.CIQ($B23, "IQ_INDUSTRY",$D23,,,, "USD")</f>
        <v>Automobiles</v>
      </c>
      <c r="D23" s="2" t="s">
        <v>63</v>
      </c>
      <c r="E23" s="1">
        <f>_xll.ciqfunctions.udf.CIQ($B23, "IQ_TOTAL_REV", $D23,,,, "USD")</f>
        <v>33623</v>
      </c>
      <c r="F23" s="1">
        <f>_xll.ciqfunctions.udf.CIQ($B23, "IQ_NI",$D23,,,,  "USD")</f>
        <v>-2981</v>
      </c>
      <c r="G23" s="1">
        <f>_xll.ciqfunctions.udf.CIQ($B23, "IQ_CASH_EQUIV", $D23,,,,  "USD")</f>
        <v>8792</v>
      </c>
      <c r="H23" s="1">
        <f>_xll.ciqfunctions.udf.CIQ($B23, "IQ_CASH_ST_INVEST", $D23,,,,  "USD")</f>
        <v>17246</v>
      </c>
      <c r="I23" s="1">
        <f>_xll.ciqfunctions.udf.CIQ($B23, "IQ_TOTAL_CA", $D23,,,,  "USD")</f>
        <v>76618</v>
      </c>
      <c r="J23" s="1">
        <f>_xll.ciqfunctions.udf.CIQ($B23, "IQ_TOTAL_ASSETS",$D23,,,,  "USD")</f>
        <v>229502</v>
      </c>
      <c r="K23" s="1">
        <f>_xll.ciqfunctions.udf.CIQ($B23, "IQ_TOTAL_CL", $D23,,,,  "USD")</f>
        <v>81849</v>
      </c>
      <c r="L23" s="1">
        <f>_xll.ciqfunctions.udf.CIQ($B23, "IQ_TOTAL_LIAB", $D23,,,,  "USD")</f>
        <v>186025</v>
      </c>
      <c r="M23" s="1">
        <f>_xll.ciqfunctions.udf.CIQ($B23, "IQ_PREF_EQUITY",$D23,,,,  "USD")</f>
        <v>0</v>
      </c>
      <c r="N23" s="1">
        <f>_xll.ciqfunctions.udf.CIQ($B23, "IQ_TOTAL_COMMON_EQUITY",$D23,,,,  "USD")</f>
        <v>42243</v>
      </c>
      <c r="O23" s="1">
        <f>_xll.ciqfunctions.udf.CIQ($B23, "IQ_APIC", $D23,,,,  "USD")</f>
        <v>25782</v>
      </c>
      <c r="P23" s="1">
        <f>_xll.ciqfunctions.udf.CIQ($B23, "IQ_TOTAL_ASSETS", $D23,,,,  "USD")</f>
        <v>229502</v>
      </c>
      <c r="Q23" s="1">
        <f>_xll.ciqfunctions.udf.CIQ($B23, "IQ_RE", $D23,,,,  "USD")</f>
        <v>24230</v>
      </c>
      <c r="R23" s="1">
        <f>_xll.ciqfunctions.udf.CIQ($B23, "IQ_TOTAL_EQUITY", $D23,,,,  "USD")</f>
        <v>43477</v>
      </c>
      <c r="S23" s="1">
        <f>_xll.ciqfunctions.udf.CIQ($B23, "IQ_TOTAL_OUTSTANDING_FILING_DATE", $D23,,,,  "USD")</f>
        <v>1420.4075600000001</v>
      </c>
      <c r="T23" s="1">
        <f>_xll.ciqfunctions.udf.CIQ($B23, "IQ_TOTAL_DEBT", $D23,,,,  "USD")</f>
        <v>92673</v>
      </c>
      <c r="U23" s="1">
        <f>_xll.ciqfunctions.udf.CIQ($B23, "IQ_PREF_DIV_OTHER",$D23,,,,  "USD")</f>
        <v>2</v>
      </c>
      <c r="V23" s="1">
        <f>_xll.ciqfunctions.udf.CIQ($B23, "IQ_COGS",$D23,,,,  "USD")</f>
        <v>26852</v>
      </c>
      <c r="W23" s="1">
        <f>_xll.ciqfunctions.udf.CIQ($B23, "IQ_AP",$D23,,,,  "USD")</f>
        <v>23265</v>
      </c>
      <c r="X23" s="1">
        <f>_xll.ciqfunctions.udf.CIQ($B23, "IQ_AR", $D23,,,,  "USD")</f>
        <v>10013</v>
      </c>
      <c r="Y23" s="1">
        <f>_xll.ciqfunctions.udf.CIQ($B23, "IQ_INVENTORY", $D23,,,,  "USD")</f>
        <v>11789</v>
      </c>
      <c r="Z23">
        <f>_xll.ciqfunctions.udf.CIQ($B23, "IQ_SGA", $D23,,,,  "USD")</f>
        <v>1934</v>
      </c>
      <c r="AA23">
        <f>_xll.ciqfunctions.udf.CIQ($B23, "IQ_TOTAL_REV_1YR_ANN_GROWTH", $D23,,,,  "USD")</f>
        <v>-13.5412</v>
      </c>
      <c r="AB23">
        <f>_xll.ciqfunctions.udf.CIQ($B23, "IQ_DA", $D23,,,,  "USD")</f>
        <v>0</v>
      </c>
      <c r="AC23">
        <f>_xll.ciqfunctions.udf.CIQ($B23, "IQ_NET_INTEREST_EXP",$D23,,,,  "USD")</f>
        <v>-92</v>
      </c>
      <c r="AD23">
        <f>_xll.ciqfunctions.udf.CIQ($B23, "IQ_NET_WORKING_CAP",$D23,,,,  "USD")</f>
        <v>-21350</v>
      </c>
      <c r="AE23">
        <f>_xll.ciqfunctions.udf.CIQ($B23, "IQ_CAPEX",$D23,,,,  "USD")</f>
        <v>-2167</v>
      </c>
      <c r="AF23" s="1" t="str">
        <f>_xll.ciqfunctions.udf.CIQ($B23, "IQ_CEO_NAME", $D23,,,,  "USD")</f>
        <v>Barra, Mary</v>
      </c>
      <c r="AG23">
        <f>_xll.ciqfunctions.udf.CIQ($B23, "IQ_INC_TAX",$D23,,,,  "USD")</f>
        <v>2316</v>
      </c>
      <c r="AH23">
        <f>_xll.ciqfunctions.udf.CIQ($B23, "IQ_EFFECT_TAX_RATE",$D23,,,,  "USD")</f>
        <v>95.308599999999998</v>
      </c>
    </row>
    <row r="24" spans="1:34" x14ac:dyDescent="0.25">
      <c r="A24" t="str">
        <f>_xll.ciqfunctions.udf.CIQ(B24,"IQ_COMPANY_NAME",A$1)</f>
        <v>General Motors Company</v>
      </c>
      <c r="B24" s="3" t="s">
        <v>7</v>
      </c>
      <c r="C24" s="1" t="str">
        <f>_xll.ciqfunctions.udf.CIQ($B24, "IQ_INDUSTRY",$D24,,,, "USD")</f>
        <v>Automobiles</v>
      </c>
      <c r="D24" s="2" t="s">
        <v>64</v>
      </c>
      <c r="E24" s="1">
        <f>_xll.ciqfunctions.udf.CIQ($B24, "IQ_TOTAL_REV", $D24,,,, "USD")</f>
        <v>36984</v>
      </c>
      <c r="F24" s="1">
        <f>_xll.ciqfunctions.udf.CIQ($B24, "IQ_NI",$D24,,,,  "USD")</f>
        <v>1660</v>
      </c>
      <c r="G24" s="1">
        <f>_xll.ciqfunctions.udf.CIQ($B24, "IQ_CASH_EQUIV", $D24,,,,  "USD")</f>
        <v>11398</v>
      </c>
      <c r="H24" s="1">
        <f>_xll.ciqfunctions.udf.CIQ($B24, "IQ_CASH_ST_INVEST", $D24,,,,  "USD")</f>
        <v>20531</v>
      </c>
      <c r="I24" s="1">
        <f>_xll.ciqfunctions.udf.CIQ($B24, "IQ_TOTAL_CA", $D24,,,,  "USD")</f>
        <v>85081</v>
      </c>
      <c r="J24" s="1">
        <f>_xll.ciqfunctions.udf.CIQ($B24, "IQ_TOTAL_ASSETS",$D24,,,,  "USD")</f>
        <v>240300</v>
      </c>
      <c r="K24" s="1">
        <f>_xll.ciqfunctions.udf.CIQ($B24, "IQ_TOTAL_CL", $D24,,,,  "USD")</f>
        <v>94306</v>
      </c>
      <c r="L24" s="1">
        <f>_xll.ciqfunctions.udf.CIQ($B24, "IQ_TOTAL_LIAB", $D24,,,,  "USD")</f>
        <v>194575</v>
      </c>
      <c r="M24" s="1">
        <f>_xll.ciqfunctions.udf.CIQ($B24, "IQ_PREF_EQUITY",$D24,,,,  "USD")</f>
        <v>0</v>
      </c>
      <c r="N24" s="1">
        <f>_xll.ciqfunctions.udf.CIQ($B24, "IQ_TOTAL_COMMON_EQUITY",$D24,,,,  "USD")</f>
        <v>45521</v>
      </c>
      <c r="O24" s="1">
        <f>_xll.ciqfunctions.udf.CIQ($B24, "IQ_APIC", $D24,,,,  "USD")</f>
        <v>26328</v>
      </c>
      <c r="P24" s="1">
        <f>_xll.ciqfunctions.udf.CIQ($B24, "IQ_TOTAL_ASSETS", $D24,,,,  "USD")</f>
        <v>240300</v>
      </c>
      <c r="Q24" s="1">
        <f>_xll.ciqfunctions.udf.CIQ($B24, "IQ_RE", $D24,,,,  "USD")</f>
        <v>28547</v>
      </c>
      <c r="R24" s="1">
        <f>_xll.ciqfunctions.udf.CIQ($B24, "IQ_TOTAL_EQUITY", $D24,,,,  "USD")</f>
        <v>45725</v>
      </c>
      <c r="S24" s="1">
        <f>_xll.ciqfunctions.udf.CIQ($B24, "IQ_TOTAL_OUTSTANDING_FILING_DATE", $D24,,,,  "USD")</f>
        <v>1457.2082600000001</v>
      </c>
      <c r="T24" s="1">
        <f>_xll.ciqfunctions.udf.CIQ($B24, "IQ_TOTAL_DEBT", $D24,,,,  "USD")</f>
        <v>89089</v>
      </c>
      <c r="U24" s="1">
        <f>_xll.ciqfunctions.udf.CIQ($B24, "IQ_PREF_DIV_OTHER",$D24,,,,  "USD")</f>
        <v>0</v>
      </c>
      <c r="V24" s="1">
        <f>_xll.ciqfunctions.udf.CIQ($B24, "IQ_COGS",$D24,,,,  "USD")</f>
        <v>29535</v>
      </c>
      <c r="W24" s="1">
        <f>_xll.ciqfunctions.udf.CIQ($B24, "IQ_AP",$D24,,,,  "USD")</f>
        <v>23404</v>
      </c>
      <c r="X24" s="1">
        <f>_xll.ciqfunctions.udf.CIQ($B24, "IQ_AR", $D24,,,,  "USD")</f>
        <v>9796</v>
      </c>
      <c r="Y24" s="1">
        <f>_xll.ciqfunctions.udf.CIQ($B24, "IQ_INVENTORY", $D24,,,,  "USD")</f>
        <v>11289</v>
      </c>
      <c r="Z24">
        <f>_xll.ciqfunctions.udf.CIQ($B24, "IQ_SGA", $D24,,,,  "USD")</f>
        <v>2147</v>
      </c>
      <c r="AA24">
        <f>_xll.ciqfunctions.udf.CIQ($B24, "IQ_TOTAL_REV_1YR_ANN_GROWTH", $D24,,,,  "USD")</f>
        <v>-1.0673999999999999</v>
      </c>
      <c r="AB24">
        <f>_xll.ciqfunctions.udf.CIQ($B24, "IQ_DA", $D24,,,,  "USD")</f>
        <v>0</v>
      </c>
      <c r="AC24">
        <f>_xll.ciqfunctions.udf.CIQ($B24, "IQ_NET_INTEREST_EXP",$D24,,,,  "USD")</f>
        <v>-64</v>
      </c>
      <c r="AD24">
        <f>_xll.ciqfunctions.udf.CIQ($B24, "IQ_NET_WORKING_CAP",$D24,,,,  "USD")</f>
        <v>-28690</v>
      </c>
      <c r="AE24">
        <f>_xll.ciqfunctions.udf.CIQ($B24, "IQ_CAPEX",$D24,,,,  "USD")</f>
        <v>-2456</v>
      </c>
      <c r="AF24" s="1" t="str">
        <f>_xll.ciqfunctions.udf.CIQ($B24, "IQ_CEO_NAME", $D24,,,,  "USD")</f>
        <v>Barra, Mary</v>
      </c>
      <c r="AG24">
        <f>_xll.ciqfunctions.udf.CIQ($B24, "IQ_INC_TAX",$D24,,,,  "USD")</f>
        <v>534</v>
      </c>
      <c r="AH24">
        <f>_xll.ciqfunctions.udf.CIQ($B24, "IQ_EFFECT_TAX_RATE",$D24,,,,  "USD")</f>
        <v>17.997900000000001</v>
      </c>
    </row>
    <row r="25" spans="1:34" x14ac:dyDescent="0.25">
      <c r="A25" t="str">
        <f>_xll.ciqfunctions.udf.CIQ(B25,"IQ_COMPANY_NAME",A$1)</f>
        <v>General Motors Company</v>
      </c>
      <c r="B25" s="3" t="s">
        <v>7</v>
      </c>
      <c r="C25" s="1" t="str">
        <f>_xll.ciqfunctions.udf.CIQ($B25, "IQ_INDUSTRY",$D25,,,, "USD")</f>
        <v>Automobiles</v>
      </c>
      <c r="D25" s="2" t="s">
        <v>65</v>
      </c>
      <c r="E25" s="1">
        <f>_xll.ciqfunctions.udf.CIQ($B25, "IQ_TOTAL_REV", $D25,,,, "USD")</f>
        <v>37266</v>
      </c>
      <c r="F25" s="1">
        <f>_xll.ciqfunctions.udf.CIQ($B25, "IQ_NI",$D25,,,,  "USD")</f>
        <v>2608</v>
      </c>
      <c r="G25" s="1">
        <f>_xll.ciqfunctions.udf.CIQ($B25, "IQ_CASH_EQUIV", $D25,,,,  "USD")</f>
        <v>10164</v>
      </c>
      <c r="H25" s="1">
        <f>_xll.ciqfunctions.udf.CIQ($B25, "IQ_CASH_ST_INVEST", $D25,,,,  "USD")</f>
        <v>20424</v>
      </c>
      <c r="I25" s="1">
        <f>_xll.ciqfunctions.udf.CIQ($B25, "IQ_TOTAL_CA", $D25,,,,  "USD")</f>
        <v>79598</v>
      </c>
      <c r="J25" s="1">
        <f>_xll.ciqfunctions.udf.CIQ($B25, "IQ_TOTAL_ASSETS",$D25,,,,  "USD")</f>
        <v>230793</v>
      </c>
      <c r="K25" s="1">
        <f>_xll.ciqfunctions.udf.CIQ($B25, "IQ_TOTAL_CL", $D25,,,,  "USD")</f>
        <v>90904</v>
      </c>
      <c r="L25" s="1">
        <f>_xll.ciqfunctions.udf.CIQ($B25, "IQ_TOTAL_LIAB", $D25,,,,  "USD")</f>
        <v>184579</v>
      </c>
      <c r="M25" s="1">
        <f>_xll.ciqfunctions.udf.CIQ($B25, "IQ_PREF_EQUITY",$D25,,,,  "USD")</f>
        <v>0</v>
      </c>
      <c r="N25" s="1">
        <f>_xll.ciqfunctions.udf.CIQ($B25, "IQ_TOTAL_COMMON_EQUITY",$D25,,,,  "USD")</f>
        <v>45972</v>
      </c>
      <c r="O25" s="1">
        <f>_xll.ciqfunctions.udf.CIQ($B25, "IQ_APIC", $D25,,,,  "USD")</f>
        <v>27012</v>
      </c>
      <c r="P25" s="1">
        <f>_xll.ciqfunctions.udf.CIQ($B25, "IQ_TOTAL_ASSETS", $D25,,,,  "USD")</f>
        <v>230793</v>
      </c>
      <c r="Q25" s="1">
        <f>_xll.ciqfunctions.udf.CIQ($B25, "IQ_RE", $D25,,,,  "USD")</f>
        <v>28195</v>
      </c>
      <c r="R25" s="1">
        <f>_xll.ciqfunctions.udf.CIQ($B25, "IQ_TOTAL_EQUITY", $D25,,,,  "USD")</f>
        <v>46214</v>
      </c>
      <c r="S25" s="1">
        <f>_xll.ciqfunctions.udf.CIQ($B25, "IQ_TOTAL_OUTSTANDING_FILING_DATE", $D25,,,,  "USD")</f>
        <v>1509.1113499999999</v>
      </c>
      <c r="T25" s="1">
        <f>_xll.ciqfunctions.udf.CIQ($B25, "IQ_TOTAL_DEBT", $D25,,,,  "USD")</f>
        <v>90901</v>
      </c>
      <c r="U25" s="1">
        <f>_xll.ciqfunctions.udf.CIQ($B25, "IQ_PREF_DIV_OTHER",$D25,,,,  "USD")</f>
        <v>0</v>
      </c>
      <c r="V25" s="1">
        <f>_xll.ciqfunctions.udf.CIQ($B25, "IQ_COGS",$D25,,,,  "USD")</f>
        <v>29761</v>
      </c>
      <c r="W25" s="1">
        <f>_xll.ciqfunctions.udf.CIQ($B25, "IQ_AP",$D25,,,,  "USD")</f>
        <v>28725</v>
      </c>
      <c r="X25" s="1">
        <f>_xll.ciqfunctions.udf.CIQ($B25, "IQ_AR", $D25,,,,  "USD")</f>
        <v>10898</v>
      </c>
      <c r="Y25" s="1">
        <f>_xll.ciqfunctions.udf.CIQ($B25, "IQ_INVENTORY", $D25,,,,  "USD")</f>
        <v>14686</v>
      </c>
      <c r="Z25">
        <f>_xll.ciqfunctions.udf.CIQ($B25, "IQ_SGA", $D25,,,,  "USD")</f>
        <v>2027</v>
      </c>
      <c r="AA25">
        <f>_xll.ciqfunctions.udf.CIQ($B25, "IQ_TOTAL_REV_1YR_ANN_GROWTH", $D25,,,,  "USD")</f>
        <v>12.8725</v>
      </c>
      <c r="AB25">
        <f>_xll.ciqfunctions.udf.CIQ($B25, "IQ_DA", $D25,,,,  "USD")</f>
        <v>0</v>
      </c>
      <c r="AC25">
        <f>_xll.ciqfunctions.udf.CIQ($B25, "IQ_NET_INTEREST_EXP",$D25,,,,  "USD")</f>
        <v>-90</v>
      </c>
      <c r="AD25">
        <f>_xll.ciqfunctions.udf.CIQ($B25, "IQ_NET_WORKING_CAP",$D25,,,,  "USD")</f>
        <v>-30380</v>
      </c>
      <c r="AE25">
        <f>_xll.ciqfunctions.udf.CIQ($B25, "IQ_CAPEX",$D25,,,,  "USD")</f>
        <v>-1730</v>
      </c>
      <c r="AF25" s="1" t="str">
        <f>_xll.ciqfunctions.udf.CIQ($B25, "IQ_CEO_NAME", $D25,,,,  "USD")</f>
        <v>Barra, Mary</v>
      </c>
      <c r="AG25">
        <f>_xll.ciqfunctions.udf.CIQ($B25, "IQ_INC_TAX",$D25,,,,  "USD")</f>
        <v>787</v>
      </c>
      <c r="AH25">
        <f>_xll.ciqfunctions.udf.CIQ($B25, "IQ_EFFECT_TAX_RATE",$D25,,,,  "USD")</f>
        <v>22.660499999999999</v>
      </c>
    </row>
    <row r="26" spans="1:34" x14ac:dyDescent="0.25">
      <c r="A26" t="str">
        <f>_xll.ciqfunctions.udf.CIQ(B26,"IQ_COMPANY_NAME",A$1)</f>
        <v>General Motors Company</v>
      </c>
      <c r="B26" s="3" t="s">
        <v>7</v>
      </c>
      <c r="C26" s="1" t="str">
        <f>_xll.ciqfunctions.udf.CIQ($B26, "IQ_INDUSTRY",$D26,,,, "USD")</f>
        <v>Automobiles</v>
      </c>
      <c r="D26" s="2" t="s">
        <v>66</v>
      </c>
      <c r="E26" s="1">
        <f>_xll.ciqfunctions.udf.CIQ($B26, "IQ_TOTAL_REV", $D26,,,, "USD")</f>
        <v>39896</v>
      </c>
      <c r="F26" s="1">
        <f>_xll.ciqfunctions.udf.CIQ($B26, "IQ_NI",$D26,,,,  "USD")</f>
        <v>1835</v>
      </c>
      <c r="G26" s="1">
        <f>_xll.ciqfunctions.udf.CIQ($B26, "IQ_CASH_EQUIV", $D26,,,,  "USD")</f>
        <v>9774</v>
      </c>
      <c r="H26" s="1">
        <f>_xll.ciqfunctions.udf.CIQ($B26, "IQ_CASH_ST_INVEST", $D26,,,,  "USD")</f>
        <v>21615</v>
      </c>
      <c r="I26" s="1">
        <f>_xll.ciqfunctions.udf.CIQ($B26, "IQ_TOTAL_CA", $D26,,,,  "USD")</f>
        <v>76203</v>
      </c>
      <c r="J26" s="1">
        <f>_xll.ciqfunctions.udf.CIQ($B26, "IQ_TOTAL_ASSETS",$D26,,,,  "USD")</f>
        <v>221690</v>
      </c>
      <c r="K26" s="1">
        <f>_xll.ciqfunctions.udf.CIQ($B26, "IQ_TOTAL_CL", $D26,,,,  "USD")</f>
        <v>85181</v>
      </c>
      <c r="L26" s="1">
        <f>_xll.ciqfunctions.udf.CIQ($B26, "IQ_TOTAL_LIAB", $D26,,,,  "USD")</f>
        <v>177615</v>
      </c>
      <c r="M26" s="1">
        <f>_xll.ciqfunctions.udf.CIQ($B26, "IQ_PREF_EQUITY",$D26,,,,  "USD")</f>
        <v>0</v>
      </c>
      <c r="N26" s="1">
        <f>_xll.ciqfunctions.udf.CIQ($B26, "IQ_TOTAL_COMMON_EQUITY",$D26,,,,  "USD")</f>
        <v>43836</v>
      </c>
      <c r="O26" s="1">
        <f>_xll.ciqfunctions.udf.CIQ($B26, "IQ_APIC", $D26,,,,  "USD")</f>
        <v>26983</v>
      </c>
      <c r="P26" s="1">
        <f>_xll.ciqfunctions.udf.CIQ($B26, "IQ_TOTAL_ASSETS", $D26,,,,  "USD")</f>
        <v>221690</v>
      </c>
      <c r="Q26" s="1">
        <f>_xll.ciqfunctions.udf.CIQ($B26, "IQ_RE", $D26,,,,  "USD")</f>
        <v>26168</v>
      </c>
      <c r="R26" s="1">
        <f>_xll.ciqfunctions.udf.CIQ($B26, "IQ_TOTAL_EQUITY", $D26,,,,  "USD")</f>
        <v>44075</v>
      </c>
      <c r="S26" s="1">
        <f>_xll.ciqfunctions.udf.CIQ($B26, "IQ_TOTAL_OUTSTANDING_FILING_DATE", $D26,,,,  "USD")</f>
        <v>1500</v>
      </c>
      <c r="T26" s="1">
        <f>_xll.ciqfunctions.udf.CIQ($B26, "IQ_TOTAL_DEBT", $D26,,,,  "USD")</f>
        <v>75123</v>
      </c>
      <c r="U26" s="1">
        <f>_xll.ciqfunctions.udf.CIQ($B26, "IQ_PREF_DIV_OTHER",$D26,,,,  "USD")</f>
        <v>0</v>
      </c>
      <c r="V26" s="1">
        <f>_xll.ciqfunctions.udf.CIQ($B26, "IQ_COGS",$D26,,,,  "USD")</f>
        <v>32778</v>
      </c>
      <c r="W26" s="1">
        <f>_xll.ciqfunctions.udf.CIQ($B26, "IQ_AP",$D26,,,,  "USD")</f>
        <v>23333</v>
      </c>
      <c r="X26" s="1">
        <f>_xll.ciqfunctions.udf.CIQ($B26, "IQ_AR", $D26,,,,  "USD")</f>
        <v>8700</v>
      </c>
      <c r="Y26" s="1">
        <f>_xll.ciqfunctions.udf.CIQ($B26, "IQ_INVENTORY", $D26,,,,  "USD")</f>
        <v>11040</v>
      </c>
      <c r="Z26">
        <f>_xll.ciqfunctions.udf.CIQ($B26, "IQ_SGA", $D26,,,,  "USD")</f>
        <v>2741</v>
      </c>
      <c r="AA26">
        <f>_xll.ciqfunctions.udf.CIQ($B26, "IQ_TOTAL_REV_1YR_ANN_GROWTH", $D26,,,,  "USD")</f>
        <v>0.69399999999999995</v>
      </c>
      <c r="AB26">
        <f>_xll.ciqfunctions.udf.CIQ($B26, "IQ_DA", $D26,,,,  "USD")</f>
        <v>0</v>
      </c>
      <c r="AC26">
        <f>_xll.ciqfunctions.udf.CIQ($B26, "IQ_NET_INTEREST_EXP",$D26,,,,  "USD")</f>
        <v>-105</v>
      </c>
      <c r="AD26">
        <f>_xll.ciqfunctions.udf.CIQ($B26, "IQ_NET_WORKING_CAP",$D26,,,,  "USD")</f>
        <v>-29533</v>
      </c>
      <c r="AE26">
        <f>_xll.ciqfunctions.udf.CIQ($B26, "IQ_CAPEX",$D26,,,,  "USD")</f>
        <v>-2282</v>
      </c>
      <c r="AF26" s="1" t="str">
        <f>_xll.ciqfunctions.udf.CIQ($B26, "IQ_CEO_NAME", $D26,,,,  "USD")</f>
        <v>Barra, Mary</v>
      </c>
      <c r="AG26">
        <f>_xll.ciqfunctions.udf.CIQ($B26, "IQ_INC_TAX",$D26,,,,  "USD")</f>
        <v>303</v>
      </c>
      <c r="AH26">
        <f>_xll.ciqfunctions.udf.CIQ($B26, "IQ_EFFECT_TAX_RATE",$D26,,,,  "USD")</f>
        <v>13.7852</v>
      </c>
    </row>
    <row r="27" spans="1:34" x14ac:dyDescent="0.25">
      <c r="A27" t="str">
        <f>_xll.ciqfunctions.udf.CIQ(B27,"IQ_COMPANY_NAME",A$1)</f>
        <v>General Motors Company</v>
      </c>
      <c r="B27" s="3" t="s">
        <v>7</v>
      </c>
      <c r="C27" s="1" t="str">
        <f>_xll.ciqfunctions.udf.CIQ($B27, "IQ_INDUSTRY",$D27,,,, "USD")</f>
        <v>Automobiles</v>
      </c>
      <c r="D27" s="2" t="s">
        <v>67</v>
      </c>
      <c r="E27" s="1">
        <f>_xll.ciqfunctions.udf.CIQ($B27, "IQ_TOTAL_REV", $D27,,,, "USD")</f>
        <v>38889</v>
      </c>
      <c r="F27" s="1">
        <f>_xll.ciqfunctions.udf.CIQ($B27, "IQ_NI",$D27,,,,  "USD")</f>
        <v>2773</v>
      </c>
      <c r="G27" s="1">
        <f>_xll.ciqfunctions.udf.CIQ($B27, "IQ_CASH_EQUIV", $D27,,,,  "USD")</f>
        <v>13332</v>
      </c>
      <c r="H27" s="1">
        <f>_xll.ciqfunctions.udf.CIQ($B27, "IQ_CASH_ST_INVEST", $D27,,,,  "USD")</f>
        <v>21504</v>
      </c>
      <c r="I27" s="1">
        <f>_xll.ciqfunctions.udf.CIQ($B27, "IQ_TOTAL_CA", $D27,,,,  "USD")</f>
        <v>76496</v>
      </c>
      <c r="J27" s="1">
        <f>_xll.ciqfunctions.udf.CIQ($B27, "IQ_TOTAL_ASSETS",$D27,,,,  "USD")</f>
        <v>217576</v>
      </c>
      <c r="K27" s="1">
        <f>_xll.ciqfunctions.udf.CIQ($B27, "IQ_TOTAL_CL", $D27,,,,  "USD")</f>
        <v>82535</v>
      </c>
      <c r="L27" s="1">
        <f>_xll.ciqfunctions.udf.CIQ($B27, "IQ_TOTAL_LIAB", $D27,,,,  "USD")</f>
        <v>172561</v>
      </c>
      <c r="M27" s="1">
        <f>_xll.ciqfunctions.udf.CIQ($B27, "IQ_PREF_EQUITY",$D27,,,,  "USD")</f>
        <v>0</v>
      </c>
      <c r="N27" s="1">
        <f>_xll.ciqfunctions.udf.CIQ($B27, "IQ_TOTAL_COMMON_EQUITY",$D27,,,,  "USD")</f>
        <v>44720</v>
      </c>
      <c r="O27" s="1">
        <f>_xll.ciqfunctions.udf.CIQ($B27, "IQ_APIC", $D27,,,,  "USD")</f>
        <v>27241</v>
      </c>
      <c r="P27" s="1">
        <f>_xll.ciqfunctions.udf.CIQ($B27, "IQ_TOTAL_ASSETS", $D27,,,,  "USD")</f>
        <v>217576</v>
      </c>
      <c r="Q27" s="1">
        <f>_xll.ciqfunctions.udf.CIQ($B27, "IQ_RE", $D27,,,,  "USD")</f>
        <v>25417</v>
      </c>
      <c r="R27" s="1">
        <f>_xll.ciqfunctions.udf.CIQ($B27, "IQ_TOTAL_EQUITY", $D27,,,,  "USD")</f>
        <v>45015</v>
      </c>
      <c r="S27" s="1">
        <f>_xll.ciqfunctions.udf.CIQ($B27, "IQ_TOTAL_OUTSTANDING_FILING_DATE", $D27,,,,  "USD")</f>
        <v>1524.3439900000001</v>
      </c>
      <c r="T27" s="1">
        <f>_xll.ciqfunctions.udf.CIQ($B27, "IQ_TOTAL_DEBT", $D27,,,,  "USD")</f>
        <v>79100</v>
      </c>
      <c r="U27" s="1">
        <f>_xll.ciqfunctions.udf.CIQ($B27, "IQ_PREF_DIV_OTHER",$D27,,,,  "USD")</f>
        <v>0</v>
      </c>
      <c r="V27" s="1">
        <f>_xll.ciqfunctions.udf.CIQ($B27, "IQ_COGS",$D27,,,,  "USD")</f>
        <v>31139</v>
      </c>
      <c r="W27" s="1">
        <f>_xll.ciqfunctions.udf.CIQ($B27, "IQ_AP",$D27,,,,  "USD")</f>
        <v>28628</v>
      </c>
      <c r="X27" s="1">
        <f>_xll.ciqfunctions.udf.CIQ($B27, "IQ_AR", $D27,,,,  "USD")</f>
        <v>10737</v>
      </c>
      <c r="Y27" s="1">
        <f>_xll.ciqfunctions.udf.CIQ($B27, "IQ_INVENTORY", $D27,,,,  "USD")</f>
        <v>15427</v>
      </c>
      <c r="Z27">
        <f>_xll.ciqfunctions.udf.CIQ($B27, "IQ_SGA", $D27,,,,  "USD")</f>
        <v>2510</v>
      </c>
      <c r="AA27">
        <f>_xll.ciqfunctions.udf.CIQ($B27, "IQ_TOTAL_REV_1YR_ANN_GROWTH", $D27,,,,  "USD")</f>
        <v>0.11840000000000001</v>
      </c>
      <c r="AB27">
        <f>_xll.ciqfunctions.udf.CIQ($B27, "IQ_DA", $D27,,,,  "USD")</f>
        <v>0</v>
      </c>
      <c r="AC27">
        <f>_xll.ciqfunctions.udf.CIQ($B27, "IQ_NET_INTEREST_EXP",$D27,,,,  "USD")</f>
        <v>-102</v>
      </c>
      <c r="AD27">
        <f>_xll.ciqfunctions.udf.CIQ($B27, "IQ_NET_WORKING_CAP",$D27,,,,  "USD")</f>
        <v>-26531</v>
      </c>
      <c r="AE27">
        <f>_xll.ciqfunctions.udf.CIQ($B27, "IQ_CAPEX",$D27,,,,  "USD")</f>
        <v>-2070</v>
      </c>
      <c r="AF27" s="1" t="str">
        <f>_xll.ciqfunctions.udf.CIQ($B27, "IQ_CEO_NAME", $D27,,,,  "USD")</f>
        <v>Barra, Mary</v>
      </c>
      <c r="AG27">
        <f>_xll.ciqfunctions.udf.CIQ($B27, "IQ_INC_TAX",$D27,,,,  "USD")</f>
        <v>902</v>
      </c>
      <c r="AH27">
        <f>_xll.ciqfunctions.udf.CIQ($B27, "IQ_EFFECT_TAX_RATE",$D27,,,,  "USD")</f>
        <v>24.992999999999999</v>
      </c>
    </row>
    <row r="28" spans="1:34" x14ac:dyDescent="0.25">
      <c r="A28" t="str">
        <f>_xll.ciqfunctions.udf.CIQ(B28,"IQ_COMPANY_NAME",A$1)</f>
        <v>General Motors Company</v>
      </c>
      <c r="B28" s="3" t="s">
        <v>7</v>
      </c>
      <c r="C28" s="1" t="str">
        <f>_xll.ciqfunctions.udf.CIQ($B28, "IQ_INDUSTRY",$D28,,,, "USD")</f>
        <v>Automobiles</v>
      </c>
      <c r="D28" s="2" t="s">
        <v>68</v>
      </c>
      <c r="E28" s="1">
        <f>_xll.ciqfunctions.udf.CIQ($B28, "IQ_TOTAL_REV", $D28,,,, "USD")</f>
        <v>37383</v>
      </c>
      <c r="F28" s="1">
        <f>_xll.ciqfunctions.udf.CIQ($B28, "IQ_NI",$D28,,,,  "USD")</f>
        <v>2866</v>
      </c>
      <c r="G28" s="1">
        <f>_xll.ciqfunctions.udf.CIQ($B28, "IQ_CASH_EQUIV", $D28,,,,  "USD")</f>
        <v>15823</v>
      </c>
      <c r="H28" s="1">
        <f>_xll.ciqfunctions.udf.CIQ($B28, "IQ_CASH_ST_INVEST", $D28,,,,  "USD")</f>
        <v>20070</v>
      </c>
      <c r="I28" s="1">
        <f>_xll.ciqfunctions.udf.CIQ($B28, "IQ_TOTAL_CA", $D28,,,,  "USD")</f>
        <v>74630</v>
      </c>
      <c r="J28" s="1">
        <f>_xll.ciqfunctions.udf.CIQ($B28, "IQ_TOTAL_ASSETS",$D28,,,,  "USD")</f>
        <v>210449</v>
      </c>
      <c r="K28" s="1">
        <f>_xll.ciqfunctions.udf.CIQ($B28, "IQ_TOTAL_CL", $D28,,,,  "USD")</f>
        <v>76043</v>
      </c>
      <c r="L28" s="1">
        <f>_xll.ciqfunctions.udf.CIQ($B28, "IQ_TOTAL_LIAB", $D28,,,,  "USD")</f>
        <v>166446</v>
      </c>
      <c r="M28" s="1">
        <f>_xll.ciqfunctions.udf.CIQ($B28, "IQ_PREF_EQUITY",$D28,,,,  "USD")</f>
        <v>0</v>
      </c>
      <c r="N28" s="1">
        <f>_xll.ciqfunctions.udf.CIQ($B28, "IQ_TOTAL_COMMON_EQUITY",$D28,,,,  "USD")</f>
        <v>43630</v>
      </c>
      <c r="O28" s="1">
        <f>_xll.ciqfunctions.udf.CIQ($B28, "IQ_APIC", $D28,,,,  "USD")</f>
        <v>27734</v>
      </c>
      <c r="P28" s="1">
        <f>_xll.ciqfunctions.udf.CIQ($B28, "IQ_TOTAL_ASSETS", $D28,,,,  "USD")</f>
        <v>210449</v>
      </c>
      <c r="Q28" s="1">
        <f>_xll.ciqfunctions.udf.CIQ($B28, "IQ_RE", $D28,,,,  "USD")</f>
        <v>23785</v>
      </c>
      <c r="R28" s="1">
        <f>_xll.ciqfunctions.udf.CIQ($B28, "IQ_TOTAL_EQUITY", $D28,,,,  "USD")</f>
        <v>44003</v>
      </c>
      <c r="S28" s="1">
        <f>_xll.ciqfunctions.udf.CIQ($B28, "IQ_TOTAL_OUTSTANDING_FILING_DATE", $D28,,,,  "USD")</f>
        <v>1561.9218100000001</v>
      </c>
      <c r="T28" s="1">
        <f>_xll.ciqfunctions.udf.CIQ($B28, "IQ_TOTAL_DEBT", $D28,,,,  "USD")</f>
        <v>75320</v>
      </c>
      <c r="U28" s="1">
        <f>_xll.ciqfunctions.udf.CIQ($B28, "IQ_PREF_DIV_OTHER",$D28,,,,  "USD")</f>
        <v>0</v>
      </c>
      <c r="V28" s="1">
        <f>_xll.ciqfunctions.udf.CIQ($B28, "IQ_COGS",$D28,,,,  "USD")</f>
        <v>29941</v>
      </c>
      <c r="W28" s="1">
        <f>_xll.ciqfunctions.udf.CIQ($B28, "IQ_AP",$D28,,,,  "USD")</f>
        <v>26959</v>
      </c>
      <c r="X28" s="1">
        <f>_xll.ciqfunctions.udf.CIQ($B28, "IQ_AR", $D28,,,,  "USD")</f>
        <v>10461</v>
      </c>
      <c r="Y28" s="1">
        <f>_xll.ciqfunctions.udf.CIQ($B28, "IQ_INVENTORY", $D28,,,,  "USD")</f>
        <v>15026</v>
      </c>
      <c r="Z28">
        <f>_xll.ciqfunctions.udf.CIQ($B28, "IQ_SGA", $D28,,,,  "USD")</f>
        <v>2393</v>
      </c>
      <c r="AA28">
        <f>_xll.ciqfunctions.udf.CIQ($B28, "IQ_TOTAL_REV_1YR_ANN_GROWTH", $D28,,,,  "USD")</f>
        <v>-2.0874999999999999</v>
      </c>
      <c r="AB28">
        <f>_xll.ciqfunctions.udf.CIQ($B28, "IQ_DA", $D28,,,,  "USD")</f>
        <v>0</v>
      </c>
      <c r="AC28">
        <f>_xll.ciqfunctions.udf.CIQ($B28, "IQ_NET_INTEREST_EXP",$D28,,,,  "USD")</f>
        <v>-94</v>
      </c>
      <c r="AD28">
        <f>_xll.ciqfunctions.udf.CIQ($B28, "IQ_NET_WORKING_CAP",$D28,,,,  "USD")</f>
        <v>-20452</v>
      </c>
      <c r="AE28">
        <f>_xll.ciqfunctions.udf.CIQ($B28, "IQ_CAPEX",$D28,,,,  "USD")</f>
        <v>0</v>
      </c>
      <c r="AF28" s="1" t="str">
        <f>_xll.ciqfunctions.udf.CIQ($B28, "IQ_CEO_NAME", $D28,,,,  "USD")</f>
        <v>Barra, Mary</v>
      </c>
      <c r="AG28">
        <f>_xll.ciqfunctions.udf.CIQ($B28, "IQ_INC_TAX",$D28,,,,  "USD")</f>
        <v>877</v>
      </c>
      <c r="AH28">
        <f>_xll.ciqfunctions.udf.CIQ($B28, "IQ_EFFECT_TAX_RATE",$D28,,,,  "USD")</f>
        <v>24.219799999999999</v>
      </c>
    </row>
    <row r="29" spans="1:34" x14ac:dyDescent="0.25">
      <c r="A29" t="str">
        <f>_xll.ciqfunctions.udf.CIQ(B29,"IQ_COMPANY_NAME",A$1)</f>
        <v>General Motors Company</v>
      </c>
      <c r="B29" s="3" t="s">
        <v>7</v>
      </c>
      <c r="C29" s="1" t="str">
        <f>_xll.ciqfunctions.udf.CIQ($B29, "IQ_INDUSTRY",$D29,,,, "USD")</f>
        <v>Automobiles</v>
      </c>
      <c r="D29" s="2" t="s">
        <v>69</v>
      </c>
      <c r="E29" s="1">
        <f>_xll.ciqfunctions.udf.CIQ($B29, "IQ_TOTAL_REV", $D29,,,, "USD")</f>
        <v>33016</v>
      </c>
      <c r="F29" s="1">
        <f>_xll.ciqfunctions.udf.CIQ($B29, "IQ_NI",$D29,,,,  "USD")</f>
        <v>1953</v>
      </c>
      <c r="G29" s="1">
        <f>_xll.ciqfunctions.udf.CIQ($B29, "IQ_CASH_EQUIV", $D29,,,,  "USD")</f>
        <v>11994</v>
      </c>
      <c r="H29" s="1">
        <f>_xll.ciqfunctions.udf.CIQ($B29, "IQ_CASH_ST_INVEST", $D29,,,,  "USD")</f>
        <v>18531</v>
      </c>
      <c r="I29" s="1">
        <f>_xll.ciqfunctions.udf.CIQ($B29, "IQ_TOTAL_CA", $D29,,,,  "USD")</f>
        <v>71034</v>
      </c>
      <c r="J29" s="1">
        <f>_xll.ciqfunctions.udf.CIQ($B29, "IQ_TOTAL_ASSETS",$D29,,,,  "USD")</f>
        <v>203618</v>
      </c>
      <c r="K29" s="1">
        <f>_xll.ciqfunctions.udf.CIQ($B29, "IQ_TOTAL_CL", $D29,,,,  "USD")</f>
        <v>74987</v>
      </c>
      <c r="L29" s="1">
        <f>_xll.ciqfunctions.udf.CIQ($B29, "IQ_TOTAL_LIAB", $D29,,,,  "USD")</f>
        <v>162293</v>
      </c>
      <c r="M29" s="1">
        <f>_xll.ciqfunctions.udf.CIQ($B29, "IQ_PREF_EQUITY",$D29,,,,  "USD")</f>
        <v>0</v>
      </c>
      <c r="N29" s="1">
        <f>_xll.ciqfunctions.udf.CIQ($B29, "IQ_TOTAL_COMMON_EQUITY",$D29,,,,  "USD")</f>
        <v>40932</v>
      </c>
      <c r="O29" s="1">
        <f>_xll.ciqfunctions.udf.CIQ($B29, "IQ_APIC", $D29,,,,  "USD")</f>
        <v>27463</v>
      </c>
      <c r="P29" s="1">
        <f>_xll.ciqfunctions.udf.CIQ($B29, "IQ_TOTAL_ASSETS", $D29,,,,  "USD")</f>
        <v>203618</v>
      </c>
      <c r="Q29" s="1">
        <f>_xll.ciqfunctions.udf.CIQ($B29, "IQ_RE", $D29,,,,  "USD")</f>
        <v>21508</v>
      </c>
      <c r="R29" s="1">
        <f>_xll.ciqfunctions.udf.CIQ($B29, "IQ_TOTAL_EQUITY", $D29,,,,  "USD")</f>
        <v>41325</v>
      </c>
      <c r="S29" s="1">
        <f>_xll.ciqfunctions.udf.CIQ($B29, "IQ_TOTAL_OUTSTANDING_FILING_DATE", $D29,,,,  "USD")</f>
        <v>1539.82538</v>
      </c>
      <c r="T29" s="1">
        <f>_xll.ciqfunctions.udf.CIQ($B29, "IQ_TOTAL_DEBT", $D29,,,,  "USD")</f>
        <v>71149</v>
      </c>
      <c r="U29" s="1">
        <f>_xll.ciqfunctions.udf.CIQ($B29, "IQ_PREF_DIV_OTHER",$D29,,,,  "USD")</f>
        <v>0</v>
      </c>
      <c r="V29" s="1">
        <f>_xll.ciqfunctions.udf.CIQ($B29, "IQ_COGS",$D29,,,,  "USD")</f>
        <v>26481</v>
      </c>
      <c r="W29" s="1">
        <f>_xll.ciqfunctions.udf.CIQ($B29, "IQ_AP",$D29,,,,  "USD")</f>
        <v>26766</v>
      </c>
      <c r="X29" s="1">
        <f>_xll.ciqfunctions.udf.CIQ($B29, "IQ_AR", $D29,,,,  "USD")</f>
        <v>8988</v>
      </c>
      <c r="Y29" s="1">
        <f>_xll.ciqfunctions.udf.CIQ($B29, "IQ_INVENTORY", $D29,,,,  "USD")</f>
        <v>15817</v>
      </c>
      <c r="Z29">
        <f>_xll.ciqfunctions.udf.CIQ($B29, "IQ_SGA", $D29,,,,  "USD")</f>
        <v>2410</v>
      </c>
      <c r="AA29">
        <f>_xll.ciqfunctions.udf.CIQ($B29, "IQ_TOTAL_REV_1YR_ANN_GROWTH", $D29,,,,  "USD")</f>
        <v>-7.5492999999999997</v>
      </c>
      <c r="AB29">
        <f>_xll.ciqfunctions.udf.CIQ($B29, "IQ_DA", $D29,,,,  "USD")</f>
        <v>0</v>
      </c>
      <c r="AC29">
        <f>_xll.ciqfunctions.udf.CIQ($B29, "IQ_NET_INTEREST_EXP",$D29,,,,  "USD")</f>
        <v>-80</v>
      </c>
      <c r="AD29">
        <f>_xll.ciqfunctions.udf.CIQ($B29, "IQ_NET_WORKING_CAP",$D29,,,,  "USD")</f>
        <v>-21652</v>
      </c>
      <c r="AE29">
        <f>_xll.ciqfunctions.udf.CIQ($B29, "IQ_CAPEX",$D29,,,,  "USD")</f>
        <v>-2285</v>
      </c>
      <c r="AF29" s="1" t="str">
        <f>_xll.ciqfunctions.udf.CIQ($B29, "IQ_CEO_NAME", $D29,,,,  "USD")</f>
        <v>Barra, Mary</v>
      </c>
      <c r="AG29">
        <f>_xll.ciqfunctions.udf.CIQ($B29, "IQ_INC_TAX",$D29,,,,  "USD")</f>
        <v>657</v>
      </c>
      <c r="AH29">
        <f>_xll.ciqfunctions.udf.CIQ($B29, "IQ_EFFECT_TAX_RATE",$D29,,,,  "USD")</f>
        <v>25.4651</v>
      </c>
    </row>
    <row r="30" spans="1:34" x14ac:dyDescent="0.25">
      <c r="A30" t="str">
        <f>_xll.ciqfunctions.udf.CIQ(B30,"IQ_COMPANY_NAME",A$1)</f>
        <v>General Motors Company</v>
      </c>
      <c r="B30" s="3" t="s">
        <v>7</v>
      </c>
      <c r="C30" s="1" t="str">
        <f>_xll.ciqfunctions.udf.CIQ($B30, "IQ_INDUSTRY",$D30,,,, "USD")</f>
        <v>Automobiles</v>
      </c>
      <c r="D30" s="2" t="s">
        <v>70</v>
      </c>
      <c r="E30" s="1">
        <f>_xll.ciqfunctions.udf.CIQ($B30, "IQ_TOTAL_REV", $D30,,,, "USD")</f>
        <v>39621</v>
      </c>
      <c r="F30" s="1">
        <f>_xll.ciqfunctions.udf.CIQ($B30, "IQ_NI",$D30,,,,  "USD")</f>
        <v>6266</v>
      </c>
      <c r="G30" s="1">
        <f>_xll.ciqfunctions.udf.CIQ($B30, "IQ_CASH_EQUIV", $D30,,,,  "USD")</f>
        <v>12138</v>
      </c>
      <c r="H30" s="1">
        <f>_xll.ciqfunctions.udf.CIQ($B30, "IQ_CASH_ST_INVEST", $D30,,,,  "USD")</f>
        <v>20301</v>
      </c>
      <c r="I30" s="1">
        <f>_xll.ciqfunctions.udf.CIQ($B30, "IQ_TOTAL_CA", $D30,,,,  "USD")</f>
        <v>69408</v>
      </c>
      <c r="J30" s="1">
        <f>_xll.ciqfunctions.udf.CIQ($B30, "IQ_TOTAL_ASSETS",$D30,,,,  "USD")</f>
        <v>194338</v>
      </c>
      <c r="K30" s="1">
        <f>_xll.ciqfunctions.udf.CIQ($B30, "IQ_TOTAL_CL", $D30,,,,  "USD")</f>
        <v>71217</v>
      </c>
      <c r="L30" s="1">
        <f>_xll.ciqfunctions.udf.CIQ($B30, "IQ_TOTAL_LIAB", $D30,,,,  "USD")</f>
        <v>154015</v>
      </c>
      <c r="M30" s="1">
        <f>_xll.ciqfunctions.udf.CIQ($B30, "IQ_PREF_EQUITY",$D30,,,,  "USD")</f>
        <v>0</v>
      </c>
      <c r="N30" s="1">
        <f>_xll.ciqfunctions.udf.CIQ($B30, "IQ_TOTAL_COMMON_EQUITY",$D30,,,,  "USD")</f>
        <v>39871</v>
      </c>
      <c r="O30" s="1">
        <f>_xll.ciqfunctions.udf.CIQ($B30, "IQ_APIC", $D30,,,,  "USD")</f>
        <v>27607</v>
      </c>
      <c r="P30" s="1">
        <f>_xll.ciqfunctions.udf.CIQ($B30, "IQ_TOTAL_ASSETS", $D30,,,,  "USD")</f>
        <v>194338</v>
      </c>
      <c r="Q30" s="1">
        <f>_xll.ciqfunctions.udf.CIQ($B30, "IQ_RE", $D30,,,,  "USD")</f>
        <v>20285</v>
      </c>
      <c r="R30" s="1">
        <f>_xll.ciqfunctions.udf.CIQ($B30, "IQ_TOTAL_EQUITY", $D30,,,,  "USD")</f>
        <v>40323</v>
      </c>
      <c r="S30" s="1">
        <f>_xll.ciqfunctions.udf.CIQ($B30, "IQ_TOTAL_OUTSTANDING_FILING_DATE", $D30,,,,  "USD")</f>
        <v>1500</v>
      </c>
      <c r="T30" s="1">
        <f>_xll.ciqfunctions.udf.CIQ($B30, "IQ_TOTAL_DEBT", $D30,,,,  "USD")</f>
        <v>63111</v>
      </c>
      <c r="U30" s="1">
        <f>_xll.ciqfunctions.udf.CIQ($B30, "IQ_PREF_DIV_OTHER",$D30,,,,  "USD")</f>
        <v>0</v>
      </c>
      <c r="V30" s="1">
        <f>_xll.ciqfunctions.udf.CIQ($B30, "IQ_COGS",$D30,,,,  "USD")</f>
        <v>32272</v>
      </c>
      <c r="W30" s="1">
        <f>_xll.ciqfunctions.udf.CIQ($B30, "IQ_AP",$D30,,,,  "USD")</f>
        <v>24062</v>
      </c>
      <c r="X30" s="1">
        <f>_xll.ciqfunctions.udf.CIQ($B30, "IQ_AR", $D30,,,,  "USD")</f>
        <v>8337</v>
      </c>
      <c r="Y30" s="1">
        <f>_xll.ciqfunctions.udf.CIQ($B30, "IQ_INVENTORY", $D30,,,,  "USD")</f>
        <v>13764</v>
      </c>
      <c r="Z30">
        <f>_xll.ciqfunctions.udf.CIQ($B30, "IQ_SGA", $D30,,,,  "USD")</f>
        <v>2859</v>
      </c>
      <c r="AA30">
        <f>_xll.ciqfunctions.udf.CIQ($B30, "IQ_TOTAL_REV_1YR_ANN_GROWTH", $D30,,,,  "USD")</f>
        <v>0.01</v>
      </c>
      <c r="AB30">
        <f>_xll.ciqfunctions.udf.CIQ($B30, "IQ_DA", $D30,,,,  "USD")</f>
        <v>0</v>
      </c>
      <c r="AC30">
        <f>_xll.ciqfunctions.udf.CIQ($B30, "IQ_NET_INTEREST_EXP",$D30,,,,  "USD")</f>
        <v>-74</v>
      </c>
      <c r="AD30">
        <f>_xll.ciqfunctions.udf.CIQ($B30, "IQ_NET_WORKING_CAP",$D30,,,,  "USD")</f>
        <v>-21293</v>
      </c>
      <c r="AE30">
        <f>_xll.ciqfunctions.udf.CIQ($B30, "IQ_CAPEX",$D30,,,,  "USD")</f>
        <v>-2550</v>
      </c>
      <c r="AF30" s="1" t="str">
        <f>_xll.ciqfunctions.udf.CIQ($B30, "IQ_CEO_NAME", $D30,,,,  "USD")</f>
        <v>Barra, Mary</v>
      </c>
      <c r="AG30">
        <f>_xll.ciqfunctions.udf.CIQ($B30, "IQ_INC_TAX",$D30,,,,  "USD")</f>
        <v>-3168</v>
      </c>
      <c r="AH30" t="str">
        <f>_xll.ciqfunctions.udf.CIQ($B30, "IQ_EFFECT_TAX_RATE",$D30,,,,  "USD")</f>
        <v>NM</v>
      </c>
    </row>
    <row r="31" spans="1:34" x14ac:dyDescent="0.25">
      <c r="A31" t="str">
        <f>_xll.ciqfunctions.udf.CIQ(B31,"IQ_COMPANY_NAME",A$1)</f>
        <v>General Motors Company</v>
      </c>
      <c r="B31" s="3" t="s">
        <v>7</v>
      </c>
      <c r="C31" s="1" t="str">
        <f>_xll.ciqfunctions.udf.CIQ($B31, "IQ_INDUSTRY",$D31,,,, "USD")</f>
        <v>Automobiles</v>
      </c>
      <c r="D31" s="2" t="s">
        <v>72</v>
      </c>
      <c r="E31" s="1">
        <f>_xll.ciqfunctions.udf.CIQ($B31, "IQ_TOTAL_REV", $D31,,,, "USD")</f>
        <v>38843</v>
      </c>
      <c r="F31" s="1">
        <f>_xll.ciqfunctions.udf.CIQ($B31, "IQ_NI",$D31,,,,  "USD")</f>
        <v>1359</v>
      </c>
      <c r="G31" s="1">
        <f>_xll.ciqfunctions.udf.CIQ($B31, "IQ_CASH_EQUIV", $D31,,,,  "USD")</f>
        <v>13833</v>
      </c>
      <c r="H31" s="1">
        <f>_xll.ciqfunctions.udf.CIQ($B31, "IQ_CASH_ST_INVEST", $D31,,,,  "USD")</f>
        <v>21862</v>
      </c>
      <c r="I31" s="1">
        <f>_xll.ciqfunctions.udf.CIQ($B31, "IQ_TOTAL_CA", $D31,,,,  "USD")</f>
        <v>82341</v>
      </c>
      <c r="J31" s="1">
        <f>_xll.ciqfunctions.udf.CIQ($B31, "IQ_TOTAL_ASSETS",$D31,,,,  "USD")</f>
        <v>189000</v>
      </c>
      <c r="K31" s="1">
        <f>_xll.ciqfunctions.udf.CIQ($B31, "IQ_TOTAL_CL", $D31,,,,  "USD")</f>
        <v>72739</v>
      </c>
      <c r="L31" s="1">
        <f>_xll.ciqfunctions.udf.CIQ($B31, "IQ_TOTAL_LIAB", $D31,,,,  "USD")</f>
        <v>153865</v>
      </c>
      <c r="M31" s="1">
        <f>_xll.ciqfunctions.udf.CIQ($B31, "IQ_PREF_EQUITY",$D31,,,,  "USD")</f>
        <v>0</v>
      </c>
      <c r="N31" s="1">
        <f>_xll.ciqfunctions.udf.CIQ($B31, "IQ_TOTAL_COMMON_EQUITY",$D31,,,,  "USD")</f>
        <v>34638</v>
      </c>
      <c r="O31" s="1">
        <f>_xll.ciqfunctions.udf.CIQ($B31, "IQ_APIC", $D31,,,,  "USD")</f>
        <v>27744</v>
      </c>
      <c r="P31" s="1">
        <f>_xll.ciqfunctions.udf.CIQ($B31, "IQ_TOTAL_ASSETS", $D31,,,,  "USD")</f>
        <v>189000</v>
      </c>
      <c r="Q31" s="1">
        <f>_xll.ciqfunctions.udf.CIQ($B31, "IQ_RE", $D31,,,,  "USD")</f>
        <v>14912</v>
      </c>
      <c r="R31" s="1">
        <f>_xll.ciqfunctions.udf.CIQ($B31, "IQ_TOTAL_EQUITY", $D31,,,,  "USD")</f>
        <v>35135</v>
      </c>
      <c r="S31" s="1">
        <f>_xll.ciqfunctions.udf.CIQ($B31, "IQ_TOTAL_OUTSTANDING_FILING_DATE", $D31,,,,  "USD")</f>
        <v>1556.1769099999999</v>
      </c>
      <c r="T31" s="1">
        <f>_xll.ciqfunctions.udf.CIQ($B31, "IQ_TOTAL_DEBT", $D31,,,,  "USD")</f>
        <v>57403</v>
      </c>
      <c r="U31" s="1">
        <f>_xll.ciqfunctions.udf.CIQ($B31, "IQ_PREF_DIV_OTHER",$D31,,,,  "USD")</f>
        <v>0</v>
      </c>
      <c r="V31" s="1">
        <f>_xll.ciqfunctions.udf.CIQ($B31, "IQ_COGS",$D31,,,,  "USD")</f>
        <v>32058</v>
      </c>
      <c r="W31" s="1">
        <f>_xll.ciqfunctions.udf.CIQ($B31, "IQ_AP",$D31,,,,  "USD")</f>
        <v>25188</v>
      </c>
      <c r="X31" s="1">
        <f>_xll.ciqfunctions.udf.CIQ($B31, "IQ_AR", $D31,,,,  "USD")</f>
        <v>10486</v>
      </c>
      <c r="Y31" s="1">
        <f>_xll.ciqfunctions.udf.CIQ($B31, "IQ_INVENTORY", $D31,,,,  "USD")</f>
        <v>14368</v>
      </c>
      <c r="Z31">
        <f>_xll.ciqfunctions.udf.CIQ($B31, "IQ_SGA", $D31,,,,  "USD")</f>
        <v>2782</v>
      </c>
      <c r="AA31">
        <f>_xll.ciqfunctions.udf.CIQ($B31, "IQ_TOTAL_REV_1YR_ANN_GROWTH", $D31,,,,  "USD")</f>
        <v>-1.0496000000000001</v>
      </c>
      <c r="AB31">
        <f>_xll.ciqfunctions.udf.CIQ($B31, "IQ_DA", $D31,,,,  "USD")</f>
        <v>0</v>
      </c>
      <c r="AC31">
        <f>_xll.ciqfunctions.udf.CIQ($B31, "IQ_NET_INTEREST_EXP",$D31,,,,  "USD")</f>
        <v>-72</v>
      </c>
      <c r="AD31">
        <f>_xll.ciqfunctions.udf.CIQ($B31, "IQ_NET_WORKING_CAP",$D31,,,,  "USD")</f>
        <v>-11619</v>
      </c>
      <c r="AE31">
        <f>_xll.ciqfunctions.udf.CIQ($B31, "IQ_CAPEX",$D31,,,,  "USD")</f>
        <v>-1835</v>
      </c>
      <c r="AF31" s="1" t="str">
        <f>_xll.ciqfunctions.udf.CIQ($B31, "IQ_CEO_NAME", $D31,,,,  "USD")</f>
        <v>Barra, Mary</v>
      </c>
      <c r="AG31">
        <f>_xll.ciqfunctions.udf.CIQ($B31, "IQ_INC_TAX",$D31,,,,  "USD")</f>
        <v>165</v>
      </c>
      <c r="AH31">
        <f>_xll.ciqfunctions.udf.CIQ($B31, "IQ_EFFECT_TAX_RATE",$D31,,,,  "USD")</f>
        <v>10.956099999999999</v>
      </c>
    </row>
    <row r="32" spans="1:34" x14ac:dyDescent="0.25">
      <c r="A32" t="str">
        <f>_xll.ciqfunctions.udf.CIQ(B32,"IQ_COMPANY_NAME",A$1)</f>
        <v>General Motors Company</v>
      </c>
      <c r="B32" s="3" t="s">
        <v>7</v>
      </c>
      <c r="C32" s="1" t="str">
        <f>_xll.ciqfunctions.udf.CIQ($B32, "IQ_INDUSTRY",$D32,,,, "USD")</f>
        <v>Automobiles</v>
      </c>
      <c r="D32" s="2" t="s">
        <v>71</v>
      </c>
      <c r="E32" s="1">
        <f>_xll.ciqfunctions.udf.CIQ($B32, "IQ_TOTAL_REV", $D32,,,, "USD")</f>
        <v>38180</v>
      </c>
      <c r="F32" s="1">
        <f>_xll.ciqfunctions.udf.CIQ($B32, "IQ_NI",$D32,,,,  "USD")</f>
        <v>1117</v>
      </c>
      <c r="G32" s="1">
        <f>_xll.ciqfunctions.udf.CIQ($B32, "IQ_CASH_EQUIV", $D32,,,,  "USD")</f>
        <v>15527</v>
      </c>
      <c r="H32" s="1">
        <f>_xll.ciqfunctions.udf.CIQ($B32, "IQ_CASH_ST_INVEST", $D32,,,,  "USD")</f>
        <v>22727</v>
      </c>
      <c r="I32" s="1">
        <f>_xll.ciqfunctions.udf.CIQ($B32, "IQ_TOTAL_CA", $D32,,,,  "USD")</f>
        <v>84554</v>
      </c>
      <c r="J32" s="1">
        <f>_xll.ciqfunctions.udf.CIQ($B32, "IQ_TOTAL_ASSETS",$D32,,,,  "USD")</f>
        <v>185812</v>
      </c>
      <c r="K32" s="1">
        <f>_xll.ciqfunctions.udf.CIQ($B32, "IQ_TOTAL_CL", $D32,,,,  "USD")</f>
        <v>69528</v>
      </c>
      <c r="L32" s="1">
        <f>_xll.ciqfunctions.udf.CIQ($B32, "IQ_TOTAL_LIAB", $D32,,,,  "USD")</f>
        <v>150142</v>
      </c>
      <c r="M32" s="1">
        <f>_xll.ciqfunctions.udf.CIQ($B32, "IQ_PREF_EQUITY",$D32,,,,  "USD")</f>
        <v>0</v>
      </c>
      <c r="N32" s="1">
        <f>_xll.ciqfunctions.udf.CIQ($B32, "IQ_TOTAL_COMMON_EQUITY",$D32,,,,  "USD")</f>
        <v>35146</v>
      </c>
      <c r="O32" s="1">
        <f>_xll.ciqfunctions.udf.CIQ($B32, "IQ_APIC", $D32,,,,  "USD")</f>
        <v>28161</v>
      </c>
      <c r="P32" s="1">
        <f>_xll.ciqfunctions.udf.CIQ($B32, "IQ_TOTAL_ASSETS", $D32,,,,  "USD")</f>
        <v>185812</v>
      </c>
      <c r="Q32" s="1">
        <f>_xll.ciqfunctions.udf.CIQ($B32, "IQ_RE", $D32,,,,  "USD")</f>
        <v>14512</v>
      </c>
      <c r="R32" s="1">
        <f>_xll.ciqfunctions.udf.CIQ($B32, "IQ_TOTAL_EQUITY", $D32,,,,  "USD")</f>
        <v>35670</v>
      </c>
      <c r="S32" s="1">
        <f>_xll.ciqfunctions.udf.CIQ($B32, "IQ_TOTAL_OUTSTANDING_FILING_DATE", $D32,,,,  "USD")</f>
        <v>1583.9974500000001</v>
      </c>
      <c r="T32" s="1">
        <f>_xll.ciqfunctions.udf.CIQ($B32, "IQ_TOTAL_DEBT", $D32,,,,  "USD")</f>
        <v>53517</v>
      </c>
      <c r="U32" s="1">
        <f>_xll.ciqfunctions.udf.CIQ($B32, "IQ_PREF_DIV_OTHER",$D32,,,,  "USD")</f>
        <v>0</v>
      </c>
      <c r="V32" s="1">
        <f>_xll.ciqfunctions.udf.CIQ($B32, "IQ_COGS",$D32,,,,  "USD")</f>
        <v>32197</v>
      </c>
      <c r="W32" s="1">
        <f>_xll.ciqfunctions.udf.CIQ($B32, "IQ_AP",$D32,,,,  "USD")</f>
        <v>24247</v>
      </c>
      <c r="X32" s="1">
        <f>_xll.ciqfunctions.udf.CIQ($B32, "IQ_AR", $D32,,,,  "USD")</f>
        <v>10604</v>
      </c>
      <c r="Y32" s="1">
        <f>_xll.ciqfunctions.udf.CIQ($B32, "IQ_INVENTORY", $D32,,,,  "USD")</f>
        <v>14218</v>
      </c>
      <c r="Z32">
        <f>_xll.ciqfunctions.udf.CIQ($B32, "IQ_SGA", $D32,,,,  "USD")</f>
        <v>2877</v>
      </c>
      <c r="AA32">
        <f>_xll.ciqfunctions.udf.CIQ($B32, "IQ_TOTAL_REV_1YR_ANN_GROWTH", $D32,,,,  "USD")</f>
        <v>-3.7050999999999998</v>
      </c>
      <c r="AB32">
        <f>_xll.ciqfunctions.udf.CIQ($B32, "IQ_DA", $D32,,,,  "USD")</f>
        <v>0</v>
      </c>
      <c r="AC32">
        <f>_xll.ciqfunctions.udf.CIQ($B32, "IQ_NET_INTEREST_EXP",$D32,,,,  "USD")</f>
        <v>-67</v>
      </c>
      <c r="AD32">
        <f>_xll.ciqfunctions.udf.CIQ($B32, "IQ_NET_WORKING_CAP",$D32,,,,  "USD")</f>
        <v>-7239</v>
      </c>
      <c r="AE32">
        <f>_xll.ciqfunctions.udf.CIQ($B32, "IQ_CAPEX",$D32,,,,  "USD")</f>
        <v>-1805</v>
      </c>
      <c r="AF32" s="1" t="str">
        <f>_xll.ciqfunctions.udf.CIQ($B32, "IQ_CEO_NAME", $D32,,,,  "USD")</f>
        <v>Barra, Mary</v>
      </c>
      <c r="AG32">
        <f>_xll.ciqfunctions.udf.CIQ($B32, "IQ_INC_TAX",$D32,,,,  "USD")</f>
        <v>577</v>
      </c>
      <c r="AH32">
        <f>_xll.ciqfunctions.udf.CIQ($B32, "IQ_EFFECT_TAX_RATE",$D32,,,,  "USD")</f>
        <v>33.6051</v>
      </c>
    </row>
    <row r="33" spans="1:34" x14ac:dyDescent="0.25">
      <c r="A33" t="str">
        <f>_xll.ciqfunctions.udf.CIQ(B33,"IQ_COMPANY_NAME",A$1)</f>
        <v>General Motors Company</v>
      </c>
      <c r="B33" s="3" t="s">
        <v>7</v>
      </c>
      <c r="C33" s="1" t="str">
        <f>_xll.ciqfunctions.udf.CIQ($B33, "IQ_INDUSTRY",$D33,,,, "USD")</f>
        <v>Automobiles</v>
      </c>
      <c r="D33" s="2" t="s">
        <v>73</v>
      </c>
      <c r="E33" s="1">
        <f>_xll.ciqfunctions.udf.CIQ($B33, "IQ_TOTAL_REV", $D33,,,, "USD")</f>
        <v>35712</v>
      </c>
      <c r="F33" s="1">
        <f>_xll.ciqfunctions.udf.CIQ($B33, "IQ_NI",$D33,,,,  "USD")</f>
        <v>945</v>
      </c>
      <c r="G33" s="1">
        <f>_xll.ciqfunctions.udf.CIQ($B33, "IQ_CASH_EQUIV", $D33,,,,  "USD")</f>
        <v>13676</v>
      </c>
      <c r="H33" s="1">
        <f>_xll.ciqfunctions.udf.CIQ($B33, "IQ_CASH_ST_INVEST", $D33,,,,  "USD")</f>
        <v>22085</v>
      </c>
      <c r="I33" s="1">
        <f>_xll.ciqfunctions.udf.CIQ($B33, "IQ_TOTAL_CA", $D33,,,,  "USD")</f>
        <v>83231</v>
      </c>
      <c r="J33" s="1">
        <f>_xll.ciqfunctions.udf.CIQ($B33, "IQ_TOTAL_ASSETS",$D33,,,,  "USD")</f>
        <v>179918</v>
      </c>
      <c r="K33" s="1">
        <f>_xll.ciqfunctions.udf.CIQ($B33, "IQ_TOTAL_CL", $D33,,,,  "USD")</f>
        <v>67342</v>
      </c>
      <c r="L33" s="1">
        <f>_xll.ciqfunctions.udf.CIQ($B33, "IQ_TOTAL_LIAB", $D33,,,,  "USD")</f>
        <v>143095</v>
      </c>
      <c r="M33" s="1">
        <f>_xll.ciqfunctions.udf.CIQ($B33, "IQ_PREF_EQUITY",$D33,,,,  "USD")</f>
        <v>0</v>
      </c>
      <c r="N33" s="1">
        <f>_xll.ciqfunctions.udf.CIQ($B33, "IQ_TOTAL_COMMON_EQUITY",$D33,,,,  "USD")</f>
        <v>36329</v>
      </c>
      <c r="O33" s="1">
        <f>_xll.ciqfunctions.udf.CIQ($B33, "IQ_APIC", $D33,,,,  "USD")</f>
        <v>28819</v>
      </c>
      <c r="P33" s="1">
        <f>_xll.ciqfunctions.udf.CIQ($B33, "IQ_TOTAL_ASSETS", $D33,,,,  "USD")</f>
        <v>179918</v>
      </c>
      <c r="Q33" s="1">
        <f>_xll.ciqfunctions.udf.CIQ($B33, "IQ_RE", $D33,,,,  "USD")</f>
        <v>14825</v>
      </c>
      <c r="R33" s="1">
        <f>_xll.ciqfunctions.udf.CIQ($B33, "IQ_TOTAL_EQUITY", $D33,,,,  "USD")</f>
        <v>36823</v>
      </c>
      <c r="S33" s="1">
        <f>_xll.ciqfunctions.udf.CIQ($B33, "IQ_TOTAL_OUTSTANDING_FILING_DATE", $D33,,,,  "USD")</f>
        <v>1607.20769</v>
      </c>
      <c r="T33" s="1">
        <f>_xll.ciqfunctions.udf.CIQ($B33, "IQ_TOTAL_DEBT", $D33,,,,  "USD")</f>
        <v>48258</v>
      </c>
      <c r="U33" s="1">
        <f>_xll.ciqfunctions.udf.CIQ($B33, "IQ_PREF_DIV_OTHER",$D33,,,,  "USD")</f>
        <v>0</v>
      </c>
      <c r="V33" s="1">
        <f>_xll.ciqfunctions.udf.CIQ($B33, "IQ_COGS",$D33,,,,  "USD")</f>
        <v>30374</v>
      </c>
      <c r="W33" s="1">
        <f>_xll.ciqfunctions.udf.CIQ($B33, "IQ_AP",$D33,,,,  "USD")</f>
        <v>25187</v>
      </c>
      <c r="X33" s="1">
        <f>_xll.ciqfunctions.udf.CIQ($B33, "IQ_AR", $D33,,,,  "USD")</f>
        <v>11569</v>
      </c>
      <c r="Y33" s="1">
        <f>_xll.ciqfunctions.udf.CIQ($B33, "IQ_INVENTORY", $D33,,,,  "USD")</f>
        <v>14051</v>
      </c>
      <c r="Z33">
        <f>_xll.ciqfunctions.udf.CIQ($B33, "IQ_SGA", $D33,,,,  "USD")</f>
        <v>3017</v>
      </c>
      <c r="AA33">
        <f>_xll.ciqfunctions.udf.CIQ($B33, "IQ_TOTAL_REV_1YR_ANN_GROWTH", $D33,,,,  "USD")</f>
        <v>-4.5338000000000003</v>
      </c>
      <c r="AB33">
        <f>_xll.ciqfunctions.udf.CIQ($B33, "IQ_DA", $D33,,,,  "USD")</f>
        <v>0</v>
      </c>
      <c r="AC33">
        <f>_xll.ciqfunctions.udf.CIQ($B33, "IQ_NET_INTEREST_EXP",$D33,,,,  "USD")</f>
        <v>-61</v>
      </c>
      <c r="AD33">
        <f>_xll.ciqfunctions.udf.CIQ($B33, "IQ_NET_WORKING_CAP",$D33,,,,  "USD")</f>
        <v>-5785</v>
      </c>
      <c r="AE33">
        <f>_xll.ciqfunctions.udf.CIQ($B33, "IQ_CAPEX",$D33,,,,  "USD")</f>
        <v>-1684</v>
      </c>
      <c r="AF33" s="1" t="str">
        <f>_xll.ciqfunctions.udf.CIQ($B33, "IQ_CEO_NAME", $D33,,,,  "USD")</f>
        <v>Barra, Mary</v>
      </c>
      <c r="AG33">
        <f>_xll.ciqfunctions.udf.CIQ($B33, "IQ_INC_TAX",$D33,,,,  "USD")</f>
        <v>529</v>
      </c>
      <c r="AH33">
        <f>_xll.ciqfunctions.udf.CIQ($B33, "IQ_EFFECT_TAX_RATE",$D33,,,,  "USD")</f>
        <v>36.812800000000003</v>
      </c>
    </row>
    <row r="34" spans="1:34" x14ac:dyDescent="0.25">
      <c r="A34" t="str">
        <f>_xll.ciqfunctions.udf.CIQ(B34,"IQ_COMPANY_NAME",A$1)</f>
        <v>General Motors Company</v>
      </c>
      <c r="B34" s="3" t="s">
        <v>7</v>
      </c>
      <c r="C34" s="1" t="str">
        <f>_xll.ciqfunctions.udf.CIQ($B34, "IQ_INDUSTRY",$D34,,,, "USD")</f>
        <v>Automobiles</v>
      </c>
      <c r="D34" s="2" t="s">
        <v>74</v>
      </c>
      <c r="E34" s="1">
        <f>_xll.ciqfunctions.udf.CIQ($B34, "IQ_TOTAL_REV", $D34,,,, "USD")</f>
        <v>39617</v>
      </c>
      <c r="F34" s="1">
        <f>_xll.ciqfunctions.udf.CIQ($B34, "IQ_NI",$D34,,,,  "USD")</f>
        <v>1987</v>
      </c>
      <c r="G34" s="1">
        <f>_xll.ciqfunctions.udf.CIQ($B34, "IQ_CASH_EQUIV", $D34,,,,  "USD")</f>
        <v>15954</v>
      </c>
      <c r="H34" s="1">
        <f>_xll.ciqfunctions.udf.CIQ($B34, "IQ_CASH_ST_INVEST", $D34,,,,  "USD")</f>
        <v>25176</v>
      </c>
      <c r="I34" s="1">
        <f>_xll.ciqfunctions.udf.CIQ($B34, "IQ_TOTAL_CA", $D34,,,,  "USD")</f>
        <v>83626</v>
      </c>
      <c r="J34" s="1">
        <f>_xll.ciqfunctions.udf.CIQ($B34, "IQ_TOTAL_ASSETS",$D34,,,,  "USD")</f>
        <v>177501</v>
      </c>
      <c r="K34" s="1">
        <f>_xll.ciqfunctions.udf.CIQ($B34, "IQ_TOTAL_CL", $D34,,,,  "USD")</f>
        <v>65657</v>
      </c>
      <c r="L34" s="1">
        <f>_xll.ciqfunctions.udf.CIQ($B34, "IQ_TOTAL_LIAB", $D34,,,,  "USD")</f>
        <v>141477</v>
      </c>
      <c r="M34" s="1">
        <f>_xll.ciqfunctions.udf.CIQ($B34, "IQ_PREF_EQUITY",$D34,,,,  "USD")</f>
        <v>0</v>
      </c>
      <c r="N34" s="1">
        <f>_xll.ciqfunctions.udf.CIQ($B34, "IQ_TOTAL_COMMON_EQUITY",$D34,,,,  "USD")</f>
        <v>35457</v>
      </c>
      <c r="O34" s="1">
        <f>_xll.ciqfunctions.udf.CIQ($B34, "IQ_APIC", $D34,,,,  "USD")</f>
        <v>28937</v>
      </c>
      <c r="P34" s="1">
        <f>_xll.ciqfunctions.udf.CIQ($B34, "IQ_TOTAL_ASSETS", $D34,,,,  "USD")</f>
        <v>177501</v>
      </c>
      <c r="Q34" s="1">
        <f>_xll.ciqfunctions.udf.CIQ($B34, "IQ_RE", $D34,,,,  "USD")</f>
        <v>14577</v>
      </c>
      <c r="R34" s="1">
        <f>_xll.ciqfunctions.udf.CIQ($B34, "IQ_TOTAL_EQUITY", $D34,,,,  "USD")</f>
        <v>36024</v>
      </c>
      <c r="S34" s="1">
        <f>_xll.ciqfunctions.udf.CIQ($B34, "IQ_TOTAL_OUTSTANDING_FILING_DATE", $D34,,,,  "USD")</f>
        <v>1600</v>
      </c>
      <c r="T34" s="1">
        <f>_xll.ciqfunctions.udf.CIQ($B34, "IQ_TOTAL_DEBT", $D34,,,,  "USD")</f>
        <v>46665</v>
      </c>
      <c r="U34" s="1">
        <f>_xll.ciqfunctions.udf.CIQ($B34, "IQ_PREF_DIV_OTHER",$D34,,,,  "USD")</f>
        <v>882</v>
      </c>
      <c r="V34" s="1">
        <f>_xll.ciqfunctions.udf.CIQ($B34, "IQ_COGS",$D34,,,,  "USD")</f>
        <v>34143</v>
      </c>
      <c r="W34" s="1">
        <f>_xll.ciqfunctions.udf.CIQ($B34, "IQ_AP",$D34,,,,  "USD")</f>
        <v>22529</v>
      </c>
      <c r="X34" s="1">
        <f>_xll.ciqfunctions.udf.CIQ($B34, "IQ_AR", $D34,,,,  "USD")</f>
        <v>9078</v>
      </c>
      <c r="Y34" s="1">
        <f>_xll.ciqfunctions.udf.CIQ($B34, "IQ_INVENTORY", $D34,,,,  "USD")</f>
        <v>13642</v>
      </c>
      <c r="Z34">
        <f>_xll.ciqfunctions.udf.CIQ($B34, "IQ_SGA", $D34,,,,  "USD")</f>
        <v>2937</v>
      </c>
      <c r="AA34">
        <f>_xll.ciqfunctions.udf.CIQ($B34, "IQ_TOTAL_REV_1YR_ANN_GROWTH", $D34,,,,  "USD")</f>
        <v>-2.1440999999999999</v>
      </c>
      <c r="AB34">
        <f>_xll.ciqfunctions.udf.CIQ($B34, "IQ_DA", $D34,,,,  "USD")</f>
        <v>0</v>
      </c>
      <c r="AC34">
        <f>_xll.ciqfunctions.udf.CIQ($B34, "IQ_NET_INTEREST_EXP",$D34,,,,  "USD")</f>
        <v>-48</v>
      </c>
      <c r="AD34">
        <f>_xll.ciqfunctions.udf.CIQ($B34, "IQ_NET_WORKING_CAP",$D34,,,,  "USD")</f>
        <v>-6710</v>
      </c>
      <c r="AE34">
        <f>_xll.ciqfunctions.udf.CIQ($B34, "IQ_CAPEX",$D34,,,,  "USD")</f>
        <v>-2002</v>
      </c>
      <c r="AF34" s="1" t="str">
        <f>_xll.ciqfunctions.udf.CIQ($B34, "IQ_CEO_NAME", $D34,,,,  "USD")</f>
        <v>Barra, Mary</v>
      </c>
      <c r="AG34">
        <f>_xll.ciqfunctions.udf.CIQ($B34, "IQ_INC_TAX",$D34,,,,  "USD")</f>
        <v>279</v>
      </c>
      <c r="AH34">
        <f>_xll.ciqfunctions.udf.CIQ($B34, "IQ_EFFECT_TAX_RATE",$D34,,,,  "USD")</f>
        <v>12.194000000000001</v>
      </c>
    </row>
    <row r="35" spans="1:34" x14ac:dyDescent="0.25">
      <c r="A35" t="str">
        <f>_xll.ciqfunctions.udf.CIQ(B35,"IQ_COMPANY_NAME",A$1)</f>
        <v>General Motors Company</v>
      </c>
      <c r="B35" s="3" t="s">
        <v>7</v>
      </c>
      <c r="C35" s="1" t="str">
        <f>_xll.ciqfunctions.udf.CIQ($B35, "IQ_INDUSTRY",$D35,,,, "USD")</f>
        <v>Automobiles</v>
      </c>
      <c r="D35" s="2" t="s">
        <v>75</v>
      </c>
      <c r="E35" s="1">
        <f>_xll.ciqfunctions.udf.CIQ($B35, "IQ_TOTAL_REV", $D35,,,, "USD")</f>
        <v>39255</v>
      </c>
      <c r="F35" s="1">
        <f>_xll.ciqfunctions.udf.CIQ($B35, "IQ_NI",$D35,,,,  "USD")</f>
        <v>1471</v>
      </c>
      <c r="G35" s="1">
        <f>_xll.ciqfunctions.udf.CIQ($B35, "IQ_CASH_EQUIV", $D35,,,,  "USD")</f>
        <v>16560</v>
      </c>
      <c r="H35" s="1">
        <f>_xll.ciqfunctions.udf.CIQ($B35, "IQ_CASH_ST_INVEST", $D35,,,,  "USD")</f>
        <v>26130</v>
      </c>
      <c r="I35" s="1">
        <f>_xll.ciqfunctions.udf.CIQ($B35, "IQ_TOTAL_CA", $D35,,,,  "USD")</f>
        <v>86640</v>
      </c>
      <c r="J35" s="1">
        <f>_xll.ciqfunctions.udf.CIQ($B35, "IQ_TOTAL_ASSETS",$D35,,,,  "USD")</f>
        <v>176908</v>
      </c>
      <c r="K35" s="1">
        <f>_xll.ciqfunctions.udf.CIQ($B35, "IQ_TOTAL_CL", $D35,,,,  "USD")</f>
        <v>67329</v>
      </c>
      <c r="L35" s="1">
        <f>_xll.ciqfunctions.udf.CIQ($B35, "IQ_TOTAL_LIAB", $D35,,,,  "USD")</f>
        <v>133345</v>
      </c>
      <c r="M35" s="1">
        <f>_xll.ciqfunctions.udf.CIQ($B35, "IQ_PREF_EQUITY",$D35,,,,  "USD")</f>
        <v>3109</v>
      </c>
      <c r="N35" s="1">
        <f>_xll.ciqfunctions.udf.CIQ($B35, "IQ_TOTAL_COMMON_EQUITY",$D35,,,,  "USD")</f>
        <v>39893</v>
      </c>
      <c r="O35" s="1">
        <f>_xll.ciqfunctions.udf.CIQ($B35, "IQ_APIC", $D35,,,,  "USD")</f>
        <v>28832</v>
      </c>
      <c r="P35" s="1">
        <f>_xll.ciqfunctions.udf.CIQ($B35, "IQ_TOTAL_ASSETS", $D35,,,,  "USD")</f>
        <v>176908</v>
      </c>
      <c r="Q35" s="1">
        <f>_xll.ciqfunctions.udf.CIQ($B35, "IQ_RE", $D35,,,,  "USD")</f>
        <v>13975</v>
      </c>
      <c r="R35" s="1">
        <f>_xll.ciqfunctions.udf.CIQ($B35, "IQ_TOTAL_EQUITY", $D35,,,,  "USD")</f>
        <v>43563</v>
      </c>
      <c r="S35" s="1">
        <f>_xll.ciqfunctions.udf.CIQ($B35, "IQ_TOTAL_OUTSTANDING_FILING_DATE", $D35,,,,  "USD")</f>
        <v>1606.6962900000001</v>
      </c>
      <c r="T35" s="1">
        <f>_xll.ciqfunctions.udf.CIQ($B35, "IQ_TOTAL_DEBT", $D35,,,,  "USD")</f>
        <v>41105</v>
      </c>
      <c r="U35" s="1">
        <f>_xll.ciqfunctions.udf.CIQ($B35, "IQ_PREF_DIV_OTHER",$D35,,,,  "USD")</f>
        <v>87</v>
      </c>
      <c r="V35" s="1">
        <f>_xll.ciqfunctions.udf.CIQ($B35, "IQ_COGS",$D35,,,,  "USD")</f>
        <v>33660</v>
      </c>
      <c r="W35" s="1">
        <f>_xll.ciqfunctions.udf.CIQ($B35, "IQ_AP",$D35,,,,  "USD")</f>
        <v>24773</v>
      </c>
      <c r="X35" s="1">
        <f>_xll.ciqfunctions.udf.CIQ($B35, "IQ_AR", $D35,,,,  "USD")</f>
        <v>10892</v>
      </c>
      <c r="Y35" s="1">
        <f>_xll.ciqfunctions.udf.CIQ($B35, "IQ_INVENTORY", $D35,,,,  "USD")</f>
        <v>15210</v>
      </c>
      <c r="Z35">
        <f>_xll.ciqfunctions.udf.CIQ($B35, "IQ_SGA", $D35,,,,  "USD")</f>
        <v>2921</v>
      </c>
      <c r="AA35">
        <f>_xll.ciqfunctions.udf.CIQ($B35, "IQ_TOTAL_REV_1YR_ANN_GROWTH", $D35,,,,  "USD")</f>
        <v>0.69769999999999999</v>
      </c>
      <c r="AB35">
        <f>_xll.ciqfunctions.udf.CIQ($B35, "IQ_DA", $D35,,,,  "USD")</f>
        <v>0</v>
      </c>
      <c r="AC35">
        <f>_xll.ciqfunctions.udf.CIQ($B35, "IQ_NET_INTEREST_EXP",$D35,,,,  "USD")</f>
        <v>-46</v>
      </c>
      <c r="AD35">
        <f>_xll.ciqfunctions.udf.CIQ($B35, "IQ_NET_WORKING_CAP",$D35,,,,  "USD")</f>
        <v>-6241</v>
      </c>
      <c r="AE35">
        <f>_xll.ciqfunctions.udf.CIQ($B35, "IQ_CAPEX",$D35,,,,  "USD")</f>
        <v>-1664</v>
      </c>
      <c r="AF35" s="1" t="str">
        <f>_xll.ciqfunctions.udf.CIQ($B35, "IQ_CEO_NAME", $D35,,,,  "USD")</f>
        <v>Barra, Mary</v>
      </c>
      <c r="AG35">
        <f>_xll.ciqfunctions.udf.CIQ($B35, "IQ_INC_TAX",$D35,,,,  "USD")</f>
        <v>427</v>
      </c>
      <c r="AH35">
        <f>_xll.ciqfunctions.udf.CIQ($B35, "IQ_EFFECT_TAX_RATE",$D35,,,,  "USD")</f>
        <v>22.846399999999999</v>
      </c>
    </row>
    <row r="36" spans="1:34" x14ac:dyDescent="0.25">
      <c r="A36" t="str">
        <f>_xll.ciqfunctions.udf.CIQ(B36,"IQ_COMPANY_NAME",A$1)</f>
        <v>General Motors Company</v>
      </c>
      <c r="B36" s="3" t="s">
        <v>7</v>
      </c>
      <c r="C36" s="1" t="str">
        <f>_xll.ciqfunctions.udf.CIQ($B36, "IQ_INDUSTRY",$D36,,,, "USD")</f>
        <v>Automobiles</v>
      </c>
      <c r="D36" s="2" t="s">
        <v>76</v>
      </c>
      <c r="E36" s="1">
        <f>_xll.ciqfunctions.udf.CIQ($B36, "IQ_TOTAL_REV", $D36,,,, "USD")</f>
        <v>39649</v>
      </c>
      <c r="F36" s="1">
        <f>_xll.ciqfunctions.udf.CIQ($B36, "IQ_NI",$D36,,,,  "USD")</f>
        <v>278</v>
      </c>
      <c r="G36" s="1">
        <f>_xll.ciqfunctions.udf.CIQ($B36, "IQ_CASH_EQUIV", $D36,,,,  "USD")</f>
        <v>18464</v>
      </c>
      <c r="H36" s="1">
        <f>_xll.ciqfunctions.udf.CIQ($B36, "IQ_CASH_ST_INVEST", $D36,,,,  "USD")</f>
        <v>28399</v>
      </c>
      <c r="I36" s="1">
        <f>_xll.ciqfunctions.udf.CIQ($B36, "IQ_TOTAL_CA", $D36,,,,  "USD")</f>
        <v>91643</v>
      </c>
      <c r="J36" s="1">
        <f>_xll.ciqfunctions.udf.CIQ($B36, "IQ_TOTAL_ASSETS",$D36,,,,  "USD")</f>
        <v>179098</v>
      </c>
      <c r="K36" s="1">
        <f>_xll.ciqfunctions.udf.CIQ($B36, "IQ_TOTAL_CL", $D36,,,,  "USD")</f>
        <v>72347</v>
      </c>
      <c r="L36" s="1">
        <f>_xll.ciqfunctions.udf.CIQ($B36, "IQ_TOTAL_LIAB", $D36,,,,  "USD")</f>
        <v>136513</v>
      </c>
      <c r="M36" s="1">
        <f>_xll.ciqfunctions.udf.CIQ($B36, "IQ_PREF_EQUITY",$D36,,,,  "USD")</f>
        <v>3109</v>
      </c>
      <c r="N36" s="1">
        <f>_xll.ciqfunctions.udf.CIQ($B36, "IQ_TOTAL_COMMON_EQUITY",$D36,,,,  "USD")</f>
        <v>38885</v>
      </c>
      <c r="O36" s="1">
        <f>_xll.ciqfunctions.udf.CIQ($B36, "IQ_APIC", $D36,,,,  "USD")</f>
        <v>28840</v>
      </c>
      <c r="P36" s="1">
        <f>_xll.ciqfunctions.udf.CIQ($B36, "IQ_TOTAL_ASSETS", $D36,,,,  "USD")</f>
        <v>179098</v>
      </c>
      <c r="Q36" s="1">
        <f>_xll.ciqfunctions.udf.CIQ($B36, "IQ_RE", $D36,,,,  "USD")</f>
        <v>13162</v>
      </c>
      <c r="R36" s="1">
        <f>_xll.ciqfunctions.udf.CIQ($B36, "IQ_TOTAL_EQUITY", $D36,,,,  "USD")</f>
        <v>42585</v>
      </c>
      <c r="S36" s="1">
        <f>_xll.ciqfunctions.udf.CIQ($B36, "IQ_TOTAL_OUTSTANDING_FILING_DATE", $D36,,,,  "USD")</f>
        <v>1604.6818699999999</v>
      </c>
      <c r="T36" s="1">
        <f>_xll.ciqfunctions.udf.CIQ($B36, "IQ_TOTAL_DEBT", $D36,,,,  "USD")</f>
        <v>40076</v>
      </c>
      <c r="U36" s="1">
        <f>_xll.ciqfunctions.udf.CIQ($B36, "IQ_PREF_DIV_OTHER",$D36,,,,  "USD")</f>
        <v>88</v>
      </c>
      <c r="V36" s="1">
        <f>_xll.ciqfunctions.udf.CIQ($B36, "IQ_COGS",$D36,,,,  "USD")</f>
        <v>35651</v>
      </c>
      <c r="W36" s="1">
        <f>_xll.ciqfunctions.udf.CIQ($B36, "IQ_AP",$D36,,,,  "USD")</f>
        <v>26992</v>
      </c>
      <c r="X36" s="1">
        <f>_xll.ciqfunctions.udf.CIQ($B36, "IQ_AR", $D36,,,,  "USD")</f>
        <v>11480</v>
      </c>
      <c r="Y36" s="1">
        <f>_xll.ciqfunctions.udf.CIQ($B36, "IQ_INVENTORY", $D36,,,,  "USD")</f>
        <v>15200</v>
      </c>
      <c r="Z36">
        <f>_xll.ciqfunctions.udf.CIQ($B36, "IQ_SGA", $D36,,,,  "USD")</f>
        <v>2943</v>
      </c>
      <c r="AA36">
        <f>_xll.ciqfunctions.udf.CIQ($B36, "IQ_TOTAL_REV_1YR_ANN_GROWTH", $D36,,,,  "USD")</f>
        <v>1.4689000000000001</v>
      </c>
      <c r="AB36">
        <f>_xll.ciqfunctions.udf.CIQ($B36, "IQ_DA", $D36,,,,  "USD")</f>
        <v>0</v>
      </c>
      <c r="AC36">
        <f>_xll.ciqfunctions.udf.CIQ($B36, "IQ_NET_INTEREST_EXP",$D36,,,,  "USD")</f>
        <v>-48</v>
      </c>
      <c r="AD36">
        <f>_xll.ciqfunctions.udf.CIQ($B36, "IQ_NET_WORKING_CAP",$D36,,,,  "USD")</f>
        <v>-8493</v>
      </c>
      <c r="AE36">
        <f>_xll.ciqfunctions.udf.CIQ($B36, "IQ_CAPEX",$D36,,,,  "USD")</f>
        <v>-1666</v>
      </c>
      <c r="AF36" s="1" t="str">
        <f>_xll.ciqfunctions.udf.CIQ($B36, "IQ_CEO_NAME", $D36,,,,  "USD")</f>
        <v>Barra, Mary</v>
      </c>
      <c r="AG36">
        <f>_xll.ciqfunctions.udf.CIQ($B36, "IQ_INC_TAX",$D36,,,,  "USD")</f>
        <v>-254</v>
      </c>
      <c r="AH36" t="str">
        <f>_xll.ciqfunctions.udf.CIQ($B36, "IQ_EFFECT_TAX_RATE",$D36,,,,  "USD")</f>
        <v>NM</v>
      </c>
    </row>
    <row r="37" spans="1:34" x14ac:dyDescent="0.25">
      <c r="A37" t="str">
        <f>_xll.ciqfunctions.udf.CIQ(B37,"IQ_COMPANY_NAME",A$1)</f>
        <v>General Motors Company</v>
      </c>
      <c r="B37" s="3" t="s">
        <v>7</v>
      </c>
      <c r="C37" s="1" t="str">
        <f>_xll.ciqfunctions.udf.CIQ($B37, "IQ_INDUSTRY",$D37,,,, "USD")</f>
        <v>Automobiles</v>
      </c>
      <c r="D37" s="2" t="s">
        <v>77</v>
      </c>
      <c r="E37" s="1">
        <f>_xll.ciqfunctions.udf.CIQ($B37, "IQ_TOTAL_REV", $D37,,,, "USD")</f>
        <v>37408</v>
      </c>
      <c r="F37" s="1">
        <f>_xll.ciqfunctions.udf.CIQ($B37, "IQ_NI",$D37,,,,  "USD")</f>
        <v>213</v>
      </c>
      <c r="G37" s="1">
        <f>_xll.ciqfunctions.udf.CIQ($B37, "IQ_CASH_EQUIV", $D37,,,,  "USD")</f>
        <v>18226</v>
      </c>
      <c r="H37" s="1">
        <f>_xll.ciqfunctions.udf.CIQ($B37, "IQ_CASH_ST_INVEST", $D37,,,,  "USD")</f>
        <v>26942</v>
      </c>
      <c r="I37" s="1">
        <f>_xll.ciqfunctions.udf.CIQ($B37, "IQ_TOTAL_CA", $D37,,,,  "USD")</f>
        <v>86825</v>
      </c>
      <c r="J37" s="1">
        <f>_xll.ciqfunctions.udf.CIQ($B37, "IQ_TOTAL_ASSETS",$D37,,,,  "USD")</f>
        <v>173606</v>
      </c>
      <c r="K37" s="1">
        <f>_xll.ciqfunctions.udf.CIQ($B37, "IQ_TOTAL_CL", $D37,,,,  "USD")</f>
        <v>69222</v>
      </c>
      <c r="L37" s="1">
        <f>_xll.ciqfunctions.udf.CIQ($B37, "IQ_TOTAL_LIAB", $D37,,,,  "USD")</f>
        <v>130766</v>
      </c>
      <c r="M37" s="1">
        <f>_xll.ciqfunctions.udf.CIQ($B37, "IQ_PREF_EQUITY",$D37,,,,  "USD")</f>
        <v>3109</v>
      </c>
      <c r="N37" s="1">
        <f>_xll.ciqfunctions.udf.CIQ($B37, "IQ_TOTAL_COMMON_EQUITY",$D37,,,,  "USD")</f>
        <v>39113</v>
      </c>
      <c r="O37" s="1">
        <f>_xll.ciqfunctions.udf.CIQ($B37, "IQ_APIC", $D37,,,,  "USD")</f>
        <v>28778</v>
      </c>
      <c r="P37" s="1">
        <f>_xll.ciqfunctions.udf.CIQ($B37, "IQ_TOTAL_ASSETS", $D37,,,,  "USD")</f>
        <v>173606</v>
      </c>
      <c r="Q37" s="1">
        <f>_xll.ciqfunctions.udf.CIQ($B37, "IQ_RE", $D37,,,,  "USD")</f>
        <v>13457</v>
      </c>
      <c r="R37" s="1">
        <f>_xll.ciqfunctions.udf.CIQ($B37, "IQ_TOTAL_EQUITY", $D37,,,,  "USD")</f>
        <v>42840</v>
      </c>
      <c r="S37" s="1">
        <f>_xll.ciqfunctions.udf.CIQ($B37, "IQ_TOTAL_OUTSTANDING_FILING_DATE", $D37,,,,  "USD")</f>
        <v>1603.7184</v>
      </c>
      <c r="T37" s="1">
        <f>_xll.ciqfunctions.udf.CIQ($B37, "IQ_TOTAL_DEBT", $D37,,,,  "USD")</f>
        <v>37767</v>
      </c>
      <c r="U37" s="1">
        <f>_xll.ciqfunctions.udf.CIQ($B37, "IQ_PREF_DIV_OTHER",$D37,,,,  "USD")</f>
        <v>88</v>
      </c>
      <c r="V37" s="1">
        <f>_xll.ciqfunctions.udf.CIQ($B37, "IQ_COGS",$D37,,,,  "USD")</f>
        <v>33927</v>
      </c>
      <c r="W37" s="1">
        <f>_xll.ciqfunctions.udf.CIQ($B37, "IQ_AP",$D37,,,,  "USD")</f>
        <v>27715</v>
      </c>
      <c r="X37" s="1">
        <f>_xll.ciqfunctions.udf.CIQ($B37, "IQ_AR", $D37,,,,  "USD")</f>
        <v>11734</v>
      </c>
      <c r="Y37" s="1">
        <f>_xll.ciqfunctions.udf.CIQ($B37, "IQ_INVENTORY", $D37,,,,  "USD")</f>
        <v>14837</v>
      </c>
      <c r="Z37">
        <f>_xll.ciqfunctions.udf.CIQ($B37, "IQ_SGA", $D37,,,,  "USD")</f>
        <v>2843</v>
      </c>
      <c r="AA37">
        <f>_xll.ciqfunctions.udf.CIQ($B37, "IQ_TOTAL_REV_1YR_ANN_GROWTH", $D37,,,,  "USD")</f>
        <v>1.4206000000000001</v>
      </c>
      <c r="AB37">
        <f>_xll.ciqfunctions.udf.CIQ($B37, "IQ_DA", $D37,,,,  "USD")</f>
        <v>0</v>
      </c>
      <c r="AC37">
        <f>_xll.ciqfunctions.udf.CIQ($B37, "IQ_NET_INTEREST_EXP",$D37,,,,  "USD")</f>
        <v>-50</v>
      </c>
      <c r="AD37">
        <f>_xll.ciqfunctions.udf.CIQ($B37, "IQ_NET_WORKING_CAP",$D37,,,,  "USD")</f>
        <v>-8817</v>
      </c>
      <c r="AE37">
        <f>_xll.ciqfunctions.udf.CIQ($B37, "IQ_CAPEX",$D37,,,,  "USD")</f>
        <v>-1759</v>
      </c>
      <c r="AF37" s="1" t="str">
        <f>_xll.ciqfunctions.udf.CIQ($B37, "IQ_CEO_NAME", $D37,,,,  "USD")</f>
        <v>Barra, Mary</v>
      </c>
      <c r="AG37">
        <f>_xll.ciqfunctions.udf.CIQ($B37, "IQ_INC_TAX",$D37,,,,  "USD")</f>
        <v>-224</v>
      </c>
      <c r="AH37" t="str">
        <f>_xll.ciqfunctions.udf.CIQ($B37, "IQ_EFFECT_TAX_RATE",$D37,,,,  "USD")</f>
        <v>NM</v>
      </c>
    </row>
    <row r="38" spans="1:34" x14ac:dyDescent="0.25">
      <c r="A38" t="str">
        <f>_xll.ciqfunctions.udf.CIQ(B38,"IQ_COMPANY_NAME",A$1)</f>
        <v>General Motors Company</v>
      </c>
      <c r="B38" s="3" t="s">
        <v>7</v>
      </c>
      <c r="C38" s="1" t="str">
        <f>_xll.ciqfunctions.udf.CIQ($B38, "IQ_INDUSTRY",$D38,,,, "USD")</f>
        <v>Automobiles</v>
      </c>
      <c r="D38" s="2" t="s">
        <v>78</v>
      </c>
      <c r="E38" s="1">
        <f>_xll.ciqfunctions.udf.CIQ($B38, "IQ_TOTAL_REV", $D38,,,, "USD")</f>
        <v>40485</v>
      </c>
      <c r="F38" s="1">
        <f>_xll.ciqfunctions.udf.CIQ($B38, "IQ_NI",$D38,,,,  "USD")</f>
        <v>1040</v>
      </c>
      <c r="G38" s="1">
        <f>_xll.ciqfunctions.udf.CIQ($B38, "IQ_CASH_EQUIV", $D38,,,,  "USD")</f>
        <v>18921</v>
      </c>
      <c r="H38" s="1">
        <f>_xll.ciqfunctions.udf.CIQ($B38, "IQ_CASH_ST_INVEST", $D38,,,,  "USD")</f>
        <v>27893</v>
      </c>
      <c r="I38" s="1">
        <f>_xll.ciqfunctions.udf.CIQ($B38, "IQ_TOTAL_CA", $D38,,,,  "USD")</f>
        <v>81501</v>
      </c>
      <c r="J38" s="1">
        <f>_xll.ciqfunctions.udf.CIQ($B38, "IQ_TOTAL_ASSETS",$D38,,,,  "USD")</f>
        <v>166344</v>
      </c>
      <c r="K38" s="1">
        <f>_xll.ciqfunctions.udf.CIQ($B38, "IQ_TOTAL_CL", $D38,,,,  "USD")</f>
        <v>62412</v>
      </c>
      <c r="L38" s="1">
        <f>_xll.ciqfunctions.udf.CIQ($B38, "IQ_TOTAL_LIAB", $D38,,,,  "USD")</f>
        <v>123170</v>
      </c>
      <c r="M38" s="1">
        <f>_xll.ciqfunctions.udf.CIQ($B38, "IQ_PREF_EQUITY",$D38,,,,  "USD")</f>
        <v>3109</v>
      </c>
      <c r="N38" s="1">
        <f>_xll.ciqfunctions.udf.CIQ($B38, "IQ_TOTAL_COMMON_EQUITY",$D38,,,,  "USD")</f>
        <v>39498</v>
      </c>
      <c r="O38" s="1">
        <f>_xll.ciqfunctions.udf.CIQ($B38, "IQ_APIC", $D38,,,,  "USD")</f>
        <v>28780</v>
      </c>
      <c r="P38" s="1">
        <f>_xll.ciqfunctions.udf.CIQ($B38, "IQ_TOTAL_ASSETS", $D38,,,,  "USD")</f>
        <v>166344</v>
      </c>
      <c r="Q38" s="1">
        <f>_xll.ciqfunctions.udf.CIQ($B38, "IQ_RE", $D38,,,,  "USD")</f>
        <v>13816</v>
      </c>
      <c r="R38" s="1">
        <f>_xll.ciqfunctions.udf.CIQ($B38, "IQ_TOTAL_EQUITY", $D38,,,,  "USD")</f>
        <v>43174</v>
      </c>
      <c r="S38" s="1">
        <f>_xll.ciqfunctions.udf.CIQ($B38, "IQ_TOTAL_OUTSTANDING_FILING_DATE", $D38,,,,  "USD")</f>
        <v>1500</v>
      </c>
      <c r="T38" s="1">
        <f>_xll.ciqfunctions.udf.CIQ($B38, "IQ_TOTAL_DEBT", $D38,,,,  "USD")</f>
        <v>36183</v>
      </c>
      <c r="U38" s="1">
        <f>_xll.ciqfunctions.udf.CIQ($B38, "IQ_PREF_DIV_OTHER",$D38,,,,  "USD")</f>
        <v>127</v>
      </c>
      <c r="V38" s="1">
        <f>_xll.ciqfunctions.udf.CIQ($B38, "IQ_COGS",$D38,,,,  "USD")</f>
        <v>35913</v>
      </c>
      <c r="W38" s="1">
        <f>_xll.ciqfunctions.udf.CIQ($B38, "IQ_AP",$D38,,,,  "USD")</f>
        <v>23621</v>
      </c>
      <c r="X38" s="1">
        <f>_xll.ciqfunctions.udf.CIQ($B38, "IQ_AR", $D38,,,,  "USD")</f>
        <v>8535</v>
      </c>
      <c r="Y38" s="1">
        <f>_xll.ciqfunctions.udf.CIQ($B38, "IQ_INVENTORY", $D38,,,,  "USD")</f>
        <v>14039</v>
      </c>
      <c r="Z38">
        <f>_xll.ciqfunctions.udf.CIQ($B38, "IQ_SGA", $D38,,,,  "USD")</f>
        <v>2915</v>
      </c>
      <c r="AA38">
        <f>_xll.ciqfunctions.udf.CIQ($B38, "IQ_TOTAL_REV_1YR_ANN_GROWTH", $D38,,,,  "USD")</f>
        <v>2.9969000000000001</v>
      </c>
      <c r="AB38">
        <f>_xll.ciqfunctions.udf.CIQ($B38, "IQ_DA", $D38,,,,  "USD")</f>
        <v>0</v>
      </c>
      <c r="AC38">
        <f>_xll.ciqfunctions.udf.CIQ($B38, "IQ_NET_INTEREST_EXP",$D38,,,,  "USD")</f>
        <v>37</v>
      </c>
      <c r="AD38">
        <f>_xll.ciqfunctions.udf.CIQ($B38, "IQ_NET_WORKING_CAP",$D38,,,,  "USD")</f>
        <v>-8240</v>
      </c>
      <c r="AE38">
        <f>_xll.ciqfunctions.udf.CIQ($B38, "IQ_CAPEX",$D38,,,,  "USD")</f>
        <v>-1785</v>
      </c>
      <c r="AF38" s="1" t="str">
        <f>_xll.ciqfunctions.udf.CIQ($B38, "IQ_CEO_NAME", $D38,,,,  "USD")</f>
        <v>Barra, Mary</v>
      </c>
      <c r="AG38">
        <f>_xll.ciqfunctions.udf.CIQ($B38, "IQ_INC_TAX",$D38,,,,  "USD")</f>
        <v>134</v>
      </c>
      <c r="AH38">
        <f>_xll.ciqfunctions.udf.CIQ($B38, "IQ_EFFECT_TAX_RATE",$D38,,,,  "USD")</f>
        <v>11.2889</v>
      </c>
    </row>
    <row r="39" spans="1:34" x14ac:dyDescent="0.25">
      <c r="A39" t="str">
        <f>_xll.ciqfunctions.udf.CIQ(B39,"IQ_COMPANY_NAME",A$1)</f>
        <v>General Motors Company</v>
      </c>
      <c r="B39" s="3" t="s">
        <v>7</v>
      </c>
      <c r="C39" s="1" t="str">
        <f>_xll.ciqfunctions.udf.CIQ($B39, "IQ_INDUSTRY",$D39,,,, "USD")</f>
        <v>Automobiles</v>
      </c>
      <c r="D39" s="2" t="s">
        <v>79</v>
      </c>
      <c r="E39" s="1">
        <f>_xll.ciqfunctions.udf.CIQ($B39, "IQ_TOTAL_REV", $D39,,,, "USD")</f>
        <v>38983</v>
      </c>
      <c r="F39" s="1">
        <f>_xll.ciqfunctions.udf.CIQ($B39, "IQ_NI",$D39,,,,  "USD")</f>
        <v>1717</v>
      </c>
      <c r="G39" s="1">
        <f>_xll.ciqfunctions.udf.CIQ($B39, "IQ_CASH_EQUIV", $D39,,,,  "USD")</f>
        <v>18599</v>
      </c>
      <c r="H39" s="1">
        <f>_xll.ciqfunctions.udf.CIQ($B39, "IQ_CASH_ST_INVEST", $D39,,,,  "USD")</f>
        <v>26814</v>
      </c>
      <c r="I39" s="1">
        <f>_xll.ciqfunctions.udf.CIQ($B39, "IQ_TOTAL_CA", $D39,,,,  "USD")</f>
        <v>81164</v>
      </c>
      <c r="J39" s="1">
        <f>_xll.ciqfunctions.udf.CIQ($B39, "IQ_TOTAL_ASSETS",$D39,,,,  "USD")</f>
        <v>168539</v>
      </c>
      <c r="K39" s="1">
        <f>_xll.ciqfunctions.udf.CIQ($B39, "IQ_TOTAL_CL", $D39,,,,  "USD")</f>
        <v>62563</v>
      </c>
      <c r="L39" s="1">
        <f>_xll.ciqfunctions.udf.CIQ($B39, "IQ_TOTAL_LIAB", $D39,,,,  "USD")</f>
        <v>131178</v>
      </c>
      <c r="M39" s="1">
        <f>_xll.ciqfunctions.udf.CIQ($B39, "IQ_PREF_EQUITY",$D39,,,,  "USD")</f>
        <v>7964</v>
      </c>
      <c r="N39" s="1">
        <f>_xll.ciqfunctions.udf.CIQ($B39, "IQ_TOTAL_COMMON_EQUITY",$D39,,,,  "USD")</f>
        <v>28814</v>
      </c>
      <c r="O39" s="1">
        <f>_xll.ciqfunctions.udf.CIQ($B39, "IQ_APIC", $D39,,,,  "USD")</f>
        <v>23878</v>
      </c>
      <c r="P39" s="1">
        <f>_xll.ciqfunctions.udf.CIQ($B39, "IQ_TOTAL_ASSETS", $D39,,,,  "USD")</f>
        <v>168539</v>
      </c>
      <c r="Q39" s="1">
        <f>_xll.ciqfunctions.udf.CIQ($B39, "IQ_RE", $D39,,,,  "USD")</f>
        <v>12903</v>
      </c>
      <c r="R39" s="1">
        <f>_xll.ciqfunctions.udf.CIQ($B39, "IQ_TOTAL_EQUITY", $D39,,,,  "USD")</f>
        <v>37361</v>
      </c>
      <c r="S39" s="1">
        <f>_xll.ciqfunctions.udf.CIQ($B39, "IQ_TOTAL_OUTSTANDING_FILING_DATE", $D39,,,,  "USD")</f>
        <v>1388.97371</v>
      </c>
      <c r="T39" s="1">
        <f>_xll.ciqfunctions.udf.CIQ($B39, "IQ_TOTAL_DEBT", $D39,,,,  "USD")</f>
        <v>32123</v>
      </c>
      <c r="U39" s="1">
        <f>_xll.ciqfunctions.udf.CIQ($B39, "IQ_PREF_DIV_OTHER",$D39,,,,  "USD")</f>
        <v>1019</v>
      </c>
      <c r="V39" s="1">
        <f>_xll.ciqfunctions.udf.CIQ($B39, "IQ_COGS",$D39,,,,  "USD")</f>
        <v>33166</v>
      </c>
      <c r="W39" s="1">
        <f>_xll.ciqfunctions.udf.CIQ($B39, "IQ_AP",$D39,,,,  "USD")</f>
        <v>27242</v>
      </c>
      <c r="X39" s="1">
        <f>_xll.ciqfunctions.udf.CIQ($B39, "IQ_AR", $D39,,,,  "USD")</f>
        <v>11067</v>
      </c>
      <c r="Y39" s="1">
        <f>_xll.ciqfunctions.udf.CIQ($B39, "IQ_INVENTORY", $D39,,,,  "USD")</f>
        <v>15357</v>
      </c>
      <c r="Z39">
        <f>_xll.ciqfunctions.udf.CIQ($B39, "IQ_SGA", $D39,,,,  "USD")</f>
        <v>2876</v>
      </c>
      <c r="AA39">
        <f>_xll.ciqfunctions.udf.CIQ($B39, "IQ_TOTAL_REV_1YR_ANN_GROWTH", $D39,,,,  "USD")</f>
        <v>3.7444000000000002</v>
      </c>
      <c r="AB39">
        <f>_xll.ciqfunctions.udf.CIQ($B39, "IQ_DA", $D39,,,,  "USD")</f>
        <v>0</v>
      </c>
      <c r="AC39">
        <f>_xll.ciqfunctions.udf.CIQ($B39, "IQ_NET_INTEREST_EXP",$D39,,,,  "USD")</f>
        <v>-32</v>
      </c>
      <c r="AD39">
        <f>_xll.ciqfunctions.udf.CIQ($B39, "IQ_NET_WORKING_CAP",$D39,,,,  "USD")</f>
        <v>-6427</v>
      </c>
      <c r="AE39">
        <f>_xll.ciqfunctions.udf.CIQ($B39, "IQ_CAPEX",$D39,,,,  "USD")</f>
        <v>-1947</v>
      </c>
      <c r="AF39" s="1" t="str">
        <f>_xll.ciqfunctions.udf.CIQ($B39, "IQ_CEO_NAME", $D39,,,,  "USD")</f>
        <v>Barra, Mary</v>
      </c>
      <c r="AG39">
        <f>_xll.ciqfunctions.udf.CIQ($B39, "IQ_INC_TAX",$D39,,,,  "USD")</f>
        <v>842</v>
      </c>
      <c r="AH39">
        <f>_xll.ciqfunctions.udf.CIQ($B39, "IQ_EFFECT_TAX_RATE",$D39,,,,  "USD")</f>
        <v>33.058500000000002</v>
      </c>
    </row>
    <row r="40" spans="1:34" x14ac:dyDescent="0.25">
      <c r="A40" t="str">
        <f>_xll.ciqfunctions.udf.CIQ(B40,"IQ_COMPANY_NAME",A$1)</f>
        <v>General Motors Company</v>
      </c>
      <c r="B40" s="3" t="s">
        <v>7</v>
      </c>
      <c r="C40" s="1" t="str">
        <f>_xll.ciqfunctions.udf.CIQ($B40, "IQ_INDUSTRY",$D40,,,, "USD")</f>
        <v>Automobiles</v>
      </c>
      <c r="D40" s="2" t="s">
        <v>80</v>
      </c>
      <c r="E40" s="1">
        <f>_xll.ciqfunctions.udf.CIQ($B40, "IQ_TOTAL_REV", $D40,,,, "USD")</f>
        <v>39075</v>
      </c>
      <c r="F40" s="1">
        <f>_xll.ciqfunctions.udf.CIQ($B40, "IQ_NI",$D40,,,,  "USD")</f>
        <v>1414</v>
      </c>
      <c r="G40" s="1">
        <f>_xll.ciqfunctions.udf.CIQ($B40, "IQ_CASH_EQUIV", $D40,,,,  "USD")</f>
        <v>17940</v>
      </c>
      <c r="H40" s="1">
        <f>_xll.ciqfunctions.udf.CIQ($B40, "IQ_CASH_ST_INVEST", $D40,,,,  "USD")</f>
        <v>24198</v>
      </c>
      <c r="I40" s="1">
        <f>_xll.ciqfunctions.udf.CIQ($B40, "IQ_TOTAL_CA", $D40,,,,  "USD")</f>
        <v>77745</v>
      </c>
      <c r="J40" s="1">
        <f>_xll.ciqfunctions.udf.CIQ($B40, "IQ_TOTAL_ASSETS",$D40,,,,  "USD")</f>
        <v>163110</v>
      </c>
      <c r="K40" s="1">
        <f>_xll.ciqfunctions.udf.CIQ($B40, "IQ_TOTAL_CL", $D40,,,,  "USD")</f>
        <v>60021</v>
      </c>
      <c r="L40" s="1">
        <f>_xll.ciqfunctions.udf.CIQ($B40, "IQ_TOTAL_LIAB", $D40,,,,  "USD")</f>
        <v>124106</v>
      </c>
      <c r="M40" s="1">
        <f>_xll.ciqfunctions.udf.CIQ($B40, "IQ_PREF_EQUITY",$D40,,,,  "USD")</f>
        <v>10391</v>
      </c>
      <c r="N40" s="1">
        <f>_xll.ciqfunctions.udf.CIQ($B40, "IQ_TOTAL_COMMON_EQUITY",$D40,,,,  "USD")</f>
        <v>27983</v>
      </c>
      <c r="O40" s="1">
        <f>_xll.ciqfunctions.udf.CIQ($B40, "IQ_APIC", $D40,,,,  "USD")</f>
        <v>23818</v>
      </c>
      <c r="P40" s="1">
        <f>_xll.ciqfunctions.udf.CIQ($B40, "IQ_TOTAL_ASSETS", $D40,,,,  "USD")</f>
        <v>163110</v>
      </c>
      <c r="Q40" s="1">
        <f>_xll.ciqfunctions.udf.CIQ($B40, "IQ_RE", $D40,,,,  "USD")</f>
        <v>12191</v>
      </c>
      <c r="R40" s="1">
        <f>_xll.ciqfunctions.udf.CIQ($B40, "IQ_TOTAL_EQUITY", $D40,,,,  "USD")</f>
        <v>39004</v>
      </c>
      <c r="S40" s="1">
        <f>_xll.ciqfunctions.udf.CIQ($B40, "IQ_TOTAL_OUTSTANDING_FILING_DATE", $D40,,,,  "USD")</f>
        <v>1384.13786</v>
      </c>
      <c r="T40" s="1">
        <f>_xll.ciqfunctions.udf.CIQ($B40, "IQ_TOTAL_DEBT", $D40,,,,  "USD")</f>
        <v>26748</v>
      </c>
      <c r="U40" s="1">
        <f>_xll.ciqfunctions.udf.CIQ($B40, "IQ_PREF_DIV_OTHER",$D40,,,,  "USD")</f>
        <v>214</v>
      </c>
      <c r="V40" s="1">
        <f>_xll.ciqfunctions.udf.CIQ($B40, "IQ_COGS",$D40,,,,  "USD")</f>
        <v>33824</v>
      </c>
      <c r="W40" s="1">
        <f>_xll.ciqfunctions.udf.CIQ($B40, "IQ_AP",$D40,,,,  "USD")</f>
        <v>26820</v>
      </c>
      <c r="X40" s="1">
        <f>_xll.ciqfunctions.udf.CIQ($B40, "IQ_AR", $D40,,,,  "USD")</f>
        <v>11119</v>
      </c>
      <c r="Y40" s="1">
        <f>_xll.ciqfunctions.udf.CIQ($B40, "IQ_INVENTORY", $D40,,,,  "USD")</f>
        <v>14777</v>
      </c>
      <c r="Z40">
        <f>_xll.ciqfunctions.udf.CIQ($B40, "IQ_SGA", $D40,,,,  "USD")</f>
        <v>2925</v>
      </c>
      <c r="AA40">
        <f>_xll.ciqfunctions.udf.CIQ($B40, "IQ_TOTAL_REV_1YR_ANN_GROWTH", $D40,,,,  "USD")</f>
        <v>3.8841000000000001</v>
      </c>
      <c r="AB40">
        <f>_xll.ciqfunctions.udf.CIQ($B40, "IQ_DA", $D40,,,,  "USD")</f>
        <v>0</v>
      </c>
      <c r="AC40">
        <f>_xll.ciqfunctions.udf.CIQ($B40, "IQ_NET_INTEREST_EXP",$D40,,,,  "USD")</f>
        <v>16</v>
      </c>
      <c r="AD40">
        <f>_xll.ciqfunctions.udf.CIQ($B40, "IQ_NET_WORKING_CAP",$D40,,,,  "USD")</f>
        <v>-5775</v>
      </c>
      <c r="AE40">
        <f>_xll.ciqfunctions.udf.CIQ($B40, "IQ_CAPEX",$D40,,,,  "USD")</f>
        <v>-1893</v>
      </c>
      <c r="AF40" s="1" t="str">
        <f>_xll.ciqfunctions.udf.CIQ($B40, "IQ_CEO_NAME", $D40,,,,  "USD")</f>
        <v>Barra, Mary</v>
      </c>
      <c r="AG40">
        <f>_xll.ciqfunctions.udf.CIQ($B40, "IQ_INC_TAX",$D40,,,,  "USD")</f>
        <v>742</v>
      </c>
      <c r="AH40">
        <f>_xll.ciqfunctions.udf.CIQ($B40, "IQ_EFFECT_TAX_RATE",$D40,,,,  "USD")</f>
        <v>34.835599999999999</v>
      </c>
    </row>
    <row r="41" spans="1:34" x14ac:dyDescent="0.25">
      <c r="A41" t="str">
        <f>_xll.ciqfunctions.udf.CIQ(B41,"IQ_COMPANY_NAME",A$1)</f>
        <v>General Motors Company</v>
      </c>
      <c r="B41" s="3" t="s">
        <v>7</v>
      </c>
      <c r="C41" s="1" t="str">
        <f>_xll.ciqfunctions.udf.CIQ($B41, "IQ_INDUSTRY",$D41,,,, "USD")</f>
        <v>Automobiles</v>
      </c>
      <c r="D41" s="2" t="s">
        <v>81</v>
      </c>
      <c r="E41" s="1">
        <f>_xll.ciqfunctions.udf.CIQ($B41, "IQ_TOTAL_REV", $D41,,,, "USD")</f>
        <v>36884</v>
      </c>
      <c r="F41" s="1">
        <f>_xll.ciqfunctions.udf.CIQ($B41, "IQ_NI",$D41,,,,  "USD")</f>
        <v>1175</v>
      </c>
      <c r="G41" s="1">
        <f>_xll.ciqfunctions.udf.CIQ($B41, "IQ_CASH_EQUIV", $D41,,,,  "USD")</f>
        <v>17746</v>
      </c>
      <c r="H41" s="1">
        <f>_xll.ciqfunctions.udf.CIQ($B41, "IQ_CASH_ST_INVEST", $D41,,,,  "USD")</f>
        <v>24306</v>
      </c>
      <c r="I41" s="1">
        <f>_xll.ciqfunctions.udf.CIQ($B41, "IQ_TOTAL_CA", $D41,,,,  "USD")</f>
        <v>72570</v>
      </c>
      <c r="J41" s="1">
        <f>_xll.ciqfunctions.udf.CIQ($B41, "IQ_TOTAL_ASSETS",$D41,,,,  "USD")</f>
        <v>153775</v>
      </c>
      <c r="K41" s="1">
        <f>_xll.ciqfunctions.udf.CIQ($B41, "IQ_TOTAL_CL", $D41,,,,  "USD")</f>
        <v>56427</v>
      </c>
      <c r="L41" s="1">
        <f>_xll.ciqfunctions.udf.CIQ($B41, "IQ_TOTAL_LIAB", $D41,,,,  "USD")</f>
        <v>115328</v>
      </c>
      <c r="M41" s="1">
        <f>_xll.ciqfunctions.udf.CIQ($B41, "IQ_PREF_EQUITY",$D41,,,,  "USD")</f>
        <v>10503</v>
      </c>
      <c r="N41" s="1">
        <f>_xll.ciqfunctions.udf.CIQ($B41, "IQ_TOTAL_COMMON_EQUITY",$D41,,,,  "USD")</f>
        <v>27196</v>
      </c>
      <c r="O41" s="1">
        <f>_xll.ciqfunctions.udf.CIQ($B41, "IQ_APIC", $D41,,,,  "USD")</f>
        <v>23776</v>
      </c>
      <c r="P41" s="1">
        <f>_xll.ciqfunctions.udf.CIQ($B41, "IQ_TOTAL_ASSETS", $D41,,,,  "USD")</f>
        <v>153775</v>
      </c>
      <c r="Q41" s="1">
        <f>_xll.ciqfunctions.udf.CIQ($B41, "IQ_RE", $D41,,,,  "USD")</f>
        <v>11017</v>
      </c>
      <c r="R41" s="1">
        <f>_xll.ciqfunctions.udf.CIQ($B41, "IQ_TOTAL_EQUITY", $D41,,,,  "USD")</f>
        <v>38447</v>
      </c>
      <c r="S41" s="1">
        <f>_xll.ciqfunctions.udf.CIQ($B41, "IQ_TOTAL_OUTSTANDING_FILING_DATE", $D41,,,,  "USD")</f>
        <v>1374.63904</v>
      </c>
      <c r="T41" s="1">
        <f>_xll.ciqfunctions.udf.CIQ($B41, "IQ_TOTAL_DEBT", $D41,,,,  "USD")</f>
        <v>18424</v>
      </c>
      <c r="U41" s="1">
        <f>_xll.ciqfunctions.udf.CIQ($B41, "IQ_PREF_DIV_OTHER",$D41,,,,  "USD")</f>
        <v>215</v>
      </c>
      <c r="V41" s="1">
        <f>_xll.ciqfunctions.udf.CIQ($B41, "IQ_COGS",$D41,,,,  "USD")</f>
        <v>32617</v>
      </c>
      <c r="W41" s="1">
        <f>_xll.ciqfunctions.udf.CIQ($B41, "IQ_AP",$D41,,,,  "USD")</f>
        <v>27117</v>
      </c>
      <c r="X41" s="1">
        <f>_xll.ciqfunctions.udf.CIQ($B41, "IQ_AR", $D41,,,,  "USD")</f>
        <v>12559</v>
      </c>
      <c r="Y41" s="1">
        <f>_xll.ciqfunctions.udf.CIQ($B41, "IQ_INVENTORY", $D41,,,,  "USD")</f>
        <v>15200</v>
      </c>
      <c r="Z41">
        <f>_xll.ciqfunctions.udf.CIQ($B41, "IQ_SGA", $D41,,,,  "USD")</f>
        <v>2952</v>
      </c>
      <c r="AA41">
        <f>_xll.ciqfunctions.udf.CIQ($B41, "IQ_TOTAL_REV_1YR_ANN_GROWTH", $D41,,,,  "USD")</f>
        <v>-2.3174000000000001</v>
      </c>
      <c r="AB41">
        <f>_xll.ciqfunctions.udf.CIQ($B41, "IQ_DA", $D41,,,,  "USD")</f>
        <v>0</v>
      </c>
      <c r="AC41">
        <f>_xll.ciqfunctions.udf.CIQ($B41, "IQ_NET_INTEREST_EXP",$D41,,,,  "USD")</f>
        <v>-12</v>
      </c>
      <c r="AD41">
        <f>_xll.ciqfunctions.udf.CIQ($B41, "IQ_NET_WORKING_CAP",$D41,,,,  "USD")</f>
        <v>-6407</v>
      </c>
      <c r="AE41">
        <f>_xll.ciqfunctions.udf.CIQ($B41, "IQ_CAPEX",$D41,,,,  "USD")</f>
        <v>-1940</v>
      </c>
      <c r="AF41" s="1" t="str">
        <f>_xll.ciqfunctions.udf.CIQ($B41, "IQ_CEO_NAME", $D41,,,,  "USD")</f>
        <v>Barra, Mary</v>
      </c>
      <c r="AG41">
        <f>_xll.ciqfunctions.udf.CIQ($B41, "IQ_INC_TAX",$D41,,,,  "USD")</f>
        <v>409</v>
      </c>
      <c r="AH41">
        <f>_xll.ciqfunctions.udf.CIQ($B41, "IQ_EFFECT_TAX_RATE",$D41,,,,  "USD")</f>
        <v>25.6587</v>
      </c>
    </row>
    <row r="42" spans="1:34" x14ac:dyDescent="0.25">
      <c r="A42" t="str">
        <f>_xll.ciqfunctions.udf.CIQ(B42,"IQ_COMPANY_NAME",A$1)</f>
        <v>General Motors Company</v>
      </c>
      <c r="B42" s="3" t="s">
        <v>7</v>
      </c>
      <c r="C42" s="1" t="str">
        <f>_xll.ciqfunctions.udf.CIQ($B42, "IQ_INDUSTRY",$D42,,,, "USD")</f>
        <v>Automobiles</v>
      </c>
      <c r="D42" s="2" t="s">
        <v>82</v>
      </c>
      <c r="E42" s="1">
        <f>_xll.ciqfunctions.udf.CIQ($B42, "IQ_TOTAL_REV", $D42,,,, "USD")</f>
        <v>39307</v>
      </c>
      <c r="F42" s="1">
        <f>_xll.ciqfunctions.udf.CIQ($B42, "IQ_NI",$D42,,,,  "USD")</f>
        <v>1194</v>
      </c>
      <c r="G42" s="1">
        <f>_xll.ciqfunctions.udf.CIQ($B42, "IQ_CASH_EQUIV", $D42,,,,  "USD")</f>
        <v>17133</v>
      </c>
      <c r="H42" s="1">
        <f>_xll.ciqfunctions.udf.CIQ($B42, "IQ_CASH_ST_INVEST", $D42,,,,  "USD")</f>
        <v>26121</v>
      </c>
      <c r="I42" s="1">
        <f>_xll.ciqfunctions.udf.CIQ($B42, "IQ_TOTAL_CA", $D42,,,,  "USD")</f>
        <v>69996</v>
      </c>
      <c r="J42" s="1">
        <f>_xll.ciqfunctions.udf.CIQ($B42, "IQ_TOTAL_ASSETS",$D42,,,,  "USD")</f>
        <v>149422</v>
      </c>
      <c r="K42" s="1">
        <f>_xll.ciqfunctions.udf.CIQ($B42, "IQ_TOTAL_CL", $D42,,,,  "USD")</f>
        <v>53992</v>
      </c>
      <c r="L42" s="1">
        <f>_xll.ciqfunctions.udf.CIQ($B42, "IQ_TOTAL_LIAB", $D42,,,,  "USD")</f>
        <v>112422</v>
      </c>
      <c r="M42" s="1">
        <f>_xll.ciqfunctions.udf.CIQ($B42, "IQ_PREF_EQUITY",$D42,,,,  "USD")</f>
        <v>10391</v>
      </c>
      <c r="N42" s="1">
        <f>_xll.ciqfunctions.udf.CIQ($B42, "IQ_TOTAL_COMMON_EQUITY",$D42,,,,  "USD")</f>
        <v>25853</v>
      </c>
      <c r="O42" s="1">
        <f>_xll.ciqfunctions.udf.CIQ($B42, "IQ_APIC", $D42,,,,  "USD")</f>
        <v>23834</v>
      </c>
      <c r="P42" s="1">
        <f>_xll.ciqfunctions.udf.CIQ($B42, "IQ_TOTAL_ASSETS", $D42,,,,  "USD")</f>
        <v>149422</v>
      </c>
      <c r="Q42" s="1">
        <f>_xll.ciqfunctions.udf.CIQ($B42, "IQ_RE", $D42,,,,  "USD")</f>
        <v>10057</v>
      </c>
      <c r="R42" s="1">
        <f>_xll.ciqfunctions.udf.CIQ($B42, "IQ_TOTAL_EQUITY", $D42,,,,  "USD")</f>
        <v>37000</v>
      </c>
      <c r="S42" s="1">
        <f>_xll.ciqfunctions.udf.CIQ($B42, "IQ_TOTAL_OUTSTANDING_FILING_DATE", $D42,,,,  "USD")</f>
        <v>1400</v>
      </c>
      <c r="T42" s="1">
        <f>_xll.ciqfunctions.udf.CIQ($B42, "IQ_TOTAL_DEBT", $D42,,,,  "USD")</f>
        <v>16050</v>
      </c>
      <c r="U42" s="1">
        <f>_xll.ciqfunctions.udf.CIQ($B42, "IQ_PREF_DIV_OTHER",$D42,,,,  "USD")</f>
        <v>302</v>
      </c>
      <c r="V42" s="1">
        <f>_xll.ciqfunctions.udf.CIQ($B42, "IQ_COGS",$D42,,,,  "USD")</f>
        <v>35215</v>
      </c>
      <c r="W42" s="1">
        <f>_xll.ciqfunctions.udf.CIQ($B42, "IQ_AP",$D42,,,,  "USD")</f>
        <v>25166</v>
      </c>
      <c r="X42" s="1">
        <f>_xll.ciqfunctions.udf.CIQ($B42, "IQ_AR", $D42,,,,  "USD")</f>
        <v>10395</v>
      </c>
      <c r="Y42" s="1">
        <f>_xll.ciqfunctions.udf.CIQ($B42, "IQ_INVENTORY", $D42,,,,  "USD")</f>
        <v>14714</v>
      </c>
      <c r="Z42">
        <f>_xll.ciqfunctions.udf.CIQ($B42, "IQ_SGA", $D42,,,,  "USD")</f>
        <v>3190</v>
      </c>
      <c r="AA42">
        <f>_xll.ciqfunctions.udf.CIQ($B42, "IQ_TOTAL_REV_1YR_ANN_GROWTH", $D42,,,,  "USD")</f>
        <v>3.4666999999999999</v>
      </c>
      <c r="AB42">
        <f>_xll.ciqfunctions.udf.CIQ($B42, "IQ_DA", $D42,,,,  "USD")</f>
        <v>0</v>
      </c>
      <c r="AC42">
        <f>_xll.ciqfunctions.udf.CIQ($B42, "IQ_NET_INTEREST_EXP",$D42,,,,  "USD")</f>
        <v>49</v>
      </c>
      <c r="AD42">
        <f>_xll.ciqfunctions.udf.CIQ($B42, "IQ_NET_WORKING_CAP",$D42,,,,  "USD")</f>
        <v>-8369</v>
      </c>
      <c r="AE42">
        <f>_xll.ciqfunctions.udf.CIQ($B42, "IQ_CAPEX",$D42,,,,  "USD")</f>
        <v>-2064</v>
      </c>
      <c r="AF42" s="1" t="str">
        <f>_xll.ciqfunctions.udf.CIQ($B42, "IQ_CEO_NAME", $D42,,,,  "USD")</f>
        <v>Barra, Mary</v>
      </c>
      <c r="AG42">
        <f>_xll.ciqfunctions.udf.CIQ($B42, "IQ_INC_TAX",$D42,,,,  "USD")</f>
        <v>-35645</v>
      </c>
      <c r="AH42" t="str">
        <f>_xll.ciqfunctions.udf.CIQ($B42, "IQ_EFFECT_TAX_RATE",$D42,,,,  "USD")</f>
        <v>NM</v>
      </c>
    </row>
    <row r="43" spans="1:34" x14ac:dyDescent="0.25">
      <c r="A43" t="str">
        <f>_xll.ciqfunctions.udf.CIQ(B43,"IQ_COMPANY_NAME",A$1)</f>
        <v>General Motors Company</v>
      </c>
      <c r="B43" s="3" t="s">
        <v>7</v>
      </c>
      <c r="C43" s="1" t="str">
        <f>_xll.ciqfunctions.udf.CIQ($B43, "IQ_INDUSTRY",$D43,,,, "USD")</f>
        <v>Automobiles</v>
      </c>
      <c r="D43" s="2" t="s">
        <v>83</v>
      </c>
      <c r="E43" s="1">
        <f>_xll.ciqfunctions.udf.CIQ($B43, "IQ_TOTAL_REV", $D43,,,, "USD")</f>
        <v>37576</v>
      </c>
      <c r="F43" s="1">
        <f>_xll.ciqfunctions.udf.CIQ($B43, "IQ_NI",$D43,,,,  "USD")</f>
        <v>1833</v>
      </c>
      <c r="G43" s="1">
        <f>_xll.ciqfunctions.udf.CIQ($B43, "IQ_CASH_EQUIV", $D43,,,,  "USD")</f>
        <v>21514</v>
      </c>
      <c r="H43" s="1">
        <f>_xll.ciqfunctions.udf.CIQ($B43, "IQ_CASH_ST_INVEST", $D43,,,,  "USD")</f>
        <v>31925</v>
      </c>
      <c r="I43" s="1">
        <f>_xll.ciqfunctions.udf.CIQ($B43, "IQ_TOTAL_CA", $D43,,,,  "USD")</f>
        <v>72107</v>
      </c>
      <c r="J43" s="1">
        <f>_xll.ciqfunctions.udf.CIQ($B43, "IQ_TOTAL_ASSETS",$D43,,,,  "USD")</f>
        <v>155456</v>
      </c>
      <c r="K43" s="1">
        <f>_xll.ciqfunctions.udf.CIQ($B43, "IQ_TOTAL_CL", $D43,,,,  "USD")</f>
        <v>57623</v>
      </c>
      <c r="L43" s="1">
        <f>_xll.ciqfunctions.udf.CIQ($B43, "IQ_TOTAL_LIAB", $D43,,,,  "USD")</f>
        <v>112827</v>
      </c>
      <c r="M43" s="1">
        <f>_xll.ciqfunctions.udf.CIQ($B43, "IQ_PREF_EQUITY",$D43,,,,  "USD")</f>
        <v>10391</v>
      </c>
      <c r="N43" s="1">
        <f>_xll.ciqfunctions.udf.CIQ($B43, "IQ_TOTAL_COMMON_EQUITY",$D43,,,,  "USD")</f>
        <v>31268</v>
      </c>
      <c r="O43" s="1">
        <f>_xll.ciqfunctions.udf.CIQ($B43, "IQ_APIC", $D43,,,,  "USD")</f>
        <v>26443</v>
      </c>
      <c r="P43" s="1">
        <f>_xll.ciqfunctions.udf.CIQ($B43, "IQ_TOTAL_ASSETS", $D43,,,,  "USD")</f>
        <v>155456</v>
      </c>
      <c r="Q43" s="1">
        <f>_xll.ciqfunctions.udf.CIQ($B43, "IQ_RE", $D43,,,,  "USD")</f>
        <v>11533</v>
      </c>
      <c r="R43" s="1">
        <f>_xll.ciqfunctions.udf.CIQ($B43, "IQ_TOTAL_EQUITY", $D43,,,,  "USD")</f>
        <v>42629</v>
      </c>
      <c r="S43" s="1">
        <f>_xll.ciqfunctions.udf.CIQ($B43, "IQ_TOTAL_OUTSTANDING_FILING_DATE", $D43,,,,  "USD")</f>
        <v>1566.0199</v>
      </c>
      <c r="T43" s="1">
        <f>_xll.ciqfunctions.udf.CIQ($B43, "IQ_TOTAL_DEBT", $D43,,,,  "USD")</f>
        <v>16653</v>
      </c>
      <c r="U43" s="1">
        <f>_xll.ciqfunctions.udf.CIQ($B43, "IQ_PREF_DIV_OTHER",$D43,,,,  "USD")</f>
        <v>357</v>
      </c>
      <c r="V43" s="1">
        <f>_xll.ciqfunctions.udf.CIQ($B43, "IQ_COGS",$D43,,,,  "USD")</f>
        <v>32735</v>
      </c>
      <c r="W43" s="1">
        <f>_xll.ciqfunctions.udf.CIQ($B43, "IQ_AP",$D43,,,,  "USD")</f>
        <v>26313</v>
      </c>
      <c r="X43" s="1">
        <f>_xll.ciqfunctions.udf.CIQ($B43, "IQ_AR", $D43,,,,  "USD")</f>
        <v>13015</v>
      </c>
      <c r="Y43" s="1">
        <f>_xll.ciqfunctions.udf.CIQ($B43, "IQ_INVENTORY", $D43,,,,  "USD")</f>
        <v>15672</v>
      </c>
      <c r="Z43">
        <f>_xll.ciqfunctions.udf.CIQ($B43, "IQ_SGA", $D43,,,,  "USD")</f>
        <v>2849</v>
      </c>
      <c r="AA43">
        <f>_xll.ciqfunctions.udf.CIQ($B43, "IQ_TOTAL_REV_1YR_ANN_GROWTH", $D43,,,,  "USD")</f>
        <v>2.3338999999999999</v>
      </c>
      <c r="AB43">
        <f>_xll.ciqfunctions.udf.CIQ($B43, "IQ_DA", $D43,,,,  "USD")</f>
        <v>0</v>
      </c>
      <c r="AC43">
        <f>_xll.ciqfunctions.udf.CIQ($B43, "IQ_NET_INTEREST_EXP",$D43,,,,  "USD")</f>
        <v>-44</v>
      </c>
      <c r="AD43">
        <f>_xll.ciqfunctions.udf.CIQ($B43, "IQ_NET_WORKING_CAP",$D43,,,,  "USD")</f>
        <v>-15164</v>
      </c>
      <c r="AE43">
        <f>_xll.ciqfunctions.udf.CIQ($B43, "IQ_CAPEX",$D43,,,,  "USD")</f>
        <v>-1945</v>
      </c>
      <c r="AF43" s="1" t="str">
        <f>_xll.ciqfunctions.udf.CIQ($B43, "IQ_CEO_NAME", $D43,,,,  "USD")</f>
        <v>Barra, Mary</v>
      </c>
      <c r="AG43">
        <f>_xll.ciqfunctions.udf.CIQ($B43, "IQ_INC_TAX",$D43,,,,  "USD")</f>
        <v>357</v>
      </c>
      <c r="AH43">
        <f>_xll.ciqfunctions.udf.CIQ($B43, "IQ_EFFECT_TAX_RATE",$D43,,,,  "USD")</f>
        <v>16.1465</v>
      </c>
    </row>
    <row r="44" spans="1:34" x14ac:dyDescent="0.25">
      <c r="A44" t="str">
        <f>_xll.ciqfunctions.udf.CIQ(B44,"IQ_COMPANY_NAME",A$1)</f>
        <v>General Motors Company</v>
      </c>
      <c r="B44" s="3" t="s">
        <v>7</v>
      </c>
      <c r="C44" s="1" t="str">
        <f>_xll.ciqfunctions.udf.CIQ($B44, "IQ_INDUSTRY",$D44,,,, "USD")</f>
        <v>Automobiles</v>
      </c>
      <c r="D44" s="2" t="s">
        <v>84</v>
      </c>
      <c r="E44" s="1">
        <f>_xll.ciqfunctions.udf.CIQ($B44, "IQ_TOTAL_REV", $D44,,,, "USD")</f>
        <v>37614</v>
      </c>
      <c r="F44" s="1">
        <f>_xll.ciqfunctions.udf.CIQ($B44, "IQ_NI",$D44,,,,  "USD")</f>
        <v>1846</v>
      </c>
      <c r="G44" s="1">
        <f>_xll.ciqfunctions.udf.CIQ($B44, "IQ_CASH_EQUIV", $D44,,,,  "USD")</f>
        <v>21232</v>
      </c>
      <c r="H44" s="1">
        <f>_xll.ciqfunctions.udf.CIQ($B44, "IQ_CASH_ST_INVEST", $D44,,,,  "USD")</f>
        <v>32613</v>
      </c>
      <c r="I44" s="1">
        <f>_xll.ciqfunctions.udf.CIQ($B44, "IQ_TOTAL_CA", $D44,,,,  "USD")</f>
        <v>70233</v>
      </c>
      <c r="J44" s="1">
        <f>_xll.ciqfunctions.udf.CIQ($B44, "IQ_TOTAL_ASSETS",$D44,,,,  "USD")</f>
        <v>151987</v>
      </c>
      <c r="K44" s="1">
        <f>_xll.ciqfunctions.udf.CIQ($B44, "IQ_TOTAL_CL", $D44,,,,  "USD")</f>
        <v>56651</v>
      </c>
      <c r="L44" s="1">
        <f>_xll.ciqfunctions.udf.CIQ($B44, "IQ_TOTAL_LIAB", $D44,,,,  "USD")</f>
        <v>110377</v>
      </c>
      <c r="M44" s="1">
        <f>_xll.ciqfunctions.udf.CIQ($B44, "IQ_PREF_EQUITY",$D44,,,,  "USD")</f>
        <v>10391</v>
      </c>
      <c r="N44" s="1">
        <f>_xll.ciqfunctions.udf.CIQ($B44, "IQ_TOTAL_COMMON_EQUITY",$D44,,,,  "USD")</f>
        <v>30309</v>
      </c>
      <c r="O44" s="1">
        <f>_xll.ciqfunctions.udf.CIQ($B44, "IQ_APIC", $D44,,,,  "USD")</f>
        <v>26399</v>
      </c>
      <c r="P44" s="1">
        <f>_xll.ciqfunctions.udf.CIQ($B44, "IQ_TOTAL_ASSETS", $D44,,,,  "USD")</f>
        <v>151987</v>
      </c>
      <c r="Q44" s="1">
        <f>_xll.ciqfunctions.udf.CIQ($B44, "IQ_RE", $D44,,,,  "USD")</f>
        <v>9889</v>
      </c>
      <c r="R44" s="1">
        <f>_xll.ciqfunctions.udf.CIQ($B44, "IQ_TOTAL_EQUITY", $D44,,,,  "USD")</f>
        <v>41610</v>
      </c>
      <c r="S44" s="1">
        <f>_xll.ciqfunctions.udf.CIQ($B44, "IQ_TOTAL_OUTSTANDING_FILING_DATE", $D44,,,,  "USD")</f>
        <v>1565.9544800000001</v>
      </c>
      <c r="T44" s="1">
        <f>_xll.ciqfunctions.udf.CIQ($B44, "IQ_TOTAL_DEBT", $D44,,,,  "USD")</f>
        <v>14793</v>
      </c>
      <c r="U44" s="1">
        <f>_xll.ciqfunctions.udf.CIQ($B44, "IQ_PREF_DIV_OTHER",$D44,,,,  "USD")</f>
        <v>359</v>
      </c>
      <c r="V44" s="1">
        <f>_xll.ciqfunctions.udf.CIQ($B44, "IQ_COGS",$D44,,,,  "USD")</f>
        <v>32678</v>
      </c>
      <c r="W44" s="1">
        <f>_xll.ciqfunctions.udf.CIQ($B44, "IQ_AP",$D44,,,,  "USD")</f>
        <v>26425</v>
      </c>
      <c r="X44" s="1">
        <f>_xll.ciqfunctions.udf.CIQ($B44, "IQ_AR", $D44,,,,  "USD")</f>
        <v>11117</v>
      </c>
      <c r="Y44" s="1">
        <f>_xll.ciqfunctions.udf.CIQ($B44, "IQ_INVENTORY", $D44,,,,  "USD")</f>
        <v>15433</v>
      </c>
      <c r="Z44">
        <f>_xll.ciqfunctions.udf.CIQ($B44, "IQ_SGA", $D44,,,,  "USD")</f>
        <v>2847</v>
      </c>
      <c r="AA44">
        <f>_xll.ciqfunctions.udf.CIQ($B44, "IQ_TOTAL_REV_1YR_ANN_GROWTH", $D44,,,,  "USD")</f>
        <v>-4.4676</v>
      </c>
      <c r="AB44">
        <f>_xll.ciqfunctions.udf.CIQ($B44, "IQ_DA", $D44,,,,  "USD")</f>
        <v>0</v>
      </c>
      <c r="AC44">
        <f>_xll.ciqfunctions.udf.CIQ($B44, "IQ_NET_INTEREST_EXP",$D44,,,,  "USD")</f>
        <v>-32</v>
      </c>
      <c r="AD44">
        <f>_xll.ciqfunctions.udf.CIQ($B44, "IQ_NET_WORKING_CAP",$D44,,,,  "USD")</f>
        <v>-17671</v>
      </c>
      <c r="AE44">
        <f>_xll.ciqfunctions.udf.CIQ($B44, "IQ_CAPEX",$D44,,,,  "USD")</f>
        <v>-2065</v>
      </c>
      <c r="AF44" s="1" t="str">
        <f>_xll.ciqfunctions.udf.CIQ($B44, "IQ_CEO_NAME", $D44,,,,  "USD")</f>
        <v>Barra, Mary</v>
      </c>
      <c r="AG44">
        <f>_xll.ciqfunctions.udf.CIQ($B44, "IQ_INC_TAX",$D44,,,,  "USD")</f>
        <v>241</v>
      </c>
      <c r="AH44">
        <f>_xll.ciqfunctions.udf.CIQ($B44, "IQ_EFFECT_TAX_RATE",$D44,,,,  "USD")</f>
        <v>11.251099999999999</v>
      </c>
    </row>
    <row r="45" spans="1:34" x14ac:dyDescent="0.25">
      <c r="A45" t="str">
        <f>_xll.ciqfunctions.udf.CIQ(B45,"IQ_COMPANY_NAME",A$1)</f>
        <v>General Motors Company</v>
      </c>
      <c r="B45" s="3" t="s">
        <v>7</v>
      </c>
      <c r="C45" s="1" t="str">
        <f>_xll.ciqfunctions.udf.CIQ($B45, "IQ_INDUSTRY",$D45,,,, "USD")</f>
        <v>Automobiles</v>
      </c>
      <c r="D45" s="2" t="s">
        <v>85</v>
      </c>
      <c r="E45" s="1">
        <f>_xll.ciqfunctions.udf.CIQ($B45, "IQ_TOTAL_REV", $D45,,,, "USD")</f>
        <v>37759</v>
      </c>
      <c r="F45" s="1">
        <f>_xll.ciqfunctions.udf.CIQ($B45, "IQ_NI",$D45,,,,  "USD")</f>
        <v>1315</v>
      </c>
      <c r="G45" s="1">
        <f>_xll.ciqfunctions.udf.CIQ($B45, "IQ_CASH_EQUIV", $D45,,,,  "USD")</f>
        <v>16769</v>
      </c>
      <c r="H45" s="1">
        <f>_xll.ciqfunctions.udf.CIQ($B45, "IQ_CASH_ST_INVEST", $D45,,,,  "USD")</f>
        <v>31455</v>
      </c>
      <c r="I45" s="1">
        <f>_xll.ciqfunctions.udf.CIQ($B45, "IQ_TOTAL_CA", $D45,,,,  "USD")</f>
        <v>69216</v>
      </c>
      <c r="J45" s="1">
        <f>_xll.ciqfunctions.udf.CIQ($B45, "IQ_TOTAL_ASSETS",$D45,,,,  "USD")</f>
        <v>150194</v>
      </c>
      <c r="K45" s="1">
        <f>_xll.ciqfunctions.udf.CIQ($B45, "IQ_TOTAL_CL", $D45,,,,  "USD")</f>
        <v>56577</v>
      </c>
      <c r="L45" s="1">
        <f>_xll.ciqfunctions.udf.CIQ($B45, "IQ_TOTAL_LIAB", $D45,,,,  "USD")</f>
        <v>110054</v>
      </c>
      <c r="M45" s="1">
        <f>_xll.ciqfunctions.udf.CIQ($B45, "IQ_PREF_EQUITY",$D45,,,,  "USD")</f>
        <v>10391</v>
      </c>
      <c r="N45" s="1">
        <f>_xll.ciqfunctions.udf.CIQ($B45, "IQ_TOTAL_COMMON_EQUITY",$D45,,,,  "USD")</f>
        <v>28865</v>
      </c>
      <c r="O45" s="1">
        <f>_xll.ciqfunctions.udf.CIQ($B45, "IQ_APIC", $D45,,,,  "USD")</f>
        <v>26334</v>
      </c>
      <c r="P45" s="1">
        <f>_xll.ciqfunctions.udf.CIQ($B45, "IQ_TOTAL_ASSETS", $D45,,,,  "USD")</f>
        <v>150194</v>
      </c>
      <c r="Q45" s="1">
        <f>_xll.ciqfunctions.udf.CIQ($B45, "IQ_RE", $D45,,,,  "USD")</f>
        <v>8283</v>
      </c>
      <c r="R45" s="1">
        <f>_xll.ciqfunctions.udf.CIQ($B45, "IQ_TOTAL_EQUITY", $D45,,,,  "USD")</f>
        <v>40140</v>
      </c>
      <c r="S45" s="1">
        <f>_xll.ciqfunctions.udf.CIQ($B45, "IQ_TOTAL_OUTSTANDING_FILING_DATE", $D45,,,,  "USD")</f>
        <v>1565.8551299999999</v>
      </c>
      <c r="T45" s="1">
        <f>_xll.ciqfunctions.udf.CIQ($B45, "IQ_TOTAL_DEBT", $D45,,,,  "USD")</f>
        <v>14224</v>
      </c>
      <c r="U45" s="1">
        <f>_xll.ciqfunctions.udf.CIQ($B45, "IQ_PREF_DIV_OTHER",$D45,,,,  "USD")</f>
        <v>311</v>
      </c>
      <c r="V45" s="1">
        <f>_xll.ciqfunctions.udf.CIQ($B45, "IQ_COGS",$D45,,,,  "USD")</f>
        <v>32910</v>
      </c>
      <c r="W45" s="1">
        <f>_xll.ciqfunctions.udf.CIQ($B45, "IQ_AP",$D45,,,,  "USD")</f>
        <v>27576</v>
      </c>
      <c r="X45" s="1">
        <f>_xll.ciqfunctions.udf.CIQ($B45, "IQ_AR", $D45,,,,  "USD")</f>
        <v>12485</v>
      </c>
      <c r="Y45" s="1">
        <f>_xll.ciqfunctions.udf.CIQ($B45, "IQ_INVENTORY", $D45,,,,  "USD")</f>
        <v>15844</v>
      </c>
      <c r="Z45">
        <f>_xll.ciqfunctions.udf.CIQ($B45, "IQ_SGA", $D45,,,,  "USD")</f>
        <v>2973</v>
      </c>
      <c r="AA45">
        <f>_xll.ciqfunctions.udf.CIQ($B45, "IQ_TOTAL_REV_1YR_ANN_GROWTH", $D45,,,,  "USD")</f>
        <v>4.3239000000000001</v>
      </c>
      <c r="AB45">
        <f>_xll.ciqfunctions.udf.CIQ($B45, "IQ_DA", $D45,,,,  "USD")</f>
        <v>0</v>
      </c>
      <c r="AC45">
        <f>_xll.ciqfunctions.udf.CIQ($B45, "IQ_NET_INTEREST_EXP",$D45,,,,  "USD")</f>
        <v>-21</v>
      </c>
      <c r="AD45">
        <f>_xll.ciqfunctions.udf.CIQ($B45, "IQ_NET_WORKING_CAP",$D45,,,,  "USD")</f>
        <v>-17259</v>
      </c>
      <c r="AE45">
        <f>_xll.ciqfunctions.udf.CIQ($B45, "IQ_CAPEX",$D45,,,,  "USD")</f>
        <v>-1994</v>
      </c>
      <c r="AF45" s="1" t="str">
        <f>_xll.ciqfunctions.udf.CIQ($B45, "IQ_CEO_NAME", $D45,,,,  "USD")</f>
        <v>Barra, Mary</v>
      </c>
      <c r="AG45">
        <f>_xll.ciqfunctions.udf.CIQ($B45, "IQ_INC_TAX",$D45,,,,  "USD")</f>
        <v>216</v>
      </c>
      <c r="AH45">
        <f>_xll.ciqfunctions.udf.CIQ($B45, "IQ_EFFECT_TAX_RATE",$D45,,,,  "USD")</f>
        <v>13.793100000000001</v>
      </c>
    </row>
    <row r="46" spans="1:34" x14ac:dyDescent="0.25">
      <c r="A46" t="str">
        <f>_xll.ciqfunctions.udf.CIQ(B46,"IQ_COMPANY_NAME",A$1)</f>
        <v>General Motors Company</v>
      </c>
      <c r="B46" s="3" t="s">
        <v>7</v>
      </c>
      <c r="C46" s="1" t="str">
        <f>_xll.ciqfunctions.udf.CIQ($B46, "IQ_INDUSTRY",$D46,,,, "USD")</f>
        <v>Automobiles</v>
      </c>
      <c r="D46" s="2" t="s">
        <v>86</v>
      </c>
      <c r="E46" s="1">
        <f>_xll.ciqfunctions.udf.CIQ($B46, "IQ_TOTAL_REV", $D46,,,, "USD")</f>
        <v>37990</v>
      </c>
      <c r="F46" s="1">
        <f>_xll.ciqfunctions.udf.CIQ($B46, "IQ_NI",$D46,,,,  "USD")</f>
        <v>725</v>
      </c>
      <c r="G46" s="1">
        <f>_xll.ciqfunctions.udf.CIQ($B46, "IQ_CASH_EQUIV", $D46,,,,  "USD")</f>
        <v>15499</v>
      </c>
      <c r="H46" s="1">
        <f>_xll.ciqfunctions.udf.CIQ($B46, "IQ_CASH_ST_INVEST", $D46,,,,  "USD")</f>
        <v>31647</v>
      </c>
      <c r="I46" s="1">
        <f>_xll.ciqfunctions.udf.CIQ($B46, "IQ_TOTAL_CA", $D46,,,,  "USD")</f>
        <v>64923</v>
      </c>
      <c r="J46" s="1">
        <f>_xll.ciqfunctions.udf.CIQ($B46, "IQ_TOTAL_ASSETS",$D46,,,,  "USD")</f>
        <v>144603</v>
      </c>
      <c r="K46" s="1">
        <f>_xll.ciqfunctions.udf.CIQ($B46, "IQ_TOTAL_CL", $D46,,,,  "USD")</f>
        <v>53226</v>
      </c>
      <c r="L46" s="1">
        <f>_xll.ciqfunctions.udf.CIQ($B46, "IQ_TOTAL_LIAB", $D46,,,,  "USD")</f>
        <v>105612</v>
      </c>
      <c r="M46" s="1">
        <f>_xll.ciqfunctions.udf.CIQ($B46, "IQ_PREF_EQUITY",$D46,,,,  "USD")</f>
        <v>10391</v>
      </c>
      <c r="N46" s="1">
        <f>_xll.ciqfunctions.udf.CIQ($B46, "IQ_TOTAL_COMMON_EQUITY",$D46,,,,  "USD")</f>
        <v>27729</v>
      </c>
      <c r="O46" s="1">
        <f>_xll.ciqfunctions.udf.CIQ($B46, "IQ_APIC", $D46,,,,  "USD")</f>
        <v>26391</v>
      </c>
      <c r="P46" s="1">
        <f>_xll.ciqfunctions.udf.CIQ($B46, "IQ_TOTAL_ASSETS", $D46,,,,  "USD")</f>
        <v>144603</v>
      </c>
      <c r="Q46" s="1">
        <f>_xll.ciqfunctions.udf.CIQ($B46, "IQ_RE", $D46,,,,  "USD")</f>
        <v>7183</v>
      </c>
      <c r="R46" s="1">
        <f>_xll.ciqfunctions.udf.CIQ($B46, "IQ_TOTAL_EQUITY", $D46,,,,  "USD")</f>
        <v>38991</v>
      </c>
      <c r="S46" s="1">
        <f>_xll.ciqfunctions.udf.CIQ($B46, "IQ_TOTAL_OUTSTANDING_FILING_DATE", $D46,,,,  "USD")</f>
        <v>1564.72729</v>
      </c>
      <c r="T46" s="1">
        <f>_xll.ciqfunctions.udf.CIQ($B46, "IQ_TOTAL_DEBT", $D46,,,,  "USD")</f>
        <v>13833</v>
      </c>
      <c r="U46" s="1">
        <f>_xll.ciqfunctions.udf.CIQ($B46, "IQ_PREF_DIV_OTHER",$D46,,,,  "USD")</f>
        <v>253</v>
      </c>
      <c r="V46" s="1">
        <f>_xll.ciqfunctions.udf.CIQ($B46, "IQ_COGS",$D46,,,,  "USD")</f>
        <v>33174</v>
      </c>
      <c r="W46" s="1">
        <f>_xll.ciqfunctions.udf.CIQ($B46, "IQ_AP",$D46,,,,  "USD")</f>
        <v>24551</v>
      </c>
      <c r="X46" s="1">
        <f>_xll.ciqfunctions.udf.CIQ($B46, "IQ_AR", $D46,,,,  "USD")</f>
        <v>9964</v>
      </c>
      <c r="Y46" s="1">
        <f>_xll.ciqfunctions.udf.CIQ($B46, "IQ_INVENTORY", $D46,,,,  "USD")</f>
        <v>14324</v>
      </c>
      <c r="Z46">
        <f>_xll.ciqfunctions.udf.CIQ($B46, "IQ_SGA", $D46,,,,  "USD")</f>
        <v>3245</v>
      </c>
      <c r="AA46">
        <f>_xll.ciqfunctions.udf.CIQ($B46, "IQ_TOTAL_REV_1YR_ANN_GROWTH", $D46,,,,  "USD")</f>
        <v>3.0041000000000002</v>
      </c>
      <c r="AB46">
        <f>_xll.ciqfunctions.udf.CIQ($B46, "IQ_DA", $D46,,,,  "USD")</f>
        <v>0</v>
      </c>
      <c r="AC46">
        <f>_xll.ciqfunctions.udf.CIQ($B46, "IQ_NET_INTEREST_EXP",$D46,,,,  "USD")</f>
        <v>110</v>
      </c>
      <c r="AD46">
        <f>_xll.ciqfunctions.udf.CIQ($B46, "IQ_NET_WORKING_CAP",$D46,,,,  "USD")</f>
        <v>-18268</v>
      </c>
      <c r="AE46">
        <f>_xll.ciqfunctions.udf.CIQ($B46, "IQ_CAPEX",$D46,,,,  "USD")</f>
        <v>-2178</v>
      </c>
      <c r="AF46" s="1" t="str">
        <f>_xll.ciqfunctions.udf.CIQ($B46, "IQ_CEO_NAME", $D46,,,,  "USD")</f>
        <v>Barra, Mary</v>
      </c>
      <c r="AG46">
        <f>_xll.ciqfunctions.udf.CIQ($B46, "IQ_INC_TAX",$D46,,,,  "USD")</f>
        <v>-293</v>
      </c>
      <c r="AH46" t="str">
        <f>_xll.ciqfunctions.udf.CIQ($B46, "IQ_EFFECT_TAX_RATE",$D46,,,,  "USD")</f>
        <v>NM</v>
      </c>
    </row>
    <row r="47" spans="1:34" x14ac:dyDescent="0.25">
      <c r="A47" t="str">
        <f>_xll.ciqfunctions.udf.CIQ(B47,"IQ_COMPANY_NAME",A$1)</f>
        <v>General Motors Company</v>
      </c>
      <c r="B47" s="3" t="s">
        <v>7</v>
      </c>
      <c r="C47" s="1" t="str">
        <f>_xll.ciqfunctions.udf.CIQ($B47, "IQ_INDUSTRY",$D47,,,, "USD")</f>
        <v>Automobiles</v>
      </c>
      <c r="D47" s="2" t="s">
        <v>87</v>
      </c>
      <c r="E47" s="1">
        <f>_xll.ciqfunctions.udf.CIQ($B47, "IQ_TOTAL_REV", $D47,,,, "USD")</f>
        <v>36719</v>
      </c>
      <c r="F47" s="1">
        <f>_xll.ciqfunctions.udf.CIQ($B47, "IQ_NI",$D47,,,,  "USD")</f>
        <v>2107</v>
      </c>
      <c r="G47" s="1">
        <f>_xll.ciqfunctions.udf.CIQ($B47, "IQ_CASH_EQUIV", $D47,,,,  "USD")</f>
        <v>20297</v>
      </c>
      <c r="H47" s="1">
        <f>_xll.ciqfunctions.udf.CIQ($B47, "IQ_CASH_ST_INVEST", $D47,,,,  "USD")</f>
        <v>31977</v>
      </c>
      <c r="I47" s="1">
        <f>_xll.ciqfunctions.udf.CIQ($B47, "IQ_TOTAL_CA", $D47,,,,  "USD")</f>
        <v>74052</v>
      </c>
      <c r="J47" s="1">
        <f>_xll.ciqfunctions.udf.CIQ($B47, "IQ_TOTAL_ASSETS",$D47,,,,  "USD")</f>
        <v>148497</v>
      </c>
      <c r="K47" s="1">
        <f>_xll.ciqfunctions.udf.CIQ($B47, "IQ_TOTAL_CL", $D47,,,,  "USD")</f>
        <v>51748</v>
      </c>
      <c r="L47" s="1">
        <f>_xll.ciqfunctions.udf.CIQ($B47, "IQ_TOTAL_LIAB", $D47,,,,  "USD")</f>
        <v>102881</v>
      </c>
      <c r="M47" s="1">
        <f>_xll.ciqfunctions.udf.CIQ($B47, "IQ_PREF_EQUITY",$D47,,,,  "USD")</f>
        <v>10391</v>
      </c>
      <c r="N47" s="1">
        <f>_xll.ciqfunctions.udf.CIQ($B47, "IQ_TOTAL_COMMON_EQUITY",$D47,,,,  "USD")</f>
        <v>34353</v>
      </c>
      <c r="O47" s="1">
        <f>_xll.ciqfunctions.udf.CIQ($B47, "IQ_APIC", $D47,,,,  "USD")</f>
        <v>26330</v>
      </c>
      <c r="P47" s="1">
        <f>_xll.ciqfunctions.udf.CIQ($B47, "IQ_TOTAL_ASSETS", $D47,,,,  "USD")</f>
        <v>148497</v>
      </c>
      <c r="Q47" s="1">
        <f>_xll.ciqfunctions.udf.CIQ($B47, "IQ_RE", $D47,,,,  "USD")</f>
        <v>6595</v>
      </c>
      <c r="R47" s="1">
        <f>_xll.ciqfunctions.udf.CIQ($B47, "IQ_TOTAL_EQUITY", $D47,,,,  "USD")</f>
        <v>45616</v>
      </c>
      <c r="S47" s="1">
        <f>_xll.ciqfunctions.udf.CIQ($B47, "IQ_TOTAL_OUTSTANDING_FILING_DATE", $D47,,,,  "USD")</f>
        <v>1564.56188</v>
      </c>
      <c r="T47" s="1">
        <f>_xll.ciqfunctions.udf.CIQ($B47, "IQ_TOTAL_DEBT", $D47,,,,  "USD")</f>
        <v>11688</v>
      </c>
      <c r="U47" s="1">
        <f>_xll.ciqfunctions.udf.CIQ($B47, "IQ_PREF_DIV_OTHER",$D47,,,,  "USD")</f>
        <v>381</v>
      </c>
      <c r="V47" s="1">
        <f>_xll.ciqfunctions.udf.CIQ($B47, "IQ_COGS",$D47,,,,  "USD")</f>
        <v>31734</v>
      </c>
      <c r="W47" s="1">
        <f>_xll.ciqfunctions.udf.CIQ($B47, "IQ_AP",$D47,,,,  "USD")</f>
        <v>25646</v>
      </c>
      <c r="X47" s="1">
        <f>_xll.ciqfunctions.udf.CIQ($B47, "IQ_AR", $D47,,,,  "USD")</f>
        <v>10512</v>
      </c>
      <c r="Y47" s="1">
        <f>_xll.ciqfunctions.udf.CIQ($B47, "IQ_INVENTORY", $D47,,,,  "USD")</f>
        <v>15220</v>
      </c>
      <c r="Z47">
        <f>_xll.ciqfunctions.udf.CIQ($B47, "IQ_SGA", $D47,,,,  "USD")</f>
        <v>2942</v>
      </c>
      <c r="AA47">
        <f>_xll.ciqfunctions.udf.CIQ($B47, "IQ_TOTAL_REV_1YR_ANN_GROWTH", $D47,,,,  "USD")</f>
        <v>7.8068</v>
      </c>
      <c r="AB47">
        <f>_xll.ciqfunctions.udf.CIQ($B47, "IQ_DA", $D47,,,,  "USD")</f>
        <v>0</v>
      </c>
      <c r="AC47">
        <f>_xll.ciqfunctions.udf.CIQ($B47, "IQ_NET_INTEREST_EXP",$D47,,,,  "USD")</f>
        <v>11</v>
      </c>
      <c r="AD47">
        <f>_xll.ciqfunctions.udf.CIQ($B47, "IQ_NET_WORKING_CAP",$D47,,,,  "USD")</f>
        <v>-8130</v>
      </c>
      <c r="AE47">
        <f>_xll.ciqfunctions.udf.CIQ($B47, "IQ_CAPEX",$D47,,,,  "USD")</f>
        <v>-1573</v>
      </c>
      <c r="AF47" s="1" t="str">
        <f>_xll.ciqfunctions.udf.CIQ($B47, "IQ_CEO_NAME", $D47,,,,  "USD")</f>
        <v>Barra, Mary</v>
      </c>
      <c r="AG47">
        <f>_xll.ciqfunctions.udf.CIQ($B47, "IQ_INC_TAX",$D47,,,,  "USD")</f>
        <v>107</v>
      </c>
      <c r="AH47">
        <f>_xll.ciqfunctions.udf.CIQ($B47, "IQ_EFFECT_TAX_RATE",$D47,,,,  "USD")</f>
        <v>4.8658000000000001</v>
      </c>
    </row>
    <row r="48" spans="1:34" x14ac:dyDescent="0.25">
      <c r="A48" t="str">
        <f>_xll.ciqfunctions.udf.CIQ(B48,"IQ_COMPANY_NAME",A$1)</f>
        <v>General Motors Company</v>
      </c>
      <c r="B48" s="3" t="s">
        <v>7</v>
      </c>
      <c r="C48" s="1" t="str">
        <f>_xll.ciqfunctions.udf.CIQ($B48, "IQ_INDUSTRY",$D48,,,, "USD")</f>
        <v>Automobiles</v>
      </c>
      <c r="D48" s="2" t="s">
        <v>88</v>
      </c>
      <c r="E48" s="1">
        <f>_xll.ciqfunctions.udf.CIQ($B48, "IQ_TOTAL_REV", $D48,,,, "USD")</f>
        <v>39373</v>
      </c>
      <c r="F48" s="1">
        <f>_xll.ciqfunctions.udf.CIQ($B48, "IQ_NI",$D48,,,,  "USD")</f>
        <v>2992</v>
      </c>
      <c r="G48" s="1">
        <f>_xll.ciqfunctions.udf.CIQ($B48, "IQ_CASH_EQUIV", $D48,,,,  "USD")</f>
        <v>20471</v>
      </c>
      <c r="H48" s="1">
        <f>_xll.ciqfunctions.udf.CIQ($B48, "IQ_CASH_ST_INVEST", $D48,,,,  "USD")</f>
        <v>32769</v>
      </c>
      <c r="I48" s="1">
        <f>_xll.ciqfunctions.udf.CIQ($B48, "IQ_TOTAL_CA", $D48,,,,  "USD")</f>
        <v>75696</v>
      </c>
      <c r="J48" s="1">
        <f>_xll.ciqfunctions.udf.CIQ($B48, "IQ_TOTAL_ASSETS",$D48,,,,  "USD")</f>
        <v>150415</v>
      </c>
      <c r="K48" s="1">
        <f>_xll.ciqfunctions.udf.CIQ($B48, "IQ_TOTAL_CL", $D48,,,,  "USD")</f>
        <v>53848</v>
      </c>
      <c r="L48" s="1">
        <f>_xll.ciqfunctions.udf.CIQ($B48, "IQ_TOTAL_LIAB", $D48,,,,  "USD")</f>
        <v>108383</v>
      </c>
      <c r="M48" s="1">
        <f>_xll.ciqfunctions.udf.CIQ($B48, "IQ_PREF_EQUITY",$D48,,,,  "USD")</f>
        <v>10391</v>
      </c>
      <c r="N48" s="1">
        <f>_xll.ciqfunctions.udf.CIQ($B48, "IQ_TOTAL_COMMON_EQUITY",$D48,,,,  "USD")</f>
        <v>30727</v>
      </c>
      <c r="O48" s="1">
        <f>_xll.ciqfunctions.udf.CIQ($B48, "IQ_APIC", $D48,,,,  "USD")</f>
        <v>24412</v>
      </c>
      <c r="P48" s="1">
        <f>_xll.ciqfunctions.udf.CIQ($B48, "IQ_TOTAL_ASSETS", $D48,,,,  "USD")</f>
        <v>150415</v>
      </c>
      <c r="Q48" s="1">
        <f>_xll.ciqfunctions.udf.CIQ($B48, "IQ_RE", $D48,,,,  "USD")</f>
        <v>4729</v>
      </c>
      <c r="R48" s="1">
        <f>_xll.ciqfunctions.udf.CIQ($B48, "IQ_TOTAL_EQUITY", $D48,,,,  "USD")</f>
        <v>42032</v>
      </c>
      <c r="S48" s="1">
        <f>_xll.ciqfunctions.udf.CIQ($B48, "IQ_TOTAL_OUTSTANDING_FILING_DATE", $D48,,,,  "USD")</f>
        <v>1561.76611</v>
      </c>
      <c r="T48" s="1">
        <f>_xll.ciqfunctions.udf.CIQ($B48, "IQ_TOTAL_DEBT", $D48,,,,  "USD")</f>
        <v>12054</v>
      </c>
      <c r="U48" s="1">
        <f>_xll.ciqfunctions.udf.CIQ($B48, "IQ_PREF_DIV_OTHER",$D48,,,,  "USD")</f>
        <v>468</v>
      </c>
      <c r="V48" s="1">
        <f>_xll.ciqfunctions.udf.CIQ($B48, "IQ_COGS",$D48,,,,  "USD")</f>
        <v>33793</v>
      </c>
      <c r="W48" s="1">
        <f>_xll.ciqfunctions.udf.CIQ($B48, "IQ_AP",$D48,,,,  "USD")</f>
        <v>25412</v>
      </c>
      <c r="X48" s="1">
        <f>_xll.ciqfunctions.udf.CIQ($B48, "IQ_AR", $D48,,,,  "USD")</f>
        <v>11789</v>
      </c>
      <c r="Y48" s="1">
        <f>_xll.ciqfunctions.udf.CIQ($B48, "IQ_INVENTORY", $D48,,,,  "USD")</f>
        <v>14105</v>
      </c>
      <c r="Z48">
        <f>_xll.ciqfunctions.udf.CIQ($B48, "IQ_SGA", $D48,,,,  "USD")</f>
        <v>2924</v>
      </c>
      <c r="AA48">
        <f>_xll.ciqfunctions.udf.CIQ($B48, "IQ_TOTAL_REV_1YR_ANN_GROWTH", $D48,,,,  "USD")</f>
        <v>18.686299999999999</v>
      </c>
      <c r="AB48">
        <f>_xll.ciqfunctions.udf.CIQ($B48, "IQ_DA", $D48,,,,  "USD")</f>
        <v>0</v>
      </c>
      <c r="AC48">
        <f>_xll.ciqfunctions.udf.CIQ($B48, "IQ_NET_INTEREST_EXP",$D48,,,,  "USD")</f>
        <v>-31</v>
      </c>
      <c r="AD48">
        <f>_xll.ciqfunctions.udf.CIQ($B48, "IQ_NET_WORKING_CAP",$D48,,,,  "USD")</f>
        <v>-8894</v>
      </c>
      <c r="AE48">
        <f>_xll.ciqfunctions.udf.CIQ($B48, "IQ_CAPEX",$D48,,,,  "USD")</f>
        <v>-1176</v>
      </c>
      <c r="AF48" s="1" t="str">
        <f>_xll.ciqfunctions.udf.CIQ($B48, "IQ_CEO_NAME", $D48,,,,  "USD")</f>
        <v>Barra, Mary</v>
      </c>
      <c r="AG48">
        <f>_xll.ciqfunctions.udf.CIQ($B48, "IQ_INC_TAX",$D48,,,,  "USD")</f>
        <v>-61</v>
      </c>
      <c r="AH48" t="str">
        <f>_xll.ciqfunctions.udf.CIQ($B48, "IQ_EFFECT_TAX_RATE",$D48,,,,  "USD")</f>
        <v>NM</v>
      </c>
    </row>
    <row r="49" spans="1:34" x14ac:dyDescent="0.25">
      <c r="A49" t="str">
        <f>_xll.ciqfunctions.udf.CIQ(B49,"IQ_COMPANY_NAME",A$1)</f>
        <v>General Motors Company</v>
      </c>
      <c r="B49" s="3" t="s">
        <v>7</v>
      </c>
      <c r="C49" s="1" t="str">
        <f>_xll.ciqfunctions.udf.CIQ($B49, "IQ_INDUSTRY",$D49,,,, "USD")</f>
        <v>Automobiles</v>
      </c>
      <c r="D49" s="2" t="s">
        <v>89</v>
      </c>
      <c r="E49" s="1">
        <f>_xll.ciqfunctions.udf.CIQ($B49, "IQ_TOTAL_REV", $D49,,,, "USD")</f>
        <v>36194</v>
      </c>
      <c r="F49" s="1">
        <f>_xll.ciqfunctions.udf.CIQ($B49, "IQ_NI",$D49,,,,  "USD")</f>
        <v>3366</v>
      </c>
      <c r="G49" s="1">
        <f>_xll.ciqfunctions.udf.CIQ($B49, "IQ_CASH_EQUIV", $D49,,,,  "USD")</f>
        <v>20975</v>
      </c>
      <c r="H49" s="1">
        <f>_xll.ciqfunctions.udf.CIQ($B49, "IQ_CASH_ST_INVEST", $D49,,,,  "USD")</f>
        <v>29593</v>
      </c>
      <c r="I49" s="1">
        <f>_xll.ciqfunctions.udf.CIQ($B49, "IQ_TOTAL_CA", $D49,,,,  "USD")</f>
        <v>72426</v>
      </c>
      <c r="J49" s="1">
        <f>_xll.ciqfunctions.udf.CIQ($B49, "IQ_TOTAL_ASSETS",$D49,,,,  "USD")</f>
        <v>145846</v>
      </c>
      <c r="K49" s="1">
        <f>_xll.ciqfunctions.udf.CIQ($B49, "IQ_TOTAL_CL", $D49,,,,  "USD")</f>
        <v>51682</v>
      </c>
      <c r="L49" s="1">
        <f>_xll.ciqfunctions.udf.CIQ($B49, "IQ_TOTAL_LIAB", $D49,,,,  "USD")</f>
        <v>106760</v>
      </c>
      <c r="M49" s="1">
        <f>_xll.ciqfunctions.udf.CIQ($B49, "IQ_PREF_EQUITY",$D49,,,,  "USD")</f>
        <v>10391</v>
      </c>
      <c r="N49" s="1">
        <f>_xll.ciqfunctions.udf.CIQ($B49, "IQ_TOTAL_COMMON_EQUITY",$D49,,,,  "USD")</f>
        <v>27807</v>
      </c>
      <c r="O49" s="1">
        <f>_xll.ciqfunctions.udf.CIQ($B49, "IQ_APIC", $D49,,,,  "USD")</f>
        <v>24347</v>
      </c>
      <c r="P49" s="1">
        <f>_xll.ciqfunctions.udf.CIQ($B49, "IQ_TOTAL_ASSETS", $D49,,,,  "USD")</f>
        <v>145846</v>
      </c>
      <c r="Q49" s="1">
        <f>_xll.ciqfunctions.udf.CIQ($B49, "IQ_RE", $D49,,,,  "USD")</f>
        <v>1951</v>
      </c>
      <c r="R49" s="1">
        <f>_xll.ciqfunctions.udf.CIQ($B49, "IQ_TOTAL_EQUITY", $D49,,,,  "USD")</f>
        <v>39086</v>
      </c>
      <c r="S49" s="1">
        <f>_xll.ciqfunctions.udf.CIQ($B49, "IQ_TOTAL_OUTSTANDING_FILING_DATE", $D49,,,,  "USD")</f>
        <v>1500.14993</v>
      </c>
      <c r="T49" s="1">
        <f>_xll.ciqfunctions.udf.CIQ($B49, "IQ_TOTAL_DEBT", $D49,,,,  "USD")</f>
        <v>12538</v>
      </c>
      <c r="U49" s="1">
        <f>_xll.ciqfunctions.udf.CIQ($B49, "IQ_PREF_DIV_OTHER",$D49,,,,  "USD")</f>
        <v>503</v>
      </c>
      <c r="V49" s="1">
        <f>_xll.ciqfunctions.udf.CIQ($B49, "IQ_COGS",$D49,,,,  "USD")</f>
        <v>31685</v>
      </c>
      <c r="W49" s="1">
        <f>_xll.ciqfunctions.udf.CIQ($B49, "IQ_AP",$D49,,,,  "USD")</f>
        <v>24739</v>
      </c>
      <c r="X49" s="1">
        <f>_xll.ciqfunctions.udf.CIQ($B49, "IQ_AR", $D49,,,,  "USD")</f>
        <v>12990</v>
      </c>
      <c r="Y49" s="1">
        <f>_xll.ciqfunctions.udf.CIQ($B49, "IQ_INVENTORY", $D49,,,,  "USD")</f>
        <v>13991</v>
      </c>
      <c r="Z49">
        <f>_xll.ciqfunctions.udf.CIQ($B49, "IQ_SGA", $D49,,,,  "USD")</f>
        <v>2994</v>
      </c>
      <c r="AA49">
        <f>_xll.ciqfunctions.udf.CIQ($B49, "IQ_TOTAL_REV_1YR_ANN_GROWTH", $D49,,,,  "USD")</f>
        <v>14.989100000000001</v>
      </c>
      <c r="AB49">
        <f>_xll.ciqfunctions.udf.CIQ($B49, "IQ_DA", $D49,,,,  "USD")</f>
        <v>0</v>
      </c>
      <c r="AC49">
        <f>_xll.ciqfunctions.udf.CIQ($B49, "IQ_NET_INTEREST_EXP",$D49,,,,  "USD")</f>
        <v>-22</v>
      </c>
      <c r="AD49">
        <f>_xll.ciqfunctions.udf.CIQ($B49, "IQ_NET_WORKING_CAP",$D49,,,,  "USD")</f>
        <v>-7106</v>
      </c>
      <c r="AE49">
        <f>_xll.ciqfunctions.udf.CIQ($B49, "IQ_CAPEX",$D49,,,,  "USD")</f>
        <v>-1322</v>
      </c>
      <c r="AF49" s="1" t="str">
        <f>_xll.ciqfunctions.udf.CIQ($B49, "IQ_CEO_NAME", $D49,,,,  "USD")</f>
        <v>Barra, Mary</v>
      </c>
      <c r="AG49">
        <f>_xll.ciqfunctions.udf.CIQ($B49, "IQ_INC_TAX",$D49,,,,  "USD")</f>
        <v>137</v>
      </c>
      <c r="AH49">
        <f>_xll.ciqfunctions.udf.CIQ($B49, "IQ_EFFECT_TAX_RATE",$D49,,,,  "USD")</f>
        <v>3.8613</v>
      </c>
    </row>
    <row r="50" spans="1:34" x14ac:dyDescent="0.25">
      <c r="A50" t="str">
        <f>_xll.ciqfunctions.udf.CIQ(B50,"IQ_COMPANY_NAME",A$1)</f>
        <v>General Motors Company</v>
      </c>
      <c r="B50" s="3" t="s">
        <v>7</v>
      </c>
      <c r="C50" s="1" t="str">
        <f>_xll.ciqfunctions.udf.CIQ($B50, "IQ_INDUSTRY",$D50,,,, "USD")</f>
        <v>Automobiles</v>
      </c>
      <c r="D50" s="2" t="s">
        <v>90</v>
      </c>
      <c r="E50" s="1">
        <f>_xll.ciqfunctions.udf.CIQ($B50, "IQ_TOTAL_REV", $D50,,,, "USD")</f>
        <v>36882</v>
      </c>
      <c r="F50" s="1">
        <f>_xll.ciqfunctions.udf.CIQ($B50, "IQ_NI",$D50,,,,  "USD")</f>
        <v>1406</v>
      </c>
      <c r="G50" s="1">
        <f>_xll.ciqfunctions.udf.CIQ($B50, "IQ_CASH_EQUIV", $D50,,,,  "USD")</f>
        <v>21061</v>
      </c>
      <c r="H50" s="1">
        <f>_xll.ciqfunctions.udf.CIQ($B50, "IQ_CASH_ST_INVEST", $D50,,,,  "USD")</f>
        <v>26616</v>
      </c>
      <c r="I50" s="1">
        <f>_xll.ciqfunctions.udf.CIQ($B50, "IQ_TOTAL_CA", $D50,,,,  "USD")</f>
        <v>62340</v>
      </c>
      <c r="J50" s="1">
        <f>_xll.ciqfunctions.udf.CIQ($B50, "IQ_TOTAL_ASSETS",$D50,,,,  "USD")</f>
        <v>138898</v>
      </c>
      <c r="K50" s="1">
        <f>_xll.ciqfunctions.udf.CIQ($B50, "IQ_TOTAL_CL", $D50,,,,  "USD")</f>
        <v>47214</v>
      </c>
      <c r="L50" s="1">
        <f>_xll.ciqfunctions.udf.CIQ($B50, "IQ_TOTAL_LIAB", $D50,,,,  "USD")</f>
        <v>101739</v>
      </c>
      <c r="M50" s="1">
        <f>_xll.ciqfunctions.udf.CIQ($B50, "IQ_PREF_EQUITY",$D50,,,,  "USD")</f>
        <v>10391</v>
      </c>
      <c r="N50" s="1">
        <f>_xll.ciqfunctions.udf.CIQ($B50, "IQ_TOTAL_COMMON_EQUITY",$D50,,,,  "USD")</f>
        <v>25789</v>
      </c>
      <c r="O50" s="1">
        <f>_xll.ciqfunctions.udf.CIQ($B50, "IQ_APIC", $D50,,,,  "USD")</f>
        <v>24257</v>
      </c>
      <c r="P50" s="1">
        <f>_xll.ciqfunctions.udf.CIQ($B50, "IQ_TOTAL_ASSETS", $D50,,,,  "USD")</f>
        <v>138898</v>
      </c>
      <c r="Q50" s="1">
        <f>_xll.ciqfunctions.udf.CIQ($B50, "IQ_RE", $D50,,,,  "USD")</f>
        <v>266</v>
      </c>
      <c r="R50" s="1">
        <f>_xll.ciqfunctions.udf.CIQ($B50, "IQ_TOTAL_EQUITY", $D50,,,,  "USD")</f>
        <v>37159</v>
      </c>
      <c r="S50" s="1">
        <f>_xll.ciqfunctions.udf.CIQ($B50, "IQ_TOTAL_OUTSTANDING_FILING_DATE", $D50,,,,  "USD")</f>
        <v>1500.1369999999999</v>
      </c>
      <c r="T50" s="1">
        <f>_xll.ciqfunctions.udf.CIQ($B50, "IQ_TOTAL_DEBT", $D50,,,,  "USD")</f>
        <v>11717</v>
      </c>
      <c r="U50" s="1">
        <f>_xll.ciqfunctions.udf.CIQ($B50, "IQ_PREF_DIV_OTHER",$D50,,,,  "USD")</f>
        <v>896</v>
      </c>
      <c r="V50" s="1">
        <f>_xll.ciqfunctions.udf.CIQ($B50, "IQ_COGS",$D50,,,,  "USD")</f>
        <v>32404</v>
      </c>
      <c r="W50" s="1">
        <f>_xll.ciqfunctions.udf.CIQ($B50, "IQ_AP",$D50,,,,  "USD")</f>
        <v>21497</v>
      </c>
      <c r="X50" s="1">
        <f>_xll.ciqfunctions.udf.CIQ($B50, "IQ_AR", $D50,,,,  "USD")</f>
        <v>8699</v>
      </c>
      <c r="Y50" s="1">
        <f>_xll.ciqfunctions.udf.CIQ($B50, "IQ_INVENTORY", $D50,,,,  "USD")</f>
        <v>12125</v>
      </c>
      <c r="Z50">
        <f>_xll.ciqfunctions.udf.CIQ($B50, "IQ_SGA", $D50,,,,  "USD")</f>
        <v>3402</v>
      </c>
      <c r="AA50">
        <f>_xll.ciqfunctions.udf.CIQ($B50, "IQ_TOTAL_REV_1YR_ANN_GROWTH", $D50,,,,  "USD")</f>
        <v>14.090299999999999</v>
      </c>
      <c r="AB50">
        <f>_xll.ciqfunctions.udf.CIQ($B50, "IQ_DA", $D50,,,,  "USD")</f>
        <v>0</v>
      </c>
      <c r="AC50">
        <f>_xll.ciqfunctions.udf.CIQ($B50, "IQ_NET_INTEREST_EXP",$D50,,,,  "USD")</f>
        <v>101</v>
      </c>
      <c r="AD50">
        <f>_xll.ciqfunctions.udf.CIQ($B50, "IQ_NET_WORKING_CAP",$D50,,,,  "USD")</f>
        <v>-9874</v>
      </c>
      <c r="AE50">
        <f>_xll.ciqfunctions.udf.CIQ($B50, "IQ_CAPEX",$D50,,,,  "USD")</f>
        <v>-1088</v>
      </c>
      <c r="AF50" s="1" t="str">
        <f>_xll.ciqfunctions.udf.CIQ($B50, "IQ_CEO_NAME", $D50,,,,  "USD")</f>
        <v>Barra, Mary</v>
      </c>
      <c r="AG50">
        <f>_xll.ciqfunctions.udf.CIQ($B50, "IQ_INC_TAX",$D50,,,,  "USD")</f>
        <v>-173</v>
      </c>
      <c r="AH50" t="str">
        <f>_xll.ciqfunctions.udf.CIQ($B50, "IQ_EFFECT_TAX_RATE",$D50,,,,  "USD")</f>
        <v>NM</v>
      </c>
    </row>
    <row r="51" spans="1:34" x14ac:dyDescent="0.25">
      <c r="A51" t="str">
        <f>_xll.ciqfunctions.udf.CIQ(B51,"IQ_COMPANY_NAME",A$1)</f>
        <v>General Motors Company</v>
      </c>
      <c r="B51" s="3" t="s">
        <v>7</v>
      </c>
      <c r="C51" s="1" t="str">
        <f>_xll.ciqfunctions.udf.CIQ($B51, "IQ_INDUSTRY",$D51,,,, "USD")</f>
        <v>Automobiles</v>
      </c>
      <c r="D51" s="2" t="s">
        <v>91</v>
      </c>
      <c r="E51" s="1">
        <f>_xll.ciqfunctions.udf.CIQ($B51, "IQ_TOTAL_REV", $D51,,,, "USD")</f>
        <v>34060</v>
      </c>
      <c r="F51" s="1">
        <f>_xll.ciqfunctions.udf.CIQ($B51, "IQ_NI",$D51,,,,  "USD")</f>
        <v>2162</v>
      </c>
      <c r="G51" s="1">
        <f>_xll.ciqfunctions.udf.CIQ($B51, "IQ_CASH_EQUIV", $D51,,,,  "USD")</f>
        <v>27466</v>
      </c>
      <c r="H51" s="1">
        <f>_xll.ciqfunctions.udf.CIQ($B51, "IQ_CASH_ST_INVEST", $D51,,,,  "USD")</f>
        <v>33476</v>
      </c>
      <c r="I51" s="1">
        <f>_xll.ciqfunctions.udf.CIQ($B51, "IQ_TOTAL_CA", $D51,,,,  "USD")</f>
        <v>61584</v>
      </c>
      <c r="J51" s="1">
        <f>_xll.ciqfunctions.udf.CIQ($B51, "IQ_TOTAL_ASSETS",$D51,,,,  "USD")</f>
        <v>137238</v>
      </c>
      <c r="K51" s="1">
        <f>_xll.ciqfunctions.udf.CIQ($B51, "IQ_TOTAL_CL", $D51,,,,  "USD")</f>
        <v>52569</v>
      </c>
      <c r="L51" s="1">
        <f>_xll.ciqfunctions.udf.CIQ($B51, "IQ_TOTAL_LIAB", $D51,,,,  "USD")</f>
        <v>106522</v>
      </c>
      <c r="M51" s="1">
        <f>_xll.ciqfunctions.udf.CIQ($B51, "IQ_PREF_EQUITY",$D51,,,,  "USD")</f>
        <v>6998</v>
      </c>
      <c r="N51" s="1">
        <f>_xll.ciqfunctions.udf.CIQ($B51, "IQ_TOTAL_COMMON_EQUITY",$D51,,,,  "USD")</f>
        <v>22747</v>
      </c>
      <c r="O51" s="1">
        <f>_xll.ciqfunctions.udf.CIQ($B51, "IQ_APIC", $D51,,,,  "USD")</f>
        <v>24041</v>
      </c>
      <c r="P51" s="1">
        <f>_xll.ciqfunctions.udf.CIQ($B51, "IQ_TOTAL_ASSETS", $D51,,,,  "USD")</f>
        <v>137238</v>
      </c>
      <c r="Q51" s="1">
        <f>_xll.ciqfunctions.udf.CIQ($B51, "IQ_RE", $D51,,,,  "USD")</f>
        <v>-236</v>
      </c>
      <c r="R51" s="1">
        <f>_xll.ciqfunctions.udf.CIQ($B51, "IQ_TOTAL_EQUITY", $D51,,,,  "USD")</f>
        <v>30716</v>
      </c>
      <c r="S51" s="1">
        <f>_xll.ciqfunctions.udf.CIQ($B51, "IQ_TOTAL_OUTSTANDING_FILING_DATE", $D51,,,,  "USD")</f>
        <v>1500</v>
      </c>
      <c r="T51" s="1">
        <f>_xll.ciqfunctions.udf.CIQ($B51, "IQ_TOTAL_DEBT", $D51,,,,  "USD")</f>
        <v>8566</v>
      </c>
      <c r="U51" s="1">
        <f>_xll.ciqfunctions.udf.CIQ($B51, "IQ_PREF_DIV_OTHER",$D51,,,,  "USD")</f>
        <v>203</v>
      </c>
      <c r="V51" s="1">
        <f>_xll.ciqfunctions.udf.CIQ($B51, "IQ_COGS",$D51,,,,  "USD")</f>
        <v>29424</v>
      </c>
      <c r="W51" s="1">
        <f>_xll.ciqfunctions.udf.CIQ($B51, "IQ_AP",$D51,,,,  "USD")</f>
        <v>22137</v>
      </c>
      <c r="X51" s="1">
        <f>_xll.ciqfunctions.udf.CIQ($B51, "IQ_AR", $D51,,,,  "USD")</f>
        <v>8725</v>
      </c>
      <c r="Y51" s="1">
        <f>_xll.ciqfunctions.udf.CIQ($B51, "IQ_INVENTORY", $D51,,,,  "USD")</f>
        <v>13044</v>
      </c>
      <c r="Z51">
        <f>_xll.ciqfunctions.udf.CIQ($B51, "IQ_SGA", $D51,,,,  "USD")</f>
        <v>2710</v>
      </c>
      <c r="AA51">
        <f>_xll.ciqfunctions.udf.CIQ($B51, "IQ_TOTAL_REV_1YR_ANN_GROWTH", $D51,,,,  "USD")</f>
        <v>27.165400000000002</v>
      </c>
      <c r="AB51">
        <f>_xll.ciqfunctions.udf.CIQ($B51, "IQ_DA", $D51,,,,  "USD")</f>
        <v>0</v>
      </c>
      <c r="AC51">
        <f>_xll.ciqfunctions.udf.CIQ($B51, "IQ_NET_INTEREST_EXP",$D51,,,,  "USD")</f>
        <v>-138</v>
      </c>
      <c r="AD51">
        <f>_xll.ciqfunctions.udf.CIQ($B51, "IQ_NET_WORKING_CAP",$D51,,,,  "USD")</f>
        <v>-18840</v>
      </c>
      <c r="AE51">
        <f>_xll.ciqfunctions.udf.CIQ($B51, "IQ_CAPEX",$D51,,,,  "USD")</f>
        <v>-1261</v>
      </c>
      <c r="AF51" s="1" t="str">
        <f>_xll.ciqfunctions.udf.CIQ($B51, "IQ_CEO_NAME", $D51,,,,  "USD")</f>
        <v>Barra, Mary</v>
      </c>
      <c r="AG51">
        <f>_xll.ciqfunctions.udf.CIQ($B51, "IQ_INC_TAX",$D51,,,,  "USD")</f>
        <v>-25</v>
      </c>
      <c r="AH51" t="str">
        <f>_xll.ciqfunctions.udf.CIQ($B51, "IQ_EFFECT_TAX_RATE",$D51,,,,  "USD")</f>
        <v>NM</v>
      </c>
    </row>
    <row r="52" spans="1:34" x14ac:dyDescent="0.25">
      <c r="A52" t="str">
        <f>_xll.ciqfunctions.udf.CIQ(B52,"IQ_COMPANY_NAME",A$1)</f>
        <v>General Motors Company</v>
      </c>
      <c r="B52" s="3" t="s">
        <v>7</v>
      </c>
      <c r="C52" s="1" t="str">
        <f>_xll.ciqfunctions.udf.CIQ($B52, "IQ_INDUSTRY",$D52,,,, "USD")</f>
        <v>Automobiles</v>
      </c>
      <c r="D52" s="2" t="s">
        <v>92</v>
      </c>
      <c r="E52" s="1">
        <f>_xll.ciqfunctions.udf.CIQ($B52, "IQ_TOTAL_REV", $D52,,,, "USD")</f>
        <v>33174</v>
      </c>
      <c r="F52" s="1">
        <f>_xll.ciqfunctions.udf.CIQ($B52, "IQ_NI",$D52,,,,  "USD")</f>
        <v>1536</v>
      </c>
      <c r="G52" s="1">
        <f>_xll.ciqfunctions.udf.CIQ($B52, "IQ_CASH_EQUIV", $D52,,,,  "USD")</f>
        <v>26773</v>
      </c>
      <c r="H52" s="1">
        <f>_xll.ciqfunctions.udf.CIQ($B52, "IQ_CASH_ST_INVEST", $D52,,,,  "USD")</f>
        <v>31534</v>
      </c>
      <c r="I52" s="1">
        <f>_xll.ciqfunctions.udf.CIQ($B52, "IQ_TOTAL_CA", $D52,,,,  "USD")</f>
        <v>57807</v>
      </c>
      <c r="J52" s="1">
        <f>_xll.ciqfunctions.udf.CIQ($B52, "IQ_TOTAL_ASSETS",$D52,,,,  "USD")</f>
        <v>131899</v>
      </c>
      <c r="K52" s="1">
        <f>_xll.ciqfunctions.udf.CIQ($B52, "IQ_TOTAL_CL", $D52,,,,  "USD")</f>
        <v>50347</v>
      </c>
      <c r="L52" s="1">
        <f>_xll.ciqfunctions.udf.CIQ($B52, "IQ_TOTAL_LIAB", $D52,,,,  "USD")</f>
        <v>101000</v>
      </c>
      <c r="M52" s="1">
        <f>_xll.ciqfunctions.udf.CIQ($B52, "IQ_PREF_EQUITY",$D52,,,,  "USD")</f>
        <v>6998</v>
      </c>
      <c r="N52" s="1">
        <f>_xll.ciqfunctions.udf.CIQ($B52, "IQ_TOTAL_COMMON_EQUITY",$D52,,,,  "USD")</f>
        <v>23015</v>
      </c>
      <c r="O52" s="1">
        <f>_xll.ciqfunctions.udf.CIQ($B52, "IQ_APIC", $D52,,,,  "USD")</f>
        <v>24042</v>
      </c>
      <c r="P52" s="1">
        <f>_xll.ciqfunctions.udf.CIQ($B52, "IQ_TOTAL_ASSETS", $D52,,,,  "USD")</f>
        <v>131899</v>
      </c>
      <c r="Q52" s="1">
        <f>_xll.ciqfunctions.udf.CIQ($B52, "IQ_RE", $D52,,,,  "USD")</f>
        <v>-2195</v>
      </c>
      <c r="R52" s="1">
        <f>_xll.ciqfunctions.udf.CIQ($B52, "IQ_TOTAL_EQUITY", $D52,,,,  "USD")</f>
        <v>30899</v>
      </c>
      <c r="S52" s="1">
        <f>_xll.ciqfunctions.udf.CIQ($B52, "IQ_TOTAL_OUTSTANDING_FILING_DATE", $D52,,,,  "USD")</f>
        <v>1500</v>
      </c>
      <c r="T52" s="1">
        <f>_xll.ciqfunctions.udf.CIQ($B52, "IQ_TOTAL_DEBT", $D52,,,,  "USD")</f>
        <v>8161</v>
      </c>
      <c r="U52" s="1">
        <f>_xll.ciqfunctions.udf.CIQ($B52, "IQ_PREF_DIV_OTHER",$D52,,,,  "USD")</f>
        <v>202</v>
      </c>
      <c r="V52" s="1">
        <f>_xll.ciqfunctions.udf.CIQ($B52, "IQ_COGS",$D52,,,,  "USD")</f>
        <v>28609</v>
      </c>
      <c r="W52" s="1">
        <f>_xll.ciqfunctions.udf.CIQ($B52, "IQ_AP",$D52,,,,  "USD")</f>
        <v>20755</v>
      </c>
      <c r="X52" s="1">
        <f>_xll.ciqfunctions.udf.CIQ($B52, "IQ_AR", $D52,,,,  "USD")</f>
        <v>8662</v>
      </c>
      <c r="Y52" s="1">
        <f>_xll.ciqfunctions.udf.CIQ($B52, "IQ_INVENTORY", $D52,,,,  "USD")</f>
        <v>11533</v>
      </c>
      <c r="Z52">
        <f>_xll.ciqfunctions.udf.CIQ($B52, "IQ_SGA", $D52,,,,  "USD")</f>
        <v>2623</v>
      </c>
      <c r="AA52">
        <f>_xll.ciqfunctions.udf.CIQ($B52, "IQ_TOTAL_REV_1YR_ANN_GROWTH", $D52,,,,  "USD")</f>
        <v>43.940600000000003</v>
      </c>
      <c r="AB52">
        <f>_xll.ciqfunctions.udf.CIQ($B52, "IQ_DA", $D52,,,,  "USD")</f>
        <v>0</v>
      </c>
      <c r="AC52">
        <f>_xll.ciqfunctions.udf.CIQ($B52, "IQ_NET_INTEREST_EXP",$D52,,,,  "USD")</f>
        <v>-243</v>
      </c>
      <c r="AD52">
        <f>_xll.ciqfunctions.udf.CIQ($B52, "IQ_NET_WORKING_CAP",$D52,,,,  "USD")</f>
        <v>-18550</v>
      </c>
      <c r="AE52">
        <f>_xll.ciqfunctions.udf.CIQ($B52, "IQ_CAPEX",$D52,,,,  "USD")</f>
        <v>-1011</v>
      </c>
      <c r="AF52" s="1" t="str">
        <f>_xll.ciqfunctions.udf.CIQ($B52, "IQ_CEO_NAME", $D52,,,,  "USD")</f>
        <v>Barra, Mary</v>
      </c>
      <c r="AG52">
        <f>_xll.ciqfunctions.udf.CIQ($B52, "IQ_INC_TAX",$D52,,,,  "USD")</f>
        <v>361</v>
      </c>
      <c r="AH52">
        <f>_xll.ciqfunctions.udf.CIQ($B52, "IQ_EFFECT_TAX_RATE",$D52,,,,  "USD")</f>
        <v>18.297000000000001</v>
      </c>
    </row>
    <row r="53" spans="1:34" x14ac:dyDescent="0.25">
      <c r="A53" t="str">
        <f>_xll.ciqfunctions.udf.CIQ(B53,"IQ_COMPANY_NAME",A$1)</f>
        <v>General Motors Company</v>
      </c>
      <c r="B53" s="3" t="s">
        <v>7</v>
      </c>
      <c r="C53" s="1" t="str">
        <f>_xll.ciqfunctions.udf.CIQ($B53, "IQ_INDUSTRY",$D53,,,, "USD")</f>
        <v>Automobiles</v>
      </c>
      <c r="D53" s="2" t="s">
        <v>93</v>
      </c>
      <c r="E53" s="1">
        <f>_xll.ciqfunctions.udf.CIQ($B53, "IQ_TOTAL_REV", $D53,,,, "USD")</f>
        <v>31476</v>
      </c>
      <c r="F53" s="1">
        <f>_xll.ciqfunctions.udf.CIQ($B53, "IQ_NI",$D53,,,,  "USD")</f>
        <v>1068</v>
      </c>
      <c r="G53" s="1">
        <f>_xll.ciqfunctions.udf.CIQ($B53, "IQ_CASH_EQUIV", $D53,,,,  "USD")</f>
        <v>23310</v>
      </c>
      <c r="H53" s="1">
        <f>_xll.ciqfunctions.udf.CIQ($B53, "IQ_CASH_ST_INVEST", $D53,,,,  "USD")</f>
        <v>23463</v>
      </c>
      <c r="I53" s="1">
        <f>_xll.ciqfunctions.udf.CIQ($B53, "IQ_TOTAL_CA", $D53,,,,  "USD")</f>
        <v>60357</v>
      </c>
      <c r="J53" s="1">
        <f>_xll.ciqfunctions.udf.CIQ($B53, "IQ_TOTAL_ASSETS",$D53,,,,  "USD")</f>
        <v>136021</v>
      </c>
      <c r="K53" s="1">
        <f>_xll.ciqfunctions.udf.CIQ($B53, "IQ_TOTAL_CL", $D53,,,,  "USD")</f>
        <v>52038</v>
      </c>
      <c r="L53" s="1">
        <f>_xll.ciqfunctions.udf.CIQ($B53, "IQ_TOTAL_LIAB", $D53,,,,  "USD")</f>
        <v>105970</v>
      </c>
      <c r="M53" s="1">
        <f>_xll.ciqfunctions.udf.CIQ($B53, "IQ_PREF_EQUITY",$D53,,,,  "USD")</f>
        <v>6998</v>
      </c>
      <c r="N53" s="1">
        <f>_xll.ciqfunctions.udf.CIQ($B53, "IQ_TOTAL_COMMON_EQUITY",$D53,,,,  "USD")</f>
        <v>22239</v>
      </c>
      <c r="O53" s="1">
        <f>_xll.ciqfunctions.udf.CIQ($B53, "IQ_APIC", $D53,,,,  "USD")</f>
        <v>24050</v>
      </c>
      <c r="P53" s="1">
        <f>_xll.ciqfunctions.udf.CIQ($B53, "IQ_TOTAL_ASSETS", $D53,,,,  "USD")</f>
        <v>136021</v>
      </c>
      <c r="Q53" s="1">
        <f>_xll.ciqfunctions.udf.CIQ($B53, "IQ_RE", $D53,,,,  "USD")</f>
        <v>-3529</v>
      </c>
      <c r="R53" s="1">
        <f>_xll.ciqfunctions.udf.CIQ($B53, "IQ_TOTAL_EQUITY", $D53,,,,  "USD")</f>
        <v>30051</v>
      </c>
      <c r="S53" s="1">
        <f>_xll.ciqfunctions.udf.CIQ($B53, "IQ_TOTAL_OUTSTANDING_FILING_DATE", $D53,,,,  "USD")</f>
        <v>1500</v>
      </c>
      <c r="T53" s="1">
        <f>_xll.ciqfunctions.udf.CIQ($B53, "IQ_TOTAL_DEBT", $D53,,,,  "USD")</f>
        <v>14174</v>
      </c>
      <c r="U53" s="1">
        <f>_xll.ciqfunctions.udf.CIQ($B53, "IQ_PREF_DIV_OTHER",$D53,,,,  "USD")</f>
        <v>203</v>
      </c>
      <c r="V53" s="1">
        <f>_xll.ciqfunctions.udf.CIQ($B53, "IQ_COGS",$D53,,,,  "USD")</f>
        <v>27553</v>
      </c>
      <c r="W53" s="1">
        <f>_xll.ciqfunctions.udf.CIQ($B53, "IQ_AP",$D53,,,,  "USD")</f>
        <v>20450</v>
      </c>
      <c r="X53" s="1">
        <f>_xll.ciqfunctions.udf.CIQ($B53, "IQ_AR", $D53,,,,  "USD")</f>
        <v>8694</v>
      </c>
      <c r="Y53" s="1">
        <f>_xll.ciqfunctions.udf.CIQ($B53, "IQ_INVENTORY", $D53,,,,  "USD")</f>
        <v>11192</v>
      </c>
      <c r="Z53">
        <f>_xll.ciqfunctions.udf.CIQ($B53, "IQ_SGA", $D53,,,,  "USD")</f>
        <v>2684</v>
      </c>
      <c r="AA53">
        <f>_xll.ciqfunctions.udf.CIQ($B53, "IQ_TOTAL_REV_1YR_ANN_GROWTH", $D53,,,,  "USD")</f>
        <v>40.323599999999999</v>
      </c>
      <c r="AB53">
        <f>_xll.ciqfunctions.udf.CIQ($B53, "IQ_DA", $D53,,,,  "USD")</f>
        <v>0</v>
      </c>
      <c r="AC53">
        <f>_xll.ciqfunctions.udf.CIQ($B53, "IQ_NET_INTEREST_EXP",$D53,,,,  "USD")</f>
        <v>-247</v>
      </c>
      <c r="AD53">
        <f>_xll.ciqfunctions.udf.CIQ($B53, "IQ_NET_WORKING_CAP",$D53,,,,  "USD")</f>
        <v>-6371</v>
      </c>
      <c r="AE53">
        <f>_xll.ciqfunctions.udf.CIQ($B53, "IQ_CAPEX",$D53,,,,  "USD")</f>
        <v>-840</v>
      </c>
      <c r="AF53" s="1" t="str">
        <f>_xll.ciqfunctions.udf.CIQ($B53, "IQ_CEO_NAME", $D53,,,,  "USD")</f>
        <v>Barra, Mary</v>
      </c>
      <c r="AG53">
        <f>_xll.ciqfunctions.udf.CIQ($B53, "IQ_INC_TAX",$D53,,,,  "USD")</f>
        <v>509</v>
      </c>
      <c r="AH53">
        <f>_xll.ciqfunctions.udf.CIQ($B53, "IQ_EFFECT_TAX_RATE",$D53,,,,  "USD")</f>
        <v>29.853300000000001</v>
      </c>
    </row>
    <row r="54" spans="1:34" x14ac:dyDescent="0.25">
      <c r="A54" t="str">
        <f>_xll.ciqfunctions.udf.CIQ(B54,"IQ_COMPANY_NAME",A$1)</f>
        <v>General Motors Company</v>
      </c>
      <c r="B54" s="3" t="s">
        <v>7</v>
      </c>
      <c r="C54" s="1" t="str">
        <f>_xll.ciqfunctions.udf.CIQ($B54, "IQ_INDUSTRY",$D54,,,, "USD")</f>
        <v>Automobiles</v>
      </c>
      <c r="D54" s="2" t="s">
        <v>94</v>
      </c>
      <c r="E54" s="1">
        <f>_xll.ciqfunctions.udf.CIQ($B54, "IQ_TOTAL_REV", $D54,,,, "USD")</f>
        <v>32327</v>
      </c>
      <c r="F54" s="1">
        <f>_xll.ciqfunctions.udf.CIQ($B54, "IQ_NI",$D54,,,,  "USD")</f>
        <v>-3439</v>
      </c>
      <c r="G54" s="1">
        <f>_xll.ciqfunctions.udf.CIQ($B54, "IQ_CASH_EQUIV", $D54,,,,  "USD")</f>
        <v>22679</v>
      </c>
      <c r="H54" s="1">
        <f>_xll.ciqfunctions.udf.CIQ($B54, "IQ_CASH_ST_INVEST", $D54,,,,  "USD")</f>
        <v>22813</v>
      </c>
      <c r="I54" s="1">
        <f>_xll.ciqfunctions.udf.CIQ($B54, "IQ_TOTAL_CA", $D54,,,,  "USD")</f>
        <v>59247</v>
      </c>
      <c r="J54" s="1">
        <f>_xll.ciqfunctions.udf.CIQ($B54, "IQ_TOTAL_ASSETS",$D54,,,,  "USD")</f>
        <v>136295</v>
      </c>
      <c r="K54" s="1">
        <f>_xll.ciqfunctions.udf.CIQ($B54, "IQ_TOTAL_CL", $D54,,,,  "USD")</f>
        <v>52435</v>
      </c>
      <c r="L54" s="1">
        <f>_xll.ciqfunctions.udf.CIQ($B54, "IQ_TOTAL_LIAB", $D54,,,,  "USD")</f>
        <v>107340</v>
      </c>
      <c r="M54" s="1">
        <f>_xll.ciqfunctions.udf.CIQ($B54, "IQ_PREF_EQUITY",$D54,,,,  "USD")</f>
        <v>6998</v>
      </c>
      <c r="N54" s="1">
        <f>_xll.ciqfunctions.udf.CIQ($B54, "IQ_TOTAL_COMMON_EQUITY",$D54,,,,  "USD")</f>
        <v>21249</v>
      </c>
      <c r="O54" s="1">
        <f>_xll.ciqfunctions.udf.CIQ($B54, "IQ_APIC", $D54,,,,  "USD")</f>
        <v>24040</v>
      </c>
      <c r="P54" s="1">
        <f>_xll.ciqfunctions.udf.CIQ($B54, "IQ_TOTAL_ASSETS", $D54,,,,  "USD")</f>
        <v>136295</v>
      </c>
      <c r="Q54" s="1">
        <f>_xll.ciqfunctions.udf.CIQ($B54, "IQ_RE", $D54,,,,  "USD")</f>
        <v>-4394</v>
      </c>
      <c r="R54" s="1">
        <f>_xll.ciqfunctions.udf.CIQ($B54, "IQ_TOTAL_EQUITY", $D54,,,,  "USD")</f>
        <v>28955</v>
      </c>
      <c r="S54" s="1">
        <f>_xll.ciqfunctions.udf.CIQ($B54, "IQ_TOTAL_OUTSTANDING_FILING_DATE", $D54,,,,  "USD")</f>
        <v>1500</v>
      </c>
      <c r="T54" s="1">
        <f>_xll.ciqfunctions.udf.CIQ($B54, "IQ_TOTAL_DEBT", $D54,,,,  "USD")</f>
        <v>15783</v>
      </c>
      <c r="U54" s="1">
        <f>_xll.ciqfunctions.udf.CIQ($B54, "IQ_PREF_DIV_OTHER",$D54,,,,  "USD")</f>
        <v>81</v>
      </c>
      <c r="V54" s="1">
        <f>_xll.ciqfunctions.udf.CIQ($B54, "IQ_COGS",$D54,,,,  "USD")</f>
        <v>33164</v>
      </c>
      <c r="W54" s="1">
        <f>_xll.ciqfunctions.udf.CIQ($B54, "IQ_AP",$D54,,,,  "USD")</f>
        <v>18725</v>
      </c>
      <c r="X54" s="1">
        <f>_xll.ciqfunctions.udf.CIQ($B54, "IQ_AR", $D54,,,,  "USD")</f>
        <v>7518</v>
      </c>
      <c r="Y54" s="1">
        <f>_xll.ciqfunctions.udf.CIQ($B54, "IQ_INVENTORY", $D54,,,,  "USD")</f>
        <v>10107</v>
      </c>
      <c r="Z54">
        <f>_xll.ciqfunctions.udf.CIQ($B54, "IQ_SGA", $D54,,,,  "USD")</f>
        <v>3557</v>
      </c>
      <c r="AA54">
        <f>_xll.ciqfunctions.udf.CIQ($B54, "IQ_TOTAL_REV_1YR_ANN_GROWTH", $D54,,,,  "USD")</f>
        <v>5.0327999999999999</v>
      </c>
      <c r="AB54">
        <f>_xll.ciqfunctions.udf.CIQ($B54, "IQ_DA", $D54,,,,  "USD")</f>
        <v>0</v>
      </c>
      <c r="AC54">
        <f>_xll.ciqfunctions.udf.CIQ($B54, "IQ_NET_INTEREST_EXP",$D54,,,,  "USD")</f>
        <v>-128</v>
      </c>
      <c r="AD54">
        <f>_xll.ciqfunctions.udf.CIQ($B54, "IQ_NET_WORKING_CAP",$D54,,,,  "USD")</f>
        <v>-5780</v>
      </c>
      <c r="AE54">
        <f>_xll.ciqfunctions.udf.CIQ($B54, "IQ_CAPEX",$D54,,,,  "USD")</f>
        <v>-981</v>
      </c>
      <c r="AF54" s="1" t="str">
        <f>_xll.ciqfunctions.udf.CIQ($B54, "IQ_CEO_NAME", $D54,,,,  "USD")</f>
        <v>Barra, Mary</v>
      </c>
      <c r="AG54">
        <f>_xll.ciqfunctions.udf.CIQ($B54, "IQ_INC_TAX",$D54,,,,  "USD")</f>
        <v>-861</v>
      </c>
      <c r="AH54" t="str">
        <f>_xll.ciqfunctions.udf.CIQ($B54, "IQ_EFFECT_TAX_RATE",$D54,,,,  "USD")</f>
        <v>NM</v>
      </c>
    </row>
    <row r="55" spans="1:34" x14ac:dyDescent="0.25">
      <c r="A55" t="str">
        <f>_xll.ciqfunctions.udf.CIQ(B55,"IQ_COMPANY_NAME",A$1)</f>
        <v>General Motors Company</v>
      </c>
      <c r="B55" s="3" t="s">
        <v>7</v>
      </c>
      <c r="C55" s="1" t="str">
        <f>_xll.ciqfunctions.udf.CIQ($B55, "IQ_INDUSTRY",$D55,,,, "USD")</f>
        <v>Automobiles</v>
      </c>
      <c r="D55" s="2" t="s">
        <v>95</v>
      </c>
      <c r="E55" s="1">
        <f>_xll.ciqfunctions.udf.CIQ($B55, "IQ_TOTAL_REV", $D55,,,, "USD")</f>
        <v>26784</v>
      </c>
      <c r="F55" s="1">
        <f>_xll.ciqfunctions.udf.CIQ($B55, "IQ_NI",$D55,,,,  "USD")</f>
        <v>127140</v>
      </c>
      <c r="G55" s="1">
        <f>_xll.ciqfunctions.udf.CIQ($B55, "IQ_CASH_EQUIV", $D55,,,,  "USD")</f>
        <v>25092</v>
      </c>
      <c r="H55" s="1">
        <f>_xll.ciqfunctions.udf.CIQ($B55, "IQ_CASH_ST_INVEST", $D55,,,,  "USD")</f>
        <v>25229</v>
      </c>
      <c r="I55" s="1">
        <f>_xll.ciqfunctions.udf.CIQ($B55, "IQ_TOTAL_CA", $D55,,,,  "USD")</f>
        <v>68344</v>
      </c>
      <c r="J55" s="1">
        <f>_xll.ciqfunctions.udf.CIQ($B55, "IQ_TOTAL_ASSETS",$D55,,,,  "USD")</f>
        <v>144344</v>
      </c>
      <c r="K55" s="1">
        <f>_xll.ciqfunctions.udf.CIQ($B55, "IQ_TOTAL_CL", $D55,,,,  "USD")</f>
        <v>58780</v>
      </c>
      <c r="L55" s="1">
        <f>_xll.ciqfunctions.udf.CIQ($B55, "IQ_TOTAL_LIAB", $D55,,,,  "USD")</f>
        <v>123358</v>
      </c>
      <c r="M55" s="1">
        <f>_xll.ciqfunctions.udf.CIQ($B55, "IQ_PREF_EQUITY",$D55,,,,  "USD")</f>
        <v>1741</v>
      </c>
      <c r="N55" s="1">
        <f>_xll.ciqfunctions.udf.CIQ($B55, "IQ_TOTAL_COMMON_EQUITY",$D55,,,,  "USD")</f>
        <v>18569</v>
      </c>
      <c r="O55" s="1">
        <f>_xll.ciqfunctions.udf.CIQ($B55, "IQ_APIC", $D55,,,,  "USD")</f>
        <v>18787</v>
      </c>
      <c r="P55" s="1">
        <f>_xll.ciqfunctions.udf.CIQ($B55, "IQ_TOTAL_ASSETS", $D55,,,,  "USD")</f>
        <v>144344</v>
      </c>
      <c r="Q55" s="1">
        <f>_xll.ciqfunctions.udf.CIQ($B55, "IQ_RE", $D55,,,,  "USD")</f>
        <v>-899</v>
      </c>
      <c r="R55" s="1">
        <f>_xll.ciqfunctions.udf.CIQ($B55, "IQ_TOTAL_EQUITY", $D55,,,,  "USD")</f>
        <v>20986</v>
      </c>
      <c r="S55" s="1">
        <f>_xll.ciqfunctions.udf.CIQ($B55, "IQ_TOTAL_OUTSTANDING_FILING_DATE", $D55,,,,  "USD")</f>
        <v>1237.5</v>
      </c>
      <c r="T55" s="1">
        <f>_xll.ciqfunctions.udf.CIQ($B55, "IQ_TOTAL_DEBT", $D55,,,,  "USD")</f>
        <v>15474</v>
      </c>
      <c r="U55" s="1">
        <f>_xll.ciqfunctions.udf.CIQ($B55, "IQ_PREF_DIV_OTHER",$D55,,,,  "USD")</f>
        <v>50</v>
      </c>
      <c r="V55" s="1">
        <f>_xll.ciqfunctions.udf.CIQ($B55, "IQ_COGS",$D55,,,,  "USD")</f>
        <v>21597</v>
      </c>
      <c r="W55" s="1">
        <f>_xll.ciqfunctions.udf.CIQ($B55, "IQ_AP",$D55,,,,  "USD")</f>
        <v>20322</v>
      </c>
      <c r="X55" s="1">
        <f>_xll.ciqfunctions.udf.CIQ($B55, "IQ_AR", $D55,,,,  "USD")</f>
        <v>7725</v>
      </c>
      <c r="Y55" s="1">
        <f>_xll.ciqfunctions.udf.CIQ($B55, "IQ_INVENTORY", $D55,,,,  "USD")</f>
        <v>10610</v>
      </c>
      <c r="Z55">
        <f>_xll.ciqfunctions.udf.CIQ($B55, "IQ_SGA", $D55,,,,  "USD")</f>
        <v>2479</v>
      </c>
      <c r="AA55">
        <f>_xll.ciqfunctions.udf.CIQ($B55, "IQ_TOTAL_REV_1YR_ANN_GROWTH", $D55,,,,  "USD")</f>
        <v>-29.157900000000001</v>
      </c>
      <c r="AB55">
        <f>_xll.ciqfunctions.udf.CIQ($B55, "IQ_DA", $D55,,,,  "USD")</f>
        <v>0</v>
      </c>
      <c r="AC55">
        <f>_xll.ciqfunctions.udf.CIQ($B55, "IQ_NET_INTEREST_EXP",$D55,,,,  "USD")</f>
        <v>-990</v>
      </c>
      <c r="AD55">
        <f>_xll.ciqfunctions.udf.CIQ($B55, "IQ_NET_WORKING_CAP",$D55,,,,  "USD")</f>
        <v>-2850</v>
      </c>
      <c r="AE55">
        <f>_xll.ciqfunctions.udf.CIQ($B55, "IQ_CAPEX",$D55,,,,  "USD")</f>
        <v>-1264</v>
      </c>
      <c r="AF55" s="1" t="str">
        <f>_xll.ciqfunctions.udf.CIQ($B55, "IQ_CEO_NAME", $D55,,,,  "USD")</f>
        <v>Barra, Mary</v>
      </c>
      <c r="AG55">
        <f>_xll.ciqfunctions.udf.CIQ($B55, "IQ_INC_TAX",$D55,,,,  "USD")</f>
        <v>-746</v>
      </c>
      <c r="AH55" t="str">
        <f>_xll.ciqfunctions.udf.CIQ($B55, "IQ_EFFECT_TAX_RATE",$D55,,,,  "USD")</f>
        <v>NM</v>
      </c>
    </row>
    <row r="56" spans="1:34" x14ac:dyDescent="0.25">
      <c r="A56" t="str">
        <f>_xll.ciqfunctions.udf.CIQ(B56,"IQ_COMPANY_NAME",A$1)</f>
        <v>General Motors Company</v>
      </c>
      <c r="B56" s="3" t="s">
        <v>7</v>
      </c>
      <c r="C56" s="1" t="str">
        <f>_xll.ciqfunctions.udf.CIQ($B56, "IQ_INDUSTRY",$D56,,,, "USD")</f>
        <v>Automobiles</v>
      </c>
      <c r="D56" s="2" t="s">
        <v>96</v>
      </c>
      <c r="E56" s="1">
        <f>_xll.ciqfunctions.udf.CIQ($B56, "IQ_TOTAL_REV", $D56,,,, "USD")</f>
        <v>23047</v>
      </c>
      <c r="F56" s="1">
        <f>_xll.ciqfunctions.udf.CIQ($B56, "IQ_NI",$D56,,,,  "USD")</f>
        <v>-12905</v>
      </c>
      <c r="G56" s="1">
        <f>_xll.ciqfunctions.udf.CIQ($B56, "IQ_CASH_EQUIV", $D56,,,,  "USD")</f>
        <v>0</v>
      </c>
      <c r="H56" s="1">
        <f>_xll.ciqfunctions.udf.CIQ($B56, "IQ_CASH_ST_INVEST", $D56,,,,  "USD")</f>
        <v>0</v>
      </c>
      <c r="I56" s="1">
        <f>_xll.ciqfunctions.udf.CIQ($B56, "IQ_TOTAL_CA", $D56,,,,  "USD")</f>
        <v>0</v>
      </c>
      <c r="J56" s="1">
        <f>_xll.ciqfunctions.udf.CIQ($B56, "IQ_TOTAL_ASSETS",$D56,,,,  "USD")</f>
        <v>0</v>
      </c>
      <c r="K56" s="1">
        <f>_xll.ciqfunctions.udf.CIQ($B56, "IQ_TOTAL_CL", $D56,,,,  "USD")</f>
        <v>0</v>
      </c>
      <c r="L56" s="1">
        <f>_xll.ciqfunctions.udf.CIQ($B56, "IQ_TOTAL_LIAB", $D56,,,,  "USD")</f>
        <v>0</v>
      </c>
      <c r="M56" s="1">
        <f>_xll.ciqfunctions.udf.CIQ($B56, "IQ_PREF_EQUITY",$D56,,,,  "USD")</f>
        <v>0</v>
      </c>
      <c r="N56" s="1">
        <f>_xll.ciqfunctions.udf.CIQ($B56, "IQ_TOTAL_COMMON_EQUITY",$D56,,,,  "USD")</f>
        <v>0</v>
      </c>
      <c r="O56" s="1">
        <f>_xll.ciqfunctions.udf.CIQ($B56, "IQ_APIC", $D56,,,,  "USD")</f>
        <v>0</v>
      </c>
      <c r="P56" s="1">
        <f>_xll.ciqfunctions.udf.CIQ($B56, "IQ_TOTAL_ASSETS", $D56,,,,  "USD")</f>
        <v>0</v>
      </c>
      <c r="Q56" s="1">
        <f>_xll.ciqfunctions.udf.CIQ($B56, "IQ_RE", $D56,,,,  "USD")</f>
        <v>0</v>
      </c>
      <c r="R56" s="1">
        <f>_xll.ciqfunctions.udf.CIQ($B56, "IQ_TOTAL_EQUITY", $D56,,,,  "USD")</f>
        <v>0</v>
      </c>
      <c r="S56" s="1">
        <f>_xll.ciqfunctions.udf.CIQ($B56, "IQ_TOTAL_OUTSTANDING_FILING_DATE", $D56,,,,  "USD")</f>
        <v>1833</v>
      </c>
      <c r="T56" s="1">
        <f>_xll.ciqfunctions.udf.CIQ($B56, "IQ_TOTAL_DEBT", $D56,,,,  "USD")</f>
        <v>0</v>
      </c>
      <c r="U56" s="1">
        <f>_xll.ciqfunctions.udf.CIQ($B56, "IQ_PREF_DIV_OTHER",$D56,,,,  "USD")</f>
        <v>0</v>
      </c>
      <c r="V56" s="1">
        <f>_xll.ciqfunctions.udf.CIQ($B56, "IQ_COGS",$D56,,,,  "USD")</f>
        <v>28151</v>
      </c>
      <c r="W56" s="1">
        <f>_xll.ciqfunctions.udf.CIQ($B56, "IQ_AP",$D56,,,,  "USD")</f>
        <v>0</v>
      </c>
      <c r="X56" s="1">
        <f>_xll.ciqfunctions.udf.CIQ($B56, "IQ_AR", $D56,,,,  "USD")</f>
        <v>0</v>
      </c>
      <c r="Y56" s="1">
        <f>_xll.ciqfunctions.udf.CIQ($B56, "IQ_INVENTORY", $D56,,,,  "USD")</f>
        <v>0</v>
      </c>
      <c r="Z56">
        <f>_xll.ciqfunctions.udf.CIQ($B56, "IQ_SGA", $D56,,,,  "USD")</f>
        <v>2816</v>
      </c>
      <c r="AA56">
        <f>_xll.ciqfunctions.udf.CIQ($B56, "IQ_TOTAL_REV_1YR_ANN_GROWTH", $D56,,,,  "USD")</f>
        <v>0</v>
      </c>
      <c r="AB56">
        <f>_xll.ciqfunctions.udf.CIQ($B56, "IQ_DA", $D56,,,,  "USD")</f>
        <v>0</v>
      </c>
      <c r="AC56">
        <f>_xll.ciqfunctions.udf.CIQ($B56, "IQ_NET_INTEREST_EXP",$D56,,,,  "USD")</f>
        <v>-3288</v>
      </c>
      <c r="AD56">
        <f>_xll.ciqfunctions.udf.CIQ($B56, "IQ_NET_WORKING_CAP",$D56,,,,  "USD")</f>
        <v>0</v>
      </c>
      <c r="AE56">
        <f>_xll.ciqfunctions.udf.CIQ($B56, "IQ_CAPEX",$D56,,,,  "USD")</f>
        <v>-1568</v>
      </c>
      <c r="AF56" s="1" t="str">
        <f>_xll.ciqfunctions.udf.CIQ($B56, "IQ_CEO_NAME", $D56,,,,  "USD")</f>
        <v>Barra, Mary</v>
      </c>
      <c r="AG56">
        <f>_xll.ciqfunctions.udf.CIQ($B56, "IQ_INC_TAX",$D56,,,,  "USD")</f>
        <v>-445</v>
      </c>
      <c r="AH56" t="str">
        <f>_xll.ciqfunctions.udf.CIQ($B56, "IQ_EFFECT_TAX_RATE",$D56,,,,  "USD")</f>
        <v>NM</v>
      </c>
    </row>
    <row r="57" spans="1:34" x14ac:dyDescent="0.25">
      <c r="A57" t="str">
        <f>_xll.ciqfunctions.udf.CIQ(B57,"IQ_COMPANY_NAME",A$1)</f>
        <v>General Motors Company</v>
      </c>
      <c r="B57" s="3" t="s">
        <v>7</v>
      </c>
      <c r="C57" s="1" t="str">
        <f>_xll.ciqfunctions.udf.CIQ($B57, "IQ_INDUSTRY",$D57,,,, "USD")</f>
        <v>Automobiles</v>
      </c>
      <c r="D57" s="2" t="s">
        <v>97</v>
      </c>
      <c r="E57" s="1">
        <f>_xll.ciqfunctions.udf.CIQ($B57, "IQ_TOTAL_REV", $D57,,,, "USD")</f>
        <v>22431</v>
      </c>
      <c r="F57" s="1">
        <f>_xll.ciqfunctions.udf.CIQ($B57, "IQ_NI",$D57,,,,  "USD")</f>
        <v>-5975</v>
      </c>
      <c r="G57" s="1">
        <f>_xll.ciqfunctions.udf.CIQ($B57, "IQ_CASH_EQUIV", $D57,,,,  "USD")</f>
        <v>0</v>
      </c>
      <c r="H57" s="1">
        <f>_xll.ciqfunctions.udf.CIQ($B57, "IQ_CASH_ST_INVEST", $D57,,,,  "USD")</f>
        <v>14194</v>
      </c>
      <c r="I57" s="1">
        <f>_xll.ciqfunctions.udf.CIQ($B57, "IQ_TOTAL_CA", $D57,,,,  "USD")</f>
        <v>0</v>
      </c>
      <c r="J57" s="1">
        <f>_xll.ciqfunctions.udf.CIQ($B57, "IQ_TOTAL_ASSETS",$D57,,,,  "USD")</f>
        <v>0</v>
      </c>
      <c r="K57" s="1">
        <f>_xll.ciqfunctions.udf.CIQ($B57, "IQ_TOTAL_CL", $D57,,,,  "USD")</f>
        <v>0</v>
      </c>
      <c r="L57" s="1">
        <f>_xll.ciqfunctions.udf.CIQ($B57, "IQ_TOTAL_LIAB", $D57,,,,  "USD")</f>
        <v>0</v>
      </c>
      <c r="M57" s="1">
        <f>_xll.ciqfunctions.udf.CIQ($B57, "IQ_PREF_EQUITY",$D57,,,,  "USD")</f>
        <v>0</v>
      </c>
      <c r="N57" s="1">
        <f>_xll.ciqfunctions.udf.CIQ($B57, "IQ_TOTAL_COMMON_EQUITY",$D57,,,,  "USD")</f>
        <v>-85560</v>
      </c>
      <c r="O57" s="1">
        <f>_xll.ciqfunctions.udf.CIQ($B57, "IQ_APIC", $D57,,,,  "USD")</f>
        <v>0</v>
      </c>
      <c r="P57" s="1">
        <f>_xll.ciqfunctions.udf.CIQ($B57, "IQ_TOTAL_ASSETS", $D57,,,,  "USD")</f>
        <v>0</v>
      </c>
      <c r="Q57" s="1">
        <f>_xll.ciqfunctions.udf.CIQ($B57, "IQ_RE", $D57,,,,  "USD")</f>
        <v>0</v>
      </c>
      <c r="R57" s="1">
        <f>_xll.ciqfunctions.udf.CIQ($B57, "IQ_TOTAL_EQUITY", $D57,,,,  "USD")</f>
        <v>-85076</v>
      </c>
      <c r="S57" s="1">
        <f>_xll.ciqfunctions.udf.CIQ($B57, "IQ_TOTAL_OUTSTANDING_FILING_DATE", $D57,,,,  "USD")</f>
        <v>1833</v>
      </c>
      <c r="T57" s="1">
        <f>_xll.ciqfunctions.udf.CIQ($B57, "IQ_TOTAL_DEBT", $D57,,,,  "USD")</f>
        <v>45938</v>
      </c>
      <c r="U57" s="1">
        <f>_xll.ciqfunctions.udf.CIQ($B57, "IQ_PREF_DIV_OTHER",$D57,,,,  "USD")</f>
        <v>0</v>
      </c>
      <c r="V57" s="1">
        <f>_xll.ciqfunctions.udf.CIQ($B57, "IQ_COGS",$D57,,,,  "USD")</f>
        <v>24315</v>
      </c>
      <c r="W57" s="1">
        <f>_xll.ciqfunctions.udf.CIQ($B57, "IQ_AP",$D57,,,,  "USD")</f>
        <v>0</v>
      </c>
      <c r="X57" s="1">
        <f>_xll.ciqfunctions.udf.CIQ($B57, "IQ_AR", $D57,,,,  "USD")</f>
        <v>0</v>
      </c>
      <c r="Y57" s="1">
        <f>_xll.ciqfunctions.udf.CIQ($B57, "IQ_INVENTORY", $D57,,,,  "USD")</f>
        <v>0</v>
      </c>
      <c r="Z57">
        <f>_xll.ciqfunctions.udf.CIQ($B57, "IQ_SGA", $D57,,,,  "USD")</f>
        <v>2497</v>
      </c>
      <c r="AA57">
        <f>_xll.ciqfunctions.udf.CIQ($B57, "IQ_TOTAL_REV_1YR_ANN_GROWTH", $D57,,,,  "USD")</f>
        <v>0</v>
      </c>
      <c r="AB57">
        <f>_xll.ciqfunctions.udf.CIQ($B57, "IQ_DA", $D57,,,,  "USD")</f>
        <v>0</v>
      </c>
      <c r="AC57">
        <f>_xll.ciqfunctions.udf.CIQ($B57, "IQ_NET_INTEREST_EXP",$D57,,,,  "USD")</f>
        <v>-1144</v>
      </c>
      <c r="AD57">
        <f>_xll.ciqfunctions.udf.CIQ($B57, "IQ_NET_WORKING_CAP",$D57,,,,  "USD")</f>
        <v>0</v>
      </c>
      <c r="AE57">
        <f>_xll.ciqfunctions.udf.CIQ($B57, "IQ_CAPEX",$D57,,,,  "USD")</f>
        <v>-1566</v>
      </c>
      <c r="AF57" s="1" t="str">
        <f>_xll.ciqfunctions.udf.CIQ($B57, "IQ_CEO_NAME", $D57,,,,  "USD")</f>
        <v>Barra, Mary</v>
      </c>
      <c r="AG57">
        <f>_xll.ciqfunctions.udf.CIQ($B57, "IQ_INC_TAX",$D57,,,,  "USD")</f>
        <v>-114</v>
      </c>
      <c r="AH57" t="str">
        <f>_xll.ciqfunctions.udf.CIQ($B57, "IQ_EFFECT_TAX_RATE",$D57,,,,  "USD")</f>
        <v>NM</v>
      </c>
    </row>
    <row r="58" spans="1:34" x14ac:dyDescent="0.25">
      <c r="A58" t="str">
        <f>_xll.ciqfunctions.udf.CIQ(B58,"IQ_COMPANY_NAME",A$1)</f>
        <v>General Motors Company</v>
      </c>
      <c r="B58" s="3" t="s">
        <v>7</v>
      </c>
      <c r="C58" s="1" t="str">
        <f>_xll.ciqfunctions.udf.CIQ($B58, "IQ_INDUSTRY",$D58,,,, "USD")</f>
        <v>Automobiles</v>
      </c>
      <c r="D58" s="2" t="s">
        <v>98</v>
      </c>
      <c r="E58" s="1">
        <f>_xll.ciqfunctions.udf.CIQ($B58, "IQ_TOTAL_REV", $D58,,,, "USD")</f>
        <v>30778</v>
      </c>
      <c r="F58" s="1">
        <f>_xll.ciqfunctions.udf.CIQ($B58, "IQ_NI",$D58,,,,  "USD")</f>
        <v>-9596</v>
      </c>
      <c r="G58" s="1">
        <f>_xll.ciqfunctions.udf.CIQ($B58, "IQ_CASH_EQUIV", $D58,,,,  "USD")</f>
        <v>14053</v>
      </c>
      <c r="H58" s="1">
        <f>_xll.ciqfunctions.udf.CIQ($B58, "IQ_CASH_ST_INVEST", $D58,,,,  "USD")</f>
        <v>14194</v>
      </c>
      <c r="I58" s="1">
        <f>_xll.ciqfunctions.udf.CIQ($B58, "IQ_TOTAL_CA", $D58,,,,  "USD")</f>
        <v>44267</v>
      </c>
      <c r="J58" s="1">
        <f>_xll.ciqfunctions.udf.CIQ($B58, "IQ_TOTAL_ASSETS",$D58,,,,  "USD")</f>
        <v>91039</v>
      </c>
      <c r="K58" s="1">
        <f>_xll.ciqfunctions.udf.CIQ($B58, "IQ_TOTAL_CL", $D58,,,,  "USD")</f>
        <v>75608</v>
      </c>
      <c r="L58" s="1">
        <f>_xll.ciqfunctions.udf.CIQ($B58, "IQ_TOTAL_LIAB", $D58,,,,  "USD")</f>
        <v>176115</v>
      </c>
      <c r="M58" s="1">
        <f>_xll.ciqfunctions.udf.CIQ($B58, "IQ_PREF_EQUITY",$D58,,,,  "USD")</f>
        <v>0</v>
      </c>
      <c r="N58" s="1">
        <f>_xll.ciqfunctions.udf.CIQ($B58, "IQ_TOTAL_COMMON_EQUITY",$D58,,,,  "USD")</f>
        <v>-85560</v>
      </c>
      <c r="O58" s="1">
        <f>_xll.ciqfunctions.udf.CIQ($B58, "IQ_APIC", $D58,,,,  "USD")</f>
        <v>16489</v>
      </c>
      <c r="P58" s="1">
        <f>_xll.ciqfunctions.udf.CIQ($B58, "IQ_TOTAL_ASSETS", $D58,,,,  "USD")</f>
        <v>91039</v>
      </c>
      <c r="Q58" s="1">
        <f>_xll.ciqfunctions.udf.CIQ($B58, "IQ_RE", $D58,,,,  "USD")</f>
        <v>-70727</v>
      </c>
      <c r="R58" s="1">
        <f>_xll.ciqfunctions.udf.CIQ($B58, "IQ_TOTAL_EQUITY", $D58,,,,  "USD")</f>
        <v>-85076</v>
      </c>
      <c r="S58" s="1">
        <f>_xll.ciqfunctions.udf.CIQ($B58, "IQ_TOTAL_OUTSTANDING_FILING_DATE", $D58,,,,  "USD")</f>
        <v>1831.4496899999999</v>
      </c>
      <c r="T58" s="1">
        <f>_xll.ciqfunctions.udf.CIQ($B58, "IQ_TOTAL_DEBT", $D58,,,,  "USD")</f>
        <v>45938</v>
      </c>
      <c r="U58" s="1">
        <f>_xll.ciqfunctions.udf.CIQ($B58, "IQ_PREF_DIV_OTHER",$D58,,,,  "USD")</f>
        <v>0</v>
      </c>
      <c r="V58" s="1">
        <f>_xll.ciqfunctions.udf.CIQ($B58, "IQ_COGS",$D58,,,,  "USD")</f>
        <v>26664</v>
      </c>
      <c r="W58" s="1">
        <f>_xll.ciqfunctions.udf.CIQ($B58, "IQ_AP",$D58,,,,  "USD")</f>
        <v>22259</v>
      </c>
      <c r="X58" s="1">
        <f>_xll.ciqfunctions.udf.CIQ($B58, "IQ_AR", $D58,,,,  "USD")</f>
        <v>7918</v>
      </c>
      <c r="Y58" s="1">
        <f>_xll.ciqfunctions.udf.CIQ($B58, "IQ_INVENTORY", $D58,,,,  "USD")</f>
        <v>13195</v>
      </c>
      <c r="Z58">
        <f>_xll.ciqfunctions.udf.CIQ($B58, "IQ_SGA", $D58,,,,  "USD")</f>
        <v>3764</v>
      </c>
      <c r="AA58">
        <f>_xll.ciqfunctions.udf.CIQ($B58, "IQ_TOTAL_REV_1YR_ANN_GROWTH", $D58,,,,  "USD")</f>
        <v>0</v>
      </c>
      <c r="AB58">
        <f>_xll.ciqfunctions.udf.CIQ($B58, "IQ_DA", $D58,,,,  "USD")</f>
        <v>0</v>
      </c>
      <c r="AC58">
        <f>_xll.ciqfunctions.udf.CIQ($B58, "IQ_NET_INTEREST_EXP",$D58,,,,  "USD")</f>
        <v>-35</v>
      </c>
      <c r="AD58">
        <f>_xll.ciqfunctions.udf.CIQ($B58, "IQ_NET_WORKING_CAP",$D58,,,,  "USD")</f>
        <v>-28615</v>
      </c>
      <c r="AE58">
        <f>_xll.ciqfunctions.udf.CIQ($B58, "IQ_CAPEX",$D58,,,,  "USD")</f>
        <v>-2003</v>
      </c>
      <c r="AF58" s="1" t="str">
        <f>_xll.ciqfunctions.udf.CIQ($B58, "IQ_CEO_NAME", $D58,,,,  "USD")</f>
        <v>Barra, Mary</v>
      </c>
      <c r="AG58">
        <f>_xll.ciqfunctions.udf.CIQ($B58, "IQ_INC_TAX",$D58,,,,  "USD")</f>
        <v>737</v>
      </c>
      <c r="AH58" t="str">
        <f>_xll.ciqfunctions.udf.CIQ($B58, "IQ_EFFECT_TAX_RATE",$D58,,,,  "USD")</f>
        <v>NM</v>
      </c>
    </row>
    <row r="59" spans="1:34" x14ac:dyDescent="0.25">
      <c r="A59" t="str">
        <f>_xll.ciqfunctions.udf.CIQ(B59,"IQ_COMPANY_NAME",A$1)</f>
        <v>General Motors Company</v>
      </c>
      <c r="B59" s="3" t="s">
        <v>7</v>
      </c>
      <c r="C59" s="1" t="str">
        <f>_xll.ciqfunctions.udf.CIQ($B59, "IQ_INDUSTRY",$D59,,,, "USD")</f>
        <v>Automobiles</v>
      </c>
      <c r="D59" s="2" t="s">
        <v>99</v>
      </c>
      <c r="E59" s="1">
        <f>_xll.ciqfunctions.udf.CIQ($B59, "IQ_TOTAL_REV", $D59,,,, "USD")</f>
        <v>37808</v>
      </c>
      <c r="F59" s="1">
        <f>_xll.ciqfunctions.udf.CIQ($B59, "IQ_NI",$D59,,,,  "USD")</f>
        <v>-2552</v>
      </c>
      <c r="G59" s="1">
        <f>_xll.ciqfunctions.udf.CIQ($B59, "IQ_CASH_EQUIV", $D59,,,,  "USD")</f>
        <v>0</v>
      </c>
      <c r="H59" s="1">
        <f>_xll.ciqfunctions.udf.CIQ($B59, "IQ_CASH_ST_INVEST", $D59,,,,  "USD")</f>
        <v>0</v>
      </c>
      <c r="I59" s="1">
        <f>_xll.ciqfunctions.udf.CIQ($B59, "IQ_TOTAL_CA", $D59,,,,  "USD")</f>
        <v>0</v>
      </c>
      <c r="J59" s="1">
        <f>_xll.ciqfunctions.udf.CIQ($B59, "IQ_TOTAL_ASSETS",$D59,,,,  "USD")</f>
        <v>0</v>
      </c>
      <c r="K59" s="1">
        <f>_xll.ciqfunctions.udf.CIQ($B59, "IQ_TOTAL_CL", $D59,,,,  "USD")</f>
        <v>0</v>
      </c>
      <c r="L59" s="1">
        <f>_xll.ciqfunctions.udf.CIQ($B59, "IQ_TOTAL_LIAB", $D59,,,,  "USD")</f>
        <v>0</v>
      </c>
      <c r="M59" s="1">
        <f>_xll.ciqfunctions.udf.CIQ($B59, "IQ_PREF_EQUITY",$D59,,,,  "USD")</f>
        <v>0</v>
      </c>
      <c r="N59" s="1">
        <f>_xll.ciqfunctions.udf.CIQ($B59, "IQ_TOTAL_COMMON_EQUITY",$D59,,,,  "USD")</f>
        <v>0</v>
      </c>
      <c r="O59" s="1">
        <f>_xll.ciqfunctions.udf.CIQ($B59, "IQ_APIC", $D59,,,,  "USD")</f>
        <v>0</v>
      </c>
      <c r="P59" s="1">
        <f>_xll.ciqfunctions.udf.CIQ($B59, "IQ_TOTAL_ASSETS", $D59,,,,  "USD")</f>
        <v>0</v>
      </c>
      <c r="Q59" s="1">
        <f>_xll.ciqfunctions.udf.CIQ($B59, "IQ_RE", $D59,,,,  "USD")</f>
        <v>0</v>
      </c>
      <c r="R59" s="1">
        <f>_xll.ciqfunctions.udf.CIQ($B59, "IQ_TOTAL_EQUITY", $D59,,,,  "USD")</f>
        <v>0</v>
      </c>
      <c r="S59" s="1">
        <f>_xll.ciqfunctions.udf.CIQ($B59, "IQ_TOTAL_OUTSTANDING_FILING_DATE", $D59,,,,  "USD")</f>
        <v>1713</v>
      </c>
      <c r="T59" s="1">
        <f>_xll.ciqfunctions.udf.CIQ($B59, "IQ_TOTAL_DEBT", $D59,,,,  "USD")</f>
        <v>0</v>
      </c>
      <c r="U59" s="1">
        <f>_xll.ciqfunctions.udf.CIQ($B59, "IQ_PREF_DIV_OTHER",$D59,,,,  "USD")</f>
        <v>0</v>
      </c>
      <c r="V59" s="1">
        <f>_xll.ciqfunctions.udf.CIQ($B59, "IQ_COGS",$D59,,,,  "USD")</f>
        <v>36882</v>
      </c>
      <c r="W59" s="1">
        <f>_xll.ciqfunctions.udf.CIQ($B59, "IQ_AP",$D59,,,,  "USD")</f>
        <v>0</v>
      </c>
      <c r="X59" s="1">
        <f>_xll.ciqfunctions.udf.CIQ($B59, "IQ_AR", $D59,,,,  "USD")</f>
        <v>0</v>
      </c>
      <c r="Y59" s="1">
        <f>_xll.ciqfunctions.udf.CIQ($B59, "IQ_INVENTORY", $D59,,,,  "USD")</f>
        <v>0</v>
      </c>
      <c r="Z59">
        <f>_xll.ciqfunctions.udf.CIQ($B59, "IQ_SGA", $D59,,,,  "USD")</f>
        <v>3251</v>
      </c>
      <c r="AA59">
        <f>_xll.ciqfunctions.udf.CIQ($B59, "IQ_TOTAL_REV_1YR_ANN_GROWTH", $D59,,,,  "USD")</f>
        <v>0</v>
      </c>
      <c r="AB59">
        <f>_xll.ciqfunctions.udf.CIQ($B59, "IQ_DA", $D59,,,,  "USD")</f>
        <v>0</v>
      </c>
      <c r="AC59">
        <f>_xll.ciqfunctions.udf.CIQ($B59, "IQ_NET_INTEREST_EXP",$D59,,,,  "USD")</f>
        <v>-487</v>
      </c>
      <c r="AD59">
        <f>_xll.ciqfunctions.udf.CIQ($B59, "IQ_NET_WORKING_CAP",$D59,,,,  "USD")</f>
        <v>0</v>
      </c>
      <c r="AE59">
        <f>_xll.ciqfunctions.udf.CIQ($B59, "IQ_CAPEX",$D59,,,,  "USD")</f>
        <v>0</v>
      </c>
      <c r="AF59" s="1" t="str">
        <f>_xll.ciqfunctions.udf.CIQ($B59, "IQ_CEO_NAME", $D59,,,,  "USD")</f>
        <v>Barra, Mary</v>
      </c>
      <c r="AG59">
        <f>_xll.ciqfunctions.udf.CIQ($B59, "IQ_INC_TAX",$D59,,,,  "USD")</f>
        <v>68</v>
      </c>
      <c r="AH59" t="str">
        <f>_xll.ciqfunctions.udf.CIQ($B59, "IQ_EFFECT_TAX_RATE",$D59,,,,  "USD")</f>
        <v>NM</v>
      </c>
    </row>
    <row r="60" spans="1:34" x14ac:dyDescent="0.25">
      <c r="A60" t="str">
        <f>_xll.ciqfunctions.udf.CIQ(B60,"IQ_COMPANY_NAME",A$1)</f>
        <v>General Motors Company</v>
      </c>
      <c r="B60" s="3" t="s">
        <v>7</v>
      </c>
      <c r="C60" s="1" t="str">
        <f>_xll.ciqfunctions.udf.CIQ($B60, "IQ_INDUSTRY",$D60,,,, "USD")</f>
        <v>Automobiles</v>
      </c>
      <c r="D60" s="2" t="s">
        <v>100</v>
      </c>
      <c r="E60" s="1">
        <f>_xll.ciqfunctions.udf.CIQ($B60, "IQ_TOTAL_REV", $D60,,,, "USD")</f>
        <v>0</v>
      </c>
      <c r="F60" s="1">
        <f>_xll.ciqfunctions.udf.CIQ($B60, "IQ_NI",$D60,,,,  "USD")</f>
        <v>0</v>
      </c>
      <c r="G60" s="1">
        <f>_xll.ciqfunctions.udf.CIQ($B60, "IQ_CASH_EQUIV", $D60,,,,  "USD")</f>
        <v>0</v>
      </c>
      <c r="H60" s="1">
        <f>_xll.ciqfunctions.udf.CIQ($B60, "IQ_CASH_ST_INVEST", $D60,,,,  "USD")</f>
        <v>0</v>
      </c>
      <c r="I60" s="1">
        <f>_xll.ciqfunctions.udf.CIQ($B60, "IQ_TOTAL_CA", $D60,,,,  "USD")</f>
        <v>0</v>
      </c>
      <c r="J60" s="1">
        <f>_xll.ciqfunctions.udf.CIQ($B60, "IQ_TOTAL_ASSETS",$D60,,,,  "USD")</f>
        <v>0</v>
      </c>
      <c r="K60" s="1">
        <f>_xll.ciqfunctions.udf.CIQ($B60, "IQ_TOTAL_CL", $D60,,,,  "USD")</f>
        <v>0</v>
      </c>
      <c r="L60" s="1">
        <f>_xll.ciqfunctions.udf.CIQ($B60, "IQ_TOTAL_LIAB", $D60,,,,  "USD")</f>
        <v>0</v>
      </c>
      <c r="M60" s="1">
        <f>_xll.ciqfunctions.udf.CIQ($B60, "IQ_PREF_EQUITY",$D60,,,,  "USD")</f>
        <v>0</v>
      </c>
      <c r="N60" s="1">
        <f>_xll.ciqfunctions.udf.CIQ($B60, "IQ_TOTAL_COMMON_EQUITY",$D60,,,,  "USD")</f>
        <v>0</v>
      </c>
      <c r="O60" s="1">
        <f>_xll.ciqfunctions.udf.CIQ($B60, "IQ_APIC", $D60,,,,  "USD")</f>
        <v>0</v>
      </c>
      <c r="P60" s="1">
        <f>_xll.ciqfunctions.udf.CIQ($B60, "IQ_TOTAL_ASSETS", $D60,,,,  "USD")</f>
        <v>0</v>
      </c>
      <c r="Q60" s="1">
        <f>_xll.ciqfunctions.udf.CIQ($B60, "IQ_RE", $D60,,,,  "USD")</f>
        <v>0</v>
      </c>
      <c r="R60" s="1">
        <f>_xll.ciqfunctions.udf.CIQ($B60, "IQ_TOTAL_EQUITY", $D60,,,,  "USD")</f>
        <v>0</v>
      </c>
      <c r="S60" s="1">
        <f>_xll.ciqfunctions.udf.CIQ($B60, "IQ_TOTAL_OUTSTANDING_FILING_DATE", $D60,,,,  "USD")</f>
        <v>0</v>
      </c>
      <c r="T60" s="1">
        <f>_xll.ciqfunctions.udf.CIQ($B60, "IQ_TOTAL_DEBT", $D60,,,,  "USD")</f>
        <v>0</v>
      </c>
      <c r="U60" s="1">
        <f>_xll.ciqfunctions.udf.CIQ($B60, "IQ_PREF_DIV_OTHER",$D60,,,,  "USD")</f>
        <v>0</v>
      </c>
      <c r="V60" s="1">
        <f>_xll.ciqfunctions.udf.CIQ($B60, "IQ_COGS",$D60,,,,  "USD")</f>
        <v>0</v>
      </c>
      <c r="W60" s="1">
        <f>_xll.ciqfunctions.udf.CIQ($B60, "IQ_AP",$D60,,,,  "USD")</f>
        <v>0</v>
      </c>
      <c r="X60" s="1">
        <f>_xll.ciqfunctions.udf.CIQ($B60, "IQ_AR", $D60,,,,  "USD")</f>
        <v>0</v>
      </c>
      <c r="Y60" s="1">
        <f>_xll.ciqfunctions.udf.CIQ($B60, "IQ_INVENTORY", $D60,,,,  "USD")</f>
        <v>0</v>
      </c>
      <c r="Z60">
        <f>_xll.ciqfunctions.udf.CIQ($B60, "IQ_SGA", $D60,,,,  "USD")</f>
        <v>0</v>
      </c>
      <c r="AA60">
        <f>_xll.ciqfunctions.udf.CIQ($B60, "IQ_TOTAL_REV_1YR_ANN_GROWTH", $D60,,,,  "USD")</f>
        <v>0</v>
      </c>
      <c r="AB60">
        <f>_xll.ciqfunctions.udf.CIQ($B60, "IQ_DA", $D60,,,,  "USD")</f>
        <v>0</v>
      </c>
      <c r="AC60">
        <f>_xll.ciqfunctions.udf.CIQ($B60, "IQ_NET_INTEREST_EXP",$D60,,,,  "USD")</f>
        <v>0</v>
      </c>
      <c r="AD60">
        <f>_xll.ciqfunctions.udf.CIQ($B60, "IQ_NET_WORKING_CAP",$D60,,,,  "USD")</f>
        <v>0</v>
      </c>
      <c r="AE60">
        <f>_xll.ciqfunctions.udf.CIQ($B60, "IQ_CAPEX",$D60,,,,  "USD")</f>
        <v>0</v>
      </c>
      <c r="AF60" s="1" t="str">
        <f>_xll.ciqfunctions.udf.CIQ($B60, "IQ_CEO_NAME", $D60,,,,  "USD")</f>
        <v>Barra, Mary</v>
      </c>
      <c r="AG60">
        <f>_xll.ciqfunctions.udf.CIQ($B60, "IQ_INC_TAX",$D60,,,,  "USD")</f>
        <v>0</v>
      </c>
      <c r="AH60">
        <f>_xll.ciqfunctions.udf.CIQ($B60, "IQ_EFFECT_TAX_RATE",$D60,,,,  "USD")</f>
        <v>0</v>
      </c>
    </row>
    <row r="61" spans="1:34" x14ac:dyDescent="0.25">
      <c r="A61" t="str">
        <f>_xll.ciqfunctions.udf.CIQ(B61,"IQ_COMPANY_NAME",A$1)</f>
        <v>General Motors Company</v>
      </c>
      <c r="B61" s="3" t="s">
        <v>7</v>
      </c>
      <c r="C61" s="1" t="str">
        <f>_xll.ciqfunctions.udf.CIQ($B61, "IQ_INDUSTRY",$D61,,,, "USD")</f>
        <v>Automobiles</v>
      </c>
      <c r="D61" s="2" t="s">
        <v>101</v>
      </c>
      <c r="E61" s="1">
        <f>_xll.ciqfunctions.udf.CIQ($B61, "IQ_TOTAL_REV", $D61,,,, "USD")</f>
        <v>0</v>
      </c>
      <c r="F61" s="1">
        <f>_xll.ciqfunctions.udf.CIQ($B61, "IQ_NI",$D61,,,,  "USD")</f>
        <v>0</v>
      </c>
      <c r="G61" s="1">
        <f>_xll.ciqfunctions.udf.CIQ($B61, "IQ_CASH_EQUIV", $D61,,,,  "USD")</f>
        <v>0</v>
      </c>
      <c r="H61" s="1">
        <f>_xll.ciqfunctions.udf.CIQ($B61, "IQ_CASH_ST_INVEST", $D61,,,,  "USD")</f>
        <v>0</v>
      </c>
      <c r="I61" s="1">
        <f>_xll.ciqfunctions.udf.CIQ($B61, "IQ_TOTAL_CA", $D61,,,,  "USD")</f>
        <v>0</v>
      </c>
      <c r="J61" s="1">
        <f>_xll.ciqfunctions.udf.CIQ($B61, "IQ_TOTAL_ASSETS",$D61,,,,  "USD")</f>
        <v>0</v>
      </c>
      <c r="K61" s="1">
        <f>_xll.ciqfunctions.udf.CIQ($B61, "IQ_TOTAL_CL", $D61,,,,  "USD")</f>
        <v>0</v>
      </c>
      <c r="L61" s="1">
        <f>_xll.ciqfunctions.udf.CIQ($B61, "IQ_TOTAL_LIAB", $D61,,,,  "USD")</f>
        <v>0</v>
      </c>
      <c r="M61" s="1">
        <f>_xll.ciqfunctions.udf.CIQ($B61, "IQ_PREF_EQUITY",$D61,,,,  "USD")</f>
        <v>0</v>
      </c>
      <c r="N61" s="1">
        <f>_xll.ciqfunctions.udf.CIQ($B61, "IQ_TOTAL_COMMON_EQUITY",$D61,,,,  "USD")</f>
        <v>0</v>
      </c>
      <c r="O61" s="1">
        <f>_xll.ciqfunctions.udf.CIQ($B61, "IQ_APIC", $D61,,,,  "USD")</f>
        <v>0</v>
      </c>
      <c r="P61" s="1">
        <f>_xll.ciqfunctions.udf.CIQ($B61, "IQ_TOTAL_ASSETS", $D61,,,,  "USD")</f>
        <v>0</v>
      </c>
      <c r="Q61" s="1">
        <f>_xll.ciqfunctions.udf.CIQ($B61, "IQ_RE", $D61,,,,  "USD")</f>
        <v>0</v>
      </c>
      <c r="R61" s="1">
        <f>_xll.ciqfunctions.udf.CIQ($B61, "IQ_TOTAL_EQUITY", $D61,,,,  "USD")</f>
        <v>0</v>
      </c>
      <c r="S61" s="1">
        <f>_xll.ciqfunctions.udf.CIQ($B61, "IQ_TOTAL_OUTSTANDING_FILING_DATE", $D61,,,,  "USD")</f>
        <v>0</v>
      </c>
      <c r="T61" s="1">
        <f>_xll.ciqfunctions.udf.CIQ($B61, "IQ_TOTAL_DEBT", $D61,,,,  "USD")</f>
        <v>0</v>
      </c>
      <c r="U61" s="1">
        <f>_xll.ciqfunctions.udf.CIQ($B61, "IQ_PREF_DIV_OTHER",$D61,,,,  "USD")</f>
        <v>0</v>
      </c>
      <c r="V61" s="1">
        <f>_xll.ciqfunctions.udf.CIQ($B61, "IQ_COGS",$D61,,,,  "USD")</f>
        <v>0</v>
      </c>
      <c r="W61" s="1">
        <f>_xll.ciqfunctions.udf.CIQ($B61, "IQ_AP",$D61,,,,  "USD")</f>
        <v>0</v>
      </c>
      <c r="X61" s="1">
        <f>_xll.ciqfunctions.udf.CIQ($B61, "IQ_AR", $D61,,,,  "USD")</f>
        <v>0</v>
      </c>
      <c r="Y61" s="1">
        <f>_xll.ciqfunctions.udf.CIQ($B61, "IQ_INVENTORY", $D61,,,,  "USD")</f>
        <v>0</v>
      </c>
      <c r="Z61">
        <f>_xll.ciqfunctions.udf.CIQ($B61, "IQ_SGA", $D61,,,,  "USD")</f>
        <v>0</v>
      </c>
      <c r="AA61">
        <f>_xll.ciqfunctions.udf.CIQ($B61, "IQ_TOTAL_REV_1YR_ANN_GROWTH", $D61,,,,  "USD")</f>
        <v>0</v>
      </c>
      <c r="AB61">
        <f>_xll.ciqfunctions.udf.CIQ($B61, "IQ_DA", $D61,,,,  "USD")</f>
        <v>0</v>
      </c>
      <c r="AC61">
        <f>_xll.ciqfunctions.udf.CIQ($B61, "IQ_NET_INTEREST_EXP",$D61,,,,  "USD")</f>
        <v>0</v>
      </c>
      <c r="AD61">
        <f>_xll.ciqfunctions.udf.CIQ($B61, "IQ_NET_WORKING_CAP",$D61,,,,  "USD")</f>
        <v>0</v>
      </c>
      <c r="AE61">
        <f>_xll.ciqfunctions.udf.CIQ($B61, "IQ_CAPEX",$D61,,,,  "USD")</f>
        <v>0</v>
      </c>
      <c r="AF61" s="1" t="str">
        <f>_xll.ciqfunctions.udf.CIQ($B61, "IQ_CEO_NAME", $D61,,,,  "USD")</f>
        <v>Barra, Mary</v>
      </c>
      <c r="AG61">
        <f>_xll.ciqfunctions.udf.CIQ($B61, "IQ_INC_TAX",$D61,,,,  "USD")</f>
        <v>0</v>
      </c>
      <c r="AH61">
        <f>_xll.ciqfunctions.udf.CIQ($B61, "IQ_EFFECT_TAX_RATE",$D61,,,,  "USD")</f>
        <v>0</v>
      </c>
    </row>
    <row r="62" spans="1:34" x14ac:dyDescent="0.25">
      <c r="A62" t="str">
        <f>_xll.ciqfunctions.udf.CIQ(B62,"IQ_COMPANY_NAME",A$1)</f>
        <v>Toyota Motor Corporation</v>
      </c>
      <c r="B62" s="3" t="s">
        <v>6</v>
      </c>
      <c r="C62" s="1" t="str">
        <f>_xll.ciqfunctions.udf.CIQ($B62, "IQ_INDUSTRY",$D62,,,, "USD")</f>
        <v>Automobiles</v>
      </c>
      <c r="D62" s="2" t="str">
        <f>D2</f>
        <v>CQ42022</v>
      </c>
      <c r="E62" s="1">
        <f>_xll.ciqfunctions.udf.CIQ($B62, "IQ_TOTAL_REV", $D62,,,, "USD")</f>
        <v>73970.293350000007</v>
      </c>
      <c r="F62" s="1">
        <f>_xll.ciqfunctions.udf.CIQ($B62, "IQ_NI",$D62,,,,  "USD")</f>
        <v>5520.0227699999996</v>
      </c>
      <c r="G62" s="1">
        <f>_xll.ciqfunctions.udf.CIQ($B62, "IQ_CASH_EQUIV", $D62,,,,  "USD")</f>
        <v>45665.820059999998</v>
      </c>
      <c r="H62" s="1">
        <f>_xll.ciqfunctions.udf.CIQ($B62, "IQ_CASH_ST_INVEST", $D62,,,,  "USD")</f>
        <v>61052.448819999998</v>
      </c>
      <c r="I62" s="1">
        <f>_xll.ciqfunctions.udf.CIQ($B62, "IQ_TOTAL_CA", $D62,,,,  "USD")</f>
        <v>187756.06620999999</v>
      </c>
      <c r="J62" s="1">
        <f>_xll.ciqfunctions.udf.CIQ($B62, "IQ_TOTAL_ASSETS",$D62,,,,  "USD")</f>
        <v>542799.38499000005</v>
      </c>
      <c r="K62" s="1">
        <f>_xll.ciqfunctions.udf.CIQ($B62, "IQ_TOTAL_CL", $D62,,,,  "USD")</f>
        <v>172158.25700000001</v>
      </c>
      <c r="L62" s="1">
        <f>_xll.ciqfunctions.udf.CIQ($B62, "IQ_TOTAL_LIAB", $D62,,,,  "USD")</f>
        <v>327061.35272999998</v>
      </c>
      <c r="M62" s="1">
        <f>_xll.ciqfunctions.udf.CIQ($B62, "IQ_PREF_EQUITY",$D62,,,,  "USD")</f>
        <v>0</v>
      </c>
      <c r="N62" s="1">
        <f>_xll.ciqfunctions.udf.CIQ($B62, "IQ_TOTAL_COMMON_EQUITY",$D62,,,,  "USD")</f>
        <v>208805.62036999999</v>
      </c>
      <c r="O62" s="1">
        <f>_xll.ciqfunctions.udf.CIQ($B62, "IQ_APIC", $D62,,,,  "USD")</f>
        <v>3787.0373300000001</v>
      </c>
      <c r="P62" s="1">
        <f>_xll.ciqfunctions.udf.CIQ($B62, "IQ_TOTAL_ASSETS", $D62,,,,  "USD")</f>
        <v>542799.38499000005</v>
      </c>
      <c r="Q62" s="1">
        <f>_xll.ciqfunctions.udf.CIQ($B62, "IQ_RE", $D62,,,,  "USD")</f>
        <v>210021.69183</v>
      </c>
      <c r="R62" s="1">
        <f>_xll.ciqfunctions.udf.CIQ($B62, "IQ_TOTAL_EQUITY", $D62,,,,  "USD")</f>
        <v>215738.03226000001</v>
      </c>
      <c r="S62" s="1">
        <f>_xll.ciqfunctions.udf.CIQ($B62, "IQ_TOTAL_OUTSTANDING_FILING_DATE", $D62,,,,  "USD")</f>
        <v>13615.939179999999</v>
      </c>
      <c r="T62" s="1">
        <f>_xll.ciqfunctions.udf.CIQ($B62, "IQ_TOTAL_DEBT", $D62,,,,  "USD")</f>
        <v>215804.87687000001</v>
      </c>
      <c r="U62" s="1">
        <f>_xll.ciqfunctions.udf.CIQ($B62, "IQ_PREF_DIV_OTHER",$D62,,,,  "USD")</f>
        <v>0</v>
      </c>
      <c r="V62" s="1">
        <f>_xll.ciqfunctions.udf.CIQ($B62, "IQ_COGS",$D62,,,,  "USD")</f>
        <v>56006.564030000001</v>
      </c>
      <c r="W62" s="1">
        <f>_xll.ciqfunctions.udf.CIQ($B62, "IQ_AP",$D62,,,,  "USD")</f>
        <v>32059.532889999999</v>
      </c>
      <c r="X62" s="1">
        <f>_xll.ciqfunctions.udf.CIQ($B62, "IQ_AR", $D62,,,,  "USD")</f>
        <v>24761.91359</v>
      </c>
      <c r="Y62" s="1">
        <f>_xll.ciqfunctions.udf.CIQ($B62, "IQ_INVENTORY", $D62,,,,  "USD")</f>
        <v>30590.900269999998</v>
      </c>
      <c r="Z62">
        <f>_xll.ciqfunctions.udf.CIQ($B62, "IQ_SGA", $D62,,,,  "USD")</f>
        <v>7405.92047</v>
      </c>
      <c r="AA62">
        <f>_xll.ciqfunctions.udf.CIQ($B62, "IQ_TOTAL_REV_1YR_ANN_GROWTH", $D62,,,,  "USD")</f>
        <v>25.289000000000001</v>
      </c>
      <c r="AB62">
        <f>_xll.ciqfunctions.udf.CIQ($B62, "IQ_DA", $D62,,,,  "USD")</f>
        <v>0</v>
      </c>
      <c r="AC62">
        <f>_xll.ciqfunctions.udf.CIQ($B62, "IQ_NET_INTEREST_EXP",$D62,,,,  "USD")</f>
        <v>-287.87544000000003</v>
      </c>
      <c r="AD62">
        <f>_xll.ciqfunctions.udf.CIQ($B62, "IQ_NET_WORKING_CAP",$D62,,,,  "USD")</f>
        <v>44774.242599999998</v>
      </c>
      <c r="AE62">
        <f>_xll.ciqfunctions.udf.CIQ($B62, "IQ_CAPEX",$D62,,,,  "USD")</f>
        <v>-6349.9879199999996</v>
      </c>
      <c r="AF62" s="1" t="str">
        <f>_xll.ciqfunctions.udf.CIQ($B62, "IQ_CEO_NAME", $D62,,,,  "USD")</f>
        <v>Sato, Koji</v>
      </c>
      <c r="AG62">
        <f>_xll.ciqfunctions.udf.CIQ($B62, "IQ_INC_TAX",$D62,,,,  "USD")</f>
        <v>2202.3612499999999</v>
      </c>
      <c r="AH62">
        <f>_xll.ciqfunctions.udf.CIQ($B62, "IQ_EFFECT_TAX_RATE",$D62,,,,  "USD")</f>
        <v>28.0611</v>
      </c>
    </row>
    <row r="63" spans="1:34" x14ac:dyDescent="0.25">
      <c r="A63" t="str">
        <f>_xll.ciqfunctions.udf.CIQ(B63,"IQ_COMPANY_NAME",A$1)</f>
        <v>Toyota Motor Corporation</v>
      </c>
      <c r="B63" s="3" t="s">
        <v>6</v>
      </c>
      <c r="C63" s="1" t="str">
        <f>_xll.ciqfunctions.udf.CIQ($B63, "IQ_INDUSTRY",$D63,,,, "USD")</f>
        <v>Automobiles</v>
      </c>
      <c r="D63" s="2" t="str">
        <f t="shared" ref="D63:D126" si="0">D3</f>
        <v>CQ32022</v>
      </c>
      <c r="E63" s="1">
        <f>_xll.ciqfunctions.udf.CIQ($B63, "IQ_TOTAL_REV", $D63,,,, "USD")</f>
        <v>63711.543140000002</v>
      </c>
      <c r="F63" s="1">
        <f>_xll.ciqfunctions.udf.CIQ($B63, "IQ_NI",$D63,,,,  "USD")</f>
        <v>3001.4030400000001</v>
      </c>
      <c r="G63" s="1">
        <f>_xll.ciqfunctions.udf.CIQ($B63, "IQ_CASH_EQUIV", $D63,,,,  "USD")</f>
        <v>48243.235619999999</v>
      </c>
      <c r="H63" s="1">
        <f>_xll.ciqfunctions.udf.CIQ($B63, "IQ_CASH_ST_INVEST", $D63,,,,  "USD")</f>
        <v>62288.754630000003</v>
      </c>
      <c r="I63" s="1">
        <f>_xll.ciqfunctions.udf.CIQ($B63, "IQ_TOTAL_CA", $D63,,,,  "USD")</f>
        <v>178373.06129000001</v>
      </c>
      <c r="J63" s="1">
        <f>_xll.ciqfunctions.udf.CIQ($B63, "IQ_TOTAL_ASSETS",$D63,,,,  "USD")</f>
        <v>514794.16493000003</v>
      </c>
      <c r="K63" s="1">
        <f>_xll.ciqfunctions.udf.CIQ($B63, "IQ_TOTAL_CL", $D63,,,,  "USD")</f>
        <v>167792.78104999999</v>
      </c>
      <c r="L63" s="1">
        <f>_xll.ciqfunctions.udf.CIQ($B63, "IQ_TOTAL_LIAB", $D63,,,,  "USD")</f>
        <v>314635.56649</v>
      </c>
      <c r="M63" s="1">
        <f>_xll.ciqfunctions.udf.CIQ($B63, "IQ_PREF_EQUITY",$D63,,,,  "USD")</f>
        <v>0</v>
      </c>
      <c r="N63" s="1">
        <f>_xll.ciqfunctions.udf.CIQ($B63, "IQ_TOTAL_COMMON_EQUITY",$D63,,,,  "USD")</f>
        <v>193778.66102999999</v>
      </c>
      <c r="O63" s="1">
        <f>_xll.ciqfunctions.udf.CIQ($B63, "IQ_APIC", $D63,,,,  "USD")</f>
        <v>3450.2477899999999</v>
      </c>
      <c r="P63" s="1">
        <f>_xll.ciqfunctions.udf.CIQ($B63, "IQ_TOTAL_ASSETS", $D63,,,,  "USD")</f>
        <v>514794.16493000003</v>
      </c>
      <c r="Q63" s="1">
        <f>_xll.ciqfunctions.udf.CIQ($B63, "IQ_RE", $D63,,,,  "USD")</f>
        <v>188717.67418999999</v>
      </c>
      <c r="R63" s="1">
        <f>_xll.ciqfunctions.udf.CIQ($B63, "IQ_TOTAL_EQUITY", $D63,,,,  "USD")</f>
        <v>200158.59844</v>
      </c>
      <c r="S63" s="1">
        <f>_xll.ciqfunctions.udf.CIQ($B63, "IQ_TOTAL_OUTSTANDING_FILING_DATE", $D63,,,,  "USD")</f>
        <v>13687.48696</v>
      </c>
      <c r="T63" s="1">
        <f>_xll.ciqfunctions.udf.CIQ($B63, "IQ_TOTAL_DEBT", $D63,,,,  "USD")</f>
        <v>205946.1122</v>
      </c>
      <c r="U63" s="1">
        <f>_xll.ciqfunctions.udf.CIQ($B63, "IQ_PREF_DIV_OTHER",$D63,,,,  "USD")</f>
        <v>0</v>
      </c>
      <c r="V63" s="1">
        <f>_xll.ciqfunctions.udf.CIQ($B63, "IQ_COGS",$D63,,,,  "USD")</f>
        <v>53871.481440000003</v>
      </c>
      <c r="W63" s="1">
        <f>_xll.ciqfunctions.udf.CIQ($B63, "IQ_AP",$D63,,,,  "USD")</f>
        <v>31994.388029999998</v>
      </c>
      <c r="X63" s="1">
        <f>_xll.ciqfunctions.udf.CIQ($B63, "IQ_AR", $D63,,,,  "USD")</f>
        <v>78765.217690000005</v>
      </c>
      <c r="Y63" s="1">
        <f>_xll.ciqfunctions.udf.CIQ($B63, "IQ_INVENTORY", $D63,,,,  "USD")</f>
        <v>29487.480009999999</v>
      </c>
      <c r="Z63">
        <f>_xll.ciqfunctions.udf.CIQ($B63, "IQ_SGA", $D63,,,,  "USD")</f>
        <v>5950.3618399999996</v>
      </c>
      <c r="AA63">
        <f>_xll.ciqfunctions.udf.CIQ($B63, "IQ_TOTAL_REV_1YR_ANN_GROWTH", $D63,,,,  "USD")</f>
        <v>22.1647</v>
      </c>
      <c r="AB63">
        <f>_xll.ciqfunctions.udf.CIQ($B63, "IQ_DA", $D63,,,,  "USD")</f>
        <v>0</v>
      </c>
      <c r="AC63">
        <f>_xll.ciqfunctions.udf.CIQ($B63, "IQ_NET_INTEREST_EXP",$D63,,,,  "USD")</f>
        <v>494.59178000000003</v>
      </c>
      <c r="AD63">
        <f>_xll.ciqfunctions.udf.CIQ($B63, "IQ_NET_WORKING_CAP",$D63,,,,  "USD")</f>
        <v>34897.399369999999</v>
      </c>
      <c r="AE63">
        <f>_xll.ciqfunctions.udf.CIQ($B63, "IQ_CAPEX",$D63,,,,  "USD")</f>
        <v>-5749.1827499999999</v>
      </c>
      <c r="AF63" s="1" t="str">
        <f>_xll.ciqfunctions.udf.CIQ($B63, "IQ_CEO_NAME", $D63,,,,  "USD")</f>
        <v>Sato, Koji</v>
      </c>
      <c r="AG63">
        <f>_xll.ciqfunctions.udf.CIQ($B63, "IQ_INC_TAX",$D63,,,,  "USD")</f>
        <v>2427.4814000000001</v>
      </c>
      <c r="AH63">
        <f>_xll.ciqfunctions.udf.CIQ($B63, "IQ_EFFECT_TAX_RATE",$D63,,,,  "USD")</f>
        <v>43.226100000000002</v>
      </c>
    </row>
    <row r="64" spans="1:34" x14ac:dyDescent="0.25">
      <c r="A64" t="str">
        <f>_xll.ciqfunctions.udf.CIQ(B64,"IQ_COMPANY_NAME",A$1)</f>
        <v>Toyota Motor Corporation</v>
      </c>
      <c r="B64" s="3" t="s">
        <v>6</v>
      </c>
      <c r="C64" s="1" t="str">
        <f>_xll.ciqfunctions.udf.CIQ($B64, "IQ_INDUSTRY",$D64,,,, "USD")</f>
        <v>Automobiles</v>
      </c>
      <c r="D64" s="2" t="str">
        <f t="shared" si="0"/>
        <v>CQ22022</v>
      </c>
      <c r="E64" s="1">
        <f>_xll.ciqfunctions.udf.CIQ($B64, "IQ_TOTAL_REV", $D64,,,, "USD")</f>
        <v>62485.214099999997</v>
      </c>
      <c r="F64" s="1">
        <f>_xll.ciqfunctions.udf.CIQ($B64, "IQ_NI",$D64,,,,  "USD")</f>
        <v>5422.1795400000001</v>
      </c>
      <c r="G64" s="1">
        <f>_xll.ciqfunctions.udf.CIQ($B64, "IQ_CASH_EQUIV", $D64,,,,  "USD")</f>
        <v>49194.288009999997</v>
      </c>
      <c r="H64" s="1">
        <f>_xll.ciqfunctions.udf.CIQ($B64, "IQ_CASH_ST_INVEST", $D64,,,,  "USD")</f>
        <v>69038.727769999998</v>
      </c>
      <c r="I64" s="1">
        <f>_xll.ciqfunctions.udf.CIQ($B64, "IQ_TOTAL_CA", $D64,,,,  "USD")</f>
        <v>186209.92152</v>
      </c>
      <c r="J64" s="1">
        <f>_xll.ciqfunctions.udf.CIQ($B64, "IQ_TOTAL_ASSETS",$D64,,,,  "USD")</f>
        <v>529363.37349999999</v>
      </c>
      <c r="K64" s="1">
        <f>_xll.ciqfunctions.udf.CIQ($B64, "IQ_TOTAL_CL", $D64,,,,  "USD")</f>
        <v>169410.04712999999</v>
      </c>
      <c r="L64" s="1">
        <f>_xll.ciqfunctions.udf.CIQ($B64, "IQ_TOTAL_LIAB", $D64,,,,  "USD")</f>
        <v>321043.83458000002</v>
      </c>
      <c r="M64" s="1">
        <f>_xll.ciqfunctions.udf.CIQ($B64, "IQ_PREF_EQUITY",$D64,,,,  "USD")</f>
        <v>0</v>
      </c>
      <c r="N64" s="1">
        <f>_xll.ciqfunctions.udf.CIQ($B64, "IQ_TOTAL_COMMON_EQUITY",$D64,,,,  "USD")</f>
        <v>201448.35655999999</v>
      </c>
      <c r="O64" s="1">
        <f>_xll.ciqfunctions.udf.CIQ($B64, "IQ_APIC", $D64,,,,  "USD")</f>
        <v>3670.4392200000002</v>
      </c>
      <c r="P64" s="1">
        <f>_xll.ciqfunctions.udf.CIQ($B64, "IQ_TOTAL_ASSETS", $D64,,,,  "USD")</f>
        <v>529363.37349999999</v>
      </c>
      <c r="Q64" s="1">
        <f>_xll.ciqfunctions.udf.CIQ($B64, "IQ_RE", $D64,,,,  "USD")</f>
        <v>197758.70327</v>
      </c>
      <c r="R64" s="1">
        <f>_xll.ciqfunctions.udf.CIQ($B64, "IQ_TOTAL_EQUITY", $D64,,,,  "USD")</f>
        <v>208319.53891999999</v>
      </c>
      <c r="S64" s="1">
        <f>_xll.ciqfunctions.udf.CIQ($B64, "IQ_TOTAL_OUTSTANDING_FILING_DATE", $D64,,,,  "USD")</f>
        <v>13732.569</v>
      </c>
      <c r="T64" s="1">
        <f>_xll.ciqfunctions.udf.CIQ($B64, "IQ_TOTAL_DEBT", $D64,,,,  "USD")</f>
        <v>213898.02135</v>
      </c>
      <c r="U64" s="1">
        <f>_xll.ciqfunctions.udf.CIQ($B64, "IQ_PREF_DIV_OTHER",$D64,,,,  "USD")</f>
        <v>0</v>
      </c>
      <c r="V64" s="1">
        <f>_xll.ciqfunctions.udf.CIQ($B64, "IQ_COGS",$D64,,,,  "USD")</f>
        <v>49305.517679999997</v>
      </c>
      <c r="W64" s="1">
        <f>_xll.ciqfunctions.udf.CIQ($B64, "IQ_AP",$D64,,,,  "USD")</f>
        <v>29299.108690000001</v>
      </c>
      <c r="X64" s="1">
        <f>_xll.ciqfunctions.udf.CIQ($B64, "IQ_AR", $D64,,,,  "USD")</f>
        <v>21626.874019999999</v>
      </c>
      <c r="Y64" s="1">
        <f>_xll.ciqfunctions.udf.CIQ($B64, "IQ_INVENTORY", $D64,,,,  "USD")</f>
        <v>29604.075929999999</v>
      </c>
      <c r="Z64">
        <f>_xll.ciqfunctions.udf.CIQ($B64, "IQ_SGA", $D64,,,,  "USD")</f>
        <v>5979.0564100000001</v>
      </c>
      <c r="AA64">
        <f>_xll.ciqfunctions.udf.CIQ($B64, "IQ_TOTAL_REV_1YR_ANN_GROWTH", $D64,,,,  "USD")</f>
        <v>7.0007999999999999</v>
      </c>
      <c r="AB64">
        <f>_xll.ciqfunctions.udf.CIQ($B64, "IQ_DA", $D64,,,,  "USD")</f>
        <v>0</v>
      </c>
      <c r="AC64">
        <f>_xll.ciqfunctions.udf.CIQ($B64, "IQ_NET_INTEREST_EXP",$D64,,,,  "USD")</f>
        <v>-142.48289</v>
      </c>
      <c r="AD64">
        <f>_xll.ciqfunctions.udf.CIQ($B64, "IQ_NET_WORKING_CAP",$D64,,,,  "USD")</f>
        <v>37429.8171</v>
      </c>
      <c r="AE64">
        <f>_xll.ciqfunctions.udf.CIQ($B64, "IQ_CAPEX",$D64,,,,  "USD")</f>
        <v>-6126.7641100000001</v>
      </c>
      <c r="AF64" s="1" t="str">
        <f>_xll.ciqfunctions.udf.CIQ($B64, "IQ_CEO_NAME", $D64,,,,  "USD")</f>
        <v>Sato, Koji</v>
      </c>
      <c r="AG64">
        <f>_xll.ciqfunctions.udf.CIQ($B64, "IQ_INC_TAX",$D64,,,,  "USD")</f>
        <v>1939.0388700000001</v>
      </c>
      <c r="AH64">
        <f>_xll.ciqfunctions.udf.CIQ($B64, "IQ_EFFECT_TAX_RATE",$D64,,,,  "USD")</f>
        <v>25.788699999999999</v>
      </c>
    </row>
    <row r="65" spans="1:34" x14ac:dyDescent="0.25">
      <c r="A65" t="str">
        <f>_xll.ciqfunctions.udf.CIQ(B65,"IQ_COMPANY_NAME",A$1)</f>
        <v>Toyota Motor Corporation</v>
      </c>
      <c r="B65" s="3" t="s">
        <v>6</v>
      </c>
      <c r="C65" s="1" t="str">
        <f>_xll.ciqfunctions.udf.CIQ($B65, "IQ_INDUSTRY",$D65,,,, "USD")</f>
        <v>Automobiles</v>
      </c>
      <c r="D65" s="2" t="str">
        <f t="shared" si="0"/>
        <v>CQ12022</v>
      </c>
      <c r="E65" s="1">
        <f>_xll.ciqfunctions.udf.CIQ($B65, "IQ_TOTAL_REV", $D65,,,, "USD")</f>
        <v>66805.557190000007</v>
      </c>
      <c r="F65" s="1">
        <f>_xll.ciqfunctions.udf.CIQ($B65, "IQ_NI",$D65,,,,  "USD")</f>
        <v>4396.5281699999996</v>
      </c>
      <c r="G65" s="1">
        <f>_xll.ciqfunctions.udf.CIQ($B65, "IQ_CASH_EQUIV", $D65,,,,  "USD")</f>
        <v>35406.245510000001</v>
      </c>
      <c r="H65" s="1">
        <f>_xll.ciqfunctions.udf.CIQ($B65, "IQ_CASH_ST_INVEST", $D65,,,,  "USD")</f>
        <v>55922.600149999998</v>
      </c>
      <c r="I65" s="1">
        <f>_xll.ciqfunctions.udf.CIQ($B65, "IQ_TOTAL_CA", $D65,,,,  "USD")</f>
        <v>195351.3027</v>
      </c>
      <c r="J65" s="1">
        <f>_xll.ciqfunctions.udf.CIQ($B65, "IQ_TOTAL_ASSETS",$D65,,,,  "USD")</f>
        <v>557412.02021999995</v>
      </c>
      <c r="K65" s="1">
        <f>_xll.ciqfunctions.udf.CIQ($B65, "IQ_TOTAL_CL", $D65,,,,  "USD")</f>
        <v>179868.57952</v>
      </c>
      <c r="L65" s="1">
        <f>_xll.ciqfunctions.udf.CIQ($B65, "IQ_TOTAL_LIAB", $D65,,,,  "USD")</f>
        <v>333794.08697</v>
      </c>
      <c r="M65" s="1">
        <f>_xll.ciqfunctions.udf.CIQ($B65, "IQ_PREF_EQUITY",$D65,,,,  "USD")</f>
        <v>0</v>
      </c>
      <c r="N65" s="1">
        <f>_xll.ciqfunctions.udf.CIQ($B65, "IQ_TOTAL_COMMON_EQUITY",$D65,,,,  "USD")</f>
        <v>216133.61251000001</v>
      </c>
      <c r="O65" s="1">
        <f>_xll.ciqfunctions.udf.CIQ($B65, "IQ_APIC", $D65,,,,  "USD")</f>
        <v>4105.7282299999997</v>
      </c>
      <c r="P65" s="1">
        <f>_xll.ciqfunctions.udf.CIQ($B65, "IQ_TOTAL_ASSETS", $D65,,,,  "USD")</f>
        <v>557412.02021999995</v>
      </c>
      <c r="Q65" s="1">
        <f>_xll.ciqfunctions.udf.CIQ($B65, "IQ_RE", $D65,,,,  "USD")</f>
        <v>217839.53508</v>
      </c>
      <c r="R65" s="1">
        <f>_xll.ciqfunctions.udf.CIQ($B65, "IQ_TOTAL_EQUITY", $D65,,,,  "USD")</f>
        <v>223617.93324000001</v>
      </c>
      <c r="S65" s="1">
        <f>_xll.ciqfunctions.udf.CIQ($B65, "IQ_TOTAL_OUTSTANDING_FILING_DATE", $D65,,,,  "USD")</f>
        <v>13778.30154</v>
      </c>
      <c r="T65" s="1">
        <f>_xll.ciqfunctions.udf.CIQ($B65, "IQ_TOTAL_DEBT", $D65,,,,  "USD")</f>
        <v>221605.65496000001</v>
      </c>
      <c r="U65" s="1">
        <f>_xll.ciqfunctions.udf.CIQ($B65, "IQ_PREF_DIV_OTHER",$D65,,,,  "USD")</f>
        <v>0</v>
      </c>
      <c r="V65" s="1">
        <f>_xll.ciqfunctions.udf.CIQ($B65, "IQ_COGS",$D65,,,,  "USD")</f>
        <v>52973.780200000001</v>
      </c>
      <c r="W65" s="1">
        <f>_xll.ciqfunctions.udf.CIQ($B65, "IQ_AP",$D65,,,,  "USD")</f>
        <v>26088.937300000001</v>
      </c>
      <c r="X65" s="1">
        <f>_xll.ciqfunctions.udf.CIQ($B65, "IQ_AR", $D65,,,,  "USD")</f>
        <v>19980.186849999998</v>
      </c>
      <c r="Y65" s="1">
        <f>_xll.ciqfunctions.udf.CIQ($B65, "IQ_INVENTORY", $D65,,,,  "USD")</f>
        <v>31468.583879999998</v>
      </c>
      <c r="Z65">
        <f>_xll.ciqfunctions.udf.CIQ($B65, "IQ_SGA", $D65,,,,  "USD")</f>
        <v>7355.6005999999998</v>
      </c>
      <c r="AA65">
        <f>_xll.ciqfunctions.udf.CIQ($B65, "IQ_TOTAL_REV_1YR_ANN_GROWTH", $D65,,,,  "USD")</f>
        <v>5.5026999999999999</v>
      </c>
      <c r="AB65">
        <f>_xll.ciqfunctions.udf.CIQ($B65, "IQ_DA", $D65,,,,  "USD")</f>
        <v>0</v>
      </c>
      <c r="AC65">
        <f>_xll.ciqfunctions.udf.CIQ($B65, "IQ_NET_INTEREST_EXP",$D65,,,,  "USD")</f>
        <v>1560.0161499999999</v>
      </c>
      <c r="AD65">
        <f>_xll.ciqfunctions.udf.CIQ($B65, "IQ_NET_WORKING_CAP",$D65,,,,  "USD")</f>
        <v>-34684.857750000003</v>
      </c>
      <c r="AE65">
        <f>_xll.ciqfunctions.udf.CIQ($B65, "IQ_CAPEX",$D65,,,,  "USD")</f>
        <v>-6596.9086299999999</v>
      </c>
      <c r="AF65" s="1" t="str">
        <f>_xll.ciqfunctions.udf.CIQ($B65, "IQ_CEO_NAME", $D65,,,,  "USD")</f>
        <v>Sato, Koji</v>
      </c>
      <c r="AG65">
        <f>_xll.ciqfunctions.udf.CIQ($B65, "IQ_INC_TAX",$D65,,,,  "USD")</f>
        <v>2159.7246300000002</v>
      </c>
      <c r="AH65">
        <f>_xll.ciqfunctions.udf.CIQ($B65, "IQ_EFFECT_TAX_RATE",$D65,,,,  "USD")</f>
        <v>34.830100000000002</v>
      </c>
    </row>
    <row r="66" spans="1:34" x14ac:dyDescent="0.25">
      <c r="A66" t="str">
        <f>_xll.ciqfunctions.udf.CIQ(B66,"IQ_COMPANY_NAME",A$1)</f>
        <v>Toyota Motor Corporation</v>
      </c>
      <c r="B66" s="3" t="s">
        <v>6</v>
      </c>
      <c r="C66" s="1" t="str">
        <f>_xll.ciqfunctions.udf.CIQ($B66, "IQ_INDUSTRY",$D66,,,, "USD")</f>
        <v>Automobiles</v>
      </c>
      <c r="D66" s="2" t="str">
        <f t="shared" si="0"/>
        <v>CQ42021</v>
      </c>
      <c r="E66" s="1">
        <f>_xll.ciqfunctions.udf.CIQ($B66, "IQ_TOTAL_REV", $D66,,,, "USD")</f>
        <v>67620.959990000003</v>
      </c>
      <c r="F66" s="1">
        <f>_xll.ciqfunctions.udf.CIQ($B66, "IQ_NI",$D66,,,,  "USD")</f>
        <v>6876.4266299999999</v>
      </c>
      <c r="G66" s="1">
        <f>_xll.ciqfunctions.udf.CIQ($B66, "IQ_CASH_EQUIV", $D66,,,,  "USD")</f>
        <v>50115.73128</v>
      </c>
      <c r="H66" s="1">
        <f>_xll.ciqfunctions.udf.CIQ($B66, "IQ_CASH_ST_INVEST", $D66,,,,  "USD")</f>
        <v>50115.73128</v>
      </c>
      <c r="I66" s="1">
        <f>_xll.ciqfunctions.udf.CIQ($B66, "IQ_TOTAL_CA", $D66,,,,  "USD")</f>
        <v>188208.00477999999</v>
      </c>
      <c r="J66" s="1">
        <f>_xll.ciqfunctions.udf.CIQ($B66, "IQ_TOTAL_ASSETS",$D66,,,,  "USD")</f>
        <v>552537.50930999999</v>
      </c>
      <c r="K66" s="1">
        <f>_xll.ciqfunctions.udf.CIQ($B66, "IQ_TOTAL_CL", $D66,,,,  "USD")</f>
        <v>175289.68922</v>
      </c>
      <c r="L66" s="1">
        <f>_xll.ciqfunctions.udf.CIQ($B66, "IQ_TOTAL_LIAB", $D66,,,,  "USD")</f>
        <v>327983.28477999999</v>
      </c>
      <c r="M66" s="1">
        <f>_xll.ciqfunctions.udf.CIQ($B66, "IQ_PREF_EQUITY",$D66,,,,  "USD")</f>
        <v>0</v>
      </c>
      <c r="N66" s="1">
        <f>_xll.ciqfunctions.udf.CIQ($B66, "IQ_TOTAL_COMMON_EQUITY",$D66,,,,  "USD")</f>
        <v>216605.76259</v>
      </c>
      <c r="O66" s="1">
        <f>_xll.ciqfunctions.udf.CIQ($B66, "IQ_APIC", $D66,,,,  "USD")</f>
        <v>4326.9294799999998</v>
      </c>
      <c r="P66" s="1">
        <f>_xll.ciqfunctions.udf.CIQ($B66, "IQ_TOTAL_ASSETS", $D66,,,,  "USD")</f>
        <v>552537.50930999999</v>
      </c>
      <c r="Q66" s="1">
        <f>_xll.ciqfunctions.udf.CIQ($B66, "IQ_RE", $D66,,,,  "USD")</f>
        <v>223628.24004999999</v>
      </c>
      <c r="R66" s="1">
        <f>_xll.ciqfunctions.udf.CIQ($B66, "IQ_TOTAL_EQUITY", $D66,,,,  "USD")</f>
        <v>224554.22453000001</v>
      </c>
      <c r="S66" s="1">
        <f>_xll.ciqfunctions.udf.CIQ($B66, "IQ_TOTAL_OUTSTANDING_FILING_DATE", $D66,,,,  "USD")</f>
        <v>13818.740900000001</v>
      </c>
      <c r="T66" s="1">
        <f>_xll.ciqfunctions.udf.CIQ($B66, "IQ_TOTAL_DEBT", $D66,,,,  "USD")</f>
        <v>218193.18812999999</v>
      </c>
      <c r="U66" s="1">
        <f>_xll.ciqfunctions.udf.CIQ($B66, "IQ_PREF_DIV_OTHER",$D66,,,,  "USD")</f>
        <v>0</v>
      </c>
      <c r="V66" s="1">
        <f>_xll.ciqfunctions.udf.CIQ($B66, "IQ_COGS",$D66,,,,  "USD")</f>
        <v>51894.692199999998</v>
      </c>
      <c r="W66" s="1">
        <f>_xll.ciqfunctions.udf.CIQ($B66, "IQ_AP",$D66,,,,  "USD")</f>
        <v>33910.603329999998</v>
      </c>
      <c r="X66" s="1">
        <f>_xll.ciqfunctions.udf.CIQ($B66, "IQ_AR", $D66,,,,  "USD")</f>
        <v>26405.218400000002</v>
      </c>
      <c r="Y66" s="1">
        <f>_xll.ciqfunctions.udf.CIQ($B66, "IQ_INVENTORY", $D66,,,,  "USD")</f>
        <v>30108.86103</v>
      </c>
      <c r="Z66">
        <f>_xll.ciqfunctions.udf.CIQ($B66, "IQ_SGA", $D66,,,,  "USD")</f>
        <v>6441.2184399999996</v>
      </c>
      <c r="AA66">
        <f>_xll.ciqfunctions.udf.CIQ($B66, "IQ_TOTAL_REV_1YR_ANN_GROWTH", $D66,,,,  "USD")</f>
        <v>-4.4699</v>
      </c>
      <c r="AB66">
        <f>_xll.ciqfunctions.udf.CIQ($B66, "IQ_DA", $D66,,,,  "USD")</f>
        <v>0</v>
      </c>
      <c r="AC66">
        <f>_xll.ciqfunctions.udf.CIQ($B66, "IQ_NET_INTEREST_EXP",$D66,,,,  "USD")</f>
        <v>-79.843320000000006</v>
      </c>
      <c r="AD66">
        <f>_xll.ciqfunctions.udf.CIQ($B66, "IQ_NET_WORKING_CAP",$D66,,,,  "USD")</f>
        <v>55606.577109999998</v>
      </c>
      <c r="AE66">
        <f>_xll.ciqfunctions.udf.CIQ($B66, "IQ_CAPEX",$D66,,,,  "USD")</f>
        <v>-6292.2059499999996</v>
      </c>
      <c r="AF66" s="1" t="str">
        <f>_xll.ciqfunctions.udf.CIQ($B66, "IQ_CEO_NAME", $D66,,,,  "USD")</f>
        <v>Sato, Koji</v>
      </c>
      <c r="AG66">
        <f>_xll.ciqfunctions.udf.CIQ($B66, "IQ_INC_TAX",$D66,,,,  "USD")</f>
        <v>2385.5286999999998</v>
      </c>
      <c r="AH66">
        <f>_xll.ciqfunctions.udf.CIQ($B66, "IQ_EFFECT_TAX_RATE",$D66,,,,  "USD")</f>
        <v>25.117799999999999</v>
      </c>
    </row>
    <row r="67" spans="1:34" x14ac:dyDescent="0.25">
      <c r="A67" t="str">
        <f>_xll.ciqfunctions.udf.CIQ(B67,"IQ_COMPANY_NAME",A$1)</f>
        <v>Toyota Motor Corporation</v>
      </c>
      <c r="B67" s="3" t="s">
        <v>6</v>
      </c>
      <c r="C67" s="1" t="str">
        <f>_xll.ciqfunctions.udf.CIQ($B67, "IQ_INDUSTRY",$D67,,,, "USD")</f>
        <v>Automobiles</v>
      </c>
      <c r="D67" s="2" t="str">
        <f t="shared" si="0"/>
        <v>CQ32021</v>
      </c>
      <c r="E67" s="1">
        <f>_xll.ciqfunctions.udf.CIQ($B67, "IQ_TOTAL_REV", $D67,,,, "USD")</f>
        <v>67648.715020000003</v>
      </c>
      <c r="F67" s="1">
        <f>_xll.ciqfunctions.udf.CIQ($B67, "IQ_NI",$D67,,,,  "USD")</f>
        <v>5618.0304299999998</v>
      </c>
      <c r="G67" s="1">
        <f>_xll.ciqfunctions.udf.CIQ($B67, "IQ_CASH_EQUIV", $D67,,,,  "USD")</f>
        <v>44420.839950000001</v>
      </c>
      <c r="H67" s="1">
        <f>_xll.ciqfunctions.udf.CIQ($B67, "IQ_CASH_ST_INVEST", $D67,,,,  "USD")</f>
        <v>70306.801900000006</v>
      </c>
      <c r="I67" s="1">
        <f>_xll.ciqfunctions.udf.CIQ($B67, "IQ_TOTAL_CA", $D67,,,,  "USD")</f>
        <v>185470.42804999999</v>
      </c>
      <c r="J67" s="1">
        <f>_xll.ciqfunctions.udf.CIQ($B67, "IQ_TOTAL_ASSETS",$D67,,,,  "USD")</f>
        <v>553677.32519</v>
      </c>
      <c r="K67" s="1">
        <f>_xll.ciqfunctions.udf.CIQ($B67, "IQ_TOTAL_CL", $D67,,,,  "USD")</f>
        <v>172775.81763999999</v>
      </c>
      <c r="L67" s="1">
        <f>_xll.ciqfunctions.udf.CIQ($B67, "IQ_TOTAL_LIAB", $D67,,,,  "USD")</f>
        <v>325133.96779999998</v>
      </c>
      <c r="M67" s="1">
        <f>_xll.ciqfunctions.udf.CIQ($B67, "IQ_PREF_EQUITY",$D67,,,,  "USD")</f>
        <v>0</v>
      </c>
      <c r="N67" s="1">
        <f>_xll.ciqfunctions.udf.CIQ($B67, "IQ_TOTAL_COMMON_EQUITY",$D67,,,,  "USD")</f>
        <v>220636.19193999999</v>
      </c>
      <c r="O67" s="1">
        <f>_xll.ciqfunctions.udf.CIQ($B67, "IQ_APIC", $D67,,,,  "USD")</f>
        <v>4462.9871400000002</v>
      </c>
      <c r="P67" s="1">
        <f>_xll.ciqfunctions.udf.CIQ($B67, "IQ_TOTAL_ASSETS", $D67,,,,  "USD")</f>
        <v>553677.32519</v>
      </c>
      <c r="Q67" s="1">
        <f>_xll.ciqfunctions.udf.CIQ($B67, "IQ_RE", $D67,,,,  "USD")</f>
        <v>226625.35277</v>
      </c>
      <c r="R67" s="1">
        <f>_xll.ciqfunctions.udf.CIQ($B67, "IQ_TOTAL_EQUITY", $D67,,,,  "USD")</f>
        <v>228543.35738999999</v>
      </c>
      <c r="S67" s="1">
        <f>_xll.ciqfunctions.udf.CIQ($B67, "IQ_TOTAL_OUTSTANDING_FILING_DATE", $D67,,,,  "USD")</f>
        <v>13850.776690000001</v>
      </c>
      <c r="T67" s="1">
        <f>_xll.ciqfunctions.udf.CIQ($B67, "IQ_TOTAL_DEBT", $D67,,,,  "USD")</f>
        <v>220720.21335000001</v>
      </c>
      <c r="U67" s="1">
        <f>_xll.ciqfunctions.udf.CIQ($B67, "IQ_PREF_DIV_OTHER",$D67,,,,  "USD")</f>
        <v>0</v>
      </c>
      <c r="V67" s="1">
        <f>_xll.ciqfunctions.udf.CIQ($B67, "IQ_COGS",$D67,,,,  "USD")</f>
        <v>54748.282650000001</v>
      </c>
      <c r="W67" s="1">
        <f>_xll.ciqfunctions.udf.CIQ($B67, "IQ_AP",$D67,,,,  "USD")</f>
        <v>30026.45465</v>
      </c>
      <c r="X67" s="1">
        <f>_xll.ciqfunctions.udf.CIQ($B67, "IQ_AR", $D67,,,,  "USD")</f>
        <v>80839.367280000006</v>
      </c>
      <c r="Y67" s="1">
        <f>_xll.ciqfunctions.udf.CIQ($B67, "IQ_INVENTORY", $D67,,,,  "USD")</f>
        <v>26221.78758</v>
      </c>
      <c r="Z67">
        <f>_xll.ciqfunctions.udf.CIQ($B67, "IQ_SGA", $D67,,,,  "USD")</f>
        <v>6176.7924999999996</v>
      </c>
      <c r="AA67">
        <f>_xll.ciqfunctions.udf.CIQ($B67, "IQ_TOTAL_REV_1YR_ANN_GROWTH", $D67,,,,  "USD")</f>
        <v>11.3856</v>
      </c>
      <c r="AB67">
        <f>_xll.ciqfunctions.udf.CIQ($B67, "IQ_DA", $D67,,,,  "USD")</f>
        <v>0</v>
      </c>
      <c r="AC67">
        <f>_xll.ciqfunctions.udf.CIQ($B67, "IQ_NET_INTEREST_EXP",$D67,,,,  "USD")</f>
        <v>392.74538000000001</v>
      </c>
      <c r="AD67">
        <f>_xll.ciqfunctions.udf.CIQ($B67, "IQ_NET_WORKING_CAP",$D67,,,,  "USD")</f>
        <v>38807.13968</v>
      </c>
      <c r="AE67">
        <f>_xll.ciqfunctions.udf.CIQ($B67, "IQ_CAPEX",$D67,,,,  "USD")</f>
        <v>-7925.4274599999999</v>
      </c>
      <c r="AF67" s="1" t="str">
        <f>_xll.ciqfunctions.udf.CIQ($B67, "IQ_CEO_NAME", $D67,,,,  "USD")</f>
        <v>Sato, Koji</v>
      </c>
      <c r="AG67">
        <f>_xll.ciqfunctions.udf.CIQ($B67, "IQ_INC_TAX",$D67,,,,  "USD")</f>
        <v>2226.1368900000002</v>
      </c>
      <c r="AH67">
        <f>_xll.ciqfunctions.udf.CIQ($B67, "IQ_EFFECT_TAX_RATE",$D67,,,,  "USD")</f>
        <v>27.9998</v>
      </c>
    </row>
    <row r="68" spans="1:34" x14ac:dyDescent="0.25">
      <c r="A68" t="str">
        <f>_xll.ciqfunctions.udf.CIQ(B68,"IQ_COMPANY_NAME",A$1)</f>
        <v>Toyota Motor Corporation</v>
      </c>
      <c r="B68" s="3" t="s">
        <v>6</v>
      </c>
      <c r="C68" s="1" t="str">
        <f>_xll.ciqfunctions.udf.CIQ($B68, "IQ_INDUSTRY",$D68,,,, "USD")</f>
        <v>Automobiles</v>
      </c>
      <c r="D68" s="2" t="str">
        <f t="shared" si="0"/>
        <v>CQ22021</v>
      </c>
      <c r="E68" s="1">
        <f>_xll.ciqfunctions.udf.CIQ($B68, "IQ_TOTAL_REV", $D68,,,, "USD")</f>
        <v>71506.971909999993</v>
      </c>
      <c r="F68" s="1">
        <f>_xll.ciqfunctions.udf.CIQ($B68, "IQ_NI",$D68,,,,  "USD")</f>
        <v>8090.3255499999996</v>
      </c>
      <c r="G68" s="1">
        <f>_xll.ciqfunctions.udf.CIQ($B68, "IQ_CASH_EQUIV", $D68,,,,  "USD")</f>
        <v>45175.766109999997</v>
      </c>
      <c r="H68" s="1">
        <f>_xll.ciqfunctions.udf.CIQ($B68, "IQ_CASH_ST_INVEST", $D68,,,,  "USD")</f>
        <v>45175.766109999997</v>
      </c>
      <c r="I68" s="1">
        <f>_xll.ciqfunctions.udf.CIQ($B68, "IQ_TOTAL_CA", $D68,,,,  "USD")</f>
        <v>193055.15814000001</v>
      </c>
      <c r="J68" s="1">
        <f>_xll.ciqfunctions.udf.CIQ($B68, "IQ_TOTAL_ASSETS",$D68,,,,  "USD")</f>
        <v>555535.85264000006</v>
      </c>
      <c r="K68" s="1">
        <f>_xll.ciqfunctions.udf.CIQ($B68, "IQ_TOTAL_CL", $D68,,,,  "USD")</f>
        <v>176876.25516999999</v>
      </c>
      <c r="L68" s="1">
        <f>_xll.ciqfunctions.udf.CIQ($B68, "IQ_TOTAL_LIAB", $D68,,,,  "USD")</f>
        <v>330109.62443999999</v>
      </c>
      <c r="M68" s="1">
        <f>_xll.ciqfunctions.udf.CIQ($B68, "IQ_PREF_EQUITY",$D68,,,,  "USD")</f>
        <v>0</v>
      </c>
      <c r="N68" s="1">
        <f>_xll.ciqfunctions.udf.CIQ($B68, "IQ_TOTAL_COMMON_EQUITY",$D68,,,,  "USD")</f>
        <v>217371.68515999999</v>
      </c>
      <c r="O68" s="1">
        <f>_xll.ciqfunctions.udf.CIQ($B68, "IQ_APIC", $D68,,,,  "USD")</f>
        <v>4481.86078</v>
      </c>
      <c r="P68" s="1">
        <f>_xll.ciqfunctions.udf.CIQ($B68, "IQ_TOTAL_ASSETS", $D68,,,,  "USD")</f>
        <v>555535.85264000006</v>
      </c>
      <c r="Q68" s="1">
        <f>_xll.ciqfunctions.udf.CIQ($B68, "IQ_RE", $D68,,,,  "USD")</f>
        <v>222168.14548000001</v>
      </c>
      <c r="R68" s="1">
        <f>_xll.ciqfunctions.udf.CIQ($B68, "IQ_TOTAL_EQUITY", $D68,,,,  "USD")</f>
        <v>225426.22820000001</v>
      </c>
      <c r="S68" s="1">
        <f>_xll.ciqfunctions.udf.CIQ($B68, "IQ_TOTAL_OUTSTANDING_FILING_DATE", $D68,,,,  "USD")</f>
        <v>13968.74438</v>
      </c>
      <c r="T68" s="1">
        <f>_xll.ciqfunctions.udf.CIQ($B68, "IQ_TOTAL_DEBT", $D68,,,,  "USD")</f>
        <v>220452.13488</v>
      </c>
      <c r="U68" s="1">
        <f>_xll.ciqfunctions.udf.CIQ($B68, "IQ_PREF_DIV_OTHER",$D68,,,,  "USD")</f>
        <v>0</v>
      </c>
      <c r="V68" s="1">
        <f>_xll.ciqfunctions.udf.CIQ($B68, "IQ_COGS",$D68,,,,  "USD")</f>
        <v>54199.473610000001</v>
      </c>
      <c r="W68" s="1">
        <f>_xll.ciqfunctions.udf.CIQ($B68, "IQ_AP",$D68,,,,  "USD")</f>
        <v>33964.919119999999</v>
      </c>
      <c r="X68" s="1">
        <f>_xll.ciqfunctions.udf.CIQ($B68, "IQ_AR", $D68,,,,  "USD")</f>
        <v>26039.160680000001</v>
      </c>
      <c r="Y68" s="1">
        <f>_xll.ciqfunctions.udf.CIQ($B68, "IQ_INVENTORY", $D68,,,,  "USD")</f>
        <v>27923.820360000002</v>
      </c>
      <c r="Z68">
        <f>_xll.ciqfunctions.udf.CIQ($B68, "IQ_SGA", $D68,,,,  "USD")</f>
        <v>5876.4956099999999</v>
      </c>
      <c r="AA68">
        <f>_xll.ciqfunctions.udf.CIQ($B68, "IQ_TOTAL_REV_1YR_ANN_GROWTH", $D68,,,,  "USD")</f>
        <v>72.482200000000006</v>
      </c>
      <c r="AB68">
        <f>_xll.ciqfunctions.udf.CIQ($B68, "IQ_DA", $D68,,,,  "USD")</f>
        <v>0</v>
      </c>
      <c r="AC68">
        <f>_xll.ciqfunctions.udf.CIQ($B68, "IQ_NET_INTEREST_EXP",$D68,,,,  "USD")</f>
        <v>-67.438000000000002</v>
      </c>
      <c r="AD68">
        <f>_xll.ciqfunctions.udf.CIQ($B68, "IQ_NET_WORKING_CAP",$D68,,,,  "USD")</f>
        <v>65886.036049999995</v>
      </c>
      <c r="AE68">
        <f>_xll.ciqfunctions.udf.CIQ($B68, "IQ_CAPEX",$D68,,,,  "USD")</f>
        <v>-9682.92209</v>
      </c>
      <c r="AF68" s="1" t="str">
        <f>_xll.ciqfunctions.udf.CIQ($B68, "IQ_CEO_NAME", $D68,,,,  "USD")</f>
        <v>Sato, Koji</v>
      </c>
      <c r="AG68">
        <f>_xll.ciqfunctions.udf.CIQ($B68, "IQ_INC_TAX",$D68,,,,  "USD")</f>
        <v>2979.73425</v>
      </c>
      <c r="AH68">
        <f>_xll.ciqfunctions.udf.CIQ($B68, "IQ_EFFECT_TAX_RATE",$D68,,,,  "USD")</f>
        <v>26.302399999999999</v>
      </c>
    </row>
    <row r="69" spans="1:34" x14ac:dyDescent="0.25">
      <c r="A69" t="str">
        <f>_xll.ciqfunctions.udf.CIQ(B69,"IQ_COMPANY_NAME",A$1)</f>
        <v>Toyota Motor Corporation</v>
      </c>
      <c r="B69" s="3" t="s">
        <v>6</v>
      </c>
      <c r="C69" s="1" t="str">
        <f>_xll.ciqfunctions.udf.CIQ($B69, "IQ_INDUSTRY",$D69,,,, "USD")</f>
        <v>Automobiles</v>
      </c>
      <c r="D69" s="2" t="str">
        <f t="shared" si="0"/>
        <v>CQ12021</v>
      </c>
      <c r="E69" s="1">
        <f>_xll.ciqfunctions.udf.CIQ($B69, "IQ_TOTAL_REV", $D69,,,, "USD")</f>
        <v>69524.479779999994</v>
      </c>
      <c r="F69" s="1">
        <f>_xll.ciqfunctions.udf.CIQ($B69, "IQ_NI",$D69,,,,  "USD")</f>
        <v>7027.1611300000004</v>
      </c>
      <c r="G69" s="1">
        <f>_xll.ciqfunctions.udf.CIQ($B69, "IQ_CASH_EQUIV", $D69,,,,  "USD")</f>
        <v>29603.79365</v>
      </c>
      <c r="H69" s="1">
        <f>_xll.ciqfunctions.udf.CIQ($B69, "IQ_CASH_ST_INVEST", $D69,,,,  "USD")</f>
        <v>67641.83167</v>
      </c>
      <c r="I69" s="1">
        <f>_xll.ciqfunctions.udf.CIQ($B69, "IQ_TOTAL_CA", $D69,,,,  "USD")</f>
        <v>205940.37758999999</v>
      </c>
      <c r="J69" s="1">
        <f>_xll.ciqfunctions.udf.CIQ($B69, "IQ_TOTAL_ASSETS",$D69,,,,  "USD")</f>
        <v>562999.11852999998</v>
      </c>
      <c r="K69" s="1">
        <f>_xll.ciqfunctions.udf.CIQ($B69, "IQ_TOTAL_CL", $D69,,,,  "USD")</f>
        <v>194038.516</v>
      </c>
      <c r="L69" s="1">
        <f>_xll.ciqfunctions.udf.CIQ($B69, "IQ_TOTAL_LIAB", $D69,,,,  "USD")</f>
        <v>343391.98998999997</v>
      </c>
      <c r="M69" s="1">
        <f>_xll.ciqfunctions.udf.CIQ($B69, "IQ_PREF_EQUITY",$D69,,,,  "USD")</f>
        <v>0</v>
      </c>
      <c r="N69" s="1">
        <f>_xll.ciqfunctions.udf.CIQ($B69, "IQ_TOTAL_COMMON_EQUITY",$D69,,,,  "USD")</f>
        <v>211616.26069</v>
      </c>
      <c r="O69" s="1">
        <f>_xll.ciqfunctions.udf.CIQ($B69, "IQ_APIC", $D69,,,,  "USD")</f>
        <v>4496.19794</v>
      </c>
      <c r="P69" s="1">
        <f>_xll.ciqfunctions.udf.CIQ($B69, "IQ_TOTAL_ASSETS", $D69,,,,  "USD")</f>
        <v>562999.11852999998</v>
      </c>
      <c r="Q69" s="1">
        <f>_xll.ciqfunctions.udf.CIQ($B69, "IQ_RE", $D69,,,,  "USD")</f>
        <v>217942.07733</v>
      </c>
      <c r="R69" s="1">
        <f>_xll.ciqfunctions.udf.CIQ($B69, "IQ_TOTAL_EQUITY", $D69,,,,  "USD")</f>
        <v>219607.12852999999</v>
      </c>
      <c r="S69" s="1">
        <f>_xll.ciqfunctions.udf.CIQ($B69, "IQ_TOTAL_OUTSTANDING_FILING_DATE", $D69,,,,  "USD")</f>
        <v>13979.7433</v>
      </c>
      <c r="T69" s="1">
        <f>_xll.ciqfunctions.udf.CIQ($B69, "IQ_TOTAL_DEBT", $D69,,,,  "USD")</f>
        <v>234864.23743000001</v>
      </c>
      <c r="U69" s="1">
        <f>_xll.ciqfunctions.udf.CIQ($B69, "IQ_PREF_DIV_OTHER",$D69,,,,  "USD")</f>
        <v>0</v>
      </c>
      <c r="V69" s="1">
        <f>_xll.ciqfunctions.udf.CIQ($B69, "IQ_COGS",$D69,,,,  "USD")</f>
        <v>53440.310969999999</v>
      </c>
      <c r="W69" s="1">
        <f>_xll.ciqfunctions.udf.CIQ($B69, "IQ_AP",$D69,,,,  "USD")</f>
        <v>26706.534210000002</v>
      </c>
      <c r="X69" s="1">
        <f>_xll.ciqfunctions.udf.CIQ($B69, "IQ_AR", $D69,,,,  "USD")</f>
        <v>20528.123960000001</v>
      </c>
      <c r="Y69" s="1">
        <f>_xll.ciqfunctions.udf.CIQ($B69, "IQ_INVENTORY", $D69,,,,  "USD")</f>
        <v>26112.604790000001</v>
      </c>
      <c r="Z69">
        <f>_xll.ciqfunctions.udf.CIQ($B69, "IQ_SGA", $D69,,,,  "USD")</f>
        <v>7127.2705299999998</v>
      </c>
      <c r="AA69">
        <f>_xll.ciqfunctions.udf.CIQ($B69, "IQ_TOTAL_REV_1YR_ANN_GROWTH", $D69,,,,  "USD")</f>
        <v>9.2796000000000003</v>
      </c>
      <c r="AB69">
        <f>_xll.ciqfunctions.udf.CIQ($B69, "IQ_DA", $D69,,,,  "USD")</f>
        <v>0</v>
      </c>
      <c r="AC69">
        <f>_xll.ciqfunctions.udf.CIQ($B69, "IQ_NET_INTEREST_EXP",$D69,,,,  "USD")</f>
        <v>1673.72217</v>
      </c>
      <c r="AD69">
        <f>_xll.ciqfunctions.udf.CIQ($B69, "IQ_NET_WORKING_CAP",$D69,,,,  "USD")</f>
        <v>-37516.568570000003</v>
      </c>
      <c r="AE69">
        <f>_xll.ciqfunctions.udf.CIQ($B69, "IQ_CAPEX",$D69,,,,  "USD")</f>
        <v>-8496.1798299999991</v>
      </c>
      <c r="AF69" s="1" t="str">
        <f>_xll.ciqfunctions.udf.CIQ($B69, "IQ_CEO_NAME", $D69,,,,  "USD")</f>
        <v>Sato, Koji</v>
      </c>
      <c r="AG69">
        <f>_xll.ciqfunctions.udf.CIQ($B69, "IQ_INC_TAX",$D69,,,,  "USD")</f>
        <v>2519.7696000000001</v>
      </c>
      <c r="AH69">
        <f>_xll.ciqfunctions.udf.CIQ($B69, "IQ_EFFECT_TAX_RATE",$D69,,,,  "USD")</f>
        <v>26.232299999999999</v>
      </c>
    </row>
    <row r="70" spans="1:34" x14ac:dyDescent="0.25">
      <c r="A70" t="str">
        <f>_xll.ciqfunctions.udf.CIQ(B70,"IQ_COMPANY_NAME",A$1)</f>
        <v>Toyota Motor Corporation</v>
      </c>
      <c r="B70" s="3" t="s">
        <v>6</v>
      </c>
      <c r="C70" s="1" t="str">
        <f>_xll.ciqfunctions.udf.CIQ($B70, "IQ_INDUSTRY",$D70,,,, "USD")</f>
        <v>Automobiles</v>
      </c>
      <c r="D70" s="2" t="str">
        <f t="shared" si="0"/>
        <v>CQ42020</v>
      </c>
      <c r="E70" s="1">
        <f>_xll.ciqfunctions.udf.CIQ($B70, "IQ_TOTAL_REV", $D70,,,, "USD")</f>
        <v>78967.819810000001</v>
      </c>
      <c r="F70" s="1">
        <f>_xll.ciqfunctions.udf.CIQ($B70, "IQ_NI",$D70,,,,  "USD")</f>
        <v>8126.3477999999996</v>
      </c>
      <c r="G70" s="1">
        <f>_xll.ciqfunctions.udf.CIQ($B70, "IQ_CASH_EQUIV", $D70,,,,  "USD")</f>
        <v>43407.829689999999</v>
      </c>
      <c r="H70" s="1">
        <f>_xll.ciqfunctions.udf.CIQ($B70, "IQ_CASH_ST_INVEST", $D70,,,,  "USD")</f>
        <v>84158.28155</v>
      </c>
      <c r="I70" s="1">
        <f>_xll.ciqfunctions.udf.CIQ($B70, "IQ_TOTAL_CA", $D70,,,,  "USD")</f>
        <v>210032.18204000001</v>
      </c>
      <c r="J70" s="1">
        <f>_xll.ciqfunctions.udf.CIQ($B70, "IQ_TOTAL_ASSETS",$D70,,,,  "USD")</f>
        <v>562077.31477000006</v>
      </c>
      <c r="K70" s="1">
        <f>_xll.ciqfunctions.udf.CIQ($B70, "IQ_TOTAL_CL", $D70,,,,  "USD")</f>
        <v>199698.08676000001</v>
      </c>
      <c r="L70" s="1">
        <f>_xll.ciqfunctions.udf.CIQ($B70, "IQ_TOTAL_LIAB", $D70,,,,  "USD")</f>
        <v>342779.42426</v>
      </c>
      <c r="M70" s="1">
        <f>_xll.ciqfunctions.udf.CIQ($B70, "IQ_PREF_EQUITY",$D70,,,,  "USD")</f>
        <v>0</v>
      </c>
      <c r="N70" s="1">
        <f>_xll.ciqfunctions.udf.CIQ($B70, "IQ_TOTAL_COMMON_EQUITY",$D70,,,,  "USD")</f>
        <v>211265.88707999999</v>
      </c>
      <c r="O70" s="1">
        <f>_xll.ciqfunctions.udf.CIQ($B70, "IQ_APIC", $D70,,,,  "USD")</f>
        <v>4886.2091399999999</v>
      </c>
      <c r="P70" s="1">
        <f>_xll.ciqfunctions.udf.CIQ($B70, "IQ_TOTAL_ASSETS", $D70,,,,  "USD")</f>
        <v>562077.31477000006</v>
      </c>
      <c r="Q70" s="1">
        <f>_xll.ciqfunctions.udf.CIQ($B70, "IQ_RE", $D70,,,,  "USD")</f>
        <v>223849.33554</v>
      </c>
      <c r="R70" s="1">
        <f>_xll.ciqfunctions.udf.CIQ($B70, "IQ_TOTAL_EQUITY", $D70,,,,  "USD")</f>
        <v>219297.89051</v>
      </c>
      <c r="S70" s="1">
        <f>_xll.ciqfunctions.udf.CIQ($B70, "IQ_TOTAL_OUTSTANDING_FILING_DATE", $D70,,,,  "USD")</f>
        <v>13979.776809999999</v>
      </c>
      <c r="T70" s="1">
        <f>_xll.ciqfunctions.udf.CIQ($B70, "IQ_TOTAL_DEBT", $D70,,,,  "USD")</f>
        <v>232298.71374000001</v>
      </c>
      <c r="U70" s="1">
        <f>_xll.ciqfunctions.udf.CIQ($B70, "IQ_PREF_DIV_OTHER",$D70,,,,  "USD")</f>
        <v>0</v>
      </c>
      <c r="V70" s="1">
        <f>_xll.ciqfunctions.udf.CIQ($B70, "IQ_COGS",$D70,,,,  "USD")</f>
        <v>62915.595099999999</v>
      </c>
      <c r="W70" s="1">
        <f>_xll.ciqfunctions.udf.CIQ($B70, "IQ_AP",$D70,,,,  "USD")</f>
        <v>34523.878259999998</v>
      </c>
      <c r="X70" s="1">
        <f>_xll.ciqfunctions.udf.CIQ($B70, "IQ_AR", $D70,,,,  "USD")</f>
        <v>90574.173710000003</v>
      </c>
      <c r="Y70" s="1">
        <f>_xll.ciqfunctions.udf.CIQ($B70, "IQ_INVENTORY", $D70,,,,  "USD")</f>
        <v>25384.992579999998</v>
      </c>
      <c r="Z70">
        <f>_xll.ciqfunctions.udf.CIQ($B70, "IQ_SGA", $D70,,,,  "USD")</f>
        <v>6479.8122400000002</v>
      </c>
      <c r="AA70">
        <f>_xll.ciqfunctions.udf.CIQ($B70, "IQ_TOTAL_REV_1YR_ANN_GROWTH", $D70,,,,  "USD")</f>
        <v>8.0251000000000001</v>
      </c>
      <c r="AB70">
        <f>_xll.ciqfunctions.udf.CIQ($B70, "IQ_DA", $D70,,,,  "USD")</f>
        <v>0</v>
      </c>
      <c r="AC70">
        <f>_xll.ciqfunctions.udf.CIQ($B70, "IQ_NET_INTEREST_EXP",$D70,,,,  "USD")</f>
        <v>512.35864000000004</v>
      </c>
      <c r="AD70">
        <f>_xll.ciqfunctions.udf.CIQ($B70, "IQ_NET_WORKING_CAP",$D70,,,,  "USD")</f>
        <v>42750.471189999997</v>
      </c>
      <c r="AE70">
        <f>_xll.ciqfunctions.udf.CIQ($B70, "IQ_CAPEX",$D70,,,,  "USD")</f>
        <v>-9494.0844500000003</v>
      </c>
      <c r="AF70" s="1" t="str">
        <f>_xll.ciqfunctions.udf.CIQ($B70, "IQ_CEO_NAME", $D70,,,,  "USD")</f>
        <v>Sato, Koji</v>
      </c>
      <c r="AG70">
        <f>_xll.ciqfunctions.udf.CIQ($B70, "IQ_INC_TAX",$D70,,,,  "USD")</f>
        <v>2651.6224000000002</v>
      </c>
      <c r="AH70">
        <f>_xll.ciqfunctions.udf.CIQ($B70, "IQ_EFFECT_TAX_RATE",$D70,,,,  "USD")</f>
        <v>23.981000000000002</v>
      </c>
    </row>
    <row r="71" spans="1:34" x14ac:dyDescent="0.25">
      <c r="A71" t="str">
        <f>_xll.ciqfunctions.udf.CIQ(B71,"IQ_COMPANY_NAME",A$1)</f>
        <v>Toyota Motor Corporation</v>
      </c>
      <c r="B71" s="3" t="s">
        <v>6</v>
      </c>
      <c r="C71" s="1" t="str">
        <f>_xll.ciqfunctions.udf.CIQ($B71, "IQ_INDUSTRY",$D71,,,, "USD")</f>
        <v>Automobiles</v>
      </c>
      <c r="D71" s="2" t="str">
        <f t="shared" si="0"/>
        <v>CQ32020</v>
      </c>
      <c r="E71" s="1">
        <f>_xll.ciqfunctions.udf.CIQ($B71, "IQ_TOTAL_REV", $D71,,,, "USD")</f>
        <v>64229.622750000002</v>
      </c>
      <c r="F71" s="1">
        <f>_xll.ciqfunctions.udf.CIQ($B71, "IQ_NI",$D71,,,,  "USD")</f>
        <v>4461.13645</v>
      </c>
      <c r="G71" s="1">
        <f>_xll.ciqfunctions.udf.CIQ($B71, "IQ_CASH_EQUIV", $D71,,,,  "USD")</f>
        <v>52283.428910000002</v>
      </c>
      <c r="H71" s="1">
        <f>_xll.ciqfunctions.udf.CIQ($B71, "IQ_CASH_ST_INVEST", $D71,,,,  "USD")</f>
        <v>82239.861829999994</v>
      </c>
      <c r="I71" s="1">
        <f>_xll.ciqfunctions.udf.CIQ($B71, "IQ_TOTAL_CA", $D71,,,,  "USD")</f>
        <v>199709.35686999999</v>
      </c>
      <c r="J71" s="1">
        <f>_xll.ciqfunctions.udf.CIQ($B71, "IQ_TOTAL_ASSETS",$D71,,,,  "USD")</f>
        <v>535533.59271999996</v>
      </c>
      <c r="K71" s="1">
        <f>_xll.ciqfunctions.udf.CIQ($B71, "IQ_TOTAL_CL", $D71,,,,  "USD")</f>
        <v>187188.12891</v>
      </c>
      <c r="L71" s="1">
        <f>_xll.ciqfunctions.udf.CIQ($B71, "IQ_TOTAL_LIAB", $D71,,,,  "USD")</f>
        <v>328880.93358999997</v>
      </c>
      <c r="M71" s="1">
        <f>_xll.ciqfunctions.udf.CIQ($B71, "IQ_PREF_EQUITY",$D71,,,,  "USD")</f>
        <v>0</v>
      </c>
      <c r="N71" s="1">
        <f>_xll.ciqfunctions.udf.CIQ($B71, "IQ_TOTAL_COMMON_EQUITY",$D71,,,,  "USD")</f>
        <v>199207.65976000001</v>
      </c>
      <c r="O71" s="1">
        <f>_xll.ciqfunctions.udf.CIQ($B71, "IQ_APIC", $D71,,,,  "USD")</f>
        <v>4783.3925900000004</v>
      </c>
      <c r="P71" s="1">
        <f>_xll.ciqfunctions.udf.CIQ($B71, "IQ_TOTAL_ASSETS", $D71,,,,  "USD")</f>
        <v>535533.59271999996</v>
      </c>
      <c r="Q71" s="1">
        <f>_xll.ciqfunctions.udf.CIQ($B71, "IQ_RE", $D71,,,,  "USD")</f>
        <v>213831.91972999999</v>
      </c>
      <c r="R71" s="1">
        <f>_xll.ciqfunctions.udf.CIQ($B71, "IQ_TOTAL_EQUITY", $D71,,,,  "USD")</f>
        <v>206652.65912999999</v>
      </c>
      <c r="S71" s="1">
        <f>_xll.ciqfunctions.udf.CIQ($B71, "IQ_TOTAL_OUTSTANDING_FILING_DATE", $D71,,,,  "USD")</f>
        <v>13979.796340000001</v>
      </c>
      <c r="T71" s="1">
        <f>_xll.ciqfunctions.udf.CIQ($B71, "IQ_TOTAL_DEBT", $D71,,,,  "USD")</f>
        <v>223291.47266</v>
      </c>
      <c r="U71" s="1">
        <f>_xll.ciqfunctions.udf.CIQ($B71, "IQ_PREF_DIV_OTHER",$D71,,,,  "USD")</f>
        <v>0</v>
      </c>
      <c r="V71" s="1">
        <f>_xll.ciqfunctions.udf.CIQ($B71, "IQ_COGS",$D71,,,,  "USD")</f>
        <v>53343.824050000003</v>
      </c>
      <c r="W71" s="1">
        <f>_xll.ciqfunctions.udf.CIQ($B71, "IQ_AP",$D71,,,,  "USD")</f>
        <v>34190.23891</v>
      </c>
      <c r="X71" s="1">
        <f>_xll.ciqfunctions.udf.CIQ($B71, "IQ_AR", $D71,,,,  "USD")</f>
        <v>84007.307159999997</v>
      </c>
      <c r="Y71" s="1">
        <f>_xll.ciqfunctions.udf.CIQ($B71, "IQ_INVENTORY", $D71,,,,  "USD")</f>
        <v>25688.011119999999</v>
      </c>
      <c r="Z71">
        <f>_xll.ciqfunctions.udf.CIQ($B71, "IQ_SGA", $D71,,,,  "USD")</f>
        <v>6087.7387200000003</v>
      </c>
      <c r="AA71">
        <f>_xll.ciqfunctions.udf.CIQ($B71, "IQ_TOTAL_REV_1YR_ANN_GROWTH", $D71,,,,  "USD")</f>
        <v>-11.3238</v>
      </c>
      <c r="AB71">
        <f>_xll.ciqfunctions.udf.CIQ($B71, "IQ_DA", $D71,,,,  "USD")</f>
        <v>0</v>
      </c>
      <c r="AC71">
        <f>_xll.ciqfunctions.udf.CIQ($B71, "IQ_NET_INTEREST_EXP",$D71,,,,  "USD")</f>
        <v>504.25704000000002</v>
      </c>
      <c r="AD71">
        <f>_xll.ciqfunctions.udf.CIQ($B71, "IQ_NET_WORKING_CAP",$D71,,,,  "USD")</f>
        <v>38358.548840000003</v>
      </c>
      <c r="AE71">
        <f>_xll.ciqfunctions.udf.CIQ($B71, "IQ_CAPEX",$D71,,,,  "USD")</f>
        <v>-7821.3077599999997</v>
      </c>
      <c r="AF71" s="1" t="str">
        <f>_xll.ciqfunctions.udf.CIQ($B71, "IQ_CEO_NAME", $D71,,,,  "USD")</f>
        <v>Sato, Koji</v>
      </c>
      <c r="AG71">
        <f>_xll.ciqfunctions.udf.CIQ($B71, "IQ_INC_TAX",$D71,,,,  "USD")</f>
        <v>1221.5658699999999</v>
      </c>
      <c r="AH71">
        <f>_xll.ciqfunctions.udf.CIQ($B71, "IQ_EFFECT_TAX_RATE",$D71,,,,  "USD")</f>
        <v>21.101299999999998</v>
      </c>
    </row>
    <row r="72" spans="1:34" x14ac:dyDescent="0.25">
      <c r="A72" t="str">
        <f>_xll.ciqfunctions.udf.CIQ(B72,"IQ_COMPANY_NAME",A$1)</f>
        <v>Toyota Motor Corporation</v>
      </c>
      <c r="B72" s="3" t="s">
        <v>6</v>
      </c>
      <c r="C72" s="1" t="str">
        <f>_xll.ciqfunctions.udf.CIQ($B72, "IQ_INDUSTRY",$D72,,,, "USD")</f>
        <v>Automobiles</v>
      </c>
      <c r="D72" s="2" t="str">
        <f t="shared" si="0"/>
        <v>CQ22020</v>
      </c>
      <c r="E72" s="1">
        <f>_xll.ciqfunctions.udf.CIQ($B72, "IQ_TOTAL_REV", $D72,,,, "USD")</f>
        <v>42677.811840000002</v>
      </c>
      <c r="F72" s="1">
        <f>_xll.ciqfunctions.udf.CIQ($B72, "IQ_NI",$D72,,,,  "USD")</f>
        <v>1473.4562599999999</v>
      </c>
      <c r="G72" s="1">
        <f>_xll.ciqfunctions.udf.CIQ($B72, "IQ_CASH_EQUIV", $D72,,,,  "USD")</f>
        <v>63092.504119999998</v>
      </c>
      <c r="H72" s="1">
        <f>_xll.ciqfunctions.udf.CIQ($B72, "IQ_CASH_ST_INVEST", $D72,,,,  "USD")</f>
        <v>81279.048680000007</v>
      </c>
      <c r="I72" s="1">
        <f>_xll.ciqfunctions.udf.CIQ($B72, "IQ_TOTAL_CA", $D72,,,,  "USD")</f>
        <v>189629.80312</v>
      </c>
      <c r="J72" s="1">
        <f>_xll.ciqfunctions.udf.CIQ($B72, "IQ_TOTAL_ASSETS",$D72,,,,  "USD")</f>
        <v>518691.86219000001</v>
      </c>
      <c r="K72" s="1">
        <f>_xll.ciqfunctions.udf.CIQ($B72, "IQ_TOTAL_CL", $D72,,,,  "USD")</f>
        <v>175386.77601999999</v>
      </c>
      <c r="L72" s="1">
        <f>_xll.ciqfunctions.udf.CIQ($B72, "IQ_TOTAL_LIAB", $D72,,,,  "USD")</f>
        <v>319182.87172</v>
      </c>
      <c r="M72" s="1">
        <f>_xll.ciqfunctions.udf.CIQ($B72, "IQ_PREF_EQUITY",$D72,,,,  "USD")</f>
        <v>0</v>
      </c>
      <c r="N72" s="1">
        <f>_xll.ciqfunctions.udf.CIQ($B72, "IQ_TOTAL_COMMON_EQUITY",$D72,,,,  "USD")</f>
        <v>192146.14319</v>
      </c>
      <c r="O72" s="1">
        <f>_xll.ciqfunctions.udf.CIQ($B72, "IQ_APIC", $D72,,,,  "USD")</f>
        <v>4680.0832700000001</v>
      </c>
      <c r="P72" s="1">
        <f>_xll.ciqfunctions.udf.CIQ($B72, "IQ_TOTAL_ASSETS", $D72,,,,  "USD")</f>
        <v>518691.86219000001</v>
      </c>
      <c r="Q72" s="1">
        <f>_xll.ciqfunctions.udf.CIQ($B72, "IQ_RE", $D72,,,,  "USD")</f>
        <v>204759.81854000001</v>
      </c>
      <c r="R72" s="1">
        <f>_xll.ciqfunctions.udf.CIQ($B72, "IQ_TOTAL_EQUITY", $D72,,,,  "USD")</f>
        <v>199508.99046999999</v>
      </c>
      <c r="S72" s="1">
        <f>_xll.ciqfunctions.udf.CIQ($B72, "IQ_TOTAL_OUTSTANDING_FILING_DATE", $D72,,,,  "USD")</f>
        <v>13979.811960000001</v>
      </c>
      <c r="T72" s="1">
        <f>_xll.ciqfunctions.udf.CIQ($B72, "IQ_TOTAL_DEBT", $D72,,,,  "USD")</f>
        <v>222744.16094</v>
      </c>
      <c r="U72" s="1">
        <f>_xll.ciqfunctions.udf.CIQ($B72, "IQ_PREF_DIV_OTHER",$D72,,,,  "USD")</f>
        <v>0</v>
      </c>
      <c r="V72" s="1">
        <f>_xll.ciqfunctions.udf.CIQ($B72, "IQ_COGS",$D72,,,,  "USD")</f>
        <v>37581.218809999998</v>
      </c>
      <c r="W72" s="1">
        <f>_xll.ciqfunctions.udf.CIQ($B72, "IQ_AP",$D72,,,,  "USD")</f>
        <v>25339.045190000001</v>
      </c>
      <c r="X72" s="1">
        <f>_xll.ciqfunctions.udf.CIQ($B72, "IQ_AR", $D72,,,,  "USD")</f>
        <v>77322.878500000006</v>
      </c>
      <c r="Y72" s="1">
        <f>_xll.ciqfunctions.udf.CIQ($B72, "IQ_INVENTORY", $D72,,,,  "USD")</f>
        <v>22719.628209999999</v>
      </c>
      <c r="Z72">
        <f>_xll.ciqfunctions.udf.CIQ($B72, "IQ_SGA", $D72,,,,  "USD")</f>
        <v>4967.4686000000002</v>
      </c>
      <c r="AA72">
        <f>_xll.ciqfunctions.udf.CIQ($B72, "IQ_TOTAL_REV_1YR_ANN_GROWTH", $D72,,,,  "USD")</f>
        <v>-39.828200000000002</v>
      </c>
      <c r="AB72">
        <f>_xll.ciqfunctions.udf.CIQ($B72, "IQ_DA", $D72,,,,  "USD")</f>
        <v>0</v>
      </c>
      <c r="AC72">
        <f>_xll.ciqfunctions.udf.CIQ($B72, "IQ_NET_INTEREST_EXP",$D72,,,,  "USD")</f>
        <v>1064.8034299999999</v>
      </c>
      <c r="AD72">
        <f>_xll.ciqfunctions.udf.CIQ($B72, "IQ_NET_WORKING_CAP",$D72,,,,  "USD")</f>
        <v>39160.312209999996</v>
      </c>
      <c r="AE72">
        <f>_xll.ciqfunctions.udf.CIQ($B72, "IQ_CAPEX",$D72,,,,  "USD")</f>
        <v>-6911.1622500000003</v>
      </c>
      <c r="AF72" s="1" t="str">
        <f>_xll.ciqfunctions.udf.CIQ($B72, "IQ_CEO_NAME", $D72,,,,  "USD")</f>
        <v>Sato, Koji</v>
      </c>
      <c r="AG72">
        <f>_xll.ciqfunctions.udf.CIQ($B72, "IQ_INC_TAX",$D72,,,,  "USD")</f>
        <v>-289.54667999999998</v>
      </c>
      <c r="AH72" t="str">
        <f>_xll.ciqfunctions.udf.CIQ($B72, "IQ_EFFECT_TAX_RATE",$D72,,,,  "USD")</f>
        <v>NM</v>
      </c>
    </row>
    <row r="73" spans="1:34" x14ac:dyDescent="0.25">
      <c r="A73" t="str">
        <f>_xll.ciqfunctions.udf.CIQ(B73,"IQ_COMPANY_NAME",A$1)</f>
        <v>Toyota Motor Corporation</v>
      </c>
      <c r="B73" s="3" t="s">
        <v>6</v>
      </c>
      <c r="C73" s="1" t="str">
        <f>_xll.ciqfunctions.udf.CIQ($B73, "IQ_INDUSTRY",$D73,,,, "USD")</f>
        <v>Automobiles</v>
      </c>
      <c r="D73" s="2" t="str">
        <f t="shared" si="0"/>
        <v>CQ12020</v>
      </c>
      <c r="E73" s="1">
        <f>_xll.ciqfunctions.udf.CIQ($B73, "IQ_TOTAL_REV", $D73,,,, "USD")</f>
        <v>65392.681700000001</v>
      </c>
      <c r="F73" s="1">
        <f>_xll.ciqfunctions.udf.CIQ($B73, "IQ_NI",$D73,,,,  "USD")</f>
        <v>214.95884000000001</v>
      </c>
      <c r="G73" s="1">
        <f>_xll.ciqfunctions.udf.CIQ($B73, "IQ_CASH_EQUIV", $D73,,,,  "USD")</f>
        <v>24929.184659999999</v>
      </c>
      <c r="H73" s="1">
        <f>_xll.ciqfunctions.udf.CIQ($B73, "IQ_CASH_ST_INVEST", $D73,,,,  "USD")</f>
        <v>25911.731500000002</v>
      </c>
      <c r="I73" s="1">
        <f>_xll.ciqfunctions.udf.CIQ($B73, "IQ_TOTAL_CA", $D73,,,,  "USD")</f>
        <v>176235.76613</v>
      </c>
      <c r="J73" s="1">
        <f>_xll.ciqfunctions.udf.CIQ($B73, "IQ_TOTAL_ASSETS",$D73,,,,  "USD")</f>
        <v>501592.58731999999</v>
      </c>
      <c r="K73" s="1">
        <f>_xll.ciqfunctions.udf.CIQ($B73, "IQ_TOTAL_CL", $D73,,,,  "USD")</f>
        <v>168604.76448000001</v>
      </c>
      <c r="L73" s="1">
        <f>_xll.ciqfunctions.udf.CIQ($B73, "IQ_TOTAL_LIAB", $D73,,,,  "USD")</f>
        <v>303278.30858999997</v>
      </c>
      <c r="M73" s="1">
        <f>_xll.ciqfunctions.udf.CIQ($B73, "IQ_PREF_EQUITY",$D73,,,,  "USD")</f>
        <v>0</v>
      </c>
      <c r="N73" s="1">
        <f>_xll.ciqfunctions.udf.CIQ($B73, "IQ_TOTAL_COMMON_EQUITY",$D73,,,,  "USD")</f>
        <v>191621.80058000001</v>
      </c>
      <c r="O73" s="1">
        <f>_xll.ciqfunctions.udf.CIQ($B73, "IQ_APIC", $D73,,,,  "USD")</f>
        <v>4547.6294399999997</v>
      </c>
      <c r="P73" s="1">
        <f>_xll.ciqfunctions.udf.CIQ($B73, "IQ_TOTAL_ASSETS", $D73,,,,  "USD")</f>
        <v>501592.58731999999</v>
      </c>
      <c r="Q73" s="1">
        <f>_xll.ciqfunctions.udf.CIQ($B73, "IQ_RE", $D73,,,,  "USD")</f>
        <v>206632.42378000001</v>
      </c>
      <c r="R73" s="1">
        <f>_xll.ciqfunctions.udf.CIQ($B73, "IQ_TOTAL_EQUITY", $D73,,,,  "USD")</f>
        <v>198314.27872999999</v>
      </c>
      <c r="S73" s="1">
        <f>_xll.ciqfunctions.udf.CIQ($B73, "IQ_TOTAL_OUTSTANDING_FILING_DATE", $D73,,,,  "USD")</f>
        <v>13830.76266</v>
      </c>
      <c r="T73" s="1">
        <f>_xll.ciqfunctions.udf.CIQ($B73, "IQ_TOTAL_DEBT", $D73,,,,  "USD")</f>
        <v>202236.94764999999</v>
      </c>
      <c r="U73" s="1">
        <f>_xll.ciqfunctions.udf.CIQ($B73, "IQ_PREF_DIV_OTHER",$D73,,,,  "USD")</f>
        <v>-120.47174</v>
      </c>
      <c r="V73" s="1">
        <f>_xll.ciqfunctions.udf.CIQ($B73, "IQ_COGS",$D73,,,,  "USD")</f>
        <v>50884.530599999998</v>
      </c>
      <c r="W73" s="1">
        <f>_xll.ciqfunctions.udf.CIQ($B73, "IQ_AP",$D73,,,,  "USD")</f>
        <v>21880.867569999999</v>
      </c>
      <c r="X73" s="1">
        <f>_xll.ciqfunctions.udf.CIQ($B73, "IQ_AR", $D73,,,,  "USD")</f>
        <v>19409.268410000001</v>
      </c>
      <c r="Y73" s="1">
        <f>_xll.ciqfunctions.udf.CIQ($B73, "IQ_INVENTORY", $D73,,,,  "USD")</f>
        <v>23548.745569999999</v>
      </c>
      <c r="Z73">
        <f>_xll.ciqfunctions.udf.CIQ($B73, "IQ_SGA", $D73,,,,  "USD")</f>
        <v>7934.1837599999999</v>
      </c>
      <c r="AA73">
        <f>_xll.ciqfunctions.udf.CIQ($B73, "IQ_TOTAL_REV_1YR_ANN_GROWTH", $D73,,,,  "USD")</f>
        <v>-9.2096</v>
      </c>
      <c r="AB73">
        <f>_xll.ciqfunctions.udf.CIQ($B73, "IQ_DA", $D73,,,,  "USD")</f>
        <v>0</v>
      </c>
      <c r="AC73">
        <f>_xll.ciqfunctions.udf.CIQ($B73, "IQ_NET_INTEREST_EXP",$D73,,,,  "USD")</f>
        <v>124.93263</v>
      </c>
      <c r="AD73">
        <f>_xll.ciqfunctions.udf.CIQ($B73, "IQ_NET_WORKING_CAP",$D73,,,,  "USD")</f>
        <v>-17569.144540000001</v>
      </c>
      <c r="AE73">
        <f>_xll.ciqfunctions.udf.CIQ($B73, "IQ_CAPEX",$D73,,,,  "USD")</f>
        <v>-6112.1264600000004</v>
      </c>
      <c r="AF73" s="1" t="str">
        <f>_xll.ciqfunctions.udf.CIQ($B73, "IQ_CEO_NAME", $D73,,,,  "USD")</f>
        <v>Sato, Koji</v>
      </c>
      <c r="AG73">
        <f>_xll.ciqfunctions.udf.CIQ($B73, "IQ_INC_TAX",$D73,,,,  "USD")</f>
        <v>-545.82631000000003</v>
      </c>
      <c r="AH73" t="str">
        <f>_xll.ciqfunctions.udf.CIQ($B73, "IQ_EFFECT_TAX_RATE",$D73,,,,  "USD")</f>
        <v>NM</v>
      </c>
    </row>
    <row r="74" spans="1:34" x14ac:dyDescent="0.25">
      <c r="A74" t="str">
        <f>_xll.ciqfunctions.udf.CIQ(B74,"IQ_COMPANY_NAME",A$1)</f>
        <v>Toyota Motor Corporation</v>
      </c>
      <c r="B74" s="3" t="s">
        <v>6</v>
      </c>
      <c r="C74" s="1" t="str">
        <f>_xll.ciqfunctions.udf.CIQ($B74, "IQ_INDUSTRY",$D74,,,, "USD")</f>
        <v>Automobiles</v>
      </c>
      <c r="D74" s="2" t="str">
        <f t="shared" si="0"/>
        <v>CQ42019</v>
      </c>
      <c r="E74" s="1">
        <f>_xll.ciqfunctions.udf.CIQ($B74, "IQ_TOTAL_REV", $D74,,,, "USD")</f>
        <v>69421.947669999994</v>
      </c>
      <c r="F74" s="1">
        <f>_xll.ciqfunctions.udf.CIQ($B74, "IQ_NI",$D74,,,,  "USD")</f>
        <v>6791.07816</v>
      </c>
      <c r="G74" s="1">
        <f>_xll.ciqfunctions.udf.CIQ($B74, "IQ_CASH_EQUIV", $D74,,,,  "USD")</f>
        <v>34590.94384</v>
      </c>
      <c r="H74" s="1">
        <f>_xll.ciqfunctions.udf.CIQ($B74, "IQ_CASH_ST_INVEST", $D74,,,,  "USD")</f>
        <v>55852.075470000003</v>
      </c>
      <c r="I74" s="1">
        <f>_xll.ciqfunctions.udf.CIQ($B74, "IQ_TOTAL_CA", $D74,,,,  "USD")</f>
        <v>177133.53349</v>
      </c>
      <c r="J74" s="1">
        <f>_xll.ciqfunctions.udf.CIQ($B74, "IQ_TOTAL_ASSETS",$D74,,,,  "USD")</f>
        <v>495055.38478999998</v>
      </c>
      <c r="K74" s="1">
        <f>_xll.ciqfunctions.udf.CIQ($B74, "IQ_TOTAL_CL", $D74,,,,  "USD")</f>
        <v>166842.86480000001</v>
      </c>
      <c r="L74" s="1">
        <f>_xll.ciqfunctions.udf.CIQ($B74, "IQ_TOTAL_LIAB", $D74,,,,  "USD")</f>
        <v>301529.56037000002</v>
      </c>
      <c r="M74" s="1">
        <f>_xll.ciqfunctions.udf.CIQ($B74, "IQ_PREF_EQUITY",$D74,,,,  "USD")</f>
        <v>0</v>
      </c>
      <c r="N74" s="1">
        <f>_xll.ciqfunctions.udf.CIQ($B74, "IQ_TOTAL_COMMON_EQUITY",$D74,,,,  "USD")</f>
        <v>186842.87401999999</v>
      </c>
      <c r="O74" s="1">
        <f>_xll.ciqfunctions.udf.CIQ($B74, "IQ_APIC", $D74,,,,  "USD")</f>
        <v>4484.7759900000001</v>
      </c>
      <c r="P74" s="1">
        <f>_xll.ciqfunctions.udf.CIQ($B74, "IQ_TOTAL_ASSETS", $D74,,,,  "USD")</f>
        <v>495055.38478999998</v>
      </c>
      <c r="Q74" s="1">
        <f>_xll.ciqfunctions.udf.CIQ($B74, "IQ_RE", $D74,,,,  "USD")</f>
        <v>215029.50047</v>
      </c>
      <c r="R74" s="1">
        <f>_xll.ciqfunctions.udf.CIQ($B74, "IQ_TOTAL_EQUITY", $D74,,,,  "USD")</f>
        <v>193525.82441999999</v>
      </c>
      <c r="S74" s="1">
        <f>_xll.ciqfunctions.udf.CIQ($B74, "IQ_TOTAL_OUTSTANDING_FILING_DATE", $D74,,,,  "USD")</f>
        <v>13900.244860000001</v>
      </c>
      <c r="T74" s="1">
        <f>_xll.ciqfunctions.udf.CIQ($B74, "IQ_TOTAL_DEBT", $D74,,,,  "USD")</f>
        <v>198251.68178000001</v>
      </c>
      <c r="U74" s="1">
        <f>_xll.ciqfunctions.udf.CIQ($B74, "IQ_PREF_DIV_OTHER",$D74,,,,  "USD")</f>
        <v>39.760019999999997</v>
      </c>
      <c r="V74" s="1">
        <f>_xll.ciqfunctions.udf.CIQ($B74, "IQ_COGS",$D74,,,,  "USD")</f>
        <v>53258.315979999999</v>
      </c>
      <c r="W74" s="1">
        <f>_xll.ciqfunctions.udf.CIQ($B74, "IQ_AP",$D74,,,,  "USD")</f>
        <v>21175.041659999999</v>
      </c>
      <c r="X74" s="1">
        <f>_xll.ciqfunctions.udf.CIQ($B74, "IQ_AR", $D74,,,,  "USD")</f>
        <v>19404.93391</v>
      </c>
      <c r="Y74" s="1">
        <f>_xll.ciqfunctions.udf.CIQ($B74, "IQ_INVENTORY", $D74,,,,  "USD")</f>
        <v>22391.131539999998</v>
      </c>
      <c r="Z74">
        <f>_xll.ciqfunctions.udf.CIQ($B74, "IQ_SGA", $D74,,,,  "USD")</f>
        <v>6822.6303699999999</v>
      </c>
      <c r="AA74">
        <f>_xll.ciqfunctions.udf.CIQ($B74, "IQ_TOTAL_REV_1YR_ANN_GROWTH", $D74,,,,  "USD")</f>
        <v>-3.2938999999999998</v>
      </c>
      <c r="AB74">
        <f>_xll.ciqfunctions.udf.CIQ($B74, "IQ_DA", $D74,,,,  "USD")</f>
        <v>0</v>
      </c>
      <c r="AC74">
        <f>_xll.ciqfunctions.udf.CIQ($B74, "IQ_NET_INTEREST_EXP",$D74,,,,  "USD")</f>
        <v>580.99689999999998</v>
      </c>
      <c r="AD74">
        <f>_xll.ciqfunctions.udf.CIQ($B74, "IQ_NET_WORKING_CAP",$D74,,,,  "USD")</f>
        <v>47193.831310000001</v>
      </c>
      <c r="AE74">
        <f>_xll.ciqfunctions.udf.CIQ($B74, "IQ_CAPEX",$D74,,,,  "USD")</f>
        <v>-7977.8978200000001</v>
      </c>
      <c r="AF74" s="1" t="str">
        <f>_xll.ciqfunctions.udf.CIQ($B74, "IQ_CEO_NAME", $D74,,,,  "USD")</f>
        <v>Sato, Koji</v>
      </c>
      <c r="AG74">
        <f>_xll.ciqfunctions.udf.CIQ($B74, "IQ_INC_TAX",$D74,,,,  "USD")</f>
        <v>2446.7090600000001</v>
      </c>
      <c r="AH74">
        <f>_xll.ciqfunctions.udf.CIQ($B74, "IQ_EFFECT_TAX_RATE",$D74,,,,  "USD")</f>
        <v>25.8215</v>
      </c>
    </row>
    <row r="75" spans="1:34" x14ac:dyDescent="0.25">
      <c r="A75" t="str">
        <f>_xll.ciqfunctions.udf.CIQ(B75,"IQ_COMPANY_NAME",A$1)</f>
        <v>Toyota Motor Corporation</v>
      </c>
      <c r="B75" s="3" t="s">
        <v>6</v>
      </c>
      <c r="C75" s="1" t="str">
        <f>_xll.ciqfunctions.udf.CIQ($B75, "IQ_INDUSTRY",$D75,,,, "USD")</f>
        <v>Automobiles</v>
      </c>
      <c r="D75" s="2" t="str">
        <f t="shared" si="0"/>
        <v>CQ32019</v>
      </c>
      <c r="E75" s="1">
        <f>_xll.ciqfunctions.udf.CIQ($B75, "IQ_TOTAL_REV", $D75,,,, "USD")</f>
        <v>70675.289879999997</v>
      </c>
      <c r="F75" s="1">
        <f>_xll.ciqfunctions.udf.CIQ($B75, "IQ_NI",$D75,,,,  "USD")</f>
        <v>5476.7839599999998</v>
      </c>
      <c r="G75" s="1">
        <f>_xll.ciqfunctions.udf.CIQ($B75, "IQ_CASH_EQUIV", $D75,,,,  "USD")</f>
        <v>49164.886489999997</v>
      </c>
      <c r="H75" s="1">
        <f>_xll.ciqfunctions.udf.CIQ($B75, "IQ_CASH_ST_INVEST", $D75,,,,  "USD")</f>
        <v>57273.08973</v>
      </c>
      <c r="I75" s="1">
        <f>_xll.ciqfunctions.udf.CIQ($B75, "IQ_TOTAL_CA", $D75,,,,  "USD")</f>
        <v>175561.01014999999</v>
      </c>
      <c r="J75" s="1">
        <f>_xll.ciqfunctions.udf.CIQ($B75, "IQ_TOTAL_ASSETS",$D75,,,,  "USD")</f>
        <v>483288.26792000001</v>
      </c>
      <c r="K75" s="1">
        <f>_xll.ciqfunctions.udf.CIQ($B75, "IQ_TOTAL_CL", $D75,,,,  "USD")</f>
        <v>165896.59140999999</v>
      </c>
      <c r="L75" s="1">
        <f>_xll.ciqfunctions.udf.CIQ($B75, "IQ_TOTAL_LIAB", $D75,,,,  "USD")</f>
        <v>293631.46042999998</v>
      </c>
      <c r="M75" s="1">
        <f>_xll.ciqfunctions.udf.CIQ($B75, "IQ_PREF_EQUITY",$D75,,,,  "USD")</f>
        <v>0</v>
      </c>
      <c r="N75" s="1">
        <f>_xll.ciqfunctions.udf.CIQ($B75, "IQ_TOTAL_COMMON_EQUITY",$D75,,,,  "USD")</f>
        <v>183135.28427</v>
      </c>
      <c r="O75" s="1">
        <f>_xll.ciqfunctions.udf.CIQ($B75, "IQ_APIC", $D75,,,,  "USD")</f>
        <v>0</v>
      </c>
      <c r="P75" s="1">
        <f>_xll.ciqfunctions.udf.CIQ($B75, "IQ_TOTAL_ASSETS", $D75,,,,  "USD")</f>
        <v>483288.26792000001</v>
      </c>
      <c r="Q75" s="1">
        <f>_xll.ciqfunctions.udf.CIQ($B75, "IQ_RE", $D75,,,,  "USD")</f>
        <v>0</v>
      </c>
      <c r="R75" s="1">
        <f>_xll.ciqfunctions.udf.CIQ($B75, "IQ_TOTAL_EQUITY", $D75,,,,  "USD")</f>
        <v>189656.80749000001</v>
      </c>
      <c r="S75" s="1">
        <f>_xll.ciqfunctions.udf.CIQ($B75, "IQ_TOTAL_OUTSTANDING_FILING_DATE", $D75,,,,  "USD")</f>
        <v>13945.41281</v>
      </c>
      <c r="T75" s="1">
        <f>_xll.ciqfunctions.udf.CIQ($B75, "IQ_TOTAL_DEBT", $D75,,,,  "USD")</f>
        <v>184951.89590999999</v>
      </c>
      <c r="U75" s="1">
        <f>_xll.ciqfunctions.udf.CIQ($B75, "IQ_PREF_DIV_OTHER",$D75,,,,  "USD")</f>
        <v>79.949669999999998</v>
      </c>
      <c r="V75" s="1">
        <f>_xll.ciqfunctions.udf.CIQ($B75, "IQ_COGS",$D75,,,,  "USD")</f>
        <v>52087.323700000001</v>
      </c>
      <c r="W75" s="1">
        <f>_xll.ciqfunctions.udf.CIQ($B75, "IQ_AP",$D75,,,,  "USD")</f>
        <v>23558.833930000001</v>
      </c>
      <c r="X75" s="1">
        <f>_xll.ciqfunctions.udf.CIQ($B75, "IQ_AR", $D75,,,,  "USD")</f>
        <v>81286.892999999996</v>
      </c>
      <c r="Y75" s="1">
        <f>_xll.ciqfunctions.udf.CIQ($B75, "IQ_INVENTORY", $D75,,,,  "USD")</f>
        <v>23840.28602</v>
      </c>
      <c r="Z75">
        <f>_xll.ciqfunctions.udf.CIQ($B75, "IQ_SGA", $D75,,,,  "USD")</f>
        <v>6408.5371800000003</v>
      </c>
      <c r="AA75">
        <f>_xll.ciqfunctions.udf.CIQ($B75, "IQ_TOTAL_REV_1YR_ANN_GROWTH", $D75,,,,  "USD")</f>
        <v>4.4893000000000001</v>
      </c>
      <c r="AB75">
        <f>_xll.ciqfunctions.udf.CIQ($B75, "IQ_DA", $D75,,,,  "USD")</f>
        <v>0</v>
      </c>
      <c r="AC75">
        <f>_xll.ciqfunctions.udf.CIQ($B75, "IQ_NET_INTEREST_EXP",$D75,,,,  "USD")</f>
        <v>382.40219999999999</v>
      </c>
      <c r="AD75">
        <f>_xll.ciqfunctions.udf.CIQ($B75, "IQ_NET_WORKING_CAP",$D75,,,,  "USD")</f>
        <v>41682.875529999998</v>
      </c>
      <c r="AE75">
        <f>_xll.ciqfunctions.udf.CIQ($B75, "IQ_CAPEX",$D75,,,,  "USD")</f>
        <v>-8496.3967400000001</v>
      </c>
      <c r="AF75" s="1" t="str">
        <f>_xll.ciqfunctions.udf.CIQ($B75, "IQ_CEO_NAME", $D75,,,,  "USD")</f>
        <v>Sato, Koji</v>
      </c>
      <c r="AG75">
        <f>_xll.ciqfunctions.udf.CIQ($B75, "IQ_INC_TAX",$D75,,,,  "USD")</f>
        <v>2081.7166999999999</v>
      </c>
      <c r="AH75">
        <f>_xll.ciqfunctions.udf.CIQ($B75, "IQ_EFFECT_TAX_RATE",$D75,,,,  "USD")</f>
        <v>26.8476</v>
      </c>
    </row>
    <row r="76" spans="1:34" x14ac:dyDescent="0.25">
      <c r="A76" t="str">
        <f>_xll.ciqfunctions.udf.CIQ(B76,"IQ_COMPANY_NAME",A$1)</f>
        <v>Toyota Motor Corporation</v>
      </c>
      <c r="B76" s="3" t="s">
        <v>6</v>
      </c>
      <c r="C76" s="1" t="str">
        <f>_xll.ciqfunctions.udf.CIQ($B76, "IQ_INDUSTRY",$D76,,,, "USD")</f>
        <v>Automobiles</v>
      </c>
      <c r="D76" s="2" t="str">
        <f t="shared" si="0"/>
        <v>CQ22019</v>
      </c>
      <c r="E76" s="1">
        <f>_xll.ciqfunctions.udf.CIQ($B76, "IQ_TOTAL_REV", $D76,,,, "USD")</f>
        <v>70938.360209999999</v>
      </c>
      <c r="F76" s="1">
        <f>_xll.ciqfunctions.udf.CIQ($B76, "IQ_NI",$D76,,,,  "USD")</f>
        <v>6336.44769</v>
      </c>
      <c r="G76" s="1">
        <f>_xll.ciqfunctions.udf.CIQ($B76, "IQ_CASH_EQUIV", $D76,,,,  "USD")</f>
        <v>48511.194560000004</v>
      </c>
      <c r="H76" s="1">
        <f>_xll.ciqfunctions.udf.CIQ($B76, "IQ_CASH_ST_INVEST", $D76,,,,  "USD")</f>
        <v>57528.757490000004</v>
      </c>
      <c r="I76" s="1">
        <f>_xll.ciqfunctions.udf.CIQ($B76, "IQ_TOTAL_CA", $D76,,,,  "USD")</f>
        <v>178935.24507999999</v>
      </c>
      <c r="J76" s="1">
        <f>_xll.ciqfunctions.udf.CIQ($B76, "IQ_TOTAL_ASSETS",$D76,,,,  "USD")</f>
        <v>483531.44738000003</v>
      </c>
      <c r="K76" s="1">
        <f>_xll.ciqfunctions.udf.CIQ($B76, "IQ_TOTAL_CL", $D76,,,,  "USD")</f>
        <v>166087.52945999999</v>
      </c>
      <c r="L76" s="1">
        <f>_xll.ciqfunctions.udf.CIQ($B76, "IQ_TOTAL_LIAB", $D76,,,,  "USD")</f>
        <v>295739.96980999998</v>
      </c>
      <c r="M76" s="1">
        <f>_xll.ciqfunctions.udf.CIQ($B76, "IQ_PREF_EQUITY",$D76,,,,  "USD")</f>
        <v>0</v>
      </c>
      <c r="N76" s="1">
        <f>_xll.ciqfunctions.udf.CIQ($B76, "IQ_TOTAL_COMMON_EQUITY",$D76,,,,  "USD")</f>
        <v>181172.52304</v>
      </c>
      <c r="O76" s="1">
        <f>_xll.ciqfunctions.udf.CIQ($B76, "IQ_APIC", $D76,,,,  "USD")</f>
        <v>0</v>
      </c>
      <c r="P76" s="1">
        <f>_xll.ciqfunctions.udf.CIQ($B76, "IQ_TOTAL_ASSETS", $D76,,,,  "USD")</f>
        <v>483531.44738000003</v>
      </c>
      <c r="Q76" s="1">
        <f>_xll.ciqfunctions.udf.CIQ($B76, "IQ_RE", $D76,,,,  "USD")</f>
        <v>0</v>
      </c>
      <c r="R76" s="1">
        <f>_xll.ciqfunctions.udf.CIQ($B76, "IQ_TOTAL_EQUITY", $D76,,,,  "USD")</f>
        <v>187791.47756999999</v>
      </c>
      <c r="S76" s="1">
        <f>_xll.ciqfunctions.udf.CIQ($B76, "IQ_TOTAL_OUTSTANDING_FILING_DATE", $D76,,,,  "USD")</f>
        <v>14121.67964</v>
      </c>
      <c r="T76" s="1">
        <f>_xll.ciqfunctions.udf.CIQ($B76, "IQ_TOTAL_DEBT", $D76,,,,  "USD")</f>
        <v>186939.18828</v>
      </c>
      <c r="U76" s="1">
        <f>_xll.ciqfunctions.udf.CIQ($B76, "IQ_PREF_DIV_OTHER",$D76,,,,  "USD")</f>
        <v>40.08907</v>
      </c>
      <c r="V76" s="1">
        <f>_xll.ciqfunctions.udf.CIQ($B76, "IQ_COGS",$D76,,,,  "USD")</f>
        <v>57615.532090000001</v>
      </c>
      <c r="W76" s="1">
        <f>_xll.ciqfunctions.udf.CIQ($B76, "IQ_AP",$D76,,,,  "USD")</f>
        <v>22861.289140000001</v>
      </c>
      <c r="X76" s="1">
        <f>_xll.ciqfunctions.udf.CIQ($B76, "IQ_AR", $D76,,,,  "USD")</f>
        <v>82415.931530000002</v>
      </c>
      <c r="Y76" s="1">
        <f>_xll.ciqfunctions.udf.CIQ($B76, "IQ_INVENTORY", $D76,,,,  "USD")</f>
        <v>25403.720880000001</v>
      </c>
      <c r="Z76">
        <f>_xll.ciqfunctions.udf.CIQ($B76, "IQ_SGA", $D76,,,,  "USD")</f>
        <v>6439.2078099999999</v>
      </c>
      <c r="AA76">
        <f>_xll.ciqfunctions.udf.CIQ($B76, "IQ_TOTAL_REV_1YR_ANN_GROWTH", $D76,,,,  "USD")</f>
        <v>3.8485</v>
      </c>
      <c r="AB76">
        <f>_xll.ciqfunctions.udf.CIQ($B76, "IQ_DA", $D76,,,,  "USD")</f>
        <v>0</v>
      </c>
      <c r="AC76">
        <f>_xll.ciqfunctions.udf.CIQ($B76, "IQ_NET_INTEREST_EXP",$D76,,,,  "USD")</f>
        <v>649.81214</v>
      </c>
      <c r="AD76">
        <f>_xll.ciqfunctions.udf.CIQ($B76, "IQ_NET_WORKING_CAP",$D76,,,,  "USD")</f>
        <v>44385.889470000002</v>
      </c>
      <c r="AE76">
        <f>_xll.ciqfunctions.udf.CIQ($B76, "IQ_CAPEX",$D76,,,,  "USD")</f>
        <v>-9263.73819</v>
      </c>
      <c r="AF76" s="1" t="str">
        <f>_xll.ciqfunctions.udf.CIQ($B76, "IQ_CEO_NAME", $D76,,,,  "USD")</f>
        <v>Sato, Koji</v>
      </c>
      <c r="AG76">
        <f>_xll.ciqfunctions.udf.CIQ($B76, "IQ_INC_TAX",$D76,,,,  "USD")</f>
        <v>2315.9902099999999</v>
      </c>
      <c r="AH76">
        <f>_xll.ciqfunctions.udf.CIQ($B76, "IQ_EFFECT_TAX_RATE",$D76,,,,  "USD")</f>
        <v>26.2407</v>
      </c>
    </row>
    <row r="77" spans="1:34" x14ac:dyDescent="0.25">
      <c r="A77" t="str">
        <f>_xll.ciqfunctions.udf.CIQ(B77,"IQ_COMPANY_NAME",A$1)</f>
        <v>Toyota Motor Corporation</v>
      </c>
      <c r="B77" s="3" t="s">
        <v>6</v>
      </c>
      <c r="C77" s="1" t="str">
        <f>_xll.ciqfunctions.udf.CIQ($B77, "IQ_INDUSTRY",$D77,,,, "USD")</f>
        <v>Automobiles</v>
      </c>
      <c r="D77" s="2" t="str">
        <f t="shared" si="0"/>
        <v>CQ12019</v>
      </c>
      <c r="E77" s="1">
        <f>_xll.ciqfunctions.udf.CIQ($B77, "IQ_TOTAL_REV", $D77,,,, "USD")</f>
        <v>69940.734249999994</v>
      </c>
      <c r="F77" s="1">
        <f>_xll.ciqfunctions.udf.CIQ($B77, "IQ_NI",$D77,,,,  "USD")</f>
        <v>4147.3331500000004</v>
      </c>
      <c r="G77" s="1">
        <f>_xll.ciqfunctions.udf.CIQ($B77, "IQ_CASH_EQUIV", $D77,,,,  "USD")</f>
        <v>25180.14543</v>
      </c>
      <c r="H77" s="1">
        <f>_xll.ciqfunctions.udf.CIQ($B77, "IQ_CASH_ST_INVEST", $D77,,,,  "USD")</f>
        <v>46025.402430000002</v>
      </c>
      <c r="I77" s="1">
        <f>_xll.ciqfunctions.udf.CIQ($B77, "IQ_TOTAL_CA", $D77,,,,  "USD")</f>
        <v>170374.84362</v>
      </c>
      <c r="J77" s="1">
        <f>_xll.ciqfunctions.udf.CIQ($B77, "IQ_TOTAL_ASSETS",$D77,,,,  "USD")</f>
        <v>468702.71103000001</v>
      </c>
      <c r="K77" s="1">
        <f>_xll.ciqfunctions.udf.CIQ($B77, "IQ_TOTAL_CL", $D77,,,,  "USD")</f>
        <v>164488.20000000001</v>
      </c>
      <c r="L77" s="1">
        <f>_xll.ciqfunctions.udf.CIQ($B77, "IQ_TOTAL_LIAB", $D77,,,,  "USD")</f>
        <v>287607.71612</v>
      </c>
      <c r="M77" s="1">
        <f>_xll.ciqfunctions.udf.CIQ($B77, "IQ_PREF_EQUITY",$D77,,,,  "USD")</f>
        <v>0</v>
      </c>
      <c r="N77" s="1">
        <f>_xll.ciqfunctions.udf.CIQ($B77, "IQ_TOTAL_COMMON_EQUITY",$D77,,,,  "USD")</f>
        <v>174606.54641000001</v>
      </c>
      <c r="O77" s="1">
        <f>_xll.ciqfunctions.udf.CIQ($B77, "IQ_APIC", $D77,,,,  "USD")</f>
        <v>4396.3720300000004</v>
      </c>
      <c r="P77" s="1">
        <f>_xll.ciqfunctions.udf.CIQ($B77, "IQ_TOTAL_ASSETS", $D77,,,,  "USD")</f>
        <v>468702.71103000001</v>
      </c>
      <c r="Q77" s="1">
        <f>_xll.ciqfunctions.udf.CIQ($B77, "IQ_RE", $D77,,,,  "USD")</f>
        <v>198425.36167000001</v>
      </c>
      <c r="R77" s="1">
        <f>_xll.ciqfunctions.udf.CIQ($B77, "IQ_TOTAL_EQUITY", $D77,,,,  "USD")</f>
        <v>181094.99489999999</v>
      </c>
      <c r="S77" s="1">
        <f>_xll.ciqfunctions.udf.CIQ($B77, "IQ_TOTAL_OUTSTANDING_FILING_DATE", $D77,,,,  "USD")</f>
        <v>14162.19584</v>
      </c>
      <c r="T77" s="1">
        <f>_xll.ciqfunctions.udf.CIQ($B77, "IQ_TOTAL_DEBT", $D77,,,,  "USD")</f>
        <v>183812.33981999999</v>
      </c>
      <c r="U77" s="1">
        <f>_xll.ciqfunctions.udf.CIQ($B77, "IQ_PREF_DIV_OTHER",$D77,,,,  "USD")</f>
        <v>33.363410000000002</v>
      </c>
      <c r="V77" s="1">
        <f>_xll.ciqfunctions.udf.CIQ($B77, "IQ_COGS",$D77,,,,  "USD")</f>
        <v>55080.85744</v>
      </c>
      <c r="W77" s="1">
        <f>_xll.ciqfunctions.udf.CIQ($B77, "IQ_AP",$D77,,,,  "USD")</f>
        <v>23878.566190000001</v>
      </c>
      <c r="X77" s="1">
        <f>_xll.ciqfunctions.udf.CIQ($B77, "IQ_AR", $D77,,,,  "USD")</f>
        <v>21412.633580000002</v>
      </c>
      <c r="Y77" s="1">
        <f>_xll.ciqfunctions.udf.CIQ($B77, "IQ_INVENTORY", $D77,,,,  "USD")</f>
        <v>23972.52882</v>
      </c>
      <c r="Z77">
        <f>_xll.ciqfunctions.udf.CIQ($B77, "IQ_SGA", $D77,,,,  "USD")</f>
        <v>7052.0618700000005</v>
      </c>
      <c r="AA77">
        <f>_xll.ciqfunctions.udf.CIQ($B77, "IQ_TOTAL_REV_1YR_ANN_GROWTH", $D77,,,,  "USD")</f>
        <v>2.2103000000000002</v>
      </c>
      <c r="AB77">
        <f>_xll.ciqfunctions.udf.CIQ($B77, "IQ_DA", $D77,,,,  "USD")</f>
        <v>0</v>
      </c>
      <c r="AC77">
        <f>_xll.ciqfunctions.udf.CIQ($B77, "IQ_NET_INTEREST_EXP",$D77,,,,  "USD")</f>
        <v>248.37108000000001</v>
      </c>
      <c r="AD77">
        <f>_xll.ciqfunctions.udf.CIQ($B77, "IQ_NET_WORKING_CAP",$D77,,,,  "USD")</f>
        <v>-36645.184329999996</v>
      </c>
      <c r="AE77">
        <f>_xll.ciqfunctions.udf.CIQ($B77, "IQ_CAPEX",$D77,,,,  "USD")</f>
        <v>-7999.98171</v>
      </c>
      <c r="AF77" s="1" t="str">
        <f>_xll.ciqfunctions.udf.CIQ($B77, "IQ_CEO_NAME", $D77,,,,  "USD")</f>
        <v>Sato, Koji</v>
      </c>
      <c r="AG77">
        <f>_xll.ciqfunctions.udf.CIQ($B77, "IQ_INC_TAX",$D77,,,,  "USD")</f>
        <v>1626.25209</v>
      </c>
      <c r="AH77">
        <f>_xll.ciqfunctions.udf.CIQ($B77, "IQ_EFFECT_TAX_RATE",$D77,,,,  "USD")</f>
        <v>27.103100000000001</v>
      </c>
    </row>
    <row r="78" spans="1:34" x14ac:dyDescent="0.25">
      <c r="A78" t="str">
        <f>_xll.ciqfunctions.udf.CIQ(B78,"IQ_COMPANY_NAME",A$1)</f>
        <v>Toyota Motor Corporation</v>
      </c>
      <c r="B78" s="3" t="s">
        <v>6</v>
      </c>
      <c r="C78" s="1" t="str">
        <f>_xll.ciqfunctions.udf.CIQ($B78, "IQ_INDUSTRY",$D78,,,, "USD")</f>
        <v>Automobiles</v>
      </c>
      <c r="D78" s="2" t="str">
        <f t="shared" si="0"/>
        <v>CQ42018</v>
      </c>
      <c r="E78" s="1">
        <f>_xll.ciqfunctions.udf.CIQ($B78, "IQ_TOTAL_REV", $D78,,,, "USD")</f>
        <v>71107.341799999995</v>
      </c>
      <c r="F78" s="1">
        <f>_xll.ciqfunctions.udf.CIQ($B78, "IQ_NI",$D78,,,,  "USD")</f>
        <v>1648.9541099999999</v>
      </c>
      <c r="G78" s="1">
        <f>_xll.ciqfunctions.udf.CIQ($B78, "IQ_CASH_EQUIV", $D78,,,,  "USD")</f>
        <v>28820.48947</v>
      </c>
      <c r="H78" s="1">
        <f>_xll.ciqfunctions.udf.CIQ($B78, "IQ_CASH_ST_INVEST", $D78,,,,  "USD")</f>
        <v>47988.151149999998</v>
      </c>
      <c r="I78" s="1">
        <f>_xll.ciqfunctions.udf.CIQ($B78, "IQ_TOTAL_CA", $D78,,,,  "USD")</f>
        <v>162158.2647</v>
      </c>
      <c r="J78" s="1">
        <f>_xll.ciqfunctions.udf.CIQ($B78, "IQ_TOTAL_ASSETS",$D78,,,,  "USD")</f>
        <v>465624.50014999998</v>
      </c>
      <c r="K78" s="1">
        <f>_xll.ciqfunctions.udf.CIQ($B78, "IQ_TOTAL_CL", $D78,,,,  "USD")</f>
        <v>161976.69427000001</v>
      </c>
      <c r="L78" s="1">
        <f>_xll.ciqfunctions.udf.CIQ($B78, "IQ_TOTAL_LIAB", $D78,,,,  "USD")</f>
        <v>285329.15298999997</v>
      </c>
      <c r="M78" s="1">
        <f>_xll.ciqfunctions.udf.CIQ($B78, "IQ_PREF_EQUITY",$D78,,,,  "USD")</f>
        <v>0</v>
      </c>
      <c r="N78" s="1">
        <f>_xll.ciqfunctions.udf.CIQ($B78, "IQ_TOTAL_COMMON_EQUITY",$D78,,,,  "USD")</f>
        <v>173989.32701000001</v>
      </c>
      <c r="O78" s="1">
        <f>_xll.ciqfunctions.udf.CIQ($B78, "IQ_APIC", $D78,,,,  "USD")</f>
        <v>4441.9906199999996</v>
      </c>
      <c r="P78" s="1">
        <f>_xll.ciqfunctions.udf.CIQ($B78, "IQ_TOTAL_ASSETS", $D78,,,,  "USD")</f>
        <v>465624.50014999998</v>
      </c>
      <c r="Q78" s="1">
        <f>_xll.ciqfunctions.udf.CIQ($B78, "IQ_RE", $D78,,,,  "USD")</f>
        <v>196250.69511</v>
      </c>
      <c r="R78" s="1">
        <f>_xll.ciqfunctions.udf.CIQ($B78, "IQ_TOTAL_EQUITY", $D78,,,,  "USD")</f>
        <v>180295.34714999999</v>
      </c>
      <c r="S78" s="1">
        <f>_xll.ciqfunctions.udf.CIQ($B78, "IQ_TOTAL_OUTSTANDING_FILING_DATE", $D78,,,,  "USD")</f>
        <v>14235.30214</v>
      </c>
      <c r="T78" s="1">
        <f>_xll.ciqfunctions.udf.CIQ($B78, "IQ_TOTAL_DEBT", $D78,,,,  "USD")</f>
        <v>184369.65787</v>
      </c>
      <c r="U78" s="1">
        <f>_xll.ciqfunctions.udf.CIQ($B78, "IQ_PREF_DIV_OTHER",$D78,,,,  "USD")</f>
        <v>33.696399999999997</v>
      </c>
      <c r="V78" s="1">
        <f>_xll.ciqfunctions.udf.CIQ($B78, "IQ_COGS",$D78,,,,  "USD")</f>
        <v>54644.843489999999</v>
      </c>
      <c r="W78" s="1">
        <f>_xll.ciqfunctions.udf.CIQ($B78, "IQ_AP",$D78,,,,  "USD")</f>
        <v>21377.9611</v>
      </c>
      <c r="X78" s="1">
        <f>_xll.ciqfunctions.udf.CIQ($B78, "IQ_AR", $D78,,,,  "USD")</f>
        <v>19467.675350000001</v>
      </c>
      <c r="Y78" s="1">
        <f>_xll.ciqfunctions.udf.CIQ($B78, "IQ_INVENTORY", $D78,,,,  "USD")</f>
        <v>23288.821049999999</v>
      </c>
      <c r="Z78">
        <f>_xll.ciqfunctions.udf.CIQ($B78, "IQ_SGA", $D78,,,,  "USD")</f>
        <v>7084.2820099999999</v>
      </c>
      <c r="AA78">
        <f>_xll.ciqfunctions.udf.CIQ($B78, "IQ_TOTAL_REV_1YR_ANN_GROWTH", $D78,,,,  "USD")</f>
        <v>2.5739999999999998</v>
      </c>
      <c r="AB78">
        <f>_xll.ciqfunctions.udf.CIQ($B78, "IQ_DA", $D78,,,,  "USD")</f>
        <v>0</v>
      </c>
      <c r="AC78">
        <f>_xll.ciqfunctions.udf.CIQ($B78, "IQ_NET_INTEREST_EXP",$D78,,,,  "USD")</f>
        <v>516.97580000000005</v>
      </c>
      <c r="AD78">
        <f>_xll.ciqfunctions.udf.CIQ($B78, "IQ_NET_WORKING_CAP",$D78,,,,  "USD")</f>
        <v>41466.317300000002</v>
      </c>
      <c r="AE78">
        <f>_xll.ciqfunctions.udf.CIQ($B78, "IQ_CAPEX",$D78,,,,  "USD")</f>
        <v>-8478.0750200000002</v>
      </c>
      <c r="AF78" s="1" t="str">
        <f>_xll.ciqfunctions.udf.CIQ($B78, "IQ_CEO_NAME", $D78,,,,  "USD")</f>
        <v>Sato, Koji</v>
      </c>
      <c r="AG78">
        <f>_xll.ciqfunctions.udf.CIQ($B78, "IQ_INC_TAX",$D78,,,,  "USD")</f>
        <v>56.036090000000002</v>
      </c>
      <c r="AH78">
        <f>_xll.ciqfunctions.udf.CIQ($B78, "IQ_EFFECT_TAX_RATE",$D78,,,,  "USD")</f>
        <v>2.9380999999999999</v>
      </c>
    </row>
    <row r="79" spans="1:34" x14ac:dyDescent="0.25">
      <c r="A79" t="str">
        <f>_xll.ciqfunctions.udf.CIQ(B79,"IQ_COMPANY_NAME",A$1)</f>
        <v>Toyota Motor Corporation</v>
      </c>
      <c r="B79" s="3" t="s">
        <v>6</v>
      </c>
      <c r="C79" s="1" t="str">
        <f>_xll.ciqfunctions.udf.CIQ($B79, "IQ_INDUSTRY",$D79,,,, "USD")</f>
        <v>Automobiles</v>
      </c>
      <c r="D79" s="2" t="str">
        <f t="shared" si="0"/>
        <v>CQ32018</v>
      </c>
      <c r="E79" s="1">
        <f>_xll.ciqfunctions.udf.CIQ($B79, "IQ_TOTAL_REV", $D79,,,, "USD")</f>
        <v>64425.014810000001</v>
      </c>
      <c r="F79" s="1">
        <f>_xll.ciqfunctions.udf.CIQ($B79, "IQ_NI",$D79,,,,  "USD")</f>
        <v>5155.6239500000001</v>
      </c>
      <c r="G79" s="1">
        <f>_xll.ciqfunctions.udf.CIQ($B79, "IQ_CASH_EQUIV", $D79,,,,  "USD")</f>
        <v>39300.514439999999</v>
      </c>
      <c r="H79" s="1">
        <f>_xll.ciqfunctions.udf.CIQ($B79, "IQ_CASH_ST_INVEST", $D79,,,,  "USD")</f>
        <v>51724.446790000002</v>
      </c>
      <c r="I79" s="1">
        <f>_xll.ciqfunctions.udf.CIQ($B79, "IQ_TOTAL_CA", $D79,,,,  "USD")</f>
        <v>163246.17798000001</v>
      </c>
      <c r="J79" s="1">
        <f>_xll.ciqfunctions.udf.CIQ($B79, "IQ_TOTAL_ASSETS",$D79,,,,  "USD")</f>
        <v>462757.22434999997</v>
      </c>
      <c r="K79" s="1">
        <f>_xll.ciqfunctions.udf.CIQ($B79, "IQ_TOTAL_CL", $D79,,,,  "USD")</f>
        <v>158451.83523999999</v>
      </c>
      <c r="L79" s="1">
        <f>_xll.ciqfunctions.udf.CIQ($B79, "IQ_TOTAL_LIAB", $D79,,,,  "USD")</f>
        <v>284640.80841</v>
      </c>
      <c r="M79" s="1">
        <f>_xll.ciqfunctions.udf.CIQ($B79, "IQ_PREF_EQUITY",$D79,,,,  "USD")</f>
        <v>0</v>
      </c>
      <c r="N79" s="1">
        <f>_xll.ciqfunctions.udf.CIQ($B79, "IQ_TOTAL_COMMON_EQUITY",$D79,,,,  "USD")</f>
        <v>171929.25481000001</v>
      </c>
      <c r="O79" s="1">
        <f>_xll.ciqfunctions.udf.CIQ($B79, "IQ_APIC", $D79,,,,  "USD")</f>
        <v>0</v>
      </c>
      <c r="P79" s="1">
        <f>_xll.ciqfunctions.udf.CIQ($B79, "IQ_TOTAL_ASSETS", $D79,,,,  "USD")</f>
        <v>462757.22434999997</v>
      </c>
      <c r="Q79" s="1">
        <f>_xll.ciqfunctions.udf.CIQ($B79, "IQ_RE", $D79,,,,  "USD")</f>
        <v>0</v>
      </c>
      <c r="R79" s="1">
        <f>_xll.ciqfunctions.udf.CIQ($B79, "IQ_TOTAL_EQUITY", $D79,,,,  "USD")</f>
        <v>178116.41594000001</v>
      </c>
      <c r="S79" s="1">
        <f>_xll.ciqfunctions.udf.CIQ($B79, "IQ_TOTAL_OUTSTANDING_FILING_DATE", $D79,,,,  "USD")</f>
        <v>14346.301960000001</v>
      </c>
      <c r="T79" s="1">
        <f>_xll.ciqfunctions.udf.CIQ($B79, "IQ_TOTAL_DEBT", $D79,,,,  "USD")</f>
        <v>184037.49786999999</v>
      </c>
      <c r="U79" s="1">
        <f>_xll.ciqfunctions.udf.CIQ($B79, "IQ_PREF_DIV_OTHER",$D79,,,,  "USD")</f>
        <v>32.576990000000002</v>
      </c>
      <c r="V79" s="1">
        <f>_xll.ciqfunctions.udf.CIQ($B79, "IQ_COGS",$D79,,,,  "USD")</f>
        <v>52835.227919999998</v>
      </c>
      <c r="W79" s="1">
        <f>_xll.ciqfunctions.udf.CIQ($B79, "IQ_AP",$D79,,,,  "USD")</f>
        <v>20980.410950000001</v>
      </c>
      <c r="X79" s="1">
        <f>_xll.ciqfunctions.udf.CIQ($B79, "IQ_AR", $D79,,,,  "USD")</f>
        <v>76932.165200000003</v>
      </c>
      <c r="Y79" s="1">
        <f>_xll.ciqfunctions.udf.CIQ($B79, "IQ_INVENTORY", $D79,,,,  "USD")</f>
        <v>22765.430950000002</v>
      </c>
      <c r="Z79">
        <f>_xll.ciqfunctions.udf.CIQ($B79, "IQ_SGA", $D79,,,,  "USD")</f>
        <v>6486.3989099999999</v>
      </c>
      <c r="AA79">
        <f>_xll.ciqfunctions.udf.CIQ($B79, "IQ_TOTAL_REV_1YR_ANN_GROWTH", $D79,,,,  "USD")</f>
        <v>2.3471000000000002</v>
      </c>
      <c r="AB79">
        <f>_xll.ciqfunctions.udf.CIQ($B79, "IQ_DA", $D79,,,,  "USD")</f>
        <v>0</v>
      </c>
      <c r="AC79">
        <f>_xll.ciqfunctions.udf.CIQ($B79, "IQ_NET_INTEREST_EXP",$D79,,,,  "USD")</f>
        <v>253.12595999999999</v>
      </c>
      <c r="AD79">
        <f>_xll.ciqfunctions.udf.CIQ($B79, "IQ_NET_WORKING_CAP",$D79,,,,  "USD")</f>
        <v>39609.973839999999</v>
      </c>
      <c r="AE79">
        <f>_xll.ciqfunctions.udf.CIQ($B79, "IQ_CAPEX",$D79,,,,  "USD")</f>
        <v>-7882.1339900000003</v>
      </c>
      <c r="AF79" s="1" t="str">
        <f>_xll.ciqfunctions.udf.CIQ($B79, "IQ_CEO_NAME", $D79,,,,  "USD")</f>
        <v>Sato, Koji</v>
      </c>
      <c r="AG79">
        <f>_xll.ciqfunctions.udf.CIQ($B79, "IQ_INC_TAX",$D79,,,,  "USD")</f>
        <v>2004.0357200000001</v>
      </c>
      <c r="AH79">
        <f>_xll.ciqfunctions.udf.CIQ($B79, "IQ_EFFECT_TAX_RATE",$D79,,,,  "USD")</f>
        <v>27.0426</v>
      </c>
    </row>
    <row r="80" spans="1:34" x14ac:dyDescent="0.25">
      <c r="A80" t="str">
        <f>_xll.ciqfunctions.udf.CIQ(B80,"IQ_COMPANY_NAME",A$1)</f>
        <v>Toyota Motor Corporation</v>
      </c>
      <c r="B80" s="3" t="s">
        <v>6</v>
      </c>
      <c r="C80" s="1" t="str">
        <f>_xll.ciqfunctions.udf.CIQ($B80, "IQ_INDUSTRY",$D80,,,, "USD")</f>
        <v>Automobiles</v>
      </c>
      <c r="D80" s="2" t="str">
        <f t="shared" si="0"/>
        <v>CQ22018</v>
      </c>
      <c r="E80" s="1">
        <f>_xll.ciqfunctions.udf.CIQ($B80, "IQ_TOTAL_REV", $D80,,,, "USD")</f>
        <v>66426.680200000003</v>
      </c>
      <c r="F80" s="1">
        <f>_xll.ciqfunctions.udf.CIQ($B80, "IQ_NI",$D80,,,,  "USD")</f>
        <v>5930.2239300000001</v>
      </c>
      <c r="G80" s="1">
        <f>_xll.ciqfunctions.udf.CIQ($B80, "IQ_CASH_EQUIV", $D80,,,,  "USD")</f>
        <v>35155.279000000002</v>
      </c>
      <c r="H80" s="1">
        <f>_xll.ciqfunctions.udf.CIQ($B80, "IQ_CASH_ST_INVEST", $D80,,,,  "USD")</f>
        <v>50027.852550000003</v>
      </c>
      <c r="I80" s="1">
        <f>_xll.ciqfunctions.udf.CIQ($B80, "IQ_TOTAL_CA", $D80,,,,  "USD")</f>
        <v>162639.35016999999</v>
      </c>
      <c r="J80" s="1">
        <f>_xll.ciqfunctions.udf.CIQ($B80, "IQ_TOTAL_ASSETS",$D80,,,,  "USD")</f>
        <v>460566.13696999999</v>
      </c>
      <c r="K80" s="1">
        <f>_xll.ciqfunctions.udf.CIQ($B80, "IQ_TOTAL_CL", $D80,,,,  "USD")</f>
        <v>160891.15450999999</v>
      </c>
      <c r="L80" s="1">
        <f>_xll.ciqfunctions.udf.CIQ($B80, "IQ_TOTAL_LIAB", $D80,,,,  "USD")</f>
        <v>283455.46732</v>
      </c>
      <c r="M80" s="1">
        <f>_xll.ciqfunctions.udf.CIQ($B80, "IQ_PREF_EQUITY",$D80,,,,  "USD")</f>
        <v>0</v>
      </c>
      <c r="N80" s="1">
        <f>_xll.ciqfunctions.udf.CIQ($B80, "IQ_TOTAL_COMMON_EQUITY",$D80,,,,  "USD")</f>
        <v>170939.35042999999</v>
      </c>
      <c r="O80" s="1">
        <f>_xll.ciqfunctions.udf.CIQ($B80, "IQ_APIC", $D80,,,,  "USD")</f>
        <v>0</v>
      </c>
      <c r="P80" s="1">
        <f>_xll.ciqfunctions.udf.CIQ($B80, "IQ_TOTAL_ASSETS", $D80,,,,  "USD")</f>
        <v>460566.13696999999</v>
      </c>
      <c r="Q80" s="1">
        <f>_xll.ciqfunctions.udf.CIQ($B80, "IQ_RE", $D80,,,,  "USD")</f>
        <v>0</v>
      </c>
      <c r="R80" s="1">
        <f>_xll.ciqfunctions.udf.CIQ($B80, "IQ_TOTAL_EQUITY", $D80,,,,  "USD")</f>
        <v>177110.66965</v>
      </c>
      <c r="S80" s="1">
        <f>_xll.ciqfunctions.udf.CIQ($B80, "IQ_TOTAL_OUTSTANDING_FILING_DATE", $D80,,,,  "USD")</f>
        <v>14463.00412</v>
      </c>
      <c r="T80" s="1">
        <f>_xll.ciqfunctions.udf.CIQ($B80, "IQ_TOTAL_DEBT", $D80,,,,  "USD")</f>
        <v>182609.62327000001</v>
      </c>
      <c r="U80" s="1">
        <f>_xll.ciqfunctions.udf.CIQ($B80, "IQ_PREF_DIV_OTHER",$D80,,,,  "USD")</f>
        <v>33.354390000000002</v>
      </c>
      <c r="V80" s="1">
        <f>_xll.ciqfunctions.udf.CIQ($B80, "IQ_COGS",$D80,,,,  "USD")</f>
        <v>54025.182159999997</v>
      </c>
      <c r="W80" s="1">
        <f>_xll.ciqfunctions.udf.CIQ($B80, "IQ_AP",$D80,,,,  "USD")</f>
        <v>21568.234179999999</v>
      </c>
      <c r="X80" s="1">
        <f>_xll.ciqfunctions.udf.CIQ($B80, "IQ_AR", $D80,,,,  "USD")</f>
        <v>77522.521410000001</v>
      </c>
      <c r="Y80" s="1">
        <f>_xll.ciqfunctions.udf.CIQ($B80, "IQ_INVENTORY", $D80,,,,  "USD")</f>
        <v>22888.344290000001</v>
      </c>
      <c r="Z80">
        <f>_xll.ciqfunctions.udf.CIQ($B80, "IQ_SGA", $D80,,,,  "USD")</f>
        <v>6242.2863799999996</v>
      </c>
      <c r="AA80">
        <f>_xll.ciqfunctions.udf.CIQ($B80, "IQ_TOTAL_REV_1YR_ANN_GROWTH", $D80,,,,  "USD")</f>
        <v>4.4714</v>
      </c>
      <c r="AB80">
        <f>_xll.ciqfunctions.udf.CIQ($B80, "IQ_DA", $D80,,,,  "USD")</f>
        <v>0</v>
      </c>
      <c r="AC80">
        <f>_xll.ciqfunctions.udf.CIQ($B80, "IQ_NET_INTEREST_EXP",$D80,,,,  "USD")</f>
        <v>761.90006000000005</v>
      </c>
      <c r="AD80">
        <f>_xll.ciqfunctions.udf.CIQ($B80, "IQ_NET_WORKING_CAP",$D80,,,,  "USD")</f>
        <v>40360.683349999999</v>
      </c>
      <c r="AE80">
        <f>_xll.ciqfunctions.udf.CIQ($B80, "IQ_CAPEX",$D80,,,,  "USD")</f>
        <v>-9272.2215099999994</v>
      </c>
      <c r="AF80" s="1" t="str">
        <f>_xll.ciqfunctions.udf.CIQ($B80, "IQ_CEO_NAME", $D80,,,,  "USD")</f>
        <v>Sato, Koji</v>
      </c>
      <c r="AG80">
        <f>_xll.ciqfunctions.udf.CIQ($B80, "IQ_INC_TAX",$D80,,,,  "USD")</f>
        <v>2220.8860300000001</v>
      </c>
      <c r="AH80">
        <f>_xll.ciqfunctions.udf.CIQ($B80, "IQ_EFFECT_TAX_RATE",$D80,,,,  "USD")</f>
        <v>26.457699999999999</v>
      </c>
    </row>
    <row r="81" spans="1:34" x14ac:dyDescent="0.25">
      <c r="A81" t="str">
        <f>_xll.ciqfunctions.udf.CIQ(B81,"IQ_COMPANY_NAME",A$1)</f>
        <v>Toyota Motor Corporation</v>
      </c>
      <c r="B81" s="3" t="s">
        <v>6</v>
      </c>
      <c r="C81" s="1" t="str">
        <f>_xll.ciqfunctions.udf.CIQ($B81, "IQ_INDUSTRY",$D81,,,, "USD")</f>
        <v>Automobiles</v>
      </c>
      <c r="D81" s="2" t="str">
        <f t="shared" si="0"/>
        <v>CQ12018</v>
      </c>
      <c r="E81" s="1">
        <f>_xll.ciqfunctions.udf.CIQ($B81, "IQ_TOTAL_REV", $D81,,,, "USD")</f>
        <v>71395.286089999994</v>
      </c>
      <c r="F81" s="1">
        <f>_xll.ciqfunctions.udf.CIQ($B81, "IQ_NI",$D81,,,,  "USD")</f>
        <v>4527.1505399999996</v>
      </c>
      <c r="G81" s="1">
        <f>_xll.ciqfunctions.udf.CIQ($B81, "IQ_CASH_EQUIV", $D81,,,,  "USD")</f>
        <v>22508.58353</v>
      </c>
      <c r="H81" s="1">
        <f>_xll.ciqfunctions.udf.CIQ($B81, "IQ_CASH_ST_INVEST", $D81,,,,  "USD")</f>
        <v>45994.126750000003</v>
      </c>
      <c r="I81" s="1">
        <f>_xll.ciqfunctions.udf.CIQ($B81, "IQ_TOTAL_CA", $D81,,,,  "USD")</f>
        <v>170920.92519000001</v>
      </c>
      <c r="J81" s="1">
        <f>_xll.ciqfunctions.udf.CIQ($B81, "IQ_TOTAL_ASSETS",$D81,,,,  "USD")</f>
        <v>473690.04645000002</v>
      </c>
      <c r="K81" s="1">
        <f>_xll.ciqfunctions.udf.CIQ($B81, "IQ_TOTAL_CL", $D81,,,,  "USD")</f>
        <v>167571.12982</v>
      </c>
      <c r="L81" s="1">
        <f>_xll.ciqfunctions.udf.CIQ($B81, "IQ_TOTAL_LIAB", $D81,,,,  "USD")</f>
        <v>290741.00524999999</v>
      </c>
      <c r="M81" s="1">
        <f>_xll.ciqfunctions.udf.CIQ($B81, "IQ_PREF_EQUITY",$D81,,,,  "USD")</f>
        <v>0</v>
      </c>
      <c r="N81" s="1">
        <f>_xll.ciqfunctions.udf.CIQ($B81, "IQ_TOTAL_COMMON_EQUITY",$D81,,,,  "USD")</f>
        <v>176413.37872000001</v>
      </c>
      <c r="O81" s="1">
        <f>_xll.ciqfunctions.udf.CIQ($B81, "IQ_APIC", $D81,,,,  "USD")</f>
        <v>4590.1984199999997</v>
      </c>
      <c r="P81" s="1">
        <f>_xll.ciqfunctions.udf.CIQ($B81, "IQ_TOTAL_ASSETS", $D81,,,,  "USD")</f>
        <v>473690.04645000002</v>
      </c>
      <c r="Q81" s="1">
        <f>_xll.ciqfunctions.udf.CIQ($B81, "IQ_RE", $D81,,,,  "USD")</f>
        <v>183357.32707999999</v>
      </c>
      <c r="R81" s="1">
        <f>_xll.ciqfunctions.udf.CIQ($B81, "IQ_TOTAL_EQUITY", $D81,,,,  "USD")</f>
        <v>182949.04120000001</v>
      </c>
      <c r="S81" s="1">
        <f>_xll.ciqfunctions.udf.CIQ($B81, "IQ_TOTAL_OUTSTANDING_FILING_DATE", $D81,,,,  "USD")</f>
        <v>14549.61996</v>
      </c>
      <c r="T81" s="1">
        <f>_xll.ciqfunctions.udf.CIQ($B81, "IQ_TOTAL_DEBT", $D81,,,,  "USD")</f>
        <v>183994.26511000001</v>
      </c>
      <c r="U81" s="1">
        <f>_xll.ciqfunctions.udf.CIQ($B81, "IQ_PREF_DIV_OTHER",$D81,,,,  "USD")</f>
        <v>28.925190000000001</v>
      </c>
      <c r="V81" s="1">
        <f>_xll.ciqfunctions.udf.CIQ($B81, "IQ_COGS",$D81,,,,  "USD")</f>
        <v>54052.636619999997</v>
      </c>
      <c r="W81" s="1">
        <f>_xll.ciqfunctions.udf.CIQ($B81, "IQ_AP",$D81,,,,  "USD")</f>
        <v>24355.323410000001</v>
      </c>
      <c r="X81" s="1">
        <f>_xll.ciqfunctions.udf.CIQ($B81, "IQ_AR", $D81,,,,  "USD")</f>
        <v>20898.847559999998</v>
      </c>
      <c r="Y81" s="1">
        <f>_xll.ciqfunctions.udf.CIQ($B81, "IQ_INVENTORY", $D81,,,,  "USD")</f>
        <v>23914.025900000001</v>
      </c>
      <c r="Z81">
        <f>_xll.ciqfunctions.udf.CIQ($B81, "IQ_SGA", $D81,,,,  "USD")</f>
        <v>8266.4567700000007</v>
      </c>
      <c r="AA81">
        <f>_xll.ciqfunctions.udf.CIQ($B81, "IQ_TOTAL_REV_1YR_ANN_GROWTH", $D81,,,,  "USD")</f>
        <v>1.8818999999999999</v>
      </c>
      <c r="AB81">
        <f>_xll.ciqfunctions.udf.CIQ($B81, "IQ_DA", $D81,,,,  "USD")</f>
        <v>0</v>
      </c>
      <c r="AC81">
        <f>_xll.ciqfunctions.udf.CIQ($B81, "IQ_NET_INTEREST_EXP",$D81,,,,  "USD")</f>
        <v>219.79192</v>
      </c>
      <c r="AD81">
        <f>_xll.ciqfunctions.udf.CIQ($B81, "IQ_NET_WORKING_CAP",$D81,,,,  "USD")</f>
        <v>-38944.976190000001</v>
      </c>
      <c r="AE81">
        <f>_xll.ciqfunctions.udf.CIQ($B81, "IQ_CAPEX",$D81,,,,  "USD")</f>
        <v>-9201.9212499999994</v>
      </c>
      <c r="AF81" s="1" t="str">
        <f>_xll.ciqfunctions.udf.CIQ($B81, "IQ_CEO_NAME", $D81,,,,  "USD")</f>
        <v>Sato, Koji</v>
      </c>
      <c r="AG81">
        <f>_xll.ciqfunctions.udf.CIQ($B81, "IQ_INC_TAX",$D81,,,,  "USD")</f>
        <v>2128.8735099999999</v>
      </c>
      <c r="AH81">
        <f>_xll.ciqfunctions.udf.CIQ($B81, "IQ_EFFECT_TAX_RATE",$D81,,,,  "USD")</f>
        <v>31.033899999999999</v>
      </c>
    </row>
    <row r="82" spans="1:34" x14ac:dyDescent="0.25">
      <c r="A82" t="str">
        <f>_xll.ciqfunctions.udf.CIQ(B82,"IQ_COMPANY_NAME",A$1)</f>
        <v>Toyota Motor Corporation</v>
      </c>
      <c r="B82" s="3" t="s">
        <v>6</v>
      </c>
      <c r="C82" s="1" t="str">
        <f>_xll.ciqfunctions.udf.CIQ($B82, "IQ_INDUSTRY",$D82,,,, "USD")</f>
        <v>Automobiles</v>
      </c>
      <c r="D82" s="2" t="str">
        <f t="shared" si="0"/>
        <v>CQ42017</v>
      </c>
      <c r="E82" s="1">
        <f>_xll.ciqfunctions.udf.CIQ($B82, "IQ_TOTAL_REV", $D82,,,, "USD")</f>
        <v>67525.786779999995</v>
      </c>
      <c r="F82" s="1">
        <f>_xll.ciqfunctions.udf.CIQ($B82, "IQ_NI",$D82,,,,  "USD")</f>
        <v>8361.9567599999991</v>
      </c>
      <c r="G82" s="1">
        <f>_xll.ciqfunctions.udf.CIQ($B82, "IQ_CASH_EQUIV", $D82,,,,  "USD")</f>
        <v>35055.506699999998</v>
      </c>
      <c r="H82" s="1">
        <f>_xll.ciqfunctions.udf.CIQ($B82, "IQ_CASH_ST_INVEST", $D82,,,,  "USD")</f>
        <v>51412.092120000001</v>
      </c>
      <c r="I82" s="1">
        <f>_xll.ciqfunctions.udf.CIQ($B82, "IQ_TOTAL_CA", $D82,,,,  "USD")</f>
        <v>164288.47149</v>
      </c>
      <c r="J82" s="1">
        <f>_xll.ciqfunctions.udf.CIQ($B82, "IQ_TOTAL_ASSETS",$D82,,,,  "USD")</f>
        <v>454711.78551000002</v>
      </c>
      <c r="K82" s="1">
        <f>_xll.ciqfunctions.udf.CIQ($B82, "IQ_TOTAL_CL", $D82,,,,  "USD")</f>
        <v>157966.04951000001</v>
      </c>
      <c r="L82" s="1">
        <f>_xll.ciqfunctions.udf.CIQ($B82, "IQ_TOTAL_LIAB", $D82,,,,  "USD")</f>
        <v>279974.90100999997</v>
      </c>
      <c r="M82" s="1">
        <f>_xll.ciqfunctions.udf.CIQ($B82, "IQ_PREF_EQUITY",$D82,,,,  "USD")</f>
        <v>0</v>
      </c>
      <c r="N82" s="1">
        <f>_xll.ciqfunctions.udf.CIQ($B82, "IQ_TOTAL_COMMON_EQUITY",$D82,,,,  "USD")</f>
        <v>168655.28464</v>
      </c>
      <c r="O82" s="1">
        <f>_xll.ciqfunctions.udf.CIQ($B82, "IQ_APIC", $D82,,,,  "USD")</f>
        <v>0</v>
      </c>
      <c r="P82" s="1">
        <f>_xll.ciqfunctions.udf.CIQ($B82, "IQ_TOTAL_ASSETS", $D82,,,,  "USD")</f>
        <v>454711.78551000002</v>
      </c>
      <c r="Q82" s="1">
        <f>_xll.ciqfunctions.udf.CIQ($B82, "IQ_RE", $D82,,,,  "USD")</f>
        <v>0</v>
      </c>
      <c r="R82" s="1">
        <f>_xll.ciqfunctions.udf.CIQ($B82, "IQ_TOTAL_EQUITY", $D82,,,,  "USD")</f>
        <v>174736.88449</v>
      </c>
      <c r="S82" s="1">
        <f>_xll.ciqfunctions.udf.CIQ($B82, "IQ_TOTAL_OUTSTANDING_FILING_DATE", $D82,,,,  "USD")</f>
        <v>14691.507530000001</v>
      </c>
      <c r="T82" s="1">
        <f>_xll.ciqfunctions.udf.CIQ($B82, "IQ_TOTAL_DEBT", $D82,,,,  "USD")</f>
        <v>180800.60358</v>
      </c>
      <c r="U82" s="1">
        <f>_xll.ciqfunctions.udf.CIQ($B82, "IQ_PREF_DIV_OTHER",$D82,,,,  "USD")</f>
        <v>27.282820000000001</v>
      </c>
      <c r="V82" s="1">
        <f>_xll.ciqfunctions.udf.CIQ($B82, "IQ_COGS",$D82,,,,  "USD")</f>
        <v>55028.632270000002</v>
      </c>
      <c r="W82" s="1">
        <f>_xll.ciqfunctions.udf.CIQ($B82, "IQ_AP",$D82,,,,  "USD")</f>
        <v>20493.67424</v>
      </c>
      <c r="X82" s="1">
        <f>_xll.ciqfunctions.udf.CIQ($B82, "IQ_AR", $D82,,,,  "USD")</f>
        <v>77018.999360000002</v>
      </c>
      <c r="Y82" s="1">
        <f>_xll.ciqfunctions.udf.CIQ($B82, "IQ_INVENTORY", $D82,,,,  "USD")</f>
        <v>22571.198990000001</v>
      </c>
      <c r="Z82">
        <f>_xll.ciqfunctions.udf.CIQ($B82, "IQ_SGA", $D82,,,,  "USD")</f>
        <v>6516.3759</v>
      </c>
      <c r="AA82">
        <f>_xll.ciqfunctions.udf.CIQ($B82, "IQ_TOTAL_REV_1YR_ANN_GROWTH", $D82,,,,  "USD")</f>
        <v>7.3624999999999998</v>
      </c>
      <c r="AB82">
        <f>_xll.ciqfunctions.udf.CIQ($B82, "IQ_DA", $D82,,,,  "USD")</f>
        <v>0</v>
      </c>
      <c r="AC82">
        <f>_xll.ciqfunctions.udf.CIQ($B82, "IQ_NET_INTEREST_EXP",$D82,,,,  "USD")</f>
        <v>438.50491</v>
      </c>
      <c r="AD82">
        <f>_xll.ciqfunctions.udf.CIQ($B82, "IQ_NET_WORKING_CAP",$D82,,,,  "USD")</f>
        <v>42561.930099999998</v>
      </c>
      <c r="AE82">
        <f>_xll.ciqfunctions.udf.CIQ($B82, "IQ_CAPEX",$D82,,,,  "USD")</f>
        <v>-7540.68451</v>
      </c>
      <c r="AF82" s="1" t="str">
        <f>_xll.ciqfunctions.udf.CIQ($B82, "IQ_CEO_NAME", $D82,,,,  "USD")</f>
        <v>Sato, Koji</v>
      </c>
      <c r="AG82">
        <f>_xll.ciqfunctions.udf.CIQ($B82, "IQ_INC_TAX",$D82,,,,  "USD")</f>
        <v>-851.76011000000005</v>
      </c>
      <c r="AH82" t="str">
        <f>_xll.ciqfunctions.udf.CIQ($B82, "IQ_EFFECT_TAX_RATE",$D82,,,,  "USD")</f>
        <v>NM</v>
      </c>
    </row>
    <row r="83" spans="1:34" x14ac:dyDescent="0.25">
      <c r="A83" t="str">
        <f>_xll.ciqfunctions.udf.CIQ(B83,"IQ_COMPANY_NAME",A$1)</f>
        <v>Toyota Motor Corporation</v>
      </c>
      <c r="B83" s="3" t="s">
        <v>6</v>
      </c>
      <c r="C83" s="1" t="str">
        <f>_xll.ciqfunctions.udf.CIQ($B83, "IQ_INDUSTRY",$D83,,,, "USD")</f>
        <v>Automobiles</v>
      </c>
      <c r="D83" s="2" t="str">
        <f t="shared" si="0"/>
        <v>CQ32017</v>
      </c>
      <c r="E83" s="1">
        <f>_xll.ciqfunctions.udf.CIQ($B83, "IQ_TOTAL_REV", $D83,,,, "USD")</f>
        <v>63439.463040000002</v>
      </c>
      <c r="F83" s="1">
        <f>_xll.ciqfunctions.udf.CIQ($B83, "IQ_NI",$D83,,,,  "USD")</f>
        <v>4069.7303200000001</v>
      </c>
      <c r="G83" s="1">
        <f>_xll.ciqfunctions.udf.CIQ($B83, "IQ_CASH_EQUIV", $D83,,,,  "USD")</f>
        <v>34762.948850000001</v>
      </c>
      <c r="H83" s="1">
        <f>_xll.ciqfunctions.udf.CIQ($B83, "IQ_CASH_ST_INVEST", $D83,,,,  "USD")</f>
        <v>52275.927199999998</v>
      </c>
      <c r="I83" s="1">
        <f>_xll.ciqfunctions.udf.CIQ($B83, "IQ_TOTAL_CA", $D83,,,,  "USD")</f>
        <v>160967.30455</v>
      </c>
      <c r="J83" s="1">
        <f>_xll.ciqfunctions.udf.CIQ($B83, "IQ_TOTAL_ASSETS",$D83,,,,  "USD")</f>
        <v>446277.06709999999</v>
      </c>
      <c r="K83" s="1">
        <f>_xll.ciqfunctions.udf.CIQ($B83, "IQ_TOTAL_CL", $D83,,,,  "USD")</f>
        <v>153834.10469000001</v>
      </c>
      <c r="L83" s="1">
        <f>_xll.ciqfunctions.udf.CIQ($B83, "IQ_TOTAL_LIAB", $D83,,,,  "USD")</f>
        <v>278285.98056</v>
      </c>
      <c r="M83" s="1">
        <f>_xll.ciqfunctions.udf.CIQ($B83, "IQ_PREF_EQUITY",$D83,,,,  "USD")</f>
        <v>0</v>
      </c>
      <c r="N83" s="1">
        <f>_xll.ciqfunctions.udf.CIQ($B83, "IQ_TOTAL_COMMON_EQUITY",$D83,,,,  "USD")</f>
        <v>162101.97881999999</v>
      </c>
      <c r="O83" s="1">
        <f>_xll.ciqfunctions.udf.CIQ($B83, "IQ_APIC", $D83,,,,  "USD")</f>
        <v>0</v>
      </c>
      <c r="P83" s="1">
        <f>_xll.ciqfunctions.udf.CIQ($B83, "IQ_TOTAL_ASSETS", $D83,,,,  "USD")</f>
        <v>446277.06709999999</v>
      </c>
      <c r="Q83" s="1">
        <f>_xll.ciqfunctions.udf.CIQ($B83, "IQ_RE", $D83,,,,  "USD")</f>
        <v>0</v>
      </c>
      <c r="R83" s="1">
        <f>_xll.ciqfunctions.udf.CIQ($B83, "IQ_TOTAL_EQUITY", $D83,,,,  "USD")</f>
        <v>167991.08653999999</v>
      </c>
      <c r="S83" s="1">
        <f>_xll.ciqfunctions.udf.CIQ($B83, "IQ_TOTAL_OUTSTANDING_FILING_DATE", $D83,,,,  "USD")</f>
        <v>14673.92446</v>
      </c>
      <c r="T83" s="1">
        <f>_xll.ciqfunctions.udf.CIQ($B83, "IQ_TOTAL_DEBT", $D83,,,,  "USD")</f>
        <v>176688.56857</v>
      </c>
      <c r="U83" s="1">
        <f>_xll.ciqfunctions.udf.CIQ($B83, "IQ_PREF_DIV_OTHER",$D83,,,,  "USD")</f>
        <v>27.29008</v>
      </c>
      <c r="V83" s="1">
        <f>_xll.ciqfunctions.udf.CIQ($B83, "IQ_COGS",$D83,,,,  "USD")</f>
        <v>52067.126530000001</v>
      </c>
      <c r="W83" s="1">
        <f>_xll.ciqfunctions.udf.CIQ($B83, "IQ_AP",$D83,,,,  "USD")</f>
        <v>21346.751130000001</v>
      </c>
      <c r="X83" s="1">
        <f>_xll.ciqfunctions.udf.CIQ($B83, "IQ_AR", $D83,,,,  "USD")</f>
        <v>74820.81336</v>
      </c>
      <c r="Y83" s="1">
        <f>_xll.ciqfunctions.udf.CIQ($B83, "IQ_INVENTORY", $D83,,,,  "USD")</f>
        <v>22126.680950000002</v>
      </c>
      <c r="Z83">
        <f>_xll.ciqfunctions.udf.CIQ($B83, "IQ_SGA", $D83,,,,  "USD")</f>
        <v>6734.4697999999999</v>
      </c>
      <c r="AA83">
        <f>_xll.ciqfunctions.udf.CIQ($B83, "IQ_TOTAL_REV_1YR_ANN_GROWTH", $D83,,,,  "USD")</f>
        <v>10.2166</v>
      </c>
      <c r="AB83">
        <f>_xll.ciqfunctions.udf.CIQ($B83, "IQ_DA", $D83,,,,  "USD")</f>
        <v>0</v>
      </c>
      <c r="AC83">
        <f>_xll.ciqfunctions.udf.CIQ($B83, "IQ_NET_INTEREST_EXP",$D83,,,,  "USD")</f>
        <v>149.62923000000001</v>
      </c>
      <c r="AD83">
        <f>_xll.ciqfunctions.udf.CIQ($B83, "IQ_NET_WORKING_CAP",$D83,,,,  "USD")</f>
        <v>38274.462420000003</v>
      </c>
      <c r="AE83">
        <f>_xll.ciqfunctions.udf.CIQ($B83, "IQ_CAPEX",$D83,,,,  "USD")</f>
        <v>-7988.82791</v>
      </c>
      <c r="AF83" s="1" t="str">
        <f>_xll.ciqfunctions.udf.CIQ($B83, "IQ_CEO_NAME", $D83,,,,  "USD")</f>
        <v>Sato, Koji</v>
      </c>
      <c r="AG83">
        <f>_xll.ciqfunctions.udf.CIQ($B83, "IQ_INC_TAX",$D83,,,,  "USD")</f>
        <v>1677.0924299999999</v>
      </c>
      <c r="AH83">
        <f>_xll.ciqfunctions.udf.CIQ($B83, "IQ_EFFECT_TAX_RATE",$D83,,,,  "USD")</f>
        <v>28.183599999999998</v>
      </c>
    </row>
    <row r="84" spans="1:34" x14ac:dyDescent="0.25">
      <c r="A84" t="str">
        <f>_xll.ciqfunctions.udf.CIQ(B84,"IQ_COMPANY_NAME",A$1)</f>
        <v>Toyota Motor Corporation</v>
      </c>
      <c r="B84" s="3" t="s">
        <v>6</v>
      </c>
      <c r="C84" s="1" t="str">
        <f>_xll.ciqfunctions.udf.CIQ($B84, "IQ_INDUSTRY",$D84,,,, "USD")</f>
        <v>Automobiles</v>
      </c>
      <c r="D84" s="2" t="str">
        <f t="shared" si="0"/>
        <v>CQ22017</v>
      </c>
      <c r="E84" s="1">
        <f>_xll.ciqfunctions.udf.CIQ($B84, "IQ_TOTAL_REV", $D84,,,, "USD")</f>
        <v>62737.400990000002</v>
      </c>
      <c r="F84" s="1">
        <f>_xll.ciqfunctions.udf.CIQ($B84, "IQ_NI",$D84,,,,  "USD")</f>
        <v>5457.3907900000004</v>
      </c>
      <c r="G84" s="1">
        <f>_xll.ciqfunctions.udf.CIQ($B84, "IQ_CASH_EQUIV", $D84,,,,  "USD")</f>
        <v>35593.029479999997</v>
      </c>
      <c r="H84" s="1">
        <f>_xll.ciqfunctions.udf.CIQ($B84, "IQ_CASH_ST_INVEST", $D84,,,,  "USD")</f>
        <v>52758.365160000001</v>
      </c>
      <c r="I84" s="1">
        <f>_xll.ciqfunctions.udf.CIQ($B84, "IQ_TOTAL_CA", $D84,,,,  "USD")</f>
        <v>160791.71093</v>
      </c>
      <c r="J84" s="1">
        <f>_xll.ciqfunctions.udf.CIQ($B84, "IQ_TOTAL_ASSETS",$D84,,,,  "USD")</f>
        <v>440254.86787999998</v>
      </c>
      <c r="K84" s="1">
        <f>_xll.ciqfunctions.udf.CIQ($B84, "IQ_TOTAL_CL", $D84,,,,  "USD")</f>
        <v>152976.68452000001</v>
      </c>
      <c r="L84" s="1">
        <f>_xll.ciqfunctions.udf.CIQ($B84, "IQ_TOTAL_LIAB", $D84,,,,  "USD")</f>
        <v>275236.61138000002</v>
      </c>
      <c r="M84" s="1">
        <f>_xll.ciqfunctions.udf.CIQ($B84, "IQ_PREF_EQUITY",$D84,,,,  "USD")</f>
        <v>0</v>
      </c>
      <c r="N84" s="1">
        <f>_xll.ciqfunctions.udf.CIQ($B84, "IQ_TOTAL_COMMON_EQUITY",$D84,,,,  "USD")</f>
        <v>159115.88417999999</v>
      </c>
      <c r="O84" s="1">
        <f>_xll.ciqfunctions.udf.CIQ($B84, "IQ_APIC", $D84,,,,  "USD")</f>
        <v>0</v>
      </c>
      <c r="P84" s="1">
        <f>_xll.ciqfunctions.udf.CIQ($B84, "IQ_TOTAL_ASSETS", $D84,,,,  "USD")</f>
        <v>440254.86787999998</v>
      </c>
      <c r="Q84" s="1">
        <f>_xll.ciqfunctions.udf.CIQ($B84, "IQ_RE", $D84,,,,  "USD")</f>
        <v>0</v>
      </c>
      <c r="R84" s="1">
        <f>_xll.ciqfunctions.udf.CIQ($B84, "IQ_TOTAL_EQUITY", $D84,,,,  "USD")</f>
        <v>165018.25649999999</v>
      </c>
      <c r="S84" s="1">
        <f>_xll.ciqfunctions.udf.CIQ($B84, "IQ_TOTAL_OUTSTANDING_FILING_DATE", $D84,,,,  "USD")</f>
        <v>14874.426149999999</v>
      </c>
      <c r="T84" s="1">
        <f>_xll.ciqfunctions.udf.CIQ($B84, "IQ_TOTAL_DEBT", $D84,,,,  "USD")</f>
        <v>174278.56709999999</v>
      </c>
      <c r="U84" s="1">
        <f>_xll.ciqfunctions.udf.CIQ($B84, "IQ_PREF_DIV_OTHER",$D84,,,,  "USD")</f>
        <v>27.35568</v>
      </c>
      <c r="V84" s="1">
        <f>_xll.ciqfunctions.udf.CIQ($B84, "IQ_COGS",$D84,,,,  "USD")</f>
        <v>51213.450409999998</v>
      </c>
      <c r="W84" s="1">
        <f>_xll.ciqfunctions.udf.CIQ($B84, "IQ_AP",$D84,,,,  "USD")</f>
        <v>20735.594249999998</v>
      </c>
      <c r="X84" s="1">
        <f>_xll.ciqfunctions.udf.CIQ($B84, "IQ_AR", $D84,,,,  "USD")</f>
        <v>74288.199850000005</v>
      </c>
      <c r="Y84" s="1">
        <f>_xll.ciqfunctions.udf.CIQ($B84, "IQ_INVENTORY", $D84,,,,  "USD")</f>
        <v>21869.51511</v>
      </c>
      <c r="Z84">
        <f>_xll.ciqfunctions.udf.CIQ($B84, "IQ_SGA", $D84,,,,  "USD")</f>
        <v>6411.6169799999998</v>
      </c>
      <c r="AA84">
        <f>_xll.ciqfunctions.udf.CIQ($B84, "IQ_TOTAL_REV_1YR_ANN_GROWTH", $D84,,,,  "USD")</f>
        <v>6.9583000000000004</v>
      </c>
      <c r="AB84">
        <f>_xll.ciqfunctions.udf.CIQ($B84, "IQ_DA", $D84,,,,  "USD")</f>
        <v>0</v>
      </c>
      <c r="AC84">
        <f>_xll.ciqfunctions.udf.CIQ($B84, "IQ_NET_INTEREST_EXP",$D84,,,,  "USD")</f>
        <v>555.23211000000003</v>
      </c>
      <c r="AD84">
        <f>_xll.ciqfunctions.udf.CIQ($B84, "IQ_NET_WORKING_CAP",$D84,,,,  "USD")</f>
        <v>37465.722750000001</v>
      </c>
      <c r="AE84">
        <f>_xll.ciqfunctions.udf.CIQ($B84, "IQ_CAPEX",$D84,,,,  "USD")</f>
        <v>-7766.8579900000004</v>
      </c>
      <c r="AF84" s="1" t="str">
        <f>_xll.ciqfunctions.udf.CIQ($B84, "IQ_CEO_NAME", $D84,,,,  "USD")</f>
        <v>Sato, Koji</v>
      </c>
      <c r="AG84">
        <f>_xll.ciqfunctions.udf.CIQ($B84, "IQ_INC_TAX",$D84,,,,  "USD")</f>
        <v>1650.4028000000001</v>
      </c>
      <c r="AH84">
        <f>_xll.ciqfunctions.udf.CIQ($B84, "IQ_EFFECT_TAX_RATE",$D84,,,,  "USD")</f>
        <v>22.688300000000002</v>
      </c>
    </row>
    <row r="85" spans="1:34" x14ac:dyDescent="0.25">
      <c r="A85" t="str">
        <f>_xll.ciqfunctions.udf.CIQ(B85,"IQ_COMPANY_NAME",A$1)</f>
        <v>Toyota Motor Corporation</v>
      </c>
      <c r="B85" s="3" t="s">
        <v>6</v>
      </c>
      <c r="C85" s="1" t="str">
        <f>_xll.ciqfunctions.udf.CIQ($B85, "IQ_INDUSTRY",$D85,,,, "USD")</f>
        <v>Automobiles</v>
      </c>
      <c r="D85" s="2" t="str">
        <f t="shared" si="0"/>
        <v>CQ12017</v>
      </c>
      <c r="E85" s="1">
        <f>_xll.ciqfunctions.udf.CIQ($B85, "IQ_TOTAL_REV", $D85,,,, "USD")</f>
        <v>66748.637770000001</v>
      </c>
      <c r="F85" s="1">
        <f>_xll.ciqfunctions.udf.CIQ($B85, "IQ_NI",$D85,,,,  "USD")</f>
        <v>3573.1390700000002</v>
      </c>
      <c r="G85" s="1">
        <f>_xll.ciqfunctions.udf.CIQ($B85, "IQ_CASH_EQUIV", $D85,,,,  "USD")</f>
        <v>20242.726760000001</v>
      </c>
      <c r="H85" s="1">
        <f>_xll.ciqfunctions.udf.CIQ($B85, "IQ_CASH_ST_INVEST", $D85,,,,  "USD")</f>
        <v>43422.493929999997</v>
      </c>
      <c r="I85" s="1">
        <f>_xll.ciqfunctions.udf.CIQ($B85, "IQ_TOTAL_CA", $D85,,,,  "USD")</f>
        <v>159943.45530999999</v>
      </c>
      <c r="J85" s="1">
        <f>_xll.ciqfunctions.udf.CIQ($B85, "IQ_TOTAL_ASSETS",$D85,,,,  "USD")</f>
        <v>437221.40565999999</v>
      </c>
      <c r="K85" s="1">
        <f>_xll.ciqfunctions.udf.CIQ($B85, "IQ_TOTAL_CL", $D85,,,,  "USD")</f>
        <v>155327.04269</v>
      </c>
      <c r="L85" s="1">
        <f>_xll.ciqfunctions.udf.CIQ($B85, "IQ_TOTAL_LIAB", $D85,,,,  "USD")</f>
        <v>274144.48842000001</v>
      </c>
      <c r="M85" s="1">
        <f>_xll.ciqfunctions.udf.CIQ($B85, "IQ_PREF_EQUITY",$D85,,,,  "USD")</f>
        <v>0</v>
      </c>
      <c r="N85" s="1">
        <f>_xll.ciqfunctions.udf.CIQ($B85, "IQ_TOTAL_COMMON_EQUITY",$D85,,,,  "USD")</f>
        <v>157083.51805000001</v>
      </c>
      <c r="O85" s="1">
        <f>_xll.ciqfunctions.udf.CIQ($B85, "IQ_APIC", $D85,,,,  "USD")</f>
        <v>4340.9238299999997</v>
      </c>
      <c r="P85" s="1">
        <f>_xll.ciqfunctions.udf.CIQ($B85, "IQ_TOTAL_ASSETS", $D85,,,,  "USD")</f>
        <v>437221.40565999999</v>
      </c>
      <c r="Q85" s="1">
        <f>_xll.ciqfunctions.udf.CIQ($B85, "IQ_RE", $D85,,,,  "USD")</f>
        <v>157857.13240999999</v>
      </c>
      <c r="R85" s="1">
        <f>_xll.ciqfunctions.udf.CIQ($B85, "IQ_TOTAL_EQUITY", $D85,,,,  "USD")</f>
        <v>163076.91724000001</v>
      </c>
      <c r="S85" s="1">
        <f>_xll.ciqfunctions.udf.CIQ($B85, "IQ_TOTAL_OUTSTANDING_FILING_DATE", $D85,,,,  "USD")</f>
        <v>14873.61428</v>
      </c>
      <c r="T85" s="1">
        <f>_xll.ciqfunctions.udf.CIQ($B85, "IQ_TOTAL_DEBT", $D85,,,,  "USD")</f>
        <v>173823.00709</v>
      </c>
      <c r="U85" s="1">
        <f>_xll.ciqfunctions.udf.CIQ($B85, "IQ_PREF_DIV_OTHER",$D85,,,,  "USD")</f>
        <v>21.955159999999999</v>
      </c>
      <c r="V85" s="1">
        <f>_xll.ciqfunctions.udf.CIQ($B85, "IQ_COGS",$D85,,,,  "USD")</f>
        <v>52462.485090000002</v>
      </c>
      <c r="W85" s="1">
        <f>_xll.ciqfunctions.udf.CIQ($B85, "IQ_AP",$D85,,,,  "USD")</f>
        <v>23016.879270000001</v>
      </c>
      <c r="X85" s="1">
        <f>_xll.ciqfunctions.udf.CIQ($B85, "IQ_AR", $D85,,,,  "USD")</f>
        <v>18977.022710000001</v>
      </c>
      <c r="Y85" s="1">
        <f>_xll.ciqfunctions.udf.CIQ($B85, "IQ_INVENTORY", $D85,,,,  "USD")</f>
        <v>21422.57431</v>
      </c>
      <c r="Z85">
        <f>_xll.ciqfunctions.udf.CIQ($B85, "IQ_SGA", $D85,,,,  "USD")</f>
        <v>7421.82971</v>
      </c>
      <c r="AA85">
        <f>_xll.ciqfunctions.udf.CIQ($B85, "IQ_TOTAL_REV_1YR_ANN_GROWTH", $D85,,,,  "USD")</f>
        <v>6.7518000000000002</v>
      </c>
      <c r="AB85">
        <f>_xll.ciqfunctions.udf.CIQ($B85, "IQ_DA", $D85,,,,  "USD")</f>
        <v>0</v>
      </c>
      <c r="AC85">
        <f>_xll.ciqfunctions.udf.CIQ($B85, "IQ_NET_INTEREST_EXP",$D85,,,,  "USD")</f>
        <v>175.55157</v>
      </c>
      <c r="AD85">
        <f>_xll.ciqfunctions.udf.CIQ($B85, "IQ_NET_WORKING_CAP",$D85,,,,  "USD")</f>
        <v>-33632.161939999998</v>
      </c>
      <c r="AE85">
        <f>_xll.ciqfunctions.udf.CIQ($B85, "IQ_CAPEX",$D85,,,,  "USD")</f>
        <v>-8352.2063999999991</v>
      </c>
      <c r="AF85" s="1" t="str">
        <f>_xll.ciqfunctions.udf.CIQ($B85, "IQ_CEO_NAME", $D85,,,,  "USD")</f>
        <v>Sato, Koji</v>
      </c>
      <c r="AG85">
        <f>_xll.ciqfunctions.udf.CIQ($B85, "IQ_INC_TAX",$D85,,,,  "USD")</f>
        <v>929.65024000000005</v>
      </c>
      <c r="AH85">
        <f>_xll.ciqfunctions.udf.CIQ($B85, "IQ_EFFECT_TAX_RATE",$D85,,,,  "USD")</f>
        <v>19.418099999999999</v>
      </c>
    </row>
    <row r="86" spans="1:34" x14ac:dyDescent="0.25">
      <c r="A86" t="str">
        <f>_xll.ciqfunctions.udf.CIQ(B86,"IQ_COMPANY_NAME",A$1)</f>
        <v>Toyota Motor Corporation</v>
      </c>
      <c r="B86" s="3" t="s">
        <v>6</v>
      </c>
      <c r="C86" s="1" t="str">
        <f>_xll.ciqfunctions.udf.CIQ($B86, "IQ_INDUSTRY",$D86,,,, "USD")</f>
        <v>Automobiles</v>
      </c>
      <c r="D86" s="2" t="str">
        <f t="shared" si="0"/>
        <v>CQ42016</v>
      </c>
      <c r="E86" s="1">
        <f>_xll.ciqfunctions.udf.CIQ($B86, "IQ_TOTAL_REV", $D86,,,, "USD")</f>
        <v>60678.257749999997</v>
      </c>
      <c r="F86" s="1">
        <f>_xll.ciqfunctions.udf.CIQ($B86, "IQ_NI",$D86,,,,  "USD")</f>
        <v>4167.2888400000002</v>
      </c>
      <c r="G86" s="1">
        <f>_xll.ciqfunctions.udf.CIQ($B86, "IQ_CASH_EQUIV", $D86,,,,  "USD")</f>
        <v>31600.392189999999</v>
      </c>
      <c r="H86" s="1">
        <f>_xll.ciqfunctions.udf.CIQ($B86, "IQ_CASH_ST_INVEST", $D86,,,,  "USD")</f>
        <v>44913.804700000001</v>
      </c>
      <c r="I86" s="1">
        <f>_xll.ciqfunctions.udf.CIQ($B86, "IQ_TOTAL_CA", $D86,,,,  "USD")</f>
        <v>145937.01087999999</v>
      </c>
      <c r="J86" s="1">
        <f>_xll.ciqfunctions.udf.CIQ($B86, "IQ_TOTAL_ASSETS",$D86,,,,  "USD")</f>
        <v>412089.78359000001</v>
      </c>
      <c r="K86" s="1">
        <f>_xll.ciqfunctions.udf.CIQ($B86, "IQ_TOTAL_CL", $D86,,,,  "USD")</f>
        <v>144651.09233000001</v>
      </c>
      <c r="L86" s="1">
        <f>_xll.ciqfunctions.udf.CIQ($B86, "IQ_TOTAL_LIAB", $D86,,,,  "USD")</f>
        <v>258722.33202</v>
      </c>
      <c r="M86" s="1">
        <f>_xll.ciqfunctions.udf.CIQ($B86, "IQ_PREF_EQUITY",$D86,,,,  "USD")</f>
        <v>0</v>
      </c>
      <c r="N86" s="1">
        <f>_xll.ciqfunctions.udf.CIQ($B86, "IQ_TOTAL_COMMON_EQUITY",$D86,,,,  "USD")</f>
        <v>148121.86728999999</v>
      </c>
      <c r="O86" s="1">
        <f>_xll.ciqfunctions.udf.CIQ($B86, "IQ_APIC", $D86,,,,  "USD")</f>
        <v>0</v>
      </c>
      <c r="P86" s="1">
        <f>_xll.ciqfunctions.udf.CIQ($B86, "IQ_TOTAL_ASSETS", $D86,,,,  "USD")</f>
        <v>412089.78359000001</v>
      </c>
      <c r="Q86" s="1">
        <f>_xll.ciqfunctions.udf.CIQ($B86, "IQ_RE", $D86,,,,  "USD")</f>
        <v>0</v>
      </c>
      <c r="R86" s="1">
        <f>_xll.ciqfunctions.udf.CIQ($B86, "IQ_TOTAL_EQUITY", $D86,,,,  "USD")</f>
        <v>153367.45157</v>
      </c>
      <c r="S86" s="1">
        <f>_xll.ciqfunctions.udf.CIQ($B86, "IQ_TOTAL_OUTSTANDING_FILING_DATE", $D86,,,,  "USD")</f>
        <v>14941.471729999999</v>
      </c>
      <c r="T86" s="1">
        <f>_xll.ciqfunctions.udf.CIQ($B86, "IQ_TOTAL_DEBT", $D86,,,,  "USD")</f>
        <v>166562.72276</v>
      </c>
      <c r="U86" s="1">
        <f>_xll.ciqfunctions.udf.CIQ($B86, "IQ_PREF_DIV_OTHER",$D86,,,,  "USD")</f>
        <v>20.97644</v>
      </c>
      <c r="V86" s="1">
        <f>_xll.ciqfunctions.udf.CIQ($B86, "IQ_COGS",$D86,,,,  "USD")</f>
        <v>51114.917829999999</v>
      </c>
      <c r="W86" s="1">
        <f>_xll.ciqfunctions.udf.CIQ($B86, "IQ_AP",$D86,,,,  "USD")</f>
        <v>18293.43792</v>
      </c>
      <c r="X86" s="1">
        <f>_xll.ciqfunctions.udf.CIQ($B86, "IQ_AR", $D86,,,,  "USD")</f>
        <v>69766.642670000001</v>
      </c>
      <c r="Y86" s="1">
        <f>_xll.ciqfunctions.udf.CIQ($B86, "IQ_INVENTORY", $D86,,,,  "USD")</f>
        <v>18948.769789999998</v>
      </c>
      <c r="Z86">
        <f>_xll.ciqfunctions.udf.CIQ($B86, "IQ_SGA", $D86,,,,  "USD")</f>
        <v>5806.7148699999998</v>
      </c>
      <c r="AA86">
        <f>_xll.ciqfunctions.udf.CIQ($B86, "IQ_TOTAL_REV_1YR_ANN_GROWTH", $D86,,,,  "USD")</f>
        <v>-3.4836999999999998</v>
      </c>
      <c r="AB86">
        <f>_xll.ciqfunctions.udf.CIQ($B86, "IQ_DA", $D86,,,,  "USD")</f>
        <v>0</v>
      </c>
      <c r="AC86">
        <f>_xll.ciqfunctions.udf.CIQ($B86, "IQ_NET_INTEREST_EXP",$D86,,,,  "USD")</f>
        <v>354.73230999999998</v>
      </c>
      <c r="AD86">
        <f>_xll.ciqfunctions.udf.CIQ($B86, "IQ_NET_WORKING_CAP",$D86,,,,  "USD")</f>
        <v>38298.653039999997</v>
      </c>
      <c r="AE86">
        <f>_xll.ciqfunctions.udf.CIQ($B86, "IQ_CAPEX",$D86,,,,  "USD")</f>
        <v>-7015.6055900000001</v>
      </c>
      <c r="AF86" s="1" t="str">
        <f>_xll.ciqfunctions.udf.CIQ($B86, "IQ_CEO_NAME", $D86,,,,  "USD")</f>
        <v>Sato, Koji</v>
      </c>
      <c r="AG86">
        <f>_xll.ciqfunctions.udf.CIQ($B86, "IQ_INC_TAX",$D86,,,,  "USD")</f>
        <v>1458.8435999999999</v>
      </c>
      <c r="AH86">
        <f>_xll.ciqfunctions.udf.CIQ($B86, "IQ_EFFECT_TAX_RATE",$D86,,,,  "USD")</f>
        <v>25.1526</v>
      </c>
    </row>
    <row r="87" spans="1:34" x14ac:dyDescent="0.25">
      <c r="A87" t="str">
        <f>_xll.ciqfunctions.udf.CIQ(B87,"IQ_COMPANY_NAME",A$1)</f>
        <v>Toyota Motor Corporation</v>
      </c>
      <c r="B87" s="3" t="s">
        <v>6</v>
      </c>
      <c r="C87" s="1" t="str">
        <f>_xll.ciqfunctions.udf.CIQ($B87, "IQ_INDUSTRY",$D87,,,, "USD")</f>
        <v>Automobiles</v>
      </c>
      <c r="D87" s="2" t="str">
        <f t="shared" si="0"/>
        <v>CQ32016</v>
      </c>
      <c r="E87" s="1">
        <f>_xll.ciqfunctions.udf.CIQ($B87, "IQ_TOTAL_REV", $D87,,,, "USD")</f>
        <v>63998.22163</v>
      </c>
      <c r="F87" s="1">
        <f>_xll.ciqfunctions.udf.CIQ($B87, "IQ_NI",$D87,,,,  "USD")</f>
        <v>3887.51413</v>
      </c>
      <c r="G87" s="1">
        <f>_xll.ciqfunctions.udf.CIQ($B87, "IQ_CASH_EQUIV", $D87,,,,  "USD")</f>
        <v>37077.155659999997</v>
      </c>
      <c r="H87" s="1">
        <f>_xll.ciqfunctions.udf.CIQ($B87, "IQ_CASH_ST_INVEST", $D87,,,,  "USD")</f>
        <v>51917.984850000001</v>
      </c>
      <c r="I87" s="1">
        <f>_xll.ciqfunctions.udf.CIQ($B87, "IQ_TOTAL_CA", $D87,,,,  "USD")</f>
        <v>154560.73806999999</v>
      </c>
      <c r="J87" s="1">
        <f>_xll.ciqfunctions.udf.CIQ($B87, "IQ_TOTAL_ASSETS",$D87,,,,  "USD")</f>
        <v>432249.85726000002</v>
      </c>
      <c r="K87" s="1">
        <f>_xll.ciqfunctions.udf.CIQ($B87, "IQ_TOTAL_CL", $D87,,,,  "USD")</f>
        <v>148291.89590999999</v>
      </c>
      <c r="L87" s="1">
        <f>_xll.ciqfunctions.udf.CIQ($B87, "IQ_TOTAL_LIAB", $D87,,,,  "USD")</f>
        <v>264796.76689999999</v>
      </c>
      <c r="M87" s="1">
        <f>_xll.ciqfunctions.udf.CIQ($B87, "IQ_PREF_EQUITY",$D87,,,,  "USD")</f>
        <v>0</v>
      </c>
      <c r="N87" s="1">
        <f>_xll.ciqfunctions.udf.CIQ($B87, "IQ_TOTAL_COMMON_EQUITY",$D87,,,,  "USD")</f>
        <v>161855.42074</v>
      </c>
      <c r="O87" s="1">
        <f>_xll.ciqfunctions.udf.CIQ($B87, "IQ_APIC", $D87,,,,  "USD")</f>
        <v>0</v>
      </c>
      <c r="P87" s="1">
        <f>_xll.ciqfunctions.udf.CIQ($B87, "IQ_TOTAL_ASSETS", $D87,,,,  "USD")</f>
        <v>432249.85726000002</v>
      </c>
      <c r="Q87" s="1">
        <f>_xll.ciqfunctions.udf.CIQ($B87, "IQ_RE", $D87,,,,  "USD")</f>
        <v>0</v>
      </c>
      <c r="R87" s="1">
        <f>_xll.ciqfunctions.udf.CIQ($B87, "IQ_TOTAL_EQUITY", $D87,,,,  "USD")</f>
        <v>167453.09036</v>
      </c>
      <c r="S87" s="1">
        <f>_xll.ciqfunctions.udf.CIQ($B87, "IQ_TOTAL_OUTSTANDING_FILING_DATE", $D87,,,,  "USD")</f>
        <v>15016.567349999999</v>
      </c>
      <c r="T87" s="1">
        <f>_xll.ciqfunctions.udf.CIQ($B87, "IQ_TOTAL_DEBT", $D87,,,,  "USD")</f>
        <v>166487.87685</v>
      </c>
      <c r="U87" s="1">
        <f>_xll.ciqfunctions.udf.CIQ($B87, "IQ_PREF_DIV_OTHER",$D87,,,,  "USD")</f>
        <v>24.18168</v>
      </c>
      <c r="V87" s="1">
        <f>_xll.ciqfunctions.udf.CIQ($B87, "IQ_COGS",$D87,,,,  "USD")</f>
        <v>52445.568149999999</v>
      </c>
      <c r="W87" s="1">
        <f>_xll.ciqfunctions.udf.CIQ($B87, "IQ_AP",$D87,,,,  "USD")</f>
        <v>21978.68145</v>
      </c>
      <c r="X87" s="1">
        <f>_xll.ciqfunctions.udf.CIQ($B87, "IQ_AR", $D87,,,,  "USD")</f>
        <v>70657.76238</v>
      </c>
      <c r="Y87" s="1">
        <f>_xll.ciqfunctions.udf.CIQ($B87, "IQ_INVENTORY", $D87,,,,  "USD")</f>
        <v>20321.658520000001</v>
      </c>
      <c r="Z87">
        <f>_xll.ciqfunctions.udf.CIQ($B87, "IQ_SGA", $D87,,,,  "USD")</f>
        <v>6866.0576499999997</v>
      </c>
      <c r="AA87">
        <f>_xll.ciqfunctions.udf.CIQ($B87, "IQ_TOTAL_REV_1YR_ANN_GROWTH", $D87,,,,  "USD")</f>
        <v>-8.7617999999999991</v>
      </c>
      <c r="AB87">
        <f>_xll.ciqfunctions.udf.CIQ($B87, "IQ_DA", $D87,,,,  "USD")</f>
        <v>0</v>
      </c>
      <c r="AC87">
        <f>_xll.ciqfunctions.udf.CIQ($B87, "IQ_NET_INTEREST_EXP",$D87,,,,  "USD")</f>
        <v>165.91459</v>
      </c>
      <c r="AD87">
        <f>_xll.ciqfunctions.udf.CIQ($B87, "IQ_NET_WORKING_CAP",$D87,,,,  "USD")</f>
        <v>34874.153969999999</v>
      </c>
      <c r="AE87">
        <f>_xll.ciqfunctions.udf.CIQ($B87, "IQ_CAPEX",$D87,,,,  "USD")</f>
        <v>-8205.6577300000008</v>
      </c>
      <c r="AF87" s="1" t="str">
        <f>_xll.ciqfunctions.udf.CIQ($B87, "IQ_CEO_NAME", $D87,,,,  "USD")</f>
        <v>Sato, Koji</v>
      </c>
      <c r="AG87">
        <f>_xll.ciqfunctions.udf.CIQ($B87, "IQ_INC_TAX",$D87,,,,  "USD")</f>
        <v>1649.95307</v>
      </c>
      <c r="AH87">
        <f>_xll.ciqfunctions.udf.CIQ($B87, "IQ_EFFECT_TAX_RATE",$D87,,,,  "USD")</f>
        <v>28.9162</v>
      </c>
    </row>
    <row r="88" spans="1:34" x14ac:dyDescent="0.25">
      <c r="A88" t="str">
        <f>_xll.ciqfunctions.udf.CIQ(B88,"IQ_COMPANY_NAME",A$1)</f>
        <v>Toyota Motor Corporation</v>
      </c>
      <c r="B88" s="3" t="s">
        <v>6</v>
      </c>
      <c r="C88" s="1" t="str">
        <f>_xll.ciqfunctions.udf.CIQ($B88, "IQ_INDUSTRY",$D88,,,, "USD")</f>
        <v>Automobiles</v>
      </c>
      <c r="D88" s="2" t="str">
        <f t="shared" si="0"/>
        <v>CQ22016</v>
      </c>
      <c r="E88" s="1">
        <f>_xll.ciqfunctions.udf.CIQ($B88, "IQ_TOTAL_REV", $D88,,,, "USD")</f>
        <v>64161.962249999997</v>
      </c>
      <c r="F88" s="1">
        <f>_xll.ciqfunctions.udf.CIQ($B88, "IQ_NI",$D88,,,,  "USD")</f>
        <v>5379.6677200000004</v>
      </c>
      <c r="G88" s="1">
        <f>_xll.ciqfunctions.udf.CIQ($B88, "IQ_CASH_EQUIV", $D88,,,,  "USD")</f>
        <v>43371.49624</v>
      </c>
      <c r="H88" s="1">
        <f>_xll.ciqfunctions.udf.CIQ($B88, "IQ_CASH_ST_INVEST", $D88,,,,  "USD")</f>
        <v>58396.501669999998</v>
      </c>
      <c r="I88" s="1">
        <f>_xll.ciqfunctions.udf.CIQ($B88, "IQ_TOTAL_CA", $D88,,,,  "USD")</f>
        <v>161569.81623999999</v>
      </c>
      <c r="J88" s="1">
        <f>_xll.ciqfunctions.udf.CIQ($B88, "IQ_TOTAL_ASSETS",$D88,,,,  "USD")</f>
        <v>433559.29758000001</v>
      </c>
      <c r="K88" s="1">
        <f>_xll.ciqfunctions.udf.CIQ($B88, "IQ_TOTAL_CL", $D88,,,,  "USD")</f>
        <v>149862.49896</v>
      </c>
      <c r="L88" s="1">
        <f>_xll.ciqfunctions.udf.CIQ($B88, "IQ_TOTAL_LIAB", $D88,,,,  "USD")</f>
        <v>268447.14740000002</v>
      </c>
      <c r="M88" s="1">
        <f>_xll.ciqfunctions.udf.CIQ($B88, "IQ_PREF_EQUITY",$D88,,,,  "USD")</f>
        <v>0</v>
      </c>
      <c r="N88" s="1">
        <f>_xll.ciqfunctions.udf.CIQ($B88, "IQ_TOTAL_COMMON_EQUITY",$D88,,,,  "USD")</f>
        <v>157045.69159999999</v>
      </c>
      <c r="O88" s="1">
        <f>_xll.ciqfunctions.udf.CIQ($B88, "IQ_APIC", $D88,,,,  "USD")</f>
        <v>0</v>
      </c>
      <c r="P88" s="1">
        <f>_xll.ciqfunctions.udf.CIQ($B88, "IQ_TOTAL_ASSETS", $D88,,,,  "USD")</f>
        <v>433559.29758000001</v>
      </c>
      <c r="Q88" s="1">
        <f>_xll.ciqfunctions.udf.CIQ($B88, "IQ_RE", $D88,,,,  "USD")</f>
        <v>0</v>
      </c>
      <c r="R88" s="1">
        <f>_xll.ciqfunctions.udf.CIQ($B88, "IQ_TOTAL_EQUITY", $D88,,,,  "USD")</f>
        <v>165112.15018</v>
      </c>
      <c r="S88" s="1">
        <f>_xll.ciqfunctions.udf.CIQ($B88, "IQ_TOTAL_OUTSTANDING_FILING_DATE", $D88,,,,  "USD")</f>
        <v>15056.54603</v>
      </c>
      <c r="T88" s="1">
        <f>_xll.ciqfunctions.udf.CIQ($B88, "IQ_TOTAL_DEBT", $D88,,,,  "USD")</f>
        <v>166851.15395000001</v>
      </c>
      <c r="U88" s="1">
        <f>_xll.ciqfunctions.udf.CIQ($B88, "IQ_PREF_DIV_OTHER",$D88,,,,  "USD")</f>
        <v>23.84731</v>
      </c>
      <c r="V88" s="1">
        <f>_xll.ciqfunctions.udf.CIQ($B88, "IQ_COGS",$D88,,,,  "USD")</f>
        <v>51406.843280000001</v>
      </c>
      <c r="W88" s="1">
        <f>_xll.ciqfunctions.udf.CIQ($B88, "IQ_AP",$D88,,,,  "USD")</f>
        <v>20916.976549999999</v>
      </c>
      <c r="X88" s="1">
        <f>_xll.ciqfunctions.udf.CIQ($B88, "IQ_AR", $D88,,,,  "USD")</f>
        <v>70147.297210000004</v>
      </c>
      <c r="Y88" s="1">
        <f>_xll.ciqfunctions.udf.CIQ($B88, "IQ_INVENTORY", $D88,,,,  "USD")</f>
        <v>19071.025020000001</v>
      </c>
      <c r="Z88">
        <f>_xll.ciqfunctions.udf.CIQ($B88, "IQ_SGA", $D88,,,,  "USD")</f>
        <v>6501.3581100000001</v>
      </c>
      <c r="AA88">
        <f>_xll.ciqfunctions.udf.CIQ($B88, "IQ_TOTAL_REV_1YR_ANN_GROWTH", $D88,,,,  "USD")</f>
        <v>-5.7035</v>
      </c>
      <c r="AB88">
        <f>_xll.ciqfunctions.udf.CIQ($B88, "IQ_DA", $D88,,,,  "USD")</f>
        <v>0</v>
      </c>
      <c r="AC88">
        <f>_xll.ciqfunctions.udf.CIQ($B88, "IQ_NET_INTEREST_EXP",$D88,,,,  "USD")</f>
        <v>504.77625999999998</v>
      </c>
      <c r="AD88">
        <f>_xll.ciqfunctions.udf.CIQ($B88, "IQ_NET_WORKING_CAP",$D88,,,,  "USD")</f>
        <v>31843.593730000001</v>
      </c>
      <c r="AE88">
        <f>_xll.ciqfunctions.udf.CIQ($B88, "IQ_CAPEX",$D88,,,,  "USD")</f>
        <v>-9348.7117999999991</v>
      </c>
      <c r="AF88" s="1" t="str">
        <f>_xll.ciqfunctions.udf.CIQ($B88, "IQ_CEO_NAME", $D88,,,,  "USD")</f>
        <v>Sato, Koji</v>
      </c>
      <c r="AG88">
        <f>_xll.ciqfunctions.udf.CIQ($B88, "IQ_INC_TAX",$D88,,,,  "USD")</f>
        <v>1828.95946</v>
      </c>
      <c r="AH88">
        <f>_xll.ciqfunctions.udf.CIQ($B88, "IQ_EFFECT_TAX_RATE",$D88,,,,  "USD")</f>
        <v>24.4864</v>
      </c>
    </row>
    <row r="89" spans="1:34" x14ac:dyDescent="0.25">
      <c r="A89" t="str">
        <f>_xll.ciqfunctions.udf.CIQ(B89,"IQ_COMPANY_NAME",A$1)</f>
        <v>Toyota Motor Corporation</v>
      </c>
      <c r="B89" s="3" t="s">
        <v>6</v>
      </c>
      <c r="C89" s="1" t="str">
        <f>_xll.ciqfunctions.udf.CIQ($B89, "IQ_INDUSTRY",$D89,,,, "USD")</f>
        <v>Automobiles</v>
      </c>
      <c r="D89" s="2" t="str">
        <f t="shared" si="0"/>
        <v>CQ12016</v>
      </c>
      <c r="E89" s="1">
        <f>_xll.ciqfunctions.udf.CIQ($B89, "IQ_TOTAL_REV", $D89,,,, "USD")</f>
        <v>62048.306219999999</v>
      </c>
      <c r="F89" s="1">
        <f>_xll.ciqfunctions.udf.CIQ($B89, "IQ_NI",$D89,,,,  "USD")</f>
        <v>3796.8759399999999</v>
      </c>
      <c r="G89" s="1">
        <f>_xll.ciqfunctions.udf.CIQ($B89, "IQ_CASH_EQUIV", $D89,,,,  "USD")</f>
        <v>20631.469349999999</v>
      </c>
      <c r="H89" s="1">
        <f>_xll.ciqfunctions.udf.CIQ($B89, "IQ_CASH_ST_INVEST", $D89,,,,  "USD")</f>
        <v>41452.552430000003</v>
      </c>
      <c r="I89" s="1">
        <f>_xll.ciqfunctions.udf.CIQ($B89, "IQ_TOTAL_CA", $D89,,,,  "USD")</f>
        <v>162064.36616000001</v>
      </c>
      <c r="J89" s="1">
        <f>_xll.ciqfunctions.udf.CIQ($B89, "IQ_TOTAL_ASSETS",$D89,,,,  "USD")</f>
        <v>422103.90590999997</v>
      </c>
      <c r="K89" s="1">
        <f>_xll.ciqfunctions.udf.CIQ($B89, "IQ_TOTAL_CL", $D89,,,,  "USD")</f>
        <v>143507.07792000001</v>
      </c>
      <c r="L89" s="1">
        <f>_xll.ciqfunctions.udf.CIQ($B89, "IQ_TOTAL_LIAB", $D89,,,,  "USD")</f>
        <v>265389.71750999999</v>
      </c>
      <c r="M89" s="1">
        <f>_xll.ciqfunctions.udf.CIQ($B89, "IQ_PREF_EQUITY",$D89,,,,  "USD")</f>
        <v>0</v>
      </c>
      <c r="N89" s="1">
        <f>_xll.ciqfunctions.udf.CIQ($B89, "IQ_TOTAL_COMMON_EQUITY",$D89,,,,  "USD")</f>
        <v>149047.11861</v>
      </c>
      <c r="O89" s="1">
        <f>_xll.ciqfunctions.udf.CIQ($B89, "IQ_APIC", $D89,,,,  "USD")</f>
        <v>4878.6131699999996</v>
      </c>
      <c r="P89" s="1">
        <f>_xll.ciqfunctions.udf.CIQ($B89, "IQ_TOTAL_ASSETS", $D89,,,,  "USD")</f>
        <v>422103.90590999997</v>
      </c>
      <c r="Q89" s="1">
        <f>_xll.ciqfunctions.udf.CIQ($B89, "IQ_RE", $D89,,,,  "USD")</f>
        <v>149468.13141</v>
      </c>
      <c r="R89" s="1">
        <f>_xll.ciqfunctions.udf.CIQ($B89, "IQ_TOTAL_EQUITY", $D89,,,,  "USD")</f>
        <v>156714.18840000001</v>
      </c>
      <c r="S89" s="1">
        <f>_xll.ciqfunctions.udf.CIQ($B89, "IQ_TOTAL_OUTSTANDING_FILING_DATE", $D89,,,,  "USD")</f>
        <v>15188.379349999999</v>
      </c>
      <c r="T89" s="1">
        <f>_xll.ciqfunctions.udf.CIQ($B89, "IQ_TOTAL_DEBT", $D89,,,,  "USD")</f>
        <v>164794.16310999999</v>
      </c>
      <c r="U89" s="1">
        <f>_xll.ciqfunctions.udf.CIQ($B89, "IQ_PREF_DIV_OTHER",$D89,,,,  "USD")</f>
        <v>16.037739999999999</v>
      </c>
      <c r="V89" s="1">
        <f>_xll.ciqfunctions.udf.CIQ($B89, "IQ_COGS",$D89,,,,  "USD")</f>
        <v>47445.17409</v>
      </c>
      <c r="W89" s="1">
        <f>_xll.ciqfunctions.udf.CIQ($B89, "IQ_AP",$D89,,,,  "USD")</f>
        <v>21266.59748</v>
      </c>
      <c r="X89" s="1">
        <f>_xll.ciqfunctions.udf.CIQ($B89, "IQ_AR", $D89,,,,  "USD")</f>
        <v>17801.254099999998</v>
      </c>
      <c r="Y89" s="1">
        <f>_xll.ciqfunctions.udf.CIQ($B89, "IQ_INVENTORY", $D89,,,,  "USD")</f>
        <v>18347.37369</v>
      </c>
      <c r="Z89">
        <f>_xll.ciqfunctions.udf.CIQ($B89, "IQ_SGA", $D89,,,,  "USD")</f>
        <v>7230.8914500000001</v>
      </c>
      <c r="AA89">
        <f>_xll.ciqfunctions.udf.CIQ($B89, "IQ_TOTAL_REV_1YR_ANN_GROWTH", $D89,,,,  "USD")</f>
        <v>-2.0672000000000001</v>
      </c>
      <c r="AB89">
        <f>_xll.ciqfunctions.udf.CIQ($B89, "IQ_DA", $D89,,,,  "USD")</f>
        <v>0</v>
      </c>
      <c r="AC89">
        <f>_xll.ciqfunctions.udf.CIQ($B89, "IQ_NET_INTEREST_EXP",$D89,,,,  "USD")</f>
        <v>148.6294</v>
      </c>
      <c r="AD89">
        <f>_xll.ciqfunctions.udf.CIQ($B89, "IQ_NET_WORKING_CAP",$D89,,,,  "USD")</f>
        <v>-19069.93506</v>
      </c>
      <c r="AE89">
        <f>_xll.ciqfunctions.udf.CIQ($B89, "IQ_CAPEX",$D89,,,,  "USD")</f>
        <v>-8995.1224199999997</v>
      </c>
      <c r="AF89" s="1" t="str">
        <f>_xll.ciqfunctions.udf.CIQ($B89, "IQ_CEO_NAME", $D89,,,,  "USD")</f>
        <v>Sato, Koji</v>
      </c>
      <c r="AG89">
        <f>_xll.ciqfunctions.udf.CIQ($B89, "IQ_INC_TAX",$D89,,,,  "USD")</f>
        <v>1258.8643099999999</v>
      </c>
      <c r="AH89">
        <f>_xll.ciqfunctions.udf.CIQ($B89, "IQ_EFFECT_TAX_RATE",$D89,,,,  "USD")</f>
        <v>23.8993</v>
      </c>
    </row>
    <row r="90" spans="1:34" x14ac:dyDescent="0.25">
      <c r="A90" t="str">
        <f>_xll.ciqfunctions.udf.CIQ(B90,"IQ_COMPANY_NAME",A$1)</f>
        <v>Toyota Motor Corporation</v>
      </c>
      <c r="B90" s="3" t="s">
        <v>6</v>
      </c>
      <c r="C90" s="1" t="str">
        <f>_xll.ciqfunctions.udf.CIQ($B90, "IQ_INDUSTRY",$D90,,,, "USD")</f>
        <v>Automobiles</v>
      </c>
      <c r="D90" s="2" t="str">
        <f t="shared" si="0"/>
        <v>CQ42015</v>
      </c>
      <c r="E90" s="1">
        <f>_xll.ciqfunctions.udf.CIQ($B90, "IQ_TOTAL_REV", $D90,,,, "USD")</f>
        <v>61063.913419999997</v>
      </c>
      <c r="F90" s="1">
        <f>_xll.ciqfunctions.udf.CIQ($B90, "IQ_NI",$D90,,,,  "USD")</f>
        <v>5224.3347199999998</v>
      </c>
      <c r="G90" s="1">
        <f>_xll.ciqfunctions.udf.CIQ($B90, "IQ_CASH_EQUIV", $D90,,,,  "USD")</f>
        <v>20684.277320000001</v>
      </c>
      <c r="H90" s="1">
        <f>_xll.ciqfunctions.udf.CIQ($B90, "IQ_CASH_ST_INVEST", $D90,,,,  "USD")</f>
        <v>44340.776089999999</v>
      </c>
      <c r="I90" s="1">
        <f>_xll.ciqfunctions.udf.CIQ($B90, "IQ_TOTAL_CA", $D90,,,,  "USD")</f>
        <v>151244.15951999999</v>
      </c>
      <c r="J90" s="1">
        <f>_xll.ciqfunctions.udf.CIQ($B90, "IQ_TOTAL_ASSETS",$D90,,,,  "USD")</f>
        <v>407013.25809000002</v>
      </c>
      <c r="K90" s="1">
        <f>_xll.ciqfunctions.udf.CIQ($B90, "IQ_TOTAL_CL", $D90,,,,  "USD")</f>
        <v>137207.98572</v>
      </c>
      <c r="L90" s="1">
        <f>_xll.ciqfunctions.udf.CIQ($B90, "IQ_TOTAL_LIAB", $D90,,,,  "USD")</f>
        <v>256032.67595</v>
      </c>
      <c r="M90" s="1">
        <f>_xll.ciqfunctions.udf.CIQ($B90, "IQ_PREF_EQUITY",$D90,,,,  "USD")</f>
        <v>0</v>
      </c>
      <c r="N90" s="1">
        <f>_xll.ciqfunctions.udf.CIQ($B90, "IQ_TOTAL_COMMON_EQUITY",$D90,,,,  "USD")</f>
        <v>143822.04598</v>
      </c>
      <c r="O90" s="1">
        <f>_xll.ciqfunctions.udf.CIQ($B90, "IQ_APIC", $D90,,,,  "USD")</f>
        <v>4543.3779500000001</v>
      </c>
      <c r="P90" s="1">
        <f>_xll.ciqfunctions.udf.CIQ($B90, "IQ_TOTAL_ASSETS", $D90,,,,  "USD")</f>
        <v>407013.25809000002</v>
      </c>
      <c r="Q90" s="1">
        <f>_xll.ciqfunctions.udf.CIQ($B90, "IQ_RE", $D90,,,,  "USD")</f>
        <v>136187.45322</v>
      </c>
      <c r="R90" s="1">
        <f>_xll.ciqfunctions.udf.CIQ($B90, "IQ_TOTAL_EQUITY", $D90,,,,  "USD")</f>
        <v>150980.58214000001</v>
      </c>
      <c r="S90" s="1">
        <f>_xll.ciqfunctions.udf.CIQ($B90, "IQ_TOTAL_OUTSTANDING_FILING_DATE", $D90,,,,  "USD")</f>
        <v>15188.379349999999</v>
      </c>
      <c r="T90" s="1">
        <f>_xll.ciqfunctions.udf.CIQ($B90, "IQ_TOTAL_DEBT", $D90,,,,  "USD")</f>
        <v>165560.79921999999</v>
      </c>
      <c r="U90" s="1">
        <f>_xll.ciqfunctions.udf.CIQ($B90, "IQ_PREF_DIV_OTHER",$D90,,,,  "USD")</f>
        <v>35.648919999999997</v>
      </c>
      <c r="V90" s="1">
        <f>_xll.ciqfunctions.udf.CIQ($B90, "IQ_COGS",$D90,,,,  "USD")</f>
        <v>46641.924299999999</v>
      </c>
      <c r="W90" s="1">
        <f>_xll.ciqfunctions.udf.CIQ($B90, "IQ_AP",$D90,,,,  "USD")</f>
        <v>17923.020929999999</v>
      </c>
      <c r="X90" s="1">
        <f>_xll.ciqfunctions.udf.CIQ($B90, "IQ_AR", $D90,,,,  "USD")</f>
        <v>15939.12731</v>
      </c>
      <c r="Y90" s="1">
        <f>_xll.ciqfunctions.udf.CIQ($B90, "IQ_INVENTORY", $D90,,,,  "USD")</f>
        <v>17510.192289999999</v>
      </c>
      <c r="Z90">
        <f>_xll.ciqfunctions.udf.CIQ($B90, "IQ_SGA", $D90,,,,  "USD")</f>
        <v>6078.8189599999996</v>
      </c>
      <c r="AA90">
        <f>_xll.ciqfunctions.udf.CIQ($B90, "IQ_TOTAL_REV_1YR_ANN_GROWTH", $D90,,,,  "USD")</f>
        <v>2.3691</v>
      </c>
      <c r="AB90">
        <f>_xll.ciqfunctions.udf.CIQ($B90, "IQ_DA", $D90,,,,  "USD")</f>
        <v>0</v>
      </c>
      <c r="AC90">
        <f>_xll.ciqfunctions.udf.CIQ($B90, "IQ_NET_INTEREST_EXP",$D90,,,,  "USD")</f>
        <v>352.58737000000002</v>
      </c>
      <c r="AD90">
        <f>_xll.ciqfunctions.udf.CIQ($B90, "IQ_NET_WORKING_CAP",$D90,,,,  "USD")</f>
        <v>48796.691469999998</v>
      </c>
      <c r="AE90">
        <f>_xll.ciqfunctions.udf.CIQ($B90, "IQ_CAPEX",$D90,,,,  "USD")</f>
        <v>-8271.8806399999994</v>
      </c>
      <c r="AF90" s="1" t="str">
        <f>_xll.ciqfunctions.udf.CIQ($B90, "IQ_CEO_NAME", $D90,,,,  "USD")</f>
        <v>Sato, Koji</v>
      </c>
      <c r="AG90">
        <f>_xll.ciqfunctions.udf.CIQ($B90, "IQ_INC_TAX",$D90,,,,  "USD")</f>
        <v>1834.0683200000001</v>
      </c>
      <c r="AH90">
        <f>_xll.ciqfunctions.udf.CIQ($B90, "IQ_EFFECT_TAX_RATE",$D90,,,,  "USD")</f>
        <v>24.943200000000001</v>
      </c>
    </row>
    <row r="91" spans="1:34" x14ac:dyDescent="0.25">
      <c r="A91" t="str">
        <f>_xll.ciqfunctions.udf.CIQ(B91,"IQ_COMPANY_NAME",A$1)</f>
        <v>Toyota Motor Corporation</v>
      </c>
      <c r="B91" s="3" t="s">
        <v>6</v>
      </c>
      <c r="C91" s="1" t="str">
        <f>_xll.ciqfunctions.udf.CIQ($B91, "IQ_INDUSTRY",$D91,,,, "USD")</f>
        <v>Automobiles</v>
      </c>
      <c r="D91" s="2" t="str">
        <f t="shared" si="0"/>
        <v>CQ32015</v>
      </c>
      <c r="E91" s="1">
        <f>_xll.ciqfunctions.udf.CIQ($B91, "IQ_TOTAL_REV", $D91,,,, "USD")</f>
        <v>59329.687519999999</v>
      </c>
      <c r="F91" s="1">
        <f>_xll.ciqfunctions.udf.CIQ($B91, "IQ_NI",$D91,,,,  "USD")</f>
        <v>5108.9323199999999</v>
      </c>
      <c r="G91" s="1">
        <f>_xll.ciqfunctions.udf.CIQ($B91, "IQ_CASH_EQUIV", $D91,,,,  "USD")</f>
        <v>28561.4905</v>
      </c>
      <c r="H91" s="1">
        <f>_xll.ciqfunctions.udf.CIQ($B91, "IQ_CASH_ST_INVEST", $D91,,,,  "USD")</f>
        <v>46566.702360000003</v>
      </c>
      <c r="I91" s="1">
        <f>_xll.ciqfunctions.udf.CIQ($B91, "IQ_TOTAL_CA", $D91,,,,  "USD")</f>
        <v>157223.09567000001</v>
      </c>
      <c r="J91" s="1">
        <f>_xll.ciqfunctions.udf.CIQ($B91, "IQ_TOTAL_ASSETS",$D91,,,,  "USD")</f>
        <v>405684.11014</v>
      </c>
      <c r="K91" s="1">
        <f>_xll.ciqfunctions.udf.CIQ($B91, "IQ_TOTAL_CL", $D91,,,,  "USD")</f>
        <v>137631.46377</v>
      </c>
      <c r="L91" s="1">
        <f>_xll.ciqfunctions.udf.CIQ($B91, "IQ_TOTAL_LIAB", $D91,,,,  "USD")</f>
        <v>256432.26780999999</v>
      </c>
      <c r="M91" s="1">
        <f>_xll.ciqfunctions.udf.CIQ($B91, "IQ_PREF_EQUITY",$D91,,,,  "USD")</f>
        <v>0</v>
      </c>
      <c r="N91" s="1">
        <f>_xll.ciqfunctions.udf.CIQ($B91, "IQ_TOTAL_COMMON_EQUITY",$D91,,,,  "USD")</f>
        <v>142311.35696</v>
      </c>
      <c r="O91" s="1">
        <f>_xll.ciqfunctions.udf.CIQ($B91, "IQ_APIC", $D91,,,,  "USD")</f>
        <v>0</v>
      </c>
      <c r="P91" s="1">
        <f>_xll.ciqfunctions.udf.CIQ($B91, "IQ_TOTAL_ASSETS", $D91,,,,  "USD")</f>
        <v>405684.11014</v>
      </c>
      <c r="Q91" s="1">
        <f>_xll.ciqfunctions.udf.CIQ($B91, "IQ_RE", $D91,,,,  "USD")</f>
        <v>0</v>
      </c>
      <c r="R91" s="1">
        <f>_xll.ciqfunctions.udf.CIQ($B91, "IQ_TOTAL_EQUITY", $D91,,,,  "USD")</f>
        <v>149251.84233000001</v>
      </c>
      <c r="S91" s="1">
        <f>_xll.ciqfunctions.udf.CIQ($B91, "IQ_TOTAL_OUTSTANDING_FILING_DATE", $D91,,,,  "USD")</f>
        <v>15568.80306</v>
      </c>
      <c r="T91" s="1">
        <f>_xll.ciqfunctions.udf.CIQ($B91, "IQ_TOTAL_DEBT", $D91,,,,  "USD")</f>
        <v>162882.4602</v>
      </c>
      <c r="U91" s="1">
        <f>_xll.ciqfunctions.udf.CIQ($B91, "IQ_PREF_DIV_OTHER",$D91,,,,  "USD")</f>
        <v>20.545369999999998</v>
      </c>
      <c r="V91" s="1">
        <f>_xll.ciqfunctions.udf.CIQ($B91, "IQ_COGS",$D91,,,,  "USD")</f>
        <v>46355.477559999999</v>
      </c>
      <c r="W91" s="1">
        <f>_xll.ciqfunctions.udf.CIQ($B91, "IQ_AP",$D91,,,,  "USD")</f>
        <v>19381.78515</v>
      </c>
      <c r="X91" s="1">
        <f>_xll.ciqfunctions.udf.CIQ($B91, "IQ_AR", $D91,,,,  "USD")</f>
        <v>66636.481830000004</v>
      </c>
      <c r="Y91" s="1">
        <f>_xll.ciqfunctions.udf.CIQ($B91, "IQ_INVENTORY", $D91,,,,  "USD")</f>
        <v>18333.703949999999</v>
      </c>
      <c r="Z91">
        <f>_xll.ciqfunctions.udf.CIQ($B91, "IQ_SGA", $D91,,,,  "USD")</f>
        <v>6063.91626</v>
      </c>
      <c r="AA91">
        <f>_xll.ciqfunctions.udf.CIQ($B91, "IQ_TOTAL_REV_1YR_ANN_GROWTH", $D91,,,,  "USD")</f>
        <v>8.3742999999999999</v>
      </c>
      <c r="AB91">
        <f>_xll.ciqfunctions.udf.CIQ($B91, "IQ_DA", $D91,,,,  "USD")</f>
        <v>0</v>
      </c>
      <c r="AC91">
        <f>_xll.ciqfunctions.udf.CIQ($B91, "IQ_NET_INTEREST_EXP",$D91,,,,  "USD")</f>
        <v>120.66647</v>
      </c>
      <c r="AD91">
        <f>_xll.ciqfunctions.udf.CIQ($B91, "IQ_NET_WORKING_CAP",$D91,,,,  "USD")</f>
        <v>50712.165330000003</v>
      </c>
      <c r="AE91">
        <f>_xll.ciqfunctions.udf.CIQ($B91, "IQ_CAPEX",$D91,,,,  "USD")</f>
        <v>-8323.1387599999998</v>
      </c>
      <c r="AF91" s="1" t="str">
        <f>_xll.ciqfunctions.udf.CIQ($B91, "IQ_CEO_NAME", $D91,,,,  "USD")</f>
        <v>Sato, Koji</v>
      </c>
      <c r="AG91">
        <f>_xll.ciqfunctions.udf.CIQ($B91, "IQ_INC_TAX",$D91,,,,  "USD")</f>
        <v>2074.67328</v>
      </c>
      <c r="AH91">
        <f>_xll.ciqfunctions.udf.CIQ($B91, "IQ_EFFECT_TAX_RATE",$D91,,,,  "USD")</f>
        <v>27.890899999999998</v>
      </c>
    </row>
    <row r="92" spans="1:34" x14ac:dyDescent="0.25">
      <c r="A92" t="str">
        <f>_xll.ciqfunctions.udf.CIQ(B92,"IQ_COMPANY_NAME",A$1)</f>
        <v>Toyota Motor Corporation</v>
      </c>
      <c r="B92" s="3" t="s">
        <v>6</v>
      </c>
      <c r="C92" s="1" t="str">
        <f>_xll.ciqfunctions.udf.CIQ($B92, "IQ_INDUSTRY",$D92,,,, "USD")</f>
        <v>Automobiles</v>
      </c>
      <c r="D92" s="2" t="str">
        <f t="shared" si="0"/>
        <v>CQ22015</v>
      </c>
      <c r="E92" s="1">
        <f>_xll.ciqfunctions.udf.CIQ($B92, "IQ_TOTAL_REV", $D92,,,, "USD")</f>
        <v>57135.30745</v>
      </c>
      <c r="F92" s="1">
        <f>_xll.ciqfunctions.udf.CIQ($B92, "IQ_NI",$D92,,,,  "USD")</f>
        <v>5285.3148799999999</v>
      </c>
      <c r="G92" s="1">
        <f>_xll.ciqfunctions.udf.CIQ($B92, "IQ_CASH_EQUIV", $D92,,,,  "USD")</f>
        <v>21017.710849999999</v>
      </c>
      <c r="H92" s="1">
        <f>_xll.ciqfunctions.udf.CIQ($B92, "IQ_CASH_ST_INVEST", $D92,,,,  "USD")</f>
        <v>40078.872210000001</v>
      </c>
      <c r="I92" s="1">
        <f>_xll.ciqfunctions.udf.CIQ($B92, "IQ_TOTAL_CA", $D92,,,,  "USD")</f>
        <v>148588.36683000001</v>
      </c>
      <c r="J92" s="1">
        <f>_xll.ciqfunctions.udf.CIQ($B92, "IQ_TOTAL_ASSETS",$D92,,,,  "USD")</f>
        <v>399194.43751000002</v>
      </c>
      <c r="K92" s="1">
        <f>_xll.ciqfunctions.udf.CIQ($B92, "IQ_TOTAL_CL", $D92,,,,  "USD")</f>
        <v>136929.38873999999</v>
      </c>
      <c r="L92" s="1">
        <f>_xll.ciqfunctions.udf.CIQ($B92, "IQ_TOTAL_LIAB", $D92,,,,  "USD")</f>
        <v>251443.27429</v>
      </c>
      <c r="M92" s="1">
        <f>_xll.ciqfunctions.udf.CIQ($B92, "IQ_PREF_EQUITY",$D92,,,,  "USD")</f>
        <v>0</v>
      </c>
      <c r="N92" s="1">
        <f>_xll.ciqfunctions.udf.CIQ($B92, "IQ_TOTAL_COMMON_EQUITY",$D92,,,,  "USD")</f>
        <v>140678.73467000001</v>
      </c>
      <c r="O92" s="1">
        <f>_xll.ciqfunctions.udf.CIQ($B92, "IQ_APIC", $D92,,,,  "USD")</f>
        <v>4475.5192800000004</v>
      </c>
      <c r="P92" s="1">
        <f>_xll.ciqfunctions.udf.CIQ($B92, "IQ_TOTAL_ASSETS", $D92,,,,  "USD")</f>
        <v>399194.43751000002</v>
      </c>
      <c r="Q92" s="1">
        <f>_xll.ciqfunctions.udf.CIQ($B92, "IQ_RE", $D92,,,,  "USD")</f>
        <v>129558.37473</v>
      </c>
      <c r="R92" s="1">
        <f>_xll.ciqfunctions.udf.CIQ($B92, "IQ_TOTAL_EQUITY", $D92,,,,  "USD")</f>
        <v>147751.16321999999</v>
      </c>
      <c r="S92" s="1">
        <f>_xll.ciqfunctions.udf.CIQ($B92, "IQ_TOTAL_OUTSTANDING_FILING_DATE", $D92,,,,  "USD")</f>
        <v>15735.84979</v>
      </c>
      <c r="T92" s="1">
        <f>_xll.ciqfunctions.udf.CIQ($B92, "IQ_TOTAL_DEBT", $D92,,,,  "USD")</f>
        <v>160810.50928</v>
      </c>
      <c r="U92" s="1">
        <f>_xll.ciqfunctions.udf.CIQ($B92, "IQ_PREF_DIV_OTHER",$D92,,,,  "USD")</f>
        <v>0</v>
      </c>
      <c r="V92" s="1">
        <f>_xll.ciqfunctions.udf.CIQ($B92, "IQ_COGS",$D92,,,,  "USD")</f>
        <v>45438.798699999999</v>
      </c>
      <c r="W92" s="1">
        <f>_xll.ciqfunctions.udf.CIQ($B92, "IQ_AP",$D92,,,,  "USD")</f>
        <v>18483.385389999999</v>
      </c>
      <c r="X92" s="1">
        <f>_xll.ciqfunctions.udf.CIQ($B92, "IQ_AR", $D92,,,,  "USD")</f>
        <v>68714.751610000007</v>
      </c>
      <c r="Y92" s="1">
        <f>_xll.ciqfunctions.udf.CIQ($B92, "IQ_INVENTORY", $D92,,,,  "USD")</f>
        <v>18003.287260000001</v>
      </c>
      <c r="Z92">
        <f>_xll.ciqfunctions.udf.CIQ($B92, "IQ_SGA", $D92,,,,  "USD")</f>
        <v>5514.9796399999996</v>
      </c>
      <c r="AA92">
        <f>_xll.ciqfunctions.udf.CIQ($B92, "IQ_TOTAL_REV_1YR_ANN_GROWTH", $D92,,,,  "USD")</f>
        <v>9.3409999999999993</v>
      </c>
      <c r="AB92">
        <f>_xll.ciqfunctions.udf.CIQ($B92, "IQ_DA", $D92,,,,  "USD")</f>
        <v>0</v>
      </c>
      <c r="AC92">
        <f>_xll.ciqfunctions.udf.CIQ($B92, "IQ_NET_INTEREST_EXP",$D92,,,,  "USD")</f>
        <v>400.08177000000001</v>
      </c>
      <c r="AD92">
        <f>_xll.ciqfunctions.udf.CIQ($B92, "IQ_NET_WORKING_CAP",$D92,,,,  "USD")</f>
        <v>48537.539539999998</v>
      </c>
      <c r="AE92">
        <f>_xll.ciqfunctions.udf.CIQ($B92, "IQ_CAPEX",$D92,,,,  "USD")</f>
        <v>-8648.1849199999997</v>
      </c>
      <c r="AF92" s="1" t="str">
        <f>_xll.ciqfunctions.udf.CIQ($B92, "IQ_CEO_NAME", $D92,,,,  "USD")</f>
        <v>Sato, Koji</v>
      </c>
      <c r="AG92">
        <f>_xll.ciqfunctions.udf.CIQ($B92, "IQ_INC_TAX",$D92,,,,  "USD")</f>
        <v>2190.9812299999999</v>
      </c>
      <c r="AH92">
        <f>_xll.ciqfunctions.udf.CIQ($B92, "IQ_EFFECT_TAX_RATE",$D92,,,,  "USD")</f>
        <v>28.320399999999999</v>
      </c>
    </row>
    <row r="93" spans="1:34" x14ac:dyDescent="0.25">
      <c r="A93" t="str">
        <f>_xll.ciqfunctions.udf.CIQ(B93,"IQ_COMPANY_NAME",A$1)</f>
        <v>Toyota Motor Corporation</v>
      </c>
      <c r="B93" s="3" t="s">
        <v>6</v>
      </c>
      <c r="C93" s="1" t="str">
        <f>_xll.ciqfunctions.udf.CIQ($B93, "IQ_INDUSTRY",$D93,,,, "USD")</f>
        <v>Automobiles</v>
      </c>
      <c r="D93" s="2" t="str">
        <f t="shared" si="0"/>
        <v>CQ12015</v>
      </c>
      <c r="E93" s="1">
        <f>_xll.ciqfunctions.udf.CIQ($B93, "IQ_TOTAL_REV", $D93,,,, "USD")</f>
        <v>59329.170270000002</v>
      </c>
      <c r="F93" s="1">
        <f>_xll.ciqfunctions.udf.CIQ($B93, "IQ_NI",$D93,,,,  "USD")</f>
        <v>3720.9351499999998</v>
      </c>
      <c r="G93" s="1">
        <f>_xll.ciqfunctions.udf.CIQ($B93, "IQ_CASH_EQUIV", $D93,,,,  "USD")</f>
        <v>14009.451059999999</v>
      </c>
      <c r="H93" s="1">
        <f>_xll.ciqfunctions.udf.CIQ($B93, "IQ_CASH_ST_INVEST", $D93,,,,  "USD")</f>
        <v>34505.692819999997</v>
      </c>
      <c r="I93" s="1">
        <f>_xll.ciqfunctions.udf.CIQ($B93, "IQ_TOTAL_CA", $D93,,,,  "USD")</f>
        <v>149482.43481999999</v>
      </c>
      <c r="J93" s="1">
        <f>_xll.ciqfunctions.udf.CIQ($B93, "IQ_TOTAL_ASSETS",$D93,,,,  "USD")</f>
        <v>397781.73966000002</v>
      </c>
      <c r="K93" s="1">
        <f>_xll.ciqfunctions.udf.CIQ($B93, "IQ_TOTAL_CL", $D93,,,,  "USD")</f>
        <v>136940.54775</v>
      </c>
      <c r="L93" s="1">
        <f>_xll.ciqfunctions.udf.CIQ($B93, "IQ_TOTAL_LIAB", $D93,,,,  "USD")</f>
        <v>250708.40564000001</v>
      </c>
      <c r="M93" s="1">
        <f>_xll.ciqfunctions.udf.CIQ($B93, "IQ_PREF_EQUITY",$D93,,,,  "USD")</f>
        <v>0</v>
      </c>
      <c r="N93" s="1">
        <f>_xll.ciqfunctions.udf.CIQ($B93, "IQ_TOTAL_COMMON_EQUITY",$D93,,,,  "USD")</f>
        <v>139912.75382000001</v>
      </c>
      <c r="O93" s="1">
        <f>_xll.ciqfunctions.udf.CIQ($B93, "IQ_APIC", $D93,,,,  "USD")</f>
        <v>4559.1633499999998</v>
      </c>
      <c r="P93" s="1">
        <f>_xll.ciqfunctions.udf.CIQ($B93, "IQ_TOTAL_ASSETS", $D93,,,,  "USD")</f>
        <v>397781.73966000002</v>
      </c>
      <c r="Q93" s="1">
        <f>_xll.ciqfunctions.udf.CIQ($B93, "IQ_RE", $D93,,,,  "USD")</f>
        <v>129943.72287</v>
      </c>
      <c r="R93" s="1">
        <f>_xll.ciqfunctions.udf.CIQ($B93, "IQ_TOTAL_EQUITY", $D93,,,,  "USD")</f>
        <v>147073.33400999999</v>
      </c>
      <c r="S93" s="1">
        <f>_xll.ciqfunctions.udf.CIQ($B93, "IQ_TOTAL_OUTSTANDING_FILING_DATE", $D93,,,,  "USD")</f>
        <v>15734.07</v>
      </c>
      <c r="T93" s="1">
        <f>_xll.ciqfunctions.udf.CIQ($B93, "IQ_TOTAL_DEBT", $D93,,,,  "USD")</f>
        <v>161107.67882</v>
      </c>
      <c r="U93" s="1">
        <f>_xll.ciqfunctions.udf.CIQ($B93, "IQ_PREF_DIV_OTHER",$D93,,,,  "USD")</f>
        <v>0</v>
      </c>
      <c r="V93" s="1">
        <f>_xll.ciqfunctions.udf.CIQ($B93, "IQ_COGS",$D93,,,,  "USD")</f>
        <v>45959.10583</v>
      </c>
      <c r="W93" s="1">
        <f>_xll.ciqfunctions.udf.CIQ($B93, "IQ_AP",$D93,,,,  "USD")</f>
        <v>20089.907889999999</v>
      </c>
      <c r="X93" s="1">
        <f>_xll.ciqfunctions.udf.CIQ($B93, "IQ_AR", $D93,,,,  "USD")</f>
        <v>17573.63148</v>
      </c>
      <c r="Y93" s="1">
        <f>_xll.ciqfunctions.udf.CIQ($B93, "IQ_INVENTORY", $D93,,,,  "USD")</f>
        <v>17814.968270000001</v>
      </c>
      <c r="Z93">
        <f>_xll.ciqfunctions.udf.CIQ($B93, "IQ_SGA", $D93,,,,  "USD")</f>
        <v>5890.7160100000001</v>
      </c>
      <c r="AA93">
        <f>_xll.ciqfunctions.udf.CIQ($B93, "IQ_TOTAL_REV_1YR_ANN_GROWTH", $D93,,,,  "USD")</f>
        <v>8.3649000000000004</v>
      </c>
      <c r="AB93">
        <f>_xll.ciqfunctions.udf.CIQ($B93, "IQ_DA", $D93,,,,  "USD")</f>
        <v>0</v>
      </c>
      <c r="AC93">
        <f>_xll.ciqfunctions.udf.CIQ($B93, "IQ_NET_INTEREST_EXP",$D93,,,,  "USD")</f>
        <v>200.66673</v>
      </c>
      <c r="AD93">
        <f>_xll.ciqfunctions.udf.CIQ($B93, "IQ_NET_WORKING_CAP",$D93,,,,  "USD")</f>
        <v>-18773.148130000001</v>
      </c>
      <c r="AE93">
        <f>_xll.ciqfunctions.udf.CIQ($B93, "IQ_CAPEX",$D93,,,,  "USD")</f>
        <v>-8202.4003599999996</v>
      </c>
      <c r="AF93" s="1" t="str">
        <f>_xll.ciqfunctions.udf.CIQ($B93, "IQ_CEO_NAME", $D93,,,,  "USD")</f>
        <v>Sato, Koji</v>
      </c>
      <c r="AG93">
        <f>_xll.ciqfunctions.udf.CIQ($B93, "IQ_INC_TAX",$D93,,,,  "USD")</f>
        <v>864.78042000000005</v>
      </c>
      <c r="AH93">
        <f>_xll.ciqfunctions.udf.CIQ($B93, "IQ_EFFECT_TAX_RATE",$D93,,,,  "USD")</f>
        <v>17.4482</v>
      </c>
    </row>
    <row r="94" spans="1:34" x14ac:dyDescent="0.25">
      <c r="A94" t="str">
        <f>_xll.ciqfunctions.udf.CIQ(B94,"IQ_COMPANY_NAME",A$1)</f>
        <v>Toyota Motor Corporation</v>
      </c>
      <c r="B94" s="3" t="s">
        <v>6</v>
      </c>
      <c r="C94" s="1" t="str">
        <f>_xll.ciqfunctions.udf.CIQ($B94, "IQ_INDUSTRY",$D94,,,, "USD")</f>
        <v>Automobiles</v>
      </c>
      <c r="D94" s="2" t="str">
        <f t="shared" si="0"/>
        <v>CQ42014</v>
      </c>
      <c r="E94" s="1">
        <f>_xll.ciqfunctions.udf.CIQ($B94, "IQ_TOTAL_REV", $D94,,,, "USD")</f>
        <v>59847.393389999997</v>
      </c>
      <c r="F94" s="1">
        <f>_xll.ciqfunctions.udf.CIQ($B94, "IQ_NI",$D94,,,,  "USD")</f>
        <v>5008.3635700000004</v>
      </c>
      <c r="G94" s="1">
        <f>_xll.ciqfunctions.udf.CIQ($B94, "IQ_CASH_EQUIV", $D94,,,,  "USD")</f>
        <v>20017.244589999998</v>
      </c>
      <c r="H94" s="1">
        <f>_xll.ciqfunctions.udf.CIQ($B94, "IQ_CASH_ST_INVEST", $D94,,,,  "USD")</f>
        <v>37899.828699999998</v>
      </c>
      <c r="I94" s="1">
        <f>_xll.ciqfunctions.udf.CIQ($B94, "IQ_TOTAL_CA", $D94,,,,  "USD")</f>
        <v>142035.92434999999</v>
      </c>
      <c r="J94" s="1">
        <f>_xll.ciqfunctions.udf.CIQ($B94, "IQ_TOTAL_ASSETS",$D94,,,,  "USD")</f>
        <v>389985.59133999998</v>
      </c>
      <c r="K94" s="1">
        <f>_xll.ciqfunctions.udf.CIQ($B94, "IQ_TOTAL_CL", $D94,,,,  "USD")</f>
        <v>134185.15020999999</v>
      </c>
      <c r="L94" s="1">
        <f>_xll.ciqfunctions.udf.CIQ($B94, "IQ_TOTAL_LIAB", $D94,,,,  "USD")</f>
        <v>247018.69584</v>
      </c>
      <c r="M94" s="1">
        <f>_xll.ciqfunctions.udf.CIQ($B94, "IQ_PREF_EQUITY",$D94,,,,  "USD")</f>
        <v>0</v>
      </c>
      <c r="N94" s="1">
        <f>_xll.ciqfunctions.udf.CIQ($B94, "IQ_TOTAL_COMMON_EQUITY",$D94,,,,  "USD")</f>
        <v>136188.45556999999</v>
      </c>
      <c r="O94" s="1">
        <f>_xll.ciqfunctions.udf.CIQ($B94, "IQ_APIC", $D94,,,,  "USD")</f>
        <v>4581.5199499999999</v>
      </c>
      <c r="P94" s="1">
        <f>_xll.ciqfunctions.udf.CIQ($B94, "IQ_TOTAL_ASSETS", $D94,,,,  "USD")</f>
        <v>389985.59133999998</v>
      </c>
      <c r="Q94" s="1">
        <f>_xll.ciqfunctions.udf.CIQ($B94, "IQ_RE", $D94,,,,  "USD")</f>
        <v>125571.18588999999</v>
      </c>
      <c r="R94" s="1">
        <f>_xll.ciqfunctions.udf.CIQ($B94, "IQ_TOTAL_EQUITY", $D94,,,,  "USD")</f>
        <v>142966.89550000001</v>
      </c>
      <c r="S94" s="1">
        <f>_xll.ciqfunctions.udf.CIQ($B94, "IQ_TOTAL_OUTSTANDING_FILING_DATE", $D94,,,,  "USD")</f>
        <v>15727.8874</v>
      </c>
      <c r="T94" s="1">
        <f>_xll.ciqfunctions.udf.CIQ($B94, "IQ_TOTAL_DEBT", $D94,,,,  "USD")</f>
        <v>160679.22795999999</v>
      </c>
      <c r="U94" s="1">
        <f>_xll.ciqfunctions.udf.CIQ($B94, "IQ_PREF_DIV_OTHER",$D94,,,,  "USD")</f>
        <v>0</v>
      </c>
      <c r="V94" s="1">
        <f>_xll.ciqfunctions.udf.CIQ($B94, "IQ_COGS",$D94,,,,  "USD")</f>
        <v>45708.885049999997</v>
      </c>
      <c r="W94" s="1">
        <f>_xll.ciqfunctions.udf.CIQ($B94, "IQ_AP",$D94,,,,  "USD")</f>
        <v>18016.885679999999</v>
      </c>
      <c r="X94" s="1">
        <f>_xll.ciqfunctions.udf.CIQ($B94, "IQ_AR", $D94,,,,  "USD")</f>
        <v>16579.39143</v>
      </c>
      <c r="Y94" s="1">
        <f>_xll.ciqfunctions.udf.CIQ($B94, "IQ_INVENTORY", $D94,,,,  "USD")</f>
        <v>17810.400150000001</v>
      </c>
      <c r="Z94">
        <f>_xll.ciqfunctions.udf.CIQ($B94, "IQ_SGA", $D94,,,,  "USD")</f>
        <v>5753.9167500000003</v>
      </c>
      <c r="AA94">
        <f>_xll.ciqfunctions.udf.CIQ($B94, "IQ_TOTAL_REV_1YR_ANN_GROWTH", $D94,,,,  "USD")</f>
        <v>8.8833000000000002</v>
      </c>
      <c r="AB94">
        <f>_xll.ciqfunctions.udf.CIQ($B94, "IQ_DA", $D94,,,,  "USD")</f>
        <v>0</v>
      </c>
      <c r="AC94">
        <f>_xll.ciqfunctions.udf.CIQ($B94, "IQ_NET_INTEREST_EXP",$D94,,,,  "USD")</f>
        <v>305.48808000000002</v>
      </c>
      <c r="AD94">
        <f>_xll.ciqfunctions.udf.CIQ($B94, "IQ_NET_WORKING_CAP",$D94,,,,  "USD")</f>
        <v>47302.83354</v>
      </c>
      <c r="AE94">
        <f>_xll.ciqfunctions.udf.CIQ($B94, "IQ_CAPEX",$D94,,,,  "USD")</f>
        <v>-6808.9394899999998</v>
      </c>
      <c r="AF94" s="1" t="str">
        <f>_xll.ciqfunctions.udf.CIQ($B94, "IQ_CEO_NAME", $D94,,,,  "USD")</f>
        <v>Sato, Koji</v>
      </c>
      <c r="AG94">
        <f>_xll.ciqfunctions.udf.CIQ($B94, "IQ_INC_TAX",$D94,,,,  "USD")</f>
        <v>2471.6247100000001</v>
      </c>
      <c r="AH94">
        <f>_xll.ciqfunctions.udf.CIQ($B94, "IQ_EFFECT_TAX_RATE",$D94,,,,  "USD")</f>
        <v>31.785299999999999</v>
      </c>
    </row>
    <row r="95" spans="1:34" x14ac:dyDescent="0.25">
      <c r="A95" t="str">
        <f>_xll.ciqfunctions.udf.CIQ(B95,"IQ_COMPANY_NAME",A$1)</f>
        <v>Toyota Motor Corporation</v>
      </c>
      <c r="B95" s="3" t="s">
        <v>6</v>
      </c>
      <c r="C95" s="1" t="str">
        <f>_xll.ciqfunctions.udf.CIQ($B95, "IQ_INDUSTRY",$D95,,,, "USD")</f>
        <v>Automobiles</v>
      </c>
      <c r="D95" s="2" t="str">
        <f t="shared" si="0"/>
        <v>CQ32014</v>
      </c>
      <c r="E95" s="1">
        <f>_xll.ciqfunctions.udf.CIQ($B95, "IQ_TOTAL_REV", $D95,,,, "USD")</f>
        <v>59753.042820000002</v>
      </c>
      <c r="F95" s="1">
        <f>_xll.ciqfunctions.udf.CIQ($B95, "IQ_NI",$D95,,,,  "USD")</f>
        <v>4913.9652100000003</v>
      </c>
      <c r="G95" s="1">
        <f>_xll.ciqfunctions.udf.CIQ($B95, "IQ_CASH_EQUIV", $D95,,,,  "USD")</f>
        <v>21051.248210000002</v>
      </c>
      <c r="H95" s="1">
        <f>_xll.ciqfunctions.udf.CIQ($B95, "IQ_CASH_ST_INVEST", $D95,,,,  "USD")</f>
        <v>42169.889300000003</v>
      </c>
      <c r="I95" s="1">
        <f>_xll.ciqfunctions.udf.CIQ($B95, "IQ_TOTAL_CA", $D95,,,,  "USD")</f>
        <v>148206.33997999999</v>
      </c>
      <c r="J95" s="1">
        <f>_xll.ciqfunctions.udf.CIQ($B95, "IQ_TOTAL_ASSETS",$D95,,,,  "USD")</f>
        <v>399125.53912999999</v>
      </c>
      <c r="K95" s="1">
        <f>_xll.ciqfunctions.udf.CIQ($B95, "IQ_TOTAL_CL", $D95,,,,  "USD")</f>
        <v>139492.38401000001</v>
      </c>
      <c r="L95" s="1">
        <f>_xll.ciqfunctions.udf.CIQ($B95, "IQ_TOTAL_LIAB", $D95,,,,  "USD")</f>
        <v>251117.04782000001</v>
      </c>
      <c r="M95" s="1">
        <f>_xll.ciqfunctions.udf.CIQ($B95, "IQ_PREF_EQUITY",$D95,,,,  "USD")</f>
        <v>0</v>
      </c>
      <c r="N95" s="1">
        <f>_xll.ciqfunctions.udf.CIQ($B95, "IQ_TOTAL_COMMON_EQUITY",$D95,,,,  "USD")</f>
        <v>141016.90538000001</v>
      </c>
      <c r="O95" s="1">
        <f>_xll.ciqfunctions.udf.CIQ($B95, "IQ_APIC", $D95,,,,  "USD")</f>
        <v>4996.8457900000003</v>
      </c>
      <c r="P95" s="1">
        <f>_xll.ciqfunctions.udf.CIQ($B95, "IQ_TOTAL_ASSETS", $D95,,,,  "USD")</f>
        <v>399125.53912999999</v>
      </c>
      <c r="Q95" s="1">
        <f>_xll.ciqfunctions.udf.CIQ($B95, "IQ_RE", $D95,,,,  "USD")</f>
        <v>133835.64762999999</v>
      </c>
      <c r="R95" s="1">
        <f>_xll.ciqfunctions.udf.CIQ($B95, "IQ_TOTAL_EQUITY", $D95,,,,  "USD")</f>
        <v>148008.49131000001</v>
      </c>
      <c r="S95" s="1">
        <f>_xll.ciqfunctions.udf.CIQ($B95, "IQ_TOTAL_OUTSTANDING_FILING_DATE", $D95,,,,  "USD")</f>
        <v>15863.758739999999</v>
      </c>
      <c r="T95" s="1">
        <f>_xll.ciqfunctions.udf.CIQ($B95, "IQ_TOTAL_DEBT", $D95,,,,  "USD")</f>
        <v>162358.61848999999</v>
      </c>
      <c r="U95" s="1">
        <f>_xll.ciqfunctions.udf.CIQ($B95, "IQ_PREF_DIV_OTHER",$D95,,,,  "USD")</f>
        <v>0</v>
      </c>
      <c r="V95" s="1">
        <f>_xll.ciqfunctions.udf.CIQ($B95, "IQ_COGS",$D95,,,,  "USD")</f>
        <v>45847.674059999998</v>
      </c>
      <c r="W95" s="1">
        <f>_xll.ciqfunctions.udf.CIQ($B95, "IQ_AP",$D95,,,,  "USD")</f>
        <v>20360.783329999998</v>
      </c>
      <c r="X95" s="1">
        <f>_xll.ciqfunctions.udf.CIQ($B95, "IQ_AR", $D95,,,,  "USD")</f>
        <v>17489.735100000002</v>
      </c>
      <c r="Y95" s="1">
        <f>_xll.ciqfunctions.udf.CIQ($B95, "IQ_INVENTORY", $D95,,,,  "USD")</f>
        <v>18804.976630000001</v>
      </c>
      <c r="Z95">
        <f>_xll.ciqfunctions.udf.CIQ($B95, "IQ_SGA", $D95,,,,  "USD")</f>
        <v>5864.3662700000004</v>
      </c>
      <c r="AA95">
        <f>_xll.ciqfunctions.udf.CIQ($B95, "IQ_TOTAL_REV_1YR_ANN_GROWTH", $D95,,,,  "USD")</f>
        <v>4.3414999999999999</v>
      </c>
      <c r="AB95">
        <f>_xll.ciqfunctions.udf.CIQ($B95, "IQ_DA", $D95,,,,  "USD")</f>
        <v>0</v>
      </c>
      <c r="AC95">
        <f>_xll.ciqfunctions.udf.CIQ($B95, "IQ_NET_INTEREST_EXP",$D95,,,,  "USD")</f>
        <v>191.47675000000001</v>
      </c>
      <c r="AD95">
        <f>_xll.ciqfunctions.udf.CIQ($B95, "IQ_NET_WORKING_CAP",$D95,,,,  "USD")</f>
        <v>45733.954830000002</v>
      </c>
      <c r="AE95">
        <f>_xll.ciqfunctions.udf.CIQ($B95, "IQ_CAPEX",$D95,,,,  "USD")</f>
        <v>-6939.9906700000001</v>
      </c>
      <c r="AF95" s="1" t="str">
        <f>_xll.ciqfunctions.udf.CIQ($B95, "IQ_CEO_NAME", $D95,,,,  "USD")</f>
        <v>Sato, Koji</v>
      </c>
      <c r="AG95">
        <f>_xll.ciqfunctions.udf.CIQ($B95, "IQ_INC_TAX",$D95,,,,  "USD")</f>
        <v>2129.6079599999998</v>
      </c>
      <c r="AH95">
        <f>_xll.ciqfunctions.udf.CIQ($B95, "IQ_EFFECT_TAX_RATE",$D95,,,,  "USD")</f>
        <v>29.278500000000001</v>
      </c>
    </row>
    <row r="96" spans="1:34" x14ac:dyDescent="0.25">
      <c r="A96" t="str">
        <f>_xll.ciqfunctions.udf.CIQ(B96,"IQ_COMPANY_NAME",A$1)</f>
        <v>Toyota Motor Corporation</v>
      </c>
      <c r="B96" s="3" t="s">
        <v>6</v>
      </c>
      <c r="C96" s="1" t="str">
        <f>_xll.ciqfunctions.udf.CIQ($B96, "IQ_INDUSTRY",$D96,,,, "USD")</f>
        <v>Automobiles</v>
      </c>
      <c r="D96" s="2" t="str">
        <f t="shared" si="0"/>
        <v>CQ22014</v>
      </c>
      <c r="E96" s="1">
        <f>_xll.ciqfunctions.udf.CIQ($B96, "IQ_TOTAL_REV", $D96,,,, "USD")</f>
        <v>63096.093410000001</v>
      </c>
      <c r="F96" s="1">
        <f>_xll.ciqfunctions.udf.CIQ($B96, "IQ_NI",$D96,,,,  "USD")</f>
        <v>5803.1691099999998</v>
      </c>
      <c r="G96" s="1">
        <f>_xll.ciqfunctions.udf.CIQ($B96, "IQ_CASH_EQUIV", $D96,,,,  "USD")</f>
        <v>21474.57115</v>
      </c>
      <c r="H96" s="1">
        <f>_xll.ciqfunctions.udf.CIQ($B96, "IQ_CASH_ST_INVEST", $D96,,,,  "USD")</f>
        <v>43423.082170000001</v>
      </c>
      <c r="I96" s="1">
        <f>_xll.ciqfunctions.udf.CIQ($B96, "IQ_TOTAL_CA", $D96,,,,  "USD")</f>
        <v>153766.83186000001</v>
      </c>
      <c r="J96" s="1">
        <f>_xll.ciqfunctions.udf.CIQ($B96, "IQ_TOTAL_ASSETS",$D96,,,,  "USD")</f>
        <v>409297.68317999999</v>
      </c>
      <c r="K96" s="1">
        <f>_xll.ciqfunctions.udf.CIQ($B96, "IQ_TOTAL_CL", $D96,,,,  "USD")</f>
        <v>141382.39225999999</v>
      </c>
      <c r="L96" s="1">
        <f>_xll.ciqfunctions.udf.CIQ($B96, "IQ_TOTAL_LIAB", $D96,,,,  "USD")</f>
        <v>256675.99617999999</v>
      </c>
      <c r="M96" s="1">
        <f>_xll.ciqfunctions.udf.CIQ($B96, "IQ_PREF_EQUITY",$D96,,,,  "USD")</f>
        <v>0</v>
      </c>
      <c r="N96" s="1">
        <f>_xll.ciqfunctions.udf.CIQ($B96, "IQ_TOTAL_COMMON_EQUITY",$D96,,,,  "USD")</f>
        <v>145273.56062999999</v>
      </c>
      <c r="O96" s="1">
        <f>_xll.ciqfunctions.udf.CIQ($B96, "IQ_APIC", $D96,,,,  "USD")</f>
        <v>5427.7532199999996</v>
      </c>
      <c r="P96" s="1">
        <f>_xll.ciqfunctions.udf.CIQ($B96, "IQ_TOTAL_ASSETS", $D96,,,,  "USD")</f>
        <v>409297.68317999999</v>
      </c>
      <c r="Q96" s="1">
        <f>_xll.ciqfunctions.udf.CIQ($B96, "IQ_RE", $D96,,,,  "USD")</f>
        <v>140866.15591</v>
      </c>
      <c r="R96" s="1">
        <f>_xll.ciqfunctions.udf.CIQ($B96, "IQ_TOTAL_EQUITY", $D96,,,,  "USD")</f>
        <v>152621.68700000001</v>
      </c>
      <c r="S96" s="1">
        <f>_xll.ciqfunctions.udf.CIQ($B96, "IQ_TOTAL_OUTSTANDING_FILING_DATE", $D96,,,,  "USD")</f>
        <v>15849.25517</v>
      </c>
      <c r="T96" s="1">
        <f>_xll.ciqfunctions.udf.CIQ($B96, "IQ_TOTAL_DEBT", $D96,,,,  "USD")</f>
        <v>164205.09982</v>
      </c>
      <c r="U96" s="1">
        <f>_xll.ciqfunctions.udf.CIQ($B96, "IQ_PREF_DIV_OTHER",$D96,,,,  "USD")</f>
        <v>0</v>
      </c>
      <c r="V96" s="1">
        <f>_xll.ciqfunctions.udf.CIQ($B96, "IQ_COGS",$D96,,,,  "USD")</f>
        <v>48339.693570000003</v>
      </c>
      <c r="W96" s="1">
        <f>_xll.ciqfunctions.udf.CIQ($B96, "IQ_AP",$D96,,,,  "USD")</f>
        <v>20748.807239999998</v>
      </c>
      <c r="X96" s="1">
        <f>_xll.ciqfunctions.udf.CIQ($B96, "IQ_AR", $D96,,,,  "USD")</f>
        <v>17709.107469999999</v>
      </c>
      <c r="Y96" s="1">
        <f>_xll.ciqfunctions.udf.CIQ($B96, "IQ_INVENTORY", $D96,,,,  "USD")</f>
        <v>19478.263760000002</v>
      </c>
      <c r="Z96">
        <f>_xll.ciqfunctions.udf.CIQ($B96, "IQ_SGA", $D96,,,,  "USD")</f>
        <v>5951.3746700000002</v>
      </c>
      <c r="AA96">
        <f>_xll.ciqfunctions.udf.CIQ($B96, "IQ_TOTAL_REV_1YR_ANN_GROWTH", $D96,,,,  "USD")</f>
        <v>2.1640000000000001</v>
      </c>
      <c r="AB96">
        <f>_xll.ciqfunctions.udf.CIQ($B96, "IQ_DA", $D96,,,,  "USD")</f>
        <v>0</v>
      </c>
      <c r="AC96">
        <f>_xll.ciqfunctions.udf.CIQ($B96, "IQ_NET_INTEREST_EXP",$D96,,,,  "USD")</f>
        <v>420.28926999999999</v>
      </c>
      <c r="AD96">
        <f>_xll.ciqfunctions.udf.CIQ($B96, "IQ_NET_WORKING_CAP",$D96,,,,  "USD")</f>
        <v>46815.223059999997</v>
      </c>
      <c r="AE96">
        <f>_xll.ciqfunctions.udf.CIQ($B96, "IQ_CAPEX",$D96,,,,  "USD")</f>
        <v>-7861.9734200000003</v>
      </c>
      <c r="AF96" s="1" t="str">
        <f>_xll.ciqfunctions.udf.CIQ($B96, "IQ_CEO_NAME", $D96,,,,  "USD")</f>
        <v>Sato, Koji</v>
      </c>
      <c r="AG96">
        <f>_xll.ciqfunctions.udf.CIQ($B96, "IQ_INC_TAX",$D96,,,,  "USD")</f>
        <v>2566.7472299999999</v>
      </c>
      <c r="AH96">
        <f>_xll.ciqfunctions.udf.CIQ($B96, "IQ_EFFECT_TAX_RATE",$D96,,,,  "USD")</f>
        <v>29.638200000000001</v>
      </c>
    </row>
    <row r="97" spans="1:34" x14ac:dyDescent="0.25">
      <c r="A97" t="str">
        <f>_xll.ciqfunctions.udf.CIQ(B97,"IQ_COMPANY_NAME",A$1)</f>
        <v>Toyota Motor Corporation</v>
      </c>
      <c r="B97" s="3" t="s">
        <v>6</v>
      </c>
      <c r="C97" s="1" t="str">
        <f>_xll.ciqfunctions.udf.CIQ($B97, "IQ_INDUSTRY",$D97,,,, "USD")</f>
        <v>Automobiles</v>
      </c>
      <c r="D97" s="2" t="str">
        <f t="shared" si="0"/>
        <v>CQ12014</v>
      </c>
      <c r="E97" s="1">
        <f>_xll.ciqfunctions.udf.CIQ($B97, "IQ_TOTAL_REV", $D97,,,, "USD")</f>
        <v>63811.383300000001</v>
      </c>
      <c r="F97" s="1">
        <f>_xll.ciqfunctions.udf.CIQ($B97, "IQ_NI",$D97,,,,  "USD")</f>
        <v>2885.2063699999999</v>
      </c>
      <c r="G97" s="1">
        <f>_xll.ciqfunctions.udf.CIQ($B97, "IQ_CASH_EQUIV", $D97,,,,  "USD")</f>
        <v>13714.035749999999</v>
      </c>
      <c r="H97" s="1">
        <f>_xll.ciqfunctions.udf.CIQ($B97, "IQ_CASH_ST_INVEST", $D97,,,,  "USD")</f>
        <v>32896.017039999999</v>
      </c>
      <c r="I97" s="1">
        <f>_xll.ciqfunctions.udf.CIQ($B97, "IQ_TOTAL_CA", $D97,,,,  "USD")</f>
        <v>152673.1985</v>
      </c>
      <c r="J97" s="1">
        <f>_xll.ciqfunctions.udf.CIQ($B97, "IQ_TOTAL_ASSETS",$D97,,,,  "USD")</f>
        <v>402500.94641999999</v>
      </c>
      <c r="K97" s="1">
        <f>_xll.ciqfunctions.udf.CIQ($B97, "IQ_TOTAL_CL", $D97,,,,  "USD")</f>
        <v>142600.14376000001</v>
      </c>
      <c r="L97" s="1">
        <f>_xll.ciqfunctions.udf.CIQ($B97, "IQ_TOTAL_LIAB", $D97,,,,  "USD")</f>
        <v>254672.03148999999</v>
      </c>
      <c r="M97" s="1">
        <f>_xll.ciqfunctions.udf.CIQ($B97, "IQ_PREF_EQUITY",$D97,,,,  "USD")</f>
        <v>0</v>
      </c>
      <c r="N97" s="1">
        <f>_xll.ciqfunctions.udf.CIQ($B97, "IQ_TOTAL_COMMON_EQUITY",$D97,,,,  "USD")</f>
        <v>140545.38905</v>
      </c>
      <c r="O97" s="1">
        <f>_xll.ciqfunctions.udf.CIQ($B97, "IQ_APIC", $D97,,,,  "USD")</f>
        <v>5355.1043499999996</v>
      </c>
      <c r="P97" s="1">
        <f>_xll.ciqfunctions.udf.CIQ($B97, "IQ_TOTAL_ASSETS", $D97,,,,  "USD")</f>
        <v>402500.94641999999</v>
      </c>
      <c r="Q97" s="1">
        <f>_xll.ciqfunctions.udf.CIQ($B97, "IQ_RE", $D97,,,,  "USD")</f>
        <v>137117.96802</v>
      </c>
      <c r="R97" s="1">
        <f>_xll.ciqfunctions.udf.CIQ($B97, "IQ_TOTAL_EQUITY", $D97,,,,  "USD")</f>
        <v>147828.91493</v>
      </c>
      <c r="S97" s="1">
        <f>_xll.ciqfunctions.udf.CIQ($B97, "IQ_TOTAL_OUTSTANDING_FILING_DATE", $D97,,,,  "USD")</f>
        <v>15848.83</v>
      </c>
      <c r="T97" s="1">
        <f>_xll.ciqfunctions.udf.CIQ($B97, "IQ_TOTAL_DEBT", $D97,,,,  "USD")</f>
        <v>160209.46843000001</v>
      </c>
      <c r="U97" s="1">
        <f>_xll.ciqfunctions.udf.CIQ($B97, "IQ_PREF_DIV_OTHER",$D97,,,,  "USD")</f>
        <v>0</v>
      </c>
      <c r="V97" s="1">
        <f>_xll.ciqfunctions.udf.CIQ($B97, "IQ_COGS",$D97,,,,  "USD")</f>
        <v>50005.458279999999</v>
      </c>
      <c r="W97" s="1">
        <f>_xll.ciqfunctions.udf.CIQ($B97, "IQ_AP",$D97,,,,  "USD")</f>
        <v>21497.989020000001</v>
      </c>
      <c r="X97" s="1">
        <f>_xll.ciqfunctions.udf.CIQ($B97, "IQ_AR", $D97,,,,  "USD")</f>
        <v>19778.843830000002</v>
      </c>
      <c r="Y97" s="1">
        <f>_xll.ciqfunctions.udf.CIQ($B97, "IQ_INVENTORY", $D97,,,,  "USD")</f>
        <v>18404.11825</v>
      </c>
      <c r="Z97">
        <f>_xll.ciqfunctions.udf.CIQ($B97, "IQ_SGA", $D97,,,,  "USD")</f>
        <v>7789.1402500000004</v>
      </c>
      <c r="AA97">
        <f>_xll.ciqfunctions.udf.CIQ($B97, "IQ_TOTAL_REV_1YR_ANN_GROWTH", $D97,,,,  "USD")</f>
        <v>12.545500000000001</v>
      </c>
      <c r="AB97">
        <f>_xll.ciqfunctions.udf.CIQ($B97, "IQ_DA", $D97,,,,  "USD")</f>
        <v>0</v>
      </c>
      <c r="AC97">
        <f>_xll.ciqfunctions.udf.CIQ($B97, "IQ_NET_INTEREST_EXP",$D97,,,,  "USD")</f>
        <v>170.69451000000001</v>
      </c>
      <c r="AD97">
        <f>_xll.ciqfunctions.udf.CIQ($B97, "IQ_NET_WORKING_CAP",$D97,,,,  "USD")</f>
        <v>-19232.870060000001</v>
      </c>
      <c r="AE97">
        <f>_xll.ciqfunctions.udf.CIQ($B97, "IQ_CAPEX",$D97,,,,  "USD")</f>
        <v>-7169.4899500000001</v>
      </c>
      <c r="AF97" s="1" t="str">
        <f>_xll.ciqfunctions.udf.CIQ($B97, "IQ_CEO_NAME", $D97,,,,  "USD")</f>
        <v>Sato, Koji</v>
      </c>
      <c r="AG97">
        <f>_xll.ciqfunctions.udf.CIQ($B97, "IQ_INC_TAX",$D97,,,,  "USD")</f>
        <v>1193.5891099999999</v>
      </c>
      <c r="AH97">
        <f>_xll.ciqfunctions.udf.CIQ($B97, "IQ_EFFECT_TAX_RATE",$D97,,,,  "USD")</f>
        <v>25.134</v>
      </c>
    </row>
    <row r="98" spans="1:34" x14ac:dyDescent="0.25">
      <c r="A98" t="str">
        <f>_xll.ciqfunctions.udf.CIQ(B98,"IQ_COMPANY_NAME",A$1)</f>
        <v>Toyota Motor Corporation</v>
      </c>
      <c r="B98" s="3" t="s">
        <v>6</v>
      </c>
      <c r="C98" s="1" t="str">
        <f>_xll.ciqfunctions.udf.CIQ($B98, "IQ_INDUSTRY",$D98,,,, "USD")</f>
        <v>Automobiles</v>
      </c>
      <c r="D98" s="2" t="str">
        <f t="shared" si="0"/>
        <v>CQ42013</v>
      </c>
      <c r="E98" s="1">
        <f>_xll.ciqfunctions.udf.CIQ($B98, "IQ_TOTAL_REV", $D98,,,, "USD")</f>
        <v>62625.23691</v>
      </c>
      <c r="F98" s="1">
        <f>_xll.ciqfunctions.udf.CIQ($B98, "IQ_NI",$D98,,,,  "USD")</f>
        <v>4997.2798199999997</v>
      </c>
      <c r="G98" s="1">
        <f>_xll.ciqfunctions.udf.CIQ($B98, "IQ_CASH_EQUIV", $D98,,,,  "USD")</f>
        <v>17531.078509999999</v>
      </c>
      <c r="H98" s="1">
        <f>_xll.ciqfunctions.udf.CIQ($B98, "IQ_CASH_ST_INVEST", $D98,,,,  "USD")</f>
        <v>34338.324430000001</v>
      </c>
      <c r="I98" s="1">
        <f>_xll.ciqfunctions.udf.CIQ($B98, "IQ_TOTAL_CA", $D98,,,,  "USD")</f>
        <v>140715.40882000001</v>
      </c>
      <c r="J98" s="1">
        <f>_xll.ciqfunctions.udf.CIQ($B98, "IQ_TOTAL_ASSETS",$D98,,,,  "USD")</f>
        <v>385336.58499</v>
      </c>
      <c r="K98" s="1">
        <f>_xll.ciqfunctions.udf.CIQ($B98, "IQ_TOTAL_CL", $D98,,,,  "USD")</f>
        <v>134072.67022</v>
      </c>
      <c r="L98" s="1">
        <f>_xll.ciqfunctions.udf.CIQ($B98, "IQ_TOTAL_LIAB", $D98,,,,  "USD")</f>
        <v>243791.54235</v>
      </c>
      <c r="M98" s="1">
        <f>_xll.ciqfunctions.udf.CIQ($B98, "IQ_PREF_EQUITY",$D98,,,,  "USD")</f>
        <v>0</v>
      </c>
      <c r="N98" s="1">
        <f>_xll.ciqfunctions.udf.CIQ($B98, "IQ_TOTAL_COMMON_EQUITY",$D98,,,,  "USD")</f>
        <v>135141.17230000001</v>
      </c>
      <c r="O98" s="1">
        <f>_xll.ciqfunctions.udf.CIQ($B98, "IQ_APIC", $D98,,,,  "USD")</f>
        <v>5243.9274500000001</v>
      </c>
      <c r="P98" s="1">
        <f>_xll.ciqfunctions.udf.CIQ($B98, "IQ_TOTAL_ASSETS", $D98,,,,  "USD")</f>
        <v>385336.58499</v>
      </c>
      <c r="Q98" s="1">
        <f>_xll.ciqfunctions.udf.CIQ($B98, "IQ_RE", $D98,,,,  "USD")</f>
        <v>131424.27283</v>
      </c>
      <c r="R98" s="1">
        <f>_xll.ciqfunctions.udf.CIQ($B98, "IQ_TOTAL_EQUITY", $D98,,,,  "USD")</f>
        <v>141545.04263000001</v>
      </c>
      <c r="S98" s="1">
        <f>_xll.ciqfunctions.udf.CIQ($B98, "IQ_TOTAL_OUTSTANDING_FILING_DATE", $D98,,,,  "USD")</f>
        <v>15846.65703</v>
      </c>
      <c r="T98" s="1">
        <f>_xll.ciqfunctions.udf.CIQ($B98, "IQ_TOTAL_DEBT", $D98,,,,  "USD")</f>
        <v>157673.65805999999</v>
      </c>
      <c r="U98" s="1">
        <f>_xll.ciqfunctions.udf.CIQ($B98, "IQ_PREF_DIV_OTHER",$D98,,,,  "USD")</f>
        <v>0</v>
      </c>
      <c r="V98" s="1">
        <f>_xll.ciqfunctions.udf.CIQ($B98, "IQ_COGS",$D98,,,,  "USD")</f>
        <v>48823.173900000002</v>
      </c>
      <c r="W98" s="1">
        <f>_xll.ciqfunctions.udf.CIQ($B98, "IQ_AP",$D98,,,,  "USD")</f>
        <v>17733.98863</v>
      </c>
      <c r="X98" s="1">
        <f>_xll.ciqfunctions.udf.CIQ($B98, "IQ_AR", $D98,,,,  "USD")</f>
        <v>17414.093250000002</v>
      </c>
      <c r="Y98" s="1">
        <f>_xll.ciqfunctions.udf.CIQ($B98, "IQ_INVENTORY", $D98,,,,  "USD")</f>
        <v>17966.019049999999</v>
      </c>
      <c r="Z98">
        <f>_xll.ciqfunctions.udf.CIQ($B98, "IQ_SGA", $D98,,,,  "USD")</f>
        <v>6061.2645499999999</v>
      </c>
      <c r="AA98">
        <f>_xll.ciqfunctions.udf.CIQ($B98, "IQ_TOTAL_REV_1YR_ANN_GROWTH", $D98,,,,  "USD")</f>
        <v>23.808</v>
      </c>
      <c r="AB98">
        <f>_xll.ciqfunctions.udf.CIQ($B98, "IQ_DA", $D98,,,,  "USD")</f>
        <v>0</v>
      </c>
      <c r="AC98">
        <f>_xll.ciqfunctions.udf.CIQ($B98, "IQ_NET_INTEREST_EXP",$D98,,,,  "USD")</f>
        <v>283.54730000000001</v>
      </c>
      <c r="AD98">
        <f>_xll.ciqfunctions.udf.CIQ($B98, "IQ_NET_WORKING_CAP",$D98,,,,  "USD")</f>
        <v>46586.711819999997</v>
      </c>
      <c r="AE98">
        <f>_xll.ciqfunctions.udf.CIQ($B98, "IQ_CAPEX",$D98,,,,  "USD")</f>
        <v>-6026.3525200000004</v>
      </c>
      <c r="AF98" s="1" t="str">
        <f>_xll.ciqfunctions.udf.CIQ($B98, "IQ_CEO_NAME", $D98,,,,  "USD")</f>
        <v>Sato, Koji</v>
      </c>
      <c r="AG98">
        <f>_xll.ciqfunctions.udf.CIQ($B98, "IQ_INC_TAX",$D98,,,,  "USD")</f>
        <v>1975.72981</v>
      </c>
      <c r="AH98">
        <f>_xll.ciqfunctions.udf.CIQ($B98, "IQ_EFFECT_TAX_RATE",$D98,,,,  "USD")</f>
        <v>27.041899999999998</v>
      </c>
    </row>
    <row r="99" spans="1:34" x14ac:dyDescent="0.25">
      <c r="A99" t="str">
        <f>_xll.ciqfunctions.udf.CIQ(B99,"IQ_COMPANY_NAME",A$1)</f>
        <v>Toyota Motor Corporation</v>
      </c>
      <c r="B99" s="3" t="s">
        <v>6</v>
      </c>
      <c r="C99" s="1" t="str">
        <f>_xll.ciqfunctions.udf.CIQ($B99, "IQ_INDUSTRY",$D99,,,, "USD")</f>
        <v>Automobiles</v>
      </c>
      <c r="D99" s="2" t="str">
        <f t="shared" si="0"/>
        <v>CQ32013</v>
      </c>
      <c r="E99" s="1">
        <f>_xll.ciqfunctions.udf.CIQ($B99, "IQ_TOTAL_REV", $D99,,,, "USD")</f>
        <v>64018.814680000003</v>
      </c>
      <c r="F99" s="1">
        <f>_xll.ciqfunctions.udf.CIQ($B99, "IQ_NI",$D99,,,,  "USD")</f>
        <v>4467.83878</v>
      </c>
      <c r="G99" s="1">
        <f>_xll.ciqfunctions.udf.CIQ($B99, "IQ_CASH_EQUIV", $D99,,,,  "USD")</f>
        <v>17765.24079</v>
      </c>
      <c r="H99" s="1">
        <f>_xll.ciqfunctions.udf.CIQ($B99, "IQ_CASH_ST_INVEST", $D99,,,,  "USD")</f>
        <v>39841.416259999998</v>
      </c>
      <c r="I99" s="1">
        <f>_xll.ciqfunctions.udf.CIQ($B99, "IQ_TOTAL_CA", $D99,,,,  "USD")</f>
        <v>148602.36076000001</v>
      </c>
      <c r="J99" s="1">
        <f>_xll.ciqfunctions.udf.CIQ($B99, "IQ_TOTAL_ASSETS",$D99,,,,  "USD")</f>
        <v>389755.53584999999</v>
      </c>
      <c r="K99" s="1">
        <f>_xll.ciqfunctions.udf.CIQ($B99, "IQ_TOTAL_CL", $D99,,,,  "USD")</f>
        <v>136279.73715</v>
      </c>
      <c r="L99" s="1">
        <f>_xll.ciqfunctions.udf.CIQ($B99, "IQ_TOTAL_LIAB", $D99,,,,  "USD")</f>
        <v>246934.28206</v>
      </c>
      <c r="M99" s="1">
        <f>_xll.ciqfunctions.udf.CIQ($B99, "IQ_PREF_EQUITY",$D99,,,,  "USD")</f>
        <v>0</v>
      </c>
      <c r="N99" s="1">
        <f>_xll.ciqfunctions.udf.CIQ($B99, "IQ_TOTAL_COMMON_EQUITY",$D99,,,,  "USD")</f>
        <v>136248.41135000001</v>
      </c>
      <c r="O99" s="1">
        <f>_xll.ciqfunctions.udf.CIQ($B99, "IQ_APIC", $D99,,,,  "USD")</f>
        <v>5619.0158499999998</v>
      </c>
      <c r="P99" s="1">
        <f>_xll.ciqfunctions.udf.CIQ($B99, "IQ_TOTAL_ASSETS", $D99,,,,  "USD")</f>
        <v>389755.53584999999</v>
      </c>
      <c r="Q99" s="1">
        <f>_xll.ciqfunctions.udf.CIQ($B99, "IQ_RE", $D99,,,,  "USD")</f>
        <v>137570.40265</v>
      </c>
      <c r="R99" s="1">
        <f>_xll.ciqfunctions.udf.CIQ($B99, "IQ_TOTAL_EQUITY", $D99,,,,  "USD")</f>
        <v>142821.25380000001</v>
      </c>
      <c r="S99" s="1">
        <f>_xll.ciqfunctions.udf.CIQ($B99, "IQ_TOTAL_OUTSTANDING_FILING_DATE", $D99,,,,  "USD")</f>
        <v>15844.91409</v>
      </c>
      <c r="T99" s="1">
        <f>_xll.ciqfunctions.udf.CIQ($B99, "IQ_TOTAL_DEBT", $D99,,,,  "USD")</f>
        <v>156601.90254000001</v>
      </c>
      <c r="U99" s="1">
        <f>_xll.ciqfunctions.udf.CIQ($B99, "IQ_PREF_DIV_OTHER",$D99,,,,  "USD")</f>
        <v>0</v>
      </c>
      <c r="V99" s="1">
        <f>_xll.ciqfunctions.udf.CIQ($B99, "IQ_COGS",$D99,,,,  "USD")</f>
        <v>49974.220139999998</v>
      </c>
      <c r="W99" s="1">
        <f>_xll.ciqfunctions.udf.CIQ($B99, "IQ_AP",$D99,,,,  "USD")</f>
        <v>21113.320019999999</v>
      </c>
      <c r="X99" s="1">
        <f>_xll.ciqfunctions.udf.CIQ($B99, "IQ_AR", $D99,,,,  "USD")</f>
        <v>18228.065640000001</v>
      </c>
      <c r="Y99" s="1">
        <f>_xll.ciqfunctions.udf.CIQ($B99, "IQ_INVENTORY", $D99,,,,  "USD")</f>
        <v>19213.452420000001</v>
      </c>
      <c r="Z99">
        <f>_xll.ciqfunctions.udf.CIQ($B99, "IQ_SGA", $D99,,,,  "USD")</f>
        <v>6009.8137900000002</v>
      </c>
      <c r="AA99">
        <f>_xll.ciqfunctions.udf.CIQ($B99, "IQ_TOTAL_REV_1YR_ANN_GROWTH", $D99,,,,  "USD")</f>
        <v>16.1905</v>
      </c>
      <c r="AB99">
        <f>_xll.ciqfunctions.udf.CIQ($B99, "IQ_DA", $D99,,,,  "USD")</f>
        <v>0</v>
      </c>
      <c r="AC99">
        <f>_xll.ciqfunctions.udf.CIQ($B99, "IQ_NET_INTEREST_EXP",$D99,,,,  "USD")</f>
        <v>150.95283000000001</v>
      </c>
      <c r="AD99">
        <f>_xll.ciqfunctions.udf.CIQ($B99, "IQ_NET_WORKING_CAP",$D99,,,,  "USD")</f>
        <v>44956.9571</v>
      </c>
      <c r="AE99">
        <f>_xll.ciqfunctions.udf.CIQ($B99, "IQ_CAPEX",$D99,,,,  "USD")</f>
        <v>-6762.88627</v>
      </c>
      <c r="AF99" s="1" t="str">
        <f>_xll.ciqfunctions.udf.CIQ($B99, "IQ_CEO_NAME", $D99,,,,  "USD")</f>
        <v>Sato, Koji</v>
      </c>
      <c r="AG99">
        <f>_xll.ciqfunctions.udf.CIQ($B99, "IQ_INC_TAX",$D99,,,,  "USD")</f>
        <v>2313.7675599999998</v>
      </c>
      <c r="AH99">
        <f>_xll.ciqfunctions.udf.CIQ($B99, "IQ_EFFECT_TAX_RATE",$D99,,,,  "USD")</f>
        <v>32.991100000000003</v>
      </c>
    </row>
    <row r="100" spans="1:34" x14ac:dyDescent="0.25">
      <c r="A100" t="str">
        <f>_xll.ciqfunctions.udf.CIQ(B100,"IQ_COMPANY_NAME",A$1)</f>
        <v>Toyota Motor Corporation</v>
      </c>
      <c r="B100" s="3" t="s">
        <v>6</v>
      </c>
      <c r="C100" s="1" t="str">
        <f>_xll.ciqfunctions.udf.CIQ($B100, "IQ_INDUSTRY",$D100,,,, "USD")</f>
        <v>Automobiles</v>
      </c>
      <c r="D100" s="2" t="str">
        <f t="shared" si="0"/>
        <v>CQ22013</v>
      </c>
      <c r="E100" s="1">
        <f>_xll.ciqfunctions.udf.CIQ($B100, "IQ_TOTAL_REV", $D100,,,, "USD")</f>
        <v>63029.057139999997</v>
      </c>
      <c r="F100" s="1">
        <f>_xll.ciqfunctions.udf.CIQ($B100, "IQ_NI",$D100,,,,  "USD")</f>
        <v>5664.7083499999999</v>
      </c>
      <c r="G100" s="1">
        <f>_xll.ciqfunctions.udf.CIQ($B100, "IQ_CASH_EQUIV", $D100,,,,  "USD")</f>
        <v>15378.98076</v>
      </c>
      <c r="H100" s="1">
        <f>_xll.ciqfunctions.udf.CIQ($B100, "IQ_CASH_ST_INVEST", $D100,,,,  "USD")</f>
        <v>36594.386310000002</v>
      </c>
      <c r="I100" s="1">
        <f>_xll.ciqfunctions.udf.CIQ($B100, "IQ_TOTAL_CA", $D100,,,,  "USD")</f>
        <v>144793.93909</v>
      </c>
      <c r="J100" s="1">
        <f>_xll.ciqfunctions.udf.CIQ($B100, "IQ_TOTAL_ASSETS",$D100,,,,  "USD")</f>
        <v>374510.17852000002</v>
      </c>
      <c r="K100" s="1">
        <f>_xll.ciqfunctions.udf.CIQ($B100, "IQ_TOTAL_CL", $D100,,,,  "USD")</f>
        <v>131373.47506</v>
      </c>
      <c r="L100" s="1">
        <f>_xll.ciqfunctions.udf.CIQ($B100, "IQ_TOTAL_LIAB", $D100,,,,  "USD")</f>
        <v>237972.26211000001</v>
      </c>
      <c r="M100" s="1">
        <f>_xll.ciqfunctions.udf.CIQ($B100, "IQ_PREF_EQUITY",$D100,,,,  "USD")</f>
        <v>0</v>
      </c>
      <c r="N100" s="1">
        <f>_xll.ciqfunctions.udf.CIQ($B100, "IQ_TOTAL_COMMON_EQUITY",$D100,,,,  "USD")</f>
        <v>129956.54730999999</v>
      </c>
      <c r="O100" s="1">
        <f>_xll.ciqfunctions.udf.CIQ($B100, "IQ_APIC", $D100,,,,  "USD")</f>
        <v>5552.1283700000004</v>
      </c>
      <c r="P100" s="1">
        <f>_xll.ciqfunctions.udf.CIQ($B100, "IQ_TOTAL_ASSETS", $D100,,,,  "USD")</f>
        <v>374510.17852000002</v>
      </c>
      <c r="Q100" s="1">
        <f>_xll.ciqfunctions.udf.CIQ($B100, "IQ_RE", $D100,,,,  "USD")</f>
        <v>131607.16944</v>
      </c>
      <c r="R100" s="1">
        <f>_xll.ciqfunctions.udf.CIQ($B100, "IQ_TOTAL_EQUITY", $D100,,,,  "USD")</f>
        <v>136537.91641000001</v>
      </c>
      <c r="S100" s="1">
        <f>_xll.ciqfunctions.udf.CIQ($B100, "IQ_TOTAL_OUTSTANDING_FILING_DATE", $D100,,,,  "USD")</f>
        <v>15842.91858</v>
      </c>
      <c r="T100" s="1">
        <f>_xll.ciqfunctions.udf.CIQ($B100, "IQ_TOTAL_DEBT", $D100,,,,  "USD")</f>
        <v>148257.51899000001</v>
      </c>
      <c r="U100" s="1">
        <f>_xll.ciqfunctions.udf.CIQ($B100, "IQ_PREF_DIV_OTHER",$D100,,,,  "USD")</f>
        <v>0</v>
      </c>
      <c r="V100" s="1">
        <f>_xll.ciqfunctions.udf.CIQ($B100, "IQ_COGS",$D100,,,,  "USD")</f>
        <v>48389.902040000001</v>
      </c>
      <c r="W100" s="1">
        <f>_xll.ciqfunctions.udf.CIQ($B100, "IQ_AP",$D100,,,,  "USD")</f>
        <v>20487.671190000001</v>
      </c>
      <c r="X100" s="1">
        <f>_xll.ciqfunctions.udf.CIQ($B100, "IQ_AR", $D100,,,,  "USD")</f>
        <v>18528.227459999998</v>
      </c>
      <c r="Y100" s="1">
        <f>_xll.ciqfunctions.udf.CIQ($B100, "IQ_INVENTORY", $D100,,,,  "USD")</f>
        <v>18772.18936</v>
      </c>
      <c r="Z100">
        <f>_xll.ciqfunctions.udf.CIQ($B100, "IQ_SGA", $D100,,,,  "USD")</f>
        <v>5740.1680699999997</v>
      </c>
      <c r="AA100">
        <f>_xll.ciqfunctions.udf.CIQ($B100, "IQ_TOTAL_REV_1YR_ANN_GROWTH", $D100,,,,  "USD")</f>
        <v>13.7005</v>
      </c>
      <c r="AB100">
        <f>_xll.ciqfunctions.udf.CIQ($B100, "IQ_DA", $D100,,,,  "USD")</f>
        <v>0</v>
      </c>
      <c r="AC100">
        <f>_xll.ciqfunctions.udf.CIQ($B100, "IQ_NET_INTEREST_EXP",$D100,,,,  "USD")</f>
        <v>338.34449000000001</v>
      </c>
      <c r="AD100">
        <f>_xll.ciqfunctions.udf.CIQ($B100, "IQ_NET_WORKING_CAP",$D100,,,,  "USD")</f>
        <v>45369.387260000003</v>
      </c>
      <c r="AE100">
        <f>_xll.ciqfunctions.udf.CIQ($B100, "IQ_CAPEX",$D100,,,,  "USD")</f>
        <v>-6481.7268100000001</v>
      </c>
      <c r="AF100" s="1" t="str">
        <f>_xll.ciqfunctions.udf.CIQ($B100, "IQ_CEO_NAME", $D100,,,,  "USD")</f>
        <v>Sato, Koji</v>
      </c>
      <c r="AG100">
        <f>_xll.ciqfunctions.udf.CIQ($B100, "IQ_INC_TAX",$D100,,,,  "USD")</f>
        <v>2117.2854299999999</v>
      </c>
      <c r="AH100">
        <f>_xll.ciqfunctions.udf.CIQ($B100, "IQ_EFFECT_TAX_RATE",$D100,,,,  "USD")</f>
        <v>25.811199999999999</v>
      </c>
    </row>
    <row r="101" spans="1:34" x14ac:dyDescent="0.25">
      <c r="A101" t="str">
        <f>_xll.ciqfunctions.udf.CIQ(B101,"IQ_COMPANY_NAME",A$1)</f>
        <v>Toyota Motor Corporation</v>
      </c>
      <c r="B101" s="3" t="s">
        <v>6</v>
      </c>
      <c r="C101" s="1" t="str">
        <f>_xll.ciqfunctions.udf.CIQ($B101, "IQ_INDUSTRY",$D101,,,, "USD")</f>
        <v>Automobiles</v>
      </c>
      <c r="D101" s="2" t="str">
        <f t="shared" si="0"/>
        <v>CQ12013</v>
      </c>
      <c r="E101" s="1">
        <f>_xll.ciqfunctions.udf.CIQ($B101, "IQ_TOTAL_REV", $D101,,,, "USD")</f>
        <v>61968.110180000003</v>
      </c>
      <c r="F101" s="1">
        <f>_xll.ciqfunctions.udf.CIQ($B101, "IQ_NI",$D101,,,,  "USD")</f>
        <v>3333.2980299999999</v>
      </c>
      <c r="G101" s="1">
        <f>_xll.ciqfunctions.udf.CIQ($B101, "IQ_CASH_EQUIV", $D101,,,,  "USD")</f>
        <v>11756.55848</v>
      </c>
      <c r="H101" s="1">
        <f>_xll.ciqfunctions.udf.CIQ($B101, "IQ_CASH_ST_INVEST", $D101,,,,  "USD")</f>
        <v>26084.782190000002</v>
      </c>
      <c r="I101" s="1">
        <f>_xll.ciqfunctions.udf.CIQ($B101, "IQ_TOTAL_CA", $D101,,,,  "USD")</f>
        <v>146344.18309000001</v>
      </c>
      <c r="J101" s="1">
        <f>_xll.ciqfunctions.udf.CIQ($B101, "IQ_TOTAL_ASSETS",$D101,,,,  "USD")</f>
        <v>376700.65117999999</v>
      </c>
      <c r="K101" s="1">
        <f>_xll.ciqfunctions.udf.CIQ($B101, "IQ_TOTAL_CL", $D101,,,,  "USD")</f>
        <v>137082.86326000001</v>
      </c>
      <c r="L101" s="1">
        <f>_xll.ciqfunctions.udf.CIQ($B101, "IQ_TOTAL_LIAB", $D101,,,,  "USD")</f>
        <v>241100.49935</v>
      </c>
      <c r="M101" s="1">
        <f>_xll.ciqfunctions.udf.CIQ($B101, "IQ_PREF_EQUITY",$D101,,,,  "USD")</f>
        <v>0</v>
      </c>
      <c r="N101" s="1">
        <f>_xll.ciqfunctions.udf.CIQ($B101, "IQ_TOTAL_COMMON_EQUITY",$D101,,,,  "USD")</f>
        <v>128966.88026999999</v>
      </c>
      <c r="O101" s="1">
        <f>_xll.ciqfunctions.udf.CIQ($B101, "IQ_APIC", $D101,,,,  "USD")</f>
        <v>5849.9921800000002</v>
      </c>
      <c r="P101" s="1">
        <f>_xll.ciqfunctions.udf.CIQ($B101, "IQ_TOTAL_ASSETS", $D101,,,,  "USD")</f>
        <v>376700.65117999999</v>
      </c>
      <c r="Q101" s="1">
        <f>_xll.ciqfunctions.udf.CIQ($B101, "IQ_RE", $D101,,,,  "USD")</f>
        <v>134712.10042999999</v>
      </c>
      <c r="R101" s="1">
        <f>_xll.ciqfunctions.udf.CIQ($B101, "IQ_TOTAL_EQUITY", $D101,,,,  "USD")</f>
        <v>135600.15182999999</v>
      </c>
      <c r="S101" s="1">
        <f>_xll.ciqfunctions.udf.CIQ($B101, "IQ_TOTAL_OUTSTANDING_FILING_DATE", $D101,,,,  "USD")</f>
        <v>15837.145</v>
      </c>
      <c r="T101" s="1">
        <f>_xll.ciqfunctions.udf.CIQ($B101, "IQ_TOTAL_DEBT", $D101,,,,  "USD")</f>
        <v>151749.35334</v>
      </c>
      <c r="U101" s="1">
        <f>_xll.ciqfunctions.udf.CIQ($B101, "IQ_PREF_DIV_OTHER",$D101,,,,  "USD")</f>
        <v>0</v>
      </c>
      <c r="V101" s="1">
        <f>_xll.ciqfunctions.udf.CIQ($B101, "IQ_COGS",$D101,,,,  "USD")</f>
        <v>48726.324200000003</v>
      </c>
      <c r="W101" s="1">
        <f>_xll.ciqfunctions.udf.CIQ($B101, "IQ_AP",$D101,,,,  "USD")</f>
        <v>22440.448540000001</v>
      </c>
      <c r="X101" s="1">
        <f>_xll.ciqfunctions.udf.CIQ($B101, "IQ_AR", $D101,,,,  "USD")</f>
        <v>20931.674149999999</v>
      </c>
      <c r="Y101" s="1">
        <f>_xll.ciqfunctions.udf.CIQ($B101, "IQ_INVENTORY", $D101,,,,  "USD")</f>
        <v>18215.256020000001</v>
      </c>
      <c r="Z101">
        <f>_xll.ciqfunctions.udf.CIQ($B101, "IQ_SGA", $D101,,,,  "USD")</f>
        <v>4799.6285399999997</v>
      </c>
      <c r="AA101">
        <f>_xll.ciqfunctions.udf.CIQ($B101, "IQ_TOTAL_REV_1YR_ANN_GROWTH", $D101,,,,  "USD")</f>
        <v>2.3595999999999999</v>
      </c>
      <c r="AB101">
        <f>_xll.ciqfunctions.udf.CIQ($B101, "IQ_DA", $D101,,,,  "USD")</f>
        <v>0</v>
      </c>
      <c r="AC101">
        <f>_xll.ciqfunctions.udf.CIQ($B101, "IQ_NET_INTEREST_EXP",$D101,,,,  "USD")</f>
        <v>108.97606</v>
      </c>
      <c r="AD101">
        <f>_xll.ciqfunctions.udf.CIQ($B101, "IQ_NET_WORKING_CAP",$D101,,,,  "USD")</f>
        <v>-12219.23698</v>
      </c>
      <c r="AE101">
        <f>_xll.ciqfunctions.udf.CIQ($B101, "IQ_CAPEX",$D101,,,,  "USD")</f>
        <v>-6704.7190899999996</v>
      </c>
      <c r="AF101" s="1" t="str">
        <f>_xll.ciqfunctions.udf.CIQ($B101, "IQ_CEO_NAME", $D101,,,,  "USD")</f>
        <v>Sato, Koji</v>
      </c>
      <c r="AG101">
        <f>_xll.ciqfunctions.udf.CIQ($B101, "IQ_INC_TAX",$D101,,,,  "USD")</f>
        <v>1841.7856999999999</v>
      </c>
      <c r="AH101">
        <f>_xll.ciqfunctions.udf.CIQ($B101, "IQ_EFFECT_TAX_RATE",$D101,,,,  "USD")</f>
        <v>32.898600000000002</v>
      </c>
    </row>
    <row r="102" spans="1:34" x14ac:dyDescent="0.25">
      <c r="A102" t="str">
        <f>_xll.ciqfunctions.udf.CIQ(B102,"IQ_COMPANY_NAME",A$1)</f>
        <v>Toyota Motor Corporation</v>
      </c>
      <c r="B102" s="3" t="s">
        <v>6</v>
      </c>
      <c r="C102" s="1" t="str">
        <f>_xll.ciqfunctions.udf.CIQ($B102, "IQ_INDUSTRY",$D102,,,, "USD")</f>
        <v>Automobiles</v>
      </c>
      <c r="D102" s="2" t="str">
        <f t="shared" si="0"/>
        <v>CQ42012</v>
      </c>
      <c r="E102" s="1">
        <f>_xll.ciqfunctions.udf.CIQ($B102, "IQ_TOTAL_REV", $D102,,,, "USD")</f>
        <v>61492.017260000001</v>
      </c>
      <c r="F102" s="1">
        <f>_xll.ciqfunctions.udf.CIQ($B102, "IQ_NI",$D102,,,,  "USD")</f>
        <v>1155.14192</v>
      </c>
      <c r="G102" s="1">
        <f>_xll.ciqfunctions.udf.CIQ($B102, "IQ_CASH_EQUIV", $D102,,,,  "USD")</f>
        <v>14353.41936</v>
      </c>
      <c r="H102" s="1">
        <f>_xll.ciqfunctions.udf.CIQ($B102, "IQ_CASH_ST_INVEST", $D102,,,,  "USD")</f>
        <v>32360.853429999999</v>
      </c>
      <c r="I102" s="1">
        <f>_xll.ciqfunctions.udf.CIQ($B102, "IQ_TOTAL_CA", $D102,,,,  "USD")</f>
        <v>141667.83139000001</v>
      </c>
      <c r="J102" s="1">
        <f>_xll.ciqfunctions.udf.CIQ($B102, "IQ_TOTAL_ASSETS",$D102,,,,  "USD")</f>
        <v>371779.18028999999</v>
      </c>
      <c r="K102" s="1">
        <f>_xll.ciqfunctions.udf.CIQ($B102, "IQ_TOTAL_CL", $D102,,,,  "USD")</f>
        <v>137366.88910999999</v>
      </c>
      <c r="L102" s="1">
        <f>_xll.ciqfunctions.udf.CIQ($B102, "IQ_TOTAL_LIAB", $D102,,,,  "USD")</f>
        <v>235170.67027999999</v>
      </c>
      <c r="M102" s="1">
        <f>_xll.ciqfunctions.udf.CIQ($B102, "IQ_PREF_EQUITY",$D102,,,,  "USD")</f>
        <v>0</v>
      </c>
      <c r="N102" s="1">
        <f>_xll.ciqfunctions.udf.CIQ($B102, "IQ_TOTAL_COMMON_EQUITY",$D102,,,,  "USD")</f>
        <v>130201.55003</v>
      </c>
      <c r="O102" s="1">
        <f>_xll.ciqfunctions.udf.CIQ($B102, "IQ_APIC", $D102,,,,  "USD")</f>
        <v>6375.7558600000002</v>
      </c>
      <c r="P102" s="1">
        <f>_xll.ciqfunctions.udf.CIQ($B102, "IQ_TOTAL_ASSETS", $D102,,,,  "USD")</f>
        <v>371779.18028999999</v>
      </c>
      <c r="Q102" s="1">
        <f>_xll.ciqfunctions.udf.CIQ($B102, "IQ_RE", $D102,,,,  "USD")</f>
        <v>143074.58322999999</v>
      </c>
      <c r="R102" s="1">
        <f>_xll.ciqfunctions.udf.CIQ($B102, "IQ_TOTAL_EQUITY", $D102,,,,  "USD")</f>
        <v>136608.51001</v>
      </c>
      <c r="S102" s="1">
        <f>_xll.ciqfunctions.udf.CIQ($B102, "IQ_TOTAL_OUTSTANDING_FILING_DATE", $D102,,,,  "USD")</f>
        <v>15834.315979999999</v>
      </c>
      <c r="T102" s="1">
        <f>_xll.ciqfunctions.udf.CIQ($B102, "IQ_TOTAL_DEBT", $D102,,,,  "USD")</f>
        <v>150835.58681000001</v>
      </c>
      <c r="U102" s="1">
        <f>_xll.ciqfunctions.udf.CIQ($B102, "IQ_PREF_DIV_OTHER",$D102,,,,  "USD")</f>
        <v>0</v>
      </c>
      <c r="V102" s="1">
        <f>_xll.ciqfunctions.udf.CIQ($B102, "IQ_COGS",$D102,,,,  "USD")</f>
        <v>51280.617689999999</v>
      </c>
      <c r="W102" s="1">
        <f>_xll.ciqfunctions.udf.CIQ($B102, "IQ_AP",$D102,,,,  "USD")</f>
        <v>19787.75664</v>
      </c>
      <c r="X102" s="1">
        <f>_xll.ciqfunctions.udf.CIQ($B102, "IQ_AR", $D102,,,,  "USD")</f>
        <v>18128.97867</v>
      </c>
      <c r="Y102" s="1">
        <f>_xll.ciqfunctions.udf.CIQ($B102, "IQ_INVENTORY", $D102,,,,  "USD")</f>
        <v>18773.65177</v>
      </c>
      <c r="Z102">
        <f>_xll.ciqfunctions.udf.CIQ($B102, "IQ_SGA", $D102,,,,  "USD")</f>
        <v>6889.8665099999998</v>
      </c>
      <c r="AA102">
        <f>_xll.ciqfunctions.udf.CIQ($B102, "IQ_TOTAL_REV_1YR_ANN_GROWTH", $D102,,,,  "USD")</f>
        <v>9.3222000000000005</v>
      </c>
      <c r="AB102">
        <f>_xll.ciqfunctions.udf.CIQ($B102, "IQ_DA", $D102,,,,  "USD")</f>
        <v>0</v>
      </c>
      <c r="AC102">
        <f>_xll.ciqfunctions.udf.CIQ($B102, "IQ_NET_INTEREST_EXP",$D102,,,,  "USD")</f>
        <v>274.54766000000001</v>
      </c>
      <c r="AD102">
        <f>_xll.ciqfunctions.udf.CIQ($B102, "IQ_NET_WORKING_CAP",$D102,,,,  "USD")</f>
        <v>47221.562230000003</v>
      </c>
      <c r="AE102">
        <f>_xll.ciqfunctions.udf.CIQ($B102, "IQ_CAPEX",$D102,,,,  "USD")</f>
        <v>-5781.5249800000001</v>
      </c>
      <c r="AF102" s="1" t="str">
        <f>_xll.ciqfunctions.udf.CIQ($B102, "IQ_CEO_NAME", $D102,,,,  "USD")</f>
        <v>Sato, Koji</v>
      </c>
      <c r="AG102">
        <f>_xll.ciqfunctions.udf.CIQ($B102, "IQ_INC_TAX",$D102,,,,  "USD")</f>
        <v>778.69241999999997</v>
      </c>
      <c r="AH102">
        <f>_xll.ciqfunctions.udf.CIQ($B102, "IQ_EFFECT_TAX_RATE",$D102,,,,  "USD")</f>
        <v>35.554400000000001</v>
      </c>
    </row>
    <row r="103" spans="1:34" x14ac:dyDescent="0.25">
      <c r="A103" t="str">
        <f>_xll.ciqfunctions.udf.CIQ(B103,"IQ_COMPANY_NAME",A$1)</f>
        <v>Toyota Motor Corporation</v>
      </c>
      <c r="B103" s="3" t="s">
        <v>6</v>
      </c>
      <c r="C103" s="1" t="str">
        <f>_xll.ciqfunctions.udf.CIQ($B103, "IQ_INDUSTRY",$D103,,,, "USD")</f>
        <v>Automobiles</v>
      </c>
      <c r="D103" s="2" t="str">
        <f t="shared" si="0"/>
        <v>CQ32012</v>
      </c>
      <c r="E103" s="1">
        <f>_xll.ciqfunctions.udf.CIQ($B103, "IQ_TOTAL_REV", $D103,,,, "USD")</f>
        <v>69415.601280000003</v>
      </c>
      <c r="F103" s="1">
        <f>_xll.ciqfunctions.udf.CIQ($B103, "IQ_NI",$D103,,,,  "USD")</f>
        <v>3311.36229</v>
      </c>
      <c r="G103" s="1">
        <f>_xll.ciqfunctions.udf.CIQ($B103, "IQ_CASH_EQUIV", $D103,,,,  "USD")</f>
        <v>21381.718529999998</v>
      </c>
      <c r="H103" s="1">
        <f>_xll.ciqfunctions.udf.CIQ($B103, "IQ_CASH_ST_INVEST", $D103,,,,  "USD")</f>
        <v>39346.772420000001</v>
      </c>
      <c r="I103" s="1">
        <f>_xll.ciqfunctions.udf.CIQ($B103, "IQ_TOTAL_CA", $D103,,,,  "USD")</f>
        <v>153567.52350000001</v>
      </c>
      <c r="J103" s="1">
        <f>_xll.ciqfunctions.udf.CIQ($B103, "IQ_TOTAL_ASSETS",$D103,,,,  "USD")</f>
        <v>386451.18784000003</v>
      </c>
      <c r="K103" s="1">
        <f>_xll.ciqfunctions.udf.CIQ($B103, "IQ_TOTAL_CL", $D103,,,,  "USD")</f>
        <v>144301.04482000001</v>
      </c>
      <c r="L103" s="1">
        <f>_xll.ciqfunctions.udf.CIQ($B103, "IQ_TOTAL_LIAB", $D103,,,,  "USD")</f>
        <v>241820.62702000001</v>
      </c>
      <c r="M103" s="1">
        <f>_xll.ciqfunctions.udf.CIQ($B103, "IQ_PREF_EQUITY",$D103,,,,  "USD")</f>
        <v>0</v>
      </c>
      <c r="N103" s="1">
        <f>_xll.ciqfunctions.udf.CIQ($B103, "IQ_TOTAL_COMMON_EQUITY",$D103,,,,  "USD")</f>
        <v>137872.58139000001</v>
      </c>
      <c r="O103" s="1">
        <f>_xll.ciqfunctions.udf.CIQ($B103, "IQ_APIC", $D103,,,,  "USD")</f>
        <v>7065.52855</v>
      </c>
      <c r="P103" s="1">
        <f>_xll.ciqfunctions.udf.CIQ($B103, "IQ_TOTAL_ASSETS", $D103,,,,  "USD")</f>
        <v>386451.18784000003</v>
      </c>
      <c r="Q103" s="1">
        <f>_xll.ciqfunctions.udf.CIQ($B103, "IQ_RE", $D103,,,,  "USD")</f>
        <v>158818.04365000001</v>
      </c>
      <c r="R103" s="1">
        <f>_xll.ciqfunctions.udf.CIQ($B103, "IQ_TOTAL_EQUITY", $D103,,,,  "USD")</f>
        <v>144630.56082000001</v>
      </c>
      <c r="S103" s="1">
        <f>_xll.ciqfunctions.udf.CIQ($B103, "IQ_TOTAL_OUTSTANDING_FILING_DATE", $D103,,,,  "USD")</f>
        <v>15834.027040000001</v>
      </c>
      <c r="T103" s="1">
        <f>_xll.ciqfunctions.udf.CIQ($B103, "IQ_TOTAL_DEBT", $D103,,,,  "USD")</f>
        <v>150536.32556</v>
      </c>
      <c r="U103" s="1">
        <f>_xll.ciqfunctions.udf.CIQ($B103, "IQ_PREF_DIV_OTHER",$D103,,,,  "USD")</f>
        <v>0</v>
      </c>
      <c r="V103" s="1">
        <f>_xll.ciqfunctions.udf.CIQ($B103, "IQ_COGS",$D103,,,,  "USD")</f>
        <v>57059.996800000001</v>
      </c>
      <c r="W103" s="1">
        <f>_xll.ciqfunctions.udf.CIQ($B103, "IQ_AP",$D103,,,,  "USD")</f>
        <v>24264.707460000001</v>
      </c>
      <c r="X103" s="1">
        <f>_xll.ciqfunctions.udf.CIQ($B103, "IQ_AR", $D103,,,,  "USD")</f>
        <v>21788.047989999999</v>
      </c>
      <c r="Y103" s="1">
        <f>_xll.ciqfunctions.udf.CIQ($B103, "IQ_INVENTORY", $D103,,,,  "USD")</f>
        <v>20118.051780000002</v>
      </c>
      <c r="Z103">
        <f>_xll.ciqfunctions.udf.CIQ($B103, "IQ_SGA", $D103,,,,  "USD")</f>
        <v>6273.8607899999997</v>
      </c>
      <c r="AA103">
        <f>_xll.ciqfunctions.udf.CIQ($B103, "IQ_TOTAL_REV_1YR_ANN_GROWTH", $D103,,,,  "USD")</f>
        <v>18.1843</v>
      </c>
      <c r="AB103">
        <f>_xll.ciqfunctions.udf.CIQ($B103, "IQ_DA", $D103,,,,  "USD")</f>
        <v>0</v>
      </c>
      <c r="AC103">
        <f>_xll.ciqfunctions.udf.CIQ($B103, "IQ_NET_INTEREST_EXP",$D103,,,,  "USD")</f>
        <v>168.10888</v>
      </c>
      <c r="AD103">
        <f>_xll.ciqfunctions.udf.CIQ($B103, "IQ_NET_WORKING_CAP",$D103,,,,  "USD")</f>
        <v>45031.828459999997</v>
      </c>
      <c r="AE103">
        <f>_xll.ciqfunctions.udf.CIQ($B103, "IQ_CAPEX",$D103,,,,  "USD")</f>
        <v>-5180.1901900000003</v>
      </c>
      <c r="AF103" s="1" t="str">
        <f>_xll.ciqfunctions.udf.CIQ($B103, "IQ_CEO_NAME", $D103,,,,  "USD")</f>
        <v>Sato, Koji</v>
      </c>
      <c r="AG103">
        <f>_xll.ciqfunctions.udf.CIQ($B103, "IQ_INC_TAX",$D103,,,,  "USD")</f>
        <v>1873.5653500000001</v>
      </c>
      <c r="AH103">
        <f>_xll.ciqfunctions.udf.CIQ($B103, "IQ_EFFECT_TAX_RATE",$D103,,,,  "USD")</f>
        <v>33.792200000000001</v>
      </c>
    </row>
    <row r="104" spans="1:34" x14ac:dyDescent="0.25">
      <c r="A104" t="str">
        <f>_xll.ciqfunctions.udf.CIQ(B104,"IQ_COMPANY_NAME",A$1)</f>
        <v>Toyota Motor Corporation</v>
      </c>
      <c r="B104" s="3" t="s">
        <v>6</v>
      </c>
      <c r="C104" s="1" t="str">
        <f>_xll.ciqfunctions.udf.CIQ($B104, "IQ_INDUSTRY",$D104,,,, "USD")</f>
        <v>Automobiles</v>
      </c>
      <c r="D104" s="2" t="str">
        <f t="shared" si="0"/>
        <v>CQ22012</v>
      </c>
      <c r="E104" s="1">
        <f>_xll.ciqfunctions.udf.CIQ($B104, "IQ_TOTAL_REV", $D104,,,, "USD")</f>
        <v>68829.888219999993</v>
      </c>
      <c r="F104" s="1">
        <f>_xll.ciqfunctions.udf.CIQ($B104, "IQ_NI",$D104,,,,  "USD")</f>
        <v>3632.51593</v>
      </c>
      <c r="G104" s="1">
        <f>_xll.ciqfunctions.udf.CIQ($B104, "IQ_CASH_EQUIV", $D104,,,,  "USD")</f>
        <v>22565.757399999999</v>
      </c>
      <c r="H104" s="1">
        <f>_xll.ciqfunctions.udf.CIQ($B104, "IQ_CASH_ST_INVEST", $D104,,,,  "USD")</f>
        <v>38264.706380000003</v>
      </c>
      <c r="I104" s="1">
        <f>_xll.ciqfunctions.udf.CIQ($B104, "IQ_TOTAL_CA", $D104,,,,  "USD")</f>
        <v>151477.84216</v>
      </c>
      <c r="J104" s="1">
        <f>_xll.ciqfunctions.udf.CIQ($B104, "IQ_TOTAL_ASSETS",$D104,,,,  "USD")</f>
        <v>375700.92345</v>
      </c>
      <c r="K104" s="1">
        <f>_xll.ciqfunctions.udf.CIQ($B104, "IQ_TOTAL_CL", $D104,,,,  "USD")</f>
        <v>143922.43122</v>
      </c>
      <c r="L104" s="1">
        <f>_xll.ciqfunctions.udf.CIQ($B104, "IQ_TOTAL_LIAB", $D104,,,,  "USD")</f>
        <v>237735.29188999999</v>
      </c>
      <c r="M104" s="1">
        <f>_xll.ciqfunctions.udf.CIQ($B104, "IQ_PREF_EQUITY",$D104,,,,  "USD")</f>
        <v>0</v>
      </c>
      <c r="N104" s="1">
        <f>_xll.ciqfunctions.udf.CIQ($B104, "IQ_TOTAL_COMMON_EQUITY",$D104,,,,  "USD")</f>
        <v>131493.28078999999</v>
      </c>
      <c r="O104" s="1">
        <f>_xll.ciqfunctions.udf.CIQ($B104, "IQ_APIC", $D104,,,,  "USD")</f>
        <v>6909.5207899999996</v>
      </c>
      <c r="P104" s="1">
        <f>_xll.ciqfunctions.udf.CIQ($B104, "IQ_TOTAL_ASSETS", $D104,,,,  "USD")</f>
        <v>375700.92345</v>
      </c>
      <c r="Q104" s="1">
        <f>_xll.ciqfunctions.udf.CIQ($B104, "IQ_RE", $D104,,,,  "USD")</f>
        <v>151537.80713</v>
      </c>
      <c r="R104" s="1">
        <f>_xll.ciqfunctions.udf.CIQ($B104, "IQ_TOTAL_EQUITY", $D104,,,,  "USD")</f>
        <v>137965.63156000001</v>
      </c>
      <c r="S104" s="1">
        <f>_xll.ciqfunctions.udf.CIQ($B104, "IQ_TOTAL_OUTSTANDING_FILING_DATE", $D104,,,,  "USD")</f>
        <v>15834.03277</v>
      </c>
      <c r="T104" s="1">
        <f>_xll.ciqfunctions.udf.CIQ($B104, "IQ_TOTAL_DEBT", $D104,,,,  "USD")</f>
        <v>146711.20889000001</v>
      </c>
      <c r="U104" s="1">
        <f>_xll.ciqfunctions.udf.CIQ($B104, "IQ_PREF_DIV_OTHER",$D104,,,,  "USD")</f>
        <v>0</v>
      </c>
      <c r="V104" s="1">
        <f>_xll.ciqfunctions.udf.CIQ($B104, "IQ_COGS",$D104,,,,  "USD")</f>
        <v>58461.553489999998</v>
      </c>
      <c r="W104" s="1">
        <f>_xll.ciqfunctions.udf.CIQ($B104, "IQ_AP",$D104,,,,  "USD")</f>
        <v>25473.526679999999</v>
      </c>
      <c r="X104" s="1">
        <f>_xll.ciqfunctions.udf.CIQ($B104, "IQ_AR", $D104,,,,  "USD")</f>
        <v>73747.353470000002</v>
      </c>
      <c r="Y104" s="1">
        <f>_xll.ciqfunctions.udf.CIQ($B104, "IQ_INVENTORY", $D104,,,,  "USD")</f>
        <v>20340.335169999998</v>
      </c>
      <c r="Z104">
        <f>_xll.ciqfunctions.udf.CIQ($B104, "IQ_SGA", $D104,,,,  "USD")</f>
        <v>5950.1813700000002</v>
      </c>
      <c r="AA104">
        <f>_xll.ciqfunctions.udf.CIQ($B104, "IQ_TOTAL_REV_1YR_ANN_GROWTH", $D104,,,,  "USD")</f>
        <v>59.880600000000001</v>
      </c>
      <c r="AB104">
        <f>_xll.ciqfunctions.udf.CIQ($B104, "IQ_DA", $D104,,,,  "USD")</f>
        <v>0</v>
      </c>
      <c r="AC104">
        <f>_xll.ciqfunctions.udf.CIQ($B104, "IQ_NET_INTEREST_EXP",$D104,,,,  "USD")</f>
        <v>357.81308000000001</v>
      </c>
      <c r="AD104">
        <f>_xll.ciqfunctions.udf.CIQ($B104, "IQ_NET_WORKING_CAP",$D104,,,,  "USD")</f>
        <v>43622.969819999998</v>
      </c>
      <c r="AE104">
        <f>_xll.ciqfunctions.udf.CIQ($B104, "IQ_CAPEX",$D104,,,,  "USD")</f>
        <v>-5492.8437000000004</v>
      </c>
      <c r="AF104" s="1" t="str">
        <f>_xll.ciqfunctions.udf.CIQ($B104, "IQ_CEO_NAME", $D104,,,,  "USD")</f>
        <v>Sato, Koji</v>
      </c>
      <c r="AG104">
        <f>_xll.ciqfunctions.udf.CIQ($B104, "IQ_INC_TAX",$D104,,,,  "USD")</f>
        <v>2063.2303099999999</v>
      </c>
      <c r="AH104">
        <f>_xll.ciqfunctions.udf.CIQ($B104, "IQ_EFFECT_TAX_RATE",$D104,,,,  "USD")</f>
        <v>33.8949</v>
      </c>
    </row>
    <row r="105" spans="1:34" x14ac:dyDescent="0.25">
      <c r="A105" t="str">
        <f>_xll.ciqfunctions.udf.CIQ(B105,"IQ_COMPANY_NAME",A$1)</f>
        <v>Toyota Motor Corporation</v>
      </c>
      <c r="B105" s="3" t="s">
        <v>6</v>
      </c>
      <c r="C105" s="1" t="str">
        <f>_xll.ciqfunctions.udf.CIQ($B105, "IQ_INDUSTRY",$D105,,,, "USD")</f>
        <v>Automobiles</v>
      </c>
      <c r="D105" s="2" t="str">
        <f t="shared" si="0"/>
        <v>CQ12012</v>
      </c>
      <c r="E105" s="1">
        <f>_xll.ciqfunctions.udf.CIQ($B105, "IQ_TOTAL_REV", $D105,,,, "USD")</f>
        <v>69197.016619999995</v>
      </c>
      <c r="F105" s="1">
        <f>_xll.ciqfunctions.udf.CIQ($B105, "IQ_NI",$D105,,,,  "USD")</f>
        <v>1468.68102</v>
      </c>
      <c r="G105" s="1">
        <f>_xll.ciqfunctions.udf.CIQ($B105, "IQ_CASH_EQUIV", $D105,,,,  "USD")</f>
        <v>13404.150310000001</v>
      </c>
      <c r="H105" s="1">
        <f>_xll.ciqfunctions.udf.CIQ($B105, "IQ_CASH_ST_INVEST", $D105,,,,  "USD")</f>
        <v>27541.70678</v>
      </c>
      <c r="I105" s="1">
        <f>_xll.ciqfunctions.udf.CIQ($B105, "IQ_TOTAL_CA", $D105,,,,  "USD")</f>
        <v>149510.85186</v>
      </c>
      <c r="J105" s="1">
        <f>_xll.ciqfunctions.udf.CIQ($B105, "IQ_TOTAL_ASSETS",$D105,,,,  "USD")</f>
        <v>371932.60223999998</v>
      </c>
      <c r="K105" s="1">
        <f>_xll.ciqfunctions.udf.CIQ($B105, "IQ_TOTAL_CL", $D105,,,,  "USD")</f>
        <v>142962.92061999999</v>
      </c>
      <c r="L105" s="1">
        <f>_xll.ciqfunctions.udf.CIQ($B105, "IQ_TOTAL_LIAB", $D105,,,,  "USD")</f>
        <v>237646.97828000001</v>
      </c>
      <c r="M105" s="1">
        <f>_xll.ciqfunctions.udf.CIQ($B105, "IQ_PREF_EQUITY",$D105,,,,  "USD")</f>
        <v>0</v>
      </c>
      <c r="N105" s="1">
        <f>_xll.ciqfunctions.udf.CIQ($B105, "IQ_TOTAL_COMMON_EQUITY",$D105,,,,  "USD")</f>
        <v>128021.61459</v>
      </c>
      <c r="O105" s="1">
        <f>_xll.ciqfunctions.udf.CIQ($B105, "IQ_APIC", $D105,,,,  "USD")</f>
        <v>6681.8348900000001</v>
      </c>
      <c r="P105" s="1">
        <f>_xll.ciqfunctions.udf.CIQ($B105, "IQ_TOTAL_ASSETS", $D105,,,,  "USD")</f>
        <v>371932.60223999998</v>
      </c>
      <c r="Q105" s="1">
        <f>_xll.ciqfunctions.udf.CIQ($B105, "IQ_RE", $D105,,,,  "USD")</f>
        <v>144607.13860000001</v>
      </c>
      <c r="R105" s="1">
        <f>_xll.ciqfunctions.udf.CIQ($B105, "IQ_TOTAL_EQUITY", $D105,,,,  "USD")</f>
        <v>134285.62396999999</v>
      </c>
      <c r="S105" s="1">
        <f>_xll.ciqfunctions.udf.CIQ($B105, "IQ_TOTAL_OUTSTANDING_FILING_DATE", $D105,,,,  "USD")</f>
        <v>15834.05</v>
      </c>
      <c r="T105" s="1">
        <f>_xll.ciqfunctions.udf.CIQ($B105, "IQ_TOTAL_DEBT", $D105,,,,  "USD")</f>
        <v>147638.79745000001</v>
      </c>
      <c r="U105" s="1">
        <f>_xll.ciqfunctions.udf.CIQ($B105, "IQ_PREF_DIV_OTHER",$D105,,,,  "USD")</f>
        <v>0</v>
      </c>
      <c r="V105" s="1">
        <f>_xll.ciqfunctions.udf.CIQ($B105, "IQ_COGS",$D105,,,,  "USD")</f>
        <v>58075.271410000001</v>
      </c>
      <c r="W105" s="1">
        <f>_xll.ciqfunctions.udf.CIQ($B105, "IQ_AP",$D105,,,,  "USD")</f>
        <v>27212.511279999999</v>
      </c>
      <c r="X105" s="1">
        <f>_xll.ciqfunctions.udf.CIQ($B105, "IQ_AR", $D105,,,,  "USD")</f>
        <v>24266.800739999999</v>
      </c>
      <c r="Y105" s="1">
        <f>_xll.ciqfunctions.udf.CIQ($B105, "IQ_INVENTORY", $D105,,,,  "USD")</f>
        <v>19685.499820000001</v>
      </c>
      <c r="Z105">
        <f>_xll.ciqfunctions.udf.CIQ($B105, "IQ_SGA", $D105,,,,  "USD")</f>
        <v>6299.2720900000004</v>
      </c>
      <c r="AA105">
        <f>_xll.ciqfunctions.udf.CIQ($B105, "IQ_TOTAL_REV_1YR_ANN_GROWTH", $D105,,,,  "USD")</f>
        <v>22.844100000000001</v>
      </c>
      <c r="AB105">
        <f>_xll.ciqfunctions.udf.CIQ($B105, "IQ_DA", $D105,,,,  "USD")</f>
        <v>0</v>
      </c>
      <c r="AC105">
        <f>_xll.ciqfunctions.udf.CIQ($B105, "IQ_NET_INTEREST_EXP",$D105,,,,  "USD")</f>
        <v>146.26866000000001</v>
      </c>
      <c r="AD105">
        <f>_xll.ciqfunctions.udf.CIQ($B105, "IQ_NET_WORKING_CAP",$D105,,,,  "USD")</f>
        <v>-11956.42548</v>
      </c>
      <c r="AE105">
        <f>_xll.ciqfunctions.udf.CIQ($B105, "IQ_CAPEX",$D105,,,,  "USD")</f>
        <v>-6233.3698899999999</v>
      </c>
      <c r="AF105" s="1" t="str">
        <f>_xll.ciqfunctions.udf.CIQ($B105, "IQ_CEO_NAME", $D105,,,,  "USD")</f>
        <v>Sato, Koji</v>
      </c>
      <c r="AG105">
        <f>_xll.ciqfunctions.udf.CIQ($B105, "IQ_INC_TAX",$D105,,,,  "USD")</f>
        <v>1673.9109699999999</v>
      </c>
      <c r="AH105">
        <f>_xll.ciqfunctions.udf.CIQ($B105, "IQ_EFFECT_TAX_RATE",$D105,,,,  "USD")</f>
        <v>46.260899999999999</v>
      </c>
    </row>
    <row r="106" spans="1:34" x14ac:dyDescent="0.25">
      <c r="A106" t="str">
        <f>_xll.ciqfunctions.udf.CIQ(B106,"IQ_COMPANY_NAME",A$1)</f>
        <v>Toyota Motor Corporation</v>
      </c>
      <c r="B106" s="3" t="s">
        <v>6</v>
      </c>
      <c r="C106" s="1" t="str">
        <f>_xll.ciqfunctions.udf.CIQ($B106, "IQ_INDUSTRY",$D106,,,, "USD")</f>
        <v>Automobiles</v>
      </c>
      <c r="D106" s="2" t="str">
        <f t="shared" si="0"/>
        <v>CQ42011</v>
      </c>
      <c r="E106" s="1">
        <f>_xll.ciqfunctions.udf.CIQ($B106, "IQ_TOTAL_REV", $D106,,,, "USD")</f>
        <v>63233.755380000002</v>
      </c>
      <c r="F106" s="1">
        <f>_xll.ciqfunctions.udf.CIQ($B106, "IQ_NI",$D106,,,,  "USD")</f>
        <v>1052.0405800000001</v>
      </c>
      <c r="G106" s="1">
        <f>_xll.ciqfunctions.udf.CIQ($B106, "IQ_CASH_EQUIV", $D106,,,,  "USD")</f>
        <v>19932.129499999999</v>
      </c>
      <c r="H106" s="1">
        <f>_xll.ciqfunctions.udf.CIQ($B106, "IQ_CASH_ST_INVEST", $D106,,,,  "USD")</f>
        <v>38103.653279999999</v>
      </c>
      <c r="I106" s="1">
        <f>_xll.ciqfunctions.udf.CIQ($B106, "IQ_TOTAL_CA", $D106,,,,  "USD")</f>
        <v>148214.08012999999</v>
      </c>
      <c r="J106" s="1">
        <f>_xll.ciqfunctions.udf.CIQ($B106, "IQ_TOTAL_ASSETS",$D106,,,,  "USD")</f>
        <v>373819.59736000001</v>
      </c>
      <c r="K106" s="1">
        <f>_xll.ciqfunctions.udf.CIQ($B106, "IQ_TOTAL_CL", $D106,,,,  "USD")</f>
        <v>145223.81490999999</v>
      </c>
      <c r="L106" s="1">
        <f>_xll.ciqfunctions.udf.CIQ($B106, "IQ_TOTAL_LIAB", $D106,,,,  "USD")</f>
        <v>236004.13983</v>
      </c>
      <c r="M106" s="1">
        <f>_xll.ciqfunctions.udf.CIQ($B106, "IQ_PREF_EQUITY",$D106,,,,  "USD")</f>
        <v>0</v>
      </c>
      <c r="N106" s="1">
        <f>_xll.ciqfunctions.udf.CIQ($B106, "IQ_TOTAL_COMMON_EQUITY",$D106,,,,  "USD")</f>
        <v>130281.61276</v>
      </c>
      <c r="O106" s="1">
        <f>_xll.ciqfunctions.udf.CIQ($B106, "IQ_APIC", $D106,,,,  "USD")</f>
        <v>6563.42623</v>
      </c>
      <c r="P106" s="1">
        <f>_xll.ciqfunctions.udf.CIQ($B106, "IQ_TOTAL_ASSETS", $D106,,,,  "USD")</f>
        <v>373819.59736000001</v>
      </c>
      <c r="Q106" s="1">
        <f>_xll.ciqfunctions.udf.CIQ($B106, "IQ_RE", $D106,,,,  "USD")</f>
        <v>153904.41042</v>
      </c>
      <c r="R106" s="1">
        <f>_xll.ciqfunctions.udf.CIQ($B106, "IQ_TOTAL_EQUITY", $D106,,,,  "USD")</f>
        <v>137815.45753000001</v>
      </c>
      <c r="S106" s="1">
        <f>_xll.ciqfunctions.udf.CIQ($B106, "IQ_TOTAL_OUTSTANDING_FILING_DATE", $D106,,,,  "USD")</f>
        <v>15678.407219999999</v>
      </c>
      <c r="T106" s="1">
        <f>_xll.ciqfunctions.udf.CIQ($B106, "IQ_TOTAL_DEBT", $D106,,,,  "USD")</f>
        <v>152035.00563999999</v>
      </c>
      <c r="U106" s="1">
        <f>_xll.ciqfunctions.udf.CIQ($B106, "IQ_PREF_DIV_OTHER",$D106,,,,  "USD")</f>
        <v>0</v>
      </c>
      <c r="V106" s="1">
        <f>_xll.ciqfunctions.udf.CIQ($B106, "IQ_COGS",$D106,,,,  "USD")</f>
        <v>53626.814630000001</v>
      </c>
      <c r="W106" s="1">
        <f>_xll.ciqfunctions.udf.CIQ($B106, "IQ_AP",$D106,,,,  "USD")</f>
        <v>23204.3547</v>
      </c>
      <c r="X106" s="1">
        <f>_xll.ciqfunctions.udf.CIQ($B106, "IQ_AR", $D106,,,,  "USD")</f>
        <v>20277.52852</v>
      </c>
      <c r="Y106" s="1">
        <f>_xll.ciqfunctions.udf.CIQ($B106, "IQ_INVENTORY", $D106,,,,  "USD")</f>
        <v>19052.197059999999</v>
      </c>
      <c r="Z106">
        <f>_xll.ciqfunctions.udf.CIQ($B106, "IQ_SGA", $D106,,,,  "USD")</f>
        <v>5990.2003299999997</v>
      </c>
      <c r="AA106">
        <f>_xll.ciqfunctions.udf.CIQ($B106, "IQ_TOTAL_REV_1YR_ANN_GROWTH", $D106,,,,  "USD")</f>
        <v>4.1105</v>
      </c>
      <c r="AB106">
        <f>_xll.ciqfunctions.udf.CIQ($B106, "IQ_DA", $D106,,,,  "USD")</f>
        <v>0</v>
      </c>
      <c r="AC106">
        <f>_xll.ciqfunctions.udf.CIQ($B106, "IQ_NET_INTEREST_EXP",$D106,,,,  "USD")</f>
        <v>338.75747999999999</v>
      </c>
      <c r="AD106">
        <f>_xll.ciqfunctions.udf.CIQ($B106, "IQ_NET_WORKING_CAP",$D106,,,,  "USD")</f>
        <v>46677.464290000004</v>
      </c>
      <c r="AE106">
        <f>_xll.ciqfunctions.udf.CIQ($B106, "IQ_CAPEX",$D106,,,,  "USD")</f>
        <v>-4246.29594</v>
      </c>
      <c r="AF106" s="1" t="str">
        <f>_xll.ciqfunctions.udf.CIQ($B106, "IQ_CEO_NAME", $D106,,,,  "USD")</f>
        <v>Sato, Koji</v>
      </c>
      <c r="AG106">
        <f>_xll.ciqfunctions.udf.CIQ($B106, "IQ_INC_TAX",$D106,,,,  "USD")</f>
        <v>1982.5189</v>
      </c>
      <c r="AH106">
        <f>_xll.ciqfunctions.udf.CIQ($B106, "IQ_EFFECT_TAX_RATE",$D106,,,,  "USD")</f>
        <v>59.992199999999997</v>
      </c>
    </row>
    <row r="107" spans="1:34" x14ac:dyDescent="0.25">
      <c r="A107" t="str">
        <f>_xll.ciqfunctions.udf.CIQ(B107,"IQ_COMPANY_NAME",A$1)</f>
        <v>Toyota Motor Corporation</v>
      </c>
      <c r="B107" s="3" t="s">
        <v>6</v>
      </c>
      <c r="C107" s="1" t="str">
        <f>_xll.ciqfunctions.udf.CIQ($B107, "IQ_INDUSTRY",$D107,,,, "USD")</f>
        <v>Automobiles</v>
      </c>
      <c r="D107" s="2" t="str">
        <f t="shared" si="0"/>
        <v>CQ32011</v>
      </c>
      <c r="E107" s="1">
        <f>_xll.ciqfunctions.udf.CIQ($B107, "IQ_TOTAL_REV", $D107,,,, "USD")</f>
        <v>59336.862990000001</v>
      </c>
      <c r="F107" s="1">
        <f>_xll.ciqfunctions.udf.CIQ($B107, "IQ_NI",$D107,,,,  "USD")</f>
        <v>1043.0739599999999</v>
      </c>
      <c r="G107" s="1">
        <f>_xll.ciqfunctions.udf.CIQ($B107, "IQ_CASH_EQUIV", $D107,,,,  "USD")</f>
        <v>22775.66865</v>
      </c>
      <c r="H107" s="1">
        <f>_xll.ciqfunctions.udf.CIQ($B107, "IQ_CASH_ST_INVEST", $D107,,,,  "USD")</f>
        <v>41662.724979999999</v>
      </c>
      <c r="I107" s="1">
        <f>_xll.ciqfunctions.udf.CIQ($B107, "IQ_TOTAL_CA", $D107,,,,  "USD")</f>
        <v>145862.26117000001</v>
      </c>
      <c r="J107" s="1">
        <f>_xll.ciqfunctions.udf.CIQ($B107, "IQ_TOTAL_ASSETS",$D107,,,,  "USD")</f>
        <v>368191.39882</v>
      </c>
      <c r="K107" s="1">
        <f>_xll.ciqfunctions.udf.CIQ($B107, "IQ_TOTAL_CL", $D107,,,,  "USD")</f>
        <v>141797.41021</v>
      </c>
      <c r="L107" s="1">
        <f>_xll.ciqfunctions.udf.CIQ($B107, "IQ_TOTAL_LIAB", $D107,,,,  "USD")</f>
        <v>230948.80067999999</v>
      </c>
      <c r="M107" s="1">
        <f>_xll.ciqfunctions.udf.CIQ($B107, "IQ_PREF_EQUITY",$D107,,,,  "USD")</f>
        <v>0</v>
      </c>
      <c r="N107" s="1">
        <f>_xll.ciqfunctions.udf.CIQ($B107, "IQ_TOTAL_COMMON_EQUITY",$D107,,,,  "USD")</f>
        <v>129914.82879</v>
      </c>
      <c r="O107" s="1">
        <f>_xll.ciqfunctions.udf.CIQ($B107, "IQ_APIC", $D107,,,,  "USD")</f>
        <v>6547.5488299999997</v>
      </c>
      <c r="P107" s="1">
        <f>_xll.ciqfunctions.udf.CIQ($B107, "IQ_TOTAL_ASSETS", $D107,,,,  "USD")</f>
        <v>368191.39882</v>
      </c>
      <c r="Q107" s="1">
        <f>_xll.ciqfunctions.udf.CIQ($B107, "IQ_RE", $D107,,,,  "USD")</f>
        <v>153348.57787000001</v>
      </c>
      <c r="R107" s="1">
        <f>_xll.ciqfunctions.udf.CIQ($B107, "IQ_TOTAL_EQUITY", $D107,,,,  "USD")</f>
        <v>137242.59813999999</v>
      </c>
      <c r="S107" s="1">
        <f>_xll.ciqfunctions.udf.CIQ($B107, "IQ_TOTAL_OUTSTANDING_FILING_DATE", $D107,,,,  "USD")</f>
        <v>15678.427820000001</v>
      </c>
      <c r="T107" s="1">
        <f>_xll.ciqfunctions.udf.CIQ($B107, "IQ_TOTAL_DEBT", $D107,,,,  "USD")</f>
        <v>150007.48827</v>
      </c>
      <c r="U107" s="1">
        <f>_xll.ciqfunctions.udf.CIQ($B107, "IQ_PREF_DIV_OTHER",$D107,,,,  "USD")</f>
        <v>0</v>
      </c>
      <c r="V107" s="1">
        <f>_xll.ciqfunctions.udf.CIQ($B107, "IQ_COGS",$D107,,,,  "USD")</f>
        <v>50694.644840000001</v>
      </c>
      <c r="W107" s="1">
        <f>_xll.ciqfunctions.udf.CIQ($B107, "IQ_AP",$D107,,,,  "USD")</f>
        <v>23186.524689999998</v>
      </c>
      <c r="X107" s="1">
        <f>_xll.ciqfunctions.udf.CIQ($B107, "IQ_AR", $D107,,,,  "USD")</f>
        <v>20403.580379999999</v>
      </c>
      <c r="Y107" s="1">
        <f>_xll.ciqfunctions.udf.CIQ($B107, "IQ_INVENTORY", $D107,,,,  "USD")</f>
        <v>18539.079669999999</v>
      </c>
      <c r="Z107">
        <f>_xll.ciqfunctions.udf.CIQ($B107, "IQ_SGA", $D107,,,,  "USD")</f>
        <v>5801.6473900000001</v>
      </c>
      <c r="AA107">
        <f>_xll.ciqfunctions.udf.CIQ($B107, "IQ_TOTAL_REV_1YR_ANN_GROWTH", $D107,,,,  "USD")</f>
        <v>-4.8224</v>
      </c>
      <c r="AB107">
        <f>_xll.ciqfunctions.udf.CIQ($B107, "IQ_DA", $D107,,,,  "USD")</f>
        <v>0</v>
      </c>
      <c r="AC107">
        <f>_xll.ciqfunctions.udf.CIQ($B107, "IQ_NET_INTEREST_EXP",$D107,,,,  "USD")</f>
        <v>152.11413999999999</v>
      </c>
      <c r="AD107">
        <f>_xll.ciqfunctions.udf.CIQ($B107, "IQ_NET_WORKING_CAP",$D107,,,,  "USD")</f>
        <v>42116.239909999997</v>
      </c>
      <c r="AE107">
        <f>_xll.ciqfunctions.udf.CIQ($B107, "IQ_CAPEX",$D107,,,,  "USD")</f>
        <v>-4173.1778199999999</v>
      </c>
      <c r="AF107" s="1" t="str">
        <f>_xll.ciqfunctions.udf.CIQ($B107, "IQ_CEO_NAME", $D107,,,,  "USD")</f>
        <v>Sato, Koji</v>
      </c>
      <c r="AG107">
        <f>_xll.ciqfunctions.udf.CIQ($B107, "IQ_INC_TAX",$D107,,,,  "USD")</f>
        <v>194.26719</v>
      </c>
      <c r="AH107">
        <f>_xll.ciqfunctions.udf.CIQ($B107, "IQ_EFFECT_TAX_RATE",$D107,,,,  "USD")</f>
        <v>12.6447</v>
      </c>
    </row>
    <row r="108" spans="1:34" x14ac:dyDescent="0.25">
      <c r="A108" t="str">
        <f>_xll.ciqfunctions.udf.CIQ(B108,"IQ_COMPANY_NAME",A$1)</f>
        <v>Toyota Motor Corporation</v>
      </c>
      <c r="B108" s="3" t="s">
        <v>6</v>
      </c>
      <c r="C108" s="1" t="str">
        <f>_xll.ciqfunctions.udf.CIQ($B108, "IQ_INDUSTRY",$D108,,,, "USD")</f>
        <v>Automobiles</v>
      </c>
      <c r="D108" s="2" t="str">
        <f t="shared" si="0"/>
        <v>CQ22011</v>
      </c>
      <c r="E108" s="1">
        <f>_xll.ciqfunctions.udf.CIQ($B108, "IQ_TOTAL_REV", $D108,,,, "USD")</f>
        <v>42669.106030000003</v>
      </c>
      <c r="F108" s="1">
        <f>_xll.ciqfunctions.udf.CIQ($B108, "IQ_NI",$D108,,,,  "USD")</f>
        <v>14.384029999999999</v>
      </c>
      <c r="G108" s="1">
        <f>_xll.ciqfunctions.udf.CIQ($B108, "IQ_CASH_EQUIV", $D108,,,,  "USD")</f>
        <v>28718.8547</v>
      </c>
      <c r="H108" s="1">
        <f>_xll.ciqfunctions.udf.CIQ($B108, "IQ_CASH_ST_INVEST", $D108,,,,  "USD")</f>
        <v>43277.612450000001</v>
      </c>
      <c r="I108" s="1">
        <f>_xll.ciqfunctions.udf.CIQ($B108, "IQ_TOTAL_CA", $D108,,,,  "USD")</f>
        <v>143964.83585</v>
      </c>
      <c r="J108" s="1">
        <f>_xll.ciqfunctions.udf.CIQ($B108, "IQ_TOTAL_ASSETS",$D108,,,,  "USD")</f>
        <v>363133.00851999997</v>
      </c>
      <c r="K108" s="1">
        <f>_xll.ciqfunctions.udf.CIQ($B108, "IQ_TOTAL_CL", $D108,,,,  "USD")</f>
        <v>133769.16329999999</v>
      </c>
      <c r="L108" s="1">
        <f>_xll.ciqfunctions.udf.CIQ($B108, "IQ_TOTAL_LIAB", $D108,,,,  "USD")</f>
        <v>229124.04113999999</v>
      </c>
      <c r="M108" s="1">
        <f>_xll.ciqfunctions.udf.CIQ($B108, "IQ_PREF_EQUITY",$D108,,,,  "USD")</f>
        <v>0</v>
      </c>
      <c r="N108" s="1">
        <f>_xll.ciqfunctions.udf.CIQ($B108, "IQ_TOTAL_COMMON_EQUITY",$D108,,,,  "USD")</f>
        <v>126988.70563</v>
      </c>
      <c r="O108" s="1">
        <f>_xll.ciqfunctions.udf.CIQ($B108, "IQ_APIC", $D108,,,,  "USD")</f>
        <v>6262.6202300000004</v>
      </c>
      <c r="P108" s="1">
        <f>_xll.ciqfunctions.udf.CIQ($B108, "IQ_TOTAL_ASSETS", $D108,,,,  "USD")</f>
        <v>363133.00851999997</v>
      </c>
      <c r="Q108" s="1">
        <f>_xll.ciqfunctions.udf.CIQ($B108, "IQ_RE", $D108,,,,  "USD")</f>
        <v>145610.44317000001</v>
      </c>
      <c r="R108" s="1">
        <f>_xll.ciqfunctions.udf.CIQ($B108, "IQ_TOTAL_EQUITY", $D108,,,,  "USD")</f>
        <v>134008.96737999999</v>
      </c>
      <c r="S108" s="1">
        <f>_xll.ciqfunctions.udf.CIQ($B108, "IQ_TOTAL_OUTSTANDING_FILING_DATE", $D108,,,,  "USD")</f>
        <v>15678.459129999999</v>
      </c>
      <c r="T108" s="1">
        <f>_xll.ciqfunctions.udf.CIQ($B108, "IQ_TOTAL_DEBT", $D108,,,,  "USD")</f>
        <v>149670.01295</v>
      </c>
      <c r="U108" s="1">
        <f>_xll.ciqfunctions.udf.CIQ($B108, "IQ_PREF_DIV_OTHER",$D108,,,,  "USD")</f>
        <v>0</v>
      </c>
      <c r="V108" s="1">
        <f>_xll.ciqfunctions.udf.CIQ($B108, "IQ_COGS",$D108,,,,  "USD")</f>
        <v>38897.229220000001</v>
      </c>
      <c r="W108" s="1">
        <f>_xll.ciqfunctions.udf.CIQ($B108, "IQ_AP",$D108,,,,  "USD")</f>
        <v>18165.76382</v>
      </c>
      <c r="X108" s="1">
        <f>_xll.ciqfunctions.udf.CIQ($B108, "IQ_AR", $D108,,,,  "USD")</f>
        <v>64432.737099999998</v>
      </c>
      <c r="Y108" s="1">
        <f>_xll.ciqfunctions.udf.CIQ($B108, "IQ_INVENTORY", $D108,,,,  "USD")</f>
        <v>17158.931400000001</v>
      </c>
      <c r="Z108">
        <f>_xll.ciqfunctions.udf.CIQ($B108, "IQ_SGA", $D108,,,,  "USD")</f>
        <v>5110.6207000000004</v>
      </c>
      <c r="AA108">
        <f>_xll.ciqfunctions.udf.CIQ($B108, "IQ_TOTAL_REV_1YR_ANN_GROWTH", $D108,,,,  "USD")</f>
        <v>-29.368400000000001</v>
      </c>
      <c r="AB108">
        <f>_xll.ciqfunctions.udf.CIQ($B108, "IQ_DA", $D108,,,,  "USD")</f>
        <v>0</v>
      </c>
      <c r="AC108">
        <f>_xll.ciqfunctions.udf.CIQ($B108, "IQ_NET_INTEREST_EXP",$D108,,,,  "USD")</f>
        <v>336.00348000000002</v>
      </c>
      <c r="AD108">
        <f>_xll.ciqfunctions.udf.CIQ($B108, "IQ_NET_WORKING_CAP",$D108,,,,  "USD")</f>
        <v>42003.869489999997</v>
      </c>
      <c r="AE108">
        <f>_xll.ciqfunctions.udf.CIQ($B108, "IQ_CAPEX",$D108,,,,  "USD")</f>
        <v>-4587.1164500000004</v>
      </c>
      <c r="AF108" s="1" t="str">
        <f>_xll.ciqfunctions.udf.CIQ($B108, "IQ_CEO_NAME", $D108,,,,  "USD")</f>
        <v>Sato, Koji</v>
      </c>
      <c r="AG108">
        <f>_xll.ciqfunctions.udf.CIQ($B108, "IQ_INC_TAX",$D108,,,,  "USD")</f>
        <v>-535.53228000000001</v>
      </c>
      <c r="AH108" t="str">
        <f>_xll.ciqfunctions.udf.CIQ($B108, "IQ_EFFECT_TAX_RATE",$D108,,,,  "USD")</f>
        <v>NM</v>
      </c>
    </row>
    <row r="109" spans="1:34" x14ac:dyDescent="0.25">
      <c r="A109" t="str">
        <f>_xll.ciqfunctions.udf.CIQ(B109,"IQ_COMPANY_NAME",A$1)</f>
        <v>Toyota Motor Corporation</v>
      </c>
      <c r="B109" s="3" t="s">
        <v>6</v>
      </c>
      <c r="C109" s="1" t="str">
        <f>_xll.ciqfunctions.udf.CIQ($B109, "IQ_INDUSTRY",$D109,,,, "USD")</f>
        <v>Automobiles</v>
      </c>
      <c r="D109" s="2" t="str">
        <f t="shared" si="0"/>
        <v>CQ12011</v>
      </c>
      <c r="E109" s="1">
        <f>_xll.ciqfunctions.udf.CIQ($B109, "IQ_TOTAL_REV", $D109,,,, "USD")</f>
        <v>56019.826710000001</v>
      </c>
      <c r="F109" s="1">
        <f>_xll.ciqfunctions.udf.CIQ($B109, "IQ_NI",$D109,,,,  "USD")</f>
        <v>306.49851999999998</v>
      </c>
      <c r="G109" s="1">
        <f>_xll.ciqfunctions.udf.CIQ($B109, "IQ_CASH_EQUIV", $D109,,,,  "USD")</f>
        <v>15694.84081</v>
      </c>
      <c r="H109" s="1">
        <f>_xll.ciqfunctions.udf.CIQ($B109, "IQ_CASH_ST_INVEST", $D109,,,,  "USD")</f>
        <v>32533.26453</v>
      </c>
      <c r="I109" s="1">
        <f>_xll.ciqfunctions.udf.CIQ($B109, "IQ_TOTAL_CA", $D109,,,,  "USD")</f>
        <v>142759.36580999999</v>
      </c>
      <c r="J109" s="1">
        <f>_xll.ciqfunctions.udf.CIQ($B109, "IQ_TOTAL_ASSETS",$D109,,,,  "USD")</f>
        <v>359840.28983999998</v>
      </c>
      <c r="K109" s="1">
        <f>_xll.ciqfunctions.udf.CIQ($B109, "IQ_TOTAL_CL", $D109,,,,  "USD")</f>
        <v>130223.73573</v>
      </c>
      <c r="L109" s="1">
        <f>_xll.ciqfunctions.udf.CIQ($B109, "IQ_TOTAL_LIAB", $D109,,,,  "USD")</f>
        <v>228059.39489</v>
      </c>
      <c r="M109" s="1">
        <f>_xll.ciqfunctions.udf.CIQ($B109, "IQ_PREF_EQUITY",$D109,,,,  "USD")</f>
        <v>0</v>
      </c>
      <c r="N109" s="1">
        <f>_xll.ciqfunctions.udf.CIQ($B109, "IQ_TOTAL_COMMON_EQUITY",$D109,,,,  "USD")</f>
        <v>124689.20372999999</v>
      </c>
      <c r="O109" s="1">
        <f>_xll.ciqfunctions.udf.CIQ($B109, "IQ_APIC", $D109,,,,  "USD")</f>
        <v>6103.4211500000001</v>
      </c>
      <c r="P109" s="1">
        <f>_xll.ciqfunctions.udf.CIQ($B109, "IQ_TOTAL_ASSETS", $D109,,,,  "USD")</f>
        <v>359840.28983999998</v>
      </c>
      <c r="Q109" s="1">
        <f>_xll.ciqfunctions.udf.CIQ($B109, "IQ_RE", $D109,,,,  "USD")</f>
        <v>142830.68664</v>
      </c>
      <c r="R109" s="1">
        <f>_xll.ciqfunctions.udf.CIQ($B109, "IQ_TOTAL_EQUITY", $D109,,,,  "USD")</f>
        <v>131780.89494999999</v>
      </c>
      <c r="S109" s="1">
        <f>_xll.ciqfunctions.udf.CIQ($B109, "IQ_TOTAL_OUTSTANDING_FILING_DATE", $D109,,,,  "USD")</f>
        <v>15678.495000000001</v>
      </c>
      <c r="T109" s="1">
        <f>_xll.ciqfunctions.udf.CIQ($B109, "IQ_TOTAL_DEBT", $D109,,,,  "USD")</f>
        <v>152139.62273999999</v>
      </c>
      <c r="U109" s="1">
        <f>_xll.ciqfunctions.udf.CIQ($B109, "IQ_PREF_DIV_OTHER",$D109,,,,  "USD")</f>
        <v>0</v>
      </c>
      <c r="V109" s="1">
        <f>_xll.ciqfunctions.udf.CIQ($B109, "IQ_COGS",$D109,,,,  "USD")</f>
        <v>47517.262410000003</v>
      </c>
      <c r="W109" s="1">
        <f>_xll.ciqfunctions.udf.CIQ($B109, "IQ_AP",$D109,,,,  "USD")</f>
        <v>18138.80385</v>
      </c>
      <c r="X109" s="1">
        <f>_xll.ciqfunctions.udf.CIQ($B109, "IQ_AR", $D109,,,,  "USD")</f>
        <v>17488.094870000001</v>
      </c>
      <c r="Y109" s="1">
        <f>_xll.ciqfunctions.udf.CIQ($B109, "IQ_INVENTORY", $D109,,,,  "USD")</f>
        <v>15739.359</v>
      </c>
      <c r="Z109">
        <f>_xll.ciqfunctions.udf.CIQ($B109, "IQ_SGA", $D109,,,,  "USD")</f>
        <v>6145.9722899999997</v>
      </c>
      <c r="AA109">
        <f>_xll.ciqfunctions.udf.CIQ($B109, "IQ_TOTAL_REV_1YR_ANN_GROWTH", $D109,,,,  "USD")</f>
        <v>-12.0891</v>
      </c>
      <c r="AB109">
        <f>_xll.ciqfunctions.udf.CIQ($B109, "IQ_DA", $D109,,,,  "USD")</f>
        <v>0</v>
      </c>
      <c r="AC109">
        <f>_xll.ciqfunctions.udf.CIQ($B109, "IQ_NET_INTEREST_EXP",$D109,,,,  "USD")</f>
        <v>138.22481999999999</v>
      </c>
      <c r="AD109">
        <f>_xll.ciqfunctions.udf.CIQ($B109, "IQ_NET_WORKING_CAP",$D109,,,,  "USD")</f>
        <v>-14015.881069999999</v>
      </c>
      <c r="AE109">
        <f>_xll.ciqfunctions.udf.CIQ($B109, "IQ_CAPEX",$D109,,,,  "USD")</f>
        <v>-5243.3113400000002</v>
      </c>
      <c r="AF109" s="1" t="str">
        <f>_xll.ciqfunctions.udf.CIQ($B109, "IQ_CEO_NAME", $D109,,,,  "USD")</f>
        <v>Sato, Koji</v>
      </c>
      <c r="AG109">
        <f>_xll.ciqfunctions.udf.CIQ($B109, "IQ_INC_TAX",$D109,,,,  "USD")</f>
        <v>570.25280999999995</v>
      </c>
      <c r="AH109">
        <f>_xll.ciqfunctions.udf.CIQ($B109, "IQ_EFFECT_TAX_RATE",$D109,,,,  "USD")</f>
        <v>62.321399999999997</v>
      </c>
    </row>
    <row r="110" spans="1:34" x14ac:dyDescent="0.25">
      <c r="A110" t="str">
        <f>_xll.ciqfunctions.udf.CIQ(B110,"IQ_COMPANY_NAME",A$1)</f>
        <v>Toyota Motor Corporation</v>
      </c>
      <c r="B110" s="3" t="s">
        <v>6</v>
      </c>
      <c r="C110" s="1" t="str">
        <f>_xll.ciqfunctions.udf.CIQ($B110, "IQ_INDUSTRY",$D110,,,, "USD")</f>
        <v>Automobiles</v>
      </c>
      <c r="D110" s="2" t="str">
        <f t="shared" si="0"/>
        <v>CQ42010</v>
      </c>
      <c r="E110" s="1">
        <f>_xll.ciqfunctions.udf.CIQ($B110, "IQ_TOTAL_REV", $D110,,,, "USD")</f>
        <v>57596.757940000003</v>
      </c>
      <c r="F110" s="1">
        <f>_xll.ciqfunctions.udf.CIQ($B110, "IQ_NI",$D110,,,,  "USD")</f>
        <v>1153.9902500000001</v>
      </c>
      <c r="G110" s="1">
        <f>_xll.ciqfunctions.udf.CIQ($B110, "IQ_CASH_EQUIV", $D110,,,,  "USD")</f>
        <v>21930.079290000001</v>
      </c>
      <c r="H110" s="1">
        <f>_xll.ciqfunctions.udf.CIQ($B110, "IQ_CASH_ST_INVEST", $D110,,,,  "USD")</f>
        <v>44302.064039999997</v>
      </c>
      <c r="I110" s="1">
        <f>_xll.ciqfunctions.udf.CIQ($B110, "IQ_TOTAL_CA", $D110,,,,  "USD")</f>
        <v>145469.80819000001</v>
      </c>
      <c r="J110" s="1">
        <f>_xll.ciqfunctions.udf.CIQ($B110, "IQ_TOTAL_ASSETS",$D110,,,,  "USD")</f>
        <v>360317.35652999999</v>
      </c>
      <c r="K110" s="1">
        <f>_xll.ciqfunctions.udf.CIQ($B110, "IQ_TOTAL_CL", $D110,,,,  "USD")</f>
        <v>123338.06501000001</v>
      </c>
      <c r="L110" s="1">
        <f>_xll.ciqfunctions.udf.CIQ($B110, "IQ_TOTAL_LIAB", $D110,,,,  "USD")</f>
        <v>227108.75485</v>
      </c>
      <c r="M110" s="1">
        <f>_xll.ciqfunctions.udf.CIQ($B110, "IQ_PREF_EQUITY",$D110,,,,  "USD")</f>
        <v>0</v>
      </c>
      <c r="N110" s="1">
        <f>_xll.ciqfunctions.udf.CIQ($B110, "IQ_TOTAL_COMMON_EQUITY",$D110,,,,  "USD")</f>
        <v>126085.4613</v>
      </c>
      <c r="O110" s="1">
        <f>_xll.ciqfunctions.udf.CIQ($B110, "IQ_APIC", $D110,,,,  "USD")</f>
        <v>6222.83842</v>
      </c>
      <c r="P110" s="1">
        <f>_xll.ciqfunctions.udf.CIQ($B110, "IQ_TOTAL_ASSETS", $D110,,,,  "USD")</f>
        <v>360317.35652999999</v>
      </c>
      <c r="Q110" s="1">
        <f>_xll.ciqfunctions.udf.CIQ($B110, "IQ_RE", $D110,,,,  "USD")</f>
        <v>145563.15878</v>
      </c>
      <c r="R110" s="1">
        <f>_xll.ciqfunctions.udf.CIQ($B110, "IQ_TOTAL_EQUITY", $D110,,,,  "USD")</f>
        <v>133208.60167999999</v>
      </c>
      <c r="S110" s="1">
        <f>_xll.ciqfunctions.udf.CIQ($B110, "IQ_TOTAL_OUTSTANDING_FILING_DATE", $D110,,,,  "USD")</f>
        <v>15678.645</v>
      </c>
      <c r="T110" s="1">
        <f>_xll.ciqfunctions.udf.CIQ($B110, "IQ_TOTAL_DEBT", $D110,,,,  "USD")</f>
        <v>151118.43080999999</v>
      </c>
      <c r="U110" s="1">
        <f>_xll.ciqfunctions.udf.CIQ($B110, "IQ_PREF_DIV_OTHER",$D110,,,,  "USD")</f>
        <v>0</v>
      </c>
      <c r="V110" s="1">
        <f>_xll.ciqfunctions.udf.CIQ($B110, "IQ_COGS",$D110,,,,  "USD")</f>
        <v>48741.861870000001</v>
      </c>
      <c r="W110" s="1">
        <f>_xll.ciqfunctions.udf.CIQ($B110, "IQ_AP",$D110,,,,  "USD")</f>
        <v>25673.642449999999</v>
      </c>
      <c r="X110" s="1">
        <f>_xll.ciqfunctions.udf.CIQ($B110, "IQ_AR", $D110,,,,  "USD")</f>
        <v>17809.108110000001</v>
      </c>
      <c r="Y110" s="1">
        <f>_xll.ciqfunctions.udf.CIQ($B110, "IQ_INVENTORY", $D110,,,,  "USD")</f>
        <v>16930.116310000001</v>
      </c>
      <c r="Z110">
        <f>_xll.ciqfunctions.udf.CIQ($B110, "IQ_SGA", $D110,,,,  "USD")</f>
        <v>5904.6773300000004</v>
      </c>
      <c r="AA110">
        <f>_xll.ciqfunctions.udf.CIQ($B110, "IQ_TOTAL_REV_1YR_ANN_GROWTH", $D110,,,,  "USD")</f>
        <v>-11.7097</v>
      </c>
      <c r="AB110">
        <f>_xll.ciqfunctions.udf.CIQ($B110, "IQ_DA", $D110,,,,  "USD")</f>
        <v>0</v>
      </c>
      <c r="AC110">
        <f>_xll.ciqfunctions.udf.CIQ($B110, "IQ_NET_INTEREST_EXP",$D110,,,,  "USD")</f>
        <v>249.44845000000001</v>
      </c>
      <c r="AD110">
        <f>_xll.ciqfunctions.udf.CIQ($B110, "IQ_NET_WORKING_CAP",$D110,,,,  "USD")</f>
        <v>44365.070140000003</v>
      </c>
      <c r="AE110">
        <f>_xll.ciqfunctions.udf.CIQ($B110, "IQ_CAPEX",$D110,,,,  "USD")</f>
        <v>-4473.7905499999997</v>
      </c>
      <c r="AF110" s="1" t="str">
        <f>_xll.ciqfunctions.udf.CIQ($B110, "IQ_CEO_NAME", $D110,,,,  "USD")</f>
        <v>Sato, Koji</v>
      </c>
      <c r="AG110">
        <f>_xll.ciqfunctions.udf.CIQ($B110, "IQ_INC_TAX",$D110,,,,  "USD")</f>
        <v>809.98334999999997</v>
      </c>
      <c r="AH110">
        <f>_xll.ciqfunctions.udf.CIQ($B110, "IQ_EFFECT_TAX_RATE",$D110,,,,  "USD")</f>
        <v>37.214100000000002</v>
      </c>
    </row>
    <row r="111" spans="1:34" x14ac:dyDescent="0.25">
      <c r="A111" t="str">
        <f>_xll.ciqfunctions.udf.CIQ(B111,"IQ_COMPANY_NAME",A$1)</f>
        <v>Toyota Motor Corporation</v>
      </c>
      <c r="B111" s="3" t="s">
        <v>6</v>
      </c>
      <c r="C111" s="1" t="str">
        <f>_xll.ciqfunctions.udf.CIQ($B111, "IQ_INDUSTRY",$D111,,,, "USD")</f>
        <v>Automobiles</v>
      </c>
      <c r="D111" s="2" t="str">
        <f t="shared" si="0"/>
        <v>CQ32010</v>
      </c>
      <c r="E111" s="1">
        <f>_xll.ciqfunctions.udf.CIQ($B111, "IQ_TOTAL_REV", $D111,,,, "USD")</f>
        <v>57526.983760000003</v>
      </c>
      <c r="F111" s="1">
        <f>_xll.ciqfunctions.udf.CIQ($B111, "IQ_NI",$D111,,,,  "USD")</f>
        <v>1181.1382000000001</v>
      </c>
      <c r="G111" s="1">
        <f>_xll.ciqfunctions.udf.CIQ($B111, "IQ_CASH_EQUIV", $D111,,,,  "USD")</f>
        <v>22971.31292</v>
      </c>
      <c r="H111" s="1">
        <f>_xll.ciqfunctions.udf.CIQ($B111, "IQ_CASH_ST_INVEST", $D111,,,,  "USD")</f>
        <v>48304.830439999998</v>
      </c>
      <c r="I111" s="1">
        <f>_xll.ciqfunctions.udf.CIQ($B111, "IQ_TOTAL_CA", $D111,,,,  "USD")</f>
        <v>145933.19758000001</v>
      </c>
      <c r="J111" s="1">
        <f>_xll.ciqfunctions.udf.CIQ($B111, "IQ_TOTAL_ASSETS",$D111,,,,  "USD")</f>
        <v>352316.23220999999</v>
      </c>
      <c r="K111" s="1">
        <f>_xll.ciqfunctions.udf.CIQ($B111, "IQ_TOTAL_CL", $D111,,,,  "USD")</f>
        <v>119766.36066999999</v>
      </c>
      <c r="L111" s="1">
        <f>_xll.ciqfunctions.udf.CIQ($B111, "IQ_TOTAL_LIAB", $D111,,,,  "USD")</f>
        <v>223190.53911000001</v>
      </c>
      <c r="M111" s="1">
        <f>_xll.ciqfunctions.udf.CIQ($B111, "IQ_PREF_EQUITY",$D111,,,,  "USD")</f>
        <v>0</v>
      </c>
      <c r="N111" s="1">
        <f>_xll.ciqfunctions.udf.CIQ($B111, "IQ_TOTAL_COMMON_EQUITY",$D111,,,,  "USD")</f>
        <v>122355.67316999999</v>
      </c>
      <c r="O111" s="1">
        <f>_xll.ciqfunctions.udf.CIQ($B111, "IQ_APIC", $D111,,,,  "USD")</f>
        <v>6010.1252299999996</v>
      </c>
      <c r="P111" s="1">
        <f>_xll.ciqfunctions.udf.CIQ($B111, "IQ_TOTAL_ASSETS", $D111,,,,  "USD")</f>
        <v>352316.23220999999</v>
      </c>
      <c r="Q111" s="1">
        <f>_xll.ciqfunctions.udf.CIQ($B111, "IQ_RE", $D111,,,,  "USD")</f>
        <v>140977.28817000001</v>
      </c>
      <c r="R111" s="1">
        <f>_xll.ciqfunctions.udf.CIQ($B111, "IQ_TOTAL_EQUITY", $D111,,,,  "USD")</f>
        <v>129125.6931</v>
      </c>
      <c r="S111" s="1">
        <f>_xll.ciqfunctions.udf.CIQ($B111, "IQ_TOTAL_OUTSTANDING_FILING_DATE", $D111,,,,  "USD")</f>
        <v>15679.915000000001</v>
      </c>
      <c r="T111" s="1">
        <f>_xll.ciqfunctions.udf.CIQ($B111, "IQ_TOTAL_DEBT", $D111,,,,  "USD")</f>
        <v>147605.15023</v>
      </c>
      <c r="U111" s="1">
        <f>_xll.ciqfunctions.udf.CIQ($B111, "IQ_PREF_DIV_OTHER",$D111,,,,  "USD")</f>
        <v>0</v>
      </c>
      <c r="V111" s="1">
        <f>_xll.ciqfunctions.udf.CIQ($B111, "IQ_COGS",$D111,,,,  "USD")</f>
        <v>48724.625789999998</v>
      </c>
      <c r="W111" s="1">
        <f>_xll.ciqfunctions.udf.CIQ($B111, "IQ_AP",$D111,,,,  "USD")</f>
        <v>21268.326819999998</v>
      </c>
      <c r="X111" s="1">
        <f>_xll.ciqfunctions.udf.CIQ($B111, "IQ_AR", $D111,,,,  "USD")</f>
        <v>18973.730380000001</v>
      </c>
      <c r="Y111" s="1">
        <f>_xll.ciqfunctions.udf.CIQ($B111, "IQ_INVENTORY", $D111,,,,  "USD")</f>
        <v>16509.281749999998</v>
      </c>
      <c r="Z111">
        <f>_xll.ciqfunctions.udf.CIQ($B111, "IQ_SGA", $D111,,,,  "USD")</f>
        <v>5429.2263999999996</v>
      </c>
      <c r="AA111">
        <f>_xll.ciqfunctions.udf.CIQ($B111, "IQ_TOTAL_REV_1YR_ANN_GROWTH", $D111,,,,  "USD")</f>
        <v>5.8372000000000002</v>
      </c>
      <c r="AB111">
        <f>_xll.ciqfunctions.udf.CIQ($B111, "IQ_DA", $D111,,,,  "USD")</f>
        <v>0</v>
      </c>
      <c r="AC111">
        <f>_xll.ciqfunctions.udf.CIQ($B111, "IQ_NET_INTEREST_EXP",$D111,,,,  "USD")</f>
        <v>100.95147</v>
      </c>
      <c r="AD111">
        <f>_xll.ciqfunctions.udf.CIQ($B111, "IQ_NET_WORKING_CAP",$D111,,,,  "USD")</f>
        <v>39721.72926</v>
      </c>
      <c r="AE111">
        <f>_xll.ciqfunctions.udf.CIQ($B111, "IQ_CAPEX",$D111,,,,  "USD")</f>
        <v>-5276.7041099999997</v>
      </c>
      <c r="AF111" s="1" t="str">
        <f>_xll.ciqfunctions.udf.CIQ($B111, "IQ_CEO_NAME", $D111,,,,  "USD")</f>
        <v>Sato, Koji</v>
      </c>
      <c r="AG111">
        <f>_xll.ciqfunctions.udf.CIQ($B111, "IQ_INC_TAX",$D111,,,,  "USD")</f>
        <v>926.34793999999999</v>
      </c>
      <c r="AH111">
        <f>_xll.ciqfunctions.udf.CIQ($B111, "IQ_EFFECT_TAX_RATE",$D111,,,,  "USD")</f>
        <v>40.133400000000002</v>
      </c>
    </row>
    <row r="112" spans="1:34" x14ac:dyDescent="0.25">
      <c r="A112" t="str">
        <f>_xll.ciqfunctions.udf.CIQ(B112,"IQ_COMPANY_NAME",A$1)</f>
        <v>Toyota Motor Corporation</v>
      </c>
      <c r="B112" s="3" t="s">
        <v>6</v>
      </c>
      <c r="C112" s="1" t="str">
        <f>_xll.ciqfunctions.udf.CIQ($B112, "IQ_INDUSTRY",$D112,,,, "USD")</f>
        <v>Automobiles</v>
      </c>
      <c r="D112" s="2" t="str">
        <f t="shared" si="0"/>
        <v>CQ22010</v>
      </c>
      <c r="E112" s="1">
        <f>_xll.ciqfunctions.udf.CIQ($B112, "IQ_TOTAL_REV", $D112,,,, "USD")</f>
        <v>55027.107479999999</v>
      </c>
      <c r="F112" s="1">
        <f>_xll.ciqfunctions.udf.CIQ($B112, "IQ_NI",$D112,,,,  "USD")</f>
        <v>2151.3073800000002</v>
      </c>
      <c r="G112" s="1">
        <f>_xll.ciqfunctions.udf.CIQ($B112, "IQ_CASH_EQUIV", $D112,,,,  "USD")</f>
        <v>27067.701819999998</v>
      </c>
      <c r="H112" s="1">
        <f>_xll.ciqfunctions.udf.CIQ($B112, "IQ_CASH_ST_INVEST", $D112,,,,  "USD")</f>
        <v>46956.999680000001</v>
      </c>
      <c r="I112" s="1">
        <f>_xll.ciqfunctions.udf.CIQ($B112, "IQ_TOTAL_CA", $D112,,,,  "USD")</f>
        <v>144589.47192000001</v>
      </c>
      <c r="J112" s="1">
        <f>_xll.ciqfunctions.udf.CIQ($B112, "IQ_TOTAL_ASSETS",$D112,,,,  "USD")</f>
        <v>336381.48482000001</v>
      </c>
      <c r="K112" s="1">
        <f>_xll.ciqfunctions.udf.CIQ($B112, "IQ_TOTAL_CL", $D112,,,,  "USD")</f>
        <v>117992.80415</v>
      </c>
      <c r="L112" s="1">
        <f>_xll.ciqfunctions.udf.CIQ($B112, "IQ_TOTAL_LIAB", $D112,,,,  "USD")</f>
        <v>215024.85848</v>
      </c>
      <c r="M112" s="1">
        <f>_xll.ciqfunctions.udf.CIQ($B112, "IQ_PREF_EQUITY",$D112,,,,  "USD")</f>
        <v>0</v>
      </c>
      <c r="N112" s="1">
        <f>_xll.ciqfunctions.udf.CIQ($B112, "IQ_TOTAL_COMMON_EQUITY",$D112,,,,  "USD")</f>
        <v>115050.64569999999</v>
      </c>
      <c r="O112" s="1">
        <f>_xll.ciqfunctions.udf.CIQ($B112, "IQ_APIC", $D112,,,,  "USD")</f>
        <v>5662.9694</v>
      </c>
      <c r="P112" s="1">
        <f>_xll.ciqfunctions.udf.CIQ($B112, "IQ_TOTAL_ASSETS", $D112,,,,  "USD")</f>
        <v>336381.48482000001</v>
      </c>
      <c r="Q112" s="1">
        <f>_xll.ciqfunctions.udf.CIQ($B112, "IQ_RE", $D112,,,,  "USD")</f>
        <v>131932.77127999999</v>
      </c>
      <c r="R112" s="1">
        <f>_xll.ciqfunctions.udf.CIQ($B112, "IQ_TOTAL_EQUITY", $D112,,,,  "USD")</f>
        <v>121356.62634</v>
      </c>
      <c r="S112" s="1">
        <f>_xll.ciqfunctions.udf.CIQ($B112, "IQ_TOTAL_OUTSTANDING_FILING_DATE", $D112,,,,  "USD")</f>
        <v>15679.95</v>
      </c>
      <c r="T112" s="1">
        <f>_xll.ciqfunctions.udf.CIQ($B112, "IQ_TOTAL_DEBT", $D112,,,,  "USD")</f>
        <v>142181.00070999999</v>
      </c>
      <c r="U112" s="1">
        <f>_xll.ciqfunctions.udf.CIQ($B112, "IQ_PREF_DIV_OTHER",$D112,,,,  "USD")</f>
        <v>0</v>
      </c>
      <c r="V112" s="1">
        <f>_xll.ciqfunctions.udf.CIQ($B112, "IQ_COGS",$D112,,,,  "USD")</f>
        <v>44868.221239999999</v>
      </c>
      <c r="W112" s="1">
        <f>_xll.ciqfunctions.udf.CIQ($B112, "IQ_AP",$D112,,,,  "USD")</f>
        <v>19926.164629999999</v>
      </c>
      <c r="X112" s="1">
        <f>_xll.ciqfunctions.udf.CIQ($B112, "IQ_AR", $D112,,,,  "USD")</f>
        <v>17499.666659999999</v>
      </c>
      <c r="Y112" s="1">
        <f>_xll.ciqfunctions.udf.CIQ($B112, "IQ_INVENTORY", $D112,,,,  "USD")</f>
        <v>15952.67395</v>
      </c>
      <c r="Z112">
        <f>_xll.ciqfunctions.udf.CIQ($B112, "IQ_SGA", $D112,,,,  "USD")</f>
        <v>5851.7196100000001</v>
      </c>
      <c r="AA112">
        <f>_xll.ciqfunctions.udf.CIQ($B112, "IQ_TOTAL_REV_1YR_ANN_GROWTH", $D112,,,,  "USD")</f>
        <v>27.0001</v>
      </c>
      <c r="AB112">
        <f>_xll.ciqfunctions.udf.CIQ($B112, "IQ_DA", $D112,,,,  "USD")</f>
        <v>0</v>
      </c>
      <c r="AC112">
        <f>_xll.ciqfunctions.udf.CIQ($B112, "IQ_NET_INTEREST_EXP",$D112,,,,  "USD")</f>
        <v>240.86519000000001</v>
      </c>
      <c r="AD112">
        <f>_xll.ciqfunctions.udf.CIQ($B112, "IQ_NET_WORKING_CAP",$D112,,,,  "USD")</f>
        <v>41282.441639999997</v>
      </c>
      <c r="AE112">
        <f>_xll.ciqfunctions.udf.CIQ($B112, "IQ_CAPEX",$D112,,,,  "USD")</f>
        <v>-5114.6777700000002</v>
      </c>
      <c r="AF112" s="1" t="str">
        <f>_xll.ciqfunctions.udf.CIQ($B112, "IQ_CEO_NAME", $D112,,,,  "USD")</f>
        <v>Sato, Koji</v>
      </c>
      <c r="AG112">
        <f>_xll.ciqfunctions.udf.CIQ($B112, "IQ_INC_TAX",$D112,,,,  "USD")</f>
        <v>1383.0462399999999</v>
      </c>
      <c r="AH112">
        <f>_xll.ciqfunctions.udf.CIQ($B112, "IQ_EFFECT_TAX_RATE",$D112,,,,  "USD")</f>
        <v>36.767800000000001</v>
      </c>
    </row>
    <row r="113" spans="1:34" x14ac:dyDescent="0.25">
      <c r="A113" t="str">
        <f>_xll.ciqfunctions.udf.CIQ(B113,"IQ_COMPANY_NAME",A$1)</f>
        <v>Toyota Motor Corporation</v>
      </c>
      <c r="B113" s="3" t="s">
        <v>6</v>
      </c>
      <c r="C113" s="1" t="str">
        <f>_xll.ciqfunctions.udf.CIQ($B113, "IQ_INDUSTRY",$D113,,,, "USD")</f>
        <v>Automobiles</v>
      </c>
      <c r="D113" s="2" t="str">
        <f t="shared" si="0"/>
        <v>CQ12010</v>
      </c>
      <c r="E113" s="1">
        <f>_xll.ciqfunctions.udf.CIQ($B113, "IQ_TOTAL_REV", $D113,,,, "USD")</f>
        <v>56496.441400000003</v>
      </c>
      <c r="F113" s="1">
        <f>_xll.ciqfunctions.udf.CIQ($B113, "IQ_NI",$D113,,,,  "USD")</f>
        <v>1200.69542</v>
      </c>
      <c r="G113" s="1">
        <f>_xll.ciqfunctions.udf.CIQ($B113, "IQ_CASH_EQUIV", $D113,,,,  "USD")</f>
        <v>19961.974679999999</v>
      </c>
      <c r="H113" s="1">
        <f>_xll.ciqfunctions.udf.CIQ($B113, "IQ_CASH_ST_INVEST", $D113,,,,  "USD")</f>
        <v>43349.220780000003</v>
      </c>
      <c r="I113" s="1">
        <f>_xll.ciqfunctions.udf.CIQ($B113, "IQ_TOTAL_CA", $D113,,,,  "USD")</f>
        <v>139876.99932999999</v>
      </c>
      <c r="J113" s="1">
        <f>_xll.ciqfunctions.udf.CIQ($B113, "IQ_TOTAL_ASSETS",$D113,,,,  "USD")</f>
        <v>324712.84868</v>
      </c>
      <c r="K113" s="1">
        <f>_xll.ciqfunctions.udf.CIQ($B113, "IQ_TOTAL_CL", $D113,,,,  "USD")</f>
        <v>114333.85533999999</v>
      </c>
      <c r="L113" s="1">
        <f>_xll.ciqfunctions.udf.CIQ($B113, "IQ_TOTAL_LIAB", $D113,,,,  "USD")</f>
        <v>207765.94037</v>
      </c>
      <c r="M113" s="1">
        <f>_xll.ciqfunctions.udf.CIQ($B113, "IQ_PREF_EQUITY",$D113,,,,  "USD")</f>
        <v>0</v>
      </c>
      <c r="N113" s="1">
        <f>_xll.ciqfunctions.udf.CIQ($B113, "IQ_TOTAL_COMMON_EQUITY",$D113,,,,  "USD")</f>
        <v>110840.66544</v>
      </c>
      <c r="O113" s="1">
        <f>_xll.ciqfunctions.udf.CIQ($B113, "IQ_APIC", $D113,,,,  "USD")</f>
        <v>5363.8366299999998</v>
      </c>
      <c r="P113" s="1">
        <f>_xll.ciqfunctions.udf.CIQ($B113, "IQ_TOTAL_ASSETS", $D113,,,,  "USD")</f>
        <v>324712.84868</v>
      </c>
      <c r="Q113" s="1">
        <f>_xll.ciqfunctions.udf.CIQ($B113, "IQ_RE", $D113,,,,  "USD")</f>
        <v>123774.69396999999</v>
      </c>
      <c r="R113" s="1">
        <f>_xll.ciqfunctions.udf.CIQ($B113, "IQ_TOTAL_EQUITY", $D113,,,,  "USD")</f>
        <v>116946.9083</v>
      </c>
      <c r="S113" s="1">
        <f>_xll.ciqfunctions.udf.CIQ($B113, "IQ_TOTAL_OUTSTANDING_FILING_DATE", $D113,,,,  "USD")</f>
        <v>15679.975</v>
      </c>
      <c r="T113" s="1">
        <f>_xll.ciqfunctions.udf.CIQ($B113, "IQ_TOTAL_DEBT", $D113,,,,  "USD")</f>
        <v>133883.33337000001</v>
      </c>
      <c r="U113" s="1">
        <f>_xll.ciqfunctions.udf.CIQ($B113, "IQ_PREF_DIV_OTHER",$D113,,,,  "USD")</f>
        <v>0</v>
      </c>
      <c r="V113" s="1">
        <f>_xll.ciqfunctions.udf.CIQ($B113, "IQ_COGS",$D113,,,,  "USD")</f>
        <v>46740.179900000003</v>
      </c>
      <c r="W113" s="1">
        <f>_xll.ciqfunctions.udf.CIQ($B113, "IQ_AP",$D113,,,,  "USD")</f>
        <v>20933.022639999999</v>
      </c>
      <c r="X113" s="1">
        <f>_xll.ciqfunctions.udf.CIQ($B113, "IQ_AR", $D113,,,,  "USD")</f>
        <v>20181.596989999998</v>
      </c>
      <c r="Y113" s="1">
        <f>_xll.ciqfunctions.udf.CIQ($B113, "IQ_INVENTORY", $D113,,,,  "USD")</f>
        <v>15218.241819999999</v>
      </c>
      <c r="Z113">
        <f>_xll.ciqfunctions.udf.CIQ($B113, "IQ_SGA", $D113,,,,  "USD")</f>
        <v>6838.9877200000001</v>
      </c>
      <c r="AA113">
        <f>_xll.ciqfunctions.udf.CIQ($B113, "IQ_TOTAL_REV_1YR_ANN_GROWTH", $D113,,,,  "USD")</f>
        <v>49.320099999999996</v>
      </c>
      <c r="AB113">
        <f>_xll.ciqfunctions.udf.CIQ($B113, "IQ_DA", $D113,,,,  "USD")</f>
        <v>0</v>
      </c>
      <c r="AC113">
        <f>_xll.ciqfunctions.udf.CIQ($B113, "IQ_NET_INTEREST_EXP",$D113,,,,  "USD")</f>
        <v>103.99615</v>
      </c>
      <c r="AD113">
        <f>_xll.ciqfunctions.udf.CIQ($B113, "IQ_NET_WORKING_CAP",$D113,,,,  "USD")</f>
        <v>-13417.79249</v>
      </c>
      <c r="AE113">
        <f>_xll.ciqfunctions.udf.CIQ($B113, "IQ_CAPEX",$D113,,,,  "USD")</f>
        <v>-4295.9930700000004</v>
      </c>
      <c r="AF113" s="1" t="str">
        <f>_xll.ciqfunctions.udf.CIQ($B113, "IQ_CEO_NAME", $D113,,,,  "USD")</f>
        <v>Sato, Koji</v>
      </c>
      <c r="AG113">
        <f>_xll.ciqfunctions.udf.CIQ($B113, "IQ_INC_TAX",$D113,,,,  "USD")</f>
        <v>325.75830000000002</v>
      </c>
      <c r="AH113">
        <f>_xll.ciqfunctions.udf.CIQ($B113, "IQ_EFFECT_TAX_RATE",$D113,,,,  "USD")</f>
        <v>17.6968</v>
      </c>
    </row>
    <row r="114" spans="1:34" x14ac:dyDescent="0.25">
      <c r="A114" t="str">
        <f>_xll.ciqfunctions.udf.CIQ(B114,"IQ_COMPANY_NAME",A$1)</f>
        <v>Toyota Motor Corporation</v>
      </c>
      <c r="B114" s="3" t="s">
        <v>6</v>
      </c>
      <c r="C114" s="1" t="str">
        <f>_xll.ciqfunctions.udf.CIQ($B114, "IQ_INDUSTRY",$D114,,,, "USD")</f>
        <v>Automobiles</v>
      </c>
      <c r="D114" s="2" t="str">
        <f t="shared" si="0"/>
        <v>CQ42009</v>
      </c>
      <c r="E114" s="1">
        <f>_xll.ciqfunctions.udf.CIQ($B114, "IQ_TOTAL_REV", $D114,,,, "USD")</f>
        <v>56860.823900000003</v>
      </c>
      <c r="F114" s="1">
        <f>_xll.ciqfunctions.udf.CIQ($B114, "IQ_NI",$D114,,,,  "USD")</f>
        <v>1646.0116499999999</v>
      </c>
      <c r="G114" s="1">
        <f>_xll.ciqfunctions.udf.CIQ($B114, "IQ_CASH_EQUIV", $D114,,,,  "USD")</f>
        <v>22942.030579999999</v>
      </c>
      <c r="H114" s="1">
        <f>_xll.ciqfunctions.udf.CIQ($B114, "IQ_CASH_ST_INVEST", $D114,,,,  "USD")</f>
        <v>43567.68374</v>
      </c>
      <c r="I114" s="1">
        <f>_xll.ciqfunctions.udf.CIQ($B114, "IQ_TOTAL_CA", $D114,,,,  "USD")</f>
        <v>132900.99926000001</v>
      </c>
      <c r="J114" s="1">
        <f>_xll.ciqfunctions.udf.CIQ($B114, "IQ_TOTAL_ASSETS",$D114,,,,  "USD")</f>
        <v>317478.96915000002</v>
      </c>
      <c r="K114" s="1">
        <f>_xll.ciqfunctions.udf.CIQ($B114, "IQ_TOTAL_CL", $D114,,,,  "USD")</f>
        <v>111881.84553999999</v>
      </c>
      <c r="L114" s="1">
        <f>_xll.ciqfunctions.udf.CIQ($B114, "IQ_TOTAL_LIAB", $D114,,,,  "USD")</f>
        <v>202847.22846000001</v>
      </c>
      <c r="M114" s="1">
        <f>_xll.ciqfunctions.udf.CIQ($B114, "IQ_PREF_EQUITY",$D114,,,,  "USD")</f>
        <v>0</v>
      </c>
      <c r="N114" s="1">
        <f>_xll.ciqfunctions.udf.CIQ($B114, "IQ_TOTAL_COMMON_EQUITY",$D114,,,,  "USD")</f>
        <v>108858.90964</v>
      </c>
      <c r="O114" s="1">
        <f>_xll.ciqfunctions.udf.CIQ($B114, "IQ_APIC", $D114,,,,  "USD")</f>
        <v>5402.0839100000003</v>
      </c>
      <c r="P114" s="1">
        <f>_xll.ciqfunctions.udf.CIQ($B114, "IQ_TOTAL_ASSETS", $D114,,,,  "USD")</f>
        <v>317478.96915000002</v>
      </c>
      <c r="Q114" s="1">
        <f>_xll.ciqfunctions.udf.CIQ($B114, "IQ_RE", $D114,,,,  "USD")</f>
        <v>123074.37880999999</v>
      </c>
      <c r="R114" s="1">
        <f>_xll.ciqfunctions.udf.CIQ($B114, "IQ_TOTAL_EQUITY", $D114,,,,  "USD")</f>
        <v>114631.74069000001</v>
      </c>
      <c r="S114" s="1">
        <f>_xll.ciqfunctions.udf.CIQ($B114, "IQ_TOTAL_OUTSTANDING_FILING_DATE", $D114,,,,  "USD")</f>
        <v>15680.03</v>
      </c>
      <c r="T114" s="1">
        <f>_xll.ciqfunctions.udf.CIQ($B114, "IQ_TOTAL_DEBT", $D114,,,,  "USD")</f>
        <v>135141.42459000001</v>
      </c>
      <c r="U114" s="1">
        <f>_xll.ciqfunctions.udf.CIQ($B114, "IQ_PREF_DIV_OTHER",$D114,,,,  "USD")</f>
        <v>0</v>
      </c>
      <c r="V114" s="1">
        <f>_xll.ciqfunctions.udf.CIQ($B114, "IQ_COGS",$D114,,,,  "USD")</f>
        <v>47166.899369999999</v>
      </c>
      <c r="W114" s="1">
        <f>_xll.ciqfunctions.udf.CIQ($B114, "IQ_AP",$D114,,,,  "USD")</f>
        <v>25120.662929999999</v>
      </c>
      <c r="X114" s="1">
        <f>_xll.ciqfunctions.udf.CIQ($B114, "IQ_AR", $D114,,,,  "USD")</f>
        <v>17530.138429999999</v>
      </c>
      <c r="Y114" s="1">
        <f>_xll.ciqfunctions.udf.CIQ($B114, "IQ_INVENTORY", $D114,,,,  "USD")</f>
        <v>15218.358969999999</v>
      </c>
      <c r="Z114">
        <f>_xll.ciqfunctions.udf.CIQ($B114, "IQ_SGA", $D114,,,,  "USD")</f>
        <v>5832.0457500000002</v>
      </c>
      <c r="AA114">
        <f>_xll.ciqfunctions.udf.CIQ($B114, "IQ_TOTAL_REV_1YR_ANN_GROWTH", $D114,,,,  "USD")</f>
        <v>10.203200000000001</v>
      </c>
      <c r="AB114">
        <f>_xll.ciqfunctions.udf.CIQ($B114, "IQ_DA", $D114,,,,  "USD")</f>
        <v>0</v>
      </c>
      <c r="AC114">
        <f>_xll.ciqfunctions.udf.CIQ($B114, "IQ_NET_INTEREST_EXP",$D114,,,,  "USD")</f>
        <v>153.54783</v>
      </c>
      <c r="AD114">
        <f>_xll.ciqfunctions.udf.CIQ($B114, "IQ_NET_WORKING_CAP",$D114,,,,  "USD")</f>
        <v>38302.506959999999</v>
      </c>
      <c r="AE114">
        <f>_xll.ciqfunctions.udf.CIQ($B114, "IQ_CAPEX",$D114,,,,  "USD")</f>
        <v>-3686.2328699999998</v>
      </c>
      <c r="AF114" s="1" t="str">
        <f>_xll.ciqfunctions.udf.CIQ($B114, "IQ_CEO_NAME", $D114,,,,  "USD")</f>
        <v>Sato, Koji</v>
      </c>
      <c r="AG114">
        <f>_xll.ciqfunctions.udf.CIQ($B114, "IQ_INC_TAX",$D114,,,,  "USD")</f>
        <v>1243.1540600000001</v>
      </c>
      <c r="AH114">
        <f>_xll.ciqfunctions.udf.CIQ($B114, "IQ_EFFECT_TAX_RATE",$D114,,,,  "USD")</f>
        <v>40.845700000000001</v>
      </c>
    </row>
    <row r="115" spans="1:34" x14ac:dyDescent="0.25">
      <c r="A115" t="str">
        <f>_xll.ciqfunctions.udf.CIQ(B115,"IQ_COMPANY_NAME",A$1)</f>
        <v>Toyota Motor Corporation</v>
      </c>
      <c r="B115" s="3" t="s">
        <v>6</v>
      </c>
      <c r="C115" s="1" t="str">
        <f>_xll.ciqfunctions.udf.CIQ($B115, "IQ_INDUSTRY",$D115,,,, "USD")</f>
        <v>Automobiles</v>
      </c>
      <c r="D115" s="2" t="str">
        <f t="shared" si="0"/>
        <v>CQ32009</v>
      </c>
      <c r="E115" s="1">
        <f>_xll.ciqfunctions.udf.CIQ($B115, "IQ_TOTAL_REV", $D115,,,, "USD")</f>
        <v>50757.931340000003</v>
      </c>
      <c r="F115" s="1">
        <f>_xll.ciqfunctions.udf.CIQ($B115, "IQ_NI",$D115,,,,  "USD")</f>
        <v>244.04581999999999</v>
      </c>
      <c r="G115" s="1">
        <f>_xll.ciqfunctions.udf.CIQ($B115, "IQ_CASH_EQUIV", $D115,,,,  "USD")</f>
        <v>29645.207549999999</v>
      </c>
      <c r="H115" s="1">
        <f>_xll.ciqfunctions.udf.CIQ($B115, "IQ_CASH_ST_INVEST", $D115,,,,  "USD")</f>
        <v>41331.70074</v>
      </c>
      <c r="I115" s="1">
        <f>_xll.ciqfunctions.udf.CIQ($B115, "IQ_TOTAL_CA", $D115,,,,  "USD")</f>
        <v>129654.78358</v>
      </c>
      <c r="J115" s="1">
        <f>_xll.ciqfunctions.udf.CIQ($B115, "IQ_TOTAL_ASSETS",$D115,,,,  "USD")</f>
        <v>318957.90344000002</v>
      </c>
      <c r="K115" s="1">
        <f>_xll.ciqfunctions.udf.CIQ($B115, "IQ_TOTAL_CL", $D115,,,,  "USD")</f>
        <v>107730.59291000001</v>
      </c>
      <c r="L115" s="1">
        <f>_xll.ciqfunctions.udf.CIQ($B115, "IQ_TOTAL_LIAB", $D115,,,,  "USD")</f>
        <v>201626.02544999999</v>
      </c>
      <c r="M115" s="1">
        <f>_xll.ciqfunctions.udf.CIQ($B115, "IQ_PREF_EQUITY",$D115,,,,  "USD")</f>
        <v>0</v>
      </c>
      <c r="N115" s="1">
        <f>_xll.ciqfunctions.udf.CIQ($B115, "IQ_TOTAL_COMMON_EQUITY",$D115,,,,  "USD")</f>
        <v>111468.66492</v>
      </c>
      <c r="O115" s="1">
        <f>_xll.ciqfunctions.udf.CIQ($B115, "IQ_APIC", $D115,,,,  "USD")</f>
        <v>5613.3332200000004</v>
      </c>
      <c r="P115" s="1">
        <f>_xll.ciqfunctions.udf.CIQ($B115, "IQ_TOTAL_ASSETS", $D115,,,,  "USD")</f>
        <v>318957.90344000002</v>
      </c>
      <c r="Q115" s="1">
        <f>_xll.ciqfunctions.udf.CIQ($B115, "IQ_RE", $D115,,,,  "USD")</f>
        <v>127028.55284</v>
      </c>
      <c r="R115" s="1">
        <f>_xll.ciqfunctions.udf.CIQ($B115, "IQ_TOTAL_EQUITY", $D115,,,,  "USD")</f>
        <v>117331.87798999999</v>
      </c>
      <c r="S115" s="1">
        <f>_xll.ciqfunctions.udf.CIQ($B115, "IQ_TOTAL_OUTSTANDING_FILING_DATE", $D115,,,,  "USD")</f>
        <v>15680.07</v>
      </c>
      <c r="T115" s="1">
        <f>_xll.ciqfunctions.udf.CIQ($B115, "IQ_TOTAL_DEBT", $D115,,,,  "USD")</f>
        <v>133869.44680000001</v>
      </c>
      <c r="U115" s="1">
        <f>_xll.ciqfunctions.udf.CIQ($B115, "IQ_PREF_DIV_OTHER",$D115,,,,  "USD")</f>
        <v>0</v>
      </c>
      <c r="V115" s="1">
        <f>_xll.ciqfunctions.udf.CIQ($B115, "IQ_COGS",$D115,,,,  "USD")</f>
        <v>42956.512110000003</v>
      </c>
      <c r="W115" s="1">
        <f>_xll.ciqfunctions.udf.CIQ($B115, "IQ_AP",$D115,,,,  "USD")</f>
        <v>25736.27217</v>
      </c>
      <c r="X115" s="1">
        <f>_xll.ciqfunctions.udf.CIQ($B115, "IQ_AR", $D115,,,,  "USD")</f>
        <v>16568.34836</v>
      </c>
      <c r="Y115" s="1">
        <f>_xll.ciqfunctions.udf.CIQ($B115, "IQ_INVENTORY", $D115,,,,  "USD")</f>
        <v>16325.744280000001</v>
      </c>
      <c r="Z115">
        <f>_xll.ciqfunctions.udf.CIQ($B115, "IQ_SGA", $D115,,,,  "USD")</f>
        <v>5134.9873200000002</v>
      </c>
      <c r="AA115">
        <f>_xll.ciqfunctions.udf.CIQ($B115, "IQ_TOTAL_REV_1YR_ANN_GROWTH", $D115,,,,  "USD")</f>
        <v>-23.9941</v>
      </c>
      <c r="AB115">
        <f>_xll.ciqfunctions.udf.CIQ($B115, "IQ_DA", $D115,,,,  "USD")</f>
        <v>0</v>
      </c>
      <c r="AC115">
        <f>_xll.ciqfunctions.udf.CIQ($B115, "IQ_NET_INTEREST_EXP",$D115,,,,  "USD")</f>
        <v>76.300640000000001</v>
      </c>
      <c r="AD115">
        <f>_xll.ciqfunctions.udf.CIQ($B115, "IQ_NET_WORKING_CAP",$D115,,,,  "USD")</f>
        <v>37091.030250000003</v>
      </c>
      <c r="AE115">
        <f>_xll.ciqfunctions.udf.CIQ($B115, "IQ_CAPEX",$D115,,,,  "USD")</f>
        <v>-3401.8552</v>
      </c>
      <c r="AF115" s="1" t="str">
        <f>_xll.ciqfunctions.udf.CIQ($B115, "IQ_CEO_NAME", $D115,,,,  "USD")</f>
        <v>Sato, Koji</v>
      </c>
      <c r="AG115">
        <f>_xll.ciqfunctions.udf.CIQ($B115, "IQ_INC_TAX",$D115,,,,  "USD")</f>
        <v>-63.760829999999999</v>
      </c>
      <c r="AH115" t="str">
        <f>_xll.ciqfunctions.udf.CIQ($B115, "IQ_EFFECT_TAX_RATE",$D115,,,,  "USD")</f>
        <v>NM</v>
      </c>
    </row>
    <row r="116" spans="1:34" x14ac:dyDescent="0.25">
      <c r="A116" t="str">
        <f>_xll.ciqfunctions.udf.CIQ(B116,"IQ_COMPANY_NAME",A$1)</f>
        <v>Toyota Motor Corporation</v>
      </c>
      <c r="B116" s="3" t="s">
        <v>6</v>
      </c>
      <c r="C116" s="1" t="str">
        <f>_xll.ciqfunctions.udf.CIQ($B116, "IQ_INDUSTRY",$D116,,,, "USD")</f>
        <v>Automobiles</v>
      </c>
      <c r="D116" s="2" t="str">
        <f t="shared" si="0"/>
        <v>CQ22009</v>
      </c>
      <c r="E116" s="1">
        <f>_xll.ciqfunctions.udf.CIQ($B116, "IQ_TOTAL_REV", $D116,,,, "USD")</f>
        <v>39824.313929999997</v>
      </c>
      <c r="F116" s="1">
        <f>_xll.ciqfunctions.udf.CIQ($B116, "IQ_NI",$D116,,,,  "USD")</f>
        <v>-807.91072999999994</v>
      </c>
      <c r="G116" s="1">
        <f>_xll.ciqfunctions.udf.CIQ($B116, "IQ_CASH_EQUIV", $D116,,,,  "USD")</f>
        <v>27919.792659999999</v>
      </c>
      <c r="H116" s="1">
        <f>_xll.ciqfunctions.udf.CIQ($B116, "IQ_CASH_ST_INVEST", $D116,,,,  "USD")</f>
        <v>34157.436119999998</v>
      </c>
      <c r="I116" s="1">
        <f>_xll.ciqfunctions.udf.CIQ($B116, "IQ_TOTAL_CA", $D116,,,,  "USD")</f>
        <v>121525.3685</v>
      </c>
      <c r="J116" s="1">
        <f>_xll.ciqfunctions.udf.CIQ($B116, "IQ_TOTAL_ASSETS",$D116,,,,  "USD")</f>
        <v>305263.87027000001</v>
      </c>
      <c r="K116" s="1">
        <f>_xll.ciqfunctions.udf.CIQ($B116, "IQ_TOTAL_CL", $D116,,,,  "USD")</f>
        <v>110232.20462</v>
      </c>
      <c r="L116" s="1">
        <f>_xll.ciqfunctions.udf.CIQ($B116, "IQ_TOTAL_LIAB", $D116,,,,  "USD")</f>
        <v>195199.38951000001</v>
      </c>
      <c r="M116" s="1">
        <f>_xll.ciqfunctions.udf.CIQ($B116, "IQ_PREF_EQUITY",$D116,,,,  "USD")</f>
        <v>0</v>
      </c>
      <c r="N116" s="1">
        <f>_xll.ciqfunctions.udf.CIQ($B116, "IQ_TOTAL_COMMON_EQUITY",$D116,,,,  "USD")</f>
        <v>104502.54974</v>
      </c>
      <c r="O116" s="1">
        <f>_xll.ciqfunctions.udf.CIQ($B116, "IQ_APIC", $D116,,,,  "USD")</f>
        <v>5210.4334799999997</v>
      </c>
      <c r="P116" s="1">
        <f>_xll.ciqfunctions.udf.CIQ($B116, "IQ_TOTAL_ASSETS", $D116,,,,  "USD")</f>
        <v>305263.87027000001</v>
      </c>
      <c r="Q116" s="1">
        <f>_xll.ciqfunctions.udf.CIQ($B116, "IQ_RE", $D116,,,,  "USD")</f>
        <v>117768.43101</v>
      </c>
      <c r="R116" s="1">
        <f>_xll.ciqfunctions.udf.CIQ($B116, "IQ_TOTAL_EQUITY", $D116,,,,  "USD")</f>
        <v>110064.48076000001</v>
      </c>
      <c r="S116" s="1">
        <f>_xll.ciqfunctions.udf.CIQ($B116, "IQ_TOTAL_OUTSTANDING_FILING_DATE", $D116,,,,  "USD")</f>
        <v>15679.684999999999</v>
      </c>
      <c r="T116" s="1">
        <f>_xll.ciqfunctions.udf.CIQ($B116, "IQ_TOTAL_DEBT", $D116,,,,  "USD")</f>
        <v>131723.79062000001</v>
      </c>
      <c r="U116" s="1">
        <f>_xll.ciqfunctions.udf.CIQ($B116, "IQ_PREF_DIV_OTHER",$D116,,,,  "USD")</f>
        <v>0</v>
      </c>
      <c r="V116" s="1">
        <f>_xll.ciqfunctions.udf.CIQ($B116, "IQ_COGS",$D116,,,,  "USD")</f>
        <v>34973.89084</v>
      </c>
      <c r="W116" s="1">
        <f>_xll.ciqfunctions.udf.CIQ($B116, "IQ_AP",$D116,,,,  "USD")</f>
        <v>22234.373449999999</v>
      </c>
      <c r="X116" s="1">
        <f>_xll.ciqfunctions.udf.CIQ($B116, "IQ_AR", $D116,,,,  "USD")</f>
        <v>14595.22465</v>
      </c>
      <c r="Y116" s="1">
        <f>_xll.ciqfunctions.udf.CIQ($B116, "IQ_INVENTORY", $D116,,,,  "USD")</f>
        <v>15406.09411</v>
      </c>
      <c r="Z116">
        <f>_xll.ciqfunctions.udf.CIQ($B116, "IQ_SGA", $D116,,,,  "USD")</f>
        <v>4963.6647300000004</v>
      </c>
      <c r="AA116">
        <f>_xll.ciqfunctions.udf.CIQ($B116, "IQ_TOTAL_REV_1YR_ANN_GROWTH", $D116,,,,  "USD")</f>
        <v>-38.278500000000001</v>
      </c>
      <c r="AB116">
        <f>_xll.ciqfunctions.udf.CIQ($B116, "IQ_DA", $D116,,,,  "USD")</f>
        <v>0</v>
      </c>
      <c r="AC116">
        <f>_xll.ciqfunctions.udf.CIQ($B116, "IQ_NET_INTEREST_EXP",$D116,,,,  "USD")</f>
        <v>145.08176</v>
      </c>
      <c r="AD116">
        <f>_xll.ciqfunctions.udf.CIQ($B116, "IQ_NET_WORKING_CAP",$D116,,,,  "USD")</f>
        <v>40699.932939999999</v>
      </c>
      <c r="AE116">
        <f>_xll.ciqfunctions.udf.CIQ($B116, "IQ_CAPEX",$D116,,,,  "USD")</f>
        <v>-4033.86456</v>
      </c>
      <c r="AF116" s="1" t="str">
        <f>_xll.ciqfunctions.udf.CIQ($B116, "IQ_CEO_NAME", $D116,,,,  "USD")</f>
        <v>Sato, Koji</v>
      </c>
      <c r="AG116">
        <f>_xll.ciqfunctions.udf.CIQ($B116, "IQ_INC_TAX",$D116,,,,  "USD")</f>
        <v>-496.20555999999999</v>
      </c>
      <c r="AH116" t="str">
        <f>_xll.ciqfunctions.udf.CIQ($B116, "IQ_EFFECT_TAX_RATE",$D116,,,,  "USD")</f>
        <v>NM</v>
      </c>
    </row>
    <row r="117" spans="1:34" x14ac:dyDescent="0.25">
      <c r="A117" t="str">
        <f>_xll.ciqfunctions.udf.CIQ(B117,"IQ_COMPANY_NAME",A$1)</f>
        <v>Toyota Motor Corporation</v>
      </c>
      <c r="B117" s="3" t="s">
        <v>6</v>
      </c>
      <c r="C117" s="1" t="str">
        <f>_xll.ciqfunctions.udf.CIQ($B117, "IQ_INDUSTRY",$D117,,,, "USD")</f>
        <v>Automobiles</v>
      </c>
      <c r="D117" s="2" t="str">
        <f t="shared" si="0"/>
        <v>CQ12009</v>
      </c>
      <c r="E117" s="1">
        <f>_xll.ciqfunctions.udf.CIQ($B117, "IQ_TOTAL_REV", $D117,,,, "USD")</f>
        <v>35740.280330000001</v>
      </c>
      <c r="F117" s="1">
        <f>_xll.ciqfunctions.udf.CIQ($B117, "IQ_NI",$D117,,,,  "USD")</f>
        <v>-7739.2996899999998</v>
      </c>
      <c r="G117" s="1">
        <f>_xll.ciqfunctions.udf.CIQ($B117, "IQ_CASH_EQUIV", $D117,,,,  "USD")</f>
        <v>16657.163250000001</v>
      </c>
      <c r="H117" s="1">
        <f>_xll.ciqfunctions.udf.CIQ($B117, "IQ_CASH_ST_INVEST", $D117,,,,  "USD")</f>
        <v>23392.551670000001</v>
      </c>
      <c r="I117" s="1">
        <f>_xll.ciqfunctions.udf.CIQ($B117, "IQ_TOTAL_CA", $D117,,,,  "USD")</f>
        <v>114194.03831</v>
      </c>
      <c r="J117" s="1">
        <f>_xll.ciqfunctions.udf.CIQ($B117, "IQ_TOTAL_ASSETS",$D117,,,,  "USD")</f>
        <v>293719.10969999997</v>
      </c>
      <c r="K117" s="1">
        <f>_xll.ciqfunctions.udf.CIQ($B117, "IQ_TOTAL_CL", $D117,,,,  "USD")</f>
        <v>107022.01337</v>
      </c>
      <c r="L117" s="1">
        <f>_xll.ciqfunctions.udf.CIQ($B117, "IQ_TOTAL_LIAB", $D117,,,,  "USD")</f>
        <v>186581.43611000001</v>
      </c>
      <c r="M117" s="1">
        <f>_xll.ciqfunctions.udf.CIQ($B117, "IQ_PREF_EQUITY",$D117,,,,  "USD")</f>
        <v>0</v>
      </c>
      <c r="N117" s="1">
        <f>_xll.ciqfunctions.udf.CIQ($B117, "IQ_TOTAL_COMMON_EQUITY",$D117,,,,  "USD")</f>
        <v>101684.8462</v>
      </c>
      <c r="O117" s="1">
        <f>_xll.ciqfunctions.udf.CIQ($B117, "IQ_APIC", $D117,,,,  "USD")</f>
        <v>5065.5516200000002</v>
      </c>
      <c r="P117" s="1">
        <f>_xll.ciqfunctions.udf.CIQ($B117, "IQ_TOTAL_ASSETS", $D117,,,,  "USD")</f>
        <v>293719.10969999997</v>
      </c>
      <c r="Q117" s="1">
        <f>_xll.ciqfunctions.udf.CIQ($B117, "IQ_RE", $D117,,,,  "USD")</f>
        <v>116545.7792</v>
      </c>
      <c r="R117" s="1">
        <f>_xll.ciqfunctions.udf.CIQ($B117, "IQ_TOTAL_EQUITY", $D117,,,,  "USD")</f>
        <v>107137.67358</v>
      </c>
      <c r="S117" s="1">
        <f>_xll.ciqfunctions.udf.CIQ($B117, "IQ_TOTAL_OUTSTANDING_FILING_DATE", $D117,,,,  "USD")</f>
        <v>15679.41</v>
      </c>
      <c r="T117" s="1">
        <f>_xll.ciqfunctions.udf.CIQ($B117, "IQ_TOTAL_DEBT", $D117,,,,  "USD")</f>
        <v>127531.99387999999</v>
      </c>
      <c r="U117" s="1">
        <f>_xll.ciqfunctions.udf.CIQ($B117, "IQ_PREF_DIV_OTHER",$D117,,,,  "USD")</f>
        <v>0</v>
      </c>
      <c r="V117" s="1">
        <f>_xll.ciqfunctions.udf.CIQ($B117, "IQ_COGS",$D117,,,,  "USD")</f>
        <v>34459.225189999997</v>
      </c>
      <c r="W117" s="1">
        <f>_xll.ciqfunctions.udf.CIQ($B117, "IQ_AP",$D117,,,,  "USD")</f>
        <v>19910.95074</v>
      </c>
      <c r="X117" s="1">
        <f>_xll.ciqfunctions.udf.CIQ($B117, "IQ_AR", $D117,,,,  "USD")</f>
        <v>14075.99186</v>
      </c>
      <c r="Y117" s="1">
        <f>_xll.ciqfunctions.udf.CIQ($B117, "IQ_INVENTORY", $D117,,,,  "USD")</f>
        <v>14749.54789</v>
      </c>
      <c r="Z117">
        <f>_xll.ciqfunctions.udf.CIQ($B117, "IQ_SGA", $D117,,,,  "USD")</f>
        <v>6122.7349199999999</v>
      </c>
      <c r="AA117">
        <f>_xll.ciqfunctions.udf.CIQ($B117, "IQ_TOTAL_REV_1YR_ANN_GROWTH", $D117,,,,  "USD")</f>
        <v>-46.150599999999997</v>
      </c>
      <c r="AB117">
        <f>_xll.ciqfunctions.udf.CIQ($B117, "IQ_DA", $D117,,,,  "USD")</f>
        <v>0</v>
      </c>
      <c r="AC117">
        <f>_xll.ciqfunctions.udf.CIQ($B117, "IQ_NET_INTEREST_EXP",$D117,,,,  "USD")</f>
        <v>115.90278000000001</v>
      </c>
      <c r="AD117">
        <f>_xll.ciqfunctions.udf.CIQ($B117, "IQ_NET_WORKING_CAP",$D117,,,,  "USD")</f>
        <v>-13126.89892</v>
      </c>
      <c r="AE117">
        <f>_xll.ciqfunctions.udf.CIQ($B117, "IQ_CAPEX",$D117,,,,  "USD")</f>
        <v>-4983.4858299999996</v>
      </c>
      <c r="AF117" s="1" t="str">
        <f>_xll.ciqfunctions.udf.CIQ($B117, "IQ_CEO_NAME", $D117,,,,  "USD")</f>
        <v>Sato, Koji</v>
      </c>
      <c r="AG117">
        <f>_xll.ciqfunctions.udf.CIQ($B117, "IQ_INC_TAX",$D117,,,,  "USD")</f>
        <v>-2172.37862</v>
      </c>
      <c r="AH117" t="str">
        <f>_xll.ciqfunctions.udf.CIQ($B117, "IQ_EFFECT_TAX_RATE",$D117,,,,  "USD")</f>
        <v>NM</v>
      </c>
    </row>
    <row r="118" spans="1:34" x14ac:dyDescent="0.25">
      <c r="A118" t="str">
        <f>_xll.ciqfunctions.udf.CIQ(B118,"IQ_COMPANY_NAME",A$1)</f>
        <v>Toyota Motor Corporation</v>
      </c>
      <c r="B118" s="3" t="s">
        <v>6</v>
      </c>
      <c r="C118" s="1" t="str">
        <f>_xll.ciqfunctions.udf.CIQ($B118, "IQ_INDUSTRY",$D118,,,, "USD")</f>
        <v>Automobiles</v>
      </c>
      <c r="D118" s="2" t="str">
        <f t="shared" si="0"/>
        <v>CQ42008</v>
      </c>
      <c r="E118" s="1">
        <f>_xll.ciqfunctions.udf.CIQ($B118, "IQ_TOTAL_REV", $D118,,,, "USD")</f>
        <v>52973.5092</v>
      </c>
      <c r="F118" s="1">
        <f>_xll.ciqfunctions.udf.CIQ($B118, "IQ_NI",$D118,,,,  "USD")</f>
        <v>-1815.9268400000001</v>
      </c>
      <c r="G118" s="1">
        <f>_xll.ciqfunctions.udf.CIQ($B118, "IQ_CASH_EQUIV", $D118,,,,  "USD")</f>
        <v>19075.785319999999</v>
      </c>
      <c r="H118" s="1">
        <f>_xll.ciqfunctions.udf.CIQ($B118, "IQ_CASH_ST_INVEST", $D118,,,,  "USD")</f>
        <v>25241.968789999999</v>
      </c>
      <c r="I118" s="1">
        <f>_xll.ciqfunctions.udf.CIQ($B118, "IQ_TOTAL_CA", $D118,,,,  "USD")</f>
        <v>124930.0998</v>
      </c>
      <c r="J118" s="1">
        <f>_xll.ciqfunctions.udf.CIQ($B118, "IQ_TOTAL_ASSETS",$D118,,,,  "USD")</f>
        <v>326377.82277000003</v>
      </c>
      <c r="K118" s="1">
        <f>_xll.ciqfunctions.udf.CIQ($B118, "IQ_TOTAL_CL", $D118,,,,  "USD")</f>
        <v>125289.13582</v>
      </c>
      <c r="L118" s="1">
        <f>_xll.ciqfunctions.udf.CIQ($B118, "IQ_TOTAL_LIAB", $D118,,,,  "USD")</f>
        <v>200790.00497000001</v>
      </c>
      <c r="M118" s="1">
        <f>_xll.ciqfunctions.udf.CIQ($B118, "IQ_PREF_EQUITY",$D118,,,,  "USD")</f>
        <v>0</v>
      </c>
      <c r="N118" s="1">
        <f>_xll.ciqfunctions.udf.CIQ($B118, "IQ_TOTAL_COMMON_EQUITY",$D118,,,,  "USD")</f>
        <v>119154.93824</v>
      </c>
      <c r="O118" s="1">
        <f>_xll.ciqfunctions.udf.CIQ($B118, "IQ_APIC", $D118,,,,  "USD")</f>
        <v>5515.6236900000004</v>
      </c>
      <c r="P118" s="1">
        <f>_xll.ciqfunctions.udf.CIQ($B118, "IQ_TOTAL_ASSETS", $D118,,,,  "USD")</f>
        <v>326377.82277000003</v>
      </c>
      <c r="Q118" s="1">
        <f>_xll.ciqfunctions.udf.CIQ($B118, "IQ_RE", $D118,,,,  "USD")</f>
        <v>135635.44412</v>
      </c>
      <c r="R118" s="1">
        <f>_xll.ciqfunctions.udf.CIQ($B118, "IQ_TOTAL_EQUITY", $D118,,,,  "USD")</f>
        <v>125587.8178</v>
      </c>
      <c r="S118" s="1">
        <f>_xll.ciqfunctions.udf.CIQ($B118, "IQ_TOTAL_OUTSTANDING_FILING_DATE", $D118,,,,  "USD")</f>
        <v>15684.149799999999</v>
      </c>
      <c r="T118" s="1">
        <f>_xll.ciqfunctions.udf.CIQ($B118, "IQ_TOTAL_DEBT", $D118,,,,  "USD")</f>
        <v>130840.30796999999</v>
      </c>
      <c r="U118" s="1">
        <f>_xll.ciqfunctions.udf.CIQ($B118, "IQ_PREF_DIV_OTHER",$D118,,,,  "USD")</f>
        <v>0</v>
      </c>
      <c r="V118" s="1">
        <f>_xll.ciqfunctions.udf.CIQ($B118, "IQ_COGS",$D118,,,,  "USD")</f>
        <v>45828.215770000003</v>
      </c>
      <c r="W118" s="1">
        <f>_xll.ciqfunctions.udf.CIQ($B118, "IQ_AP",$D118,,,,  "USD")</f>
        <v>24536.867569999999</v>
      </c>
      <c r="X118" s="1">
        <f>_xll.ciqfunctions.udf.CIQ($B118, "IQ_AR", $D118,,,,  "USD")</f>
        <v>16443.78829</v>
      </c>
      <c r="Y118" s="1">
        <f>_xll.ciqfunctions.udf.CIQ($B118, "IQ_INVENTORY", $D118,,,,  "USD")</f>
        <v>20502.399839999998</v>
      </c>
      <c r="Z118">
        <f>_xll.ciqfunctions.udf.CIQ($B118, "IQ_SGA", $D118,,,,  "USD")</f>
        <v>7233.5524100000002</v>
      </c>
      <c r="AA118">
        <f>_xll.ciqfunctions.udf.CIQ($B118, "IQ_TOTAL_REV_1YR_ANN_GROWTH", $D118,,,,  "USD")</f>
        <v>-28.422499999999999</v>
      </c>
      <c r="AB118">
        <f>_xll.ciqfunctions.udf.CIQ($B118, "IQ_DA", $D118,,,,  "USD")</f>
        <v>0</v>
      </c>
      <c r="AC118">
        <f>_xll.ciqfunctions.udf.CIQ($B118, "IQ_NET_INTEREST_EXP",$D118,,,,  "USD")</f>
        <v>314.70801</v>
      </c>
      <c r="AD118">
        <f>_xll.ciqfunctions.udf.CIQ($B118, "IQ_NET_WORKING_CAP",$D118,,,,  "USD")</f>
        <v>49214.164190000003</v>
      </c>
      <c r="AE118">
        <f>_xll.ciqfunctions.udf.CIQ($B118, "IQ_CAPEX",$D118,,,,  "USD")</f>
        <v>-5437.5119599999998</v>
      </c>
      <c r="AF118" s="1" t="str">
        <f>_xll.ciqfunctions.udf.CIQ($B118, "IQ_CEO_NAME", $D118,,,,  "USD")</f>
        <v>Sato, Koji</v>
      </c>
      <c r="AG118">
        <f>_xll.ciqfunctions.udf.CIQ($B118, "IQ_INC_TAX",$D118,,,,  "USD")</f>
        <v>-1106.8329000000001</v>
      </c>
      <c r="AH118" t="str">
        <f>_xll.ciqfunctions.udf.CIQ($B118, "IQ_EFFECT_TAX_RATE",$D118,,,,  "USD")</f>
        <v>NM</v>
      </c>
    </row>
    <row r="119" spans="1:34" x14ac:dyDescent="0.25">
      <c r="A119" t="str">
        <f>_xll.ciqfunctions.udf.CIQ(B119,"IQ_COMPANY_NAME",A$1)</f>
        <v>Toyota Motor Corporation</v>
      </c>
      <c r="B119" s="3" t="s">
        <v>6</v>
      </c>
      <c r="C119" s="1" t="str">
        <f>_xll.ciqfunctions.udf.CIQ($B119, "IQ_INDUSTRY",$D119,,,, "USD")</f>
        <v>Automobiles</v>
      </c>
      <c r="D119" s="2" t="str">
        <f t="shared" si="0"/>
        <v>CQ32008</v>
      </c>
      <c r="E119" s="1">
        <f>_xll.ciqfunctions.udf.CIQ($B119, "IQ_TOTAL_REV", $D119,,,, "USD")</f>
        <v>56375.835279999999</v>
      </c>
      <c r="F119" s="1">
        <f>_xll.ciqfunctions.udf.CIQ($B119, "IQ_NI",$D119,,,,  "USD")</f>
        <v>1319.0866599999999</v>
      </c>
      <c r="G119" s="1">
        <f>_xll.ciqfunctions.udf.CIQ($B119, "IQ_CASH_EQUIV", $D119,,,,  "USD")</f>
        <v>17460.269199999999</v>
      </c>
      <c r="H119" s="1">
        <f>_xll.ciqfunctions.udf.CIQ($B119, "IQ_CASH_ST_INVEST", $D119,,,,  "USD")</f>
        <v>24384.110820000002</v>
      </c>
      <c r="I119" s="1">
        <f>_xll.ciqfunctions.udf.CIQ($B119, "IQ_TOTAL_CA", $D119,,,,  "USD")</f>
        <v>117201.47699</v>
      </c>
      <c r="J119" s="1">
        <f>_xll.ciqfunctions.udf.CIQ($B119, "IQ_TOTAL_ASSETS",$D119,,,,  "USD")</f>
        <v>310393.72392000002</v>
      </c>
      <c r="K119" s="1">
        <f>_xll.ciqfunctions.udf.CIQ($B119, "IQ_TOTAL_CL", $D119,,,,  "USD")</f>
        <v>117742.58461999999</v>
      </c>
      <c r="L119" s="1">
        <f>_xll.ciqfunctions.udf.CIQ($B119, "IQ_TOTAL_LIAB", $D119,,,,  "USD")</f>
        <v>191704.27642000001</v>
      </c>
      <c r="M119" s="1">
        <f>_xll.ciqfunctions.udf.CIQ($B119, "IQ_PREF_EQUITY",$D119,,,,  "USD")</f>
        <v>0</v>
      </c>
      <c r="N119" s="1">
        <f>_xll.ciqfunctions.udf.CIQ($B119, "IQ_TOTAL_COMMON_EQUITY",$D119,,,,  "USD")</f>
        <v>112529.40433</v>
      </c>
      <c r="O119" s="1">
        <f>_xll.ciqfunctions.udf.CIQ($B119, "IQ_APIC", $D119,,,,  "USD")</f>
        <v>4708.5289400000001</v>
      </c>
      <c r="P119" s="1">
        <f>_xll.ciqfunctions.udf.CIQ($B119, "IQ_TOTAL_ASSETS", $D119,,,,  "USD")</f>
        <v>310393.72392000002</v>
      </c>
      <c r="Q119" s="1">
        <f>_xll.ciqfunctions.udf.CIQ($B119, "IQ_RE", $D119,,,,  "USD")</f>
        <v>119500.16546</v>
      </c>
      <c r="R119" s="1">
        <f>_xll.ciqfunctions.udf.CIQ($B119, "IQ_TOTAL_EQUITY", $D119,,,,  "USD")</f>
        <v>118689.44749999999</v>
      </c>
      <c r="S119" s="1">
        <f>_xll.ciqfunctions.udf.CIQ($B119, "IQ_TOTAL_OUTSTANDING_FILING_DATE", $D119,,,,  "USD")</f>
        <v>15676.58</v>
      </c>
      <c r="T119" s="1">
        <f>_xll.ciqfunctions.udf.CIQ($B119, "IQ_TOTAL_DEBT", $D119,,,,  "USD")</f>
        <v>120747.87747000001</v>
      </c>
      <c r="U119" s="1">
        <f>_xll.ciqfunctions.udf.CIQ($B119, "IQ_PREF_DIV_OTHER",$D119,,,,  "USD")</f>
        <v>0</v>
      </c>
      <c r="V119" s="1">
        <f>_xll.ciqfunctions.udf.CIQ($B119, "IQ_COGS",$D119,,,,  "USD")</f>
        <v>46363.485430000001</v>
      </c>
      <c r="W119" s="1">
        <f>_xll.ciqfunctions.udf.CIQ($B119, "IQ_AP",$D119,,,,  "USD")</f>
        <v>26146.512869999999</v>
      </c>
      <c r="X119" s="1">
        <f>_xll.ciqfunctions.udf.CIQ($B119, "IQ_AR", $D119,,,,  "USD")</f>
        <v>16194.102629999999</v>
      </c>
      <c r="Y119" s="1">
        <f>_xll.ciqfunctions.udf.CIQ($B119, "IQ_INVENTORY", $D119,,,,  "USD")</f>
        <v>18504.575229999999</v>
      </c>
      <c r="Z119">
        <f>_xll.ciqfunctions.udf.CIQ($B119, "IQ_SGA", $D119,,,,  "USD")</f>
        <v>6082.4698200000003</v>
      </c>
      <c r="AA119">
        <f>_xll.ciqfunctions.udf.CIQ($B119, "IQ_TOTAL_REV_1YR_ANN_GROWTH", $D119,,,,  "USD")</f>
        <v>-7.9249999999999998</v>
      </c>
      <c r="AB119">
        <f>_xll.ciqfunctions.udf.CIQ($B119, "IQ_DA", $D119,,,,  "USD")</f>
        <v>0</v>
      </c>
      <c r="AC119">
        <f>_xll.ciqfunctions.udf.CIQ($B119, "IQ_NET_INTEREST_EXP",$D119,,,,  "USD")</f>
        <v>226.67232000000001</v>
      </c>
      <c r="AD119">
        <f>_xll.ciqfunctions.udf.CIQ($B119, "IQ_NET_WORKING_CAP",$D119,,,,  "USD")</f>
        <v>39931.029770000001</v>
      </c>
      <c r="AE119">
        <f>_xll.ciqfunctions.udf.CIQ($B119, "IQ_CAPEX",$D119,,,,  "USD")</f>
        <v>-6266.3739599999999</v>
      </c>
      <c r="AF119" s="1" t="str">
        <f>_xll.ciqfunctions.udf.CIQ($B119, "IQ_CEO_NAME", $D119,,,,  "USD")</f>
        <v>Sato, Koji</v>
      </c>
      <c r="AG119">
        <f>_xll.ciqfunctions.udf.CIQ($B119, "IQ_INC_TAX",$D119,,,,  "USD")</f>
        <v>794.31075999999996</v>
      </c>
      <c r="AH119">
        <f>_xll.ciqfunctions.udf.CIQ($B119, "IQ_EFFECT_TAX_RATE",$D119,,,,  "USD")</f>
        <v>36.209200000000003</v>
      </c>
    </row>
    <row r="120" spans="1:34" x14ac:dyDescent="0.25">
      <c r="A120" t="str">
        <f>_xll.ciqfunctions.udf.CIQ(B120,"IQ_COMPANY_NAME",A$1)</f>
        <v>Toyota Motor Corporation</v>
      </c>
      <c r="B120" s="3" t="s">
        <v>6</v>
      </c>
      <c r="C120" s="1" t="str">
        <f>_xll.ciqfunctions.udf.CIQ($B120, "IQ_INDUSTRY",$D120,,,, "USD")</f>
        <v>Automobiles</v>
      </c>
      <c r="D120" s="2" t="str">
        <f t="shared" si="0"/>
        <v>CQ22008</v>
      </c>
      <c r="E120" s="1">
        <f>_xll.ciqfunctions.udf.CIQ($B120, "IQ_TOTAL_REV", $D120,,,, "USD")</f>
        <v>58547.686829999999</v>
      </c>
      <c r="F120" s="1">
        <f>_xll.ciqfunctions.udf.CIQ($B120, "IQ_NI",$D120,,,,  "USD")</f>
        <v>3331.5339100000001</v>
      </c>
      <c r="G120" s="1">
        <f>_xll.ciqfunctions.udf.CIQ($B120, "IQ_CASH_EQUIV", $D120,,,,  "USD")</f>
        <v>17979.425429999999</v>
      </c>
      <c r="H120" s="1">
        <f>_xll.ciqfunctions.udf.CIQ($B120, "IQ_CASH_ST_INVEST", $D120,,,,  "USD")</f>
        <v>24400.592280000001</v>
      </c>
      <c r="I120" s="1">
        <f>_xll.ciqfunctions.udf.CIQ($B120, "IQ_TOTAL_CA", $D120,,,,  "USD")</f>
        <v>121892.9336</v>
      </c>
      <c r="J120" s="1">
        <f>_xll.ciqfunctions.udf.CIQ($B120, "IQ_TOTAL_ASSETS",$D120,,,,  "USD")</f>
        <v>322034.37732000003</v>
      </c>
      <c r="K120" s="1">
        <f>_xll.ciqfunctions.udf.CIQ($B120, "IQ_TOTAL_CL", $D120,,,,  "USD")</f>
        <v>122275.87362</v>
      </c>
      <c r="L120" s="1">
        <f>_xll.ciqfunctions.udf.CIQ($B120, "IQ_TOTAL_LIAB", $D120,,,,  "USD")</f>
        <v>200307.91727000001</v>
      </c>
      <c r="M120" s="1">
        <f>_xll.ciqfunctions.udf.CIQ($B120, "IQ_PREF_EQUITY",$D120,,,,  "USD")</f>
        <v>0</v>
      </c>
      <c r="N120" s="1">
        <f>_xll.ciqfunctions.udf.CIQ($B120, "IQ_TOTAL_COMMON_EQUITY",$D120,,,,  "USD")</f>
        <v>115425.90928000001</v>
      </c>
      <c r="O120" s="1">
        <f>_xll.ciqfunctions.udf.CIQ($B120, "IQ_APIC", $D120,,,,  "USD")</f>
        <v>4695.5864099999999</v>
      </c>
      <c r="P120" s="1">
        <f>_xll.ciqfunctions.udf.CIQ($B120, "IQ_TOTAL_ASSETS", $D120,,,,  "USD")</f>
        <v>322034.37732000003</v>
      </c>
      <c r="Q120" s="1">
        <f>_xll.ciqfunctions.udf.CIQ($B120, "IQ_RE", $D120,,,,  "USD")</f>
        <v>117997.38482000001</v>
      </c>
      <c r="R120" s="1">
        <f>_xll.ciqfunctions.udf.CIQ($B120, "IQ_TOTAL_EQUITY", $D120,,,,  "USD")</f>
        <v>121726.46004999999</v>
      </c>
      <c r="S120" s="1">
        <f>_xll.ciqfunctions.udf.CIQ($B120, "IQ_TOTAL_OUTSTANDING_FILING_DATE", $D120,,,,  "USD")</f>
        <v>15746.52</v>
      </c>
      <c r="T120" s="1">
        <f>_xll.ciqfunctions.udf.CIQ($B120, "IQ_TOTAL_DEBT", $D120,,,,  "USD")</f>
        <v>126696.79564</v>
      </c>
      <c r="U120" s="1">
        <f>_xll.ciqfunctions.udf.CIQ($B120, "IQ_PREF_DIV_OTHER",$D120,,,,  "USD")</f>
        <v>0</v>
      </c>
      <c r="V120" s="1">
        <f>_xll.ciqfunctions.udf.CIQ($B120, "IQ_COGS",$D120,,,,  "USD")</f>
        <v>47004.538229999998</v>
      </c>
      <c r="W120" s="1">
        <f>_xll.ciqfunctions.udf.CIQ($B120, "IQ_AP",$D120,,,,  "USD")</f>
        <v>19890.932100000002</v>
      </c>
      <c r="X120" s="1">
        <f>_xll.ciqfunctions.udf.CIQ($B120, "IQ_AR", $D120,,,,  "USD")</f>
        <v>17646.779790000001</v>
      </c>
      <c r="Y120" s="1">
        <f>_xll.ciqfunctions.udf.CIQ($B120, "IQ_INVENTORY", $D120,,,,  "USD")</f>
        <v>19460.52375</v>
      </c>
      <c r="Z120">
        <f>_xll.ciqfunctions.udf.CIQ($B120, "IQ_SGA", $D120,,,,  "USD")</f>
        <v>5920.1730399999997</v>
      </c>
      <c r="AA120">
        <f>_xll.ciqfunctions.udf.CIQ($B120, "IQ_TOTAL_REV_1YR_ANN_GROWTH", $D120,,,,  "USD")</f>
        <v>-4.7145000000000001</v>
      </c>
      <c r="AB120">
        <f>_xll.ciqfunctions.udf.CIQ($B120, "IQ_DA", $D120,,,,  "USD")</f>
        <v>0</v>
      </c>
      <c r="AC120">
        <f>_xll.ciqfunctions.udf.CIQ($B120, "IQ_NET_INTEREST_EXP",$D120,,,,  "USD")</f>
        <v>259.61093</v>
      </c>
      <c r="AD120">
        <f>_xll.ciqfunctions.udf.CIQ($B120, "IQ_NET_WORKING_CAP",$D120,,,,  "USD")</f>
        <v>43053.174850000003</v>
      </c>
      <c r="AE120">
        <f>_xll.ciqfunctions.udf.CIQ($B120, "IQ_CAPEX",$D120,,,,  "USD")</f>
        <v>-6355.2443800000001</v>
      </c>
      <c r="AF120" s="1" t="str">
        <f>_xll.ciqfunctions.udf.CIQ($B120, "IQ_CEO_NAME", $D120,,,,  "USD")</f>
        <v>Sato, Koji</v>
      </c>
      <c r="AG120">
        <f>_xll.ciqfunctions.udf.CIQ($B120, "IQ_INC_TAX",$D120,,,,  "USD")</f>
        <v>1645.3863799999999</v>
      </c>
      <c r="AH120">
        <f>_xll.ciqfunctions.udf.CIQ($B120, "IQ_EFFECT_TAX_RATE",$D120,,,,  "USD")</f>
        <v>31.866399999999999</v>
      </c>
    </row>
    <row r="121" spans="1:34" x14ac:dyDescent="0.25">
      <c r="A121" t="str">
        <f>_xll.ciqfunctions.udf.CIQ(B121,"IQ_COMPANY_NAME",A$1)</f>
        <v>Toyota Motor Corporation</v>
      </c>
      <c r="B121" s="3" t="s">
        <v>6</v>
      </c>
      <c r="C121" s="1" t="str">
        <f>_xll.ciqfunctions.udf.CIQ($B121, "IQ_INDUSTRY",$D121,,,, "USD")</f>
        <v>Automobiles</v>
      </c>
      <c r="D121" s="2" t="str">
        <f t="shared" si="0"/>
        <v>CQ12008</v>
      </c>
      <c r="E121" s="1">
        <f>_xll.ciqfunctions.udf.CIQ($B121, "IQ_TOTAL_REV", $D121,,,, "USD")</f>
        <v>65858.1728</v>
      </c>
      <c r="F121" s="1">
        <f>_xll.ciqfunctions.udf.CIQ($B121, "IQ_NI",$D121,,,,  "USD")</f>
        <v>3177.0644900000002</v>
      </c>
      <c r="G121" s="1">
        <f>_xll.ciqfunctions.udf.CIQ($B121, "IQ_CASH_EQUIV", $D121,,,,  "USD")</f>
        <v>14773.1127</v>
      </c>
      <c r="H121" s="1">
        <f>_xll.ciqfunctions.udf.CIQ($B121, "IQ_CASH_ST_INVEST", $D121,,,,  "USD")</f>
        <v>21407.761149999998</v>
      </c>
      <c r="I121" s="1">
        <f>_xll.ciqfunctions.udf.CIQ($B121, "IQ_TOTAL_CA", $D121,,,,  "USD")</f>
        <v>121207.70645</v>
      </c>
      <c r="J121" s="1">
        <f>_xll.ciqfunctions.udf.CIQ($B121, "IQ_TOTAL_ASSETS",$D121,,,,  "USD")</f>
        <v>325510.89124000003</v>
      </c>
      <c r="K121" s="1">
        <f>_xll.ciqfunctions.udf.CIQ($B121, "IQ_TOTAL_CL", $D121,,,,  "USD")</f>
        <v>119748.69835000001</v>
      </c>
      <c r="L121" s="1">
        <f>_xll.ciqfunctions.udf.CIQ($B121, "IQ_TOTAL_LIAB", $D121,,,,  "USD")</f>
        <v>199890.94008999999</v>
      </c>
      <c r="M121" s="1">
        <f>_xll.ciqfunctions.udf.CIQ($B121, "IQ_PREF_EQUITY",$D121,,,,  "USD")</f>
        <v>0</v>
      </c>
      <c r="N121" s="1">
        <f>_xll.ciqfunctions.udf.CIQ($B121, "IQ_TOTAL_COMMON_EQUITY",$D121,,,,  "USD")</f>
        <v>119034.51295</v>
      </c>
      <c r="O121" s="1">
        <f>_xll.ciqfunctions.udf.CIQ($B121, "IQ_APIC", $D121,,,,  "USD")</f>
        <v>4989.9110199999996</v>
      </c>
      <c r="P121" s="1">
        <f>_xll.ciqfunctions.udf.CIQ($B121, "IQ_TOTAL_ASSETS", $D121,,,,  "USD")</f>
        <v>325510.89124000003</v>
      </c>
      <c r="Q121" s="1">
        <f>_xll.ciqfunctions.udf.CIQ($B121, "IQ_RE", $D121,,,,  "USD")</f>
        <v>124440.14877</v>
      </c>
      <c r="R121" s="1">
        <f>_xll.ciqfunctions.udf.CIQ($B121, "IQ_TOTAL_EQUITY", $D121,,,,  "USD")</f>
        <v>125619.95114999999</v>
      </c>
      <c r="S121" s="1">
        <f>_xll.ciqfunctions.udf.CIQ($B121, "IQ_TOTAL_OUTSTANDING_FILING_DATE", $D121,,,,  "USD")</f>
        <v>15746.395</v>
      </c>
      <c r="T121" s="1">
        <f>_xll.ciqfunctions.udf.CIQ($B121, "IQ_TOTAL_DEBT", $D121,,,,  "USD")</f>
        <v>122449.80637999999</v>
      </c>
      <c r="U121" s="1">
        <f>_xll.ciqfunctions.udf.CIQ($B121, "IQ_PREF_DIV_OTHER",$D121,,,,  "USD")</f>
        <v>0</v>
      </c>
      <c r="V121" s="1">
        <f>_xll.ciqfunctions.udf.CIQ($B121, "IQ_COGS",$D121,,,,  "USD")</f>
        <v>52791.072160000003</v>
      </c>
      <c r="W121" s="1">
        <f>_xll.ciqfunctions.udf.CIQ($B121, "IQ_AP",$D121,,,,  "USD")</f>
        <v>22190.973269999999</v>
      </c>
      <c r="X121" s="1">
        <f>_xll.ciqfunctions.udf.CIQ($B121, "IQ_AR", $D121,,,,  "USD")</f>
        <v>20460.641899999999</v>
      </c>
      <c r="Y121" s="1">
        <f>_xll.ciqfunctions.udf.CIQ($B121, "IQ_INVENTORY", $D121,,,,  "USD")</f>
        <v>18309.340789999998</v>
      </c>
      <c r="Z121">
        <f>_xll.ciqfunctions.udf.CIQ($B121, "IQ_SGA", $D121,,,,  "USD")</f>
        <v>6689.3443299999999</v>
      </c>
      <c r="AA121">
        <f>_xll.ciqfunctions.udf.CIQ($B121, "IQ_TOTAL_REV_1YR_ANN_GROWTH", $D121,,,,  "USD")</f>
        <v>3.7509999999999999</v>
      </c>
      <c r="AB121">
        <f>_xll.ciqfunctions.udf.CIQ($B121, "IQ_DA", $D121,,,,  "USD")</f>
        <v>0</v>
      </c>
      <c r="AC121">
        <f>_xll.ciqfunctions.udf.CIQ($B121, "IQ_NET_INTEREST_EXP",$D121,,,,  "USD")</f>
        <v>241.76902999999999</v>
      </c>
      <c r="AD121">
        <f>_xll.ciqfunctions.udf.CIQ($B121, "IQ_NET_WORKING_CAP",$D121,,,,  "USD")</f>
        <v>-17175.01802</v>
      </c>
      <c r="AE121">
        <f>_xll.ciqfunctions.udf.CIQ($B121, "IQ_CAPEX",$D121,,,,  "USD")</f>
        <v>0</v>
      </c>
      <c r="AF121" s="1" t="str">
        <f>_xll.ciqfunctions.udf.CIQ($B121, "IQ_CEO_NAME", $D121,,,,  "USD")</f>
        <v>Sato, Koji</v>
      </c>
      <c r="AG121">
        <f>_xll.ciqfunctions.udf.CIQ($B121, "IQ_INC_TAX",$D121,,,,  "USD")</f>
        <v>1371.19785</v>
      </c>
      <c r="AH121">
        <f>_xll.ciqfunctions.udf.CIQ($B121, "IQ_EFFECT_TAX_RATE",$D121,,,,  "USD")</f>
        <v>29.211300000000001</v>
      </c>
    </row>
    <row r="122" spans="1:34" x14ac:dyDescent="0.25">
      <c r="A122" t="str">
        <f>_xll.ciqfunctions.udf.CIQ(B122,"IQ_COMPANY_NAME",A$1)</f>
        <v>Tesla, Inc.</v>
      </c>
      <c r="B122" t="s">
        <v>5</v>
      </c>
      <c r="C122" s="1" t="str">
        <f>_xll.ciqfunctions.udf.CIQ($B122, "IQ_INDUSTRY",$D122,,,, "USD")</f>
        <v>Automobiles</v>
      </c>
      <c r="D122" s="2" t="str">
        <f t="shared" si="0"/>
        <v>CQ42022</v>
      </c>
      <c r="E122" s="1">
        <f>_xll.ciqfunctions.udf.CIQ($B122, "IQ_TOTAL_REV", $D122,,,, "USD")</f>
        <v>24318</v>
      </c>
      <c r="F122" s="1">
        <f>_xll.ciqfunctions.udf.CIQ($B122, "IQ_NI",$D122,,,,  "USD")</f>
        <v>3687</v>
      </c>
      <c r="G122" s="1">
        <f>_xll.ciqfunctions.udf.CIQ($B122, "IQ_CASH_EQUIV", $D122,,,,  "USD")</f>
        <v>16253</v>
      </c>
      <c r="H122" s="1">
        <f>_xll.ciqfunctions.udf.CIQ($B122, "IQ_CASH_ST_INVEST", $D122,,,,  "USD")</f>
        <v>22185</v>
      </c>
      <c r="I122" s="1">
        <f>_xll.ciqfunctions.udf.CIQ($B122, "IQ_TOTAL_CA", $D122,,,,  "USD")</f>
        <v>40917</v>
      </c>
      <c r="J122" s="1">
        <f>_xll.ciqfunctions.udf.CIQ($B122, "IQ_TOTAL_ASSETS",$D122,,,,  "USD")</f>
        <v>82338</v>
      </c>
      <c r="K122" s="1">
        <f>_xll.ciqfunctions.udf.CIQ($B122, "IQ_TOTAL_CL", $D122,,,,  "USD")</f>
        <v>26709</v>
      </c>
      <c r="L122" s="1">
        <f>_xll.ciqfunctions.udf.CIQ($B122, "IQ_TOTAL_LIAB", $D122,,,,  "USD")</f>
        <v>36440</v>
      </c>
      <c r="M122" s="1">
        <f>_xll.ciqfunctions.udf.CIQ($B122, "IQ_PREF_EQUITY",$D122,,,,  "USD")</f>
        <v>0</v>
      </c>
      <c r="N122" s="1">
        <f>_xll.ciqfunctions.udf.CIQ($B122, "IQ_TOTAL_COMMON_EQUITY",$D122,,,,  "USD")</f>
        <v>44704</v>
      </c>
      <c r="O122" s="1">
        <f>_xll.ciqfunctions.udf.CIQ($B122, "IQ_APIC", $D122,,,,  "USD")</f>
        <v>32177</v>
      </c>
      <c r="P122" s="1">
        <f>_xll.ciqfunctions.udf.CIQ($B122, "IQ_TOTAL_ASSETS", $D122,,,,  "USD")</f>
        <v>82338</v>
      </c>
      <c r="Q122" s="1">
        <f>_xll.ciqfunctions.udf.CIQ($B122, "IQ_RE", $D122,,,,  "USD")</f>
        <v>12885</v>
      </c>
      <c r="R122" s="1">
        <f>_xll.ciqfunctions.udf.CIQ($B122, "IQ_TOTAL_EQUITY", $D122,,,,  "USD")</f>
        <v>45898</v>
      </c>
      <c r="S122" s="1">
        <f>_xll.ciqfunctions.udf.CIQ($B122, "IQ_TOTAL_OUTSTANDING_FILING_DATE", $D122,,,,  "USD")</f>
        <v>3164.1026999999999</v>
      </c>
      <c r="T122" s="1">
        <f>_xll.ciqfunctions.udf.CIQ($B122, "IQ_TOTAL_DEBT", $D122,,,,  "USD")</f>
        <v>5748</v>
      </c>
      <c r="U122" s="1">
        <f>_xll.ciqfunctions.udf.CIQ($B122, "IQ_PREF_DIV_OTHER",$D122,,,,  "USD")</f>
        <v>-35</v>
      </c>
      <c r="V122" s="1">
        <f>_xll.ciqfunctions.udf.CIQ($B122, "IQ_COGS",$D122,,,,  "USD")</f>
        <v>18541</v>
      </c>
      <c r="W122" s="1">
        <f>_xll.ciqfunctions.udf.CIQ($B122, "IQ_AP",$D122,,,,  "USD")</f>
        <v>15255</v>
      </c>
      <c r="X122" s="1">
        <f>_xll.ciqfunctions.udf.CIQ($B122, "IQ_AR", $D122,,,,  "USD")</f>
        <v>3116</v>
      </c>
      <c r="Y122" s="1">
        <f>_xll.ciqfunctions.udf.CIQ($B122, "IQ_INVENTORY", $D122,,,,  "USD")</f>
        <v>12839</v>
      </c>
      <c r="Z122">
        <f>_xll.ciqfunctions.udf.CIQ($B122, "IQ_SGA", $D122,,,,  "USD")</f>
        <v>1032</v>
      </c>
      <c r="AA122">
        <f>_xll.ciqfunctions.udf.CIQ($B122, "IQ_TOTAL_REV_1YR_ANN_GROWTH", $D122,,,,  "USD")</f>
        <v>37.2425</v>
      </c>
      <c r="AB122">
        <f>_xll.ciqfunctions.udf.CIQ($B122, "IQ_DA", $D122,,,,  "USD")</f>
        <v>0</v>
      </c>
      <c r="AC122">
        <f>_xll.ciqfunctions.udf.CIQ($B122, "IQ_NET_INTEREST_EXP",$D122,,,,  "USD")</f>
        <v>114</v>
      </c>
      <c r="AD122">
        <f>_xll.ciqfunctions.udf.CIQ($B122, "IQ_NET_WORKING_CAP",$D122,,,,  "USD")</f>
        <v>-5990</v>
      </c>
      <c r="AE122">
        <f>_xll.ciqfunctions.udf.CIQ($B122, "IQ_CAPEX",$D122,,,,  "USD")</f>
        <v>-1858</v>
      </c>
      <c r="AF122" s="1" t="str">
        <f>_xll.ciqfunctions.udf.CIQ($B122, "IQ_CEO_NAME", $D122,,,,  "USD")</f>
        <v>Musk, Elon</v>
      </c>
      <c r="AG122">
        <f>_xll.ciqfunctions.udf.CIQ($B122, "IQ_INC_TAX",$D122,,,,  "USD")</f>
        <v>276</v>
      </c>
      <c r="AH122">
        <f>_xll.ciqfunctions.udf.CIQ($B122, "IQ_EFFECT_TAX_RATE",$D122,,,,  "USD")</f>
        <v>6.9294000000000002</v>
      </c>
    </row>
    <row r="123" spans="1:34" x14ac:dyDescent="0.25">
      <c r="A123" t="str">
        <f>_xll.ciqfunctions.udf.CIQ(B123,"IQ_COMPANY_NAME",A$1)</f>
        <v>Tesla, Inc.</v>
      </c>
      <c r="B123" t="s">
        <v>5</v>
      </c>
      <c r="C123" s="1" t="str">
        <f>_xll.ciqfunctions.udf.CIQ($B123, "IQ_INDUSTRY",$D123,,,, "USD")</f>
        <v>Automobiles</v>
      </c>
      <c r="D123" s="2" t="str">
        <f t="shared" si="0"/>
        <v>CQ32022</v>
      </c>
      <c r="E123" s="1">
        <f>_xll.ciqfunctions.udf.CIQ($B123, "IQ_TOTAL_REV", $D123,,,, "USD")</f>
        <v>21454</v>
      </c>
      <c r="F123" s="1">
        <f>_xll.ciqfunctions.udf.CIQ($B123, "IQ_NI",$D123,,,,  "USD")</f>
        <v>3292</v>
      </c>
      <c r="G123" s="1">
        <f>_xll.ciqfunctions.udf.CIQ($B123, "IQ_CASH_EQUIV", $D123,,,,  "USD")</f>
        <v>19532</v>
      </c>
      <c r="H123" s="1">
        <f>_xll.ciqfunctions.udf.CIQ($B123, "IQ_CASH_ST_INVEST", $D123,,,,  "USD")</f>
        <v>21107</v>
      </c>
      <c r="I123" s="1">
        <f>_xll.ciqfunctions.udf.CIQ($B123, "IQ_TOTAL_CA", $D123,,,,  "USD")</f>
        <v>35990</v>
      </c>
      <c r="J123" s="1">
        <f>_xll.ciqfunctions.udf.CIQ($B123, "IQ_TOTAL_ASSETS",$D123,,,,  "USD")</f>
        <v>74426</v>
      </c>
      <c r="K123" s="1">
        <f>_xll.ciqfunctions.udf.CIQ($B123, "IQ_TOTAL_CL", $D123,,,,  "USD")</f>
        <v>24611</v>
      </c>
      <c r="L123" s="1">
        <f>_xll.ciqfunctions.udf.CIQ($B123, "IQ_TOTAL_LIAB", $D123,,,,  "USD")</f>
        <v>33302</v>
      </c>
      <c r="M123" s="1">
        <f>_xll.ciqfunctions.udf.CIQ($B123, "IQ_PREF_EQUITY",$D123,,,,  "USD")</f>
        <v>0</v>
      </c>
      <c r="N123" s="1">
        <f>_xll.ciqfunctions.udf.CIQ($B123, "IQ_TOTAL_COMMON_EQUITY",$D123,,,,  "USD")</f>
        <v>39851</v>
      </c>
      <c r="O123" s="1">
        <f>_xll.ciqfunctions.udf.CIQ($B123, "IQ_APIC", $D123,,,,  "USD")</f>
        <v>31592</v>
      </c>
      <c r="P123" s="1">
        <f>_xll.ciqfunctions.udf.CIQ($B123, "IQ_TOTAL_ASSETS", $D123,,,,  "USD")</f>
        <v>74426</v>
      </c>
      <c r="Q123" s="1">
        <f>_xll.ciqfunctions.udf.CIQ($B123, "IQ_RE", $D123,,,,  "USD")</f>
        <v>9198</v>
      </c>
      <c r="R123" s="1">
        <f>_xll.ciqfunctions.udf.CIQ($B123, "IQ_TOTAL_EQUITY", $D123,,,,  "USD")</f>
        <v>41124</v>
      </c>
      <c r="S123" s="1">
        <f>_xll.ciqfunctions.udf.CIQ($B123, "IQ_TOTAL_OUTSTANDING_FILING_DATE", $D123,,,,  "USD")</f>
        <v>3157.75245</v>
      </c>
      <c r="T123" s="1">
        <f>_xll.ciqfunctions.udf.CIQ($B123, "IQ_TOTAL_DEBT", $D123,,,,  "USD")</f>
        <v>5874</v>
      </c>
      <c r="U123" s="1">
        <f>_xll.ciqfunctions.udf.CIQ($B123, "IQ_PREF_DIV_OTHER",$D123,,,,  "USD")</f>
        <v>0</v>
      </c>
      <c r="V123" s="1">
        <f>_xll.ciqfunctions.udf.CIQ($B123, "IQ_COGS",$D123,,,,  "USD")</f>
        <v>16072</v>
      </c>
      <c r="W123" s="1">
        <f>_xll.ciqfunctions.udf.CIQ($B123, "IQ_AP",$D123,,,,  "USD")</f>
        <v>13897</v>
      </c>
      <c r="X123" s="1">
        <f>_xll.ciqfunctions.udf.CIQ($B123, "IQ_AR", $D123,,,,  "USD")</f>
        <v>2337</v>
      </c>
      <c r="Y123" s="1">
        <f>_xll.ciqfunctions.udf.CIQ($B123, "IQ_INVENTORY", $D123,,,,  "USD")</f>
        <v>10327</v>
      </c>
      <c r="Z123">
        <f>_xll.ciqfunctions.udf.CIQ($B123, "IQ_SGA", $D123,,,,  "USD")</f>
        <v>961</v>
      </c>
      <c r="AA123">
        <f>_xll.ciqfunctions.udf.CIQ($B123, "IQ_TOTAL_REV_1YR_ANN_GROWTH", $D123,,,,  "USD")</f>
        <v>55.949599999999997</v>
      </c>
      <c r="AB123">
        <f>_xll.ciqfunctions.udf.CIQ($B123, "IQ_DA", $D123,,,,  "USD")</f>
        <v>0</v>
      </c>
      <c r="AC123">
        <f>_xll.ciqfunctions.udf.CIQ($B123, "IQ_NET_INTEREST_EXP",$D123,,,,  "USD")</f>
        <v>33</v>
      </c>
      <c r="AD123">
        <f>_xll.ciqfunctions.udf.CIQ($B123, "IQ_NET_WORKING_CAP",$D123,,,,  "USD")</f>
        <v>-7845</v>
      </c>
      <c r="AE123">
        <f>_xll.ciqfunctions.udf.CIQ($B123, "IQ_CAPEX",$D123,,,,  "USD")</f>
        <v>-1803</v>
      </c>
      <c r="AF123" s="1" t="str">
        <f>_xll.ciqfunctions.udf.CIQ($B123, "IQ_CEO_NAME", $D123,,,,  "USD")</f>
        <v>Musk, Elon</v>
      </c>
      <c r="AG123">
        <f>_xll.ciqfunctions.udf.CIQ($B123, "IQ_INC_TAX",$D123,,,,  "USD")</f>
        <v>305</v>
      </c>
      <c r="AH123">
        <f>_xll.ciqfunctions.udf.CIQ($B123, "IQ_EFFECT_TAX_RATE",$D123,,,,  "USD")</f>
        <v>8.3882999999999992</v>
      </c>
    </row>
    <row r="124" spans="1:34" x14ac:dyDescent="0.25">
      <c r="A124" t="str">
        <f>_xll.ciqfunctions.udf.CIQ(B124,"IQ_COMPANY_NAME",A$1)</f>
        <v>Tesla, Inc.</v>
      </c>
      <c r="B124" t="s">
        <v>5</v>
      </c>
      <c r="C124" s="1" t="str">
        <f>_xll.ciqfunctions.udf.CIQ($B124, "IQ_INDUSTRY",$D124,,,, "USD")</f>
        <v>Automobiles</v>
      </c>
      <c r="D124" s="2" t="str">
        <f t="shared" si="0"/>
        <v>CQ22022</v>
      </c>
      <c r="E124" s="1">
        <f>_xll.ciqfunctions.udf.CIQ($B124, "IQ_TOTAL_REV", $D124,,,, "USD")</f>
        <v>16934</v>
      </c>
      <c r="F124" s="1">
        <f>_xll.ciqfunctions.udf.CIQ($B124, "IQ_NI",$D124,,,,  "USD")</f>
        <v>2259</v>
      </c>
      <c r="G124" s="1">
        <f>_xll.ciqfunctions.udf.CIQ($B124, "IQ_CASH_EQUIV", $D124,,,,  "USD")</f>
        <v>18324</v>
      </c>
      <c r="H124" s="1">
        <f>_xll.ciqfunctions.udf.CIQ($B124, "IQ_CASH_ST_INVEST", $D124,,,,  "USD")</f>
        <v>18915</v>
      </c>
      <c r="I124" s="1">
        <f>_xll.ciqfunctions.udf.CIQ($B124, "IQ_TOTAL_CA", $D124,,,,  "USD")</f>
        <v>31222</v>
      </c>
      <c r="J124" s="1">
        <f>_xll.ciqfunctions.udf.CIQ($B124, "IQ_TOTAL_ASSETS",$D124,,,,  "USD")</f>
        <v>68513</v>
      </c>
      <c r="K124" s="1">
        <f>_xll.ciqfunctions.udf.CIQ($B124, "IQ_TOTAL_CL", $D124,,,,  "USD")</f>
        <v>21821</v>
      </c>
      <c r="L124" s="1">
        <f>_xll.ciqfunctions.udf.CIQ($B124, "IQ_TOTAL_LIAB", $D124,,,,  "USD")</f>
        <v>30855</v>
      </c>
      <c r="M124" s="1">
        <f>_xll.ciqfunctions.udf.CIQ($B124, "IQ_PREF_EQUITY",$D124,,,,  "USD")</f>
        <v>0</v>
      </c>
      <c r="N124" s="1">
        <f>_xll.ciqfunctions.udf.CIQ($B124, "IQ_TOTAL_COMMON_EQUITY",$D124,,,,  "USD")</f>
        <v>36376</v>
      </c>
      <c r="O124" s="1">
        <f>_xll.ciqfunctions.udf.CIQ($B124, "IQ_APIC", $D124,,,,  "USD")</f>
        <v>30944</v>
      </c>
      <c r="P124" s="1">
        <f>_xll.ciqfunctions.udf.CIQ($B124, "IQ_TOTAL_ASSETS", $D124,,,,  "USD")</f>
        <v>68513</v>
      </c>
      <c r="Q124" s="1">
        <f>_xll.ciqfunctions.udf.CIQ($B124, "IQ_RE", $D124,,,,  "USD")</f>
        <v>5908</v>
      </c>
      <c r="R124" s="1">
        <f>_xll.ciqfunctions.udf.CIQ($B124, "IQ_TOTAL_EQUITY", $D124,,,,  "USD")</f>
        <v>37658</v>
      </c>
      <c r="S124" s="1">
        <f>_xll.ciqfunctions.udf.CIQ($B124, "IQ_TOTAL_OUTSTANDING_FILING_DATE", $D124,,,,  "USD")</f>
        <v>3133.4700499999999</v>
      </c>
      <c r="T124" s="1">
        <f>_xll.ciqfunctions.udf.CIQ($B124, "IQ_TOTAL_DEBT", $D124,,,,  "USD")</f>
        <v>6665</v>
      </c>
      <c r="U124" s="1">
        <f>_xll.ciqfunctions.udf.CIQ($B124, "IQ_PREF_DIV_OTHER",$D124,,,,  "USD")</f>
        <v>3</v>
      </c>
      <c r="V124" s="1">
        <f>_xll.ciqfunctions.udf.CIQ($B124, "IQ_COGS",$D124,,,,  "USD")</f>
        <v>12700</v>
      </c>
      <c r="W124" s="1">
        <f>_xll.ciqfunctions.udf.CIQ($B124, "IQ_AP",$D124,,,,  "USD")</f>
        <v>11212</v>
      </c>
      <c r="X124" s="1">
        <f>_xll.ciqfunctions.udf.CIQ($B124, "IQ_AR", $D124,,,,  "USD")</f>
        <v>2210</v>
      </c>
      <c r="Y124" s="1">
        <f>_xll.ciqfunctions.udf.CIQ($B124, "IQ_INVENTORY", $D124,,,,  "USD")</f>
        <v>8108</v>
      </c>
      <c r="Z124">
        <f>_xll.ciqfunctions.udf.CIQ($B124, "IQ_SGA", $D124,,,,  "USD")</f>
        <v>961</v>
      </c>
      <c r="AA124">
        <f>_xll.ciqfunctions.udf.CIQ($B124, "IQ_TOTAL_REV_1YR_ANN_GROWTH", $D124,,,,  "USD")</f>
        <v>41.612299999999998</v>
      </c>
      <c r="AB124">
        <f>_xll.ciqfunctions.udf.CIQ($B124, "IQ_DA", $D124,,,,  "USD")</f>
        <v>0</v>
      </c>
      <c r="AC124">
        <f>_xll.ciqfunctions.udf.CIQ($B124, "IQ_NET_INTEREST_EXP",$D124,,,,  "USD")</f>
        <v>-18</v>
      </c>
      <c r="AD124">
        <f>_xll.ciqfunctions.udf.CIQ($B124, "IQ_NET_WORKING_CAP",$D124,,,,  "USD")</f>
        <v>-7569</v>
      </c>
      <c r="AE124">
        <f>_xll.ciqfunctions.udf.CIQ($B124, "IQ_CAPEX",$D124,,,,  "USD")</f>
        <v>-1730</v>
      </c>
      <c r="AF124" s="1" t="str">
        <f>_xll.ciqfunctions.udf.CIQ($B124, "IQ_CEO_NAME", $D124,,,,  "USD")</f>
        <v>Musk, Elon</v>
      </c>
      <c r="AG124">
        <f>_xll.ciqfunctions.udf.CIQ($B124, "IQ_INC_TAX",$D124,,,,  "USD")</f>
        <v>205</v>
      </c>
      <c r="AH124">
        <f>_xll.ciqfunctions.udf.CIQ($B124, "IQ_EFFECT_TAX_RATE",$D124,,,,  "USD")</f>
        <v>8.2860999999999994</v>
      </c>
    </row>
    <row r="125" spans="1:34" x14ac:dyDescent="0.25">
      <c r="A125" t="str">
        <f>_xll.ciqfunctions.udf.CIQ(B125,"IQ_COMPANY_NAME",A$1)</f>
        <v>Tesla, Inc.</v>
      </c>
      <c r="B125" t="s">
        <v>5</v>
      </c>
      <c r="C125" s="1" t="str">
        <f>_xll.ciqfunctions.udf.CIQ($B125, "IQ_INDUSTRY",$D125,,,, "USD")</f>
        <v>Automobiles</v>
      </c>
      <c r="D125" s="2" t="str">
        <f t="shared" si="0"/>
        <v>CQ12022</v>
      </c>
      <c r="E125" s="1">
        <f>_xll.ciqfunctions.udf.CIQ($B125, "IQ_TOTAL_REV", $D125,,,, "USD")</f>
        <v>18756</v>
      </c>
      <c r="F125" s="1">
        <f>_xll.ciqfunctions.udf.CIQ($B125, "IQ_NI",$D125,,,,  "USD")</f>
        <v>3318</v>
      </c>
      <c r="G125" s="1">
        <f>_xll.ciqfunctions.udf.CIQ($B125, "IQ_CASH_EQUIV", $D125,,,,  "USD")</f>
        <v>17505</v>
      </c>
      <c r="H125" s="1">
        <f>_xll.ciqfunctions.udf.CIQ($B125, "IQ_CASH_ST_INVEST", $D125,,,,  "USD")</f>
        <v>18013</v>
      </c>
      <c r="I125" s="1">
        <f>_xll.ciqfunctions.udf.CIQ($B125, "IQ_TOTAL_CA", $D125,,,,  "USD")</f>
        <v>29050</v>
      </c>
      <c r="J125" s="1">
        <f>_xll.ciqfunctions.udf.CIQ($B125, "IQ_TOTAL_ASSETS",$D125,,,,  "USD")</f>
        <v>66038</v>
      </c>
      <c r="K125" s="1">
        <f>_xll.ciqfunctions.udf.CIQ($B125, "IQ_TOTAL_CL", $D125,,,,  "USD")</f>
        <v>21455</v>
      </c>
      <c r="L125" s="1">
        <f>_xll.ciqfunctions.udf.CIQ($B125, "IQ_TOTAL_LIAB", $D125,,,,  "USD")</f>
        <v>30632</v>
      </c>
      <c r="M125" s="1">
        <f>_xll.ciqfunctions.udf.CIQ($B125, "IQ_PREF_EQUITY",$D125,,,,  "USD")</f>
        <v>0</v>
      </c>
      <c r="N125" s="1">
        <f>_xll.ciqfunctions.udf.CIQ($B125, "IQ_TOTAL_COMMON_EQUITY",$D125,,,,  "USD")</f>
        <v>34085</v>
      </c>
      <c r="O125" s="1">
        <f>_xll.ciqfunctions.udf.CIQ($B125, "IQ_APIC", $D125,,,,  "USD")</f>
        <v>30485</v>
      </c>
      <c r="P125" s="1">
        <f>_xll.ciqfunctions.udf.CIQ($B125, "IQ_TOTAL_ASSETS", $D125,,,,  "USD")</f>
        <v>66038</v>
      </c>
      <c r="Q125" s="1">
        <f>_xll.ciqfunctions.udf.CIQ($B125, "IQ_RE", $D125,,,,  "USD")</f>
        <v>3649</v>
      </c>
      <c r="R125" s="1">
        <f>_xll.ciqfunctions.udf.CIQ($B125, "IQ_TOTAL_EQUITY", $D125,,,,  "USD")</f>
        <v>35406</v>
      </c>
      <c r="S125" s="1">
        <f>_xll.ciqfunctions.udf.CIQ($B125, "IQ_TOTAL_OUTSTANDING_FILING_DATE", $D125,,,,  "USD")</f>
        <v>3108.0297799999998</v>
      </c>
      <c r="T125" s="1">
        <f>_xll.ciqfunctions.udf.CIQ($B125, "IQ_TOTAL_DEBT", $D125,,,,  "USD")</f>
        <v>7025</v>
      </c>
      <c r="U125" s="1">
        <f>_xll.ciqfunctions.udf.CIQ($B125, "IQ_PREF_DIV_OTHER",$D125,,,,  "USD")</f>
        <v>5</v>
      </c>
      <c r="V125" s="1">
        <f>_xll.ciqfunctions.udf.CIQ($B125, "IQ_COGS",$D125,,,,  "USD")</f>
        <v>13296</v>
      </c>
      <c r="W125" s="1">
        <f>_xll.ciqfunctions.udf.CIQ($B125, "IQ_AP",$D125,,,,  "USD")</f>
        <v>11171</v>
      </c>
      <c r="X125" s="1">
        <f>_xll.ciqfunctions.udf.CIQ($B125, "IQ_AR", $D125,,,,  "USD")</f>
        <v>2424</v>
      </c>
      <c r="Y125" s="1">
        <f>_xll.ciqfunctions.udf.CIQ($B125, "IQ_INVENTORY", $D125,,,,  "USD")</f>
        <v>6691</v>
      </c>
      <c r="Z125">
        <f>_xll.ciqfunctions.udf.CIQ($B125, "IQ_SGA", $D125,,,,  "USD")</f>
        <v>992</v>
      </c>
      <c r="AA125">
        <f>_xll.ciqfunctions.udf.CIQ($B125, "IQ_TOTAL_REV_1YR_ANN_GROWTH", $D125,,,,  "USD")</f>
        <v>80.537099999999995</v>
      </c>
      <c r="AB125">
        <f>_xll.ciqfunctions.udf.CIQ($B125, "IQ_DA", $D125,,,,  "USD")</f>
        <v>0</v>
      </c>
      <c r="AC125">
        <f>_xll.ciqfunctions.udf.CIQ($B125, "IQ_NET_INTEREST_EXP",$D125,,,,  "USD")</f>
        <v>-33</v>
      </c>
      <c r="AD125">
        <f>_xll.ciqfunctions.udf.CIQ($B125, "IQ_NET_WORKING_CAP",$D125,,,,  "USD")</f>
        <v>-8360</v>
      </c>
      <c r="AE125">
        <f>_xll.ciqfunctions.udf.CIQ($B125, "IQ_CAPEX",$D125,,,,  "USD")</f>
        <v>-1772</v>
      </c>
      <c r="AF125" s="1" t="str">
        <f>_xll.ciqfunctions.udf.CIQ($B125, "IQ_CEO_NAME", $D125,,,,  "USD")</f>
        <v>Musk, Elon</v>
      </c>
      <c r="AG125">
        <f>_xll.ciqfunctions.udf.CIQ($B125, "IQ_INC_TAX",$D125,,,,  "USD")</f>
        <v>346</v>
      </c>
      <c r="AH125">
        <f>_xll.ciqfunctions.udf.CIQ($B125, "IQ_EFFECT_TAX_RATE",$D125,,,,  "USD")</f>
        <v>9.5420999999999996</v>
      </c>
    </row>
    <row r="126" spans="1:34" x14ac:dyDescent="0.25">
      <c r="A126" t="str">
        <f>_xll.ciqfunctions.udf.CIQ(B126,"IQ_COMPANY_NAME",A$1)</f>
        <v>Tesla, Inc.</v>
      </c>
      <c r="B126" t="s">
        <v>5</v>
      </c>
      <c r="C126" s="1" t="str">
        <f>_xll.ciqfunctions.udf.CIQ($B126, "IQ_INDUSTRY",$D126,,,, "USD")</f>
        <v>Automobiles</v>
      </c>
      <c r="D126" s="2" t="str">
        <f t="shared" si="0"/>
        <v>CQ42021</v>
      </c>
      <c r="E126" s="1">
        <f>_xll.ciqfunctions.udf.CIQ($B126, "IQ_TOTAL_REV", $D126,,,, "USD")</f>
        <v>17719</v>
      </c>
      <c r="F126" s="1">
        <f>_xll.ciqfunctions.udf.CIQ($B126, "IQ_NI",$D126,,,,  "USD")</f>
        <v>2321</v>
      </c>
      <c r="G126" s="1">
        <f>_xll.ciqfunctions.udf.CIQ($B126, "IQ_CASH_EQUIV", $D126,,,,  "USD")</f>
        <v>17576</v>
      </c>
      <c r="H126" s="1">
        <f>_xll.ciqfunctions.udf.CIQ($B126, "IQ_CASH_ST_INVEST", $D126,,,,  "USD")</f>
        <v>17707</v>
      </c>
      <c r="I126" s="1">
        <f>_xll.ciqfunctions.udf.CIQ($B126, "IQ_TOTAL_CA", $D126,,,,  "USD")</f>
        <v>27100</v>
      </c>
      <c r="J126" s="1">
        <f>_xll.ciqfunctions.udf.CIQ($B126, "IQ_TOTAL_ASSETS",$D126,,,,  "USD")</f>
        <v>62131</v>
      </c>
      <c r="K126" s="1">
        <f>_xll.ciqfunctions.udf.CIQ($B126, "IQ_TOTAL_CL", $D126,,,,  "USD")</f>
        <v>19705</v>
      </c>
      <c r="L126" s="1">
        <f>_xll.ciqfunctions.udf.CIQ($B126, "IQ_TOTAL_LIAB", $D126,,,,  "USD")</f>
        <v>30548</v>
      </c>
      <c r="M126" s="1">
        <f>_xll.ciqfunctions.udf.CIQ($B126, "IQ_PREF_EQUITY",$D126,,,,  "USD")</f>
        <v>0</v>
      </c>
      <c r="N126" s="1">
        <f>_xll.ciqfunctions.udf.CIQ($B126, "IQ_TOTAL_COMMON_EQUITY",$D126,,,,  "USD")</f>
        <v>30189</v>
      </c>
      <c r="O126" s="1">
        <f>_xll.ciqfunctions.udf.CIQ($B126, "IQ_APIC", $D126,,,,  "USD")</f>
        <v>29803</v>
      </c>
      <c r="P126" s="1">
        <f>_xll.ciqfunctions.udf.CIQ($B126, "IQ_TOTAL_ASSETS", $D126,,,,  "USD")</f>
        <v>62131</v>
      </c>
      <c r="Q126" s="1">
        <f>_xll.ciqfunctions.udf.CIQ($B126, "IQ_RE", $D126,,,,  "USD")</f>
        <v>329</v>
      </c>
      <c r="R126" s="1">
        <f>_xll.ciqfunctions.udf.CIQ($B126, "IQ_TOTAL_EQUITY", $D126,,,,  "USD")</f>
        <v>31583</v>
      </c>
      <c r="S126" s="1">
        <f>_xll.ciqfunctions.udf.CIQ($B126, "IQ_TOTAL_OUTSTANDING_FILING_DATE", $D126,,,,  "USD")</f>
        <v>3100.5228299999999</v>
      </c>
      <c r="T126" s="1">
        <f>_xll.ciqfunctions.udf.CIQ($B126, "IQ_TOTAL_DEBT", $D126,,,,  "USD")</f>
        <v>8873</v>
      </c>
      <c r="U126" s="1">
        <f>_xll.ciqfunctions.udf.CIQ($B126, "IQ_PREF_DIV_OTHER",$D126,,,,  "USD")</f>
        <v>-5</v>
      </c>
      <c r="V126" s="1">
        <f>_xll.ciqfunctions.udf.CIQ($B126, "IQ_COGS",$D126,,,,  "USD")</f>
        <v>12872</v>
      </c>
      <c r="W126" s="1">
        <f>_xll.ciqfunctions.udf.CIQ($B126, "IQ_AP",$D126,,,,  "USD")</f>
        <v>10025</v>
      </c>
      <c r="X126" s="1">
        <f>_xll.ciqfunctions.udf.CIQ($B126, "IQ_AR", $D126,,,,  "USD")</f>
        <v>1986</v>
      </c>
      <c r="Y126" s="1">
        <f>_xll.ciqfunctions.udf.CIQ($B126, "IQ_INVENTORY", $D126,,,,  "USD")</f>
        <v>5757</v>
      </c>
      <c r="Z126">
        <f>_xll.ciqfunctions.udf.CIQ($B126, "IQ_SGA", $D126,,,,  "USD")</f>
        <v>1494</v>
      </c>
      <c r="AA126">
        <f>_xll.ciqfunctions.udf.CIQ($B126, "IQ_TOTAL_REV_1YR_ANN_GROWTH", $D126,,,,  "USD")</f>
        <v>64.919899999999998</v>
      </c>
      <c r="AB126">
        <f>_xll.ciqfunctions.udf.CIQ($B126, "IQ_DA", $D126,,,,  "USD")</f>
        <v>0</v>
      </c>
      <c r="AC126">
        <f>_xll.ciqfunctions.udf.CIQ($B126, "IQ_NET_INTEREST_EXP",$D126,,,,  "USD")</f>
        <v>-58</v>
      </c>
      <c r="AD126">
        <f>_xll.ciqfunctions.udf.CIQ($B126, "IQ_NET_WORKING_CAP",$D126,,,,  "USD")</f>
        <v>-8355</v>
      </c>
      <c r="AE126">
        <f>_xll.ciqfunctions.udf.CIQ($B126, "IQ_CAPEX",$D126,,,,  "USD")</f>
        <v>-1814</v>
      </c>
      <c r="AF126" s="1" t="str">
        <f>_xll.ciqfunctions.udf.CIQ($B126, "IQ_CEO_NAME", $D126,,,,  "USD")</f>
        <v>Musk, Elon</v>
      </c>
      <c r="AG126">
        <f>_xll.ciqfunctions.udf.CIQ($B126, "IQ_INC_TAX",$D126,,,,  "USD")</f>
        <v>292</v>
      </c>
      <c r="AH126">
        <f>_xll.ciqfunctions.udf.CIQ($B126, "IQ_EFFECT_TAX_RATE",$D126,,,,  "USD")</f>
        <v>11.0815</v>
      </c>
    </row>
    <row r="127" spans="1:34" x14ac:dyDescent="0.25">
      <c r="A127" t="str">
        <f>_xll.ciqfunctions.udf.CIQ(B127,"IQ_COMPANY_NAME",A$1)</f>
        <v>Tesla, Inc.</v>
      </c>
      <c r="B127" t="s">
        <v>5</v>
      </c>
      <c r="C127" s="1" t="str">
        <f>_xll.ciqfunctions.udf.CIQ($B127, "IQ_INDUSTRY",$D127,,,, "USD")</f>
        <v>Automobiles</v>
      </c>
      <c r="D127" s="2" t="str">
        <f t="shared" ref="D127:D190" si="1">D67</f>
        <v>CQ32021</v>
      </c>
      <c r="E127" s="1">
        <f>_xll.ciqfunctions.udf.CIQ($B127, "IQ_TOTAL_REV", $D127,,,, "USD")</f>
        <v>13757</v>
      </c>
      <c r="F127" s="1">
        <f>_xll.ciqfunctions.udf.CIQ($B127, "IQ_NI",$D127,,,,  "USD")</f>
        <v>1618</v>
      </c>
      <c r="G127" s="1">
        <f>_xll.ciqfunctions.udf.CIQ($B127, "IQ_CASH_EQUIV", $D127,,,,  "USD")</f>
        <v>16065</v>
      </c>
      <c r="H127" s="1">
        <f>_xll.ciqfunctions.udf.CIQ($B127, "IQ_CASH_ST_INVEST", $D127,,,,  "USD")</f>
        <v>16095</v>
      </c>
      <c r="I127" s="1">
        <f>_xll.ciqfunctions.udf.CIQ($B127, "IQ_TOTAL_CA", $D127,,,,  "USD")</f>
        <v>25002</v>
      </c>
      <c r="J127" s="1">
        <f>_xll.ciqfunctions.udf.CIQ($B127, "IQ_TOTAL_ASSETS",$D127,,,,  "USD")</f>
        <v>57834</v>
      </c>
      <c r="K127" s="1">
        <f>_xll.ciqfunctions.udf.CIQ($B127, "IQ_TOTAL_CL", $D127,,,,  "USD")</f>
        <v>18051</v>
      </c>
      <c r="L127" s="1">
        <f>_xll.ciqfunctions.udf.CIQ($B127, "IQ_TOTAL_LIAB", $D127,,,,  "USD")</f>
        <v>29340</v>
      </c>
      <c r="M127" s="1">
        <f>_xll.ciqfunctions.udf.CIQ($B127, "IQ_PREF_EQUITY",$D127,,,,  "USD")</f>
        <v>0</v>
      </c>
      <c r="N127" s="1">
        <f>_xll.ciqfunctions.udf.CIQ($B127, "IQ_TOTAL_COMMON_EQUITY",$D127,,,,  "USD")</f>
        <v>27053</v>
      </c>
      <c r="O127" s="1">
        <f>_xll.ciqfunctions.udf.CIQ($B127, "IQ_APIC", $D127,,,,  "USD")</f>
        <v>28922</v>
      </c>
      <c r="P127" s="1">
        <f>_xll.ciqfunctions.udf.CIQ($B127, "IQ_TOTAL_ASSETS", $D127,,,,  "USD")</f>
        <v>57834</v>
      </c>
      <c r="Q127" s="1">
        <f>_xll.ciqfunctions.udf.CIQ($B127, "IQ_RE", $D127,,,,  "USD")</f>
        <v>-1990</v>
      </c>
      <c r="R127" s="1">
        <f>_xll.ciqfunctions.udf.CIQ($B127, "IQ_TOTAL_EQUITY", $D127,,,,  "USD")</f>
        <v>28494</v>
      </c>
      <c r="S127" s="1">
        <f>_xll.ciqfunctions.udf.CIQ($B127, "IQ_TOTAL_OUTSTANDING_FILING_DATE", $D127,,,,  "USD")</f>
        <v>3012.7945599999998</v>
      </c>
      <c r="T127" s="1">
        <f>_xll.ciqfunctions.udf.CIQ($B127, "IQ_TOTAL_DEBT", $D127,,,,  "USD")</f>
        <v>10158</v>
      </c>
      <c r="U127" s="1">
        <f>_xll.ciqfunctions.udf.CIQ($B127, "IQ_PREF_DIV_OTHER",$D127,,,,  "USD")</f>
        <v>0</v>
      </c>
      <c r="V127" s="1">
        <f>_xll.ciqfunctions.udf.CIQ($B127, "IQ_COGS",$D127,,,,  "USD")</f>
        <v>10097</v>
      </c>
      <c r="W127" s="1">
        <f>_xll.ciqfunctions.udf.CIQ($B127, "IQ_AP",$D127,,,,  "USD")</f>
        <v>8260</v>
      </c>
      <c r="X127" s="1">
        <f>_xll.ciqfunctions.udf.CIQ($B127, "IQ_AR", $D127,,,,  "USD")</f>
        <v>2000</v>
      </c>
      <c r="Y127" s="1">
        <f>_xll.ciqfunctions.udf.CIQ($B127, "IQ_INVENTORY", $D127,,,,  "USD")</f>
        <v>5199</v>
      </c>
      <c r="Z127">
        <f>_xll.ciqfunctions.udf.CIQ($B127, "IQ_SGA", $D127,,,,  "USD")</f>
        <v>994</v>
      </c>
      <c r="AA127">
        <f>_xll.ciqfunctions.udf.CIQ($B127, "IQ_TOTAL_REV_1YR_ANN_GROWTH", $D127,,,,  "USD")</f>
        <v>56.846400000000003</v>
      </c>
      <c r="AB127">
        <f>_xll.ciqfunctions.udf.CIQ($B127, "IQ_DA", $D127,,,,  "USD")</f>
        <v>0</v>
      </c>
      <c r="AC127">
        <f>_xll.ciqfunctions.udf.CIQ($B127, "IQ_NET_INTEREST_EXP",$D127,,,,  "USD")</f>
        <v>-115</v>
      </c>
      <c r="AD127">
        <f>_xll.ciqfunctions.udf.CIQ($B127, "IQ_NET_WORKING_CAP",$D127,,,,  "USD")</f>
        <v>-7085</v>
      </c>
      <c r="AE127">
        <f>_xll.ciqfunctions.udf.CIQ($B127, "IQ_CAPEX",$D127,,,,  "USD")</f>
        <v>-1825</v>
      </c>
      <c r="AF127" s="1" t="str">
        <f>_xll.ciqfunctions.udf.CIQ($B127, "IQ_CEO_NAME", $D127,,,,  "USD")</f>
        <v>Musk, Elon</v>
      </c>
      <c r="AG127">
        <f>_xll.ciqfunctions.udf.CIQ($B127, "IQ_INC_TAX",$D127,,,,  "USD")</f>
        <v>223</v>
      </c>
      <c r="AH127">
        <f>_xll.ciqfunctions.udf.CIQ($B127, "IQ_EFFECT_TAX_RATE",$D127,,,,  "USD")</f>
        <v>11.849</v>
      </c>
    </row>
    <row r="128" spans="1:34" x14ac:dyDescent="0.25">
      <c r="A128" t="str">
        <f>_xll.ciqfunctions.udf.CIQ(B128,"IQ_COMPANY_NAME",A$1)</f>
        <v>Tesla, Inc.</v>
      </c>
      <c r="B128" t="s">
        <v>5</v>
      </c>
      <c r="C128" s="1" t="str">
        <f>_xll.ciqfunctions.udf.CIQ($B128, "IQ_INDUSTRY",$D128,,,, "USD")</f>
        <v>Automobiles</v>
      </c>
      <c r="D128" s="2" t="str">
        <f t="shared" si="1"/>
        <v>CQ22021</v>
      </c>
      <c r="E128" s="1">
        <f>_xll.ciqfunctions.udf.CIQ($B128, "IQ_TOTAL_REV", $D128,,,, "USD")</f>
        <v>11958</v>
      </c>
      <c r="F128" s="1">
        <f>_xll.ciqfunctions.udf.CIQ($B128, "IQ_NI",$D128,,,,  "USD")</f>
        <v>1142</v>
      </c>
      <c r="G128" s="1">
        <f>_xll.ciqfunctions.udf.CIQ($B128, "IQ_CASH_EQUIV", $D128,,,,  "USD")</f>
        <v>16229</v>
      </c>
      <c r="H128" s="1">
        <f>_xll.ciqfunctions.udf.CIQ($B128, "IQ_CASH_ST_INVEST", $D128,,,,  "USD")</f>
        <v>16229</v>
      </c>
      <c r="I128" s="1">
        <f>_xll.ciqfunctions.udf.CIQ($B128, "IQ_TOTAL_CA", $D128,,,,  "USD")</f>
        <v>24693</v>
      </c>
      <c r="J128" s="1">
        <f>_xll.ciqfunctions.udf.CIQ($B128, "IQ_TOTAL_ASSETS",$D128,,,,  "USD")</f>
        <v>55146</v>
      </c>
      <c r="K128" s="1">
        <f>_xll.ciqfunctions.udf.CIQ($B128, "IQ_TOTAL_CL", $D128,,,,  "USD")</f>
        <v>16371</v>
      </c>
      <c r="L128" s="1">
        <f>_xll.ciqfunctions.udf.CIQ($B128, "IQ_TOTAL_LIAB", $D128,,,,  "USD")</f>
        <v>28896</v>
      </c>
      <c r="M128" s="1">
        <f>_xll.ciqfunctions.udf.CIQ($B128, "IQ_PREF_EQUITY",$D128,,,,  "USD")</f>
        <v>0</v>
      </c>
      <c r="N128" s="1">
        <f>_xll.ciqfunctions.udf.CIQ($B128, "IQ_TOTAL_COMMON_EQUITY",$D128,,,,  "USD")</f>
        <v>24804</v>
      </c>
      <c r="O128" s="1">
        <f>_xll.ciqfunctions.udf.CIQ($B128, "IQ_APIC", $D128,,,,  "USD")</f>
        <v>28205</v>
      </c>
      <c r="P128" s="1">
        <f>_xll.ciqfunctions.udf.CIQ($B128, "IQ_TOTAL_ASSETS", $D128,,,,  "USD")</f>
        <v>55146</v>
      </c>
      <c r="Q128" s="1">
        <f>_xll.ciqfunctions.udf.CIQ($B128, "IQ_RE", $D128,,,,  "USD")</f>
        <v>-3608</v>
      </c>
      <c r="R128" s="1">
        <f>_xll.ciqfunctions.udf.CIQ($B128, "IQ_TOTAL_EQUITY", $D128,,,,  "USD")</f>
        <v>26250</v>
      </c>
      <c r="S128" s="1">
        <f>_xll.ciqfunctions.udf.CIQ($B128, "IQ_TOTAL_OUTSTANDING_FILING_DATE", $D128,,,,  "USD")</f>
        <v>2970.04547</v>
      </c>
      <c r="T128" s="1">
        <f>_xll.ciqfunctions.udf.CIQ($B128, "IQ_TOTAL_DEBT", $D128,,,,  "USD")</f>
        <v>11170</v>
      </c>
      <c r="U128" s="1">
        <f>_xll.ciqfunctions.udf.CIQ($B128, "IQ_PREF_DIV_OTHER",$D128,,,,  "USD")</f>
        <v>0</v>
      </c>
      <c r="V128" s="1">
        <f>_xll.ciqfunctions.udf.CIQ($B128, "IQ_COGS",$D128,,,,  "USD")</f>
        <v>9074</v>
      </c>
      <c r="W128" s="1">
        <f>_xll.ciqfunctions.udf.CIQ($B128, "IQ_AP",$D128,,,,  "USD")</f>
        <v>7558</v>
      </c>
      <c r="X128" s="1">
        <f>_xll.ciqfunctions.udf.CIQ($B128, "IQ_AR", $D128,,,,  "USD")</f>
        <v>2159</v>
      </c>
      <c r="Y128" s="1">
        <f>_xll.ciqfunctions.udf.CIQ($B128, "IQ_INVENTORY", $D128,,,,  "USD")</f>
        <v>4733</v>
      </c>
      <c r="Z128">
        <f>_xll.ciqfunctions.udf.CIQ($B128, "IQ_SGA", $D128,,,,  "USD")</f>
        <v>973</v>
      </c>
      <c r="AA128">
        <f>_xll.ciqfunctions.udf.CIQ($B128, "IQ_TOTAL_REV_1YR_ANN_GROWTH", $D128,,,,  "USD")</f>
        <v>98.1113</v>
      </c>
      <c r="AB128">
        <f>_xll.ciqfunctions.udf.CIQ($B128, "IQ_DA", $D128,,,,  "USD")</f>
        <v>0</v>
      </c>
      <c r="AC128">
        <f>_xll.ciqfunctions.udf.CIQ($B128, "IQ_NET_INTEREST_EXP",$D128,,,,  "USD")</f>
        <v>-73</v>
      </c>
      <c r="AD128">
        <f>_xll.ciqfunctions.udf.CIQ($B128, "IQ_NET_WORKING_CAP",$D128,,,,  "USD")</f>
        <v>-6052</v>
      </c>
      <c r="AE128">
        <f>_xll.ciqfunctions.udf.CIQ($B128, "IQ_CAPEX",$D128,,,,  "USD")</f>
        <v>-1515</v>
      </c>
      <c r="AF128" s="1" t="str">
        <f>_xll.ciqfunctions.udf.CIQ($B128, "IQ_CEO_NAME", $D128,,,,  "USD")</f>
        <v>Musk, Elon</v>
      </c>
      <c r="AG128">
        <f>_xll.ciqfunctions.udf.CIQ($B128, "IQ_INC_TAX",$D128,,,,  "USD")</f>
        <v>115</v>
      </c>
      <c r="AH128">
        <f>_xll.ciqfunctions.udf.CIQ($B128, "IQ_EFFECT_TAX_RATE",$D128,,,,  "USD")</f>
        <v>8.8940000000000001</v>
      </c>
    </row>
    <row r="129" spans="1:34" x14ac:dyDescent="0.25">
      <c r="A129" t="str">
        <f>_xll.ciqfunctions.udf.CIQ(B129,"IQ_COMPANY_NAME",A$1)</f>
        <v>Tesla, Inc.</v>
      </c>
      <c r="B129" t="s">
        <v>5</v>
      </c>
      <c r="C129" s="1" t="str">
        <f>_xll.ciqfunctions.udf.CIQ($B129, "IQ_INDUSTRY",$D129,,,, "USD")</f>
        <v>Automobiles</v>
      </c>
      <c r="D129" s="2" t="str">
        <f t="shared" si="1"/>
        <v>CQ12021</v>
      </c>
      <c r="E129" s="1">
        <f>_xll.ciqfunctions.udf.CIQ($B129, "IQ_TOTAL_REV", $D129,,,, "USD")</f>
        <v>10389</v>
      </c>
      <c r="F129" s="1">
        <f>_xll.ciqfunctions.udf.CIQ($B129, "IQ_NI",$D129,,,,  "USD")</f>
        <v>438</v>
      </c>
      <c r="G129" s="1">
        <f>_xll.ciqfunctions.udf.CIQ($B129, "IQ_CASH_EQUIV", $D129,,,,  "USD")</f>
        <v>17141</v>
      </c>
      <c r="H129" s="1">
        <f>_xll.ciqfunctions.udf.CIQ($B129, "IQ_CASH_ST_INVEST", $D129,,,,  "USD")</f>
        <v>17141</v>
      </c>
      <c r="I129" s="1">
        <f>_xll.ciqfunctions.udf.CIQ($B129, "IQ_TOTAL_CA", $D129,,,,  "USD")</f>
        <v>24705</v>
      </c>
      <c r="J129" s="1">
        <f>_xll.ciqfunctions.udf.CIQ($B129, "IQ_TOTAL_ASSETS",$D129,,,,  "USD")</f>
        <v>52972</v>
      </c>
      <c r="K129" s="1">
        <f>_xll.ciqfunctions.udf.CIQ($B129, "IQ_TOTAL_CL", $D129,,,,  "USD")</f>
        <v>14877</v>
      </c>
      <c r="L129" s="1">
        <f>_xll.ciqfunctions.udf.CIQ($B129, "IQ_TOTAL_LIAB", $D129,,,,  "USD")</f>
        <v>28507</v>
      </c>
      <c r="M129" s="1">
        <f>_xll.ciqfunctions.udf.CIQ($B129, "IQ_PREF_EQUITY",$D129,,,,  "USD")</f>
        <v>0</v>
      </c>
      <c r="N129" s="1">
        <f>_xll.ciqfunctions.udf.CIQ($B129, "IQ_TOTAL_COMMON_EQUITY",$D129,,,,  "USD")</f>
        <v>23017</v>
      </c>
      <c r="O129" s="1">
        <f>_xll.ciqfunctions.udf.CIQ($B129, "IQ_APIC", $D129,,,,  "USD")</f>
        <v>27623</v>
      </c>
      <c r="P129" s="1">
        <f>_xll.ciqfunctions.udf.CIQ($B129, "IQ_TOTAL_ASSETS", $D129,,,,  "USD")</f>
        <v>52972</v>
      </c>
      <c r="Q129" s="1">
        <f>_xll.ciqfunctions.udf.CIQ($B129, "IQ_RE", $D129,,,,  "USD")</f>
        <v>-4750</v>
      </c>
      <c r="R129" s="1">
        <f>_xll.ciqfunctions.udf.CIQ($B129, "IQ_TOTAL_EQUITY", $D129,,,,  "USD")</f>
        <v>24465</v>
      </c>
      <c r="S129" s="1">
        <f>_xll.ciqfunctions.udf.CIQ($B129, "IQ_TOTAL_OUTSTANDING_FILING_DATE", $D129,,,,  "USD")</f>
        <v>2889.99134</v>
      </c>
      <c r="T129" s="1">
        <f>_xll.ciqfunctions.udf.CIQ($B129, "IQ_TOTAL_DEBT", $D129,,,,  "USD")</f>
        <v>12511</v>
      </c>
      <c r="U129" s="1">
        <f>_xll.ciqfunctions.udf.CIQ($B129, "IQ_PREF_DIV_OTHER",$D129,,,,  "USD")</f>
        <v>0</v>
      </c>
      <c r="V129" s="1">
        <f>_xll.ciqfunctions.udf.CIQ($B129, "IQ_COGS",$D129,,,,  "USD")</f>
        <v>8174</v>
      </c>
      <c r="W129" s="1">
        <f>_xll.ciqfunctions.udf.CIQ($B129, "IQ_AP",$D129,,,,  "USD")</f>
        <v>6648</v>
      </c>
      <c r="X129" s="1">
        <f>_xll.ciqfunctions.udf.CIQ($B129, "IQ_AR", $D129,,,,  "USD")</f>
        <v>1913</v>
      </c>
      <c r="Y129" s="1">
        <f>_xll.ciqfunctions.udf.CIQ($B129, "IQ_INVENTORY", $D129,,,,  "USD")</f>
        <v>4132</v>
      </c>
      <c r="Z129">
        <f>_xll.ciqfunctions.udf.CIQ($B129, "IQ_SGA", $D129,,,,  "USD")</f>
        <v>1056</v>
      </c>
      <c r="AA129">
        <f>_xll.ciqfunctions.udf.CIQ($B129, "IQ_TOTAL_REV_1YR_ANN_GROWTH", $D129,,,,  "USD")</f>
        <v>73.5839</v>
      </c>
      <c r="AB129">
        <f>_xll.ciqfunctions.udf.CIQ($B129, "IQ_DA", $D129,,,,  "USD")</f>
        <v>0</v>
      </c>
      <c r="AC129">
        <f>_xll.ciqfunctions.udf.CIQ($B129, "IQ_NET_INTEREST_EXP",$D129,,,,  "USD")</f>
        <v>-89</v>
      </c>
      <c r="AD129">
        <f>_xll.ciqfunctions.udf.CIQ($B129, "IQ_NET_WORKING_CAP",$D129,,,,  "USD")</f>
        <v>-5185</v>
      </c>
      <c r="AE129">
        <f>_xll.ciqfunctions.udf.CIQ($B129, "IQ_CAPEX",$D129,,,,  "USD")</f>
        <v>-1360</v>
      </c>
      <c r="AF129" s="1" t="str">
        <f>_xll.ciqfunctions.udf.CIQ($B129, "IQ_CEO_NAME", $D129,,,,  "USD")</f>
        <v>Musk, Elon</v>
      </c>
      <c r="AG129">
        <f>_xll.ciqfunctions.udf.CIQ($B129, "IQ_INC_TAX",$D129,,,,  "USD")</f>
        <v>69</v>
      </c>
      <c r="AH129">
        <f>_xll.ciqfunctions.udf.CIQ($B129, "IQ_EFFECT_TAX_RATE",$D129,,,,  "USD")</f>
        <v>12.945499999999999</v>
      </c>
    </row>
    <row r="130" spans="1:34" x14ac:dyDescent="0.25">
      <c r="A130" t="str">
        <f>_xll.ciqfunctions.udf.CIQ(B130,"IQ_COMPANY_NAME",A$1)</f>
        <v>Tesla, Inc.</v>
      </c>
      <c r="B130" t="s">
        <v>5</v>
      </c>
      <c r="C130" s="1" t="str">
        <f>_xll.ciqfunctions.udf.CIQ($B130, "IQ_INDUSTRY",$D130,,,, "USD")</f>
        <v>Automobiles</v>
      </c>
      <c r="D130" s="2" t="str">
        <f t="shared" si="1"/>
        <v>CQ42020</v>
      </c>
      <c r="E130" s="1">
        <f>_xll.ciqfunctions.udf.CIQ($B130, "IQ_TOTAL_REV", $D130,,,, "USD")</f>
        <v>10744</v>
      </c>
      <c r="F130" s="1">
        <f>_xll.ciqfunctions.udf.CIQ($B130, "IQ_NI",$D130,,,,  "USD")</f>
        <v>270</v>
      </c>
      <c r="G130" s="1">
        <f>_xll.ciqfunctions.udf.CIQ($B130, "IQ_CASH_EQUIV", $D130,,,,  "USD")</f>
        <v>19384</v>
      </c>
      <c r="H130" s="1">
        <f>_xll.ciqfunctions.udf.CIQ($B130, "IQ_CASH_ST_INVEST", $D130,,,,  "USD")</f>
        <v>19384</v>
      </c>
      <c r="I130" s="1">
        <f>_xll.ciqfunctions.udf.CIQ($B130, "IQ_TOTAL_CA", $D130,,,,  "USD")</f>
        <v>26717</v>
      </c>
      <c r="J130" s="1">
        <f>_xll.ciqfunctions.udf.CIQ($B130, "IQ_TOTAL_ASSETS",$D130,,,,  "USD")</f>
        <v>52148</v>
      </c>
      <c r="K130" s="1">
        <f>_xll.ciqfunctions.udf.CIQ($B130, "IQ_TOTAL_CL", $D130,,,,  "USD")</f>
        <v>14248</v>
      </c>
      <c r="L130" s="1">
        <f>_xll.ciqfunctions.udf.CIQ($B130, "IQ_TOTAL_LIAB", $D130,,,,  "USD")</f>
        <v>28469</v>
      </c>
      <c r="M130" s="1">
        <f>_xll.ciqfunctions.udf.CIQ($B130, "IQ_PREF_EQUITY",$D130,,,,  "USD")</f>
        <v>0</v>
      </c>
      <c r="N130" s="1">
        <f>_xll.ciqfunctions.udf.CIQ($B130, "IQ_TOTAL_COMMON_EQUITY",$D130,,,,  "USD")</f>
        <v>22225</v>
      </c>
      <c r="O130" s="1">
        <f>_xll.ciqfunctions.udf.CIQ($B130, "IQ_APIC", $D130,,,,  "USD")</f>
        <v>27260</v>
      </c>
      <c r="P130" s="1">
        <f>_xll.ciqfunctions.udf.CIQ($B130, "IQ_TOTAL_ASSETS", $D130,,,,  "USD")</f>
        <v>52148</v>
      </c>
      <c r="Q130" s="1">
        <f>_xll.ciqfunctions.udf.CIQ($B130, "IQ_RE", $D130,,,,  "USD")</f>
        <v>-5399</v>
      </c>
      <c r="R130" s="1">
        <f>_xll.ciqfunctions.udf.CIQ($B130, "IQ_TOTAL_EQUITY", $D130,,,,  "USD")</f>
        <v>23679</v>
      </c>
      <c r="S130" s="1">
        <f>_xll.ciqfunctions.udf.CIQ($B130, "IQ_TOTAL_OUTSTANDING_FILING_DATE", $D130,,,,  "USD")</f>
        <v>2879.5605099999998</v>
      </c>
      <c r="T130" s="1">
        <f>_xll.ciqfunctions.udf.CIQ($B130, "IQ_TOTAL_DEBT", $D130,,,,  "USD")</f>
        <v>13337</v>
      </c>
      <c r="U130" s="1">
        <f>_xll.ciqfunctions.udf.CIQ($B130, "IQ_PREF_DIV_OTHER",$D130,,,,  "USD")</f>
        <v>0</v>
      </c>
      <c r="V130" s="1">
        <f>_xll.ciqfunctions.udf.CIQ($B130, "IQ_COGS",$D130,,,,  "USD")</f>
        <v>8678</v>
      </c>
      <c r="W130" s="1">
        <f>_xll.ciqfunctions.udf.CIQ($B130, "IQ_AP",$D130,,,,  "USD")</f>
        <v>6051</v>
      </c>
      <c r="X130" s="1">
        <f>_xll.ciqfunctions.udf.CIQ($B130, "IQ_AR", $D130,,,,  "USD")</f>
        <v>1903</v>
      </c>
      <c r="Y130" s="1">
        <f>_xll.ciqfunctions.udf.CIQ($B130, "IQ_INVENTORY", $D130,,,,  "USD")</f>
        <v>4101</v>
      </c>
      <c r="Z130">
        <f>_xll.ciqfunctions.udf.CIQ($B130, "IQ_SGA", $D130,,,,  "USD")</f>
        <v>969</v>
      </c>
      <c r="AA130">
        <f>_xll.ciqfunctions.udf.CIQ($B130, "IQ_TOTAL_REV_1YR_ANN_GROWTH", $D130,,,,  "USD")</f>
        <v>45.503700000000002</v>
      </c>
      <c r="AB130">
        <f>_xll.ciqfunctions.udf.CIQ($B130, "IQ_DA", $D130,,,,  "USD")</f>
        <v>0</v>
      </c>
      <c r="AC130">
        <f>_xll.ciqfunctions.udf.CIQ($B130, "IQ_NET_INTEREST_EXP",$D130,,,,  "USD")</f>
        <v>-235</v>
      </c>
      <c r="AD130">
        <f>_xll.ciqfunctions.udf.CIQ($B130, "IQ_NET_WORKING_CAP",$D130,,,,  "USD")</f>
        <v>-4497</v>
      </c>
      <c r="AE130">
        <f>_xll.ciqfunctions.udf.CIQ($B130, "IQ_CAPEX",$D130,,,,  "USD")</f>
        <v>-1164</v>
      </c>
      <c r="AF130" s="1" t="str">
        <f>_xll.ciqfunctions.udf.CIQ($B130, "IQ_CEO_NAME", $D130,,,,  "USD")</f>
        <v>Musk, Elon</v>
      </c>
      <c r="AG130">
        <f>_xll.ciqfunctions.udf.CIQ($B130, "IQ_INC_TAX",$D130,,,,  "USD")</f>
        <v>83</v>
      </c>
      <c r="AH130">
        <f>_xll.ciqfunctions.udf.CIQ($B130, "IQ_EFFECT_TAX_RATE",$D130,,,,  "USD")</f>
        <v>21.899699999999999</v>
      </c>
    </row>
    <row r="131" spans="1:34" x14ac:dyDescent="0.25">
      <c r="A131" t="str">
        <f>_xll.ciqfunctions.udf.CIQ(B131,"IQ_COMPANY_NAME",A$1)</f>
        <v>Tesla, Inc.</v>
      </c>
      <c r="B131" t="s">
        <v>5</v>
      </c>
      <c r="C131" s="1" t="str">
        <f>_xll.ciqfunctions.udf.CIQ($B131, "IQ_INDUSTRY",$D131,,,, "USD")</f>
        <v>Automobiles</v>
      </c>
      <c r="D131" s="2" t="str">
        <f t="shared" si="1"/>
        <v>CQ32020</v>
      </c>
      <c r="E131" s="1">
        <f>_xll.ciqfunctions.udf.CIQ($B131, "IQ_TOTAL_REV", $D131,,,, "USD")</f>
        <v>8771</v>
      </c>
      <c r="F131" s="1">
        <f>_xll.ciqfunctions.udf.CIQ($B131, "IQ_NI",$D131,,,,  "USD")</f>
        <v>331</v>
      </c>
      <c r="G131" s="1">
        <f>_xll.ciqfunctions.udf.CIQ($B131, "IQ_CASH_EQUIV", $D131,,,,  "USD")</f>
        <v>14531</v>
      </c>
      <c r="H131" s="1">
        <f>_xll.ciqfunctions.udf.CIQ($B131, "IQ_CASH_ST_INVEST", $D131,,,,  "USD")</f>
        <v>14531</v>
      </c>
      <c r="I131" s="1">
        <f>_xll.ciqfunctions.udf.CIQ($B131, "IQ_TOTAL_CA", $D131,,,,  "USD")</f>
        <v>21744</v>
      </c>
      <c r="J131" s="1">
        <f>_xll.ciqfunctions.udf.CIQ($B131, "IQ_TOTAL_ASSETS",$D131,,,,  "USD")</f>
        <v>45691</v>
      </c>
      <c r="K131" s="1">
        <f>_xll.ciqfunctions.udf.CIQ($B131, "IQ_TOTAL_CL", $D131,,,,  "USD")</f>
        <v>13302</v>
      </c>
      <c r="L131" s="1">
        <f>_xll.ciqfunctions.udf.CIQ($B131, "IQ_TOTAL_LIAB", $D131,,,,  "USD")</f>
        <v>28191</v>
      </c>
      <c r="M131" s="1">
        <f>_xll.ciqfunctions.udf.CIQ($B131, "IQ_PREF_EQUITY",$D131,,,,  "USD")</f>
        <v>0</v>
      </c>
      <c r="N131" s="1">
        <f>_xll.ciqfunctions.udf.CIQ($B131, "IQ_TOTAL_COMMON_EQUITY",$D131,,,,  "USD")</f>
        <v>16031</v>
      </c>
      <c r="O131" s="1">
        <f>_xll.ciqfunctions.udf.CIQ($B131, "IQ_APIC", $D131,,,,  "USD")</f>
        <v>21574</v>
      </c>
      <c r="P131" s="1">
        <f>_xll.ciqfunctions.udf.CIQ($B131, "IQ_TOTAL_ASSETS", $D131,,,,  "USD")</f>
        <v>45691</v>
      </c>
      <c r="Q131" s="1">
        <f>_xll.ciqfunctions.udf.CIQ($B131, "IQ_RE", $D131,,,,  "USD")</f>
        <v>-5669</v>
      </c>
      <c r="R131" s="1">
        <f>_xll.ciqfunctions.udf.CIQ($B131, "IQ_TOTAL_EQUITY", $D131,,,,  "USD")</f>
        <v>17500</v>
      </c>
      <c r="S131" s="1">
        <f>_xll.ciqfunctions.udf.CIQ($B131, "IQ_TOTAL_OUTSTANDING_FILING_DATE", $D131,,,,  "USD")</f>
        <v>2843.7022000000002</v>
      </c>
      <c r="T131" s="1">
        <f>_xll.ciqfunctions.udf.CIQ($B131, "IQ_TOTAL_DEBT", $D131,,,,  "USD")</f>
        <v>15163</v>
      </c>
      <c r="U131" s="1">
        <f>_xll.ciqfunctions.udf.CIQ($B131, "IQ_PREF_DIV_OTHER",$D131,,,,  "USD")</f>
        <v>31</v>
      </c>
      <c r="V131" s="1">
        <f>_xll.ciqfunctions.udf.CIQ($B131, "IQ_COGS",$D131,,,,  "USD")</f>
        <v>6708</v>
      </c>
      <c r="W131" s="1">
        <f>_xll.ciqfunctions.udf.CIQ($B131, "IQ_AP",$D131,,,,  "USD")</f>
        <v>4958</v>
      </c>
      <c r="X131" s="1">
        <f>_xll.ciqfunctions.udf.CIQ($B131, "IQ_AR", $D131,,,,  "USD")</f>
        <v>1766</v>
      </c>
      <c r="Y131" s="1">
        <f>_xll.ciqfunctions.udf.CIQ($B131, "IQ_INVENTORY", $D131,,,,  "USD")</f>
        <v>4218</v>
      </c>
      <c r="Z131">
        <f>_xll.ciqfunctions.udf.CIQ($B131, "IQ_SGA", $D131,,,,  "USD")</f>
        <v>931</v>
      </c>
      <c r="AA131">
        <f>_xll.ciqfunctions.udf.CIQ($B131, "IQ_TOTAL_REV_1YR_ANN_GROWTH", $D131,,,,  "USD")</f>
        <v>39.155900000000003</v>
      </c>
      <c r="AB131">
        <f>_xll.ciqfunctions.udf.CIQ($B131, "IQ_DA", $D131,,,,  "USD")</f>
        <v>0</v>
      </c>
      <c r="AC131">
        <f>_xll.ciqfunctions.udf.CIQ($B131, "IQ_NET_INTEREST_EXP",$D131,,,,  "USD")</f>
        <v>-156</v>
      </c>
      <c r="AD131">
        <f>_xll.ciqfunctions.udf.CIQ($B131, "IQ_NET_WORKING_CAP",$D131,,,,  "USD")</f>
        <v>-2664</v>
      </c>
      <c r="AE131">
        <f>_xll.ciqfunctions.udf.CIQ($B131, "IQ_CAPEX",$D131,,,,  "USD")</f>
        <v>-1021</v>
      </c>
      <c r="AF131" s="1" t="str">
        <f>_xll.ciqfunctions.udf.CIQ($B131, "IQ_CEO_NAME", $D131,,,,  "USD")</f>
        <v>Musk, Elon</v>
      </c>
      <c r="AG131">
        <f>_xll.ciqfunctions.udf.CIQ($B131, "IQ_INC_TAX",$D131,,,,  "USD")</f>
        <v>186</v>
      </c>
      <c r="AH131">
        <f>_xll.ciqfunctions.udf.CIQ($B131, "IQ_EFFECT_TAX_RATE",$D131,,,,  "USD")</f>
        <v>33.513500000000001</v>
      </c>
    </row>
    <row r="132" spans="1:34" x14ac:dyDescent="0.25">
      <c r="A132" t="str">
        <f>_xll.ciqfunctions.udf.CIQ(B132,"IQ_COMPANY_NAME",A$1)</f>
        <v>Tesla, Inc.</v>
      </c>
      <c r="B132" t="s">
        <v>5</v>
      </c>
      <c r="C132" s="1" t="str">
        <f>_xll.ciqfunctions.udf.CIQ($B132, "IQ_INDUSTRY",$D132,,,, "USD")</f>
        <v>Automobiles</v>
      </c>
      <c r="D132" s="2" t="str">
        <f t="shared" si="1"/>
        <v>CQ22020</v>
      </c>
      <c r="E132" s="1">
        <f>_xll.ciqfunctions.udf.CIQ($B132, "IQ_TOTAL_REV", $D132,,,, "USD")</f>
        <v>6036</v>
      </c>
      <c r="F132" s="1">
        <f>_xll.ciqfunctions.udf.CIQ($B132, "IQ_NI",$D132,,,,  "USD")</f>
        <v>104</v>
      </c>
      <c r="G132" s="1">
        <f>_xll.ciqfunctions.udf.CIQ($B132, "IQ_CASH_EQUIV", $D132,,,,  "USD")</f>
        <v>8615</v>
      </c>
      <c r="H132" s="1">
        <f>_xll.ciqfunctions.udf.CIQ($B132, "IQ_CASH_ST_INVEST", $D132,,,,  "USD")</f>
        <v>8615</v>
      </c>
      <c r="I132" s="1">
        <f>_xll.ciqfunctions.udf.CIQ($B132, "IQ_TOTAL_CA", $D132,,,,  "USD")</f>
        <v>15336</v>
      </c>
      <c r="J132" s="1">
        <f>_xll.ciqfunctions.udf.CIQ($B132, "IQ_TOTAL_ASSETS",$D132,,,,  "USD")</f>
        <v>38135</v>
      </c>
      <c r="K132" s="1">
        <f>_xll.ciqfunctions.udf.CIQ($B132, "IQ_TOTAL_CL", $D132,,,,  "USD")</f>
        <v>12270</v>
      </c>
      <c r="L132" s="1">
        <f>_xll.ciqfunctions.udf.CIQ($B132, "IQ_TOTAL_LIAB", $D132,,,,  "USD")</f>
        <v>26798</v>
      </c>
      <c r="M132" s="1">
        <f>_xll.ciqfunctions.udf.CIQ($B132, "IQ_PREF_EQUITY",$D132,,,,  "USD")</f>
        <v>0</v>
      </c>
      <c r="N132" s="1">
        <f>_xll.ciqfunctions.udf.CIQ($B132, "IQ_TOTAL_COMMON_EQUITY",$D132,,,,  "USD")</f>
        <v>9855</v>
      </c>
      <c r="O132" s="1">
        <f>_xll.ciqfunctions.udf.CIQ($B132, "IQ_APIC", $D132,,,,  "USD")</f>
        <v>15895</v>
      </c>
      <c r="P132" s="1">
        <f>_xll.ciqfunctions.udf.CIQ($B132, "IQ_TOTAL_ASSETS", $D132,,,,  "USD")</f>
        <v>38135</v>
      </c>
      <c r="Q132" s="1">
        <f>_xll.ciqfunctions.udf.CIQ($B132, "IQ_RE", $D132,,,,  "USD")</f>
        <v>-6000</v>
      </c>
      <c r="R132" s="1">
        <f>_xll.ciqfunctions.udf.CIQ($B132, "IQ_TOTAL_EQUITY", $D132,,,,  "USD")</f>
        <v>11337</v>
      </c>
      <c r="S132" s="1">
        <f>_xll.ciqfunctions.udf.CIQ($B132, "IQ_TOTAL_OUTSTANDING_FILING_DATE", $D132,,,,  "USD")</f>
        <v>2795.42589</v>
      </c>
      <c r="T132" s="1">
        <f>_xll.ciqfunctions.udf.CIQ($B132, "IQ_TOTAL_DEBT", $D132,,,,  "USD")</f>
        <v>15477</v>
      </c>
      <c r="U132" s="1">
        <f>_xll.ciqfunctions.udf.CIQ($B132, "IQ_PREF_DIV_OTHER",$D132,,,,  "USD")</f>
        <v>0</v>
      </c>
      <c r="V132" s="1">
        <f>_xll.ciqfunctions.udf.CIQ($B132, "IQ_COGS",$D132,,,,  "USD")</f>
        <v>4769</v>
      </c>
      <c r="W132" s="1">
        <f>_xll.ciqfunctions.udf.CIQ($B132, "IQ_AP",$D132,,,,  "USD")</f>
        <v>3638</v>
      </c>
      <c r="X132" s="1">
        <f>_xll.ciqfunctions.udf.CIQ($B132, "IQ_AR", $D132,,,,  "USD")</f>
        <v>1495</v>
      </c>
      <c r="Y132" s="1">
        <f>_xll.ciqfunctions.udf.CIQ($B132, "IQ_INVENTORY", $D132,,,,  "USD")</f>
        <v>4018</v>
      </c>
      <c r="Z132">
        <f>_xll.ciqfunctions.udf.CIQ($B132, "IQ_SGA", $D132,,,,  "USD")</f>
        <v>661</v>
      </c>
      <c r="AA132">
        <f>_xll.ciqfunctions.udf.CIQ($B132, "IQ_TOTAL_REV_1YR_ANN_GROWTH", $D132,,,,  "USD")</f>
        <v>-4.9448999999999996</v>
      </c>
      <c r="AB132">
        <f>_xll.ciqfunctions.udf.CIQ($B132, "IQ_DA", $D132,,,,  "USD")</f>
        <v>0</v>
      </c>
      <c r="AC132">
        <f>_xll.ciqfunctions.udf.CIQ($B132, "IQ_NET_INTEREST_EXP",$D132,,,,  "USD")</f>
        <v>-165</v>
      </c>
      <c r="AD132">
        <f>_xll.ciqfunctions.udf.CIQ($B132, "IQ_NET_WORKING_CAP",$D132,,,,  "USD")</f>
        <v>-1590</v>
      </c>
      <c r="AE132">
        <f>_xll.ciqfunctions.udf.CIQ($B132, "IQ_CAPEX",$D132,,,,  "USD")</f>
        <v>-566</v>
      </c>
      <c r="AF132" s="1" t="str">
        <f>_xll.ciqfunctions.udf.CIQ($B132, "IQ_CEO_NAME", $D132,,,,  "USD")</f>
        <v>Musk, Elon</v>
      </c>
      <c r="AG132">
        <f>_xll.ciqfunctions.udf.CIQ($B132, "IQ_INC_TAX",$D132,,,,  "USD")</f>
        <v>21</v>
      </c>
      <c r="AH132">
        <f>_xll.ciqfunctions.udf.CIQ($B132, "IQ_EFFECT_TAX_RATE",$D132,,,,  "USD")</f>
        <v>14</v>
      </c>
    </row>
    <row r="133" spans="1:34" x14ac:dyDescent="0.25">
      <c r="A133" t="str">
        <f>_xll.ciqfunctions.udf.CIQ(B133,"IQ_COMPANY_NAME",A$1)</f>
        <v>Tesla, Inc.</v>
      </c>
      <c r="B133" t="s">
        <v>5</v>
      </c>
      <c r="C133" s="1" t="str">
        <f>_xll.ciqfunctions.udf.CIQ($B133, "IQ_INDUSTRY",$D133,,,, "USD")</f>
        <v>Automobiles</v>
      </c>
      <c r="D133" s="2" t="str">
        <f t="shared" si="1"/>
        <v>CQ12020</v>
      </c>
      <c r="E133" s="1">
        <f>_xll.ciqfunctions.udf.CIQ($B133, "IQ_TOTAL_REV", $D133,,,, "USD")</f>
        <v>5985</v>
      </c>
      <c r="F133" s="1">
        <f>_xll.ciqfunctions.udf.CIQ($B133, "IQ_NI",$D133,,,,  "USD")</f>
        <v>16</v>
      </c>
      <c r="G133" s="1">
        <f>_xll.ciqfunctions.udf.CIQ($B133, "IQ_CASH_EQUIV", $D133,,,,  "USD")</f>
        <v>8080</v>
      </c>
      <c r="H133" s="1">
        <f>_xll.ciqfunctions.udf.CIQ($B133, "IQ_CASH_ST_INVEST", $D133,,,,  "USD")</f>
        <v>8080</v>
      </c>
      <c r="I133" s="1">
        <f>_xll.ciqfunctions.udf.CIQ($B133, "IQ_TOTAL_CA", $D133,,,,  "USD")</f>
        <v>14893</v>
      </c>
      <c r="J133" s="1">
        <f>_xll.ciqfunctions.udf.CIQ($B133, "IQ_TOTAL_ASSETS",$D133,,,,  "USD")</f>
        <v>37250</v>
      </c>
      <c r="K133" s="1">
        <f>_xll.ciqfunctions.udf.CIQ($B133, "IQ_TOTAL_CL", $D133,,,,  "USD")</f>
        <v>11986</v>
      </c>
      <c r="L133" s="1">
        <f>_xll.ciqfunctions.udf.CIQ($B133, "IQ_TOTAL_LIAB", $D133,,,,  "USD")</f>
        <v>26578</v>
      </c>
      <c r="M133" s="1">
        <f>_xll.ciqfunctions.udf.CIQ($B133, "IQ_PREF_EQUITY",$D133,,,,  "USD")</f>
        <v>0</v>
      </c>
      <c r="N133" s="1">
        <f>_xll.ciqfunctions.udf.CIQ($B133, "IQ_TOTAL_COMMON_EQUITY",$D133,,,,  "USD")</f>
        <v>9173</v>
      </c>
      <c r="O133" s="1">
        <f>_xll.ciqfunctions.udf.CIQ($B133, "IQ_APIC", $D133,,,,  "USD")</f>
        <v>15390</v>
      </c>
      <c r="P133" s="1">
        <f>_xll.ciqfunctions.udf.CIQ($B133, "IQ_TOTAL_ASSETS", $D133,,,,  "USD")</f>
        <v>37250</v>
      </c>
      <c r="Q133" s="1">
        <f>_xll.ciqfunctions.udf.CIQ($B133, "IQ_RE", $D133,,,,  "USD")</f>
        <v>-6104</v>
      </c>
      <c r="R133" s="1">
        <f>_xll.ciqfunctions.udf.CIQ($B133, "IQ_TOTAL_EQUITY", $D133,,,,  "USD")</f>
        <v>10672</v>
      </c>
      <c r="S133" s="1">
        <f>_xll.ciqfunctions.udf.CIQ($B133, "IQ_TOTAL_OUTSTANDING_FILING_DATE", $D133,,,,  "USD")</f>
        <v>2780.5665800000002</v>
      </c>
      <c r="T133" s="1">
        <f>_xll.ciqfunctions.udf.CIQ($B133, "IQ_TOTAL_DEBT", $D133,,,,  "USD")</f>
        <v>15200</v>
      </c>
      <c r="U133" s="1">
        <f>_xll.ciqfunctions.udf.CIQ($B133, "IQ_PREF_DIV_OTHER",$D133,,,,  "USD")</f>
        <v>0</v>
      </c>
      <c r="V133" s="1">
        <f>_xll.ciqfunctions.udf.CIQ($B133, "IQ_COGS",$D133,,,,  "USD")</f>
        <v>4751</v>
      </c>
      <c r="W133" s="1">
        <f>_xll.ciqfunctions.udf.CIQ($B133, "IQ_AP",$D133,,,,  "USD")</f>
        <v>3970</v>
      </c>
      <c r="X133" s="1">
        <f>_xll.ciqfunctions.udf.CIQ($B133, "IQ_AR", $D133,,,,  "USD")</f>
        <v>1274</v>
      </c>
      <c r="Y133" s="1">
        <f>_xll.ciqfunctions.udf.CIQ($B133, "IQ_INVENTORY", $D133,,,,  "USD")</f>
        <v>4494</v>
      </c>
      <c r="Z133">
        <f>_xll.ciqfunctions.udf.CIQ($B133, "IQ_SGA", $D133,,,,  "USD")</f>
        <v>627</v>
      </c>
      <c r="AA133">
        <f>_xll.ciqfunctions.udf.CIQ($B133, "IQ_TOTAL_REV_1YR_ANN_GROWTH", $D133,,,,  "USD")</f>
        <v>31.799099999999999</v>
      </c>
      <c r="AB133">
        <f>_xll.ciqfunctions.udf.CIQ($B133, "IQ_DA", $D133,,,,  "USD")</f>
        <v>0</v>
      </c>
      <c r="AC133">
        <f>_xll.ciqfunctions.udf.CIQ($B133, "IQ_NET_INTEREST_EXP",$D133,,,,  "USD")</f>
        <v>-198</v>
      </c>
      <c r="AD133">
        <f>_xll.ciqfunctions.udf.CIQ($B133, "IQ_NET_WORKING_CAP",$D133,,,,  "USD")</f>
        <v>-1674</v>
      </c>
      <c r="AE133">
        <f>_xll.ciqfunctions.udf.CIQ($B133, "IQ_CAPEX",$D133,,,,  "USD")</f>
        <v>-481</v>
      </c>
      <c r="AF133" s="1" t="str">
        <f>_xll.ciqfunctions.udf.CIQ($B133, "IQ_CEO_NAME", $D133,,,,  "USD")</f>
        <v>Musk, Elon</v>
      </c>
      <c r="AG133">
        <f>_xll.ciqfunctions.udf.CIQ($B133, "IQ_INC_TAX",$D133,,,,  "USD")</f>
        <v>2</v>
      </c>
      <c r="AH133">
        <f>_xll.ciqfunctions.udf.CIQ($B133, "IQ_EFFECT_TAX_RATE",$D133,,,,  "USD")</f>
        <v>2.8571</v>
      </c>
    </row>
    <row r="134" spans="1:34" x14ac:dyDescent="0.25">
      <c r="A134" t="str">
        <f>_xll.ciqfunctions.udf.CIQ(B134,"IQ_COMPANY_NAME",A$1)</f>
        <v>Tesla, Inc.</v>
      </c>
      <c r="B134" t="s">
        <v>5</v>
      </c>
      <c r="C134" s="1" t="str">
        <f>_xll.ciqfunctions.udf.CIQ($B134, "IQ_INDUSTRY",$D134,,,, "USD")</f>
        <v>Automobiles</v>
      </c>
      <c r="D134" s="2" t="str">
        <f t="shared" si="1"/>
        <v>CQ42019</v>
      </c>
      <c r="E134" s="1">
        <f>_xll.ciqfunctions.udf.CIQ($B134, "IQ_TOTAL_REV", $D134,,,, "USD")</f>
        <v>7384</v>
      </c>
      <c r="F134" s="1">
        <f>_xll.ciqfunctions.udf.CIQ($B134, "IQ_NI",$D134,,,,  "USD")</f>
        <v>105</v>
      </c>
      <c r="G134" s="1">
        <f>_xll.ciqfunctions.udf.CIQ($B134, "IQ_CASH_EQUIV", $D134,,,,  "USD")</f>
        <v>6268</v>
      </c>
      <c r="H134" s="1">
        <f>_xll.ciqfunctions.udf.CIQ($B134, "IQ_CASH_ST_INVEST", $D134,,,,  "USD")</f>
        <v>6268</v>
      </c>
      <c r="I134" s="1">
        <f>_xll.ciqfunctions.udf.CIQ($B134, "IQ_TOTAL_CA", $D134,,,,  "USD")</f>
        <v>12103</v>
      </c>
      <c r="J134" s="1">
        <f>_xll.ciqfunctions.udf.CIQ($B134, "IQ_TOTAL_ASSETS",$D134,,,,  "USD")</f>
        <v>34309</v>
      </c>
      <c r="K134" s="1">
        <f>_xll.ciqfunctions.udf.CIQ($B134, "IQ_TOTAL_CL", $D134,,,,  "USD")</f>
        <v>10667</v>
      </c>
      <c r="L134" s="1">
        <f>_xll.ciqfunctions.udf.CIQ($B134, "IQ_TOTAL_LIAB", $D134,,,,  "USD")</f>
        <v>26199</v>
      </c>
      <c r="M134" s="1">
        <f>_xll.ciqfunctions.udf.CIQ($B134, "IQ_PREF_EQUITY",$D134,,,,  "USD")</f>
        <v>0</v>
      </c>
      <c r="N134" s="1">
        <f>_xll.ciqfunctions.udf.CIQ($B134, "IQ_TOTAL_COMMON_EQUITY",$D134,,,,  "USD")</f>
        <v>6618</v>
      </c>
      <c r="O134" s="1">
        <f>_xll.ciqfunctions.udf.CIQ($B134, "IQ_APIC", $D134,,,,  "USD")</f>
        <v>12736</v>
      </c>
      <c r="P134" s="1">
        <f>_xll.ciqfunctions.udf.CIQ($B134, "IQ_TOTAL_ASSETS", $D134,,,,  "USD")</f>
        <v>34309</v>
      </c>
      <c r="Q134" s="1">
        <f>_xll.ciqfunctions.udf.CIQ($B134, "IQ_RE", $D134,,,,  "USD")</f>
        <v>-6083</v>
      </c>
      <c r="R134" s="1">
        <f>_xll.ciqfunctions.udf.CIQ($B134, "IQ_TOTAL_EQUITY", $D134,,,,  "USD")</f>
        <v>8110</v>
      </c>
      <c r="S134" s="1">
        <f>_xll.ciqfunctions.udf.CIQ($B134, "IQ_TOTAL_OUTSTANDING_FILING_DATE", $D134,,,,  "USD")</f>
        <v>2720.1237900000001</v>
      </c>
      <c r="T134" s="1">
        <f>_xll.ciqfunctions.udf.CIQ($B134, "IQ_TOTAL_DEBT", $D134,,,,  "USD")</f>
        <v>14576</v>
      </c>
      <c r="U134" s="1">
        <f>_xll.ciqfunctions.udf.CIQ($B134, "IQ_PREF_DIV_OTHER",$D134,,,,  "USD")</f>
        <v>0</v>
      </c>
      <c r="V134" s="1">
        <f>_xll.ciqfunctions.udf.CIQ($B134, "IQ_COGS",$D134,,,,  "USD")</f>
        <v>5993</v>
      </c>
      <c r="W134" s="1">
        <f>_xll.ciqfunctions.udf.CIQ($B134, "IQ_AP",$D134,,,,  "USD")</f>
        <v>3771</v>
      </c>
      <c r="X134" s="1">
        <f>_xll.ciqfunctions.udf.CIQ($B134, "IQ_AR", $D134,,,,  "USD")</f>
        <v>1324</v>
      </c>
      <c r="Y134" s="1">
        <f>_xll.ciqfunctions.udf.CIQ($B134, "IQ_INVENTORY", $D134,,,,  "USD")</f>
        <v>3552</v>
      </c>
      <c r="Z134">
        <f>_xll.ciqfunctions.udf.CIQ($B134, "IQ_SGA", $D134,,,,  "USD")</f>
        <v>699</v>
      </c>
      <c r="AA134">
        <f>_xll.ciqfunctions.udf.CIQ($B134, "IQ_TOTAL_REV_1YR_ANN_GROWTH", $D134,,,,  "USD")</f>
        <v>2.1865000000000001</v>
      </c>
      <c r="AB134">
        <f>_xll.ciqfunctions.udf.CIQ($B134, "IQ_DA", $D134,,,,  "USD")</f>
        <v>0</v>
      </c>
      <c r="AC134">
        <f>_xll.ciqfunctions.udf.CIQ($B134, "IQ_NET_INTEREST_EXP",$D134,,,,  "USD")</f>
        <v>-149</v>
      </c>
      <c r="AD134">
        <f>_xll.ciqfunctions.udf.CIQ($B134, "IQ_NET_WORKING_CAP",$D134,,,,  "USD")</f>
        <v>-2819</v>
      </c>
      <c r="AE134">
        <f>_xll.ciqfunctions.udf.CIQ($B134, "IQ_CAPEX",$D134,,,,  "USD")</f>
        <v>-449</v>
      </c>
      <c r="AF134" s="1" t="str">
        <f>_xll.ciqfunctions.udf.CIQ($B134, "IQ_CEO_NAME", $D134,,,,  "USD")</f>
        <v>Musk, Elon</v>
      </c>
      <c r="AG134">
        <f>_xll.ciqfunctions.udf.CIQ($B134, "IQ_INC_TAX",$D134,,,,  "USD")</f>
        <v>42</v>
      </c>
      <c r="AH134">
        <f>_xll.ciqfunctions.udf.CIQ($B134, "IQ_EFFECT_TAX_RATE",$D134,,,,  "USD")</f>
        <v>24.137899999999998</v>
      </c>
    </row>
    <row r="135" spans="1:34" x14ac:dyDescent="0.25">
      <c r="A135" t="str">
        <f>_xll.ciqfunctions.udf.CIQ(B135,"IQ_COMPANY_NAME",A$1)</f>
        <v>Tesla, Inc.</v>
      </c>
      <c r="B135" t="s">
        <v>5</v>
      </c>
      <c r="C135" s="1" t="str">
        <f>_xll.ciqfunctions.udf.CIQ($B135, "IQ_INDUSTRY",$D135,,,, "USD")</f>
        <v>Automobiles</v>
      </c>
      <c r="D135" s="2" t="str">
        <f t="shared" si="1"/>
        <v>CQ32019</v>
      </c>
      <c r="E135" s="1">
        <f>_xll.ciqfunctions.udf.CIQ($B135, "IQ_TOTAL_REV", $D135,,,, "USD")</f>
        <v>6303</v>
      </c>
      <c r="F135" s="1">
        <f>_xll.ciqfunctions.udf.CIQ($B135, "IQ_NI",$D135,,,,  "USD")</f>
        <v>143</v>
      </c>
      <c r="G135" s="1">
        <f>_xll.ciqfunctions.udf.CIQ($B135, "IQ_CASH_EQUIV", $D135,,,,  "USD")</f>
        <v>5338</v>
      </c>
      <c r="H135" s="1">
        <f>_xll.ciqfunctions.udf.CIQ($B135, "IQ_CASH_ST_INVEST", $D135,,,,  "USD")</f>
        <v>5338</v>
      </c>
      <c r="I135" s="1">
        <f>_xll.ciqfunctions.udf.CIQ($B135, "IQ_TOTAL_CA", $D135,,,,  "USD")</f>
        <v>10940</v>
      </c>
      <c r="J135" s="1">
        <f>_xll.ciqfunctions.udf.CIQ($B135, "IQ_TOTAL_ASSETS",$D135,,,,  "USD")</f>
        <v>32795</v>
      </c>
      <c r="K135" s="1">
        <f>_xll.ciqfunctions.udf.CIQ($B135, "IQ_TOTAL_CL", $D135,,,,  "USD")</f>
        <v>10146</v>
      </c>
      <c r="L135" s="1">
        <f>_xll.ciqfunctions.udf.CIQ($B135, "IQ_TOTAL_LIAB", $D135,,,,  "USD")</f>
        <v>25313</v>
      </c>
      <c r="M135" s="1">
        <f>_xll.ciqfunctions.udf.CIQ($B135, "IQ_PREF_EQUITY",$D135,,,,  "USD")</f>
        <v>0</v>
      </c>
      <c r="N135" s="1">
        <f>_xll.ciqfunctions.udf.CIQ($B135, "IQ_TOTAL_COMMON_EQUITY",$D135,,,,  "USD")</f>
        <v>6040</v>
      </c>
      <c r="O135" s="1">
        <f>_xll.ciqfunctions.udf.CIQ($B135, "IQ_APIC", $D135,,,,  "USD")</f>
        <v>12348</v>
      </c>
      <c r="P135" s="1">
        <f>_xll.ciqfunctions.udf.CIQ($B135, "IQ_TOTAL_ASSETS", $D135,,,,  "USD")</f>
        <v>32795</v>
      </c>
      <c r="Q135" s="1">
        <f>_xll.ciqfunctions.udf.CIQ($B135, "IQ_RE", $D135,,,,  "USD")</f>
        <v>-6188</v>
      </c>
      <c r="R135" s="1">
        <f>_xll.ciqfunctions.udf.CIQ($B135, "IQ_TOTAL_EQUITY", $D135,,,,  "USD")</f>
        <v>7482</v>
      </c>
      <c r="S135" s="1">
        <f>_xll.ciqfunctions.udf.CIQ($B135, "IQ_TOTAL_OUTSTANDING_FILING_DATE", $D135,,,,  "USD")</f>
        <v>2703.6728699999999</v>
      </c>
      <c r="T135" s="1">
        <f>_xll.ciqfunctions.udf.CIQ($B135, "IQ_TOTAL_DEBT", $D135,,,,  "USD")</f>
        <v>14636</v>
      </c>
      <c r="U135" s="1">
        <f>_xll.ciqfunctions.udf.CIQ($B135, "IQ_PREF_DIV_OTHER",$D135,,,,  "USD")</f>
        <v>0</v>
      </c>
      <c r="V135" s="1">
        <f>_xll.ciqfunctions.udf.CIQ($B135, "IQ_COGS",$D135,,,,  "USD")</f>
        <v>5112</v>
      </c>
      <c r="W135" s="1">
        <f>_xll.ciqfunctions.udf.CIQ($B135, "IQ_AP",$D135,,,,  "USD")</f>
        <v>3468</v>
      </c>
      <c r="X135" s="1">
        <f>_xll.ciqfunctions.udf.CIQ($B135, "IQ_AR", $D135,,,,  "USD")</f>
        <v>1128</v>
      </c>
      <c r="Y135" s="1">
        <f>_xll.ciqfunctions.udf.CIQ($B135, "IQ_INVENTORY", $D135,,,,  "USD")</f>
        <v>3581</v>
      </c>
      <c r="Z135">
        <f>_xll.ciqfunctions.udf.CIQ($B135, "IQ_SGA", $D135,,,,  "USD")</f>
        <v>596</v>
      </c>
      <c r="AA135">
        <f>_xll.ciqfunctions.udf.CIQ($B135, "IQ_TOTAL_REV_1YR_ANN_GROWTH", $D135,,,,  "USD")</f>
        <v>-7.6349</v>
      </c>
      <c r="AB135">
        <f>_xll.ciqfunctions.udf.CIQ($B135, "IQ_DA", $D135,,,,  "USD")</f>
        <v>0</v>
      </c>
      <c r="AC135">
        <f>_xll.ciqfunctions.udf.CIQ($B135, "IQ_NET_INTEREST_EXP",$D135,,,,  "USD")</f>
        <v>-183</v>
      </c>
      <c r="AD135">
        <f>_xll.ciqfunctions.udf.CIQ($B135, "IQ_NET_WORKING_CAP",$D135,,,,  "USD")</f>
        <v>-2291</v>
      </c>
      <c r="AE135">
        <f>_xll.ciqfunctions.udf.CIQ($B135, "IQ_CAPEX",$D135,,,,  "USD")</f>
        <v>-410</v>
      </c>
      <c r="AF135" s="1" t="str">
        <f>_xll.ciqfunctions.udf.CIQ($B135, "IQ_CEO_NAME", $D135,,,,  "USD")</f>
        <v>Musk, Elon</v>
      </c>
      <c r="AG135">
        <f>_xll.ciqfunctions.udf.CIQ($B135, "IQ_INC_TAX",$D135,,,,  "USD")</f>
        <v>26</v>
      </c>
      <c r="AH135">
        <f>_xll.ciqfunctions.udf.CIQ($B135, "IQ_EFFECT_TAX_RATE",$D135,,,,  "USD")</f>
        <v>14.7727</v>
      </c>
    </row>
    <row r="136" spans="1:34" x14ac:dyDescent="0.25">
      <c r="A136" t="str">
        <f>_xll.ciqfunctions.udf.CIQ(B136,"IQ_COMPANY_NAME",A$1)</f>
        <v>Tesla, Inc.</v>
      </c>
      <c r="B136" t="s">
        <v>5</v>
      </c>
      <c r="C136" s="1" t="str">
        <f>_xll.ciqfunctions.udf.CIQ($B136, "IQ_INDUSTRY",$D136,,,, "USD")</f>
        <v>Automobiles</v>
      </c>
      <c r="D136" s="2" t="str">
        <f t="shared" si="1"/>
        <v>CQ22019</v>
      </c>
      <c r="E136" s="1">
        <f>_xll.ciqfunctions.udf.CIQ($B136, "IQ_TOTAL_REV", $D136,,,, "USD")</f>
        <v>6350</v>
      </c>
      <c r="F136" s="1">
        <f>_xll.ciqfunctions.udf.CIQ($B136, "IQ_NI",$D136,,,,  "USD")</f>
        <v>-408</v>
      </c>
      <c r="G136" s="1">
        <f>_xll.ciqfunctions.udf.CIQ($B136, "IQ_CASH_EQUIV", $D136,,,,  "USD")</f>
        <v>4954.74</v>
      </c>
      <c r="H136" s="1">
        <f>_xll.ciqfunctions.udf.CIQ($B136, "IQ_CASH_ST_INVEST", $D136,,,,  "USD")</f>
        <v>4954.74</v>
      </c>
      <c r="I136" s="1">
        <f>_xll.ciqfunctions.udf.CIQ($B136, "IQ_TOTAL_CA", $D136,,,,  "USD")</f>
        <v>10181.951999999999</v>
      </c>
      <c r="J136" s="1">
        <f>_xll.ciqfunctions.udf.CIQ($B136, "IQ_TOTAL_ASSETS",$D136,,,,  "USD")</f>
        <v>31872.597000000002</v>
      </c>
      <c r="K136" s="1">
        <f>_xll.ciqfunctions.udf.CIQ($B136, "IQ_TOTAL_CL", $D136,,,,  "USD")</f>
        <v>9588.7729999999992</v>
      </c>
      <c r="L136" s="1">
        <f>_xll.ciqfunctions.udf.CIQ($B136, "IQ_TOTAL_LIAB", $D136,,,,  "USD")</f>
        <v>24722.135999999999</v>
      </c>
      <c r="M136" s="1">
        <f>_xll.ciqfunctions.udf.CIQ($B136, "IQ_PREF_EQUITY",$D136,,,,  "USD")</f>
        <v>0</v>
      </c>
      <c r="N136" s="1">
        <f>_xll.ciqfunctions.udf.CIQ($B136, "IQ_TOTAL_COMMON_EQUITY",$D136,,,,  "USD")</f>
        <v>5715.393</v>
      </c>
      <c r="O136" s="1">
        <f>_xll.ciqfunctions.udf.CIQ($B136, "IQ_APIC", $D136,,,,  "USD")</f>
        <v>12052.458000000001</v>
      </c>
      <c r="P136" s="1">
        <f>_xll.ciqfunctions.udf.CIQ($B136, "IQ_TOTAL_ASSETS", $D136,,,,  "USD")</f>
        <v>31872.597000000002</v>
      </c>
      <c r="Q136" s="1">
        <f>_xll.ciqfunctions.udf.CIQ($B136, "IQ_RE", $D136,,,,  "USD")</f>
        <v>-6331.6390000000001</v>
      </c>
      <c r="R136" s="1">
        <f>_xll.ciqfunctions.udf.CIQ($B136, "IQ_TOTAL_EQUITY", $D136,,,,  "USD")</f>
        <v>7150.4610000000002</v>
      </c>
      <c r="S136" s="1">
        <f>_xll.ciqfunctions.udf.CIQ($B136, "IQ_TOTAL_OUTSTANDING_FILING_DATE", $D136,,,,  "USD")</f>
        <v>2686.90859</v>
      </c>
      <c r="T136" s="1">
        <f>_xll.ciqfunctions.udf.CIQ($B136, "IQ_TOTAL_DEBT", $D136,,,,  "USD")</f>
        <v>14320.924000000001</v>
      </c>
      <c r="U136" s="1">
        <f>_xll.ciqfunctions.udf.CIQ($B136, "IQ_PREF_DIV_OTHER",$D136,,,,  "USD")</f>
        <v>0</v>
      </c>
      <c r="V136" s="1">
        <f>_xll.ciqfunctions.udf.CIQ($B136, "IQ_COGS",$D136,,,,  "USD")</f>
        <v>5429</v>
      </c>
      <c r="W136" s="1">
        <f>_xll.ciqfunctions.udf.CIQ($B136, "IQ_AP",$D136,,,,  "USD")</f>
        <v>3133.587</v>
      </c>
      <c r="X136" s="1">
        <f>_xll.ciqfunctions.udf.CIQ($B136, "IQ_AR", $D136,,,,  "USD")</f>
        <v>1147.0999999999999</v>
      </c>
      <c r="Y136" s="1">
        <f>_xll.ciqfunctions.udf.CIQ($B136, "IQ_INVENTORY", $D136,,,,  "USD")</f>
        <v>3382.3580000000002</v>
      </c>
      <c r="Z136">
        <f>_xll.ciqfunctions.udf.CIQ($B136, "IQ_SGA", $D136,,,,  "USD")</f>
        <v>647</v>
      </c>
      <c r="AA136">
        <f>_xll.ciqfunctions.udf.CIQ($B136, "IQ_TOTAL_REV_1YR_ANN_GROWTH", $D136,,,,  "USD")</f>
        <v>58.661499999999997</v>
      </c>
      <c r="AB136">
        <f>_xll.ciqfunctions.udf.CIQ($B136, "IQ_DA", $D136,,,,  "USD")</f>
        <v>0</v>
      </c>
      <c r="AC136">
        <f>_xll.ciqfunctions.udf.CIQ($B136, "IQ_NET_INTEREST_EXP",$D136,,,,  "USD")</f>
        <v>-181</v>
      </c>
      <c r="AD136">
        <f>_xll.ciqfunctions.udf.CIQ($B136, "IQ_NET_WORKING_CAP",$D136,,,,  "USD")</f>
        <v>-2350.384</v>
      </c>
      <c r="AE136">
        <f>_xll.ciqfunctions.udf.CIQ($B136, "IQ_CAPEX",$D136,,,,  "USD")</f>
        <v>-268</v>
      </c>
      <c r="AF136" s="1" t="str">
        <f>_xll.ciqfunctions.udf.CIQ($B136, "IQ_CEO_NAME", $D136,,,,  "USD")</f>
        <v>Musk, Elon</v>
      </c>
      <c r="AG136">
        <f>_xll.ciqfunctions.udf.CIQ($B136, "IQ_INC_TAX",$D136,,,,  "USD")</f>
        <v>19</v>
      </c>
      <c r="AH136" t="str">
        <f>_xll.ciqfunctions.udf.CIQ($B136, "IQ_EFFECT_TAX_RATE",$D136,,,,  "USD")</f>
        <v>NM</v>
      </c>
    </row>
    <row r="137" spans="1:34" x14ac:dyDescent="0.25">
      <c r="A137" t="str">
        <f>_xll.ciqfunctions.udf.CIQ(B137,"IQ_COMPANY_NAME",A$1)</f>
        <v>Tesla, Inc.</v>
      </c>
      <c r="B137" t="s">
        <v>5</v>
      </c>
      <c r="C137" s="1" t="str">
        <f>_xll.ciqfunctions.udf.CIQ($B137, "IQ_INDUSTRY",$D137,,,, "USD")</f>
        <v>Automobiles</v>
      </c>
      <c r="D137" s="2" t="str">
        <f t="shared" si="1"/>
        <v>CQ12019</v>
      </c>
      <c r="E137" s="1">
        <f>_xll.ciqfunctions.udf.CIQ($B137, "IQ_TOTAL_REV", $D137,,,, "USD")</f>
        <v>4541</v>
      </c>
      <c r="F137" s="1">
        <f>_xll.ciqfunctions.udf.CIQ($B137, "IQ_NI",$D137,,,,  "USD")</f>
        <v>-702</v>
      </c>
      <c r="G137" s="1">
        <f>_xll.ciqfunctions.udf.CIQ($B137, "IQ_CASH_EQUIV", $D137,,,,  "USD")</f>
        <v>2198.1689999999999</v>
      </c>
      <c r="H137" s="1">
        <f>_xll.ciqfunctions.udf.CIQ($B137, "IQ_CASH_ST_INVEST", $D137,,,,  "USD")</f>
        <v>2198.1689999999999</v>
      </c>
      <c r="I137" s="1">
        <f>_xll.ciqfunctions.udf.CIQ($B137, "IQ_TOTAL_CA", $D137,,,,  "USD")</f>
        <v>7677.8220000000001</v>
      </c>
      <c r="J137" s="1">
        <f>_xll.ciqfunctions.udf.CIQ($B137, "IQ_TOTAL_ASSETS",$D137,,,,  "USD")</f>
        <v>28912.524000000001</v>
      </c>
      <c r="K137" s="1">
        <f>_xll.ciqfunctions.udf.CIQ($B137, "IQ_TOTAL_CL", $D137,,,,  "USD")</f>
        <v>9242.7999999999993</v>
      </c>
      <c r="L137" s="1">
        <f>_xll.ciqfunctions.udf.CIQ($B137, "IQ_TOTAL_LIAB", $D137,,,,  "USD")</f>
        <v>22874.617999999999</v>
      </c>
      <c r="M137" s="1">
        <f>_xll.ciqfunctions.udf.CIQ($B137, "IQ_PREF_EQUITY",$D137,,,,  "USD")</f>
        <v>0</v>
      </c>
      <c r="N137" s="1">
        <f>_xll.ciqfunctions.udf.CIQ($B137, "IQ_TOTAL_COMMON_EQUITY",$D137,,,,  "USD")</f>
        <v>4605.5959999999995</v>
      </c>
      <c r="O137" s="1">
        <f>_xll.ciqfunctions.udf.CIQ($B137, "IQ_APIC", $D137,,,,  "USD")</f>
        <v>10563.745999999999</v>
      </c>
      <c r="P137" s="1">
        <f>_xll.ciqfunctions.udf.CIQ($B137, "IQ_TOTAL_ASSETS", $D137,,,,  "USD")</f>
        <v>28912.524000000001</v>
      </c>
      <c r="Q137" s="1">
        <f>_xll.ciqfunctions.udf.CIQ($B137, "IQ_RE", $D137,,,,  "USD")</f>
        <v>-5923.3050000000003</v>
      </c>
      <c r="R137" s="1">
        <f>_xll.ciqfunctions.udf.CIQ($B137, "IQ_TOTAL_EQUITY", $D137,,,,  "USD")</f>
        <v>6037.9059999999999</v>
      </c>
      <c r="S137" s="1">
        <f>_xll.ciqfunctions.udf.CIQ($B137, "IQ_TOTAL_OUTSTANDING_FILING_DATE", $D137,,,,  "USD")</f>
        <v>2605.8120199999998</v>
      </c>
      <c r="T137" s="1">
        <f>_xll.ciqfunctions.udf.CIQ($B137, "IQ_TOTAL_DEBT", $D137,,,,  "USD")</f>
        <v>12748.475</v>
      </c>
      <c r="U137" s="1">
        <f>_xll.ciqfunctions.udf.CIQ($B137, "IQ_PREF_DIV_OTHER",$D137,,,,  "USD")</f>
        <v>8</v>
      </c>
      <c r="V137" s="1">
        <f>_xll.ciqfunctions.udf.CIQ($B137, "IQ_COGS",$D137,,,,  "USD")</f>
        <v>3975</v>
      </c>
      <c r="W137" s="1">
        <f>_xll.ciqfunctions.udf.CIQ($B137, "IQ_AP",$D137,,,,  "USD")</f>
        <v>3248.8270000000002</v>
      </c>
      <c r="X137" s="1">
        <f>_xll.ciqfunctions.udf.CIQ($B137, "IQ_AR", $D137,,,,  "USD")</f>
        <v>1046.9449999999999</v>
      </c>
      <c r="Y137" s="1">
        <f>_xll.ciqfunctions.udf.CIQ($B137, "IQ_INVENTORY", $D137,,,,  "USD")</f>
        <v>3836.85</v>
      </c>
      <c r="Z137">
        <f>_xll.ciqfunctions.udf.CIQ($B137, "IQ_SGA", $D137,,,,  "USD")</f>
        <v>704</v>
      </c>
      <c r="AA137">
        <f>_xll.ciqfunctions.udf.CIQ($B137, "IQ_TOTAL_REV_1YR_ANN_GROWTH", $D137,,,,  "USD")</f>
        <v>33.215899999999998</v>
      </c>
      <c r="AB137">
        <f>_xll.ciqfunctions.udf.CIQ($B137, "IQ_DA", $D137,,,,  "USD")</f>
        <v>0</v>
      </c>
      <c r="AC137">
        <f>_xll.ciqfunctions.udf.CIQ($B137, "IQ_NET_INTEREST_EXP",$D137,,,,  "USD")</f>
        <v>-168</v>
      </c>
      <c r="AD137">
        <f>_xll.ciqfunctions.udf.CIQ($B137, "IQ_NET_WORKING_CAP",$D137,,,,  "USD")</f>
        <v>-1849.0740000000001</v>
      </c>
      <c r="AE137">
        <f>_xll.ciqfunctions.udf.CIQ($B137, "IQ_CAPEX",$D137,,,,  "USD")</f>
        <v>-305</v>
      </c>
      <c r="AF137" s="1" t="str">
        <f>_xll.ciqfunctions.udf.CIQ($B137, "IQ_CEO_NAME", $D137,,,,  "USD")</f>
        <v>Musk, Elon</v>
      </c>
      <c r="AG137">
        <f>_xll.ciqfunctions.udf.CIQ($B137, "IQ_INC_TAX",$D137,,,,  "USD")</f>
        <v>23</v>
      </c>
      <c r="AH137" t="str">
        <f>_xll.ciqfunctions.udf.CIQ($B137, "IQ_EFFECT_TAX_RATE",$D137,,,,  "USD")</f>
        <v>NM</v>
      </c>
    </row>
    <row r="138" spans="1:34" x14ac:dyDescent="0.25">
      <c r="A138" t="str">
        <f>_xll.ciqfunctions.udf.CIQ(B138,"IQ_COMPANY_NAME",A$1)</f>
        <v>Tesla, Inc.</v>
      </c>
      <c r="B138" t="s">
        <v>5</v>
      </c>
      <c r="C138" s="1" t="str">
        <f>_xll.ciqfunctions.udf.CIQ($B138, "IQ_INDUSTRY",$D138,,,, "USD")</f>
        <v>Automobiles</v>
      </c>
      <c r="D138" s="2" t="str">
        <f t="shared" si="1"/>
        <v>CQ42018</v>
      </c>
      <c r="E138" s="1">
        <f>_xll.ciqfunctions.udf.CIQ($B138, "IQ_TOTAL_REV", $D138,,,, "USD")</f>
        <v>7226</v>
      </c>
      <c r="F138" s="1">
        <f>_xll.ciqfunctions.udf.CIQ($B138, "IQ_NI",$D138,,,,  "USD")</f>
        <v>140</v>
      </c>
      <c r="G138" s="1">
        <f>_xll.ciqfunctions.udf.CIQ($B138, "IQ_CASH_EQUIV", $D138,,,,  "USD")</f>
        <v>3686</v>
      </c>
      <c r="H138" s="1">
        <f>_xll.ciqfunctions.udf.CIQ($B138, "IQ_CASH_ST_INVEST", $D138,,,,  "USD")</f>
        <v>3686</v>
      </c>
      <c r="I138" s="1">
        <f>_xll.ciqfunctions.udf.CIQ($B138, "IQ_TOTAL_CA", $D138,,,,  "USD")</f>
        <v>8307</v>
      </c>
      <c r="J138" s="1">
        <f>_xll.ciqfunctions.udf.CIQ($B138, "IQ_TOTAL_ASSETS",$D138,,,,  "USD")</f>
        <v>29740</v>
      </c>
      <c r="K138" s="1">
        <f>_xll.ciqfunctions.udf.CIQ($B138, "IQ_TOTAL_CL", $D138,,,,  "USD")</f>
        <v>9993</v>
      </c>
      <c r="L138" s="1">
        <f>_xll.ciqfunctions.udf.CIQ($B138, "IQ_TOTAL_LIAB", $D138,,,,  "USD")</f>
        <v>23427</v>
      </c>
      <c r="M138" s="1">
        <f>_xll.ciqfunctions.udf.CIQ($B138, "IQ_PREF_EQUITY",$D138,,,,  "USD")</f>
        <v>0</v>
      </c>
      <c r="N138" s="1">
        <f>_xll.ciqfunctions.udf.CIQ($B138, "IQ_TOTAL_COMMON_EQUITY",$D138,,,,  "USD")</f>
        <v>4923</v>
      </c>
      <c r="O138" s="1">
        <f>_xll.ciqfunctions.udf.CIQ($B138, "IQ_APIC", $D138,,,,  "USD")</f>
        <v>10249</v>
      </c>
      <c r="P138" s="1">
        <f>_xll.ciqfunctions.udf.CIQ($B138, "IQ_TOTAL_ASSETS", $D138,,,,  "USD")</f>
        <v>29740</v>
      </c>
      <c r="Q138" s="1">
        <f>_xll.ciqfunctions.udf.CIQ($B138, "IQ_RE", $D138,,,,  "USD")</f>
        <v>-5318</v>
      </c>
      <c r="R138" s="1">
        <f>_xll.ciqfunctions.udf.CIQ($B138, "IQ_TOTAL_EQUITY", $D138,,,,  "USD")</f>
        <v>6313</v>
      </c>
      <c r="S138" s="1">
        <f>_xll.ciqfunctions.udf.CIQ($B138, "IQ_TOTAL_OUTSTANDING_FILING_DATE", $D138,,,,  "USD")</f>
        <v>2590.82231</v>
      </c>
      <c r="T138" s="1">
        <f>_xll.ciqfunctions.udf.CIQ($B138, "IQ_TOTAL_DEBT", $D138,,,,  "USD")</f>
        <v>13828</v>
      </c>
      <c r="U138" s="1">
        <f>_xll.ciqfunctions.udf.CIQ($B138, "IQ_PREF_DIV_OTHER",$D138,,,,  "USD")</f>
        <v>0</v>
      </c>
      <c r="V138" s="1">
        <f>_xll.ciqfunctions.udf.CIQ($B138, "IQ_COGS",$D138,,,,  "USD")</f>
        <v>5783</v>
      </c>
      <c r="W138" s="1">
        <f>_xll.ciqfunctions.udf.CIQ($B138, "IQ_AP",$D138,,,,  "USD")</f>
        <v>3405</v>
      </c>
      <c r="X138" s="1">
        <f>_xll.ciqfunctions.udf.CIQ($B138, "IQ_AR", $D138,,,,  "USD")</f>
        <v>949</v>
      </c>
      <c r="Y138" s="1">
        <f>_xll.ciqfunctions.udf.CIQ($B138, "IQ_INVENTORY", $D138,,,,  "USD")</f>
        <v>3113</v>
      </c>
      <c r="Z138">
        <f>_xll.ciqfunctions.udf.CIQ($B138, "IQ_SGA", $D138,,,,  "USD")</f>
        <v>668</v>
      </c>
      <c r="AA138">
        <f>_xll.ciqfunctions.udf.CIQ($B138, "IQ_TOTAL_REV_1YR_ANN_GROWTH", $D138,,,,  "USD")</f>
        <v>119.7522</v>
      </c>
      <c r="AB138">
        <f>_xll.ciqfunctions.udf.CIQ($B138, "IQ_DA", $D138,,,,  "USD")</f>
        <v>0</v>
      </c>
      <c r="AC138">
        <f>_xll.ciqfunctions.udf.CIQ($B138, "IQ_NET_INTEREST_EXP",$D138,,,,  "USD")</f>
        <v>-175</v>
      </c>
      <c r="AD138">
        <f>_xll.ciqfunctions.udf.CIQ($B138, "IQ_NET_WORKING_CAP",$D138,,,,  "USD")</f>
        <v>-2660</v>
      </c>
      <c r="AE138">
        <f>_xll.ciqfunctions.udf.CIQ($B138, "IQ_CAPEX",$D138,,,,  "USD")</f>
        <v>-354</v>
      </c>
      <c r="AF138" s="1" t="str">
        <f>_xll.ciqfunctions.udf.CIQ($B138, "IQ_CEO_NAME", $D138,,,,  "USD")</f>
        <v>Musk, Elon</v>
      </c>
      <c r="AG138">
        <f>_xll.ciqfunctions.udf.CIQ($B138, "IQ_INC_TAX",$D138,,,,  "USD")</f>
        <v>22</v>
      </c>
      <c r="AH138">
        <f>_xll.ciqfunctions.udf.CIQ($B138, "IQ_EFFECT_TAX_RATE",$D138,,,,  "USD")</f>
        <v>9.4826999999999995</v>
      </c>
    </row>
    <row r="139" spans="1:34" x14ac:dyDescent="0.25">
      <c r="A139" t="str">
        <f>_xll.ciqfunctions.udf.CIQ(B139,"IQ_COMPANY_NAME",A$1)</f>
        <v>Tesla, Inc.</v>
      </c>
      <c r="B139" t="s">
        <v>5</v>
      </c>
      <c r="C139" s="1" t="str">
        <f>_xll.ciqfunctions.udf.CIQ($B139, "IQ_INDUSTRY",$D139,,,, "USD")</f>
        <v>Automobiles</v>
      </c>
      <c r="D139" s="2" t="str">
        <f t="shared" si="1"/>
        <v>CQ32018</v>
      </c>
      <c r="E139" s="1">
        <f>_xll.ciqfunctions.udf.CIQ($B139, "IQ_TOTAL_REV", $D139,,,, "USD")</f>
        <v>6824</v>
      </c>
      <c r="F139" s="1">
        <f>_xll.ciqfunctions.udf.CIQ($B139, "IQ_NI",$D139,,,,  "USD")</f>
        <v>311</v>
      </c>
      <c r="G139" s="1">
        <f>_xll.ciqfunctions.udf.CIQ($B139, "IQ_CASH_EQUIV", $D139,,,,  "USD")</f>
        <v>2967.5039999999999</v>
      </c>
      <c r="H139" s="1">
        <f>_xll.ciqfunctions.udf.CIQ($B139, "IQ_CASH_ST_INVEST", $D139,,,,  "USD")</f>
        <v>2967.5039999999999</v>
      </c>
      <c r="I139" s="1">
        <f>_xll.ciqfunctions.udf.CIQ($B139, "IQ_TOTAL_CA", $D139,,,,  "USD")</f>
        <v>7920.491</v>
      </c>
      <c r="J139" s="1">
        <f>_xll.ciqfunctions.udf.CIQ($B139, "IQ_TOTAL_ASSETS",$D139,,,,  "USD")</f>
        <v>29262.713</v>
      </c>
      <c r="K139" s="1">
        <f>_xll.ciqfunctions.udf.CIQ($B139, "IQ_TOTAL_CL", $D139,,,,  "USD")</f>
        <v>9775.3240000000005</v>
      </c>
      <c r="L139" s="1">
        <f>_xll.ciqfunctions.udf.CIQ($B139, "IQ_TOTAL_LIAB", $D139,,,,  "USD")</f>
        <v>23409.144</v>
      </c>
      <c r="M139" s="1">
        <f>_xll.ciqfunctions.udf.CIQ($B139, "IQ_PREF_EQUITY",$D139,,,,  "USD")</f>
        <v>0</v>
      </c>
      <c r="N139" s="1">
        <f>_xll.ciqfunctions.udf.CIQ($B139, "IQ_TOTAL_COMMON_EQUITY",$D139,,,,  "USD")</f>
        <v>4508.8379999999997</v>
      </c>
      <c r="O139" s="1">
        <f>_xll.ciqfunctions.udf.CIQ($B139, "IQ_APIC", $D139,,,,  "USD")</f>
        <v>9957.7109999999993</v>
      </c>
      <c r="P139" s="1">
        <f>_xll.ciqfunctions.udf.CIQ($B139, "IQ_TOTAL_ASSETS", $D139,,,,  "USD")</f>
        <v>29262.713</v>
      </c>
      <c r="Q139" s="1">
        <f>_xll.ciqfunctions.udf.CIQ($B139, "IQ_RE", $D139,,,,  "USD")</f>
        <v>-5457.3149999999996</v>
      </c>
      <c r="R139" s="1">
        <f>_xll.ciqfunctions.udf.CIQ($B139, "IQ_TOTAL_EQUITY", $D139,,,,  "USD")</f>
        <v>5853.5690000000004</v>
      </c>
      <c r="S139" s="1">
        <f>_xll.ciqfunctions.udf.CIQ($B139, "IQ_TOTAL_OUTSTANDING_FILING_DATE", $D139,,,,  "USD")</f>
        <v>2575.99163</v>
      </c>
      <c r="T139" s="1">
        <f>_xll.ciqfunctions.udf.CIQ($B139, "IQ_TOTAL_DEBT", $D139,,,,  "USD")</f>
        <v>13564.186</v>
      </c>
      <c r="U139" s="1">
        <f>_xll.ciqfunctions.udf.CIQ($B139, "IQ_PREF_DIV_OTHER",$D139,,,,  "USD")</f>
        <v>0</v>
      </c>
      <c r="V139" s="1">
        <f>_xll.ciqfunctions.udf.CIQ($B139, "IQ_COGS",$D139,,,,  "USD")</f>
        <v>5300</v>
      </c>
      <c r="W139" s="1">
        <f>_xll.ciqfunctions.udf.CIQ($B139, "IQ_AP",$D139,,,,  "USD")</f>
        <v>3596.9839999999999</v>
      </c>
      <c r="X139" s="1">
        <f>_xll.ciqfunctions.udf.CIQ($B139, "IQ_AR", $D139,,,,  "USD")</f>
        <v>1155.001</v>
      </c>
      <c r="Y139" s="1">
        <f>_xll.ciqfunctions.udf.CIQ($B139, "IQ_INVENTORY", $D139,,,,  "USD")</f>
        <v>3314.127</v>
      </c>
      <c r="Z139">
        <f>_xll.ciqfunctions.udf.CIQ($B139, "IQ_SGA", $D139,,,,  "USD")</f>
        <v>730</v>
      </c>
      <c r="AA139">
        <f>_xll.ciqfunctions.udf.CIQ($B139, "IQ_TOTAL_REV_1YR_ANN_GROWTH", $D139,,,,  "USD")</f>
        <v>128.63460000000001</v>
      </c>
      <c r="AB139">
        <f>_xll.ciqfunctions.udf.CIQ($B139, "IQ_DA", $D139,,,,  "USD")</f>
        <v>0</v>
      </c>
      <c r="AC139">
        <f>_xll.ciqfunctions.udf.CIQ($B139, "IQ_NET_INTEREST_EXP",$D139,,,,  "USD")</f>
        <v>-163</v>
      </c>
      <c r="AD139">
        <f>_xll.ciqfunctions.udf.CIQ($B139, "IQ_NET_WORKING_CAP",$D139,,,,  "USD")</f>
        <v>-2606.799</v>
      </c>
      <c r="AE139">
        <f>_xll.ciqfunctions.udf.CIQ($B139, "IQ_CAPEX",$D139,,,,  "USD")</f>
        <v>-559.15</v>
      </c>
      <c r="AF139" s="1" t="str">
        <f>_xll.ciqfunctions.udf.CIQ($B139, "IQ_CEO_NAME", $D139,,,,  "USD")</f>
        <v>Musk, Elon</v>
      </c>
      <c r="AG139">
        <f>_xll.ciqfunctions.udf.CIQ($B139, "IQ_INC_TAX",$D139,,,,  "USD")</f>
        <v>17</v>
      </c>
      <c r="AH139">
        <f>_xll.ciqfunctions.udf.CIQ($B139, "IQ_EFFECT_TAX_RATE",$D139,,,,  "USD")</f>
        <v>6.2729999999999997</v>
      </c>
    </row>
    <row r="140" spans="1:34" x14ac:dyDescent="0.25">
      <c r="A140" t="str">
        <f>_xll.ciqfunctions.udf.CIQ(B140,"IQ_COMPANY_NAME",A$1)</f>
        <v>Tesla, Inc.</v>
      </c>
      <c r="B140" t="s">
        <v>5</v>
      </c>
      <c r="C140" s="1" t="str">
        <f>_xll.ciqfunctions.udf.CIQ($B140, "IQ_INDUSTRY",$D140,,,, "USD")</f>
        <v>Automobiles</v>
      </c>
      <c r="D140" s="2" t="str">
        <f t="shared" si="1"/>
        <v>CQ22018</v>
      </c>
      <c r="E140" s="1">
        <f>_xll.ciqfunctions.udf.CIQ($B140, "IQ_TOTAL_REV", $D140,,,, "USD")</f>
        <v>4002.2310000000002</v>
      </c>
      <c r="F140" s="1">
        <f>_xll.ciqfunctions.udf.CIQ($B140, "IQ_NI",$D140,,,,  "USD")</f>
        <v>-717.53899999999999</v>
      </c>
      <c r="G140" s="1">
        <f>_xll.ciqfunctions.udf.CIQ($B140, "IQ_CASH_EQUIV", $D140,,,,  "USD")</f>
        <v>2236.424</v>
      </c>
      <c r="H140" s="1">
        <f>_xll.ciqfunctions.udf.CIQ($B140, "IQ_CASH_ST_INVEST", $D140,,,,  "USD")</f>
        <v>2236.424</v>
      </c>
      <c r="I140" s="1">
        <f>_xll.ciqfunctions.udf.CIQ($B140, "IQ_TOTAL_CA", $D140,,,,  "USD")</f>
        <v>6699.7969999999996</v>
      </c>
      <c r="J140" s="1">
        <f>_xll.ciqfunctions.udf.CIQ($B140, "IQ_TOTAL_ASSETS",$D140,,,,  "USD")</f>
        <v>27910</v>
      </c>
      <c r="K140" s="1">
        <f>_xll.ciqfunctions.udf.CIQ($B140, "IQ_TOTAL_CL", $D140,,,,  "USD")</f>
        <v>9141.3619999999992</v>
      </c>
      <c r="L140" s="1">
        <f>_xll.ciqfunctions.udf.CIQ($B140, "IQ_TOTAL_LIAB", $D140,,,,  "USD")</f>
        <v>22642.886999999999</v>
      </c>
      <c r="M140" s="1">
        <f>_xll.ciqfunctions.udf.CIQ($B140, "IQ_PREF_EQUITY",$D140,,,,  "USD")</f>
        <v>0</v>
      </c>
      <c r="N140" s="1">
        <f>_xll.ciqfunctions.udf.CIQ($B140, "IQ_TOTAL_COMMON_EQUITY",$D140,,,,  "USD")</f>
        <v>3906.4209999999998</v>
      </c>
      <c r="O140" s="1">
        <f>_xll.ciqfunctions.udf.CIQ($B140, "IQ_APIC", $D140,,,,  "USD")</f>
        <v>9656.5370000000003</v>
      </c>
      <c r="P140" s="1">
        <f>_xll.ciqfunctions.udf.CIQ($B140, "IQ_TOTAL_ASSETS", $D140,,,,  "USD")</f>
        <v>27910</v>
      </c>
      <c r="Q140" s="1">
        <f>_xll.ciqfunctions.udf.CIQ($B140, "IQ_RE", $D140,,,,  "USD")</f>
        <v>-5768.8310000000001</v>
      </c>
      <c r="R140" s="1">
        <f>_xll.ciqfunctions.udf.CIQ($B140, "IQ_TOTAL_EQUITY", $D140,,,,  "USD")</f>
        <v>5267.1130000000003</v>
      </c>
      <c r="S140" s="1">
        <f>_xll.ciqfunctions.udf.CIQ($B140, "IQ_TOTAL_OUTSTANDING_FILING_DATE", $D140,,,,  "USD")</f>
        <v>2558.89716</v>
      </c>
      <c r="T140" s="1">
        <f>_xll.ciqfunctions.udf.CIQ($B140, "IQ_TOTAL_DEBT", $D140,,,,  "USD")</f>
        <v>13412.246999999999</v>
      </c>
      <c r="U140" s="1">
        <f>_xll.ciqfunctions.udf.CIQ($B140, "IQ_PREF_DIV_OTHER",$D140,,,,  "USD")</f>
        <v>0</v>
      </c>
      <c r="V140" s="1">
        <f>_xll.ciqfunctions.udf.CIQ($B140, "IQ_COGS",$D140,,,,  "USD")</f>
        <v>3383.3009999999999</v>
      </c>
      <c r="W140" s="1">
        <f>_xll.ciqfunctions.udf.CIQ($B140, "IQ_AP",$D140,,,,  "USD")</f>
        <v>3030.4929999999999</v>
      </c>
      <c r="X140" s="1">
        <f>_xll.ciqfunctions.udf.CIQ($B140, "IQ_AR", $D140,,,,  "USD")</f>
        <v>569.87400000000002</v>
      </c>
      <c r="Y140" s="1">
        <f>_xll.ciqfunctions.udf.CIQ($B140, "IQ_INVENTORY", $D140,,,,  "USD")</f>
        <v>3324.643</v>
      </c>
      <c r="Z140">
        <f>_xll.ciqfunctions.udf.CIQ($B140, "IQ_SGA", $D140,,,,  "USD")</f>
        <v>750.75900000000001</v>
      </c>
      <c r="AA140">
        <f>_xll.ciqfunctions.udf.CIQ($B140, "IQ_TOTAL_REV_1YR_ANN_GROWTH", $D140,,,,  "USD")</f>
        <v>43.471899999999998</v>
      </c>
      <c r="AB140">
        <f>_xll.ciqfunctions.udf.CIQ($B140, "IQ_DA", $D140,,,,  "USD")</f>
        <v>0</v>
      </c>
      <c r="AC140">
        <f>_xll.ciqfunctions.udf.CIQ($B140, "IQ_NET_INTEREST_EXP",$D140,,,,  "USD")</f>
        <v>-156.941</v>
      </c>
      <c r="AD140">
        <f>_xll.ciqfunctions.udf.CIQ($B140, "IQ_NET_WORKING_CAP",$D140,,,,  "USD")</f>
        <v>-2483.5039999999999</v>
      </c>
      <c r="AE140">
        <f>_xll.ciqfunctions.udf.CIQ($B140, "IQ_CAPEX",$D140,,,,  "USD")</f>
        <v>-677.21299999999997</v>
      </c>
      <c r="AF140" s="1" t="str">
        <f>_xll.ciqfunctions.udf.CIQ($B140, "IQ_CEO_NAME", $D140,,,,  "USD")</f>
        <v>Musk, Elon</v>
      </c>
      <c r="AG140">
        <f>_xll.ciqfunctions.udf.CIQ($B140, "IQ_INC_TAX",$D140,,,,  "USD")</f>
        <v>13.707000000000001</v>
      </c>
      <c r="AH140" t="str">
        <f>_xll.ciqfunctions.udf.CIQ($B140, "IQ_EFFECT_TAX_RATE",$D140,,,,  "USD")</f>
        <v>NM</v>
      </c>
    </row>
    <row r="141" spans="1:34" x14ac:dyDescent="0.25">
      <c r="A141" t="str">
        <f>_xll.ciqfunctions.udf.CIQ(B141,"IQ_COMPANY_NAME",A$1)</f>
        <v>Tesla, Inc.</v>
      </c>
      <c r="B141" t="s">
        <v>5</v>
      </c>
      <c r="C141" s="1" t="str">
        <f>_xll.ciqfunctions.udf.CIQ($B141, "IQ_INDUSTRY",$D141,,,, "USD")</f>
        <v>Automobiles</v>
      </c>
      <c r="D141" s="2" t="str">
        <f t="shared" si="1"/>
        <v>CQ12018</v>
      </c>
      <c r="E141" s="1">
        <f>_xll.ciqfunctions.udf.CIQ($B141, "IQ_TOTAL_REV", $D141,,,, "USD")</f>
        <v>3408.7510000000002</v>
      </c>
      <c r="F141" s="1">
        <f>_xll.ciqfunctions.udf.CIQ($B141, "IQ_NI",$D141,,,,  "USD")</f>
        <v>-709.55100000000004</v>
      </c>
      <c r="G141" s="1">
        <f>_xll.ciqfunctions.udf.CIQ($B141, "IQ_CASH_EQUIV", $D141,,,,  "USD")</f>
        <v>2665.6729999999998</v>
      </c>
      <c r="H141" s="1">
        <f>_xll.ciqfunctions.udf.CIQ($B141, "IQ_CASH_ST_INVEST", $D141,,,,  "USD")</f>
        <v>2665.6729999999998</v>
      </c>
      <c r="I141" s="1">
        <f>_xll.ciqfunctions.udf.CIQ($B141, "IQ_TOTAL_CA", $D141,,,,  "USD")</f>
        <v>6383.92</v>
      </c>
      <c r="J141" s="1">
        <f>_xll.ciqfunctions.udf.CIQ($B141, "IQ_TOTAL_ASSETS",$D141,,,,  "USD")</f>
        <v>27271.429</v>
      </c>
      <c r="K141" s="1">
        <f>_xll.ciqfunctions.udf.CIQ($B141, "IQ_TOTAL_CL", $D141,,,,  "USD")</f>
        <v>8650.3610000000008</v>
      </c>
      <c r="L141" s="1">
        <f>_xll.ciqfunctions.udf.CIQ($B141, "IQ_TOTAL_LIAB", $D141,,,,  "USD")</f>
        <v>21551.023000000001</v>
      </c>
      <c r="M141" s="1">
        <f>_xll.ciqfunctions.udf.CIQ($B141, "IQ_PREF_EQUITY",$D141,,,,  "USD")</f>
        <v>0</v>
      </c>
      <c r="N141" s="1">
        <f>_xll.ciqfunctions.udf.CIQ($B141, "IQ_TOTAL_COMMON_EQUITY",$D141,,,,  "USD")</f>
        <v>4450.6949999999997</v>
      </c>
      <c r="O141" s="1">
        <f>_xll.ciqfunctions.udf.CIQ($B141, "IQ_APIC", $D141,,,,  "USD")</f>
        <v>9418.8960000000006</v>
      </c>
      <c r="P141" s="1">
        <f>_xll.ciqfunctions.udf.CIQ($B141, "IQ_TOTAL_ASSETS", $D141,,,,  "USD")</f>
        <v>27271.429</v>
      </c>
      <c r="Q141" s="1">
        <f>_xll.ciqfunctions.udf.CIQ($B141, "IQ_RE", $D141,,,,  "USD")</f>
        <v>-5051.2920000000004</v>
      </c>
      <c r="R141" s="1">
        <f>_xll.ciqfunctions.udf.CIQ($B141, "IQ_TOTAL_EQUITY", $D141,,,,  "USD")</f>
        <v>5720.4059999999999</v>
      </c>
      <c r="S141" s="1">
        <f>_xll.ciqfunctions.udf.CIQ($B141, "IQ_TOTAL_OUTSTANDING_FILING_DATE", $D141,,,,  "USD")</f>
        <v>2546.9052799999999</v>
      </c>
      <c r="T141" s="1">
        <f>_xll.ciqfunctions.udf.CIQ($B141, "IQ_TOTAL_DEBT", $D141,,,,  "USD")</f>
        <v>12570.342000000001</v>
      </c>
      <c r="U141" s="1">
        <f>_xll.ciqfunctions.udf.CIQ($B141, "IQ_PREF_DIV_OTHER",$D141,,,,  "USD")</f>
        <v>0</v>
      </c>
      <c r="V141" s="1">
        <f>_xll.ciqfunctions.udf.CIQ($B141, "IQ_COGS",$D141,,,,  "USD")</f>
        <v>2952.2249999999999</v>
      </c>
      <c r="W141" s="1">
        <f>_xll.ciqfunctions.udf.CIQ($B141, "IQ_AP",$D141,,,,  "USD")</f>
        <v>2603.498</v>
      </c>
      <c r="X141" s="1">
        <f>_xll.ciqfunctions.udf.CIQ($B141, "IQ_AR", $D141,,,,  "USD")</f>
        <v>652.84799999999996</v>
      </c>
      <c r="Y141" s="1">
        <f>_xll.ciqfunctions.udf.CIQ($B141, "IQ_INVENTORY", $D141,,,,  "USD")</f>
        <v>2565.826</v>
      </c>
      <c r="Z141">
        <f>_xll.ciqfunctions.udf.CIQ($B141, "IQ_SGA", $D141,,,,  "USD")</f>
        <v>686.404</v>
      </c>
      <c r="AA141">
        <f>_xll.ciqfunctions.udf.CIQ($B141, "IQ_TOTAL_REV_1YR_ANN_GROWTH", $D141,,,,  "USD")</f>
        <v>26.424600000000002</v>
      </c>
      <c r="AB141">
        <f>_xll.ciqfunctions.udf.CIQ($B141, "IQ_DA", $D141,,,,  "USD")</f>
        <v>0</v>
      </c>
      <c r="AC141">
        <f>_xll.ciqfunctions.udf.CIQ($B141, "IQ_NET_INTEREST_EXP",$D141,,,,  "USD")</f>
        <v>-134.70400000000001</v>
      </c>
      <c r="AD141">
        <f>_xll.ciqfunctions.udf.CIQ($B141, "IQ_NET_WORKING_CAP",$D141,,,,  "USD")</f>
        <v>-2846.7820000000002</v>
      </c>
      <c r="AE141">
        <f>_xll.ciqfunctions.udf.CIQ($B141, "IQ_CAPEX",$D141,,,,  "USD")</f>
        <v>-728.63699999999994</v>
      </c>
      <c r="AF141" s="1" t="str">
        <f>_xll.ciqfunctions.udf.CIQ($B141, "IQ_CEO_NAME", $D141,,,,  "USD")</f>
        <v>Musk, Elon</v>
      </c>
      <c r="AG141">
        <f>_xll.ciqfunctions.udf.CIQ($B141, "IQ_INC_TAX",$D141,,,,  "USD")</f>
        <v>5.6050000000000004</v>
      </c>
      <c r="AH141" t="str">
        <f>_xll.ciqfunctions.udf.CIQ($B141, "IQ_EFFECT_TAX_RATE",$D141,,,,  "USD")</f>
        <v>NM</v>
      </c>
    </row>
    <row r="142" spans="1:34" x14ac:dyDescent="0.25">
      <c r="A142" t="str">
        <f>_xll.ciqfunctions.udf.CIQ(B142,"IQ_COMPANY_NAME",A$1)</f>
        <v>Tesla, Inc.</v>
      </c>
      <c r="B142" t="s">
        <v>5</v>
      </c>
      <c r="C142" s="1" t="str">
        <f>_xll.ciqfunctions.udf.CIQ($B142, "IQ_INDUSTRY",$D142,,,, "USD")</f>
        <v>Automobiles</v>
      </c>
      <c r="D142" s="2" t="str">
        <f t="shared" si="1"/>
        <v>CQ42017</v>
      </c>
      <c r="E142" s="1">
        <f>_xll.ciqfunctions.udf.CIQ($B142, "IQ_TOTAL_REV", $D142,,,, "USD")</f>
        <v>3288.2489999999998</v>
      </c>
      <c r="F142" s="1">
        <f>_xll.ciqfunctions.udf.CIQ($B142, "IQ_NI",$D142,,,,  "USD")</f>
        <v>-675.35</v>
      </c>
      <c r="G142" s="1">
        <f>_xll.ciqfunctions.udf.CIQ($B142, "IQ_CASH_EQUIV", $D142,,,,  "USD")</f>
        <v>3367.9140000000002</v>
      </c>
      <c r="H142" s="1">
        <f>_xll.ciqfunctions.udf.CIQ($B142, "IQ_CASH_ST_INVEST", $D142,,,,  "USD")</f>
        <v>3367.9140000000002</v>
      </c>
      <c r="I142" s="1">
        <f>_xll.ciqfunctions.udf.CIQ($B142, "IQ_TOTAL_CA", $D142,,,,  "USD")</f>
        <v>6570.52</v>
      </c>
      <c r="J142" s="1">
        <f>_xll.ciqfunctions.udf.CIQ($B142, "IQ_TOTAL_ASSETS",$D142,,,,  "USD")</f>
        <v>28655.371999999999</v>
      </c>
      <c r="K142" s="1">
        <f>_xll.ciqfunctions.udf.CIQ($B142, "IQ_TOTAL_CL", $D142,,,,  "USD")</f>
        <v>7674.74</v>
      </c>
      <c r="L142" s="1">
        <f>_xll.ciqfunctions.udf.CIQ($B142, "IQ_TOTAL_LIAB", $D142,,,,  "USD")</f>
        <v>23023.05</v>
      </c>
      <c r="M142" s="1">
        <f>_xll.ciqfunctions.udf.CIQ($B142, "IQ_PREF_EQUITY",$D142,,,,  "USD")</f>
        <v>0</v>
      </c>
      <c r="N142" s="1">
        <f>_xll.ciqfunctions.udf.CIQ($B142, "IQ_TOTAL_COMMON_EQUITY",$D142,,,,  "USD")</f>
        <v>4237.2420000000002</v>
      </c>
      <c r="O142" s="1">
        <f>_xll.ciqfunctions.udf.CIQ($B142, "IQ_APIC", $D142,,,,  "USD")</f>
        <v>9178.0239999999994</v>
      </c>
      <c r="P142" s="1">
        <f>_xll.ciqfunctions.udf.CIQ($B142, "IQ_TOTAL_ASSETS", $D142,,,,  "USD")</f>
        <v>28655.371999999999</v>
      </c>
      <c r="Q142" s="1">
        <f>_xll.ciqfunctions.udf.CIQ($B142, "IQ_RE", $D142,,,,  "USD")</f>
        <v>-4974.299</v>
      </c>
      <c r="R142" s="1">
        <f>_xll.ciqfunctions.udf.CIQ($B142, "IQ_TOTAL_EQUITY", $D142,,,,  "USD")</f>
        <v>5632.3220000000001</v>
      </c>
      <c r="S142" s="1">
        <f>_xll.ciqfunctions.udf.CIQ($B142, "IQ_TOTAL_OUTSTANDING_FILING_DATE", $D142,,,,  "USD")</f>
        <v>2531.9549999999999</v>
      </c>
      <c r="T142" s="1">
        <f>_xll.ciqfunctions.udf.CIQ($B142, "IQ_TOTAL_DEBT", $D142,,,,  "USD")</f>
        <v>12130.862999999999</v>
      </c>
      <c r="U142" s="1">
        <f>_xll.ciqfunctions.udf.CIQ($B142, "IQ_PREF_DIV_OTHER",$D142,,,,  "USD")</f>
        <v>0</v>
      </c>
      <c r="V142" s="1">
        <f>_xll.ciqfunctions.udf.CIQ($B142, "IQ_COGS",$D142,,,,  "USD")</f>
        <v>2849.4630000000002</v>
      </c>
      <c r="W142" s="1">
        <f>_xll.ciqfunctions.udf.CIQ($B142, "IQ_AP",$D142,,,,  "USD")</f>
        <v>2390.25</v>
      </c>
      <c r="X142" s="1">
        <f>_xll.ciqfunctions.udf.CIQ($B142, "IQ_AR", $D142,,,,  "USD")</f>
        <v>515.38099999999997</v>
      </c>
      <c r="Y142" s="1">
        <f>_xll.ciqfunctions.udf.CIQ($B142, "IQ_INVENTORY", $D142,,,,  "USD")</f>
        <v>2263.5369999999998</v>
      </c>
      <c r="Z142">
        <f>_xll.ciqfunctions.udf.CIQ($B142, "IQ_SGA", $D142,,,,  "USD")</f>
        <v>656.49</v>
      </c>
      <c r="AA142">
        <f>_xll.ciqfunctions.udf.CIQ($B142, "IQ_TOTAL_REV_1YR_ANN_GROWTH", $D142,,,,  "USD")</f>
        <v>43.929099999999998</v>
      </c>
      <c r="AB142">
        <f>_xll.ciqfunctions.udf.CIQ($B142, "IQ_DA", $D142,,,,  "USD")</f>
        <v>0</v>
      </c>
      <c r="AC142">
        <f>_xll.ciqfunctions.udf.CIQ($B142, "IQ_NET_INTEREST_EXP",$D142,,,,  "USD")</f>
        <v>-136.126</v>
      </c>
      <c r="AD142">
        <f>_xll.ciqfunctions.udf.CIQ($B142, "IQ_NET_WORKING_CAP",$D142,,,,  "USD")</f>
        <v>-3493.2869999999998</v>
      </c>
      <c r="AE142">
        <f>_xll.ciqfunctions.udf.CIQ($B142, "IQ_CAPEX",$D142,,,,  "USD")</f>
        <v>-906.14300000000003</v>
      </c>
      <c r="AF142" s="1" t="str">
        <f>_xll.ciqfunctions.udf.CIQ($B142, "IQ_CEO_NAME", $D142,,,,  "USD")</f>
        <v>Musk, Elon</v>
      </c>
      <c r="AG142">
        <f>_xll.ciqfunctions.udf.CIQ($B142, "IQ_INC_TAX",$D142,,,,  "USD")</f>
        <v>-9.0939999999999994</v>
      </c>
      <c r="AH142" t="str">
        <f>_xll.ciqfunctions.udf.CIQ($B142, "IQ_EFFECT_TAX_RATE",$D142,,,,  "USD")</f>
        <v>NM</v>
      </c>
    </row>
    <row r="143" spans="1:34" x14ac:dyDescent="0.25">
      <c r="A143" t="str">
        <f>_xll.ciqfunctions.udf.CIQ(B143,"IQ_COMPANY_NAME",A$1)</f>
        <v>Tesla, Inc.</v>
      </c>
      <c r="B143" t="s">
        <v>5</v>
      </c>
      <c r="C143" s="1" t="str">
        <f>_xll.ciqfunctions.udf.CIQ($B143, "IQ_INDUSTRY",$D143,,,, "USD")</f>
        <v>Automobiles</v>
      </c>
      <c r="D143" s="2" t="str">
        <f t="shared" si="1"/>
        <v>CQ32017</v>
      </c>
      <c r="E143" s="1">
        <f>_xll.ciqfunctions.udf.CIQ($B143, "IQ_TOTAL_REV", $D143,,,, "USD")</f>
        <v>2984.6750000000002</v>
      </c>
      <c r="F143" s="1">
        <f>_xll.ciqfunctions.udf.CIQ($B143, "IQ_NI",$D143,,,,  "USD")</f>
        <v>-619.37599999999998</v>
      </c>
      <c r="G143" s="1">
        <f>_xll.ciqfunctions.udf.CIQ($B143, "IQ_CASH_EQUIV", $D143,,,,  "USD")</f>
        <v>3530.03</v>
      </c>
      <c r="H143" s="1">
        <f>_xll.ciqfunctions.udf.CIQ($B143, "IQ_CASH_ST_INVEST", $D143,,,,  "USD")</f>
        <v>3530.03</v>
      </c>
      <c r="I143" s="1">
        <f>_xll.ciqfunctions.udf.CIQ($B143, "IQ_TOTAL_CA", $D143,,,,  "USD")</f>
        <v>7068.7330000000002</v>
      </c>
      <c r="J143" s="1">
        <f>_xll.ciqfunctions.udf.CIQ($B143, "IQ_TOTAL_ASSETS",$D143,,,,  "USD")</f>
        <v>28107.074000000001</v>
      </c>
      <c r="K143" s="1">
        <f>_xll.ciqfunctions.udf.CIQ($B143, "IQ_TOTAL_CL", $D143,,,,  "USD")</f>
        <v>6469.2969999999996</v>
      </c>
      <c r="L143" s="1">
        <f>_xll.ciqfunctions.udf.CIQ($B143, "IQ_TOTAL_LIAB", $D143,,,,  "USD")</f>
        <v>21929.414000000001</v>
      </c>
      <c r="M143" s="1">
        <f>_xll.ciqfunctions.udf.CIQ($B143, "IQ_PREF_EQUITY",$D143,,,,  "USD")</f>
        <v>0</v>
      </c>
      <c r="N143" s="1">
        <f>_xll.ciqfunctions.udf.CIQ($B143, "IQ_TOTAL_COMMON_EQUITY",$D143,,,,  "USD")</f>
        <v>4711.4799999999996</v>
      </c>
      <c r="O143" s="1">
        <f>_xll.ciqfunctions.udf.CIQ($B143, "IQ_APIC", $D143,,,,  "USD")</f>
        <v>8989.0220000000008</v>
      </c>
      <c r="P143" s="1">
        <f>_xll.ciqfunctions.udf.CIQ($B143, "IQ_TOTAL_ASSETS", $D143,,,,  "USD")</f>
        <v>28107.074000000001</v>
      </c>
      <c r="Q143" s="1">
        <f>_xll.ciqfunctions.udf.CIQ($B143, "IQ_RE", $D143,,,,  "USD")</f>
        <v>-4298.96</v>
      </c>
      <c r="R143" s="1">
        <f>_xll.ciqfunctions.udf.CIQ($B143, "IQ_TOTAL_EQUITY", $D143,,,,  "USD")</f>
        <v>6177.66</v>
      </c>
      <c r="S143" s="1">
        <f>_xll.ciqfunctions.udf.CIQ($B143, "IQ_TOTAL_OUTSTANDING_FILING_DATE", $D143,,,,  "USD")</f>
        <v>2521.0109299999999</v>
      </c>
      <c r="T143" s="1">
        <f>_xll.ciqfunctions.udf.CIQ($B143, "IQ_TOTAL_DEBT", $D143,,,,  "USD")</f>
        <v>11720.148999999999</v>
      </c>
      <c r="U143" s="1">
        <f>_xll.ciqfunctions.udf.CIQ($B143, "IQ_PREF_DIV_OTHER",$D143,,,,  "USD")</f>
        <v>0</v>
      </c>
      <c r="V143" s="1">
        <f>_xll.ciqfunctions.udf.CIQ($B143, "IQ_COGS",$D143,,,,  "USD")</f>
        <v>2535.5349999999999</v>
      </c>
      <c r="W143" s="1">
        <f>_xll.ciqfunctions.udf.CIQ($B143, "IQ_AP",$D143,,,,  "USD")</f>
        <v>2385.7779999999998</v>
      </c>
      <c r="X143" s="1">
        <f>_xll.ciqfunctions.udf.CIQ($B143, "IQ_AR", $D143,,,,  "USD")</f>
        <v>607.73400000000004</v>
      </c>
      <c r="Y143" s="1">
        <f>_xll.ciqfunctions.udf.CIQ($B143, "IQ_INVENTORY", $D143,,,,  "USD")</f>
        <v>2471.3820000000001</v>
      </c>
      <c r="Z143">
        <f>_xll.ciqfunctions.udf.CIQ($B143, "IQ_SGA", $D143,,,,  "USD")</f>
        <v>652.99800000000005</v>
      </c>
      <c r="AA143">
        <f>_xll.ciqfunctions.udf.CIQ($B143, "IQ_TOTAL_REV_1YR_ANN_GROWTH", $D143,,,,  "USD")</f>
        <v>29.8567</v>
      </c>
      <c r="AB143">
        <f>_xll.ciqfunctions.udf.CIQ($B143, "IQ_DA", $D143,,,,  "USD")</f>
        <v>0</v>
      </c>
      <c r="AC143">
        <f>_xll.ciqfunctions.udf.CIQ($B143, "IQ_NET_INTEREST_EXP",$D143,,,,  "USD")</f>
        <v>-112.779</v>
      </c>
      <c r="AD143">
        <f>_xll.ciqfunctions.udf.CIQ($B143, "IQ_NET_WORKING_CAP",$D143,,,,  "USD")</f>
        <v>-2488.5129999999999</v>
      </c>
      <c r="AE143">
        <f>_xll.ciqfunctions.udf.CIQ($B143, "IQ_CAPEX",$D143,,,,  "USD")</f>
        <v>-1244.7270000000001</v>
      </c>
      <c r="AF143" s="1" t="str">
        <f>_xll.ciqfunctions.udf.CIQ($B143, "IQ_CEO_NAME", $D143,,,,  "USD")</f>
        <v>Musk, Elon</v>
      </c>
      <c r="AG143">
        <f>_xll.ciqfunctions.udf.CIQ($B143, "IQ_INC_TAX",$D143,,,,  "USD")</f>
        <v>-0.28499999999999998</v>
      </c>
      <c r="AH143" t="str">
        <f>_xll.ciqfunctions.udf.CIQ($B143, "IQ_EFFECT_TAX_RATE",$D143,,,,  "USD")</f>
        <v>NM</v>
      </c>
    </row>
    <row r="144" spans="1:34" x14ac:dyDescent="0.25">
      <c r="A144" t="str">
        <f>_xll.ciqfunctions.udf.CIQ(B144,"IQ_COMPANY_NAME",A$1)</f>
        <v>Tesla, Inc.</v>
      </c>
      <c r="B144" t="s">
        <v>5</v>
      </c>
      <c r="C144" s="1" t="str">
        <f>_xll.ciqfunctions.udf.CIQ($B144, "IQ_INDUSTRY",$D144,,,, "USD")</f>
        <v>Automobiles</v>
      </c>
      <c r="D144" s="2" t="str">
        <f t="shared" si="1"/>
        <v>CQ22017</v>
      </c>
      <c r="E144" s="1">
        <f>_xll.ciqfunctions.udf.CIQ($B144, "IQ_TOTAL_REV", $D144,,,, "USD")</f>
        <v>2789.5569999999998</v>
      </c>
      <c r="F144" s="1">
        <f>_xll.ciqfunctions.udf.CIQ($B144, "IQ_NI",$D144,,,,  "USD")</f>
        <v>-336.39699999999999</v>
      </c>
      <c r="G144" s="1">
        <f>_xll.ciqfunctions.udf.CIQ($B144, "IQ_CASH_EQUIV", $D144,,,,  "USD")</f>
        <v>3035.924</v>
      </c>
      <c r="H144" s="1">
        <f>_xll.ciqfunctions.udf.CIQ($B144, "IQ_CASH_ST_INVEST", $D144,,,,  "USD")</f>
        <v>3035.924</v>
      </c>
      <c r="I144" s="1">
        <f>_xll.ciqfunctions.udf.CIQ($B144, "IQ_TOTAL_CA", $D144,,,,  "USD")</f>
        <v>6359.4440000000004</v>
      </c>
      <c r="J144" s="1">
        <f>_xll.ciqfunctions.udf.CIQ($B144, "IQ_TOTAL_ASSETS",$D144,,,,  "USD")</f>
        <v>26043.705000000002</v>
      </c>
      <c r="K144" s="1">
        <f>_xll.ciqfunctions.udf.CIQ($B144, "IQ_TOTAL_CL", $D144,,,,  "USD")</f>
        <v>6548.0429999999997</v>
      </c>
      <c r="L144" s="1">
        <f>_xll.ciqfunctions.udf.CIQ($B144, "IQ_TOTAL_LIAB", $D144,,,,  "USD")</f>
        <v>19461.59</v>
      </c>
      <c r="M144" s="1">
        <f>_xll.ciqfunctions.udf.CIQ($B144, "IQ_PREF_EQUITY",$D144,,,,  "USD")</f>
        <v>0</v>
      </c>
      <c r="N144" s="1">
        <f>_xll.ciqfunctions.udf.CIQ($B144, "IQ_TOTAL_COMMON_EQUITY",$D144,,,,  "USD")</f>
        <v>5105.7520000000004</v>
      </c>
      <c r="O144" s="1">
        <f>_xll.ciqfunctions.udf.CIQ($B144, "IQ_APIC", $D144,,,,  "USD")</f>
        <v>8774.2119999999995</v>
      </c>
      <c r="P144" s="1">
        <f>_xll.ciqfunctions.udf.CIQ($B144, "IQ_TOTAL_ASSETS", $D144,,,,  "USD")</f>
        <v>26043.705000000002</v>
      </c>
      <c r="Q144" s="1">
        <f>_xll.ciqfunctions.udf.CIQ($B144, "IQ_RE", $D144,,,,  "USD")</f>
        <v>-3679.5839999999998</v>
      </c>
      <c r="R144" s="1">
        <f>_xll.ciqfunctions.udf.CIQ($B144, "IQ_TOTAL_EQUITY", $D144,,,,  "USD")</f>
        <v>6582.1149999999998</v>
      </c>
      <c r="S144" s="1">
        <f>_xll.ciqfunctions.udf.CIQ($B144, "IQ_TOTAL_OUTSTANDING_FILING_DATE", $D144,,,,  "USD")</f>
        <v>2503.3053500000001</v>
      </c>
      <c r="T144" s="1">
        <f>_xll.ciqfunctions.udf.CIQ($B144, "IQ_TOTAL_DEBT", $D144,,,,  "USD")</f>
        <v>9557.4060000000009</v>
      </c>
      <c r="U144" s="1">
        <f>_xll.ciqfunctions.udf.CIQ($B144, "IQ_PREF_DIV_OTHER",$D144,,,,  "USD")</f>
        <v>0</v>
      </c>
      <c r="V144" s="1">
        <f>_xll.ciqfunctions.udf.CIQ($B144, "IQ_COGS",$D144,,,,  "USD")</f>
        <v>2122.942</v>
      </c>
      <c r="W144" s="1">
        <f>_xll.ciqfunctions.udf.CIQ($B144, "IQ_AP",$D144,,,,  "USD")</f>
        <v>2359.3159999999998</v>
      </c>
      <c r="X144" s="1">
        <f>_xll.ciqfunctions.udf.CIQ($B144, "IQ_AR", $D144,,,,  "USD")</f>
        <v>453.53899999999999</v>
      </c>
      <c r="Y144" s="1">
        <f>_xll.ciqfunctions.udf.CIQ($B144, "IQ_INVENTORY", $D144,,,,  "USD")</f>
        <v>2438.1109999999999</v>
      </c>
      <c r="Z144">
        <f>_xll.ciqfunctions.udf.CIQ($B144, "IQ_SGA", $D144,,,,  "USD")</f>
        <v>537.75699999999995</v>
      </c>
      <c r="AA144">
        <f>_xll.ciqfunctions.udf.CIQ($B144, "IQ_TOTAL_REV_1YR_ANN_GROWTH", $D144,,,,  "USD")</f>
        <v>119.6472</v>
      </c>
      <c r="AB144">
        <f>_xll.ciqfunctions.udf.CIQ($B144, "IQ_DA", $D144,,,,  "USD")</f>
        <v>0</v>
      </c>
      <c r="AC144">
        <f>_xll.ciqfunctions.udf.CIQ($B144, "IQ_NET_INTEREST_EXP",$D144,,,,  "USD")</f>
        <v>-111.74</v>
      </c>
      <c r="AD144">
        <f>_xll.ciqfunctions.udf.CIQ($B144, "IQ_NET_WORKING_CAP",$D144,,,,  "USD")</f>
        <v>-2394.3020000000001</v>
      </c>
      <c r="AE144">
        <f>_xll.ciqfunctions.udf.CIQ($B144, "IQ_CAPEX",$D144,,,,  "USD")</f>
        <v>-1157.912</v>
      </c>
      <c r="AF144" s="1" t="str">
        <f>_xll.ciqfunctions.udf.CIQ($B144, "IQ_CEO_NAME", $D144,,,,  "USD")</f>
        <v>Musk, Elon</v>
      </c>
      <c r="AG144">
        <f>_xll.ciqfunctions.udf.CIQ($B144, "IQ_INC_TAX",$D144,,,,  "USD")</f>
        <v>15.647</v>
      </c>
      <c r="AH144" t="str">
        <f>_xll.ciqfunctions.udf.CIQ($B144, "IQ_EFFECT_TAX_RATE",$D144,,,,  "USD")</f>
        <v>NM</v>
      </c>
    </row>
    <row r="145" spans="1:34" x14ac:dyDescent="0.25">
      <c r="A145" t="str">
        <f>_xll.ciqfunctions.udf.CIQ(B145,"IQ_COMPANY_NAME",A$1)</f>
        <v>Tesla, Inc.</v>
      </c>
      <c r="B145" t="s">
        <v>5</v>
      </c>
      <c r="C145" s="1" t="str">
        <f>_xll.ciqfunctions.udf.CIQ($B145, "IQ_INDUSTRY",$D145,,,, "USD")</f>
        <v>Automobiles</v>
      </c>
      <c r="D145" s="2" t="str">
        <f t="shared" si="1"/>
        <v>CQ12017</v>
      </c>
      <c r="E145" s="1">
        <f>_xll.ciqfunctions.udf.CIQ($B145, "IQ_TOTAL_REV", $D145,,,, "USD")</f>
        <v>2696.27</v>
      </c>
      <c r="F145" s="1">
        <f>_xll.ciqfunctions.udf.CIQ($B145, "IQ_NI",$D145,,,,  "USD")</f>
        <v>-330.27699999999999</v>
      </c>
      <c r="G145" s="1">
        <f>_xll.ciqfunctions.udf.CIQ($B145, "IQ_CASH_EQUIV", $D145,,,,  "USD")</f>
        <v>4006.5929999999998</v>
      </c>
      <c r="H145" s="1">
        <f>_xll.ciqfunctions.udf.CIQ($B145, "IQ_CASH_ST_INVEST", $D145,,,,  "USD")</f>
        <v>4006.5929999999998</v>
      </c>
      <c r="I145" s="1">
        <f>_xll.ciqfunctions.udf.CIQ($B145, "IQ_TOTAL_CA", $D145,,,,  "USD")</f>
        <v>7027.8890000000001</v>
      </c>
      <c r="J145" s="1">
        <f>_xll.ciqfunctions.udf.CIQ($B145, "IQ_TOTAL_ASSETS",$D145,,,,  "USD")</f>
        <v>25053.725999999999</v>
      </c>
      <c r="K145" s="1">
        <f>_xll.ciqfunctions.udf.CIQ($B145, "IQ_TOTAL_CL", $D145,,,,  "USD")</f>
        <v>6252.7219999999998</v>
      </c>
      <c r="L145" s="1">
        <f>_xll.ciqfunctions.udf.CIQ($B145, "IQ_TOTAL_LIAB", $D145,,,,  "USD")</f>
        <v>18892.635999999999</v>
      </c>
      <c r="M145" s="1">
        <f>_xll.ciqfunctions.udf.CIQ($B145, "IQ_PREF_EQUITY",$D145,,,,  "USD")</f>
        <v>0</v>
      </c>
      <c r="N145" s="1">
        <f>_xll.ciqfunctions.udf.CIQ($B145, "IQ_TOTAL_COMMON_EQUITY",$D145,,,,  "USD")</f>
        <v>4987.7190000000001</v>
      </c>
      <c r="O145" s="1">
        <f>_xll.ciqfunctions.udf.CIQ($B145, "IQ_APIC", $D145,,,,  "USD")</f>
        <v>8351.5139999999992</v>
      </c>
      <c r="P145" s="1">
        <f>_xll.ciqfunctions.udf.CIQ($B145, "IQ_TOTAL_ASSETS", $D145,,,,  "USD")</f>
        <v>25053.725999999999</v>
      </c>
      <c r="Q145" s="1">
        <f>_xll.ciqfunctions.udf.CIQ($B145, "IQ_RE", $D145,,,,  "USD")</f>
        <v>-3343.1869999999999</v>
      </c>
      <c r="R145" s="1">
        <f>_xll.ciqfunctions.udf.CIQ($B145, "IQ_TOTAL_EQUITY", $D145,,,,  "USD")</f>
        <v>6161.09</v>
      </c>
      <c r="S145" s="1">
        <f>_xll.ciqfunctions.udf.CIQ($B145, "IQ_TOTAL_OUTSTANDING_FILING_DATE", $D145,,,,  "USD")</f>
        <v>2463.8960400000001</v>
      </c>
      <c r="T145" s="1">
        <f>_xll.ciqfunctions.udf.CIQ($B145, "IQ_TOTAL_DEBT", $D145,,,,  "USD")</f>
        <v>9667.7260000000006</v>
      </c>
      <c r="U145" s="1">
        <f>_xll.ciqfunctions.udf.CIQ($B145, "IQ_PREF_DIV_OTHER",$D145,,,,  "USD")</f>
        <v>0</v>
      </c>
      <c r="V145" s="1">
        <f>_xll.ciqfunctions.udf.CIQ($B145, "IQ_COGS",$D145,,,,  "USD")</f>
        <v>2028.3240000000001</v>
      </c>
      <c r="W145" s="1">
        <f>_xll.ciqfunctions.udf.CIQ($B145, "IQ_AP",$D145,,,,  "USD")</f>
        <v>2075.3330000000001</v>
      </c>
      <c r="X145" s="1">
        <f>_xll.ciqfunctions.udf.CIQ($B145, "IQ_AR", $D145,,,,  "USD")</f>
        <v>440.34899999999999</v>
      </c>
      <c r="Y145" s="1">
        <f>_xll.ciqfunctions.udf.CIQ($B145, "IQ_INVENTORY", $D145,,,,  "USD")</f>
        <v>2220.3359999999998</v>
      </c>
      <c r="Z145">
        <f>_xll.ciqfunctions.udf.CIQ($B145, "IQ_SGA", $D145,,,,  "USD")</f>
        <v>603.45500000000004</v>
      </c>
      <c r="AA145">
        <f>_xll.ciqfunctions.udf.CIQ($B145, "IQ_TOTAL_REV_1YR_ANN_GROWTH", $D145,,,,  "USD")</f>
        <v>135.0616</v>
      </c>
      <c r="AB145">
        <f>_xll.ciqfunctions.udf.CIQ($B145, "IQ_DA", $D145,,,,  "USD")</f>
        <v>0</v>
      </c>
      <c r="AC145">
        <f>_xll.ciqfunctions.udf.CIQ($B145, "IQ_NET_INTEREST_EXP",$D145,,,,  "USD")</f>
        <v>-96.256</v>
      </c>
      <c r="AD145">
        <f>_xll.ciqfunctions.udf.CIQ($B145, "IQ_NET_WORKING_CAP",$D145,,,,  "USD")</f>
        <v>-2209.732</v>
      </c>
      <c r="AE145">
        <f>_xll.ciqfunctions.udf.CIQ($B145, "IQ_CAPEX",$D145,,,,  "USD")</f>
        <v>-772.572</v>
      </c>
      <c r="AF145" s="1" t="str">
        <f>_xll.ciqfunctions.udf.CIQ($B145, "IQ_CEO_NAME", $D145,,,,  "USD")</f>
        <v>Musk, Elon</v>
      </c>
      <c r="AG145">
        <f>_xll.ciqfunctions.udf.CIQ($B145, "IQ_INC_TAX",$D145,,,,  "USD")</f>
        <v>25.277999999999999</v>
      </c>
      <c r="AH145" t="str">
        <f>_xll.ciqfunctions.udf.CIQ($B145, "IQ_EFFECT_TAX_RATE",$D145,,,,  "USD")</f>
        <v>NM</v>
      </c>
    </row>
    <row r="146" spans="1:34" x14ac:dyDescent="0.25">
      <c r="A146" t="str">
        <f>_xll.ciqfunctions.udf.CIQ(B146,"IQ_COMPANY_NAME",A$1)</f>
        <v>Tesla, Inc.</v>
      </c>
      <c r="B146" t="s">
        <v>5</v>
      </c>
      <c r="C146" s="1" t="str">
        <f>_xll.ciqfunctions.udf.CIQ($B146, "IQ_INDUSTRY",$D146,,,, "USD")</f>
        <v>Automobiles</v>
      </c>
      <c r="D146" s="2" t="str">
        <f t="shared" si="1"/>
        <v>CQ42016</v>
      </c>
      <c r="E146" s="1">
        <f>_xll.ciqfunctions.udf.CIQ($B146, "IQ_TOTAL_REV", $D146,,,, "USD")</f>
        <v>2284.6309999999999</v>
      </c>
      <c r="F146" s="1">
        <f>_xll.ciqfunctions.udf.CIQ($B146, "IQ_NI",$D146,,,,  "USD")</f>
        <v>-121.337</v>
      </c>
      <c r="G146" s="1">
        <f>_xll.ciqfunctions.udf.CIQ($B146, "IQ_CASH_EQUIV", $D146,,,,  "USD")</f>
        <v>3393.2159999999999</v>
      </c>
      <c r="H146" s="1">
        <f>_xll.ciqfunctions.udf.CIQ($B146, "IQ_CASH_ST_INVEST", $D146,,,,  "USD")</f>
        <v>3393.2159999999999</v>
      </c>
      <c r="I146" s="1">
        <f>_xll.ciqfunctions.udf.CIQ($B146, "IQ_TOTAL_CA", $D146,,,,  "USD")</f>
        <v>6259.7960000000003</v>
      </c>
      <c r="J146" s="1">
        <f>_xll.ciqfunctions.udf.CIQ($B146, "IQ_TOTAL_ASSETS",$D146,,,,  "USD")</f>
        <v>22664.076000000001</v>
      </c>
      <c r="K146" s="1">
        <f>_xll.ciqfunctions.udf.CIQ($B146, "IQ_TOTAL_CL", $D146,,,,  "USD")</f>
        <v>5835.7889999999998</v>
      </c>
      <c r="L146" s="1">
        <f>_xll.ciqfunctions.udf.CIQ($B146, "IQ_TOTAL_LIAB", $D146,,,,  "USD")</f>
        <v>16758.951000000001</v>
      </c>
      <c r="M146" s="1">
        <f>_xll.ciqfunctions.udf.CIQ($B146, "IQ_PREF_EQUITY",$D146,,,,  "USD")</f>
        <v>0</v>
      </c>
      <c r="N146" s="1">
        <f>_xll.ciqfunctions.udf.CIQ($B146, "IQ_TOTAL_COMMON_EQUITY",$D146,,,,  "USD")</f>
        <v>4752.9110000000001</v>
      </c>
      <c r="O146" s="1">
        <f>_xll.ciqfunctions.udf.CIQ($B146, "IQ_APIC", $D146,,,,  "USD")</f>
        <v>7773.7269999999999</v>
      </c>
      <c r="P146" s="1">
        <f>_xll.ciqfunctions.udf.CIQ($B146, "IQ_TOTAL_ASSETS", $D146,,,,  "USD")</f>
        <v>22664.076000000001</v>
      </c>
      <c r="Q146" s="1">
        <f>_xll.ciqfunctions.udf.CIQ($B146, "IQ_RE", $D146,,,,  "USD")</f>
        <v>-2997.2370000000001</v>
      </c>
      <c r="R146" s="1">
        <f>_xll.ciqfunctions.udf.CIQ($B146, "IQ_TOTAL_EQUITY", $D146,,,,  "USD")</f>
        <v>5905.125</v>
      </c>
      <c r="S146" s="1">
        <f>_xll.ciqfunctions.udf.CIQ($B146, "IQ_TOTAL_OUTSTANDING_FILING_DATE", $D146,,,,  "USD")</f>
        <v>2423.415</v>
      </c>
      <c r="T146" s="1">
        <f>_xll.ciqfunctions.udf.CIQ($B146, "IQ_TOTAL_DEBT", $D146,,,,  "USD")</f>
        <v>8588.1149999999998</v>
      </c>
      <c r="U146" s="1">
        <f>_xll.ciqfunctions.udf.CIQ($B146, "IQ_PREF_DIV_OTHER",$D146,,,,  "USD")</f>
        <v>0</v>
      </c>
      <c r="V146" s="1">
        <f>_xll.ciqfunctions.udf.CIQ($B146, "IQ_COGS",$D146,,,,  "USD")</f>
        <v>1849.3530000000001</v>
      </c>
      <c r="W146" s="1">
        <f>_xll.ciqfunctions.udf.CIQ($B146, "IQ_AP",$D146,,,,  "USD")</f>
        <v>1860.3409999999999</v>
      </c>
      <c r="X146" s="1">
        <f>_xll.ciqfunctions.udf.CIQ($B146, "IQ_AR", $D146,,,,  "USD")</f>
        <v>499.142</v>
      </c>
      <c r="Y146" s="1">
        <f>_xll.ciqfunctions.udf.CIQ($B146, "IQ_INVENTORY", $D146,,,,  "USD")</f>
        <v>2067.4540000000002</v>
      </c>
      <c r="Z146">
        <f>_xll.ciqfunctions.udf.CIQ($B146, "IQ_SGA", $D146,,,,  "USD")</f>
        <v>434.31599999999997</v>
      </c>
      <c r="AA146">
        <f>_xll.ciqfunctions.udf.CIQ($B146, "IQ_TOTAL_REV_1YR_ANN_GROWTH", $D146,,,,  "USD")</f>
        <v>88.131399999999999</v>
      </c>
      <c r="AB146">
        <f>_xll.ciqfunctions.udf.CIQ($B146, "IQ_DA", $D146,,,,  "USD")</f>
        <v>0</v>
      </c>
      <c r="AC146">
        <f>_xll.ciqfunctions.udf.CIQ($B146, "IQ_NET_INTEREST_EXP",$D146,,,,  "USD")</f>
        <v>-55.924999999999997</v>
      </c>
      <c r="AD146">
        <f>_xll.ciqfunctions.udf.CIQ($B146, "IQ_NET_WORKING_CAP",$D146,,,,  "USD")</f>
        <v>-1758.2470000000001</v>
      </c>
      <c r="AE146">
        <f>_xll.ciqfunctions.udf.CIQ($B146, "IQ_CAPEX",$D146,,,,  "USD")</f>
        <v>-681.28099999999995</v>
      </c>
      <c r="AF146" s="1" t="str">
        <f>_xll.ciqfunctions.udf.CIQ($B146, "IQ_CEO_NAME", $D146,,,,  "USD")</f>
        <v>Musk, Elon</v>
      </c>
      <c r="AG146">
        <f>_xll.ciqfunctions.udf.CIQ($B146, "IQ_INC_TAX",$D146,,,,  "USD")</f>
        <v>11.07</v>
      </c>
      <c r="AH146" t="str">
        <f>_xll.ciqfunctions.udf.CIQ($B146, "IQ_EFFECT_TAX_RATE",$D146,,,,  "USD")</f>
        <v>NM</v>
      </c>
    </row>
    <row r="147" spans="1:34" x14ac:dyDescent="0.25">
      <c r="A147" t="str">
        <f>_xll.ciqfunctions.udf.CIQ(B147,"IQ_COMPANY_NAME",A$1)</f>
        <v>Tesla, Inc.</v>
      </c>
      <c r="B147" t="s">
        <v>5</v>
      </c>
      <c r="C147" s="1" t="str">
        <f>_xll.ciqfunctions.udf.CIQ($B147, "IQ_INDUSTRY",$D147,,,, "USD")</f>
        <v>Automobiles</v>
      </c>
      <c r="D147" s="2" t="str">
        <f t="shared" si="1"/>
        <v>CQ32016</v>
      </c>
      <c r="E147" s="1">
        <f>_xll.ciqfunctions.udf.CIQ($B147, "IQ_TOTAL_REV", $D147,,,, "USD")</f>
        <v>2298.4360000000001</v>
      </c>
      <c r="F147" s="1">
        <f>_xll.ciqfunctions.udf.CIQ($B147, "IQ_NI",$D147,,,,  "USD")</f>
        <v>21.878</v>
      </c>
      <c r="G147" s="1">
        <f>_xll.ciqfunctions.udf.CIQ($B147, "IQ_CASH_EQUIV", $D147,,,,  "USD")</f>
        <v>3084.2570000000001</v>
      </c>
      <c r="H147" s="1">
        <f>_xll.ciqfunctions.udf.CIQ($B147, "IQ_CASH_ST_INVEST", $D147,,,,  "USD")</f>
        <v>3084.2570000000001</v>
      </c>
      <c r="I147" s="1">
        <f>_xll.ciqfunctions.udf.CIQ($B147, "IQ_TOTAL_CA", $D147,,,,  "USD")</f>
        <v>5172.4120000000003</v>
      </c>
      <c r="J147" s="1">
        <f>_xll.ciqfunctions.udf.CIQ($B147, "IQ_TOTAL_ASSETS",$D147,,,,  "USD")</f>
        <v>12592.397000000001</v>
      </c>
      <c r="K147" s="1">
        <f>_xll.ciqfunctions.udf.CIQ($B147, "IQ_TOTAL_CL", $D147,,,,  "USD")</f>
        <v>4093.66</v>
      </c>
      <c r="L147" s="1">
        <f>_xll.ciqfunctions.udf.CIQ($B147, "IQ_TOTAL_LIAB", $D147,,,,  "USD")</f>
        <v>9911.9089999999997</v>
      </c>
      <c r="M147" s="1">
        <f>_xll.ciqfunctions.udf.CIQ($B147, "IQ_PREF_EQUITY",$D147,,,,  "USD")</f>
        <v>0</v>
      </c>
      <c r="N147" s="1">
        <f>_xll.ciqfunctions.udf.CIQ($B147, "IQ_TOTAL_COMMON_EQUITY",$D147,,,,  "USD")</f>
        <v>2680.4879999999998</v>
      </c>
      <c r="O147" s="1">
        <f>_xll.ciqfunctions.udf.CIQ($B147, "IQ_APIC", $D147,,,,  "USD")</f>
        <v>5530.9279999999999</v>
      </c>
      <c r="P147" s="1">
        <f>_xll.ciqfunctions.udf.CIQ($B147, "IQ_TOTAL_ASSETS", $D147,,,,  "USD")</f>
        <v>12592.397000000001</v>
      </c>
      <c r="Q147" s="1">
        <f>_xll.ciqfunctions.udf.CIQ($B147, "IQ_RE", $D147,,,,  "USD")</f>
        <v>-2875.9</v>
      </c>
      <c r="R147" s="1">
        <f>_xll.ciqfunctions.udf.CIQ($B147, "IQ_TOTAL_EQUITY", $D147,,,,  "USD")</f>
        <v>2680.4879999999998</v>
      </c>
      <c r="S147" s="1">
        <f>_xll.ciqfunctions.udf.CIQ($B147, "IQ_TOTAL_OUTSTANDING_FILING_DATE", $D147,,,,  "USD")</f>
        <v>2248.3678500000001</v>
      </c>
      <c r="T147" s="1">
        <f>_xll.ciqfunctions.udf.CIQ($B147, "IQ_TOTAL_DEBT", $D147,,,,  "USD")</f>
        <v>3172.261</v>
      </c>
      <c r="U147" s="1">
        <f>_xll.ciqfunctions.udf.CIQ($B147, "IQ_PREF_DIV_OTHER",$D147,,,,  "USD")</f>
        <v>0</v>
      </c>
      <c r="V147" s="1">
        <f>_xll.ciqfunctions.udf.CIQ($B147, "IQ_COGS",$D147,,,,  "USD")</f>
        <v>1661.701</v>
      </c>
      <c r="W147" s="1">
        <f>_xll.ciqfunctions.udf.CIQ($B147, "IQ_AP",$D147,,,,  "USD")</f>
        <v>1606.2840000000001</v>
      </c>
      <c r="X147" s="1">
        <f>_xll.ciqfunctions.udf.CIQ($B147, "IQ_AR", $D147,,,,  "USD")</f>
        <v>326.89499999999998</v>
      </c>
      <c r="Y147" s="1">
        <f>_xll.ciqfunctions.udf.CIQ($B147, "IQ_INVENTORY", $D147,,,,  "USD")</f>
        <v>1604.5709999999999</v>
      </c>
      <c r="Z147">
        <f>_xll.ciqfunctions.udf.CIQ($B147, "IQ_SGA", $D147,,,,  "USD")</f>
        <v>336.81099999999998</v>
      </c>
      <c r="AA147">
        <f>_xll.ciqfunctions.udf.CIQ($B147, "IQ_TOTAL_REV_1YR_ANN_GROWTH", $D147,,,,  "USD")</f>
        <v>145.35249999999999</v>
      </c>
      <c r="AB147">
        <f>_xll.ciqfunctions.udf.CIQ($B147, "IQ_DA", $D147,,,,  "USD")</f>
        <v>0</v>
      </c>
      <c r="AC147">
        <f>_xll.ciqfunctions.udf.CIQ($B147, "IQ_NET_INTEREST_EXP",$D147,,,,  "USD")</f>
        <v>-43.854999999999997</v>
      </c>
      <c r="AD147">
        <f>_xll.ciqfunctions.udf.CIQ($B147, "IQ_NET_WORKING_CAP",$D147,,,,  "USD")</f>
        <v>-1730.864</v>
      </c>
      <c r="AE147">
        <f>_xll.ciqfunctions.udf.CIQ($B147, "IQ_CAPEX",$D147,,,,  "USD")</f>
        <v>-247.61099999999999</v>
      </c>
      <c r="AF147" s="1" t="str">
        <f>_xll.ciqfunctions.udf.CIQ($B147, "IQ_CEO_NAME", $D147,,,,  "USD")</f>
        <v>Musk, Elon</v>
      </c>
      <c r="AG147">
        <f>_xll.ciqfunctions.udf.CIQ($B147, "IQ_INC_TAX",$D147,,,,  "USD")</f>
        <v>8.1329999999999991</v>
      </c>
      <c r="AH147">
        <f>_xll.ciqfunctions.udf.CIQ($B147, "IQ_EFFECT_TAX_RATE",$D147,,,,  "USD")</f>
        <v>27.1</v>
      </c>
    </row>
    <row r="148" spans="1:34" x14ac:dyDescent="0.25">
      <c r="A148" t="str">
        <f>_xll.ciqfunctions.udf.CIQ(B148,"IQ_COMPANY_NAME",A$1)</f>
        <v>Tesla, Inc.</v>
      </c>
      <c r="B148" t="s">
        <v>5</v>
      </c>
      <c r="C148" s="1" t="str">
        <f>_xll.ciqfunctions.udf.CIQ($B148, "IQ_INDUSTRY",$D148,,,, "USD")</f>
        <v>Automobiles</v>
      </c>
      <c r="D148" s="2" t="str">
        <f t="shared" si="1"/>
        <v>CQ22016</v>
      </c>
      <c r="E148" s="1">
        <f>_xll.ciqfunctions.udf.CIQ($B148, "IQ_TOTAL_REV", $D148,,,, "USD")</f>
        <v>1270.0170000000001</v>
      </c>
      <c r="F148" s="1">
        <f>_xll.ciqfunctions.udf.CIQ($B148, "IQ_NI",$D148,,,,  "USD")</f>
        <v>-293.18799999999999</v>
      </c>
      <c r="G148" s="1">
        <f>_xll.ciqfunctions.udf.CIQ($B148, "IQ_CASH_EQUIV", $D148,,,,  "USD")</f>
        <v>3246.3009999999999</v>
      </c>
      <c r="H148" s="1">
        <f>_xll.ciqfunctions.udf.CIQ($B148, "IQ_CASH_ST_INVEST", $D148,,,,  "USD")</f>
        <v>3246.3009999999999</v>
      </c>
      <c r="I148" s="1">
        <f>_xll.ciqfunctions.udf.CIQ($B148, "IQ_TOTAL_CA", $D148,,,,  "USD")</f>
        <v>5203.7049999999999</v>
      </c>
      <c r="J148" s="1">
        <f>_xll.ciqfunctions.udf.CIQ($B148, "IQ_TOTAL_ASSETS",$D148,,,,  "USD")</f>
        <v>11868.951999999999</v>
      </c>
      <c r="K148" s="1">
        <f>_xll.ciqfunctions.udf.CIQ($B148, "IQ_TOTAL_CL", $D148,,,,  "USD")</f>
        <v>3803.55</v>
      </c>
      <c r="L148" s="1">
        <f>_xll.ciqfunctions.udf.CIQ($B148, "IQ_TOTAL_LIAB", $D148,,,,  "USD")</f>
        <v>9348.6579999999994</v>
      </c>
      <c r="M148" s="1">
        <f>_xll.ciqfunctions.udf.CIQ($B148, "IQ_PREF_EQUITY",$D148,,,,  "USD")</f>
        <v>0</v>
      </c>
      <c r="N148" s="1">
        <f>_xll.ciqfunctions.udf.CIQ($B148, "IQ_TOTAL_COMMON_EQUITY",$D148,,,,  "USD")</f>
        <v>2520.2939999999999</v>
      </c>
      <c r="O148" s="1">
        <f>_xll.ciqfunctions.udf.CIQ($B148, "IQ_APIC", $D148,,,,  "USD")</f>
        <v>5383.7309999999998</v>
      </c>
      <c r="P148" s="1">
        <f>_xll.ciqfunctions.udf.CIQ($B148, "IQ_TOTAL_ASSETS", $D148,,,,  "USD")</f>
        <v>11868.951999999999</v>
      </c>
      <c r="Q148" s="1">
        <f>_xll.ciqfunctions.udf.CIQ($B148, "IQ_RE", $D148,,,,  "USD")</f>
        <v>-2897.7779999999998</v>
      </c>
      <c r="R148" s="1">
        <f>_xll.ciqfunctions.udf.CIQ($B148, "IQ_TOTAL_EQUITY", $D148,,,,  "USD")</f>
        <v>2520.2939999999999</v>
      </c>
      <c r="S148" s="1">
        <f>_xll.ciqfunctions.udf.CIQ($B148, "IQ_TOTAL_OUTSTANDING_FILING_DATE", $D148,,,,  "USD")</f>
        <v>2230.3890799999999</v>
      </c>
      <c r="T148" s="1">
        <f>_xll.ciqfunctions.udf.CIQ($B148, "IQ_TOTAL_DEBT", $D148,,,,  "USD")</f>
        <v>3667.0740000000001</v>
      </c>
      <c r="U148" s="1">
        <f>_xll.ciqfunctions.udf.CIQ($B148, "IQ_PREF_DIV_OTHER",$D148,,,,  "USD")</f>
        <v>0</v>
      </c>
      <c r="V148" s="1">
        <f>_xll.ciqfunctions.udf.CIQ($B148, "IQ_COGS",$D148,,,,  "USD")</f>
        <v>995.24099999999999</v>
      </c>
      <c r="W148" s="1">
        <f>_xll.ciqfunctions.udf.CIQ($B148, "IQ_AP",$D148,,,,  "USD")</f>
        <v>1114.8779999999999</v>
      </c>
      <c r="X148" s="1">
        <f>_xll.ciqfunctions.udf.CIQ($B148, "IQ_AR", $D148,,,,  "USD")</f>
        <v>178.59399999999999</v>
      </c>
      <c r="Y148" s="1">
        <f>_xll.ciqfunctions.udf.CIQ($B148, "IQ_INVENTORY", $D148,,,,  "USD")</f>
        <v>1609.607</v>
      </c>
      <c r="Z148">
        <f>_xll.ciqfunctions.udf.CIQ($B148, "IQ_SGA", $D148,,,,  "USD")</f>
        <v>321.15199999999999</v>
      </c>
      <c r="AA148">
        <f>_xll.ciqfunctions.udf.CIQ($B148, "IQ_TOTAL_REV_1YR_ANN_GROWTH", $D148,,,,  "USD")</f>
        <v>32.989400000000003</v>
      </c>
      <c r="AB148">
        <f>_xll.ciqfunctions.udf.CIQ($B148, "IQ_DA", $D148,,,,  "USD")</f>
        <v>0</v>
      </c>
      <c r="AC148">
        <f>_xll.ciqfunctions.udf.CIQ($B148, "IQ_NET_INTEREST_EXP",$D148,,,,  "USD")</f>
        <v>-44.125999999999998</v>
      </c>
      <c r="AD148">
        <f>_xll.ciqfunctions.udf.CIQ($B148, "IQ_NET_WORKING_CAP",$D148,,,,  "USD")</f>
        <v>-1179.7739999999999</v>
      </c>
      <c r="AE148">
        <f>_xll.ciqfunctions.udf.CIQ($B148, "IQ_CAPEX",$D148,,,,  "USD")</f>
        <v>-294.72000000000003</v>
      </c>
      <c r="AF148" s="1" t="str">
        <f>_xll.ciqfunctions.udf.CIQ($B148, "IQ_CEO_NAME", $D148,,,,  "USD")</f>
        <v>Musk, Elon</v>
      </c>
      <c r="AG148">
        <f>_xll.ciqfunctions.udf.CIQ($B148, "IQ_INC_TAX",$D148,,,,  "USD")</f>
        <v>3.649</v>
      </c>
      <c r="AH148" t="str">
        <f>_xll.ciqfunctions.udf.CIQ($B148, "IQ_EFFECT_TAX_RATE",$D148,,,,  "USD")</f>
        <v>NM</v>
      </c>
    </row>
    <row r="149" spans="1:34" x14ac:dyDescent="0.25">
      <c r="A149" t="str">
        <f>_xll.ciqfunctions.udf.CIQ(B149,"IQ_COMPANY_NAME",A$1)</f>
        <v>Tesla, Inc.</v>
      </c>
      <c r="B149" t="s">
        <v>5</v>
      </c>
      <c r="C149" s="1" t="str">
        <f>_xll.ciqfunctions.udf.CIQ($B149, "IQ_INDUSTRY",$D149,,,, "USD")</f>
        <v>Automobiles</v>
      </c>
      <c r="D149" s="2" t="str">
        <f t="shared" si="1"/>
        <v>CQ12016</v>
      </c>
      <c r="E149" s="1">
        <f>_xll.ciqfunctions.udf.CIQ($B149, "IQ_TOTAL_REV", $D149,,,, "USD")</f>
        <v>1147.048</v>
      </c>
      <c r="F149" s="1">
        <f>_xll.ciqfunctions.udf.CIQ($B149, "IQ_NI",$D149,,,,  "USD")</f>
        <v>-282.267</v>
      </c>
      <c r="G149" s="1">
        <f>_xll.ciqfunctions.udf.CIQ($B149, "IQ_CASH_EQUIV", $D149,,,,  "USD")</f>
        <v>1441.789</v>
      </c>
      <c r="H149" s="1">
        <f>_xll.ciqfunctions.udf.CIQ($B149, "IQ_CASH_ST_INVEST", $D149,,,,  "USD")</f>
        <v>1441.789</v>
      </c>
      <c r="I149" s="1">
        <f>_xll.ciqfunctions.udf.CIQ($B149, "IQ_TOTAL_CA", $D149,,,,  "USD")</f>
        <v>3239.5430000000001</v>
      </c>
      <c r="J149" s="1">
        <f>_xll.ciqfunctions.udf.CIQ($B149, "IQ_TOTAL_ASSETS",$D149,,,,  "USD")</f>
        <v>9191.7019999999993</v>
      </c>
      <c r="K149" s="1">
        <f>_xll.ciqfunctions.udf.CIQ($B149, "IQ_TOTAL_CL", $D149,,,,  "USD")</f>
        <v>3230.3249999999998</v>
      </c>
      <c r="L149" s="1">
        <f>_xll.ciqfunctions.udf.CIQ($B149, "IQ_TOTAL_LIAB", $D149,,,,  "USD")</f>
        <v>8221.3369999999995</v>
      </c>
      <c r="M149" s="1">
        <f>_xll.ciqfunctions.udf.CIQ($B149, "IQ_PREF_EQUITY",$D149,,,,  "USD")</f>
        <v>0</v>
      </c>
      <c r="N149" s="1">
        <f>_xll.ciqfunctions.udf.CIQ($B149, "IQ_TOTAL_COMMON_EQUITY",$D149,,,,  "USD")</f>
        <v>970.36500000000001</v>
      </c>
      <c r="O149" s="1">
        <f>_xll.ciqfunctions.udf.CIQ($B149, "IQ_APIC", $D149,,,,  "USD")</f>
        <v>3561.2559999999999</v>
      </c>
      <c r="P149" s="1">
        <f>_xll.ciqfunctions.udf.CIQ($B149, "IQ_TOTAL_ASSETS", $D149,,,,  "USD")</f>
        <v>9191.7019999999993</v>
      </c>
      <c r="Q149" s="1">
        <f>_xll.ciqfunctions.udf.CIQ($B149, "IQ_RE", $D149,,,,  "USD")</f>
        <v>-2604.59</v>
      </c>
      <c r="R149" s="1">
        <f>_xll.ciqfunctions.udf.CIQ($B149, "IQ_TOTAL_EQUITY", $D149,,,,  "USD")</f>
        <v>970.36500000000001</v>
      </c>
      <c r="S149" s="1">
        <f>_xll.ciqfunctions.udf.CIQ($B149, "IQ_TOTAL_OUTSTANDING_FILING_DATE", $D149,,,,  "USD")</f>
        <v>2009.1693299999999</v>
      </c>
      <c r="T149" s="1">
        <f>_xll.ciqfunctions.udf.CIQ($B149, "IQ_TOTAL_DEBT", $D149,,,,  "USD")</f>
        <v>3409.04</v>
      </c>
      <c r="U149" s="1">
        <f>_xll.ciqfunctions.udf.CIQ($B149, "IQ_PREF_DIV_OTHER",$D149,,,,  "USD")</f>
        <v>0</v>
      </c>
      <c r="V149" s="1">
        <f>_xll.ciqfunctions.udf.CIQ($B149, "IQ_COGS",$D149,,,,  "USD")</f>
        <v>894.58</v>
      </c>
      <c r="W149" s="1">
        <f>_xll.ciqfunctions.udf.CIQ($B149, "IQ_AP",$D149,,,,  "USD")</f>
        <v>1013.486</v>
      </c>
      <c r="X149" s="1">
        <f>_xll.ciqfunctions.udf.CIQ($B149, "IQ_AR", $D149,,,,  "USD")</f>
        <v>318.05599999999998</v>
      </c>
      <c r="Y149" s="1">
        <f>_xll.ciqfunctions.udf.CIQ($B149, "IQ_INVENTORY", $D149,,,,  "USD")</f>
        <v>1301.961</v>
      </c>
      <c r="Z149">
        <f>_xll.ciqfunctions.udf.CIQ($B149, "IQ_SGA", $D149,,,,  "USD")</f>
        <v>318.20999999999998</v>
      </c>
      <c r="AA149">
        <f>_xll.ciqfunctions.udf.CIQ($B149, "IQ_TOTAL_REV_1YR_ANN_GROWTH", $D149,,,,  "USD")</f>
        <v>22.041899999999998</v>
      </c>
      <c r="AB149">
        <f>_xll.ciqfunctions.udf.CIQ($B149, "IQ_DA", $D149,,,,  "USD")</f>
        <v>0</v>
      </c>
      <c r="AC149">
        <f>_xll.ciqfunctions.udf.CIQ($B149, "IQ_NET_INTEREST_EXP",$D149,,,,  "USD")</f>
        <v>-39.374000000000002</v>
      </c>
      <c r="AD149">
        <f>_xll.ciqfunctions.udf.CIQ($B149, "IQ_NET_WORKING_CAP",$D149,,,,  "USD")</f>
        <v>-752.66</v>
      </c>
      <c r="AE149">
        <f>_xll.ciqfunctions.udf.CIQ($B149, "IQ_CAPEX",$D149,,,,  "USD")</f>
        <v>-216.85900000000001</v>
      </c>
      <c r="AF149" s="1" t="str">
        <f>_xll.ciqfunctions.udf.CIQ($B149, "IQ_CEO_NAME", $D149,,,,  "USD")</f>
        <v>Musk, Elon</v>
      </c>
      <c r="AG149">
        <f>_xll.ciqfunctions.udf.CIQ($B149, "IQ_INC_TAX",$D149,,,,  "USD")</f>
        <v>3.8460000000000001</v>
      </c>
      <c r="AH149" t="str">
        <f>_xll.ciqfunctions.udf.CIQ($B149, "IQ_EFFECT_TAX_RATE",$D149,,,,  "USD")</f>
        <v>NM</v>
      </c>
    </row>
    <row r="150" spans="1:34" x14ac:dyDescent="0.25">
      <c r="A150" t="str">
        <f>_xll.ciqfunctions.udf.CIQ(B150,"IQ_COMPANY_NAME",A$1)</f>
        <v>Tesla, Inc.</v>
      </c>
      <c r="B150" t="s">
        <v>5</v>
      </c>
      <c r="C150" s="1" t="str">
        <f>_xll.ciqfunctions.udf.CIQ($B150, "IQ_INDUSTRY",$D150,,,, "USD")</f>
        <v>Automobiles</v>
      </c>
      <c r="D150" s="2" t="str">
        <f t="shared" si="1"/>
        <v>CQ42015</v>
      </c>
      <c r="E150" s="1">
        <f>_xll.ciqfunctions.udf.CIQ($B150, "IQ_TOTAL_REV", $D150,,,, "USD")</f>
        <v>1214.3800000000001</v>
      </c>
      <c r="F150" s="1">
        <f>_xll.ciqfunctions.udf.CIQ($B150, "IQ_NI",$D150,,,,  "USD")</f>
        <v>-320.39699999999999</v>
      </c>
      <c r="G150" s="1">
        <f>_xll.ciqfunctions.udf.CIQ($B150, "IQ_CASH_EQUIV", $D150,,,,  "USD")</f>
        <v>1196.9079999999999</v>
      </c>
      <c r="H150" s="1">
        <f>_xll.ciqfunctions.udf.CIQ($B150, "IQ_CASH_ST_INVEST", $D150,,,,  "USD")</f>
        <v>1196.9079999999999</v>
      </c>
      <c r="I150" s="1">
        <f>_xll.ciqfunctions.udf.CIQ($B150, "IQ_TOTAL_CA", $D150,,,,  "USD")</f>
        <v>2782.0059999999999</v>
      </c>
      <c r="J150" s="1">
        <f>_xll.ciqfunctions.udf.CIQ($B150, "IQ_TOTAL_ASSETS",$D150,,,,  "USD")</f>
        <v>8067.9390000000003</v>
      </c>
      <c r="K150" s="1">
        <f>_xll.ciqfunctions.udf.CIQ($B150, "IQ_TOTAL_CL", $D150,,,,  "USD")</f>
        <v>2858.32</v>
      </c>
      <c r="L150" s="1">
        <f>_xll.ciqfunctions.udf.CIQ($B150, "IQ_TOTAL_LIAB", $D150,,,,  "USD")</f>
        <v>6984.2349999999997</v>
      </c>
      <c r="M150" s="1">
        <f>_xll.ciqfunctions.udf.CIQ($B150, "IQ_PREF_EQUITY",$D150,,,,  "USD")</f>
        <v>0</v>
      </c>
      <c r="N150" s="1">
        <f>_xll.ciqfunctions.udf.CIQ($B150, "IQ_TOTAL_COMMON_EQUITY",$D150,,,,  "USD")</f>
        <v>1083.704</v>
      </c>
      <c r="O150" s="1">
        <f>_xll.ciqfunctions.udf.CIQ($B150, "IQ_APIC", $D150,,,,  "USD")</f>
        <v>3409.4520000000002</v>
      </c>
      <c r="P150" s="1">
        <f>_xll.ciqfunctions.udf.CIQ($B150, "IQ_TOTAL_ASSETS", $D150,,,,  "USD")</f>
        <v>8067.9390000000003</v>
      </c>
      <c r="Q150" s="1">
        <f>_xll.ciqfunctions.udf.CIQ($B150, "IQ_RE", $D150,,,,  "USD")</f>
        <v>-2322.3229999999999</v>
      </c>
      <c r="R150" s="1">
        <f>_xll.ciqfunctions.udf.CIQ($B150, "IQ_TOTAL_EQUITY", $D150,,,,  "USD")</f>
        <v>1083.704</v>
      </c>
      <c r="S150" s="1">
        <f>_xll.ciqfunctions.udf.CIQ($B150, "IQ_TOTAL_OUTSTANDING_FILING_DATE", $D150,,,,  "USD")</f>
        <v>1971.375</v>
      </c>
      <c r="T150" s="1">
        <f>_xll.ciqfunctions.udf.CIQ($B150, "IQ_TOTAL_DEBT", $D150,,,,  "USD")</f>
        <v>2898.9940000000001</v>
      </c>
      <c r="U150" s="1">
        <f>_xll.ciqfunctions.udf.CIQ($B150, "IQ_PREF_DIV_OTHER",$D150,,,,  "USD")</f>
        <v>0</v>
      </c>
      <c r="V150" s="1">
        <f>_xll.ciqfunctions.udf.CIQ($B150, "IQ_COGS",$D150,,,,  "USD")</f>
        <v>995.81600000000003</v>
      </c>
      <c r="W150" s="1">
        <f>_xll.ciqfunctions.udf.CIQ($B150, "IQ_AP",$D150,,,,  "USD")</f>
        <v>916.14800000000002</v>
      </c>
      <c r="X150" s="1">
        <f>_xll.ciqfunctions.udf.CIQ($B150, "IQ_AR", $D150,,,,  "USD")</f>
        <v>168.965</v>
      </c>
      <c r="Y150" s="1">
        <f>_xll.ciqfunctions.udf.CIQ($B150, "IQ_INVENTORY", $D150,,,,  "USD")</f>
        <v>1277.838</v>
      </c>
      <c r="Z150">
        <f>_xll.ciqfunctions.udf.CIQ($B150, "IQ_SGA", $D150,,,,  "USD")</f>
        <v>288.654</v>
      </c>
      <c r="AA150">
        <f>_xll.ciqfunctions.udf.CIQ($B150, "IQ_TOTAL_REV_1YR_ANN_GROWTH", $D150,,,,  "USD")</f>
        <v>26.939399999999999</v>
      </c>
      <c r="AB150">
        <f>_xll.ciqfunctions.udf.CIQ($B150, "IQ_DA", $D150,,,,  "USD")</f>
        <v>0</v>
      </c>
      <c r="AC150">
        <f>_xll.ciqfunctions.udf.CIQ($B150, "IQ_NET_INTEREST_EXP",$D150,,,,  "USD")</f>
        <v>-37.866999999999997</v>
      </c>
      <c r="AD150">
        <f>_xll.ciqfunctions.udf.CIQ($B150, "IQ_NET_WORKING_CAP",$D150,,,,  "USD")</f>
        <v>-596.71</v>
      </c>
      <c r="AE150">
        <f>_xll.ciqfunctions.udf.CIQ($B150, "IQ_CAPEX",$D150,,,,  "USD")</f>
        <v>-411.22199999999998</v>
      </c>
      <c r="AF150" s="1" t="str">
        <f>_xll.ciqfunctions.udf.CIQ($B150, "IQ_CEO_NAME", $D150,,,,  "USD")</f>
        <v>Musk, Elon</v>
      </c>
      <c r="AG150">
        <f>_xll.ciqfunctions.udf.CIQ($B150, "IQ_INC_TAX",$D150,,,,  "USD")</f>
        <v>5.048</v>
      </c>
      <c r="AH150" t="str">
        <f>_xll.ciqfunctions.udf.CIQ($B150, "IQ_EFFECT_TAX_RATE",$D150,,,,  "USD")</f>
        <v>NM</v>
      </c>
    </row>
    <row r="151" spans="1:34" x14ac:dyDescent="0.25">
      <c r="A151" t="str">
        <f>_xll.ciqfunctions.udf.CIQ(B151,"IQ_COMPANY_NAME",A$1)</f>
        <v>Tesla, Inc.</v>
      </c>
      <c r="B151" t="s">
        <v>5</v>
      </c>
      <c r="C151" s="1" t="str">
        <f>_xll.ciqfunctions.udf.CIQ($B151, "IQ_INDUSTRY",$D151,,,, "USD")</f>
        <v>Automobiles</v>
      </c>
      <c r="D151" s="2" t="str">
        <f t="shared" si="1"/>
        <v>CQ32015</v>
      </c>
      <c r="E151" s="1">
        <f>_xll.ciqfunctions.udf.CIQ($B151, "IQ_TOTAL_REV", $D151,,,, "USD")</f>
        <v>936.78899999999999</v>
      </c>
      <c r="F151" s="1">
        <f>_xll.ciqfunctions.udf.CIQ($B151, "IQ_NI",$D151,,,,  "USD")</f>
        <v>-229.858</v>
      </c>
      <c r="G151" s="1">
        <f>_xll.ciqfunctions.udf.CIQ($B151, "IQ_CASH_EQUIV", $D151,,,,  "USD")</f>
        <v>1426.0360000000001</v>
      </c>
      <c r="H151" s="1">
        <f>_xll.ciqfunctions.udf.CIQ($B151, "IQ_CASH_ST_INVEST", $D151,,,,  "USD")</f>
        <v>1426.0360000000001</v>
      </c>
      <c r="I151" s="1">
        <f>_xll.ciqfunctions.udf.CIQ($B151, "IQ_TOTAL_CA", $D151,,,,  "USD")</f>
        <v>2998.7950000000001</v>
      </c>
      <c r="J151" s="1">
        <f>_xll.ciqfunctions.udf.CIQ($B151, "IQ_TOTAL_ASSETS",$D151,,,,  "USD")</f>
        <v>7547.4970000000003</v>
      </c>
      <c r="K151" s="1">
        <f>_xll.ciqfunctions.udf.CIQ($B151, "IQ_TOTAL_CL", $D151,,,,  "USD")</f>
        <v>2599.9520000000002</v>
      </c>
      <c r="L151" s="1">
        <f>_xll.ciqfunctions.udf.CIQ($B151, "IQ_TOTAL_LIAB", $D151,,,,  "USD")</f>
        <v>6232.8410000000003</v>
      </c>
      <c r="M151" s="1">
        <f>_xll.ciqfunctions.udf.CIQ($B151, "IQ_PREF_EQUITY",$D151,,,,  "USD")</f>
        <v>0</v>
      </c>
      <c r="N151" s="1">
        <f>_xll.ciqfunctions.udf.CIQ($B151, "IQ_TOTAL_COMMON_EQUITY",$D151,,,,  "USD")</f>
        <v>1314.6559999999999</v>
      </c>
      <c r="O151" s="1">
        <f>_xll.ciqfunctions.udf.CIQ($B151, "IQ_APIC", $D151,,,,  "USD")</f>
        <v>3340.4360000000001</v>
      </c>
      <c r="P151" s="1">
        <f>_xll.ciqfunctions.udf.CIQ($B151, "IQ_TOTAL_ASSETS", $D151,,,,  "USD")</f>
        <v>7547.4970000000003</v>
      </c>
      <c r="Q151" s="1">
        <f>_xll.ciqfunctions.udf.CIQ($B151, "IQ_RE", $D151,,,,  "USD")</f>
        <v>-2001.9259999999999</v>
      </c>
      <c r="R151" s="1">
        <f>_xll.ciqfunctions.udf.CIQ($B151, "IQ_TOTAL_EQUITY", $D151,,,,  "USD")</f>
        <v>1314.6559999999999</v>
      </c>
      <c r="S151" s="1">
        <f>_xll.ciqfunctions.udf.CIQ($B151, "IQ_TOTAL_OUTSTANDING_FILING_DATE", $D151,,,,  "USD")</f>
        <v>1964.2697900000001</v>
      </c>
      <c r="T151" s="1">
        <f>_xll.ciqfunctions.udf.CIQ($B151, "IQ_TOTAL_DEBT", $D151,,,,  "USD")</f>
        <v>2846.7840000000001</v>
      </c>
      <c r="U151" s="1">
        <f>_xll.ciqfunctions.udf.CIQ($B151, "IQ_PREF_DIV_OTHER",$D151,,,,  "USD")</f>
        <v>0</v>
      </c>
      <c r="V151" s="1">
        <f>_xll.ciqfunctions.udf.CIQ($B151, "IQ_COGS",$D151,,,,  "USD")</f>
        <v>705.29300000000001</v>
      </c>
      <c r="W151" s="1">
        <f>_xll.ciqfunctions.udf.CIQ($B151, "IQ_AP",$D151,,,,  "USD")</f>
        <v>824.86099999999999</v>
      </c>
      <c r="X151" s="1">
        <f>_xll.ciqfunctions.udf.CIQ($B151, "IQ_AR", $D151,,,,  "USD")</f>
        <v>119.964</v>
      </c>
      <c r="Y151" s="1">
        <f>_xll.ciqfunctions.udf.CIQ($B151, "IQ_INVENTORY", $D151,,,,  "USD")</f>
        <v>1293.7170000000001</v>
      </c>
      <c r="Z151">
        <f>_xll.ciqfunctions.udf.CIQ($B151, "IQ_SGA", $D151,,,,  "USD")</f>
        <v>236.36699999999999</v>
      </c>
      <c r="AA151">
        <f>_xll.ciqfunctions.udf.CIQ($B151, "IQ_TOTAL_REV_1YR_ANN_GROWTH", $D151,,,,  "USD")</f>
        <v>9.9770000000000003</v>
      </c>
      <c r="AB151">
        <f>_xll.ciqfunctions.udf.CIQ($B151, "IQ_DA", $D151,,,,  "USD")</f>
        <v>0</v>
      </c>
      <c r="AC151">
        <f>_xll.ciqfunctions.udf.CIQ($B151, "IQ_NET_INTEREST_EXP",$D151,,,,  "USD")</f>
        <v>-28.981000000000002</v>
      </c>
      <c r="AD151">
        <f>_xll.ciqfunctions.udf.CIQ($B151, "IQ_NET_WORKING_CAP",$D151,,,,  "USD")</f>
        <v>-328.20299999999997</v>
      </c>
      <c r="AE151">
        <f>_xll.ciqfunctions.udf.CIQ($B151, "IQ_CAPEX",$D151,,,,  "USD")</f>
        <v>-392.40300000000002</v>
      </c>
      <c r="AF151" s="1" t="str">
        <f>_xll.ciqfunctions.udf.CIQ($B151, "IQ_CEO_NAME", $D151,,,,  "USD")</f>
        <v>Musk, Elon</v>
      </c>
      <c r="AG151">
        <f>_xll.ciqfunctions.udf.CIQ($B151, "IQ_INC_TAX",$D151,,,,  "USD")</f>
        <v>1.784</v>
      </c>
      <c r="AH151" t="str">
        <f>_xll.ciqfunctions.udf.CIQ($B151, "IQ_EFFECT_TAX_RATE",$D151,,,,  "USD")</f>
        <v>NM</v>
      </c>
    </row>
    <row r="152" spans="1:34" x14ac:dyDescent="0.25">
      <c r="A152" t="str">
        <f>_xll.ciqfunctions.udf.CIQ(B152,"IQ_COMPANY_NAME",A$1)</f>
        <v>Tesla, Inc.</v>
      </c>
      <c r="B152" t="s">
        <v>5</v>
      </c>
      <c r="C152" s="1" t="str">
        <f>_xll.ciqfunctions.udf.CIQ($B152, "IQ_INDUSTRY",$D152,,,, "USD")</f>
        <v>Automobiles</v>
      </c>
      <c r="D152" s="2" t="str">
        <f t="shared" si="1"/>
        <v>CQ22015</v>
      </c>
      <c r="E152" s="1">
        <f>_xll.ciqfunctions.udf.CIQ($B152, "IQ_TOTAL_REV", $D152,,,, "USD")</f>
        <v>954.976</v>
      </c>
      <c r="F152" s="1">
        <f>_xll.ciqfunctions.udf.CIQ($B152, "IQ_NI",$D152,,,,  "USD")</f>
        <v>-184.227</v>
      </c>
      <c r="G152" s="1">
        <f>_xll.ciqfunctions.udf.CIQ($B152, "IQ_CASH_EQUIV", $D152,,,,  "USD")</f>
        <v>1150.673</v>
      </c>
      <c r="H152" s="1">
        <f>_xll.ciqfunctions.udf.CIQ($B152, "IQ_CASH_ST_INVEST", $D152,,,,  "USD")</f>
        <v>1150.673</v>
      </c>
      <c r="I152" s="1">
        <f>_xll.ciqfunctions.udf.CIQ($B152, "IQ_TOTAL_CA", $D152,,,,  "USD")</f>
        <v>2628.6210000000001</v>
      </c>
      <c r="J152" s="1">
        <f>_xll.ciqfunctions.udf.CIQ($B152, "IQ_TOTAL_ASSETS",$D152,,,,  "USD")</f>
        <v>6468.1850000000004</v>
      </c>
      <c r="K152" s="1">
        <f>_xll.ciqfunctions.udf.CIQ($B152, "IQ_TOTAL_CL", $D152,,,,  "USD")</f>
        <v>2434.6610000000001</v>
      </c>
      <c r="L152" s="1">
        <f>_xll.ciqfunctions.udf.CIQ($B152, "IQ_TOTAL_LIAB", $D152,,,,  "USD")</f>
        <v>5752.2510000000002</v>
      </c>
      <c r="M152" s="1">
        <f>_xll.ciqfunctions.udf.CIQ($B152, "IQ_PREF_EQUITY",$D152,,,,  "USD")</f>
        <v>0</v>
      </c>
      <c r="N152" s="1">
        <f>_xll.ciqfunctions.udf.CIQ($B152, "IQ_TOTAL_COMMON_EQUITY",$D152,,,,  "USD")</f>
        <v>715.93399999999997</v>
      </c>
      <c r="O152" s="1">
        <f>_xll.ciqfunctions.udf.CIQ($B152, "IQ_APIC", $D152,,,,  "USD")</f>
        <v>2502.6790000000001</v>
      </c>
      <c r="P152" s="1">
        <f>_xll.ciqfunctions.udf.CIQ($B152, "IQ_TOTAL_ASSETS", $D152,,,,  "USD")</f>
        <v>6468.1850000000004</v>
      </c>
      <c r="Q152" s="1">
        <f>_xll.ciqfunctions.udf.CIQ($B152, "IQ_RE", $D152,,,,  "USD")</f>
        <v>-1772.068</v>
      </c>
      <c r="R152" s="1">
        <f>_xll.ciqfunctions.udf.CIQ($B152, "IQ_TOTAL_EQUITY", $D152,,,,  "USD")</f>
        <v>715.93399999999997</v>
      </c>
      <c r="S152" s="1">
        <f>_xll.ciqfunctions.udf.CIQ($B152, "IQ_TOTAL_OUTSTANDING_FILING_DATE", $D152,,,,  "USD")</f>
        <v>1907.13221</v>
      </c>
      <c r="T152" s="1">
        <f>_xll.ciqfunctions.udf.CIQ($B152, "IQ_TOTAL_DEBT", $D152,,,,  "USD")</f>
        <v>2790.491</v>
      </c>
      <c r="U152" s="1">
        <f>_xll.ciqfunctions.udf.CIQ($B152, "IQ_PREF_DIV_OTHER",$D152,,,,  "USD")</f>
        <v>0</v>
      </c>
      <c r="V152" s="1">
        <f>_xll.ciqfunctions.udf.CIQ($B152, "IQ_COGS",$D152,,,,  "USD")</f>
        <v>741.60599999999999</v>
      </c>
      <c r="W152" s="1">
        <f>_xll.ciqfunctions.udf.CIQ($B152, "IQ_AP",$D152,,,,  "USD")</f>
        <v>771.63699999999994</v>
      </c>
      <c r="X152" s="1">
        <f>_xll.ciqfunctions.udf.CIQ($B152, "IQ_AR", $D152,,,,  "USD")</f>
        <v>138.648</v>
      </c>
      <c r="Y152" s="1">
        <f>_xll.ciqfunctions.udf.CIQ($B152, "IQ_INVENTORY", $D152,,,,  "USD")</f>
        <v>1212.279</v>
      </c>
      <c r="Z152">
        <f>_xll.ciqfunctions.udf.CIQ($B152, "IQ_SGA", $D152,,,,  "USD")</f>
        <v>201.846</v>
      </c>
      <c r="AA152">
        <f>_xll.ciqfunctions.udf.CIQ($B152, "IQ_TOTAL_REV_1YR_ANN_GROWTH", $D152,,,,  "USD")</f>
        <v>24.127800000000001</v>
      </c>
      <c r="AB152">
        <f>_xll.ciqfunctions.udf.CIQ($B152, "IQ_DA", $D152,,,,  "USD")</f>
        <v>0</v>
      </c>
      <c r="AC152">
        <f>_xll.ciqfunctions.udf.CIQ($B152, "IQ_NET_INTEREST_EXP",$D152,,,,  "USD")</f>
        <v>-24.105</v>
      </c>
      <c r="AD152">
        <f>_xll.ciqfunctions.udf.CIQ($B152, "IQ_NET_WORKING_CAP",$D152,,,,  "USD")</f>
        <v>-267.565</v>
      </c>
      <c r="AE152">
        <f>_xll.ciqfunctions.udf.CIQ($B152, "IQ_CAPEX",$D152,,,,  "USD")</f>
        <v>-405.16500000000002</v>
      </c>
      <c r="AF152" s="1" t="str">
        <f>_xll.ciqfunctions.udf.CIQ($B152, "IQ_CEO_NAME", $D152,,,,  "USD")</f>
        <v>Musk, Elon</v>
      </c>
      <c r="AG152">
        <f>_xll.ciqfunctions.udf.CIQ($B152, "IQ_INC_TAX",$D152,,,,  "USD")</f>
        <v>3.1669999999999998</v>
      </c>
      <c r="AH152" t="str">
        <f>_xll.ciqfunctions.udf.CIQ($B152, "IQ_EFFECT_TAX_RATE",$D152,,,,  "USD")</f>
        <v>NM</v>
      </c>
    </row>
    <row r="153" spans="1:34" x14ac:dyDescent="0.25">
      <c r="A153" t="str">
        <f>_xll.ciqfunctions.udf.CIQ(B153,"IQ_COMPANY_NAME",A$1)</f>
        <v>Tesla, Inc.</v>
      </c>
      <c r="B153" t="s">
        <v>5</v>
      </c>
      <c r="C153" s="1" t="str">
        <f>_xll.ciqfunctions.udf.CIQ($B153, "IQ_INDUSTRY",$D153,,,, "USD")</f>
        <v>Automobiles</v>
      </c>
      <c r="D153" s="2" t="str">
        <f t="shared" si="1"/>
        <v>CQ12015</v>
      </c>
      <c r="E153" s="1">
        <f>_xll.ciqfunctions.udf.CIQ($B153, "IQ_TOTAL_REV", $D153,,,, "USD")</f>
        <v>939.88</v>
      </c>
      <c r="F153" s="1">
        <f>_xll.ciqfunctions.udf.CIQ($B153, "IQ_NI",$D153,,,,  "USD")</f>
        <v>-154.18100000000001</v>
      </c>
      <c r="G153" s="1">
        <f>_xll.ciqfunctions.udf.CIQ($B153, "IQ_CASH_EQUIV", $D153,,,,  "USD")</f>
        <v>1510.076</v>
      </c>
      <c r="H153" s="1">
        <f>_xll.ciqfunctions.udf.CIQ($B153, "IQ_CASH_ST_INVEST", $D153,,,,  "USD")</f>
        <v>1510.076</v>
      </c>
      <c r="I153" s="1">
        <f>_xll.ciqfunctions.udf.CIQ($B153, "IQ_TOTAL_CA", $D153,,,,  "USD")</f>
        <v>2921.4169999999999</v>
      </c>
      <c r="J153" s="1">
        <f>_xll.ciqfunctions.udf.CIQ($B153, "IQ_TOTAL_ASSETS",$D153,,,,  "USD")</f>
        <v>6120.03</v>
      </c>
      <c r="K153" s="1">
        <f>_xll.ciqfunctions.udf.CIQ($B153, "IQ_TOTAL_CL", $D153,,,,  "USD")</f>
        <v>2246.6579999999999</v>
      </c>
      <c r="L153" s="1">
        <f>_xll.ciqfunctions.udf.CIQ($B153, "IQ_TOTAL_LIAB", $D153,,,,  "USD")</f>
        <v>5294.0330000000004</v>
      </c>
      <c r="M153" s="1">
        <f>_xll.ciqfunctions.udf.CIQ($B153, "IQ_PREF_EQUITY",$D153,,,,  "USD")</f>
        <v>0</v>
      </c>
      <c r="N153" s="1">
        <f>_xll.ciqfunctions.udf.CIQ($B153, "IQ_TOTAL_COMMON_EQUITY",$D153,,,,  "USD")</f>
        <v>825.99699999999996</v>
      </c>
      <c r="O153" s="1">
        <f>_xll.ciqfunctions.udf.CIQ($B153, "IQ_APIC", $D153,,,,  "USD")</f>
        <v>2429.6770000000001</v>
      </c>
      <c r="P153" s="1">
        <f>_xll.ciqfunctions.udf.CIQ($B153, "IQ_TOTAL_ASSETS", $D153,,,,  "USD")</f>
        <v>6120.03</v>
      </c>
      <c r="Q153" s="1">
        <f>_xll.ciqfunctions.udf.CIQ($B153, "IQ_RE", $D153,,,,  "USD")</f>
        <v>-1587.8409999999999</v>
      </c>
      <c r="R153" s="1">
        <f>_xll.ciqfunctions.udf.CIQ($B153, "IQ_TOTAL_EQUITY", $D153,,,,  "USD")</f>
        <v>825.99699999999996</v>
      </c>
      <c r="S153" s="1">
        <f>_xll.ciqfunctions.udf.CIQ($B153, "IQ_TOTAL_OUTSTANDING_FILING_DATE", $D153,,,,  "USD")</f>
        <v>1896.0569</v>
      </c>
      <c r="T153" s="1">
        <f>_xll.ciqfunctions.udf.CIQ($B153, "IQ_TOTAL_DEBT", $D153,,,,  "USD")</f>
        <v>2645.846</v>
      </c>
      <c r="U153" s="1">
        <f>_xll.ciqfunctions.udf.CIQ($B153, "IQ_PREF_DIV_OTHER",$D153,,,,  "USD")</f>
        <v>0</v>
      </c>
      <c r="V153" s="1">
        <f>_xll.ciqfunctions.udf.CIQ($B153, "IQ_COGS",$D153,,,,  "USD")</f>
        <v>679.80700000000002</v>
      </c>
      <c r="W153" s="1">
        <f>_xll.ciqfunctions.udf.CIQ($B153, "IQ_AP",$D153,,,,  "USD")</f>
        <v>732.33100000000002</v>
      </c>
      <c r="X153" s="1">
        <f>_xll.ciqfunctions.udf.CIQ($B153, "IQ_AR", $D153,,,,  "USD")</f>
        <v>200.05199999999999</v>
      </c>
      <c r="Y153" s="1">
        <f>_xll.ciqfunctions.udf.CIQ($B153, "IQ_INVENTORY", $D153,,,,  "USD")</f>
        <v>1054.8399999999999</v>
      </c>
      <c r="Z153">
        <f>_xll.ciqfunctions.udf.CIQ($B153, "IQ_SGA", $D153,,,,  "USD")</f>
        <v>195.36500000000001</v>
      </c>
      <c r="AA153">
        <f>_xll.ciqfunctions.udf.CIQ($B153, "IQ_TOTAL_REV_1YR_ANN_GROWTH", $D153,,,,  "USD")</f>
        <v>51.461100000000002</v>
      </c>
      <c r="AB153">
        <f>_xll.ciqfunctions.udf.CIQ($B153, "IQ_DA", $D153,,,,  "USD")</f>
        <v>0</v>
      </c>
      <c r="AC153">
        <f>_xll.ciqfunctions.udf.CIQ($B153, "IQ_NET_INTEREST_EXP",$D153,,,,  "USD")</f>
        <v>-26.39</v>
      </c>
      <c r="AD153">
        <f>_xll.ciqfunctions.udf.CIQ($B153, "IQ_NET_WORKING_CAP",$D153,,,,  "USD")</f>
        <v>-150.708</v>
      </c>
      <c r="AE153">
        <f>_xll.ciqfunctions.udf.CIQ($B153, "IQ_CAPEX",$D153,,,,  "USD")</f>
        <v>-426.06</v>
      </c>
      <c r="AF153" s="1" t="str">
        <f>_xll.ciqfunctions.udf.CIQ($B153, "IQ_CEO_NAME", $D153,,,,  "USD")</f>
        <v>Musk, Elon</v>
      </c>
      <c r="AG153">
        <f>_xll.ciqfunctions.udf.CIQ($B153, "IQ_INC_TAX",$D153,,,,  "USD")</f>
        <v>3.04</v>
      </c>
      <c r="AH153" t="str">
        <f>_xll.ciqfunctions.udf.CIQ($B153, "IQ_EFFECT_TAX_RATE",$D153,,,,  "USD")</f>
        <v>NM</v>
      </c>
    </row>
    <row r="154" spans="1:34" x14ac:dyDescent="0.25">
      <c r="A154" t="str">
        <f>_xll.ciqfunctions.udf.CIQ(B154,"IQ_COMPANY_NAME",A$1)</f>
        <v>Tesla, Inc.</v>
      </c>
      <c r="B154" t="s">
        <v>5</v>
      </c>
      <c r="C154" s="1" t="str">
        <f>_xll.ciqfunctions.udf.CIQ($B154, "IQ_INDUSTRY",$D154,,,, "USD")</f>
        <v>Automobiles</v>
      </c>
      <c r="D154" s="2" t="str">
        <f t="shared" si="1"/>
        <v>CQ42014</v>
      </c>
      <c r="E154" s="1">
        <f>_xll.ciqfunctions.udf.CIQ($B154, "IQ_TOTAL_REV", $D154,,,, "USD")</f>
        <v>956.66099999999994</v>
      </c>
      <c r="F154" s="1">
        <f>_xll.ciqfunctions.udf.CIQ($B154, "IQ_NI",$D154,,,,  "USD")</f>
        <v>-107.629</v>
      </c>
      <c r="G154" s="1">
        <f>_xll.ciqfunctions.udf.CIQ($B154, "IQ_CASH_EQUIV", $D154,,,,  "USD")</f>
        <v>1905.713</v>
      </c>
      <c r="H154" s="1">
        <f>_xll.ciqfunctions.udf.CIQ($B154, "IQ_CASH_ST_INVEST", $D154,,,,  "USD")</f>
        <v>1905.713</v>
      </c>
      <c r="I154" s="1">
        <f>_xll.ciqfunctions.udf.CIQ($B154, "IQ_TOTAL_CA", $D154,,,,  "USD")</f>
        <v>3180.0729999999999</v>
      </c>
      <c r="J154" s="1">
        <f>_xll.ciqfunctions.udf.CIQ($B154, "IQ_TOTAL_ASSETS",$D154,,,,  "USD")</f>
        <v>5830.6670000000004</v>
      </c>
      <c r="K154" s="1">
        <f>_xll.ciqfunctions.udf.CIQ($B154, "IQ_TOTAL_CL", $D154,,,,  "USD")</f>
        <v>2165.3620000000001</v>
      </c>
      <c r="L154" s="1">
        <f>_xll.ciqfunctions.udf.CIQ($B154, "IQ_TOTAL_LIAB", $D154,,,,  "USD")</f>
        <v>4918.9570000000003</v>
      </c>
      <c r="M154" s="1">
        <f>_xll.ciqfunctions.udf.CIQ($B154, "IQ_PREF_EQUITY",$D154,,,,  "USD")</f>
        <v>0</v>
      </c>
      <c r="N154" s="1">
        <f>_xll.ciqfunctions.udf.CIQ($B154, "IQ_TOTAL_COMMON_EQUITY",$D154,,,,  "USD")</f>
        <v>911.71</v>
      </c>
      <c r="O154" s="1">
        <f>_xll.ciqfunctions.udf.CIQ($B154, "IQ_APIC", $D154,,,,  "USD")</f>
        <v>2345.2660000000001</v>
      </c>
      <c r="P154" s="1">
        <f>_xll.ciqfunctions.udf.CIQ($B154, "IQ_TOTAL_ASSETS", $D154,,,,  "USD")</f>
        <v>5830.6670000000004</v>
      </c>
      <c r="Q154" s="1">
        <f>_xll.ciqfunctions.udf.CIQ($B154, "IQ_RE", $D154,,,,  "USD")</f>
        <v>-1433.66</v>
      </c>
      <c r="R154" s="1">
        <f>_xll.ciqfunctions.udf.CIQ($B154, "IQ_TOTAL_EQUITY", $D154,,,,  "USD")</f>
        <v>911.71</v>
      </c>
      <c r="S154" s="1">
        <f>_xll.ciqfunctions.udf.CIQ($B154, "IQ_TOTAL_OUTSTANDING_FILING_DATE", $D154,,,,  "USD")</f>
        <v>1885.32</v>
      </c>
      <c r="T154" s="1">
        <f>_xll.ciqfunctions.udf.CIQ($B154, "IQ_TOTAL_DEBT", $D154,,,,  "USD")</f>
        <v>2540.48</v>
      </c>
      <c r="U154" s="1">
        <f>_xll.ciqfunctions.udf.CIQ($B154, "IQ_PREF_DIV_OTHER",$D154,,,,  "USD")</f>
        <v>0</v>
      </c>
      <c r="V154" s="1">
        <f>_xll.ciqfunctions.udf.CIQ($B154, "IQ_COGS",$D154,,,,  "USD")</f>
        <v>694.96400000000006</v>
      </c>
      <c r="W154" s="1">
        <f>_xll.ciqfunctions.udf.CIQ($B154, "IQ_AP",$D154,,,,  "USD")</f>
        <v>777.94600000000003</v>
      </c>
      <c r="X154" s="1">
        <f>_xll.ciqfunctions.udf.CIQ($B154, "IQ_AR", $D154,,,,  "USD")</f>
        <v>226.60400000000001</v>
      </c>
      <c r="Y154" s="1">
        <f>_xll.ciqfunctions.udf.CIQ($B154, "IQ_INVENTORY", $D154,,,,  "USD")</f>
        <v>953.67499999999995</v>
      </c>
      <c r="Z154">
        <f>_xll.ciqfunctions.udf.CIQ($B154, "IQ_SGA", $D154,,,,  "USD")</f>
        <v>196.97</v>
      </c>
      <c r="AA154">
        <f>_xll.ciqfunctions.udf.CIQ($B154, "IQ_TOTAL_REV_1YR_ANN_GROWTH", $D154,,,,  "USD")</f>
        <v>55.499200000000002</v>
      </c>
      <c r="AB154">
        <f>_xll.ciqfunctions.udf.CIQ($B154, "IQ_DA", $D154,,,,  "USD")</f>
        <v>0</v>
      </c>
      <c r="AC154">
        <f>_xll.ciqfunctions.udf.CIQ($B154, "IQ_NET_INTEREST_EXP",$D154,,,,  "USD")</f>
        <v>-28.484000000000002</v>
      </c>
      <c r="AD154">
        <f>_xll.ciqfunctions.udf.CIQ($B154, "IQ_NET_WORKING_CAP",$D154,,,,  "USD")</f>
        <v>-200.70699999999999</v>
      </c>
      <c r="AE154">
        <f>_xll.ciqfunctions.udf.CIQ($B154, "IQ_CAPEX",$D154,,,,  "USD")</f>
        <v>-368.661</v>
      </c>
      <c r="AF154" s="1" t="str">
        <f>_xll.ciqfunctions.udf.CIQ($B154, "IQ_CEO_NAME", $D154,,,,  "USD")</f>
        <v>Musk, Elon</v>
      </c>
      <c r="AG154">
        <f>_xll.ciqfunctions.udf.CIQ($B154, "IQ_INC_TAX",$D154,,,,  "USD")</f>
        <v>3.7189999999999999</v>
      </c>
      <c r="AH154" t="str">
        <f>_xll.ciqfunctions.udf.CIQ($B154, "IQ_EFFECT_TAX_RATE",$D154,,,,  "USD")</f>
        <v>NM</v>
      </c>
    </row>
    <row r="155" spans="1:34" x14ac:dyDescent="0.25">
      <c r="A155" t="str">
        <f>_xll.ciqfunctions.udf.CIQ(B155,"IQ_COMPANY_NAME",A$1)</f>
        <v>Tesla, Inc.</v>
      </c>
      <c r="B155" t="s">
        <v>5</v>
      </c>
      <c r="C155" s="1" t="str">
        <f>_xll.ciqfunctions.udf.CIQ($B155, "IQ_INDUSTRY",$D155,,,, "USD")</f>
        <v>Automobiles</v>
      </c>
      <c r="D155" s="2" t="str">
        <f t="shared" si="1"/>
        <v>CQ32014</v>
      </c>
      <c r="E155" s="1">
        <f>_xll.ciqfunctions.udf.CIQ($B155, "IQ_TOTAL_REV", $D155,,,, "USD")</f>
        <v>851.80399999999997</v>
      </c>
      <c r="F155" s="1">
        <f>_xll.ciqfunctions.udf.CIQ($B155, "IQ_NI",$D155,,,,  "USD")</f>
        <v>-74.707999999999998</v>
      </c>
      <c r="G155" s="1">
        <f>_xll.ciqfunctions.udf.CIQ($B155, "IQ_CASH_EQUIV", $D155,,,,  "USD")</f>
        <v>2370.7350000000001</v>
      </c>
      <c r="H155" s="1">
        <f>_xll.ciqfunctions.udf.CIQ($B155, "IQ_CASH_ST_INVEST", $D155,,,,  "USD")</f>
        <v>2370.7350000000001</v>
      </c>
      <c r="I155" s="1">
        <f>_xll.ciqfunctions.udf.CIQ($B155, "IQ_TOTAL_CA", $D155,,,,  "USD")</f>
        <v>3362.9140000000002</v>
      </c>
      <c r="J155" s="1">
        <f>_xll.ciqfunctions.udf.CIQ($B155, "IQ_TOTAL_ASSETS",$D155,,,,  "USD")</f>
        <v>5437.5330000000004</v>
      </c>
      <c r="K155" s="1">
        <f>_xll.ciqfunctions.udf.CIQ($B155, "IQ_TOTAL_CL", $D155,,,,  "USD")</f>
        <v>1901.9380000000001</v>
      </c>
      <c r="L155" s="1">
        <f>_xll.ciqfunctions.udf.CIQ($B155, "IQ_TOTAL_LIAB", $D155,,,,  "USD")</f>
        <v>4479.4390000000003</v>
      </c>
      <c r="M155" s="1">
        <f>_xll.ciqfunctions.udf.CIQ($B155, "IQ_PREF_EQUITY",$D155,,,,  "USD")</f>
        <v>0</v>
      </c>
      <c r="N155" s="1">
        <f>_xll.ciqfunctions.udf.CIQ($B155, "IQ_TOTAL_COMMON_EQUITY",$D155,,,,  "USD")</f>
        <v>958.09400000000005</v>
      </c>
      <c r="O155" s="1">
        <f>_xll.ciqfunctions.udf.CIQ($B155, "IQ_APIC", $D155,,,,  "USD")</f>
        <v>2284.0100000000002</v>
      </c>
      <c r="P155" s="1">
        <f>_xll.ciqfunctions.udf.CIQ($B155, "IQ_TOTAL_ASSETS", $D155,,,,  "USD")</f>
        <v>5437.5330000000004</v>
      </c>
      <c r="Q155" s="1">
        <f>_xll.ciqfunctions.udf.CIQ($B155, "IQ_RE", $D155,,,,  "USD")</f>
        <v>-1326.0409999999999</v>
      </c>
      <c r="R155" s="1">
        <f>_xll.ciqfunctions.udf.CIQ($B155, "IQ_TOTAL_EQUITY", $D155,,,,  "USD")</f>
        <v>958.09400000000005</v>
      </c>
      <c r="S155" s="1">
        <f>_xll.ciqfunctions.udf.CIQ($B155, "IQ_TOTAL_OUTSTANDING_FILING_DATE", $D155,,,,  "USD")</f>
        <v>1880.7269699999999</v>
      </c>
      <c r="T155" s="1">
        <f>_xll.ciqfunctions.udf.CIQ($B155, "IQ_TOTAL_DEBT", $D155,,,,  "USD")</f>
        <v>2468.8200000000002</v>
      </c>
      <c r="U155" s="1">
        <f>_xll.ciqfunctions.udf.CIQ($B155, "IQ_PREF_DIV_OTHER",$D155,,,,  "USD")</f>
        <v>0</v>
      </c>
      <c r="V155" s="1">
        <f>_xll.ciqfunctions.udf.CIQ($B155, "IQ_COGS",$D155,,,,  "USD")</f>
        <v>599.95299999999997</v>
      </c>
      <c r="W155" s="1">
        <f>_xll.ciqfunctions.udf.CIQ($B155, "IQ_AP",$D155,,,,  "USD")</f>
        <v>649.36199999999997</v>
      </c>
      <c r="X155" s="1">
        <f>_xll.ciqfunctions.udf.CIQ($B155, "IQ_AR", $D155,,,,  "USD")</f>
        <v>156.88900000000001</v>
      </c>
      <c r="Y155" s="1">
        <f>_xll.ciqfunctions.udf.CIQ($B155, "IQ_INVENTORY", $D155,,,,  "USD")</f>
        <v>752.49199999999996</v>
      </c>
      <c r="Z155">
        <f>_xll.ciqfunctions.udf.CIQ($B155, "IQ_SGA", $D155,,,,  "USD")</f>
        <v>155.107</v>
      </c>
      <c r="AA155">
        <f>_xll.ciqfunctions.udf.CIQ($B155, "IQ_TOTAL_REV_1YR_ANN_GROWTH", $D155,,,,  "USD")</f>
        <v>97.475800000000007</v>
      </c>
      <c r="AB155">
        <f>_xll.ciqfunctions.udf.CIQ($B155, "IQ_DA", $D155,,,,  "USD")</f>
        <v>0</v>
      </c>
      <c r="AC155">
        <f>_xll.ciqfunctions.udf.CIQ($B155, "IQ_NET_INTEREST_EXP",$D155,,,,  "USD")</f>
        <v>-28.762</v>
      </c>
      <c r="AD155">
        <f>_xll.ciqfunctions.udf.CIQ($B155, "IQ_NET_WORKING_CAP",$D155,,,,  "USD")</f>
        <v>-240.38</v>
      </c>
      <c r="AE155">
        <f>_xll.ciqfunctions.udf.CIQ($B155, "IQ_CAPEX",$D155,,,,  "USD")</f>
        <v>-284.17500000000001</v>
      </c>
      <c r="AF155" s="1" t="str">
        <f>_xll.ciqfunctions.udf.CIQ($B155, "IQ_CEO_NAME", $D155,,,,  "USD")</f>
        <v>Musk, Elon</v>
      </c>
      <c r="AG155">
        <f>_xll.ciqfunctions.udf.CIQ($B155, "IQ_INC_TAX",$D155,,,,  "USD")</f>
        <v>3.7269999999999999</v>
      </c>
      <c r="AH155" t="str">
        <f>_xll.ciqfunctions.udf.CIQ($B155, "IQ_EFFECT_TAX_RATE",$D155,,,,  "USD")</f>
        <v>NM</v>
      </c>
    </row>
    <row r="156" spans="1:34" x14ac:dyDescent="0.25">
      <c r="A156" t="str">
        <f>_xll.ciqfunctions.udf.CIQ(B156,"IQ_COMPANY_NAME",A$1)</f>
        <v>Tesla, Inc.</v>
      </c>
      <c r="B156" t="s">
        <v>5</v>
      </c>
      <c r="C156" s="1" t="str">
        <f>_xll.ciqfunctions.udf.CIQ($B156, "IQ_INDUSTRY",$D156,,,, "USD")</f>
        <v>Automobiles</v>
      </c>
      <c r="D156" s="2" t="str">
        <f t="shared" si="1"/>
        <v>CQ22014</v>
      </c>
      <c r="E156" s="1">
        <f>_xll.ciqfunctions.udf.CIQ($B156, "IQ_TOTAL_REV", $D156,,,, "USD")</f>
        <v>769.34900000000005</v>
      </c>
      <c r="F156" s="1">
        <f>_xll.ciqfunctions.udf.CIQ($B156, "IQ_NI",$D156,,,,  "USD")</f>
        <v>-61.9</v>
      </c>
      <c r="G156" s="1">
        <f>_xll.ciqfunctions.udf.CIQ($B156, "IQ_CASH_EQUIV", $D156,,,,  "USD")</f>
        <v>2674.91</v>
      </c>
      <c r="H156" s="1">
        <f>_xll.ciqfunctions.udf.CIQ($B156, "IQ_CASH_ST_INVEST", $D156,,,,  "USD")</f>
        <v>2674.91</v>
      </c>
      <c r="I156" s="1">
        <f>_xll.ciqfunctions.udf.CIQ($B156, "IQ_TOTAL_CA", $D156,,,,  "USD")</f>
        <v>3441.694</v>
      </c>
      <c r="J156" s="1">
        <f>_xll.ciqfunctions.udf.CIQ($B156, "IQ_TOTAL_ASSETS",$D156,,,,  "USD")</f>
        <v>5054.4629999999997</v>
      </c>
      <c r="K156" s="1">
        <f>_xll.ciqfunctions.udf.CIQ($B156, "IQ_TOTAL_CL", $D156,,,,  "USD")</f>
        <v>1641.933</v>
      </c>
      <c r="L156" s="1">
        <f>_xll.ciqfunctions.udf.CIQ($B156, "IQ_TOTAL_LIAB", $D156,,,,  "USD")</f>
        <v>4102.13</v>
      </c>
      <c r="M156" s="1">
        <f>_xll.ciqfunctions.udf.CIQ($B156, "IQ_PREF_EQUITY",$D156,,,,  "USD")</f>
        <v>0</v>
      </c>
      <c r="N156" s="1">
        <f>_xll.ciqfunctions.udf.CIQ($B156, "IQ_TOTAL_COMMON_EQUITY",$D156,,,,  "USD")</f>
        <v>952.33299999999997</v>
      </c>
      <c r="O156" s="1">
        <f>_xll.ciqfunctions.udf.CIQ($B156, "IQ_APIC", $D156,,,,  "USD")</f>
        <v>2203.5349999999999</v>
      </c>
      <c r="P156" s="1">
        <f>_xll.ciqfunctions.udf.CIQ($B156, "IQ_TOTAL_ASSETS", $D156,,,,  "USD")</f>
        <v>5054.4629999999997</v>
      </c>
      <c r="Q156" s="1">
        <f>_xll.ciqfunctions.udf.CIQ($B156, "IQ_RE", $D156,,,,  "USD")</f>
        <v>-1251.327</v>
      </c>
      <c r="R156" s="1">
        <f>_xll.ciqfunctions.udf.CIQ($B156, "IQ_TOTAL_EQUITY", $D156,,,,  "USD")</f>
        <v>952.33299999999997</v>
      </c>
      <c r="S156" s="1">
        <f>_xll.ciqfunctions.udf.CIQ($B156, "IQ_TOTAL_OUTSTANDING_FILING_DATE", $D156,,,,  "USD")</f>
        <v>1869.44721</v>
      </c>
      <c r="T156" s="1">
        <f>_xll.ciqfunctions.udf.CIQ($B156, "IQ_TOTAL_DEBT", $D156,,,,  "USD")</f>
        <v>2469.8310000000001</v>
      </c>
      <c r="U156" s="1">
        <f>_xll.ciqfunctions.udf.CIQ($B156, "IQ_PREF_DIV_OTHER",$D156,,,,  "USD")</f>
        <v>0</v>
      </c>
      <c r="V156" s="1">
        <f>_xll.ciqfunctions.udf.CIQ($B156, "IQ_COGS",$D156,,,,  "USD")</f>
        <v>556.35400000000004</v>
      </c>
      <c r="W156" s="1">
        <f>_xll.ciqfunctions.udf.CIQ($B156, "IQ_AP",$D156,,,,  "USD")</f>
        <v>443.548</v>
      </c>
      <c r="X156" s="1">
        <f>_xll.ciqfunctions.udf.CIQ($B156, "IQ_AR", $D156,,,,  "USD")</f>
        <v>96.606999999999999</v>
      </c>
      <c r="Y156" s="1">
        <f>_xll.ciqfunctions.udf.CIQ($B156, "IQ_INVENTORY", $D156,,,,  "USD")</f>
        <v>596.92700000000002</v>
      </c>
      <c r="Z156">
        <f>_xll.ciqfunctions.udf.CIQ($B156, "IQ_SGA", $D156,,,,  "USD")</f>
        <v>134.03100000000001</v>
      </c>
      <c r="AA156">
        <f>_xll.ciqfunctions.udf.CIQ($B156, "IQ_TOTAL_REV_1YR_ANN_GROWTH", $D156,,,,  "USD")</f>
        <v>89.897499999999994</v>
      </c>
      <c r="AB156">
        <f>_xll.ciqfunctions.udf.CIQ($B156, "IQ_DA", $D156,,,,  "USD")</f>
        <v>0</v>
      </c>
      <c r="AC156">
        <f>_xll.ciqfunctions.udf.CIQ($B156, "IQ_NET_INTEREST_EXP",$D156,,,,  "USD")</f>
        <v>-30.771000000000001</v>
      </c>
      <c r="AD156">
        <f>_xll.ciqfunctions.udf.CIQ($B156, "IQ_NET_WORKING_CAP",$D156,,,,  "USD")</f>
        <v>-205.654</v>
      </c>
      <c r="AE156">
        <f>_xll.ciqfunctions.udf.CIQ($B156, "IQ_CAPEX",$D156,,,,  "USD")</f>
        <v>-175.685</v>
      </c>
      <c r="AF156" s="1" t="str">
        <f>_xll.ciqfunctions.udf.CIQ($B156, "IQ_CEO_NAME", $D156,,,,  "USD")</f>
        <v>Musk, Elon</v>
      </c>
      <c r="AG156">
        <f>_xll.ciqfunctions.udf.CIQ($B156, "IQ_INC_TAX",$D156,,,,  "USD")</f>
        <v>1.1499999999999999</v>
      </c>
      <c r="AH156" t="str">
        <f>_xll.ciqfunctions.udf.CIQ($B156, "IQ_EFFECT_TAX_RATE",$D156,,,,  "USD")</f>
        <v>NM</v>
      </c>
    </row>
    <row r="157" spans="1:34" x14ac:dyDescent="0.25">
      <c r="A157" t="str">
        <f>_xll.ciqfunctions.udf.CIQ(B157,"IQ_COMPANY_NAME",A$1)</f>
        <v>Tesla, Inc.</v>
      </c>
      <c r="B157" t="s">
        <v>5</v>
      </c>
      <c r="C157" s="1" t="str">
        <f>_xll.ciqfunctions.udf.CIQ($B157, "IQ_INDUSTRY",$D157,,,, "USD")</f>
        <v>Automobiles</v>
      </c>
      <c r="D157" s="2" t="str">
        <f t="shared" si="1"/>
        <v>CQ12014</v>
      </c>
      <c r="E157" s="1">
        <f>_xll.ciqfunctions.udf.CIQ($B157, "IQ_TOTAL_REV", $D157,,,, "USD")</f>
        <v>620.54200000000003</v>
      </c>
      <c r="F157" s="1">
        <f>_xll.ciqfunctions.udf.CIQ($B157, "IQ_NI",$D157,,,,  "USD")</f>
        <v>-49.8</v>
      </c>
      <c r="G157" s="1">
        <f>_xll.ciqfunctions.udf.CIQ($B157, "IQ_CASH_EQUIV", $D157,,,,  "USD")</f>
        <v>2393.9079999999999</v>
      </c>
      <c r="H157" s="1">
        <f>_xll.ciqfunctions.udf.CIQ($B157, "IQ_CASH_ST_INVEST", $D157,,,,  "USD")</f>
        <v>2583.0189999999998</v>
      </c>
      <c r="I157" s="1">
        <f>_xll.ciqfunctions.udf.CIQ($B157, "IQ_TOTAL_CA", $D157,,,,  "USD")</f>
        <v>3156.047</v>
      </c>
      <c r="J157" s="1">
        <f>_xll.ciqfunctions.udf.CIQ($B157, "IQ_TOTAL_ASSETS",$D157,,,,  "USD")</f>
        <v>4500.41</v>
      </c>
      <c r="K157" s="1">
        <f>_xll.ciqfunctions.udf.CIQ($B157, "IQ_TOTAL_CL", $D157,,,,  "USD")</f>
        <v>1483.412</v>
      </c>
      <c r="L157" s="1">
        <f>_xll.ciqfunctions.udf.CIQ($B157, "IQ_TOTAL_LIAB", $D157,,,,  "USD")</f>
        <v>3588.3539999999998</v>
      </c>
      <c r="M157" s="1">
        <f>_xll.ciqfunctions.udf.CIQ($B157, "IQ_PREF_EQUITY",$D157,,,,  "USD")</f>
        <v>0</v>
      </c>
      <c r="N157" s="1">
        <f>_xll.ciqfunctions.udf.CIQ($B157, "IQ_TOTAL_COMMON_EQUITY",$D157,,,,  "USD")</f>
        <v>912.05600000000004</v>
      </c>
      <c r="O157" s="1">
        <f>_xll.ciqfunctions.udf.CIQ($B157, "IQ_APIC", $D157,,,,  "USD")</f>
        <v>2101.3519999999999</v>
      </c>
      <c r="P157" s="1">
        <f>_xll.ciqfunctions.udf.CIQ($B157, "IQ_TOTAL_ASSETS", $D157,,,,  "USD")</f>
        <v>4500.41</v>
      </c>
      <c r="Q157" s="1">
        <f>_xll.ciqfunctions.udf.CIQ($B157, "IQ_RE", $D157,,,,  "USD")</f>
        <v>-1189.42</v>
      </c>
      <c r="R157" s="1">
        <f>_xll.ciqfunctions.udf.CIQ($B157, "IQ_TOTAL_EQUITY", $D157,,,,  "USD")</f>
        <v>912.05600000000004</v>
      </c>
      <c r="S157" s="1">
        <f>_xll.ciqfunctions.udf.CIQ($B157, "IQ_TOTAL_OUTSTANDING_FILING_DATE", $D157,,,,  "USD")</f>
        <v>1861.3524</v>
      </c>
      <c r="T157" s="1">
        <f>_xll.ciqfunctions.udf.CIQ($B157, "IQ_TOTAL_DEBT", $D157,,,,  "USD")</f>
        <v>2200.7530000000002</v>
      </c>
      <c r="U157" s="1">
        <f>_xll.ciqfunctions.udf.CIQ($B157, "IQ_PREF_DIV_OTHER",$D157,,,,  "USD")</f>
        <v>0</v>
      </c>
      <c r="V157" s="1">
        <f>_xll.ciqfunctions.udf.CIQ($B157, "IQ_COGS",$D157,,,,  "USD")</f>
        <v>465.41399999999999</v>
      </c>
      <c r="W157" s="1">
        <f>_xll.ciqfunctions.udf.CIQ($B157, "IQ_AP",$D157,,,,  "USD")</f>
        <v>375.77800000000002</v>
      </c>
      <c r="X157" s="1">
        <f>_xll.ciqfunctions.udf.CIQ($B157, "IQ_AR", $D157,,,,  "USD")</f>
        <v>72.38</v>
      </c>
      <c r="Y157" s="1">
        <f>_xll.ciqfunctions.udf.CIQ($B157, "IQ_INVENTORY", $D157,,,,  "USD")</f>
        <v>450.73</v>
      </c>
      <c r="Z157">
        <f>_xll.ciqfunctions.udf.CIQ($B157, "IQ_SGA", $D157,,,,  "USD")</f>
        <v>117.551</v>
      </c>
      <c r="AA157">
        <f>_xll.ciqfunctions.udf.CIQ($B157, "IQ_TOTAL_REV_1YR_ANN_GROWTH", $D157,,,,  "USD")</f>
        <v>10.457599999999999</v>
      </c>
      <c r="AB157">
        <f>_xll.ciqfunctions.udf.CIQ($B157, "IQ_DA", $D157,,,,  "USD")</f>
        <v>0</v>
      </c>
      <c r="AC157">
        <f>_xll.ciqfunctions.udf.CIQ($B157, "IQ_NET_INTEREST_EXP",$D157,,,,  "USD")</f>
        <v>-11.742000000000001</v>
      </c>
      <c r="AD157">
        <f>_xll.ciqfunctions.udf.CIQ($B157, "IQ_NET_WORKING_CAP",$D157,,,,  "USD")</f>
        <v>-242.17</v>
      </c>
      <c r="AE157">
        <f>_xll.ciqfunctions.udf.CIQ($B157, "IQ_CAPEX",$D157,,,,  "USD")</f>
        <v>-141.364</v>
      </c>
      <c r="AF157" s="1" t="str">
        <f>_xll.ciqfunctions.udf.CIQ($B157, "IQ_CEO_NAME", $D157,,,,  "USD")</f>
        <v>Musk, Elon</v>
      </c>
      <c r="AG157">
        <f>_xll.ciqfunctions.udf.CIQ($B157, "IQ_INC_TAX",$D157,,,,  "USD")</f>
        <v>0.80900000000000005</v>
      </c>
      <c r="AH157" t="str">
        <f>_xll.ciqfunctions.udf.CIQ($B157, "IQ_EFFECT_TAX_RATE",$D157,,,,  "USD")</f>
        <v>NM</v>
      </c>
    </row>
    <row r="158" spans="1:34" x14ac:dyDescent="0.25">
      <c r="A158" t="str">
        <f>_xll.ciqfunctions.udf.CIQ(B158,"IQ_COMPANY_NAME",A$1)</f>
        <v>Tesla, Inc.</v>
      </c>
      <c r="B158" t="s">
        <v>5</v>
      </c>
      <c r="C158" s="1" t="str">
        <f>_xll.ciqfunctions.udf.CIQ($B158, "IQ_INDUSTRY",$D158,,,, "USD")</f>
        <v>Automobiles</v>
      </c>
      <c r="D158" s="2" t="str">
        <f t="shared" si="1"/>
        <v>CQ42013</v>
      </c>
      <c r="E158" s="1">
        <f>_xll.ciqfunctions.udf.CIQ($B158, "IQ_TOTAL_REV", $D158,,,, "USD")</f>
        <v>615.21900000000005</v>
      </c>
      <c r="F158" s="1">
        <f>_xll.ciqfunctions.udf.CIQ($B158, "IQ_NI",$D158,,,,  "USD")</f>
        <v>-16.263999999999999</v>
      </c>
      <c r="G158" s="1">
        <f>_xll.ciqfunctions.udf.CIQ($B158, "IQ_CASH_EQUIV", $D158,,,,  "USD")</f>
        <v>845.88900000000001</v>
      </c>
      <c r="H158" s="1">
        <f>_xll.ciqfunctions.udf.CIQ($B158, "IQ_CASH_ST_INVEST", $D158,,,,  "USD")</f>
        <v>845.88900000000001</v>
      </c>
      <c r="I158" s="1">
        <f>_xll.ciqfunctions.udf.CIQ($B158, "IQ_TOTAL_CA", $D158,,,,  "USD")</f>
        <v>1265.9390000000001</v>
      </c>
      <c r="J158" s="1">
        <f>_xll.ciqfunctions.udf.CIQ($B158, "IQ_TOTAL_ASSETS",$D158,,,,  "USD")</f>
        <v>2416.9299999999998</v>
      </c>
      <c r="K158" s="1">
        <f>_xll.ciqfunctions.udf.CIQ($B158, "IQ_TOTAL_CL", $D158,,,,  "USD")</f>
        <v>675.16</v>
      </c>
      <c r="L158" s="1">
        <f>_xll.ciqfunctions.udf.CIQ($B158, "IQ_TOTAL_LIAB", $D158,,,,  "USD")</f>
        <v>1749.81</v>
      </c>
      <c r="M158" s="1">
        <f>_xll.ciqfunctions.udf.CIQ($B158, "IQ_PREF_EQUITY",$D158,,,,  "USD")</f>
        <v>0</v>
      </c>
      <c r="N158" s="1">
        <f>_xll.ciqfunctions.udf.CIQ($B158, "IQ_TOTAL_COMMON_EQUITY",$D158,,,,  "USD")</f>
        <v>667.12</v>
      </c>
      <c r="O158" s="1">
        <f>_xll.ciqfunctions.udf.CIQ($B158, "IQ_APIC", $D158,,,,  "USD")</f>
        <v>1806.617</v>
      </c>
      <c r="P158" s="1">
        <f>_xll.ciqfunctions.udf.CIQ($B158, "IQ_TOTAL_ASSETS", $D158,,,,  "USD")</f>
        <v>2416.9299999999998</v>
      </c>
      <c r="Q158" s="1">
        <f>_xll.ciqfunctions.udf.CIQ($B158, "IQ_RE", $D158,,,,  "USD")</f>
        <v>-1139.6199999999999</v>
      </c>
      <c r="R158" s="1">
        <f>_xll.ciqfunctions.udf.CIQ($B158, "IQ_TOTAL_EQUITY", $D158,,,,  "USD")</f>
        <v>667.12</v>
      </c>
      <c r="S158" s="1">
        <f>_xll.ciqfunctions.udf.CIQ($B158, "IQ_TOTAL_OUTSTANDING_FILING_DATE", $D158,,,,  "USD")</f>
        <v>1846.3648499999999</v>
      </c>
      <c r="T158" s="1">
        <f>_xll.ciqfunctions.udf.CIQ($B158, "IQ_TOTAL_DEBT", $D158,,,,  "USD")</f>
        <v>606.87800000000004</v>
      </c>
      <c r="U158" s="1">
        <f>_xll.ciqfunctions.udf.CIQ($B158, "IQ_PREF_DIV_OTHER",$D158,,,,  "USD")</f>
        <v>0</v>
      </c>
      <c r="V158" s="1">
        <f>_xll.ciqfunctions.udf.CIQ($B158, "IQ_COGS",$D158,,,,  "USD")</f>
        <v>458.63</v>
      </c>
      <c r="W158" s="1">
        <f>_xll.ciqfunctions.udf.CIQ($B158, "IQ_AP",$D158,,,,  "USD")</f>
        <v>303.96899999999999</v>
      </c>
      <c r="X158" s="1">
        <f>_xll.ciqfunctions.udf.CIQ($B158, "IQ_AR", $D158,,,,  "USD")</f>
        <v>49.109000000000002</v>
      </c>
      <c r="Y158" s="1">
        <f>_xll.ciqfunctions.udf.CIQ($B158, "IQ_INVENTORY", $D158,,,,  "USD")</f>
        <v>340.35500000000002</v>
      </c>
      <c r="Z158">
        <f>_xll.ciqfunctions.udf.CIQ($B158, "IQ_SGA", $D158,,,,  "USD")</f>
        <v>101.489</v>
      </c>
      <c r="AA158">
        <f>_xll.ciqfunctions.udf.CIQ($B158, "IQ_TOTAL_REV_1YR_ANN_GROWTH", $D158,,,,  "USD")</f>
        <v>100.834</v>
      </c>
      <c r="AB158">
        <f>_xll.ciqfunctions.udf.CIQ($B158, "IQ_DA", $D158,,,,  "USD")</f>
        <v>0</v>
      </c>
      <c r="AC158">
        <f>_xll.ciqfunctions.udf.CIQ($B158, "IQ_NET_INTEREST_EXP",$D158,,,,  "USD")</f>
        <v>-6.1369999999999996</v>
      </c>
      <c r="AD158">
        <f>_xll.ciqfunctions.udf.CIQ($B158, "IQ_NET_WORKING_CAP",$D158,,,,  "USD")</f>
        <v>-247.20599999999999</v>
      </c>
      <c r="AE158">
        <f>_xll.ciqfunctions.udf.CIQ($B158, "IQ_CAPEX",$D158,,,,  "USD")</f>
        <v>-89.433999999999997</v>
      </c>
      <c r="AF158" s="1" t="str">
        <f>_xll.ciqfunctions.udf.CIQ($B158, "IQ_CEO_NAME", $D158,,,,  "USD")</f>
        <v>Musk, Elon</v>
      </c>
      <c r="AG158">
        <f>_xll.ciqfunctions.udf.CIQ($B158, "IQ_INC_TAX",$D158,,,,  "USD")</f>
        <v>1.3580000000000001</v>
      </c>
      <c r="AH158" t="str">
        <f>_xll.ciqfunctions.udf.CIQ($B158, "IQ_EFFECT_TAX_RATE",$D158,,,,  "USD")</f>
        <v>NM</v>
      </c>
    </row>
    <row r="159" spans="1:34" x14ac:dyDescent="0.25">
      <c r="A159" t="str">
        <f>_xll.ciqfunctions.udf.CIQ(B159,"IQ_COMPANY_NAME",A$1)</f>
        <v>Tesla, Inc.</v>
      </c>
      <c r="B159" t="s">
        <v>5</v>
      </c>
      <c r="C159" s="1" t="str">
        <f>_xll.ciqfunctions.udf.CIQ($B159, "IQ_INDUSTRY",$D159,,,, "USD")</f>
        <v>Automobiles</v>
      </c>
      <c r="D159" s="2" t="str">
        <f t="shared" si="1"/>
        <v>CQ32013</v>
      </c>
      <c r="E159" s="1">
        <f>_xll.ciqfunctions.udf.CIQ($B159, "IQ_TOTAL_REV", $D159,,,, "USD")</f>
        <v>431.346</v>
      </c>
      <c r="F159" s="1">
        <f>_xll.ciqfunctions.udf.CIQ($B159, "IQ_NI",$D159,,,,  "USD")</f>
        <v>-38.496000000000002</v>
      </c>
      <c r="G159" s="1">
        <f>_xll.ciqfunctions.udf.CIQ($B159, "IQ_CASH_EQUIV", $D159,,,,  "USD")</f>
        <v>795.11599999999999</v>
      </c>
      <c r="H159" s="1">
        <f>_xll.ciqfunctions.udf.CIQ($B159, "IQ_CASH_ST_INVEST", $D159,,,,  "USD")</f>
        <v>795.11599999999999</v>
      </c>
      <c r="I159" s="1">
        <f>_xll.ciqfunctions.udf.CIQ($B159, "IQ_TOTAL_CA", $D159,,,,  "USD")</f>
        <v>1218.7660000000001</v>
      </c>
      <c r="J159" s="1">
        <f>_xll.ciqfunctions.udf.CIQ($B159, "IQ_TOTAL_ASSETS",$D159,,,,  "USD")</f>
        <v>2166.2089999999998</v>
      </c>
      <c r="K159" s="1">
        <f>_xll.ciqfunctions.udf.CIQ($B159, "IQ_TOTAL_CL", $D159,,,,  "USD")</f>
        <v>1169.4590000000001</v>
      </c>
      <c r="L159" s="1">
        <f>_xll.ciqfunctions.udf.CIQ($B159, "IQ_TOTAL_LIAB", $D159,,,,  "USD")</f>
        <v>1602.0440000000001</v>
      </c>
      <c r="M159" s="1">
        <f>_xll.ciqfunctions.udf.CIQ($B159, "IQ_PREF_EQUITY",$D159,,,,  "USD")</f>
        <v>0</v>
      </c>
      <c r="N159" s="1">
        <f>_xll.ciqfunctions.udf.CIQ($B159, "IQ_TOTAL_COMMON_EQUITY",$D159,,,,  "USD")</f>
        <v>564.16499999999996</v>
      </c>
      <c r="O159" s="1">
        <f>_xll.ciqfunctions.udf.CIQ($B159, "IQ_APIC", $D159,,,,  "USD")</f>
        <v>1687.3969999999999</v>
      </c>
      <c r="P159" s="1">
        <f>_xll.ciqfunctions.udf.CIQ($B159, "IQ_TOTAL_ASSETS", $D159,,,,  "USD")</f>
        <v>2166.2089999999998</v>
      </c>
      <c r="Q159" s="1">
        <f>_xll.ciqfunctions.udf.CIQ($B159, "IQ_RE", $D159,,,,  "USD")</f>
        <v>-1123.355</v>
      </c>
      <c r="R159" s="1">
        <f>_xll.ciqfunctions.udf.CIQ($B159, "IQ_TOTAL_EQUITY", $D159,,,,  "USD")</f>
        <v>564.16499999999996</v>
      </c>
      <c r="S159" s="1">
        <f>_xll.ciqfunctions.udf.CIQ($B159, "IQ_TOTAL_OUTSTANDING_FILING_DATE", $D159,,,,  "USD")</f>
        <v>1838.9089200000001</v>
      </c>
      <c r="T159" s="1">
        <f>_xll.ciqfunctions.udf.CIQ($B159, "IQ_TOTAL_DEBT", $D159,,,,  "USD")</f>
        <v>676.90200000000004</v>
      </c>
      <c r="U159" s="1">
        <f>_xll.ciqfunctions.udf.CIQ($B159, "IQ_PREF_DIV_OTHER",$D159,,,,  "USD")</f>
        <v>0</v>
      </c>
      <c r="V159" s="1">
        <f>_xll.ciqfunctions.udf.CIQ($B159, "IQ_COGS",$D159,,,,  "USD")</f>
        <v>328.47800000000001</v>
      </c>
      <c r="W159" s="1">
        <f>_xll.ciqfunctions.udf.CIQ($B159, "IQ_AP",$D159,,,,  "USD")</f>
        <v>302.43900000000002</v>
      </c>
      <c r="X159" s="1">
        <f>_xll.ciqfunctions.udf.CIQ($B159, "IQ_AR", $D159,,,,  "USD")</f>
        <v>47.58</v>
      </c>
      <c r="Y159" s="1">
        <f>_xll.ciqfunctions.udf.CIQ($B159, "IQ_INVENTORY", $D159,,,,  "USD")</f>
        <v>347.54500000000002</v>
      </c>
      <c r="Z159">
        <f>_xll.ciqfunctions.udf.CIQ($B159, "IQ_SGA", $D159,,,,  "USD")</f>
        <v>77.070999999999998</v>
      </c>
      <c r="AA159">
        <f>_xll.ciqfunctions.udf.CIQ($B159, "IQ_TOTAL_REV_1YR_ANN_GROWTH", $D159,,,,  "USD")</f>
        <v>760.90129999999999</v>
      </c>
      <c r="AB159">
        <f>_xll.ciqfunctions.udf.CIQ($B159, "IQ_DA", $D159,,,,  "USD")</f>
        <v>0</v>
      </c>
      <c r="AC159">
        <f>_xll.ciqfunctions.udf.CIQ($B159, "IQ_NET_INTEREST_EXP",$D159,,,,  "USD")</f>
        <v>-6.4240000000000004</v>
      </c>
      <c r="AD159">
        <f>_xll.ciqfunctions.udf.CIQ($B159, "IQ_NET_WORKING_CAP",$D159,,,,  "USD")</f>
        <v>-157.33600000000001</v>
      </c>
      <c r="AE159">
        <f>_xll.ciqfunctions.udf.CIQ($B159, "IQ_CAPEX",$D159,,,,  "USD")</f>
        <v>-76.548000000000002</v>
      </c>
      <c r="AF159" s="1" t="str">
        <f>_xll.ciqfunctions.udf.CIQ($B159, "IQ_CEO_NAME", $D159,,,,  "USD")</f>
        <v>Musk, Elon</v>
      </c>
      <c r="AG159">
        <f>_xll.ciqfunctions.udf.CIQ($B159, "IQ_INC_TAX",$D159,,,,  "USD")</f>
        <v>0.77800000000000002</v>
      </c>
      <c r="AH159" t="str">
        <f>_xll.ciqfunctions.udf.CIQ($B159, "IQ_EFFECT_TAX_RATE",$D159,,,,  "USD")</f>
        <v>NM</v>
      </c>
    </row>
    <row r="160" spans="1:34" x14ac:dyDescent="0.25">
      <c r="A160" t="str">
        <f>_xll.ciqfunctions.udf.CIQ(B160,"IQ_COMPANY_NAME",A$1)</f>
        <v>Tesla, Inc.</v>
      </c>
      <c r="B160" t="s">
        <v>5</v>
      </c>
      <c r="C160" s="1" t="str">
        <f>_xll.ciqfunctions.udf.CIQ($B160, "IQ_INDUSTRY",$D160,,,, "USD")</f>
        <v>Automobiles</v>
      </c>
      <c r="D160" s="2" t="str">
        <f t="shared" si="1"/>
        <v>CQ22013</v>
      </c>
      <c r="E160" s="1">
        <f>_xll.ciqfunctions.udf.CIQ($B160, "IQ_TOTAL_REV", $D160,,,, "USD")</f>
        <v>405.13900000000001</v>
      </c>
      <c r="F160" s="1">
        <f>_xll.ciqfunctions.udf.CIQ($B160, "IQ_NI",$D160,,,,  "USD")</f>
        <v>-30.501999999999999</v>
      </c>
      <c r="G160" s="1">
        <f>_xll.ciqfunctions.udf.CIQ($B160, "IQ_CASH_EQUIV", $D160,,,,  "USD")</f>
        <v>746.05700000000002</v>
      </c>
      <c r="H160" s="1">
        <f>_xll.ciqfunctions.udf.CIQ($B160, "IQ_CASH_ST_INVEST", $D160,,,,  "USD")</f>
        <v>746.05700000000002</v>
      </c>
      <c r="I160" s="1">
        <f>_xll.ciqfunctions.udf.CIQ($B160, "IQ_TOTAL_CA", $D160,,,,  "USD")</f>
        <v>1129.5419999999999</v>
      </c>
      <c r="J160" s="1">
        <f>_xll.ciqfunctions.udf.CIQ($B160, "IQ_TOTAL_ASSETS",$D160,,,,  "USD")</f>
        <v>1887.8440000000001</v>
      </c>
      <c r="K160" s="1">
        <f>_xll.ciqfunctions.udf.CIQ($B160, "IQ_TOTAL_CL", $D160,,,,  "USD")</f>
        <v>486.54500000000002</v>
      </c>
      <c r="L160" s="1">
        <f>_xll.ciqfunctions.udf.CIQ($B160, "IQ_TOTAL_LIAB", $D160,,,,  "USD")</f>
        <v>1258.4179999999999</v>
      </c>
      <c r="M160" s="1">
        <f>_xll.ciqfunctions.udf.CIQ($B160, "IQ_PREF_EQUITY",$D160,,,,  "USD")</f>
        <v>0</v>
      </c>
      <c r="N160" s="1">
        <f>_xll.ciqfunctions.udf.CIQ($B160, "IQ_TOTAL_COMMON_EQUITY",$D160,,,,  "USD")</f>
        <v>629.42600000000004</v>
      </c>
      <c r="O160" s="1">
        <f>_xll.ciqfunctions.udf.CIQ($B160, "IQ_APIC", $D160,,,,  "USD")</f>
        <v>1714.163</v>
      </c>
      <c r="P160" s="1">
        <f>_xll.ciqfunctions.udf.CIQ($B160, "IQ_TOTAL_ASSETS", $D160,,,,  "USD")</f>
        <v>1887.8440000000001</v>
      </c>
      <c r="Q160" s="1">
        <f>_xll.ciqfunctions.udf.CIQ($B160, "IQ_RE", $D160,,,,  "USD")</f>
        <v>-1084.8579999999999</v>
      </c>
      <c r="R160" s="1">
        <f>_xll.ciqfunctions.udf.CIQ($B160, "IQ_TOTAL_EQUITY", $D160,,,,  "USD")</f>
        <v>629.42600000000004</v>
      </c>
      <c r="S160" s="1">
        <f>_xll.ciqfunctions.udf.CIQ($B160, "IQ_TOTAL_OUTSTANDING_FILING_DATE", $D160,,,,  "USD")</f>
        <v>1821.7447099999999</v>
      </c>
      <c r="T160" s="1">
        <f>_xll.ciqfunctions.udf.CIQ($B160, "IQ_TOTAL_DEBT", $D160,,,,  "USD")</f>
        <v>593.68399999999997</v>
      </c>
      <c r="U160" s="1">
        <f>_xll.ciqfunctions.udf.CIQ($B160, "IQ_PREF_DIV_OTHER",$D160,,,,  "USD")</f>
        <v>0</v>
      </c>
      <c r="V160" s="1">
        <f>_xll.ciqfunctions.udf.CIQ($B160, "IQ_COGS",$D160,,,,  "USD")</f>
        <v>304.65600000000001</v>
      </c>
      <c r="W160" s="1">
        <f>_xll.ciqfunctions.udf.CIQ($B160, "IQ_AP",$D160,,,,  "USD")</f>
        <v>262.22699999999998</v>
      </c>
      <c r="X160" s="1">
        <f>_xll.ciqfunctions.udf.CIQ($B160, "IQ_AR", $D160,,,,  "USD")</f>
        <v>113.544</v>
      </c>
      <c r="Y160" s="1">
        <f>_xll.ciqfunctions.udf.CIQ($B160, "IQ_INVENTORY", $D160,,,,  "USD")</f>
        <v>254.89099999999999</v>
      </c>
      <c r="Z160">
        <f>_xll.ciqfunctions.udf.CIQ($B160, "IQ_SGA", $D160,,,,  "USD")</f>
        <v>59.963000000000001</v>
      </c>
      <c r="AA160">
        <f>_xll.ciqfunctions.udf.CIQ($B160, "IQ_TOTAL_REV_1YR_ANN_GROWTH", $D160,,,,  "USD")</f>
        <v>1420.0501999999999</v>
      </c>
      <c r="AB160">
        <f>_xll.ciqfunctions.udf.CIQ($B160, "IQ_DA", $D160,,,,  "USD")</f>
        <v>0</v>
      </c>
      <c r="AC160">
        <f>_xll.ciqfunctions.udf.CIQ($B160, "IQ_NET_INTEREST_EXP",$D160,,,,  "USD")</f>
        <v>-20.077000000000002</v>
      </c>
      <c r="AD160">
        <f>_xll.ciqfunctions.udf.CIQ($B160, "IQ_NET_WORKING_CAP",$D160,,,,  "USD")</f>
        <v>-97.364999999999995</v>
      </c>
      <c r="AE160">
        <f>_xll.ciqfunctions.udf.CIQ($B160, "IQ_CAPEX",$D160,,,,  "USD")</f>
        <v>-40.515000000000001</v>
      </c>
      <c r="AF160" s="1" t="str">
        <f>_xll.ciqfunctions.udf.CIQ($B160, "IQ_CEO_NAME", $D160,,,,  "USD")</f>
        <v>Musk, Elon</v>
      </c>
      <c r="AG160">
        <f>_xll.ciqfunctions.udf.CIQ($B160, "IQ_INC_TAX",$D160,,,,  "USD")</f>
        <v>0.30099999999999999</v>
      </c>
      <c r="AH160" t="str">
        <f>_xll.ciqfunctions.udf.CIQ($B160, "IQ_EFFECT_TAX_RATE",$D160,,,,  "USD")</f>
        <v>NM</v>
      </c>
    </row>
    <row r="161" spans="1:34" x14ac:dyDescent="0.25">
      <c r="A161" t="str">
        <f>_xll.ciqfunctions.udf.CIQ(B161,"IQ_COMPANY_NAME",A$1)</f>
        <v>Tesla, Inc.</v>
      </c>
      <c r="B161" t="s">
        <v>5</v>
      </c>
      <c r="C161" s="1" t="str">
        <f>_xll.ciqfunctions.udf.CIQ($B161, "IQ_INDUSTRY",$D161,,,, "USD")</f>
        <v>Automobiles</v>
      </c>
      <c r="D161" s="2" t="str">
        <f t="shared" si="1"/>
        <v>CQ12013</v>
      </c>
      <c r="E161" s="1">
        <f>_xll.ciqfunctions.udf.CIQ($B161, "IQ_TOTAL_REV", $D161,,,, "USD")</f>
        <v>561.79200000000003</v>
      </c>
      <c r="F161" s="1">
        <f>_xll.ciqfunctions.udf.CIQ($B161, "IQ_NI",$D161,,,,  "USD")</f>
        <v>11.247999999999999</v>
      </c>
      <c r="G161" s="1">
        <f>_xll.ciqfunctions.udf.CIQ($B161, "IQ_CASH_EQUIV", $D161,,,,  "USD")</f>
        <v>214.417</v>
      </c>
      <c r="H161" s="1">
        <f>_xll.ciqfunctions.udf.CIQ($B161, "IQ_CASH_ST_INVEST", $D161,,,,  "USD")</f>
        <v>214.417</v>
      </c>
      <c r="I161" s="1">
        <f>_xll.ciqfunctions.udf.CIQ($B161, "IQ_TOTAL_CA", $D161,,,,  "USD")</f>
        <v>525.99300000000005</v>
      </c>
      <c r="J161" s="1">
        <f>_xll.ciqfunctions.udf.CIQ($B161, "IQ_TOTAL_ASSETS",$D161,,,,  "USD")</f>
        <v>1143.778</v>
      </c>
      <c r="K161" s="1">
        <f>_xll.ciqfunctions.udf.CIQ($B161, "IQ_TOTAL_CL", $D161,,,,  "USD")</f>
        <v>535.62300000000005</v>
      </c>
      <c r="L161" s="1">
        <f>_xll.ciqfunctions.udf.CIQ($B161, "IQ_TOTAL_LIAB", $D161,,,,  "USD")</f>
        <v>975.19500000000005</v>
      </c>
      <c r="M161" s="1">
        <f>_xll.ciqfunctions.udf.CIQ($B161, "IQ_PREF_EQUITY",$D161,,,,  "USD")</f>
        <v>0</v>
      </c>
      <c r="N161" s="1">
        <f>_xll.ciqfunctions.udf.CIQ($B161, "IQ_TOTAL_COMMON_EQUITY",$D161,,,,  "USD")</f>
        <v>168.583</v>
      </c>
      <c r="O161" s="1">
        <f>_xll.ciqfunctions.udf.CIQ($B161, "IQ_APIC", $D161,,,,  "USD")</f>
        <v>1222.825</v>
      </c>
      <c r="P161" s="1">
        <f>_xll.ciqfunctions.udf.CIQ($B161, "IQ_TOTAL_ASSETS", $D161,,,,  "USD")</f>
        <v>1143.778</v>
      </c>
      <c r="Q161" s="1">
        <f>_xll.ciqfunctions.udf.CIQ($B161, "IQ_RE", $D161,,,,  "USD")</f>
        <v>-1054.357</v>
      </c>
      <c r="R161" s="1">
        <f>_xll.ciqfunctions.udf.CIQ($B161, "IQ_TOTAL_EQUITY", $D161,,,,  "USD")</f>
        <v>168.583</v>
      </c>
      <c r="S161" s="1">
        <f>_xll.ciqfunctions.udf.CIQ($B161, "IQ_TOTAL_OUTSTANDING_FILING_DATE", $D161,,,,  "USD")</f>
        <v>1733.2905499999999</v>
      </c>
      <c r="T161" s="1">
        <f>_xll.ciqfunctions.udf.CIQ($B161, "IQ_TOTAL_DEBT", $D161,,,,  "USD")</f>
        <v>455.53800000000001</v>
      </c>
      <c r="U161" s="1">
        <f>_xll.ciqfunctions.udf.CIQ($B161, "IQ_PREF_DIV_OTHER",$D161,,,,  "USD")</f>
        <v>0</v>
      </c>
      <c r="V161" s="1">
        <f>_xll.ciqfunctions.udf.CIQ($B161, "IQ_COGS",$D161,,,,  "USD")</f>
        <v>465.47199999999998</v>
      </c>
      <c r="W161" s="1">
        <f>_xll.ciqfunctions.udf.CIQ($B161, "IQ_AP",$D161,,,,  "USD")</f>
        <v>304.20400000000001</v>
      </c>
      <c r="X161" s="1">
        <f>_xll.ciqfunctions.udf.CIQ($B161, "IQ_AR", $D161,,,,  "USD")</f>
        <v>46.139000000000003</v>
      </c>
      <c r="Y161" s="1">
        <f>_xll.ciqfunctions.udf.CIQ($B161, "IQ_INVENTORY", $D161,,,,  "USD")</f>
        <v>237.61799999999999</v>
      </c>
      <c r="Z161">
        <f>_xll.ciqfunctions.udf.CIQ($B161, "IQ_SGA", $D161,,,,  "USD")</f>
        <v>47.045000000000002</v>
      </c>
      <c r="AA161">
        <f>_xll.ciqfunctions.udf.CIQ($B161, "IQ_TOTAL_REV_1YR_ANN_GROWTH", $D161,,,,  "USD")</f>
        <v>1762.2733000000001</v>
      </c>
      <c r="AB161">
        <f>_xll.ciqfunctions.udf.CIQ($B161, "IQ_DA", $D161,,,,  "USD")</f>
        <v>0</v>
      </c>
      <c r="AC161">
        <f>_xll.ciqfunctions.udf.CIQ($B161, "IQ_NET_INTEREST_EXP",$D161,,,,  "USD")</f>
        <v>-0.108</v>
      </c>
      <c r="AD161">
        <f>_xll.ciqfunctions.udf.CIQ($B161, "IQ_NET_WORKING_CAP",$D161,,,,  "USD")</f>
        <v>-167.75399999999999</v>
      </c>
      <c r="AE161">
        <f>_xll.ciqfunctions.udf.CIQ($B161, "IQ_CAPEX",$D161,,,,  "USD")</f>
        <v>-57.726999999999997</v>
      </c>
      <c r="AF161" s="1" t="str">
        <f>_xll.ciqfunctions.udf.CIQ($B161, "IQ_CEO_NAME", $D161,,,,  "USD")</f>
        <v>Musk, Elon</v>
      </c>
      <c r="AG161">
        <f>_xll.ciqfunctions.udf.CIQ($B161, "IQ_INC_TAX",$D161,,,,  "USD")</f>
        <v>0.151</v>
      </c>
      <c r="AH161">
        <f>_xll.ciqfunctions.udf.CIQ($B161, "IQ_EFFECT_TAX_RATE",$D161,,,,  "USD")</f>
        <v>1.3246</v>
      </c>
    </row>
    <row r="162" spans="1:34" x14ac:dyDescent="0.25">
      <c r="A162" t="str">
        <f>_xll.ciqfunctions.udf.CIQ(B162,"IQ_COMPANY_NAME",A$1)</f>
        <v>Tesla, Inc.</v>
      </c>
      <c r="B162" t="s">
        <v>5</v>
      </c>
      <c r="C162" s="1" t="str">
        <f>_xll.ciqfunctions.udf.CIQ($B162, "IQ_INDUSTRY",$D162,,,, "USD")</f>
        <v>Automobiles</v>
      </c>
      <c r="D162" s="2" t="str">
        <f t="shared" si="1"/>
        <v>CQ42012</v>
      </c>
      <c r="E162" s="1">
        <f>_xll.ciqfunctions.udf.CIQ($B162, "IQ_TOTAL_REV", $D162,,,, "USD")</f>
        <v>306.33199999999999</v>
      </c>
      <c r="F162" s="1">
        <f>_xll.ciqfunctions.udf.CIQ($B162, "IQ_NI",$D162,,,,  "USD")</f>
        <v>-89.930999999999997</v>
      </c>
      <c r="G162" s="1">
        <f>_xll.ciqfunctions.udf.CIQ($B162, "IQ_CASH_EQUIV", $D162,,,,  "USD")</f>
        <v>201.89</v>
      </c>
      <c r="H162" s="1">
        <f>_xll.ciqfunctions.udf.CIQ($B162, "IQ_CASH_ST_INVEST", $D162,,,,  "USD")</f>
        <v>201.89</v>
      </c>
      <c r="I162" s="1">
        <f>_xll.ciqfunctions.udf.CIQ($B162, "IQ_TOTAL_CA", $D162,,,,  "USD")</f>
        <v>524.76800000000003</v>
      </c>
      <c r="J162" s="1">
        <f>_xll.ciqfunctions.udf.CIQ($B162, "IQ_TOTAL_ASSETS",$D162,,,,  "USD")</f>
        <v>1114.19</v>
      </c>
      <c r="K162" s="1">
        <f>_xll.ciqfunctions.udf.CIQ($B162, "IQ_TOTAL_CL", $D162,,,,  "USD")</f>
        <v>539.10799999999995</v>
      </c>
      <c r="L162" s="1">
        <f>_xll.ciqfunctions.udf.CIQ($B162, "IQ_TOTAL_LIAB", $D162,,,,  "USD")</f>
        <v>989.49</v>
      </c>
      <c r="M162" s="1">
        <f>_xll.ciqfunctions.udf.CIQ($B162, "IQ_PREF_EQUITY",$D162,,,,  "USD")</f>
        <v>0</v>
      </c>
      <c r="N162" s="1">
        <f>_xll.ciqfunctions.udf.CIQ($B162, "IQ_TOTAL_COMMON_EQUITY",$D162,,,,  "USD")</f>
        <v>124.7</v>
      </c>
      <c r="O162" s="1">
        <f>_xll.ciqfunctions.udf.CIQ($B162, "IQ_APIC", $D162,,,,  "USD")</f>
        <v>1190.191</v>
      </c>
      <c r="P162" s="1">
        <f>_xll.ciqfunctions.udf.CIQ($B162, "IQ_TOTAL_ASSETS", $D162,,,,  "USD")</f>
        <v>1114.19</v>
      </c>
      <c r="Q162" s="1">
        <f>_xll.ciqfunctions.udf.CIQ($B162, "IQ_RE", $D162,,,,  "USD")</f>
        <v>-1065.606</v>
      </c>
      <c r="R162" s="1">
        <f>_xll.ciqfunctions.udf.CIQ($B162, "IQ_TOTAL_EQUITY", $D162,,,,  "USD")</f>
        <v>124.7</v>
      </c>
      <c r="S162" s="1">
        <f>_xll.ciqfunctions.udf.CIQ($B162, "IQ_TOTAL_OUTSTANDING_FILING_DATE", $D162,,,,  "USD")</f>
        <v>1713.2141099999999</v>
      </c>
      <c r="T162" s="1">
        <f>_xll.ciqfunctions.udf.CIQ($B162, "IQ_TOTAL_DEBT", $D162,,,,  "USD")</f>
        <v>466.666</v>
      </c>
      <c r="U162" s="1">
        <f>_xll.ciqfunctions.udf.CIQ($B162, "IQ_PREF_DIV_OTHER",$D162,,,,  "USD")</f>
        <v>0</v>
      </c>
      <c r="V162" s="1">
        <f>_xll.ciqfunctions.udf.CIQ($B162, "IQ_COGS",$D162,,,,  "USD")</f>
        <v>282.47500000000002</v>
      </c>
      <c r="W162" s="1">
        <f>_xll.ciqfunctions.udf.CIQ($B162, "IQ_AP",$D162,,,,  "USD")</f>
        <v>303.38200000000001</v>
      </c>
      <c r="X162" s="1">
        <f>_xll.ciqfunctions.udf.CIQ($B162, "IQ_AR", $D162,,,,  "USD")</f>
        <v>26.841999999999999</v>
      </c>
      <c r="Y162" s="1">
        <f>_xll.ciqfunctions.udf.CIQ($B162, "IQ_INVENTORY", $D162,,,,  "USD")</f>
        <v>268.50400000000002</v>
      </c>
      <c r="Z162">
        <f>_xll.ciqfunctions.udf.CIQ($B162, "IQ_SGA", $D162,,,,  "USD")</f>
        <v>45.908000000000001</v>
      </c>
      <c r="AA162">
        <f>_xll.ciqfunctions.udf.CIQ($B162, "IQ_TOTAL_REV_1YR_ANN_GROWTH", $D162,,,,  "USD")</f>
        <v>677.98599999999999</v>
      </c>
      <c r="AB162">
        <f>_xll.ciqfunctions.udf.CIQ($B162, "IQ_DA", $D162,,,,  "USD")</f>
        <v>0</v>
      </c>
      <c r="AC162">
        <f>_xll.ciqfunctions.udf.CIQ($B162, "IQ_NET_INTEREST_EXP",$D162,,,,  "USD")</f>
        <v>5.8999999999999997E-2</v>
      </c>
      <c r="AD162">
        <f>_xll.ciqfunctions.udf.CIQ($B162, "IQ_NET_WORKING_CAP",$D162,,,,  "USD")</f>
        <v>-161.024</v>
      </c>
      <c r="AE162">
        <f>_xll.ciqfunctions.udf.CIQ($B162, "IQ_CAPEX",$D162,,,,  "USD")</f>
        <v>-64.052999999999997</v>
      </c>
      <c r="AF162" s="1" t="str">
        <f>_xll.ciqfunctions.udf.CIQ($B162, "IQ_CEO_NAME", $D162,,,,  "USD")</f>
        <v>Musk, Elon</v>
      </c>
      <c r="AG162">
        <f>_xll.ciqfunctions.udf.CIQ($B162, "IQ_INC_TAX",$D162,,,,  "USD")</f>
        <v>-0.14799999999999999</v>
      </c>
      <c r="AH162" t="str">
        <f>_xll.ciqfunctions.udf.CIQ($B162, "IQ_EFFECT_TAX_RATE",$D162,,,,  "USD")</f>
        <v>NM</v>
      </c>
    </row>
    <row r="163" spans="1:34" x14ac:dyDescent="0.25">
      <c r="A163" t="str">
        <f>_xll.ciqfunctions.udf.CIQ(B163,"IQ_COMPANY_NAME",A$1)</f>
        <v>Tesla, Inc.</v>
      </c>
      <c r="B163" t="s">
        <v>5</v>
      </c>
      <c r="C163" s="1" t="str">
        <f>_xll.ciqfunctions.udf.CIQ($B163, "IQ_INDUSTRY",$D163,,,, "USD")</f>
        <v>Automobiles</v>
      </c>
      <c r="D163" s="2" t="str">
        <f t="shared" si="1"/>
        <v>CQ32012</v>
      </c>
      <c r="E163" s="1">
        <f>_xll.ciqfunctions.udf.CIQ($B163, "IQ_TOTAL_REV", $D163,,,, "USD")</f>
        <v>50.103999999999999</v>
      </c>
      <c r="F163" s="1">
        <f>_xll.ciqfunctions.udf.CIQ($B163, "IQ_NI",$D163,,,,  "USD")</f>
        <v>-110.804</v>
      </c>
      <c r="G163" s="1">
        <f>_xll.ciqfunctions.udf.CIQ($B163, "IQ_CASH_EQUIV", $D163,,,,  "USD")</f>
        <v>85.692999999999998</v>
      </c>
      <c r="H163" s="1">
        <f>_xll.ciqfunctions.udf.CIQ($B163, "IQ_CASH_ST_INVEST", $D163,,,,  "USD")</f>
        <v>85.692999999999998</v>
      </c>
      <c r="I163" s="1">
        <f>_xll.ciqfunctions.udf.CIQ($B163, "IQ_TOTAL_CA", $D163,,,,  "USD")</f>
        <v>284.541</v>
      </c>
      <c r="J163" s="1">
        <f>_xll.ciqfunctions.udf.CIQ($B163, "IQ_TOTAL_ASSETS",$D163,,,,  "USD")</f>
        <v>809.17700000000002</v>
      </c>
      <c r="K163" s="1">
        <f>_xll.ciqfunctions.udf.CIQ($B163, "IQ_TOTAL_CL", $D163,,,,  "USD")</f>
        <v>385.80599999999998</v>
      </c>
      <c r="L163" s="1">
        <f>_xll.ciqfunctions.udf.CIQ($B163, "IQ_TOTAL_LIAB", $D163,,,,  "USD")</f>
        <v>837.05200000000002</v>
      </c>
      <c r="M163" s="1">
        <f>_xll.ciqfunctions.udf.CIQ($B163, "IQ_PREF_EQUITY",$D163,,,,  "USD")</f>
        <v>0</v>
      </c>
      <c r="N163" s="1">
        <f>_xll.ciqfunctions.udf.CIQ($B163, "IQ_TOTAL_COMMON_EQUITY",$D163,,,,  "USD")</f>
        <v>-27.875</v>
      </c>
      <c r="O163" s="1">
        <f>_xll.ciqfunctions.udf.CIQ($B163, "IQ_APIC", $D163,,,,  "USD")</f>
        <v>947.69299999999998</v>
      </c>
      <c r="P163" s="1">
        <f>_xll.ciqfunctions.udf.CIQ($B163, "IQ_TOTAL_ASSETS", $D163,,,,  "USD")</f>
        <v>809.17700000000002</v>
      </c>
      <c r="Q163" s="1">
        <f>_xll.ciqfunctions.udf.CIQ($B163, "IQ_RE", $D163,,,,  "USD")</f>
        <v>-975.67399999999998</v>
      </c>
      <c r="R163" s="1">
        <f>_xll.ciqfunctions.udf.CIQ($B163, "IQ_TOTAL_EQUITY", $D163,,,,  "USD")</f>
        <v>-27.875</v>
      </c>
      <c r="S163" s="1">
        <f>_xll.ciqfunctions.udf.CIQ($B163, "IQ_TOTAL_OUTSTANDING_FILING_DATE", $D163,,,,  "USD")</f>
        <v>1706.68298</v>
      </c>
      <c r="T163" s="1">
        <f>_xll.ciqfunctions.udf.CIQ($B163, "IQ_TOTAL_DEBT", $D163,,,,  "USD")</f>
        <v>474.51400000000001</v>
      </c>
      <c r="U163" s="1">
        <f>_xll.ciqfunctions.udf.CIQ($B163, "IQ_PREF_DIV_OTHER",$D163,,,,  "USD")</f>
        <v>0</v>
      </c>
      <c r="V163" s="1">
        <f>_xll.ciqfunctions.udf.CIQ($B163, "IQ_COGS",$D163,,,,  "USD")</f>
        <v>58.865000000000002</v>
      </c>
      <c r="W163" s="1">
        <f>_xll.ciqfunctions.udf.CIQ($B163, "IQ_AP",$D163,,,,  "USD")</f>
        <v>162.02500000000001</v>
      </c>
      <c r="X163" s="1">
        <f>_xll.ciqfunctions.udf.CIQ($B163, "IQ_AR", $D163,,,,  "USD")</f>
        <v>9.1639999999999997</v>
      </c>
      <c r="Y163" s="1">
        <f>_xll.ciqfunctions.udf.CIQ($B163, "IQ_INVENTORY", $D163,,,,  "USD")</f>
        <v>159.048</v>
      </c>
      <c r="Z163">
        <f>_xll.ciqfunctions.udf.CIQ($B163, "IQ_SGA", $D163,,,,  "USD")</f>
        <v>37.798000000000002</v>
      </c>
      <c r="AA163">
        <f>_xll.ciqfunctions.udf.CIQ($B163, "IQ_TOTAL_REV_1YR_ANN_GROWTH", $D163,,,,  "USD")</f>
        <v>-13.1135</v>
      </c>
      <c r="AB163">
        <f>_xll.ciqfunctions.udf.CIQ($B163, "IQ_DA", $D163,,,,  "USD")</f>
        <v>0</v>
      </c>
      <c r="AC163">
        <f>_xll.ciqfunctions.udf.CIQ($B163, "IQ_NET_INTEREST_EXP",$D163,,,,  "USD")</f>
        <v>-0.04</v>
      </c>
      <c r="AD163">
        <f>_xll.ciqfunctions.udf.CIQ($B163, "IQ_NET_WORKING_CAP",$D163,,,,  "USD")</f>
        <v>-132.929</v>
      </c>
      <c r="AE163">
        <f>_xll.ciqfunctions.udf.CIQ($B163, "IQ_CAPEX",$D163,,,,  "USD")</f>
        <v>-62.398000000000003</v>
      </c>
      <c r="AF163" s="1" t="str">
        <f>_xll.ciqfunctions.udf.CIQ($B163, "IQ_CEO_NAME", $D163,,,,  "USD")</f>
        <v>Musk, Elon</v>
      </c>
      <c r="AG163">
        <f>_xll.ciqfunctions.udf.CIQ($B163, "IQ_INC_TAX",$D163,,,,  "USD")</f>
        <v>0.11600000000000001</v>
      </c>
      <c r="AH163" t="str">
        <f>_xll.ciqfunctions.udf.CIQ($B163, "IQ_EFFECT_TAX_RATE",$D163,,,,  "USD")</f>
        <v>NM</v>
      </c>
    </row>
    <row r="164" spans="1:34" x14ac:dyDescent="0.25">
      <c r="A164" t="str">
        <f>_xll.ciqfunctions.udf.CIQ(B164,"IQ_COMPANY_NAME",A$1)</f>
        <v>Tesla, Inc.</v>
      </c>
      <c r="B164" t="s">
        <v>5</v>
      </c>
      <c r="C164" s="1" t="str">
        <f>_xll.ciqfunctions.udf.CIQ($B164, "IQ_INDUSTRY",$D164,,,, "USD")</f>
        <v>Automobiles</v>
      </c>
      <c r="D164" s="2" t="str">
        <f t="shared" si="1"/>
        <v>CQ22012</v>
      </c>
      <c r="E164" s="1">
        <f>_xll.ciqfunctions.udf.CIQ($B164, "IQ_TOTAL_REV", $D164,,,, "USD")</f>
        <v>26.652999999999999</v>
      </c>
      <c r="F164" s="1">
        <f>_xll.ciqfunctions.udf.CIQ($B164, "IQ_NI",$D164,,,,  "USD")</f>
        <v>-105.60299999999999</v>
      </c>
      <c r="G164" s="1">
        <f>_xll.ciqfunctions.udf.CIQ($B164, "IQ_CASH_EQUIV", $D164,,,,  "USD")</f>
        <v>210.554</v>
      </c>
      <c r="H164" s="1">
        <f>_xll.ciqfunctions.udf.CIQ($B164, "IQ_CASH_ST_INVEST", $D164,,,,  "USD")</f>
        <v>210.554</v>
      </c>
      <c r="I164" s="1">
        <f>_xll.ciqfunctions.udf.CIQ($B164, "IQ_TOTAL_CA", $D164,,,,  "USD")</f>
        <v>317.12599999999998</v>
      </c>
      <c r="J164" s="1">
        <f>_xll.ciqfunctions.udf.CIQ($B164, "IQ_TOTAL_ASSETS",$D164,,,,  "USD")</f>
        <v>776.86900000000003</v>
      </c>
      <c r="K164" s="1">
        <f>_xll.ciqfunctions.udf.CIQ($B164, "IQ_TOTAL_CL", $D164,,,,  "USD")</f>
        <v>286.52600000000001</v>
      </c>
      <c r="L164" s="1">
        <f>_xll.ciqfunctions.udf.CIQ($B164, "IQ_TOTAL_LIAB", $D164,,,,  "USD")</f>
        <v>714.654</v>
      </c>
      <c r="M164" s="1">
        <f>_xll.ciqfunctions.udf.CIQ($B164, "IQ_PREF_EQUITY",$D164,,,,  "USD")</f>
        <v>0</v>
      </c>
      <c r="N164" s="1">
        <f>_xll.ciqfunctions.udf.CIQ($B164, "IQ_TOTAL_COMMON_EQUITY",$D164,,,,  "USD")</f>
        <v>62.215000000000003</v>
      </c>
      <c r="O164" s="1">
        <f>_xll.ciqfunctions.udf.CIQ($B164, "IQ_APIC", $D164,,,,  "USD")</f>
        <v>926.98099999999999</v>
      </c>
      <c r="P164" s="1">
        <f>_xll.ciqfunctions.udf.CIQ($B164, "IQ_TOTAL_ASSETS", $D164,,,,  "USD")</f>
        <v>776.86900000000003</v>
      </c>
      <c r="Q164" s="1">
        <f>_xll.ciqfunctions.udf.CIQ($B164, "IQ_RE", $D164,,,,  "USD")</f>
        <v>-864.87099999999998</v>
      </c>
      <c r="R164" s="1">
        <f>_xll.ciqfunctions.udf.CIQ($B164, "IQ_TOTAL_EQUITY", $D164,,,,  "USD")</f>
        <v>62.215000000000003</v>
      </c>
      <c r="S164" s="1">
        <f>_xll.ciqfunctions.udf.CIQ($B164, "IQ_TOTAL_OUTSTANDING_FILING_DATE", $D164,,,,  "USD")</f>
        <v>1581.4874600000001</v>
      </c>
      <c r="T164" s="1">
        <f>_xll.ciqfunctions.udf.CIQ($B164, "IQ_TOTAL_DEBT", $D164,,,,  "USD")</f>
        <v>438.97300000000001</v>
      </c>
      <c r="U164" s="1">
        <f>_xll.ciqfunctions.udf.CIQ($B164, "IQ_PREF_DIV_OTHER",$D164,,,,  "USD")</f>
        <v>0</v>
      </c>
      <c r="V164" s="1">
        <f>_xll.ciqfunctions.udf.CIQ($B164, "IQ_COGS",$D164,,,,  "USD")</f>
        <v>21.890999999999998</v>
      </c>
      <c r="W164" s="1">
        <f>_xll.ciqfunctions.udf.CIQ($B164, "IQ_AP",$D164,,,,  "USD")</f>
        <v>78.600999999999999</v>
      </c>
      <c r="X164" s="1">
        <f>_xll.ciqfunctions.udf.CIQ($B164, "IQ_AR", $D164,,,,  "USD")</f>
        <v>11.023</v>
      </c>
      <c r="Y164" s="1">
        <f>_xll.ciqfunctions.udf.CIQ($B164, "IQ_INVENTORY", $D164,,,,  "USD")</f>
        <v>66.668999999999997</v>
      </c>
      <c r="Z164">
        <f>_xll.ciqfunctions.udf.CIQ($B164, "IQ_SGA", $D164,,,,  "USD")</f>
        <v>36.082999999999998</v>
      </c>
      <c r="AA164">
        <f>_xll.ciqfunctions.udf.CIQ($B164, "IQ_TOTAL_REV_1YR_ANN_GROWTH", $D164,,,,  "USD")</f>
        <v>-54.181699999999999</v>
      </c>
      <c r="AB164">
        <f>_xll.ciqfunctions.udf.CIQ($B164, "IQ_DA", $D164,,,,  "USD")</f>
        <v>0</v>
      </c>
      <c r="AC164">
        <f>_xll.ciqfunctions.udf.CIQ($B164, "IQ_NET_INTEREST_EXP",$D164,,,,  "USD")</f>
        <v>-0.01</v>
      </c>
      <c r="AD164">
        <f>_xll.ciqfunctions.udf.CIQ($B164, "IQ_NET_WORKING_CAP",$D164,,,,  "USD")</f>
        <v>-141.85599999999999</v>
      </c>
      <c r="AE164">
        <f>_xll.ciqfunctions.udf.CIQ($B164, "IQ_CAPEX",$D164,,,,  "USD")</f>
        <v>-58.003</v>
      </c>
      <c r="AF164" s="1" t="str">
        <f>_xll.ciqfunctions.udf.CIQ($B164, "IQ_CEO_NAME", $D164,,,,  "USD")</f>
        <v>Musk, Elon</v>
      </c>
      <c r="AG164">
        <f>_xll.ciqfunctions.udf.CIQ($B164, "IQ_INC_TAX",$D164,,,,  "USD")</f>
        <v>0.109</v>
      </c>
      <c r="AH164" t="str">
        <f>_xll.ciqfunctions.udf.CIQ($B164, "IQ_EFFECT_TAX_RATE",$D164,,,,  "USD")</f>
        <v>NM</v>
      </c>
    </row>
    <row r="165" spans="1:34" x14ac:dyDescent="0.25">
      <c r="A165" t="str">
        <f>_xll.ciqfunctions.udf.CIQ(B165,"IQ_COMPANY_NAME",A$1)</f>
        <v>Tesla, Inc.</v>
      </c>
      <c r="B165" t="s">
        <v>5</v>
      </c>
      <c r="C165" s="1" t="str">
        <f>_xll.ciqfunctions.udf.CIQ($B165, "IQ_INDUSTRY",$D165,,,, "USD")</f>
        <v>Automobiles</v>
      </c>
      <c r="D165" s="2" t="str">
        <f t="shared" si="1"/>
        <v>CQ12012</v>
      </c>
      <c r="E165" s="1">
        <f>_xll.ciqfunctions.udf.CIQ($B165, "IQ_TOTAL_REV", $D165,,,, "USD")</f>
        <v>30.167000000000002</v>
      </c>
      <c r="F165" s="1">
        <f>_xll.ciqfunctions.udf.CIQ($B165, "IQ_NI",$D165,,,,  "USD")</f>
        <v>-89.873000000000005</v>
      </c>
      <c r="G165" s="1">
        <f>_xll.ciqfunctions.udf.CIQ($B165, "IQ_CASH_EQUIV", $D165,,,,  "USD")</f>
        <v>218.57</v>
      </c>
      <c r="H165" s="1">
        <f>_xll.ciqfunctions.udf.CIQ($B165, "IQ_CASH_ST_INVEST", $D165,,,,  "USD")</f>
        <v>243.57900000000001</v>
      </c>
      <c r="I165" s="1">
        <f>_xll.ciqfunctions.udf.CIQ($B165, "IQ_TOTAL_CA", $D165,,,,  "USD")</f>
        <v>358.89699999999999</v>
      </c>
      <c r="J165" s="1">
        <f>_xll.ciqfunctions.udf.CIQ($B165, "IQ_TOTAL_ASSETS",$D165,,,,  "USD")</f>
        <v>761.1</v>
      </c>
      <c r="K165" s="1">
        <f>_xll.ciqfunctions.udf.CIQ($B165, "IQ_TOTAL_CL", $D165,,,,  "USD")</f>
        <v>235.72200000000001</v>
      </c>
      <c r="L165" s="1">
        <f>_xll.ciqfunctions.udf.CIQ($B165, "IQ_TOTAL_LIAB", $D165,,,,  "USD")</f>
        <v>607.226</v>
      </c>
      <c r="M165" s="1">
        <f>_xll.ciqfunctions.udf.CIQ($B165, "IQ_PREF_EQUITY",$D165,,,,  "USD")</f>
        <v>0</v>
      </c>
      <c r="N165" s="1">
        <f>_xll.ciqfunctions.udf.CIQ($B165, "IQ_TOTAL_COMMON_EQUITY",$D165,,,,  "USD")</f>
        <v>153.874</v>
      </c>
      <c r="O165" s="1">
        <f>_xll.ciqfunctions.udf.CIQ($B165, "IQ_APIC", $D165,,,,  "USD")</f>
        <v>913.04</v>
      </c>
      <c r="P165" s="1">
        <f>_xll.ciqfunctions.udf.CIQ($B165, "IQ_TOTAL_ASSETS", $D165,,,,  "USD")</f>
        <v>761.1</v>
      </c>
      <c r="Q165" s="1">
        <f>_xll.ciqfunctions.udf.CIQ($B165, "IQ_RE", $D165,,,,  "USD")</f>
        <v>-759.26499999999999</v>
      </c>
      <c r="R165" s="1">
        <f>_xll.ciqfunctions.udf.CIQ($B165, "IQ_TOTAL_EQUITY", $D165,,,,  "USD")</f>
        <v>153.874</v>
      </c>
      <c r="S165" s="1">
        <f>_xll.ciqfunctions.udf.CIQ($B165, "IQ_TOTAL_OUTSTANDING_FILING_DATE", $D165,,,,  "USD")</f>
        <v>1578.2159999999999</v>
      </c>
      <c r="T165" s="1">
        <f>_xll.ciqfunctions.udf.CIQ($B165, "IQ_TOTAL_DEBT", $D165,,,,  "USD")</f>
        <v>365.90800000000002</v>
      </c>
      <c r="U165" s="1">
        <f>_xll.ciqfunctions.udf.CIQ($B165, "IQ_PREF_DIV_OTHER",$D165,,,,  "USD")</f>
        <v>0</v>
      </c>
      <c r="V165" s="1">
        <f>_xll.ciqfunctions.udf.CIQ($B165, "IQ_COGS",$D165,,,,  "USD")</f>
        <v>19.957000000000001</v>
      </c>
      <c r="W165" s="1">
        <f>_xll.ciqfunctions.udf.CIQ($B165, "IQ_AP",$D165,,,,  "USD")</f>
        <v>64.332999999999998</v>
      </c>
      <c r="X165" s="1">
        <f>_xll.ciqfunctions.udf.CIQ($B165, "IQ_AR", $D165,,,,  "USD")</f>
        <v>13.589</v>
      </c>
      <c r="Y165" s="1">
        <f>_xll.ciqfunctions.udf.CIQ($B165, "IQ_INVENTORY", $D165,,,,  "USD")</f>
        <v>55.427</v>
      </c>
      <c r="Z165">
        <f>_xll.ciqfunctions.udf.CIQ($B165, "IQ_SGA", $D165,,,,  "USD")</f>
        <v>30.582000000000001</v>
      </c>
      <c r="AA165">
        <f>_xll.ciqfunctions.udf.CIQ($B165, "IQ_TOTAL_REV_1YR_ANN_GROWTH", $D165,,,,  "USD")</f>
        <v>-38.4724</v>
      </c>
      <c r="AB165">
        <f>_xll.ciqfunctions.udf.CIQ($B165, "IQ_DA", $D165,,,,  "USD")</f>
        <v>0</v>
      </c>
      <c r="AC165">
        <f>_xll.ciqfunctions.udf.CIQ($B165, "IQ_NET_INTEREST_EXP",$D165,,,,  "USD")</f>
        <v>2.5000000000000001E-2</v>
      </c>
      <c r="AD165">
        <f>_xll.ciqfunctions.udf.CIQ($B165, "IQ_NET_WORKING_CAP",$D165,,,,  "USD")</f>
        <v>-98.54</v>
      </c>
      <c r="AE165">
        <f>_xll.ciqfunctions.udf.CIQ($B165, "IQ_CAPEX",$D165,,,,  "USD")</f>
        <v>-54.774000000000001</v>
      </c>
      <c r="AF165" s="1" t="str">
        <f>_xll.ciqfunctions.udf.CIQ($B165, "IQ_CEO_NAME", $D165,,,,  "USD")</f>
        <v>Musk, Elon</v>
      </c>
      <c r="AG165">
        <f>_xll.ciqfunctions.udf.CIQ($B165, "IQ_INC_TAX",$D165,,,,  "USD")</f>
        <v>5.8999999999999997E-2</v>
      </c>
      <c r="AH165" t="str">
        <f>_xll.ciqfunctions.udf.CIQ($B165, "IQ_EFFECT_TAX_RATE",$D165,,,,  "USD")</f>
        <v>NM</v>
      </c>
    </row>
    <row r="166" spans="1:34" x14ac:dyDescent="0.25">
      <c r="A166" t="str">
        <f>_xll.ciqfunctions.udf.CIQ(B166,"IQ_COMPANY_NAME",A$1)</f>
        <v>Tesla, Inc.</v>
      </c>
      <c r="B166" t="s">
        <v>5</v>
      </c>
      <c r="C166" s="1" t="str">
        <f>_xll.ciqfunctions.udf.CIQ($B166, "IQ_INDUSTRY",$D166,,,, "USD")</f>
        <v>Automobiles</v>
      </c>
      <c r="D166" s="2" t="str">
        <f t="shared" si="1"/>
        <v>CQ42011</v>
      </c>
      <c r="E166" s="1">
        <f>_xll.ciqfunctions.udf.CIQ($B166, "IQ_TOTAL_REV", $D166,,,, "USD")</f>
        <v>39.375</v>
      </c>
      <c r="F166" s="1">
        <f>_xll.ciqfunctions.udf.CIQ($B166, "IQ_NI",$D166,,,,  "USD")</f>
        <v>-81.489000000000004</v>
      </c>
      <c r="G166" s="1">
        <f>_xll.ciqfunctions.udf.CIQ($B166, "IQ_CASH_EQUIV", $D166,,,,  "USD")</f>
        <v>255.26599999999999</v>
      </c>
      <c r="H166" s="1">
        <f>_xll.ciqfunctions.udf.CIQ($B166, "IQ_CASH_ST_INVEST", $D166,,,,  "USD")</f>
        <v>280.327</v>
      </c>
      <c r="I166" s="1">
        <f>_xll.ciqfunctions.udf.CIQ($B166, "IQ_TOTAL_CA", $D166,,,,  "USD")</f>
        <v>372.83800000000002</v>
      </c>
      <c r="J166" s="1">
        <f>_xll.ciqfunctions.udf.CIQ($B166, "IQ_TOTAL_ASSETS",$D166,,,,  "USD")</f>
        <v>713.44799999999998</v>
      </c>
      <c r="K166" s="1">
        <f>_xll.ciqfunctions.udf.CIQ($B166, "IQ_TOTAL_CL", $D166,,,,  "USD")</f>
        <v>191.339</v>
      </c>
      <c r="L166" s="1">
        <f>_xll.ciqfunctions.udf.CIQ($B166, "IQ_TOTAL_LIAB", $D166,,,,  "USD")</f>
        <v>489.40300000000002</v>
      </c>
      <c r="M166" s="1">
        <f>_xll.ciqfunctions.udf.CIQ($B166, "IQ_PREF_EQUITY",$D166,,,,  "USD")</f>
        <v>0</v>
      </c>
      <c r="N166" s="1">
        <f>_xll.ciqfunctions.udf.CIQ($B166, "IQ_TOTAL_COMMON_EQUITY",$D166,,,,  "USD")</f>
        <v>224.04499999999999</v>
      </c>
      <c r="O166" s="1">
        <f>_xll.ciqfunctions.udf.CIQ($B166, "IQ_APIC", $D166,,,,  "USD")</f>
        <v>893.33600000000001</v>
      </c>
      <c r="P166" s="1">
        <f>_xll.ciqfunctions.udf.CIQ($B166, "IQ_TOTAL_ASSETS", $D166,,,,  "USD")</f>
        <v>713.44799999999998</v>
      </c>
      <c r="Q166" s="1">
        <f>_xll.ciqfunctions.udf.CIQ($B166, "IQ_RE", $D166,,,,  "USD")</f>
        <v>-669.39200000000005</v>
      </c>
      <c r="R166" s="1">
        <f>_xll.ciqfunctions.udf.CIQ($B166, "IQ_TOTAL_EQUITY", $D166,,,,  "USD")</f>
        <v>224.04499999999999</v>
      </c>
      <c r="S166" s="1">
        <f>_xll.ciqfunctions.udf.CIQ($B166, "IQ_TOTAL_OUTSTANDING_FILING_DATE", $D166,,,,  "USD")</f>
        <v>1567.9545800000001</v>
      </c>
      <c r="T166" s="1">
        <f>_xll.ciqfunctions.udf.CIQ($B166, "IQ_TOTAL_DEBT", $D166,,,,  "USD")</f>
        <v>280.14800000000002</v>
      </c>
      <c r="U166" s="1">
        <f>_xll.ciqfunctions.udf.CIQ($B166, "IQ_PREF_DIV_OTHER",$D166,,,,  "USD")</f>
        <v>0</v>
      </c>
      <c r="V166" s="1">
        <f>_xll.ciqfunctions.udf.CIQ($B166, "IQ_COGS",$D166,,,,  "USD")</f>
        <v>31.54</v>
      </c>
      <c r="W166" s="1">
        <f>_xll.ciqfunctions.udf.CIQ($B166, "IQ_AP",$D166,,,,  "USD")</f>
        <v>56.140999999999998</v>
      </c>
      <c r="X166" s="1">
        <f>_xll.ciqfunctions.udf.CIQ($B166, "IQ_AR", $D166,,,,  "USD")</f>
        <v>9.5389999999999997</v>
      </c>
      <c r="Y166" s="1">
        <f>_xll.ciqfunctions.udf.CIQ($B166, "IQ_INVENTORY", $D166,,,,  "USD")</f>
        <v>50.082000000000001</v>
      </c>
      <c r="Z166">
        <f>_xll.ciqfunctions.udf.CIQ($B166, "IQ_SGA", $D166,,,,  "USD")</f>
        <v>27.556999999999999</v>
      </c>
      <c r="AA166">
        <f>_xll.ciqfunctions.udf.CIQ($B166, "IQ_TOTAL_REV_1YR_ANN_GROWTH", $D166,,,,  "USD")</f>
        <v>8.5129000000000001</v>
      </c>
      <c r="AB166">
        <f>_xll.ciqfunctions.udf.CIQ($B166, "IQ_DA", $D166,,,,  "USD")</f>
        <v>0</v>
      </c>
      <c r="AC166">
        <f>_xll.ciqfunctions.udf.CIQ($B166, "IQ_NET_INTEREST_EXP",$D166,,,,  "USD")</f>
        <v>4.5999999999999999E-2</v>
      </c>
      <c r="AD166">
        <f>_xll.ciqfunctions.udf.CIQ($B166, "IQ_NET_WORKING_CAP",$D166,,,,  "USD")</f>
        <v>-89.844999999999999</v>
      </c>
      <c r="AE166">
        <f>_xll.ciqfunctions.udf.CIQ($B166, "IQ_CAPEX",$D166,,,,  "USD")</f>
        <v>-40.591999999999999</v>
      </c>
      <c r="AF166" s="1" t="str">
        <f>_xll.ciqfunctions.udf.CIQ($B166, "IQ_CEO_NAME", $D166,,,,  "USD")</f>
        <v>Musk, Elon</v>
      </c>
      <c r="AG166">
        <f>_xll.ciqfunctions.udf.CIQ($B166, "IQ_INC_TAX",$D166,,,,  "USD")</f>
        <v>0.112</v>
      </c>
      <c r="AH166" t="str">
        <f>_xll.ciqfunctions.udf.CIQ($B166, "IQ_EFFECT_TAX_RATE",$D166,,,,  "USD")</f>
        <v>NM</v>
      </c>
    </row>
    <row r="167" spans="1:34" x14ac:dyDescent="0.25">
      <c r="A167" t="str">
        <f>_xll.ciqfunctions.udf.CIQ(B167,"IQ_COMPANY_NAME",A$1)</f>
        <v>Tesla, Inc.</v>
      </c>
      <c r="B167" t="s">
        <v>5</v>
      </c>
      <c r="C167" s="1" t="str">
        <f>_xll.ciqfunctions.udf.CIQ($B167, "IQ_INDUSTRY",$D167,,,, "USD")</f>
        <v>Automobiles</v>
      </c>
      <c r="D167" s="2" t="str">
        <f t="shared" si="1"/>
        <v>CQ32011</v>
      </c>
      <c r="E167" s="1">
        <f>_xll.ciqfunctions.udf.CIQ($B167, "IQ_TOTAL_REV", $D167,,,, "USD")</f>
        <v>57.665999999999997</v>
      </c>
      <c r="F167" s="1">
        <f>_xll.ciqfunctions.udf.CIQ($B167, "IQ_NI",$D167,,,,  "USD")</f>
        <v>-65.078000000000003</v>
      </c>
      <c r="G167" s="1">
        <f>_xll.ciqfunctions.udf.CIQ($B167, "IQ_CASH_EQUIV", $D167,,,,  "USD")</f>
        <v>213.328</v>
      </c>
      <c r="H167" s="1">
        <f>_xll.ciqfunctions.udf.CIQ($B167, "IQ_CASH_ST_INVEST", $D167,,,,  "USD")</f>
        <v>278.38799999999998</v>
      </c>
      <c r="I167" s="1">
        <f>_xll.ciqfunctions.udf.CIQ($B167, "IQ_TOTAL_CA", $D167,,,,  "USD")</f>
        <v>412.12099999999998</v>
      </c>
      <c r="J167" s="1">
        <f>_xll.ciqfunctions.udf.CIQ($B167, "IQ_TOTAL_ASSETS",$D167,,,,  "USD")</f>
        <v>700.25</v>
      </c>
      <c r="K167" s="1">
        <f>_xll.ciqfunctions.udf.CIQ($B167, "IQ_TOTAL_CL", $D167,,,,  "USD")</f>
        <v>154.18100000000001</v>
      </c>
      <c r="L167" s="1">
        <f>_xll.ciqfunctions.udf.CIQ($B167, "IQ_TOTAL_LIAB", $D167,,,,  "USD")</f>
        <v>406.13200000000001</v>
      </c>
      <c r="M167" s="1">
        <f>_xll.ciqfunctions.udf.CIQ($B167, "IQ_PREF_EQUITY",$D167,,,,  "USD")</f>
        <v>0</v>
      </c>
      <c r="N167" s="1">
        <f>_xll.ciqfunctions.udf.CIQ($B167, "IQ_TOTAL_COMMON_EQUITY",$D167,,,,  "USD")</f>
        <v>294.11799999999999</v>
      </c>
      <c r="O167" s="1">
        <f>_xll.ciqfunctions.udf.CIQ($B167, "IQ_APIC", $D167,,,,  "USD")</f>
        <v>881.94100000000003</v>
      </c>
      <c r="P167" s="1">
        <f>_xll.ciqfunctions.udf.CIQ($B167, "IQ_TOTAL_ASSETS", $D167,,,,  "USD")</f>
        <v>700.25</v>
      </c>
      <c r="Q167" s="1">
        <f>_xll.ciqfunctions.udf.CIQ($B167, "IQ_RE", $D167,,,,  "USD")</f>
        <v>-587.90300000000002</v>
      </c>
      <c r="R167" s="1">
        <f>_xll.ciqfunctions.udf.CIQ($B167, "IQ_TOTAL_EQUITY", $D167,,,,  "USD")</f>
        <v>294.11799999999999</v>
      </c>
      <c r="S167" s="1">
        <f>_xll.ciqfunctions.udf.CIQ($B167, "IQ_TOTAL_OUTSTANDING_FILING_DATE", $D167,,,,  "USD")</f>
        <v>1564.4795099999999</v>
      </c>
      <c r="T167" s="1">
        <f>_xll.ciqfunctions.udf.CIQ($B167, "IQ_TOTAL_DEBT", $D167,,,,  "USD")</f>
        <v>226.04900000000001</v>
      </c>
      <c r="U167" s="1">
        <f>_xll.ciqfunctions.udf.CIQ($B167, "IQ_PREF_DIV_OTHER",$D167,,,,  "USD")</f>
        <v>0</v>
      </c>
      <c r="V167" s="1">
        <f>_xll.ciqfunctions.udf.CIQ($B167, "IQ_COGS",$D167,,,,  "USD")</f>
        <v>40.442</v>
      </c>
      <c r="W167" s="1">
        <f>_xll.ciqfunctions.udf.CIQ($B167, "IQ_AP",$D167,,,,  "USD")</f>
        <v>53.627000000000002</v>
      </c>
      <c r="X167" s="1">
        <f>_xll.ciqfunctions.udf.CIQ($B167, "IQ_AR", $D167,,,,  "USD")</f>
        <v>18.25</v>
      </c>
      <c r="Y167" s="1">
        <f>_xll.ciqfunctions.udf.CIQ($B167, "IQ_INVENTORY", $D167,,,,  "USD")</f>
        <v>49.216000000000001</v>
      </c>
      <c r="Z167">
        <f>_xll.ciqfunctions.udf.CIQ($B167, "IQ_SGA", $D167,,,,  "USD")</f>
        <v>27.617999999999999</v>
      </c>
      <c r="AA167">
        <f>_xll.ciqfunctions.udf.CIQ($B167, "IQ_TOTAL_REV_1YR_ANN_GROWTH", $D167,,,,  "USD")</f>
        <v>84.584299999999999</v>
      </c>
      <c r="AB167">
        <f>_xll.ciqfunctions.udf.CIQ($B167, "IQ_DA", $D167,,,,  "USD")</f>
        <v>0</v>
      </c>
      <c r="AC167">
        <f>_xll.ciqfunctions.udf.CIQ($B167, "IQ_NET_INTEREST_EXP",$D167,,,,  "USD")</f>
        <v>0.08</v>
      </c>
      <c r="AD167">
        <f>_xll.ciqfunctions.udf.CIQ($B167, "IQ_NET_WORKING_CAP",$D167,,,,  "USD")</f>
        <v>-20.059999999999999</v>
      </c>
      <c r="AE167">
        <f>_xll.ciqfunctions.udf.CIQ($B167, "IQ_CAPEX",$D167,,,,  "USD")</f>
        <v>-68.843999999999994</v>
      </c>
      <c r="AF167" s="1" t="str">
        <f>_xll.ciqfunctions.udf.CIQ($B167, "IQ_CEO_NAME", $D167,,,,  "USD")</f>
        <v>Musk, Elon</v>
      </c>
      <c r="AG167">
        <f>_xll.ciqfunctions.udf.CIQ($B167, "IQ_INC_TAX",$D167,,,,  "USD")</f>
        <v>8.6999999999999994E-2</v>
      </c>
      <c r="AH167" t="str">
        <f>_xll.ciqfunctions.udf.CIQ($B167, "IQ_EFFECT_TAX_RATE",$D167,,,,  "USD")</f>
        <v>NM</v>
      </c>
    </row>
    <row r="168" spans="1:34" x14ac:dyDescent="0.25">
      <c r="A168" t="str">
        <f>_xll.ciqfunctions.udf.CIQ(B168,"IQ_COMPANY_NAME",A$1)</f>
        <v>Tesla, Inc.</v>
      </c>
      <c r="B168" t="s">
        <v>5</v>
      </c>
      <c r="C168" s="1" t="str">
        <f>_xll.ciqfunctions.udf.CIQ($B168, "IQ_INDUSTRY",$D168,,,, "USD")</f>
        <v>Automobiles</v>
      </c>
      <c r="D168" s="2" t="str">
        <f t="shared" si="1"/>
        <v>CQ22011</v>
      </c>
      <c r="E168" s="1">
        <f>_xll.ciqfunctions.udf.CIQ($B168, "IQ_TOTAL_REV", $D168,,,, "USD")</f>
        <v>58.170999999999999</v>
      </c>
      <c r="F168" s="1">
        <f>_xll.ciqfunctions.udf.CIQ($B168, "IQ_NI",$D168,,,,  "USD")</f>
        <v>-58.902999999999999</v>
      </c>
      <c r="G168" s="1">
        <f>_xll.ciqfunctions.udf.CIQ($B168, "IQ_CASH_EQUIV", $D168,,,,  "USD")</f>
        <v>319.38</v>
      </c>
      <c r="H168" s="1">
        <f>_xll.ciqfunctions.udf.CIQ($B168, "IQ_CASH_ST_INVEST", $D168,,,,  "USD")</f>
        <v>319.38</v>
      </c>
      <c r="I168" s="1">
        <f>_xll.ciqfunctions.udf.CIQ($B168, "IQ_TOTAL_CA", $D168,,,,  "USD")</f>
        <v>417.75799999999998</v>
      </c>
      <c r="J168" s="1">
        <f>_xll.ciqfunctions.udf.CIQ($B168, "IQ_TOTAL_ASSETS",$D168,,,,  "USD")</f>
        <v>646.15499999999997</v>
      </c>
      <c r="K168" s="1">
        <f>_xll.ciqfunctions.udf.CIQ($B168, "IQ_TOTAL_CL", $D168,,,,  "USD")</f>
        <v>138.73599999999999</v>
      </c>
      <c r="L168" s="1">
        <f>_xll.ciqfunctions.udf.CIQ($B168, "IQ_TOTAL_LIAB", $D168,,,,  "USD")</f>
        <v>297.70299999999997</v>
      </c>
      <c r="M168" s="1">
        <f>_xll.ciqfunctions.udf.CIQ($B168, "IQ_PREF_EQUITY",$D168,,,,  "USD")</f>
        <v>0</v>
      </c>
      <c r="N168" s="1">
        <f>_xll.ciqfunctions.udf.CIQ($B168, "IQ_TOTAL_COMMON_EQUITY",$D168,,,,  "USD")</f>
        <v>348.452</v>
      </c>
      <c r="O168" s="1">
        <f>_xll.ciqfunctions.udf.CIQ($B168, "IQ_APIC", $D168,,,,  "USD")</f>
        <v>871.17399999999998</v>
      </c>
      <c r="P168" s="1">
        <f>_xll.ciqfunctions.udf.CIQ($B168, "IQ_TOTAL_ASSETS", $D168,,,,  "USD")</f>
        <v>646.15499999999997</v>
      </c>
      <c r="Q168" s="1">
        <f>_xll.ciqfunctions.udf.CIQ($B168, "IQ_RE", $D168,,,,  "USD")</f>
        <v>-522.82600000000002</v>
      </c>
      <c r="R168" s="1">
        <f>_xll.ciqfunctions.udf.CIQ($B168, "IQ_TOTAL_EQUITY", $D168,,,,  "USD")</f>
        <v>348.452</v>
      </c>
      <c r="S168" s="1">
        <f>_xll.ciqfunctions.udf.CIQ($B168, "IQ_TOTAL_OUTSTANDING_FILING_DATE", $D168,,,,  "USD")</f>
        <v>1560.2741100000001</v>
      </c>
      <c r="T168" s="1">
        <f>_xll.ciqfunctions.udf.CIQ($B168, "IQ_TOTAL_DEBT", $D168,,,,  "USD")</f>
        <v>134.82300000000001</v>
      </c>
      <c r="U168" s="1">
        <f>_xll.ciqfunctions.udf.CIQ($B168, "IQ_PREF_DIV_OTHER",$D168,,,,  "USD")</f>
        <v>0</v>
      </c>
      <c r="V168" s="1">
        <f>_xll.ciqfunctions.udf.CIQ($B168, "IQ_COGS",$D168,,,,  "USD")</f>
        <v>39.662999999999997</v>
      </c>
      <c r="W168" s="1">
        <f>_xll.ciqfunctions.udf.CIQ($B168, "IQ_AP",$D168,,,,  "USD")</f>
        <v>57.198999999999998</v>
      </c>
      <c r="X168" s="1">
        <f>_xll.ciqfunctions.udf.CIQ($B168, "IQ_AR", $D168,,,,  "USD")</f>
        <v>23.308</v>
      </c>
      <c r="Y168" s="1">
        <f>_xll.ciqfunctions.udf.CIQ($B168, "IQ_INVENTORY", $D168,,,,  "USD")</f>
        <v>54.311999999999998</v>
      </c>
      <c r="Z168">
        <f>_xll.ciqfunctions.udf.CIQ($B168, "IQ_SGA", $D168,,,,  "USD")</f>
        <v>24.716000000000001</v>
      </c>
      <c r="AA168">
        <f>_xll.ciqfunctions.udf.CIQ($B168, "IQ_TOTAL_REV_1YR_ANN_GROWTH", $D168,,,,  "USD")</f>
        <v>104.7914</v>
      </c>
      <c r="AB168">
        <f>_xll.ciqfunctions.udf.CIQ($B168, "IQ_DA", $D168,,,,  "USD")</f>
        <v>0</v>
      </c>
      <c r="AC168">
        <f>_xll.ciqfunctions.udf.CIQ($B168, "IQ_NET_INTEREST_EXP",$D168,,,,  "USD")</f>
        <v>4.5999999999999999E-2</v>
      </c>
      <c r="AD168">
        <f>_xll.ciqfunctions.udf.CIQ($B168, "IQ_NET_WORKING_CAP",$D168,,,,  "USD")</f>
        <v>-40.070999999999998</v>
      </c>
      <c r="AE168">
        <f>_xll.ciqfunctions.udf.CIQ($B168, "IQ_CAPEX",$D168,,,,  "USD")</f>
        <v>-54.314</v>
      </c>
      <c r="AF168" s="1" t="str">
        <f>_xll.ciqfunctions.udf.CIQ($B168, "IQ_CEO_NAME", $D168,,,,  "USD")</f>
        <v>Musk, Elon</v>
      </c>
      <c r="AG168">
        <f>_xll.ciqfunctions.udf.CIQ($B168, "IQ_INC_TAX",$D168,,,,  "USD")</f>
        <v>0.13900000000000001</v>
      </c>
      <c r="AH168" t="str">
        <f>_xll.ciqfunctions.udf.CIQ($B168, "IQ_EFFECT_TAX_RATE",$D168,,,,  "USD")</f>
        <v>NM</v>
      </c>
    </row>
    <row r="169" spans="1:34" x14ac:dyDescent="0.25">
      <c r="A169" t="str">
        <f>_xll.ciqfunctions.udf.CIQ(B169,"IQ_COMPANY_NAME",A$1)</f>
        <v>Tesla, Inc.</v>
      </c>
      <c r="B169" t="s">
        <v>5</v>
      </c>
      <c r="C169" s="1" t="str">
        <f>_xll.ciqfunctions.udf.CIQ($B169, "IQ_INDUSTRY",$D169,,,, "USD")</f>
        <v>Automobiles</v>
      </c>
      <c r="D169" s="2" t="str">
        <f t="shared" si="1"/>
        <v>CQ12011</v>
      </c>
      <c r="E169" s="1">
        <f>_xll.ciqfunctions.udf.CIQ($B169, "IQ_TOTAL_REV", $D169,,,, "USD")</f>
        <v>49.03</v>
      </c>
      <c r="F169" s="1">
        <f>_xll.ciqfunctions.udf.CIQ($B169, "IQ_NI",$D169,,,,  "USD")</f>
        <v>-48.941000000000003</v>
      </c>
      <c r="G169" s="1">
        <f>_xll.ciqfunctions.udf.CIQ($B169, "IQ_CASH_EQUIV", $D169,,,,  "USD")</f>
        <v>100.655</v>
      </c>
      <c r="H169" s="1">
        <f>_xll.ciqfunctions.udf.CIQ($B169, "IQ_CASH_ST_INVEST", $D169,,,,  "USD")</f>
        <v>100.655</v>
      </c>
      <c r="I169" s="1">
        <f>_xll.ciqfunctions.udf.CIQ($B169, "IQ_TOTAL_CA", $D169,,,,  "USD")</f>
        <v>226.90600000000001</v>
      </c>
      <c r="J169" s="1">
        <f>_xll.ciqfunctions.udf.CIQ($B169, "IQ_TOTAL_ASSETS",$D169,,,,  "USD")</f>
        <v>407.28899999999999</v>
      </c>
      <c r="K169" s="1">
        <f>_xll.ciqfunctions.udf.CIQ($B169, "IQ_TOTAL_CL", $D169,,,,  "USD")</f>
        <v>112.976</v>
      </c>
      <c r="L169" s="1">
        <f>_xll.ciqfunctions.udf.CIQ($B169, "IQ_TOTAL_LIAB", $D169,,,,  "USD")</f>
        <v>239.55099999999999</v>
      </c>
      <c r="M169" s="1">
        <f>_xll.ciqfunctions.udf.CIQ($B169, "IQ_PREF_EQUITY",$D169,,,,  "USD")</f>
        <v>0</v>
      </c>
      <c r="N169" s="1">
        <f>_xll.ciqfunctions.udf.CIQ($B169, "IQ_TOTAL_COMMON_EQUITY",$D169,,,,  "USD")</f>
        <v>167.738</v>
      </c>
      <c r="O169" s="1">
        <f>_xll.ciqfunctions.udf.CIQ($B169, "IQ_APIC", $D169,,,,  "USD")</f>
        <v>631.56399999999996</v>
      </c>
      <c r="P169" s="1">
        <f>_xll.ciqfunctions.udf.CIQ($B169, "IQ_TOTAL_ASSETS", $D169,,,,  "USD")</f>
        <v>407.28899999999999</v>
      </c>
      <c r="Q169" s="1">
        <f>_xll.ciqfunctions.udf.CIQ($B169, "IQ_RE", $D169,,,,  "USD")</f>
        <v>-463.92200000000003</v>
      </c>
      <c r="R169" s="1">
        <f>_xll.ciqfunctions.udf.CIQ($B169, "IQ_TOTAL_EQUITY", $D169,,,,  "USD")</f>
        <v>167.738</v>
      </c>
      <c r="S169" s="1">
        <f>_xll.ciqfunctions.udf.CIQ($B169, "IQ_TOTAL_OUTSTANDING_FILING_DATE", $D169,,,,  "USD")</f>
        <v>1542.6125999999999</v>
      </c>
      <c r="T169" s="1">
        <f>_xll.ciqfunctions.udf.CIQ($B169, "IQ_TOTAL_DEBT", $D169,,,,  "USD")</f>
        <v>103.18</v>
      </c>
      <c r="U169" s="1">
        <f>_xll.ciqfunctions.udf.CIQ($B169, "IQ_PREF_DIV_OTHER",$D169,,,,  "USD")</f>
        <v>0</v>
      </c>
      <c r="V169" s="1">
        <f>_xll.ciqfunctions.udf.CIQ($B169, "IQ_COGS",$D169,,,,  "USD")</f>
        <v>31.001999999999999</v>
      </c>
      <c r="W169" s="1">
        <f>_xll.ciqfunctions.udf.CIQ($B169, "IQ_AP",$D169,,,,  "USD")</f>
        <v>49.66</v>
      </c>
      <c r="X169" s="1">
        <f>_xll.ciqfunctions.udf.CIQ($B169, "IQ_AR", $D169,,,,  "USD")</f>
        <v>20.260000000000002</v>
      </c>
      <c r="Y169" s="1">
        <f>_xll.ciqfunctions.udf.CIQ($B169, "IQ_INVENTORY", $D169,,,,  "USD")</f>
        <v>50.823</v>
      </c>
      <c r="Z169">
        <f>_xll.ciqfunctions.udf.CIQ($B169, "IQ_SGA", $D169,,,,  "USD")</f>
        <v>24.212</v>
      </c>
      <c r="AA169">
        <f>_xll.ciqfunctions.udf.CIQ($B169, "IQ_TOTAL_REV_1YR_ANN_GROWTH", $D169,,,,  "USD")</f>
        <v>135.58519999999999</v>
      </c>
      <c r="AB169">
        <f>_xll.ciqfunctions.udf.CIQ($B169, "IQ_DA", $D169,,,,  "USD")</f>
        <v>0</v>
      </c>
      <c r="AC169">
        <f>_xll.ciqfunctions.udf.CIQ($B169, "IQ_NET_INTEREST_EXP",$D169,,,,  "USD")</f>
        <v>0.04</v>
      </c>
      <c r="AD169">
        <f>_xll.ciqfunctions.udf.CIQ($B169, "IQ_NET_WORKING_CAP",$D169,,,,  "USD")</f>
        <v>13.55</v>
      </c>
      <c r="AE169">
        <f>_xll.ciqfunctions.udf.CIQ($B169, "IQ_CAPEX",$D169,,,,  "USD")</f>
        <v>-20.475999999999999</v>
      </c>
      <c r="AF169" s="1" t="str">
        <f>_xll.ciqfunctions.udf.CIQ($B169, "IQ_CEO_NAME", $D169,,,,  "USD")</f>
        <v>Musk, Elon</v>
      </c>
      <c r="AG169">
        <f>_xll.ciqfunctions.udf.CIQ($B169, "IQ_INC_TAX",$D169,,,,  "USD")</f>
        <v>0.15</v>
      </c>
      <c r="AH169" t="str">
        <f>_xll.ciqfunctions.udf.CIQ($B169, "IQ_EFFECT_TAX_RATE",$D169,,,,  "USD")</f>
        <v>NM</v>
      </c>
    </row>
    <row r="170" spans="1:34" x14ac:dyDescent="0.25">
      <c r="A170" t="str">
        <f>_xll.ciqfunctions.udf.CIQ(B170,"IQ_COMPANY_NAME",A$1)</f>
        <v>Tesla, Inc.</v>
      </c>
      <c r="B170" t="s">
        <v>5</v>
      </c>
      <c r="C170" s="1" t="str">
        <f>_xll.ciqfunctions.udf.CIQ($B170, "IQ_INDUSTRY",$D170,,,, "USD")</f>
        <v>Automobiles</v>
      </c>
      <c r="D170" s="2" t="str">
        <f t="shared" si="1"/>
        <v>CQ42010</v>
      </c>
      <c r="E170" s="1">
        <f>_xll.ciqfunctions.udf.CIQ($B170, "IQ_TOTAL_REV", $D170,,,, "USD")</f>
        <v>36.286000000000001</v>
      </c>
      <c r="F170" s="1">
        <f>_xll.ciqfunctions.udf.CIQ($B170, "IQ_NI",$D170,,,,  "USD")</f>
        <v>-51.357999999999997</v>
      </c>
      <c r="G170" s="1">
        <f>_xll.ciqfunctions.udf.CIQ($B170, "IQ_CASH_EQUIV", $D170,,,,  "USD")</f>
        <v>99.558000000000007</v>
      </c>
      <c r="H170" s="1">
        <f>_xll.ciqfunctions.udf.CIQ($B170, "IQ_CASH_ST_INVEST", $D170,,,,  "USD")</f>
        <v>99.558000000000007</v>
      </c>
      <c r="I170" s="1">
        <f>_xll.ciqfunctions.udf.CIQ($B170, "IQ_TOTAL_CA", $D170,,,,  "USD")</f>
        <v>235.886</v>
      </c>
      <c r="J170" s="1">
        <f>_xll.ciqfunctions.udf.CIQ($B170, "IQ_TOTAL_ASSETS",$D170,,,,  "USD")</f>
        <v>386.08199999999999</v>
      </c>
      <c r="K170" s="1">
        <f>_xll.ciqfunctions.udf.CIQ($B170, "IQ_TOTAL_CL", $D170,,,,  "USD")</f>
        <v>85.564999999999998</v>
      </c>
      <c r="L170" s="1">
        <f>_xll.ciqfunctions.udf.CIQ($B170, "IQ_TOTAL_LIAB", $D170,,,,  "USD")</f>
        <v>179.03399999999999</v>
      </c>
      <c r="M170" s="1">
        <f>_xll.ciqfunctions.udf.CIQ($B170, "IQ_PREF_EQUITY",$D170,,,,  "USD")</f>
        <v>0</v>
      </c>
      <c r="N170" s="1">
        <f>_xll.ciqfunctions.udf.CIQ($B170, "IQ_TOTAL_COMMON_EQUITY",$D170,,,,  "USD")</f>
        <v>207.048</v>
      </c>
      <c r="O170" s="1">
        <f>_xll.ciqfunctions.udf.CIQ($B170, "IQ_APIC", $D170,,,,  "USD")</f>
        <v>621.93499999999995</v>
      </c>
      <c r="P170" s="1">
        <f>_xll.ciqfunctions.udf.CIQ($B170, "IQ_TOTAL_ASSETS", $D170,,,,  "USD")</f>
        <v>386.08199999999999</v>
      </c>
      <c r="Q170" s="1">
        <f>_xll.ciqfunctions.udf.CIQ($B170, "IQ_RE", $D170,,,,  "USD")</f>
        <v>-414.98200000000003</v>
      </c>
      <c r="R170" s="1">
        <f>_xll.ciqfunctions.udf.CIQ($B170, "IQ_TOTAL_EQUITY", $D170,,,,  "USD")</f>
        <v>207.048</v>
      </c>
      <c r="S170" s="1">
        <f>_xll.ciqfunctions.udf.CIQ($B170, "IQ_TOTAL_OUTSTANDING_FILING_DATE", $D170,,,,  "USD")</f>
        <v>1423.62555</v>
      </c>
      <c r="T170" s="1">
        <f>_xll.ciqfunctions.udf.CIQ($B170, "IQ_TOTAL_DEBT", $D170,,,,  "USD")</f>
        <v>72.602999999999994</v>
      </c>
      <c r="U170" s="1">
        <f>_xll.ciqfunctions.udf.CIQ($B170, "IQ_PREF_DIV_OTHER",$D170,,,,  "USD")</f>
        <v>0</v>
      </c>
      <c r="V170" s="1">
        <f>_xll.ciqfunctions.udf.CIQ($B170, "IQ_COGS",$D170,,,,  "USD")</f>
        <v>24.965</v>
      </c>
      <c r="W170" s="1">
        <f>_xll.ciqfunctions.udf.CIQ($B170, "IQ_AP",$D170,,,,  "USD")</f>
        <v>28.951000000000001</v>
      </c>
      <c r="X170" s="1">
        <f>_xll.ciqfunctions.udf.CIQ($B170, "IQ_AR", $D170,,,,  "USD")</f>
        <v>6.71</v>
      </c>
      <c r="Y170" s="1">
        <f>_xll.ciqfunctions.udf.CIQ($B170, "IQ_INVENTORY", $D170,,,,  "USD")</f>
        <v>45.182000000000002</v>
      </c>
      <c r="Z170">
        <f>_xll.ciqfunctions.udf.CIQ($B170, "IQ_SGA", $D170,,,,  "USD")</f>
        <v>25.349</v>
      </c>
      <c r="AA170">
        <f>_xll.ciqfunctions.udf.CIQ($B170, "IQ_TOTAL_REV_1YR_ANN_GROWTH", $D170,,,,  "USD")</f>
        <v>95.243399999999994</v>
      </c>
      <c r="AB170">
        <f>_xll.ciqfunctions.udf.CIQ($B170, "IQ_DA", $D170,,,,  "USD")</f>
        <v>0</v>
      </c>
      <c r="AC170">
        <f>_xll.ciqfunctions.udf.CIQ($B170, "IQ_NET_INTEREST_EXP",$D170,,,,  "USD")</f>
        <v>6.3E-2</v>
      </c>
      <c r="AD170">
        <f>_xll.ciqfunctions.udf.CIQ($B170, "IQ_NET_WORKING_CAP",$D170,,,,  "USD")</f>
        <v>51.042000000000002</v>
      </c>
      <c r="AE170">
        <f>_xll.ciqfunctions.udf.CIQ($B170, "IQ_CAPEX",$D170,,,,  "USD")</f>
        <v>-17.148</v>
      </c>
      <c r="AF170" s="1" t="str">
        <f>_xll.ciqfunctions.udf.CIQ($B170, "IQ_CEO_NAME", $D170,,,,  "USD")</f>
        <v>Musk, Elon</v>
      </c>
      <c r="AG170">
        <f>_xll.ciqfunctions.udf.CIQ($B170, "IQ_INC_TAX",$D170,,,,  "USD")</f>
        <v>-3.6999999999999998E-2</v>
      </c>
      <c r="AH170" t="str">
        <f>_xll.ciqfunctions.udf.CIQ($B170, "IQ_EFFECT_TAX_RATE",$D170,,,,  "USD")</f>
        <v>NM</v>
      </c>
    </row>
    <row r="171" spans="1:34" x14ac:dyDescent="0.25">
      <c r="A171" t="str">
        <f>_xll.ciqfunctions.udf.CIQ(B171,"IQ_COMPANY_NAME",A$1)</f>
        <v>Tesla, Inc.</v>
      </c>
      <c r="B171" t="s">
        <v>5</v>
      </c>
      <c r="C171" s="1" t="str">
        <f>_xll.ciqfunctions.udf.CIQ($B171, "IQ_INDUSTRY",$D171,,,, "USD")</f>
        <v>Automobiles</v>
      </c>
      <c r="D171" s="2" t="str">
        <f t="shared" si="1"/>
        <v>CQ32010</v>
      </c>
      <c r="E171" s="1">
        <f>_xll.ciqfunctions.udf.CIQ($B171, "IQ_TOTAL_REV", $D171,,,, "USD")</f>
        <v>31.241</v>
      </c>
      <c r="F171" s="1">
        <f>_xll.ciqfunctions.udf.CIQ($B171, "IQ_NI",$D171,,,,  "USD")</f>
        <v>-34.935000000000002</v>
      </c>
      <c r="G171" s="1">
        <f>_xll.ciqfunctions.udf.CIQ($B171, "IQ_CASH_EQUIV", $D171,,,,  "USD")</f>
        <v>96.563000000000002</v>
      </c>
      <c r="H171" s="1">
        <f>_xll.ciqfunctions.udf.CIQ($B171, "IQ_CASH_ST_INVEST", $D171,,,,  "USD")</f>
        <v>96.563000000000002</v>
      </c>
      <c r="I171" s="1">
        <f>_xll.ciqfunctions.udf.CIQ($B171, "IQ_TOTAL_CA", $D171,,,,  "USD")</f>
        <v>241.13300000000001</v>
      </c>
      <c r="J171" s="1">
        <f>_xll.ciqfunctions.udf.CIQ($B171, "IQ_TOTAL_ASSETS",$D171,,,,  "USD")</f>
        <v>361.62099999999998</v>
      </c>
      <c r="K171" s="1">
        <f>_xll.ciqfunctions.udf.CIQ($B171, "IQ_TOTAL_CL", $D171,,,,  "USD")</f>
        <v>69.328000000000003</v>
      </c>
      <c r="L171" s="1">
        <f>_xll.ciqfunctions.udf.CIQ($B171, "IQ_TOTAL_LIAB", $D171,,,,  "USD")</f>
        <v>141.69800000000001</v>
      </c>
      <c r="M171" s="1">
        <f>_xll.ciqfunctions.udf.CIQ($B171, "IQ_PREF_EQUITY",$D171,,,,  "USD")</f>
        <v>0</v>
      </c>
      <c r="N171" s="1">
        <f>_xll.ciqfunctions.udf.CIQ($B171, "IQ_TOTAL_COMMON_EQUITY",$D171,,,,  "USD")</f>
        <v>219.923</v>
      </c>
      <c r="O171" s="1">
        <f>_xll.ciqfunctions.udf.CIQ($B171, "IQ_APIC", $D171,,,,  "USD")</f>
        <v>583.45399999999995</v>
      </c>
      <c r="P171" s="1">
        <f>_xll.ciqfunctions.udf.CIQ($B171, "IQ_TOTAL_ASSETS", $D171,,,,  "USD")</f>
        <v>361.62099999999998</v>
      </c>
      <c r="Q171" s="1">
        <f>_xll.ciqfunctions.udf.CIQ($B171, "IQ_RE", $D171,,,,  "USD")</f>
        <v>-363.62400000000002</v>
      </c>
      <c r="R171" s="1">
        <f>_xll.ciqfunctions.udf.CIQ($B171, "IQ_TOTAL_EQUITY", $D171,,,,  "USD")</f>
        <v>219.923</v>
      </c>
      <c r="S171" s="1">
        <f>_xll.ciqfunctions.udf.CIQ($B171, "IQ_TOTAL_OUTSTANDING_FILING_DATE", $D171,,,,  "USD")</f>
        <v>1399.06052</v>
      </c>
      <c r="T171" s="1">
        <f>_xll.ciqfunctions.udf.CIQ($B171, "IQ_TOTAL_DEBT", $D171,,,,  "USD")</f>
        <v>57.414000000000001</v>
      </c>
      <c r="U171" s="1">
        <f>_xll.ciqfunctions.udf.CIQ($B171, "IQ_PREF_DIV_OTHER",$D171,,,,  "USD")</f>
        <v>0</v>
      </c>
      <c r="V171" s="1">
        <f>_xll.ciqfunctions.udf.CIQ($B171, "IQ_COGS",$D171,,,,  "USD")</f>
        <v>21.945</v>
      </c>
      <c r="W171" s="1">
        <f>_xll.ciqfunctions.udf.CIQ($B171, "IQ_AP",$D171,,,,  "USD")</f>
        <v>26.99</v>
      </c>
      <c r="X171" s="1">
        <f>_xll.ciqfunctions.udf.CIQ($B171, "IQ_AR", $D171,,,,  "USD")</f>
        <v>8.0619999999999994</v>
      </c>
      <c r="Y171" s="1">
        <f>_xll.ciqfunctions.udf.CIQ($B171, "IQ_INVENTORY", $D171,,,,  "USD")</f>
        <v>39.508000000000003</v>
      </c>
      <c r="Z171">
        <f>_xll.ciqfunctions.udf.CIQ($B171, "IQ_SGA", $D171,,,,  "USD")</f>
        <v>20.431999999999999</v>
      </c>
      <c r="AA171">
        <f>_xll.ciqfunctions.udf.CIQ($B171, "IQ_TOTAL_REV_1YR_ANN_GROWTH", $D171,,,,  "USD")</f>
        <v>-31.379200000000001</v>
      </c>
      <c r="AB171">
        <f>_xll.ciqfunctions.udf.CIQ($B171, "IQ_DA", $D171,,,,  "USD")</f>
        <v>0</v>
      </c>
      <c r="AC171">
        <f>_xll.ciqfunctions.udf.CIQ($B171, "IQ_NET_INTEREST_EXP",$D171,,,,  "USD")</f>
        <v>-0.19800000000000001</v>
      </c>
      <c r="AD171">
        <f>_xll.ciqfunctions.udf.CIQ($B171, "IQ_NET_WORKING_CAP",$D171,,,,  "USD")</f>
        <v>75.533000000000001</v>
      </c>
      <c r="AE171">
        <f>_xll.ciqfunctions.udf.CIQ($B171, "IQ_CAPEX",$D171,,,,  "USD")</f>
        <v>-7.7679999999999998</v>
      </c>
      <c r="AF171" s="1" t="str">
        <f>_xll.ciqfunctions.udf.CIQ($B171, "IQ_CEO_NAME", $D171,,,,  "USD")</f>
        <v>Musk, Elon</v>
      </c>
      <c r="AG171">
        <f>_xll.ciqfunctions.udf.CIQ($B171, "IQ_INC_TAX",$D171,,,,  "USD")</f>
        <v>8.3000000000000004E-2</v>
      </c>
      <c r="AH171" t="str">
        <f>_xll.ciqfunctions.udf.CIQ($B171, "IQ_EFFECT_TAX_RATE",$D171,,,,  "USD")</f>
        <v>NM</v>
      </c>
    </row>
    <row r="172" spans="1:34" x14ac:dyDescent="0.25">
      <c r="A172" t="str">
        <f>_xll.ciqfunctions.udf.CIQ(B172,"IQ_COMPANY_NAME",A$1)</f>
        <v>Tesla, Inc.</v>
      </c>
      <c r="B172" t="s">
        <v>5</v>
      </c>
      <c r="C172" s="1" t="str">
        <f>_xll.ciqfunctions.udf.CIQ($B172, "IQ_INDUSTRY",$D172,,,, "USD")</f>
        <v>Automobiles</v>
      </c>
      <c r="D172" s="2" t="str">
        <f t="shared" si="1"/>
        <v>CQ22010</v>
      </c>
      <c r="E172" s="1">
        <f>_xll.ciqfunctions.udf.CIQ($B172, "IQ_TOTAL_REV", $D172,,,, "USD")</f>
        <v>28.405000000000001</v>
      </c>
      <c r="F172" s="1">
        <f>_xll.ciqfunctions.udf.CIQ($B172, "IQ_NI",$D172,,,,  "USD")</f>
        <v>-38.517000000000003</v>
      </c>
      <c r="G172" s="1">
        <f>_xll.ciqfunctions.udf.CIQ($B172, "IQ_CASH_EQUIV", $D172,,,,  "USD")</f>
        <v>47.304000000000002</v>
      </c>
      <c r="H172" s="1">
        <f>_xll.ciqfunctions.udf.CIQ($B172, "IQ_CASH_ST_INVEST", $D172,,,,  "USD")</f>
        <v>47.304000000000002</v>
      </c>
      <c r="I172" s="1">
        <f>_xll.ciqfunctions.udf.CIQ($B172, "IQ_TOTAL_CA", $D172,,,,  "USD")</f>
        <v>90.034000000000006</v>
      </c>
      <c r="J172" s="1">
        <f>_xll.ciqfunctions.udf.CIQ($B172, "IQ_TOTAL_ASSETS",$D172,,,,  "USD")</f>
        <v>147.97399999999999</v>
      </c>
      <c r="K172" s="1">
        <f>_xll.ciqfunctions.udf.CIQ($B172, "IQ_TOTAL_CL", $D172,,,,  "USD")</f>
        <v>68.634</v>
      </c>
      <c r="L172" s="1">
        <f>_xll.ciqfunctions.udf.CIQ($B172, "IQ_TOTAL_LIAB", $D172,,,,  "USD")</f>
        <v>121.815</v>
      </c>
      <c r="M172" s="1">
        <f>_xll.ciqfunctions.udf.CIQ($B172, "IQ_PREF_EQUITY",$D172,,,,  "USD")</f>
        <v>335.93400000000003</v>
      </c>
      <c r="N172" s="1">
        <f>_xll.ciqfunctions.udf.CIQ($B172, "IQ_TOTAL_COMMON_EQUITY",$D172,,,,  "USD")</f>
        <v>-309.77499999999998</v>
      </c>
      <c r="O172" s="1">
        <f>_xll.ciqfunctions.udf.CIQ($B172, "IQ_APIC", $D172,,,,  "USD")</f>
        <v>18.905999999999999</v>
      </c>
      <c r="P172" s="1">
        <f>_xll.ciqfunctions.udf.CIQ($B172, "IQ_TOTAL_ASSETS", $D172,,,,  "USD")</f>
        <v>147.97399999999999</v>
      </c>
      <c r="Q172" s="1">
        <f>_xll.ciqfunctions.udf.CIQ($B172, "IQ_RE", $D172,,,,  "USD")</f>
        <v>-328.68900000000002</v>
      </c>
      <c r="R172" s="1">
        <f>_xll.ciqfunctions.udf.CIQ($B172, "IQ_TOTAL_EQUITY", $D172,,,,  "USD")</f>
        <v>26.158999999999999</v>
      </c>
      <c r="S172" s="1">
        <f>_xll.ciqfunctions.udf.CIQ($B172, "IQ_TOTAL_OUTSTANDING_FILING_DATE", $D172,,,,  "USD")</f>
        <v>1397.9690700000001</v>
      </c>
      <c r="T172" s="1">
        <f>_xll.ciqfunctions.udf.CIQ($B172, "IQ_TOTAL_DEBT", $D172,,,,  "USD")</f>
        <v>46.353999999999999</v>
      </c>
      <c r="U172" s="1">
        <f>_xll.ciqfunctions.udf.CIQ($B172, "IQ_PREF_DIV_OTHER",$D172,,,,  "USD")</f>
        <v>0</v>
      </c>
      <c r="V172" s="1">
        <f>_xll.ciqfunctions.udf.CIQ($B172, "IQ_COGS",$D172,,,,  "USD")</f>
        <v>22.143999999999998</v>
      </c>
      <c r="W172" s="1">
        <f>_xll.ciqfunctions.udf.CIQ($B172, "IQ_AP",$D172,,,,  "USD")</f>
        <v>25.634</v>
      </c>
      <c r="X172" s="1">
        <f>_xll.ciqfunctions.udf.CIQ($B172, "IQ_AR", $D172,,,,  "USD")</f>
        <v>6.4669999999999996</v>
      </c>
      <c r="Y172" s="1">
        <f>_xll.ciqfunctions.udf.CIQ($B172, "IQ_INVENTORY", $D172,,,,  "USD")</f>
        <v>29.518000000000001</v>
      </c>
      <c r="Z172">
        <f>_xll.ciqfunctions.udf.CIQ($B172, "IQ_SGA", $D172,,,,  "USD")</f>
        <v>22.207000000000001</v>
      </c>
      <c r="AA172">
        <f>_xll.ciqfunctions.udf.CIQ($B172, "IQ_TOTAL_REV_1YR_ANN_GROWTH", $D172,,,,  "USD")</f>
        <v>5.4184000000000001</v>
      </c>
      <c r="AB172">
        <f>_xll.ciqfunctions.udf.CIQ($B172, "IQ_DA", $D172,,,,  "USD")</f>
        <v>0</v>
      </c>
      <c r="AC172">
        <f>_xll.ciqfunctions.udf.CIQ($B172, "IQ_NET_INTEREST_EXP",$D172,,,,  "USD")</f>
        <v>-0.41699999999999998</v>
      </c>
      <c r="AD172">
        <f>_xll.ciqfunctions.udf.CIQ($B172, "IQ_NET_WORKING_CAP",$D172,,,,  "USD")</f>
        <v>-25.608000000000001</v>
      </c>
      <c r="AE172">
        <f>_xll.ciqfunctions.udf.CIQ($B172, "IQ_CAPEX",$D172,,,,  "USD")</f>
        <v>-9.8149999999999995</v>
      </c>
      <c r="AF172" s="1" t="str">
        <f>_xll.ciqfunctions.udf.CIQ($B172, "IQ_CEO_NAME", $D172,,,,  "USD")</f>
        <v>Musk, Elon</v>
      </c>
      <c r="AG172">
        <f>_xll.ciqfunctions.udf.CIQ($B172, "IQ_INC_TAX",$D172,,,,  "USD")</f>
        <v>8.9999999999999993E-3</v>
      </c>
      <c r="AH172" t="str">
        <f>_xll.ciqfunctions.udf.CIQ($B172, "IQ_EFFECT_TAX_RATE",$D172,,,,  "USD")</f>
        <v>NM</v>
      </c>
    </row>
    <row r="173" spans="1:34" x14ac:dyDescent="0.25">
      <c r="A173" t="str">
        <f>_xll.ciqfunctions.udf.CIQ(B173,"IQ_COMPANY_NAME",A$1)</f>
        <v>Tesla, Inc.</v>
      </c>
      <c r="B173" t="s">
        <v>5</v>
      </c>
      <c r="C173" s="1" t="str">
        <f>_xll.ciqfunctions.udf.CIQ($B173, "IQ_INDUSTRY",$D173,,,, "USD")</f>
        <v>Automobiles</v>
      </c>
      <c r="D173" s="2" t="str">
        <f t="shared" si="1"/>
        <v>CQ12010</v>
      </c>
      <c r="E173" s="1">
        <f>_xll.ciqfunctions.udf.CIQ($B173, "IQ_TOTAL_REV", $D173,,,, "USD")</f>
        <v>20.812000000000001</v>
      </c>
      <c r="F173" s="1">
        <f>_xll.ciqfunctions.udf.CIQ($B173, "IQ_NI",$D173,,,,  "USD")</f>
        <v>-29.518999999999998</v>
      </c>
      <c r="G173" s="1">
        <f>_xll.ciqfunctions.udf.CIQ($B173, "IQ_CASH_EQUIV", $D173,,,,  "USD")</f>
        <v>61.545999999999999</v>
      </c>
      <c r="H173" s="1">
        <f>_xll.ciqfunctions.udf.CIQ($B173, "IQ_CASH_ST_INVEST", $D173,,,,  "USD")</f>
        <v>61.545999999999999</v>
      </c>
      <c r="I173" s="1">
        <f>_xll.ciqfunctions.udf.CIQ($B173, "IQ_TOTAL_CA", $D173,,,,  "USD")</f>
        <v>100.602</v>
      </c>
      <c r="J173" s="1">
        <f>_xll.ciqfunctions.udf.CIQ($B173, "IQ_TOTAL_ASSETS",$D173,,,,  "USD")</f>
        <v>145.32</v>
      </c>
      <c r="K173" s="1">
        <f>_xll.ciqfunctions.udf.CIQ($B173, "IQ_TOTAL_CL", $D173,,,,  "USD")</f>
        <v>59.104999999999997</v>
      </c>
      <c r="L173" s="1">
        <f>_xll.ciqfunctions.udf.CIQ($B173, "IQ_TOTAL_LIAB", $D173,,,,  "USD")</f>
        <v>101.14100000000001</v>
      </c>
      <c r="M173" s="1">
        <f>_xll.ciqfunctions.udf.CIQ($B173, "IQ_PREF_EQUITY",$D173,,,,  "USD")</f>
        <v>0</v>
      </c>
      <c r="N173" s="1">
        <f>_xll.ciqfunctions.udf.CIQ($B173, "IQ_TOTAL_COMMON_EQUITY",$D173,,,,  "USD")</f>
        <v>44.179000000000002</v>
      </c>
      <c r="O173" s="1">
        <f>_xll.ciqfunctions.udf.CIQ($B173, "IQ_APIC", $D173,,,,  "USD")</f>
        <v>334.274</v>
      </c>
      <c r="P173" s="1">
        <f>_xll.ciqfunctions.udf.CIQ($B173, "IQ_TOTAL_ASSETS", $D173,,,,  "USD")</f>
        <v>145.32</v>
      </c>
      <c r="Q173" s="1">
        <f>_xll.ciqfunctions.udf.CIQ($B173, "IQ_RE", $D173,,,,  "USD")</f>
        <v>-290.173</v>
      </c>
      <c r="R173" s="1">
        <f>_xll.ciqfunctions.udf.CIQ($B173, "IQ_TOTAL_EQUITY", $D173,,,,  "USD")</f>
        <v>44.179000000000002</v>
      </c>
      <c r="S173" s="1">
        <f>_xll.ciqfunctions.udf.CIQ($B173, "IQ_TOTAL_OUTSTANDING_FILING_DATE", $D173,,,,  "USD")</f>
        <v>1396.6409000000001</v>
      </c>
      <c r="T173" s="1">
        <f>_xll.ciqfunctions.udf.CIQ($B173, "IQ_TOTAL_DEBT", $D173,,,,  "USD")</f>
        <v>30.931999999999999</v>
      </c>
      <c r="U173" s="1">
        <f>_xll.ciqfunctions.udf.CIQ($B173, "IQ_PREF_DIV_OTHER",$D173,,,,  "USD")</f>
        <v>0</v>
      </c>
      <c r="V173" s="1">
        <f>_xll.ciqfunctions.udf.CIQ($B173, "IQ_COGS",$D173,,,,  "USD")</f>
        <v>16.96</v>
      </c>
      <c r="W173" s="1">
        <f>_xll.ciqfunctions.udf.CIQ($B173, "IQ_AP",$D173,,,,  "USD")</f>
        <v>18.190000000000001</v>
      </c>
      <c r="X173" s="1">
        <f>_xll.ciqfunctions.udf.CIQ($B173, "IQ_AR", $D173,,,,  "USD")</f>
        <v>5.931</v>
      </c>
      <c r="Y173" s="1">
        <f>_xll.ciqfunctions.udf.CIQ($B173, "IQ_INVENTORY", $D173,,,,  "USD")</f>
        <v>28.588000000000001</v>
      </c>
      <c r="Z173">
        <f>_xll.ciqfunctions.udf.CIQ($B173, "IQ_SGA", $D173,,,,  "USD")</f>
        <v>16.585000000000001</v>
      </c>
      <c r="AA173">
        <f>_xll.ciqfunctions.udf.CIQ($B173, "IQ_TOTAL_REV_1YR_ANN_GROWTH", $D173,,,,  "USD")</f>
        <v>-0.35439999999999999</v>
      </c>
      <c r="AB173">
        <f>_xll.ciqfunctions.udf.CIQ($B173, "IQ_DA", $D173,,,,  "USD")</f>
        <v>0</v>
      </c>
      <c r="AC173">
        <f>_xll.ciqfunctions.udf.CIQ($B173, "IQ_NET_INTEREST_EXP",$D173,,,,  "USD")</f>
        <v>-0.182</v>
      </c>
      <c r="AD173">
        <f>_xll.ciqfunctions.udf.CIQ($B173, "IQ_NET_WORKING_CAP",$D173,,,,  "USD")</f>
        <v>-19.756</v>
      </c>
      <c r="AE173">
        <f>_xll.ciqfunctions.udf.CIQ($B173, "IQ_CAPEX",$D173,,,,  "USD")</f>
        <v>-5.4720000000000004</v>
      </c>
      <c r="AF173" s="1" t="str">
        <f>_xll.ciqfunctions.udf.CIQ($B173, "IQ_CEO_NAME", $D173,,,,  "USD")</f>
        <v>Musk, Elon</v>
      </c>
      <c r="AG173">
        <f>_xll.ciqfunctions.udf.CIQ($B173, "IQ_INC_TAX",$D173,,,,  "USD")</f>
        <v>0.11799999999999999</v>
      </c>
      <c r="AH173" t="str">
        <f>_xll.ciqfunctions.udf.CIQ($B173, "IQ_EFFECT_TAX_RATE",$D173,,,,  "USD")</f>
        <v>NM</v>
      </c>
    </row>
    <row r="174" spans="1:34" x14ac:dyDescent="0.25">
      <c r="A174" t="str">
        <f>_xll.ciqfunctions.udf.CIQ(B174,"IQ_COMPANY_NAME",A$1)</f>
        <v>Tesla, Inc.</v>
      </c>
      <c r="B174" t="s">
        <v>5</v>
      </c>
      <c r="C174" s="1" t="str">
        <f>_xll.ciqfunctions.udf.CIQ($B174, "IQ_INDUSTRY",$D174,,,, "USD")</f>
        <v>Automobiles</v>
      </c>
      <c r="D174" s="2" t="str">
        <f t="shared" si="1"/>
        <v>CQ42009</v>
      </c>
      <c r="E174" s="1">
        <f>_xll.ciqfunctions.udf.CIQ($B174, "IQ_TOTAL_REV", $D174,,,, "USD")</f>
        <v>18.585000000000001</v>
      </c>
      <c r="F174" s="1">
        <f>_xll.ciqfunctions.udf.CIQ($B174, "IQ_NI",$D174,,,,  "USD")</f>
        <v>-24.242000000000001</v>
      </c>
      <c r="G174" s="1">
        <f>_xll.ciqfunctions.udf.CIQ($B174, "IQ_CASH_EQUIV", $D174,,,,  "USD")</f>
        <v>69.626999999999995</v>
      </c>
      <c r="H174" s="1">
        <f>_xll.ciqfunctions.udf.CIQ($B174, "IQ_CASH_ST_INVEST", $D174,,,,  "USD")</f>
        <v>69.626999999999995</v>
      </c>
      <c r="I174" s="1">
        <f>_xll.ciqfunctions.udf.CIQ($B174, "IQ_TOTAL_CA", $D174,,,,  "USD")</f>
        <v>100.559</v>
      </c>
      <c r="J174" s="1">
        <f>_xll.ciqfunctions.udf.CIQ($B174, "IQ_TOTAL_ASSETS",$D174,,,,  "USD")</f>
        <v>130.42400000000001</v>
      </c>
      <c r="K174" s="1">
        <f>_xll.ciqfunctions.udf.CIQ($B174, "IQ_TOTAL_CL", $D174,,,,  "USD")</f>
        <v>57.488999999999997</v>
      </c>
      <c r="L174" s="1">
        <f>_xll.ciqfunctions.udf.CIQ($B174, "IQ_TOTAL_LIAB", $D174,,,,  "USD")</f>
        <v>62.988</v>
      </c>
      <c r="M174" s="1">
        <f>_xll.ciqfunctions.udf.CIQ($B174, "IQ_PREF_EQUITY",$D174,,,,  "USD")</f>
        <v>320.959</v>
      </c>
      <c r="N174" s="1">
        <f>_xll.ciqfunctions.udf.CIQ($B174, "IQ_TOTAL_COMMON_EQUITY",$D174,,,,  "USD")</f>
        <v>-253.523</v>
      </c>
      <c r="O174" s="1">
        <f>_xll.ciqfunctions.udf.CIQ($B174, "IQ_APIC", $D174,,,,  "USD")</f>
        <v>7.1239999999999997</v>
      </c>
      <c r="P174" s="1">
        <f>_xll.ciqfunctions.udf.CIQ($B174, "IQ_TOTAL_ASSETS", $D174,,,,  "USD")</f>
        <v>130.42400000000001</v>
      </c>
      <c r="Q174" s="1">
        <f>_xll.ciqfunctions.udf.CIQ($B174, "IQ_RE", $D174,,,,  "USD")</f>
        <v>-260.654</v>
      </c>
      <c r="R174" s="1">
        <f>_xll.ciqfunctions.udf.CIQ($B174, "IQ_TOTAL_EQUITY", $D174,,,,  "USD")</f>
        <v>67.436000000000007</v>
      </c>
      <c r="S174" s="1">
        <f>_xll.ciqfunctions.udf.CIQ($B174, "IQ_TOTAL_OUTSTANDING_FILING_DATE", $D174,,,,  "USD")</f>
        <v>109.26300000000001</v>
      </c>
      <c r="T174" s="1">
        <f>_xll.ciqfunctions.udf.CIQ($B174, "IQ_TOTAL_DEBT", $D174,,,,  "USD")</f>
        <v>1.0900000000000001</v>
      </c>
      <c r="U174" s="1">
        <f>_xll.ciqfunctions.udf.CIQ($B174, "IQ_PREF_DIV_OTHER",$D174,,,,  "USD")</f>
        <v>0</v>
      </c>
      <c r="V174" s="1">
        <f>_xll.ciqfunctions.udf.CIQ($B174, "IQ_COGS",$D174,,,,  "USD")</f>
        <v>16.803999999999998</v>
      </c>
      <c r="W174" s="1">
        <f>_xll.ciqfunctions.udf.CIQ($B174, "IQ_AP",$D174,,,,  "USD")</f>
        <v>15.086</v>
      </c>
      <c r="X174" s="1">
        <f>_xll.ciqfunctions.udf.CIQ($B174, "IQ_AR", $D174,,,,  "USD")</f>
        <v>3.488</v>
      </c>
      <c r="Y174" s="1">
        <f>_xll.ciqfunctions.udf.CIQ($B174, "IQ_INVENTORY", $D174,,,,  "USD")</f>
        <v>23.222000000000001</v>
      </c>
      <c r="Z174">
        <f>_xll.ciqfunctions.udf.CIQ($B174, "IQ_SGA", $D174,,,,  "USD")</f>
        <v>16.562999999999999</v>
      </c>
      <c r="AA174">
        <f>_xll.ciqfunctions.udf.CIQ($B174, "IQ_TOTAL_REV_1YR_ANN_GROWTH", $D174,,,,  "USD")</f>
        <v>31.231400000000001</v>
      </c>
      <c r="AB174">
        <f>_xll.ciqfunctions.udf.CIQ($B174, "IQ_DA", $D174,,,,  "USD")</f>
        <v>0</v>
      </c>
      <c r="AC174">
        <f>_xll.ciqfunctions.udf.CIQ($B174, "IQ_NET_INTEREST_EXP",$D174,,,,  "USD")</f>
        <v>3.6999999999999998E-2</v>
      </c>
      <c r="AD174">
        <f>_xll.ciqfunctions.udf.CIQ($B174, "IQ_NET_WORKING_CAP",$D174,,,,  "USD")</f>
        <v>-26.266999999999999</v>
      </c>
      <c r="AE174">
        <f>_xll.ciqfunctions.udf.CIQ($B174, "IQ_CAPEX",$D174,,,,  "USD")</f>
        <v>-6.1989999999999998</v>
      </c>
      <c r="AF174" s="1" t="str">
        <f>_xll.ciqfunctions.udf.CIQ($B174, "IQ_CEO_NAME", $D174,,,,  "USD")</f>
        <v>Musk, Elon</v>
      </c>
      <c r="AG174">
        <f>_xll.ciqfunctions.udf.CIQ($B174, "IQ_INC_TAX",$D174,,,,  "USD")</f>
        <v>0.22900000000000001</v>
      </c>
      <c r="AH174" t="str">
        <f>_xll.ciqfunctions.udf.CIQ($B174, "IQ_EFFECT_TAX_RATE",$D174,,,,  "USD")</f>
        <v>NM</v>
      </c>
    </row>
    <row r="175" spans="1:34" x14ac:dyDescent="0.25">
      <c r="A175" t="str">
        <f>_xll.ciqfunctions.udf.CIQ(B175,"IQ_COMPANY_NAME",A$1)</f>
        <v>Tesla, Inc.</v>
      </c>
      <c r="B175" t="s">
        <v>5</v>
      </c>
      <c r="C175" s="1" t="str">
        <f>_xll.ciqfunctions.udf.CIQ($B175, "IQ_INDUSTRY",$D175,,,, "USD")</f>
        <v>Automobiles</v>
      </c>
      <c r="D175" s="2" t="str">
        <f t="shared" si="1"/>
        <v>CQ32009</v>
      </c>
      <c r="E175" s="1">
        <f>_xll.ciqfunctions.udf.CIQ($B175, "IQ_TOTAL_REV", $D175,,,, "USD")</f>
        <v>45.527000000000001</v>
      </c>
      <c r="F175" s="1">
        <f>_xll.ciqfunctions.udf.CIQ($B175, "IQ_NI",$D175,,,,  "USD")</f>
        <v>-4.6150000000000002</v>
      </c>
      <c r="G175" s="1">
        <f>_xll.ciqfunctions.udf.CIQ($B175, "IQ_CASH_EQUIV", $D175,,,,  "USD")</f>
        <v>106.547</v>
      </c>
      <c r="H175" s="1">
        <f>_xll.ciqfunctions.udf.CIQ($B175, "IQ_CASH_ST_INVEST", $D175,,,,  "USD")</f>
        <v>106.547</v>
      </c>
      <c r="I175" s="1">
        <f>_xll.ciqfunctions.udf.CIQ($B175, "IQ_TOTAL_CA", $D175,,,,  "USD")</f>
        <v>131.94999999999999</v>
      </c>
      <c r="J175" s="1">
        <f>_xll.ciqfunctions.udf.CIQ($B175, "IQ_TOTAL_ASSETS",$D175,,,,  "USD")</f>
        <v>155.916</v>
      </c>
      <c r="K175" s="1">
        <f>_xll.ciqfunctions.udf.CIQ($B175, "IQ_TOTAL_CL", $D175,,,,  "USD")</f>
        <v>60.999000000000002</v>
      </c>
      <c r="L175" s="1">
        <f>_xll.ciqfunctions.udf.CIQ($B175, "IQ_TOTAL_LIAB", $D175,,,,  "USD")</f>
        <v>66.325999999999993</v>
      </c>
      <c r="M175" s="1">
        <f>_xll.ciqfunctions.udf.CIQ($B175, "IQ_PREF_EQUITY",$D175,,,,  "USD")</f>
        <v>320.23500000000001</v>
      </c>
      <c r="N175" s="1">
        <f>_xll.ciqfunctions.udf.CIQ($B175, "IQ_TOTAL_COMMON_EQUITY",$D175,,,,  "USD")</f>
        <v>-230.64500000000001</v>
      </c>
      <c r="O175" s="1">
        <f>_xll.ciqfunctions.udf.CIQ($B175, "IQ_APIC", $D175,,,,  "USD")</f>
        <v>5.7460000000000004</v>
      </c>
      <c r="P175" s="1">
        <f>_xll.ciqfunctions.udf.CIQ($B175, "IQ_TOTAL_ASSETS", $D175,,,,  "USD")</f>
        <v>155.916</v>
      </c>
      <c r="Q175" s="1">
        <f>_xll.ciqfunctions.udf.CIQ($B175, "IQ_RE", $D175,,,,  "USD")</f>
        <v>-236.41200000000001</v>
      </c>
      <c r="R175" s="1">
        <f>_xll.ciqfunctions.udf.CIQ($B175, "IQ_TOTAL_EQUITY", $D175,,,,  "USD")</f>
        <v>89.59</v>
      </c>
      <c r="S175" s="1">
        <f>_xll.ciqfunctions.udf.CIQ($B175, "IQ_TOTAL_OUTSTANDING_FILING_DATE", $D175,,,,  "USD")</f>
        <v>106.61588</v>
      </c>
      <c r="T175" s="1">
        <f>_xll.ciqfunctions.udf.CIQ($B175, "IQ_TOTAL_DEBT", $D175,,,,  "USD")</f>
        <v>0.95399999999999996</v>
      </c>
      <c r="U175" s="1">
        <f>_xll.ciqfunctions.udf.CIQ($B175, "IQ_PREF_DIV_OTHER",$D175,,,,  "USD")</f>
        <v>0</v>
      </c>
      <c r="V175" s="1">
        <f>_xll.ciqfunctions.udf.CIQ($B175, "IQ_COGS",$D175,,,,  "USD")</f>
        <v>37.828000000000003</v>
      </c>
      <c r="W175" s="1">
        <f>_xll.ciqfunctions.udf.CIQ($B175, "IQ_AP",$D175,,,,  "USD")</f>
        <v>17.356999999999999</v>
      </c>
      <c r="X175" s="1">
        <f>_xll.ciqfunctions.udf.CIQ($B175, "IQ_AR", $D175,,,,  "USD")</f>
        <v>1.3859999999999999</v>
      </c>
      <c r="Y175" s="1">
        <f>_xll.ciqfunctions.udf.CIQ($B175, "IQ_INVENTORY", $D175,,,,  "USD")</f>
        <v>19.652999999999999</v>
      </c>
      <c r="Z175">
        <f>_xll.ciqfunctions.udf.CIQ($B175, "IQ_SGA", $D175,,,,  "USD")</f>
        <v>10.733000000000001</v>
      </c>
      <c r="AA175">
        <f>_xll.ciqfunctions.udf.CIQ($B175, "IQ_TOTAL_REV_1YR_ANN_GROWTH", $D175,,,,  "USD")</f>
        <v>0</v>
      </c>
      <c r="AB175">
        <f>_xll.ciqfunctions.udf.CIQ($B175, "IQ_DA", $D175,,,,  "USD")</f>
        <v>0</v>
      </c>
      <c r="AC175">
        <f>_xll.ciqfunctions.udf.CIQ($B175, "IQ_NET_INTEREST_EXP",$D175,,,,  "USD")</f>
        <v>3.4000000000000002E-2</v>
      </c>
      <c r="AD175">
        <f>_xll.ciqfunctions.udf.CIQ($B175, "IQ_NET_WORKING_CAP",$D175,,,,  "USD")</f>
        <v>-35.353000000000002</v>
      </c>
      <c r="AE175">
        <f>_xll.ciqfunctions.udf.CIQ($B175, "IQ_CAPEX",$D175,,,,  "USD")</f>
        <v>-2.2559999999999998</v>
      </c>
      <c r="AF175" s="1" t="str">
        <f>_xll.ciqfunctions.udf.CIQ($B175, "IQ_CEO_NAME", $D175,,,,  "USD")</f>
        <v>Musk, Elon</v>
      </c>
      <c r="AG175">
        <f>_xll.ciqfunctions.udf.CIQ($B175, "IQ_INC_TAX",$D175,,,,  "USD")</f>
        <v>-0.219</v>
      </c>
      <c r="AH175" t="str">
        <f>_xll.ciqfunctions.udf.CIQ($B175, "IQ_EFFECT_TAX_RATE",$D175,,,,  "USD")</f>
        <v>NM</v>
      </c>
    </row>
    <row r="176" spans="1:34" x14ac:dyDescent="0.25">
      <c r="A176" t="str">
        <f>_xll.ciqfunctions.udf.CIQ(B176,"IQ_COMPANY_NAME",A$1)</f>
        <v>Tesla, Inc.</v>
      </c>
      <c r="B176" t="s">
        <v>5</v>
      </c>
      <c r="C176" s="1" t="str">
        <f>_xll.ciqfunctions.udf.CIQ($B176, "IQ_INDUSTRY",$D176,,,, "USD")</f>
        <v>Automobiles</v>
      </c>
      <c r="D176" s="2" t="str">
        <f t="shared" si="1"/>
        <v>CQ22009</v>
      </c>
      <c r="E176" s="1">
        <f>_xll.ciqfunctions.udf.CIQ($B176, "IQ_TOTAL_REV", $D176,,,, "USD")</f>
        <v>26.945</v>
      </c>
      <c r="F176" s="1">
        <f>_xll.ciqfunctions.udf.CIQ($B176, "IQ_NI",$D176,,,,  "USD")</f>
        <v>-10.867000000000001</v>
      </c>
      <c r="G176" s="1">
        <f>_xll.ciqfunctions.udf.CIQ($B176, "IQ_CASH_EQUIV", $D176,,,,  "USD")</f>
        <v>0</v>
      </c>
      <c r="H176" s="1">
        <f>_xll.ciqfunctions.udf.CIQ($B176, "IQ_CASH_ST_INVEST", $D176,,,,  "USD")</f>
        <v>0</v>
      </c>
      <c r="I176" s="1">
        <f>_xll.ciqfunctions.udf.CIQ($B176, "IQ_TOTAL_CA", $D176,,,,  "USD")</f>
        <v>0</v>
      </c>
      <c r="J176" s="1">
        <f>_xll.ciqfunctions.udf.CIQ($B176, "IQ_TOTAL_ASSETS",$D176,,,,  "USD")</f>
        <v>0</v>
      </c>
      <c r="K176" s="1">
        <f>_xll.ciqfunctions.udf.CIQ($B176, "IQ_TOTAL_CL", $D176,,,,  "USD")</f>
        <v>0</v>
      </c>
      <c r="L176" s="1">
        <f>_xll.ciqfunctions.udf.CIQ($B176, "IQ_TOTAL_LIAB", $D176,,,,  "USD")</f>
        <v>0</v>
      </c>
      <c r="M176" s="1">
        <f>_xll.ciqfunctions.udf.CIQ($B176, "IQ_PREF_EQUITY",$D176,,,,  "USD")</f>
        <v>0</v>
      </c>
      <c r="N176" s="1">
        <f>_xll.ciqfunctions.udf.CIQ($B176, "IQ_TOTAL_COMMON_EQUITY",$D176,,,,  "USD")</f>
        <v>0</v>
      </c>
      <c r="O176" s="1">
        <f>_xll.ciqfunctions.udf.CIQ($B176, "IQ_APIC", $D176,,,,  "USD")</f>
        <v>0</v>
      </c>
      <c r="P176" s="1">
        <f>_xll.ciqfunctions.udf.CIQ($B176, "IQ_TOTAL_ASSETS", $D176,,,,  "USD")</f>
        <v>0</v>
      </c>
      <c r="Q176" s="1">
        <f>_xll.ciqfunctions.udf.CIQ($B176, "IQ_RE", $D176,,,,  "USD")</f>
        <v>0</v>
      </c>
      <c r="R176" s="1">
        <f>_xll.ciqfunctions.udf.CIQ($B176, "IQ_TOTAL_EQUITY", $D176,,,,  "USD")</f>
        <v>0</v>
      </c>
      <c r="S176" s="1">
        <f>_xll.ciqfunctions.udf.CIQ($B176, "IQ_TOTAL_OUTSTANDING_FILING_DATE", $D176,,,,  "USD")</f>
        <v>104.48936999999999</v>
      </c>
      <c r="T176" s="1">
        <f>_xll.ciqfunctions.udf.CIQ($B176, "IQ_TOTAL_DEBT", $D176,,,,  "USD")</f>
        <v>0</v>
      </c>
      <c r="U176" s="1">
        <f>_xll.ciqfunctions.udf.CIQ($B176, "IQ_PREF_DIV_OTHER",$D176,,,,  "USD")</f>
        <v>0</v>
      </c>
      <c r="V176" s="1">
        <f>_xll.ciqfunctions.udf.CIQ($B176, "IQ_COGS",$D176,,,,  "USD")</f>
        <v>24.844000000000001</v>
      </c>
      <c r="W176" s="1">
        <f>_xll.ciqfunctions.udf.CIQ($B176, "IQ_AP",$D176,,,,  "USD")</f>
        <v>0</v>
      </c>
      <c r="X176" s="1">
        <f>_xll.ciqfunctions.udf.CIQ($B176, "IQ_AR", $D176,,,,  "USD")</f>
        <v>0</v>
      </c>
      <c r="Y176" s="1">
        <f>_xll.ciqfunctions.udf.CIQ($B176, "IQ_INVENTORY", $D176,,,,  "USD")</f>
        <v>0</v>
      </c>
      <c r="Z176">
        <f>_xll.ciqfunctions.udf.CIQ($B176, "IQ_SGA", $D176,,,,  "USD")</f>
        <v>8.2469999999999999</v>
      </c>
      <c r="AA176">
        <f>_xll.ciqfunctions.udf.CIQ($B176, "IQ_TOTAL_REV_1YR_ANN_GROWTH", $D176,,,,  "USD")</f>
        <v>0</v>
      </c>
      <c r="AB176">
        <f>_xll.ciqfunctions.udf.CIQ($B176, "IQ_DA", $D176,,,,  "USD")</f>
        <v>0</v>
      </c>
      <c r="AC176">
        <f>_xll.ciqfunctions.udf.CIQ($B176, "IQ_NET_INTEREST_EXP",$D176,,,,  "USD")</f>
        <v>-1.0569999999999999</v>
      </c>
      <c r="AD176">
        <f>_xll.ciqfunctions.udf.CIQ($B176, "IQ_NET_WORKING_CAP",$D176,,,,  "USD")</f>
        <v>0</v>
      </c>
      <c r="AE176">
        <f>_xll.ciqfunctions.udf.CIQ($B176, "IQ_CAPEX",$D176,,,,  "USD")</f>
        <v>-2.5270000000000001</v>
      </c>
      <c r="AF176" s="1" t="str">
        <f>_xll.ciqfunctions.udf.CIQ($B176, "IQ_CEO_NAME", $D176,,,,  "USD")</f>
        <v>Musk, Elon</v>
      </c>
      <c r="AG176">
        <f>_xll.ciqfunctions.udf.CIQ($B176, "IQ_INC_TAX",$D176,,,,  "USD")</f>
        <v>8.0000000000000002E-3</v>
      </c>
      <c r="AH176" t="str">
        <f>_xll.ciqfunctions.udf.CIQ($B176, "IQ_EFFECT_TAX_RATE",$D176,,,,  "USD")</f>
        <v>NM</v>
      </c>
    </row>
    <row r="177" spans="1:34" x14ac:dyDescent="0.25">
      <c r="A177" t="str">
        <f>_xll.ciqfunctions.udf.CIQ(B177,"IQ_COMPANY_NAME",A$1)</f>
        <v>Tesla, Inc.</v>
      </c>
      <c r="B177" t="s">
        <v>5</v>
      </c>
      <c r="C177" s="1" t="str">
        <f>_xll.ciqfunctions.udf.CIQ($B177, "IQ_INDUSTRY",$D177,,,, "USD")</f>
        <v>Automobiles</v>
      </c>
      <c r="D177" s="2" t="str">
        <f t="shared" si="1"/>
        <v>CQ12009</v>
      </c>
      <c r="E177" s="1">
        <f>_xll.ciqfunctions.udf.CIQ($B177, "IQ_TOTAL_REV", $D177,,,, "USD")</f>
        <v>20.885999999999999</v>
      </c>
      <c r="F177" s="1">
        <f>_xll.ciqfunctions.udf.CIQ($B177, "IQ_NI",$D177,,,,  "USD")</f>
        <v>-16.015999999999998</v>
      </c>
      <c r="G177" s="1">
        <f>_xll.ciqfunctions.udf.CIQ($B177, "IQ_CASH_EQUIV", $D177,,,,  "USD")</f>
        <v>0</v>
      </c>
      <c r="H177" s="1">
        <f>_xll.ciqfunctions.udf.CIQ($B177, "IQ_CASH_ST_INVEST", $D177,,,,  "USD")</f>
        <v>9.2769999999999992</v>
      </c>
      <c r="I177" s="1">
        <f>_xll.ciqfunctions.udf.CIQ($B177, "IQ_TOTAL_CA", $D177,,,,  "USD")</f>
        <v>0</v>
      </c>
      <c r="J177" s="1">
        <f>_xll.ciqfunctions.udf.CIQ($B177, "IQ_TOTAL_ASSETS",$D177,,,,  "USD")</f>
        <v>0</v>
      </c>
      <c r="K177" s="1">
        <f>_xll.ciqfunctions.udf.CIQ($B177, "IQ_TOTAL_CL", $D177,,,,  "USD")</f>
        <v>0</v>
      </c>
      <c r="L177" s="1">
        <f>_xll.ciqfunctions.udf.CIQ($B177, "IQ_TOTAL_LIAB", $D177,,,,  "USD")</f>
        <v>0</v>
      </c>
      <c r="M177" s="1">
        <f>_xll.ciqfunctions.udf.CIQ($B177, "IQ_PREF_EQUITY",$D177,,,,  "USD")</f>
        <v>103.252</v>
      </c>
      <c r="N177" s="1">
        <f>_xll.ciqfunctions.udf.CIQ($B177, "IQ_TOTAL_COMMON_EQUITY",$D177,,,,  "USD")</f>
        <v>-199.714</v>
      </c>
      <c r="O177" s="1">
        <f>_xll.ciqfunctions.udf.CIQ($B177, "IQ_APIC", $D177,,,,  "USD")</f>
        <v>0</v>
      </c>
      <c r="P177" s="1">
        <f>_xll.ciqfunctions.udf.CIQ($B177, "IQ_TOTAL_ASSETS", $D177,,,,  "USD")</f>
        <v>0</v>
      </c>
      <c r="Q177" s="1">
        <f>_xll.ciqfunctions.udf.CIQ($B177, "IQ_RE", $D177,,,,  "USD")</f>
        <v>0</v>
      </c>
      <c r="R177" s="1">
        <f>_xll.ciqfunctions.udf.CIQ($B177, "IQ_TOTAL_EQUITY", $D177,,,,  "USD")</f>
        <v>-96.462000000000003</v>
      </c>
      <c r="S177" s="1">
        <f>_xll.ciqfunctions.udf.CIQ($B177, "IQ_TOTAL_OUTSTANDING_FILING_DATE", $D177,,,,  "USD")</f>
        <v>103.86291</v>
      </c>
      <c r="T177" s="1">
        <f>_xll.ciqfunctions.udf.CIQ($B177, "IQ_TOTAL_DEBT", $D177,,,,  "USD")</f>
        <v>55.756999999999998</v>
      </c>
      <c r="U177" s="1">
        <f>_xll.ciqfunctions.udf.CIQ($B177, "IQ_PREF_DIV_OTHER",$D177,,,,  "USD")</f>
        <v>0</v>
      </c>
      <c r="V177" s="1">
        <f>_xll.ciqfunctions.udf.CIQ($B177, "IQ_COGS",$D177,,,,  "USD")</f>
        <v>22.931999999999999</v>
      </c>
      <c r="W177" s="1">
        <f>_xll.ciqfunctions.udf.CIQ($B177, "IQ_AP",$D177,,,,  "USD")</f>
        <v>0</v>
      </c>
      <c r="X177" s="1">
        <f>_xll.ciqfunctions.udf.CIQ($B177, "IQ_AR", $D177,,,,  "USD")</f>
        <v>0</v>
      </c>
      <c r="Y177" s="1">
        <f>_xll.ciqfunctions.udf.CIQ($B177, "IQ_INVENTORY", $D177,,,,  "USD")</f>
        <v>0</v>
      </c>
      <c r="Z177">
        <f>_xll.ciqfunctions.udf.CIQ($B177, "IQ_SGA", $D177,,,,  "USD")</f>
        <v>6.6070000000000002</v>
      </c>
      <c r="AA177">
        <f>_xll.ciqfunctions.udf.CIQ($B177, "IQ_TOTAL_REV_1YR_ANN_GROWTH", $D177,,,,  "USD")</f>
        <v>0</v>
      </c>
      <c r="AB177">
        <f>_xll.ciqfunctions.udf.CIQ($B177, "IQ_DA", $D177,,,,  "USD")</f>
        <v>0</v>
      </c>
      <c r="AC177">
        <f>_xll.ciqfunctions.udf.CIQ($B177, "IQ_NET_INTEREST_EXP",$D177,,,,  "USD")</f>
        <v>-1.3859999999999999</v>
      </c>
      <c r="AD177">
        <f>_xll.ciqfunctions.udf.CIQ($B177, "IQ_NET_WORKING_CAP",$D177,,,,  "USD")</f>
        <v>0</v>
      </c>
      <c r="AE177">
        <f>_xll.ciqfunctions.udf.CIQ($B177, "IQ_CAPEX",$D177,,,,  "USD")</f>
        <v>-0.90200000000000002</v>
      </c>
      <c r="AF177" s="1" t="str">
        <f>_xll.ciqfunctions.udf.CIQ($B177, "IQ_CEO_NAME", $D177,,,,  "USD")</f>
        <v>Musk, Elon</v>
      </c>
      <c r="AG177">
        <f>_xll.ciqfunctions.udf.CIQ($B177, "IQ_INC_TAX",$D177,,,,  "USD")</f>
        <v>8.0000000000000002E-3</v>
      </c>
      <c r="AH177" t="str">
        <f>_xll.ciqfunctions.udf.CIQ($B177, "IQ_EFFECT_TAX_RATE",$D177,,,,  "USD")</f>
        <v>NM</v>
      </c>
    </row>
    <row r="178" spans="1:34" x14ac:dyDescent="0.25">
      <c r="A178" t="str">
        <f>_xll.ciqfunctions.udf.CIQ(B178,"IQ_COMPANY_NAME",A$1)</f>
        <v>Tesla, Inc.</v>
      </c>
      <c r="B178" t="s">
        <v>5</v>
      </c>
      <c r="C178" s="1" t="str">
        <f>_xll.ciqfunctions.udf.CIQ($B178, "IQ_INDUSTRY",$D178,,,, "USD")</f>
        <v>Automobiles</v>
      </c>
      <c r="D178" s="2" t="str">
        <f t="shared" si="1"/>
        <v>CQ42008</v>
      </c>
      <c r="E178" s="1">
        <f>_xll.ciqfunctions.udf.CIQ($B178, "IQ_TOTAL_REV", $D178,,,, "USD")</f>
        <v>14.162000000000001</v>
      </c>
      <c r="F178" s="1">
        <f>_xll.ciqfunctions.udf.CIQ($B178, "IQ_NI",$D178,,,,  "USD")</f>
        <v>-25.498000000000001</v>
      </c>
      <c r="G178" s="1">
        <f>_xll.ciqfunctions.udf.CIQ($B178, "IQ_CASH_EQUIV", $D178,,,,  "USD")</f>
        <v>9.2769999999999992</v>
      </c>
      <c r="H178" s="1">
        <f>_xll.ciqfunctions.udf.CIQ($B178, "IQ_CASH_ST_INVEST", $D178,,,,  "USD")</f>
        <v>9.2769999999999992</v>
      </c>
      <c r="I178" s="1">
        <f>_xll.ciqfunctions.udf.CIQ($B178, "IQ_TOTAL_CA", $D178,,,,  "USD")</f>
        <v>31.427</v>
      </c>
      <c r="J178" s="1">
        <f>_xll.ciqfunctions.udf.CIQ($B178, "IQ_TOTAL_ASSETS",$D178,,,,  "USD")</f>
        <v>51.698999999999998</v>
      </c>
      <c r="K178" s="1">
        <f>_xll.ciqfunctions.udf.CIQ($B178, "IQ_TOTAL_CL", $D178,,,,  "USD")</f>
        <v>87.935000000000002</v>
      </c>
      <c r="L178" s="1">
        <f>_xll.ciqfunctions.udf.CIQ($B178, "IQ_TOTAL_LIAB", $D178,,,,  "USD")</f>
        <v>148.161</v>
      </c>
      <c r="M178" s="1">
        <f>_xll.ciqfunctions.udf.CIQ($B178, "IQ_PREF_EQUITY",$D178,,,,  "USD")</f>
        <v>103.252</v>
      </c>
      <c r="N178" s="1">
        <f>_xll.ciqfunctions.udf.CIQ($B178, "IQ_TOTAL_COMMON_EQUITY",$D178,,,,  "USD")</f>
        <v>-199.714</v>
      </c>
      <c r="O178" s="1">
        <f>_xll.ciqfunctions.udf.CIQ($B178, "IQ_APIC", $D178,,,,  "USD")</f>
        <v>5.1929999999999996</v>
      </c>
      <c r="P178" s="1">
        <f>_xll.ciqfunctions.udf.CIQ($B178, "IQ_TOTAL_ASSETS", $D178,,,,  "USD")</f>
        <v>51.698999999999998</v>
      </c>
      <c r="Q178" s="1">
        <f>_xll.ciqfunctions.udf.CIQ($B178, "IQ_RE", $D178,,,,  "USD")</f>
        <v>-204.91399999999999</v>
      </c>
      <c r="R178" s="1">
        <f>_xll.ciqfunctions.udf.CIQ($B178, "IQ_TOTAL_EQUITY", $D178,,,,  "USD")</f>
        <v>-96.462000000000003</v>
      </c>
      <c r="S178" s="1">
        <f>_xll.ciqfunctions.udf.CIQ($B178, "IQ_TOTAL_OUTSTANDING_FILING_DATE", $D178,,,,  "USD")</f>
        <v>105.15647</v>
      </c>
      <c r="T178" s="1">
        <f>_xll.ciqfunctions.udf.CIQ($B178, "IQ_TOTAL_DEBT", $D178,,,,  "USD")</f>
        <v>55.756999999999998</v>
      </c>
      <c r="U178" s="1">
        <f>_xll.ciqfunctions.udf.CIQ($B178, "IQ_PREF_DIV_OTHER",$D178,,,,  "USD")</f>
        <v>0</v>
      </c>
      <c r="V178" s="1">
        <f>_xll.ciqfunctions.udf.CIQ($B178, "IQ_COGS",$D178,,,,  "USD")</f>
        <v>20.564</v>
      </c>
      <c r="W178" s="1">
        <f>_xll.ciqfunctions.udf.CIQ($B178, "IQ_AP",$D178,,,,  "USD")</f>
        <v>14.183999999999999</v>
      </c>
      <c r="X178" s="1">
        <f>_xll.ciqfunctions.udf.CIQ($B178, "IQ_AR", $D178,,,,  "USD")</f>
        <v>3.32</v>
      </c>
      <c r="Y178" s="1">
        <f>_xll.ciqfunctions.udf.CIQ($B178, "IQ_INVENTORY", $D178,,,,  "USD")</f>
        <v>16.649999999999999</v>
      </c>
      <c r="Z178">
        <f>_xll.ciqfunctions.udf.CIQ($B178, "IQ_SGA", $D178,,,,  "USD")</f>
        <v>9.6959999999999997</v>
      </c>
      <c r="AA178">
        <f>_xll.ciqfunctions.udf.CIQ($B178, "IQ_TOTAL_REV_1YR_ANN_GROWTH", $D178,,,,  "USD")</f>
        <v>0</v>
      </c>
      <c r="AB178">
        <f>_xll.ciqfunctions.udf.CIQ($B178, "IQ_DA", $D178,,,,  "USD")</f>
        <v>0</v>
      </c>
      <c r="AC178">
        <f>_xll.ciqfunctions.udf.CIQ($B178, "IQ_NET_INTEREST_EXP",$D178,,,,  "USD")</f>
        <v>-1.056</v>
      </c>
      <c r="AD178">
        <f>_xll.ciqfunctions.udf.CIQ($B178, "IQ_NET_WORKING_CAP",$D178,,,,  "USD")</f>
        <v>-65.444000000000003</v>
      </c>
      <c r="AE178">
        <f>_xll.ciqfunctions.udf.CIQ($B178, "IQ_CAPEX",$D178,,,,  "USD")</f>
        <v>-1.1439999999999999</v>
      </c>
      <c r="AF178" s="1" t="str">
        <f>_xll.ciqfunctions.udf.CIQ($B178, "IQ_CEO_NAME", $D178,,,,  "USD")</f>
        <v>Musk, Elon</v>
      </c>
      <c r="AG178">
        <f>_xll.ciqfunctions.udf.CIQ($B178, "IQ_INC_TAX",$D178,,,,  "USD")</f>
        <v>2.4E-2</v>
      </c>
      <c r="AH178" t="str">
        <f>_xll.ciqfunctions.udf.CIQ($B178, "IQ_EFFECT_TAX_RATE",$D178,,,,  "USD")</f>
        <v>NM</v>
      </c>
    </row>
    <row r="179" spans="1:34" x14ac:dyDescent="0.25">
      <c r="A179" t="str">
        <f>_xll.ciqfunctions.udf.CIQ(B179,"IQ_COMPANY_NAME",A$1)</f>
        <v>Tesla, Inc.</v>
      </c>
      <c r="B179" t="s">
        <v>5</v>
      </c>
      <c r="C179" s="1" t="str">
        <f>_xll.ciqfunctions.udf.CIQ($B179, "IQ_INDUSTRY",$D179,,,, "USD")</f>
        <v>Automobiles</v>
      </c>
      <c r="D179" s="2" t="str">
        <f t="shared" si="1"/>
        <v>CQ32008</v>
      </c>
      <c r="E179" s="1">
        <f>_xll.ciqfunctions.udf.CIQ($B179, "IQ_TOTAL_REV", $D179,,,, "USD")</f>
        <v>0</v>
      </c>
      <c r="F179" s="1">
        <f>_xll.ciqfunctions.udf.CIQ($B179, "IQ_NI",$D179,,,,  "USD")</f>
        <v>0</v>
      </c>
      <c r="G179" s="1">
        <f>_xll.ciqfunctions.udf.CIQ($B179, "IQ_CASH_EQUIV", $D179,,,,  "USD")</f>
        <v>0</v>
      </c>
      <c r="H179" s="1">
        <f>_xll.ciqfunctions.udf.CIQ($B179, "IQ_CASH_ST_INVEST", $D179,,,,  "USD")</f>
        <v>0</v>
      </c>
      <c r="I179" s="1">
        <f>_xll.ciqfunctions.udf.CIQ($B179, "IQ_TOTAL_CA", $D179,,,,  "USD")</f>
        <v>0</v>
      </c>
      <c r="J179" s="1">
        <f>_xll.ciqfunctions.udf.CIQ($B179, "IQ_TOTAL_ASSETS",$D179,,,,  "USD")</f>
        <v>0</v>
      </c>
      <c r="K179" s="1">
        <f>_xll.ciqfunctions.udf.CIQ($B179, "IQ_TOTAL_CL", $D179,,,,  "USD")</f>
        <v>0</v>
      </c>
      <c r="L179" s="1">
        <f>_xll.ciqfunctions.udf.CIQ($B179, "IQ_TOTAL_LIAB", $D179,,,,  "USD")</f>
        <v>0</v>
      </c>
      <c r="M179" s="1">
        <f>_xll.ciqfunctions.udf.CIQ($B179, "IQ_PREF_EQUITY",$D179,,,,  "USD")</f>
        <v>0</v>
      </c>
      <c r="N179" s="1">
        <f>_xll.ciqfunctions.udf.CIQ($B179, "IQ_TOTAL_COMMON_EQUITY",$D179,,,,  "USD")</f>
        <v>0</v>
      </c>
      <c r="O179" s="1">
        <f>_xll.ciqfunctions.udf.CIQ($B179, "IQ_APIC", $D179,,,,  "USD")</f>
        <v>0</v>
      </c>
      <c r="P179" s="1">
        <f>_xll.ciqfunctions.udf.CIQ($B179, "IQ_TOTAL_ASSETS", $D179,,,,  "USD")</f>
        <v>0</v>
      </c>
      <c r="Q179" s="1">
        <f>_xll.ciqfunctions.udf.CIQ($B179, "IQ_RE", $D179,,,,  "USD")</f>
        <v>0</v>
      </c>
      <c r="R179" s="1">
        <f>_xll.ciqfunctions.udf.CIQ($B179, "IQ_TOTAL_EQUITY", $D179,,,,  "USD")</f>
        <v>0</v>
      </c>
      <c r="S179" s="1">
        <f>_xll.ciqfunctions.udf.CIQ($B179, "IQ_TOTAL_OUTSTANDING_FILING_DATE", $D179,,,,  "USD")</f>
        <v>0</v>
      </c>
      <c r="T179" s="1">
        <f>_xll.ciqfunctions.udf.CIQ($B179, "IQ_TOTAL_DEBT", $D179,,,,  "USD")</f>
        <v>0</v>
      </c>
      <c r="U179" s="1">
        <f>_xll.ciqfunctions.udf.CIQ($B179, "IQ_PREF_DIV_OTHER",$D179,,,,  "USD")</f>
        <v>0</v>
      </c>
      <c r="V179" s="1">
        <f>_xll.ciqfunctions.udf.CIQ($B179, "IQ_COGS",$D179,,,,  "USD")</f>
        <v>0</v>
      </c>
      <c r="W179" s="1">
        <f>_xll.ciqfunctions.udf.CIQ($B179, "IQ_AP",$D179,,,,  "USD")</f>
        <v>0</v>
      </c>
      <c r="X179" s="1">
        <f>_xll.ciqfunctions.udf.CIQ($B179, "IQ_AR", $D179,,,,  "USD")</f>
        <v>0</v>
      </c>
      <c r="Y179" s="1">
        <f>_xll.ciqfunctions.udf.CIQ($B179, "IQ_INVENTORY", $D179,,,,  "USD")</f>
        <v>0</v>
      </c>
      <c r="Z179">
        <f>_xll.ciqfunctions.udf.CIQ($B179, "IQ_SGA", $D179,,,,  "USD")</f>
        <v>0</v>
      </c>
      <c r="AA179">
        <f>_xll.ciqfunctions.udf.CIQ($B179, "IQ_TOTAL_REV_1YR_ANN_GROWTH", $D179,,,,  "USD")</f>
        <v>0</v>
      </c>
      <c r="AB179">
        <f>_xll.ciqfunctions.udf.CIQ($B179, "IQ_DA", $D179,,,,  "USD")</f>
        <v>0</v>
      </c>
      <c r="AC179">
        <f>_xll.ciqfunctions.udf.CIQ($B179, "IQ_NET_INTEREST_EXP",$D179,,,,  "USD")</f>
        <v>0</v>
      </c>
      <c r="AD179">
        <f>_xll.ciqfunctions.udf.CIQ($B179, "IQ_NET_WORKING_CAP",$D179,,,,  "USD")</f>
        <v>0</v>
      </c>
      <c r="AE179">
        <f>_xll.ciqfunctions.udf.CIQ($B179, "IQ_CAPEX",$D179,,,,  "USD")</f>
        <v>0</v>
      </c>
      <c r="AF179" s="1" t="str">
        <f>_xll.ciqfunctions.udf.CIQ($B179, "IQ_CEO_NAME", $D179,,,,  "USD")</f>
        <v>Musk, Elon</v>
      </c>
      <c r="AG179">
        <f>_xll.ciqfunctions.udf.CIQ($B179, "IQ_INC_TAX",$D179,,,,  "USD")</f>
        <v>0</v>
      </c>
      <c r="AH179">
        <f>_xll.ciqfunctions.udf.CIQ($B179, "IQ_EFFECT_TAX_RATE",$D179,,,,  "USD")</f>
        <v>0</v>
      </c>
    </row>
    <row r="180" spans="1:34" x14ac:dyDescent="0.25">
      <c r="A180" t="str">
        <f>_xll.ciqfunctions.udf.CIQ(B180,"IQ_COMPANY_NAME",A$1)</f>
        <v>Tesla, Inc.</v>
      </c>
      <c r="B180" t="s">
        <v>5</v>
      </c>
      <c r="C180" s="1" t="str">
        <f>_xll.ciqfunctions.udf.CIQ($B180, "IQ_INDUSTRY",$D180,,,, "USD")</f>
        <v>Automobiles</v>
      </c>
      <c r="D180" s="2" t="str">
        <f t="shared" si="1"/>
        <v>CQ22008</v>
      </c>
      <c r="E180" s="1">
        <f>_xll.ciqfunctions.udf.CIQ($B180, "IQ_TOTAL_REV", $D180,,,, "USD")</f>
        <v>0</v>
      </c>
      <c r="F180" s="1">
        <f>_xll.ciqfunctions.udf.CIQ($B180, "IQ_NI",$D180,,,,  "USD")</f>
        <v>0</v>
      </c>
      <c r="G180" s="1">
        <f>_xll.ciqfunctions.udf.CIQ($B180, "IQ_CASH_EQUIV", $D180,,,,  "USD")</f>
        <v>0</v>
      </c>
      <c r="H180" s="1">
        <f>_xll.ciqfunctions.udf.CIQ($B180, "IQ_CASH_ST_INVEST", $D180,,,,  "USD")</f>
        <v>0</v>
      </c>
      <c r="I180" s="1">
        <f>_xll.ciqfunctions.udf.CIQ($B180, "IQ_TOTAL_CA", $D180,,,,  "USD")</f>
        <v>0</v>
      </c>
      <c r="J180" s="1">
        <f>_xll.ciqfunctions.udf.CIQ($B180, "IQ_TOTAL_ASSETS",$D180,,,,  "USD")</f>
        <v>0</v>
      </c>
      <c r="K180" s="1">
        <f>_xll.ciqfunctions.udf.CIQ($B180, "IQ_TOTAL_CL", $D180,,,,  "USD")</f>
        <v>0</v>
      </c>
      <c r="L180" s="1">
        <f>_xll.ciqfunctions.udf.CIQ($B180, "IQ_TOTAL_LIAB", $D180,,,,  "USD")</f>
        <v>0</v>
      </c>
      <c r="M180" s="1">
        <f>_xll.ciqfunctions.udf.CIQ($B180, "IQ_PREF_EQUITY",$D180,,,,  "USD")</f>
        <v>0</v>
      </c>
      <c r="N180" s="1">
        <f>_xll.ciqfunctions.udf.CIQ($B180, "IQ_TOTAL_COMMON_EQUITY",$D180,,,,  "USD")</f>
        <v>0</v>
      </c>
      <c r="O180" s="1">
        <f>_xll.ciqfunctions.udf.CIQ($B180, "IQ_APIC", $D180,,,,  "USD")</f>
        <v>0</v>
      </c>
      <c r="P180" s="1">
        <f>_xll.ciqfunctions.udf.CIQ($B180, "IQ_TOTAL_ASSETS", $D180,,,,  "USD")</f>
        <v>0</v>
      </c>
      <c r="Q180" s="1">
        <f>_xll.ciqfunctions.udf.CIQ($B180, "IQ_RE", $D180,,,,  "USD")</f>
        <v>0</v>
      </c>
      <c r="R180" s="1">
        <f>_xll.ciqfunctions.udf.CIQ($B180, "IQ_TOTAL_EQUITY", $D180,,,,  "USD")</f>
        <v>0</v>
      </c>
      <c r="S180" s="1">
        <f>_xll.ciqfunctions.udf.CIQ($B180, "IQ_TOTAL_OUTSTANDING_FILING_DATE", $D180,,,,  "USD")</f>
        <v>0</v>
      </c>
      <c r="T180" s="1">
        <f>_xll.ciqfunctions.udf.CIQ($B180, "IQ_TOTAL_DEBT", $D180,,,,  "USD")</f>
        <v>0</v>
      </c>
      <c r="U180" s="1">
        <f>_xll.ciqfunctions.udf.CIQ($B180, "IQ_PREF_DIV_OTHER",$D180,,,,  "USD")</f>
        <v>0</v>
      </c>
      <c r="V180" s="1">
        <f>_xll.ciqfunctions.udf.CIQ($B180, "IQ_COGS",$D180,,,,  "USD")</f>
        <v>0</v>
      </c>
      <c r="W180" s="1">
        <f>_xll.ciqfunctions.udf.CIQ($B180, "IQ_AP",$D180,,,,  "USD")</f>
        <v>0</v>
      </c>
      <c r="X180" s="1">
        <f>_xll.ciqfunctions.udf.CIQ($B180, "IQ_AR", $D180,,,,  "USD")</f>
        <v>0</v>
      </c>
      <c r="Y180" s="1">
        <f>_xll.ciqfunctions.udf.CIQ($B180, "IQ_INVENTORY", $D180,,,,  "USD")</f>
        <v>0</v>
      </c>
      <c r="Z180">
        <f>_xll.ciqfunctions.udf.CIQ($B180, "IQ_SGA", $D180,,,,  "USD")</f>
        <v>0</v>
      </c>
      <c r="AA180">
        <f>_xll.ciqfunctions.udf.CIQ($B180, "IQ_TOTAL_REV_1YR_ANN_GROWTH", $D180,,,,  "USD")</f>
        <v>0</v>
      </c>
      <c r="AB180">
        <f>_xll.ciqfunctions.udf.CIQ($B180, "IQ_DA", $D180,,,,  "USD")</f>
        <v>0</v>
      </c>
      <c r="AC180">
        <f>_xll.ciqfunctions.udf.CIQ($B180, "IQ_NET_INTEREST_EXP",$D180,,,,  "USD")</f>
        <v>0</v>
      </c>
      <c r="AD180">
        <f>_xll.ciqfunctions.udf.CIQ($B180, "IQ_NET_WORKING_CAP",$D180,,,,  "USD")</f>
        <v>0</v>
      </c>
      <c r="AE180">
        <f>_xll.ciqfunctions.udf.CIQ($B180, "IQ_CAPEX",$D180,,,,  "USD")</f>
        <v>0</v>
      </c>
      <c r="AF180" s="1" t="str">
        <f>_xll.ciqfunctions.udf.CIQ($B180, "IQ_CEO_NAME", $D180,,,,  "USD")</f>
        <v>Musk, Elon</v>
      </c>
      <c r="AG180">
        <f>_xll.ciqfunctions.udf.CIQ($B180, "IQ_INC_TAX",$D180,,,,  "USD")</f>
        <v>0</v>
      </c>
      <c r="AH180">
        <f>_xll.ciqfunctions.udf.CIQ($B180, "IQ_EFFECT_TAX_RATE",$D180,,,,  "USD")</f>
        <v>0</v>
      </c>
    </row>
    <row r="181" spans="1:34" x14ac:dyDescent="0.25">
      <c r="A181" t="str">
        <f>_xll.ciqfunctions.udf.CIQ(B181,"IQ_COMPANY_NAME",A$1)</f>
        <v>Tesla, Inc.</v>
      </c>
      <c r="B181" t="s">
        <v>5</v>
      </c>
      <c r="C181" s="1" t="str">
        <f>_xll.ciqfunctions.udf.CIQ($B181, "IQ_INDUSTRY",$D181,,,, "USD")</f>
        <v>Automobiles</v>
      </c>
      <c r="D181" s="2" t="str">
        <f t="shared" si="1"/>
        <v>CQ12008</v>
      </c>
      <c r="E181" s="1">
        <f>_xll.ciqfunctions.udf.CIQ($B181, "IQ_TOTAL_REV", $D181,,,, "USD")</f>
        <v>0</v>
      </c>
      <c r="F181" s="1">
        <f>_xll.ciqfunctions.udf.CIQ($B181, "IQ_NI",$D181,,,,  "USD")</f>
        <v>0</v>
      </c>
      <c r="G181" s="1">
        <f>_xll.ciqfunctions.udf.CIQ($B181, "IQ_CASH_EQUIV", $D181,,,,  "USD")</f>
        <v>0</v>
      </c>
      <c r="H181" s="1">
        <f>_xll.ciqfunctions.udf.CIQ($B181, "IQ_CASH_ST_INVEST", $D181,,,,  "USD")</f>
        <v>0</v>
      </c>
      <c r="I181" s="1">
        <f>_xll.ciqfunctions.udf.CIQ($B181, "IQ_TOTAL_CA", $D181,,,,  "USD")</f>
        <v>0</v>
      </c>
      <c r="J181" s="1">
        <f>_xll.ciqfunctions.udf.CIQ($B181, "IQ_TOTAL_ASSETS",$D181,,,,  "USD")</f>
        <v>0</v>
      </c>
      <c r="K181" s="1">
        <f>_xll.ciqfunctions.udf.CIQ($B181, "IQ_TOTAL_CL", $D181,,,,  "USD")</f>
        <v>0</v>
      </c>
      <c r="L181" s="1">
        <f>_xll.ciqfunctions.udf.CIQ($B181, "IQ_TOTAL_LIAB", $D181,,,,  "USD")</f>
        <v>0</v>
      </c>
      <c r="M181" s="1">
        <f>_xll.ciqfunctions.udf.CIQ($B181, "IQ_PREF_EQUITY",$D181,,,,  "USD")</f>
        <v>0</v>
      </c>
      <c r="N181" s="1">
        <f>_xll.ciqfunctions.udf.CIQ($B181, "IQ_TOTAL_COMMON_EQUITY",$D181,,,,  "USD")</f>
        <v>0</v>
      </c>
      <c r="O181" s="1">
        <f>_xll.ciqfunctions.udf.CIQ($B181, "IQ_APIC", $D181,,,,  "USD")</f>
        <v>0</v>
      </c>
      <c r="P181" s="1">
        <f>_xll.ciqfunctions.udf.CIQ($B181, "IQ_TOTAL_ASSETS", $D181,,,,  "USD")</f>
        <v>0</v>
      </c>
      <c r="Q181" s="1">
        <f>_xll.ciqfunctions.udf.CIQ($B181, "IQ_RE", $D181,,,,  "USD")</f>
        <v>0</v>
      </c>
      <c r="R181" s="1">
        <f>_xll.ciqfunctions.udf.CIQ($B181, "IQ_TOTAL_EQUITY", $D181,,,,  "USD")</f>
        <v>0</v>
      </c>
      <c r="S181" s="1">
        <f>_xll.ciqfunctions.udf.CIQ($B181, "IQ_TOTAL_OUTSTANDING_FILING_DATE", $D181,,,,  "USD")</f>
        <v>0</v>
      </c>
      <c r="T181" s="1">
        <f>_xll.ciqfunctions.udf.CIQ($B181, "IQ_TOTAL_DEBT", $D181,,,,  "USD")</f>
        <v>0</v>
      </c>
      <c r="U181" s="1">
        <f>_xll.ciqfunctions.udf.CIQ($B181, "IQ_PREF_DIV_OTHER",$D181,,,,  "USD")</f>
        <v>0</v>
      </c>
      <c r="V181" s="1">
        <f>_xll.ciqfunctions.udf.CIQ($B181, "IQ_COGS",$D181,,,,  "USD")</f>
        <v>0</v>
      </c>
      <c r="W181" s="1">
        <f>_xll.ciqfunctions.udf.CIQ($B181, "IQ_AP",$D181,,,,  "USD")</f>
        <v>0</v>
      </c>
      <c r="X181" s="1">
        <f>_xll.ciqfunctions.udf.CIQ($B181, "IQ_AR", $D181,,,,  "USD")</f>
        <v>0</v>
      </c>
      <c r="Y181" s="1">
        <f>_xll.ciqfunctions.udf.CIQ($B181, "IQ_INVENTORY", $D181,,,,  "USD")</f>
        <v>0</v>
      </c>
      <c r="Z181">
        <f>_xll.ciqfunctions.udf.CIQ($B181, "IQ_SGA", $D181,,,,  "USD")</f>
        <v>0</v>
      </c>
      <c r="AA181">
        <f>_xll.ciqfunctions.udf.CIQ($B181, "IQ_TOTAL_REV_1YR_ANN_GROWTH", $D181,,,,  "USD")</f>
        <v>0</v>
      </c>
      <c r="AB181">
        <f>_xll.ciqfunctions.udf.CIQ($B181, "IQ_DA", $D181,,,,  "USD")</f>
        <v>0</v>
      </c>
      <c r="AC181">
        <f>_xll.ciqfunctions.udf.CIQ($B181, "IQ_NET_INTEREST_EXP",$D181,,,,  "USD")</f>
        <v>0</v>
      </c>
      <c r="AD181">
        <f>_xll.ciqfunctions.udf.CIQ($B181, "IQ_NET_WORKING_CAP",$D181,,,,  "USD")</f>
        <v>0</v>
      </c>
      <c r="AE181">
        <f>_xll.ciqfunctions.udf.CIQ($B181, "IQ_CAPEX",$D181,,,,  "USD")</f>
        <v>0</v>
      </c>
      <c r="AF181" s="1" t="str">
        <f>_xll.ciqfunctions.udf.CIQ($B181, "IQ_CEO_NAME", $D181,,,,  "USD")</f>
        <v>Musk, Elon</v>
      </c>
      <c r="AG181">
        <f>_xll.ciqfunctions.udf.CIQ($B181, "IQ_INC_TAX",$D181,,,,  "USD")</f>
        <v>0</v>
      </c>
      <c r="AH181">
        <f>_xll.ciqfunctions.udf.CIQ($B181, "IQ_EFFECT_TAX_RATE",$D181,,,,  "USD")</f>
        <v>0</v>
      </c>
    </row>
    <row r="182" spans="1:34" x14ac:dyDescent="0.25">
      <c r="A182" t="str">
        <f>_xll.ciqfunctions.udf.CIQ(B182,"IQ_COMPANY_NAME",A$1)</f>
        <v>Mitsubishi Corporation</v>
      </c>
      <c r="B182" s="3" t="s">
        <v>4</v>
      </c>
      <c r="C182" s="1" t="str">
        <f>_xll.ciqfunctions.udf.CIQ($B182, "IQ_INDUSTRY",$D182,,,, "USD")</f>
        <v>Trading Companies and Distributors</v>
      </c>
      <c r="D182" s="2" t="str">
        <f t="shared" si="1"/>
        <v>CQ42022</v>
      </c>
      <c r="E182" s="1">
        <f>_xll.ciqfunctions.udf.CIQ($B182, "IQ_TOTAL_REV", $D182,,,, "USD")</f>
        <v>42181.991099999999</v>
      </c>
      <c r="F182" s="1">
        <f>_xll.ciqfunctions.udf.CIQ($B182, "IQ_NI",$D182,,,,  "USD")</f>
        <v>1787.72749</v>
      </c>
      <c r="G182" s="1">
        <f>_xll.ciqfunctions.udf.CIQ($B182, "IQ_CASH_EQUIV", $D182,,,,  "USD")</f>
        <v>11633.040279999999</v>
      </c>
      <c r="H182" s="1">
        <f>_xll.ciqfunctions.udf.CIQ($B182, "IQ_CASH_ST_INVEST", $D182,,,,  "USD")</f>
        <v>12768.101979999999</v>
      </c>
      <c r="I182" s="1">
        <f>_xll.ciqfunctions.udf.CIQ($B182, "IQ_TOTAL_CA", $D182,,,,  "USD")</f>
        <v>71935.29767</v>
      </c>
      <c r="J182" s="1">
        <f>_xll.ciqfunctions.udf.CIQ($B182, "IQ_TOTAL_ASSETS",$D182,,,,  "USD")</f>
        <v>171177.77583</v>
      </c>
      <c r="K182" s="1">
        <f>_xll.ciqfunctions.udf.CIQ($B182, "IQ_TOTAL_CL", $D182,,,,  "USD")</f>
        <v>55769.381300000001</v>
      </c>
      <c r="L182" s="1">
        <f>_xll.ciqfunctions.udf.CIQ($B182, "IQ_TOTAL_LIAB", $D182,,,,  "USD")</f>
        <v>103382.43078</v>
      </c>
      <c r="M182" s="1">
        <f>_xll.ciqfunctions.udf.CIQ($B182, "IQ_PREF_EQUITY",$D182,,,,  "USD")</f>
        <v>0</v>
      </c>
      <c r="N182" s="1">
        <f>_xll.ciqfunctions.udf.CIQ($B182, "IQ_TOTAL_COMMON_EQUITY",$D182,,,,  "USD")</f>
        <v>60098.546249999999</v>
      </c>
      <c r="O182" s="1">
        <f>_xll.ciqfunctions.udf.CIQ($B182, "IQ_APIC", $D182,,,,  "USD")</f>
        <v>1721.4516100000001</v>
      </c>
      <c r="P182" s="1">
        <f>_xll.ciqfunctions.udf.CIQ($B182, "IQ_TOTAL_ASSETS", $D182,,,,  "USD")</f>
        <v>171177.77583</v>
      </c>
      <c r="Q182" s="1">
        <f>_xll.ciqfunctions.udf.CIQ($B182, "IQ_RE", $D182,,,,  "USD")</f>
        <v>44680.773889999997</v>
      </c>
      <c r="R182" s="1">
        <f>_xll.ciqfunctions.udf.CIQ($B182, "IQ_TOTAL_EQUITY", $D182,,,,  "USD")</f>
        <v>67795.345050000004</v>
      </c>
      <c r="S182" s="1">
        <f>_xll.ciqfunctions.udf.CIQ($B182, "IQ_TOTAL_OUTSTANDING_FILING_DATE", $D182,,,,  "USD")</f>
        <v>1450.0881400000001</v>
      </c>
      <c r="T182" s="1">
        <f>_xll.ciqfunctions.udf.CIQ($B182, "IQ_TOTAL_DEBT", $D182,,,,  "USD")</f>
        <v>50646.581590000002</v>
      </c>
      <c r="U182" s="1">
        <f>_xll.ciqfunctions.udf.CIQ($B182, "IQ_PREF_DIV_OTHER",$D182,,,,  "USD")</f>
        <v>0</v>
      </c>
      <c r="V182" s="1">
        <f>_xll.ciqfunctions.udf.CIQ($B182, "IQ_COGS",$D182,,,,  "USD")</f>
        <v>37499.615120000002</v>
      </c>
      <c r="W182" s="1">
        <f>_xll.ciqfunctions.udf.CIQ($B182, "IQ_AP",$D182,,,,  "USD")</f>
        <v>28131.526610000001</v>
      </c>
      <c r="X182" s="1">
        <f>_xll.ciqfunctions.udf.CIQ($B182, "IQ_AR", $D182,,,,  "USD")</f>
        <v>33572.078979999998</v>
      </c>
      <c r="Y182" s="1">
        <f>_xll.ciqfunctions.udf.CIQ($B182, "IQ_INVENTORY", $D182,,,,  "USD")</f>
        <v>13562.64669</v>
      </c>
      <c r="Z182">
        <f>_xll.ciqfunctions.udf.CIQ($B182, "IQ_SGA", $D182,,,,  "USD")</f>
        <v>3096.0012999999999</v>
      </c>
      <c r="AA182">
        <f>_xll.ciqfunctions.udf.CIQ($B182, "IQ_TOTAL_REV_1YR_ANN_GROWTH", $D182,,,,  "USD")</f>
        <v>19.7713</v>
      </c>
      <c r="AB182">
        <f>_xll.ciqfunctions.udf.CIQ($B182, "IQ_DA", $D182,,,,  "USD")</f>
        <v>0</v>
      </c>
      <c r="AC182">
        <f>_xll.ciqfunctions.udf.CIQ($B182, "IQ_NET_INTEREST_EXP",$D182,,,,  "USD")</f>
        <v>48.956189999999999</v>
      </c>
      <c r="AD182">
        <f>_xll.ciqfunctions.udf.CIQ($B182, "IQ_NET_WORKING_CAP",$D182,,,,  "USD")</f>
        <v>17755.855090000001</v>
      </c>
      <c r="AE182">
        <f>_xll.ciqfunctions.udf.CIQ($B182, "IQ_CAPEX",$D182,,,,  "USD")</f>
        <v>-917.48117000000002</v>
      </c>
      <c r="AF182" s="1" t="str">
        <f>_xll.ciqfunctions.udf.CIQ($B182, "IQ_CEO_NAME", $D182,,,,  "USD")</f>
        <v>Nakanishi, Katsuya</v>
      </c>
      <c r="AG182">
        <f>_xll.ciqfunctions.udf.CIQ($B182, "IQ_INC_TAX",$D182,,,,  "USD")</f>
        <v>566.18865000000005</v>
      </c>
      <c r="AH182">
        <f>_xll.ciqfunctions.udf.CIQ($B182, "IQ_EFFECT_TAX_RATE",$D182,,,,  "USD")</f>
        <v>22.099699999999999</v>
      </c>
    </row>
    <row r="183" spans="1:34" x14ac:dyDescent="0.25">
      <c r="A183" t="str">
        <f>_xll.ciqfunctions.udf.CIQ(B183,"IQ_COMPANY_NAME",A$1)</f>
        <v>Mitsubishi Corporation</v>
      </c>
      <c r="B183" s="3" t="s">
        <v>4</v>
      </c>
      <c r="C183" s="1" t="str">
        <f>_xll.ciqfunctions.udf.CIQ($B183, "IQ_INDUSTRY",$D183,,,, "USD")</f>
        <v>Trading Companies and Distributors</v>
      </c>
      <c r="D183" s="2" t="str">
        <f t="shared" si="1"/>
        <v>CQ32022</v>
      </c>
      <c r="E183" s="1">
        <f>_xll.ciqfunctions.udf.CIQ($B183, "IQ_TOTAL_REV", $D183,,,, "USD")</f>
        <v>36481.77807</v>
      </c>
      <c r="F183" s="1">
        <f>_xll.ciqfunctions.udf.CIQ($B183, "IQ_NI",$D183,,,,  "USD")</f>
        <v>1285.91374</v>
      </c>
      <c r="G183" s="1">
        <f>_xll.ciqfunctions.udf.CIQ($B183, "IQ_CASH_EQUIV", $D183,,,,  "USD")</f>
        <v>9889.9141400000008</v>
      </c>
      <c r="H183" s="1">
        <f>_xll.ciqfunctions.udf.CIQ($B183, "IQ_CASH_ST_INVEST", $D183,,,,  "USD")</f>
        <v>10698.06553</v>
      </c>
      <c r="I183" s="1">
        <f>_xll.ciqfunctions.udf.CIQ($B183, "IQ_TOTAL_CA", $D183,,,,  "USD")</f>
        <v>67654.654840000003</v>
      </c>
      <c r="J183" s="1">
        <f>_xll.ciqfunctions.udf.CIQ($B183, "IQ_TOTAL_ASSETS",$D183,,,,  "USD")</f>
        <v>160441.71976000001</v>
      </c>
      <c r="K183" s="1">
        <f>_xll.ciqfunctions.udf.CIQ($B183, "IQ_TOTAL_CL", $D183,,,,  "USD")</f>
        <v>52770.0556</v>
      </c>
      <c r="L183" s="1">
        <f>_xll.ciqfunctions.udf.CIQ($B183, "IQ_TOTAL_LIAB", $D183,,,,  "USD")</f>
        <v>98915.666679999995</v>
      </c>
      <c r="M183" s="1">
        <f>_xll.ciqfunctions.udf.CIQ($B183, "IQ_PREF_EQUITY",$D183,,,,  "USD")</f>
        <v>0</v>
      </c>
      <c r="N183" s="1">
        <f>_xll.ciqfunctions.udf.CIQ($B183, "IQ_TOTAL_COMMON_EQUITY",$D183,,,,  "USD")</f>
        <v>54571.876089999998</v>
      </c>
      <c r="O183" s="1">
        <f>_xll.ciqfunctions.udf.CIQ($B183, "IQ_APIC", $D183,,,,  "USD")</f>
        <v>1569.7954999999999</v>
      </c>
      <c r="P183" s="1">
        <f>_xll.ciqfunctions.udf.CIQ($B183, "IQ_TOTAL_ASSETS", $D183,,,,  "USD")</f>
        <v>160441.71976000001</v>
      </c>
      <c r="Q183" s="1">
        <f>_xll.ciqfunctions.udf.CIQ($B183, "IQ_RE", $D183,,,,  "USD")</f>
        <v>39870.02306</v>
      </c>
      <c r="R183" s="1">
        <f>_xll.ciqfunctions.udf.CIQ($B183, "IQ_TOTAL_EQUITY", $D183,,,,  "USD")</f>
        <v>61526.053070000002</v>
      </c>
      <c r="S183" s="1">
        <f>_xll.ciqfunctions.udf.CIQ($B183, "IQ_TOTAL_OUTSTANDING_FILING_DATE", $D183,,,,  "USD")</f>
        <v>1456.73651</v>
      </c>
      <c r="T183" s="1">
        <f>_xll.ciqfunctions.udf.CIQ($B183, "IQ_TOTAL_DEBT", $D183,,,,  "USD")</f>
        <v>47176.650500000003</v>
      </c>
      <c r="U183" s="1">
        <f>_xll.ciqfunctions.udf.CIQ($B183, "IQ_PREF_DIV_OTHER",$D183,,,,  "USD")</f>
        <v>0</v>
      </c>
      <c r="V183" s="1">
        <f>_xll.ciqfunctions.udf.CIQ($B183, "IQ_COGS",$D183,,,,  "USD")</f>
        <v>32860.181089999998</v>
      </c>
      <c r="W183" s="1">
        <f>_xll.ciqfunctions.udf.CIQ($B183, "IQ_AP",$D183,,,,  "USD")</f>
        <v>24830.496289999999</v>
      </c>
      <c r="X183" s="1">
        <f>_xll.ciqfunctions.udf.CIQ($B183, "IQ_AR", $D183,,,,  "USD")</f>
        <v>30394.43088</v>
      </c>
      <c r="Y183" s="1">
        <f>_xll.ciqfunctions.udf.CIQ($B183, "IQ_INVENTORY", $D183,,,,  "USD")</f>
        <v>12690.48365</v>
      </c>
      <c r="Z183">
        <f>_xll.ciqfunctions.udf.CIQ($B183, "IQ_SGA", $D183,,,,  "USD")</f>
        <v>2681.1531199999999</v>
      </c>
      <c r="AA183">
        <f>_xll.ciqfunctions.udf.CIQ($B183, "IQ_TOTAL_REV_1YR_ANN_GROWTH", $D183,,,,  "USD")</f>
        <v>34.208799999999997</v>
      </c>
      <c r="AB183">
        <f>_xll.ciqfunctions.udf.CIQ($B183, "IQ_DA", $D183,,,,  "USD")</f>
        <v>0</v>
      </c>
      <c r="AC183">
        <f>_xll.ciqfunctions.udf.CIQ($B183, "IQ_NET_INTEREST_EXP",$D183,,,,  "USD")</f>
        <v>30.237690000000001</v>
      </c>
      <c r="AD183">
        <f>_xll.ciqfunctions.udf.CIQ($B183, "IQ_NET_WORKING_CAP",$D183,,,,  "USD")</f>
        <v>16607.919239999999</v>
      </c>
      <c r="AE183">
        <f>_xll.ciqfunctions.udf.CIQ($B183, "IQ_CAPEX",$D183,,,,  "USD")</f>
        <v>-818.16611</v>
      </c>
      <c r="AF183" s="1" t="str">
        <f>_xll.ciqfunctions.udf.CIQ($B183, "IQ_CEO_NAME", $D183,,,,  "USD")</f>
        <v>Nakanishi, Katsuya</v>
      </c>
      <c r="AG183">
        <f>_xll.ciqfunctions.udf.CIQ($B183, "IQ_INC_TAX",$D183,,,,  "USD")</f>
        <v>438.62959999999998</v>
      </c>
      <c r="AH183">
        <f>_xll.ciqfunctions.udf.CIQ($B183, "IQ_EFFECT_TAX_RATE",$D183,,,,  "USD")</f>
        <v>23.757999999999999</v>
      </c>
    </row>
    <row r="184" spans="1:34" x14ac:dyDescent="0.25">
      <c r="A184" t="str">
        <f>_xll.ciqfunctions.udf.CIQ(B184,"IQ_COMPANY_NAME",A$1)</f>
        <v>Mitsubishi Corporation</v>
      </c>
      <c r="B184" s="3" t="s">
        <v>4</v>
      </c>
      <c r="C184" s="1" t="str">
        <f>_xll.ciqfunctions.udf.CIQ($B184, "IQ_INDUSTRY",$D184,,,, "USD")</f>
        <v>Trading Companies and Distributors</v>
      </c>
      <c r="D184" s="2" t="str">
        <f t="shared" si="1"/>
        <v>CQ22022</v>
      </c>
      <c r="E184" s="1">
        <f>_xll.ciqfunctions.udf.CIQ($B184, "IQ_TOTAL_REV", $D184,,,, "USD")</f>
        <v>40057.685149999998</v>
      </c>
      <c r="F184" s="1">
        <f>_xll.ciqfunctions.udf.CIQ($B184, "IQ_NI",$D184,,,,  "USD")</f>
        <v>3929.2882800000002</v>
      </c>
      <c r="G184" s="1">
        <f>_xll.ciqfunctions.udf.CIQ($B184, "IQ_CASH_EQUIV", $D184,,,,  "USD")</f>
        <v>13376.532090000001</v>
      </c>
      <c r="H184" s="1">
        <f>_xll.ciqfunctions.udf.CIQ($B184, "IQ_CASH_ST_INVEST", $D184,,,,  "USD")</f>
        <v>14433.36479</v>
      </c>
      <c r="I184" s="1">
        <f>_xll.ciqfunctions.udf.CIQ($B184, "IQ_TOTAL_CA", $D184,,,,  "USD")</f>
        <v>74285.964349999995</v>
      </c>
      <c r="J184" s="1">
        <f>_xll.ciqfunctions.udf.CIQ($B184, "IQ_TOTAL_ASSETS",$D184,,,,  "USD")</f>
        <v>169451.32316</v>
      </c>
      <c r="K184" s="1">
        <f>_xll.ciqfunctions.udf.CIQ($B184, "IQ_TOTAL_CL", $D184,,,,  "USD")</f>
        <v>55700.079259999999</v>
      </c>
      <c r="L184" s="1">
        <f>_xll.ciqfunctions.udf.CIQ($B184, "IQ_TOTAL_LIAB", $D184,,,,  "USD")</f>
        <v>106525.5395</v>
      </c>
      <c r="M184" s="1">
        <f>_xll.ciqfunctions.udf.CIQ($B184, "IQ_PREF_EQUITY",$D184,,,,  "USD")</f>
        <v>0</v>
      </c>
      <c r="N184" s="1">
        <f>_xll.ciqfunctions.udf.CIQ($B184, "IQ_TOTAL_COMMON_EQUITY",$D184,,,,  "USD")</f>
        <v>55636.70448</v>
      </c>
      <c r="O184" s="1">
        <f>_xll.ciqfunctions.udf.CIQ($B184, "IQ_APIC", $D184,,,,  "USD")</f>
        <v>1672.5291999999999</v>
      </c>
      <c r="P184" s="1">
        <f>_xll.ciqfunctions.udf.CIQ($B184, "IQ_TOTAL_ASSETS", $D184,,,,  "USD")</f>
        <v>169451.32316</v>
      </c>
      <c r="Q184" s="1">
        <f>_xll.ciqfunctions.udf.CIQ($B184, "IQ_RE", $D184,,,,  "USD")</f>
        <v>41276.847670000003</v>
      </c>
      <c r="R184" s="1">
        <f>_xll.ciqfunctions.udf.CIQ($B184, "IQ_TOTAL_EQUITY", $D184,,,,  "USD")</f>
        <v>62925.783660000001</v>
      </c>
      <c r="S184" s="1">
        <f>_xll.ciqfunctions.udf.CIQ($B184, "IQ_TOTAL_OUTSTANDING_FILING_DATE", $D184,,,,  "USD")</f>
        <v>1465.9810600000001</v>
      </c>
      <c r="T184" s="1">
        <f>_xll.ciqfunctions.udf.CIQ($B184, "IQ_TOTAL_DEBT", $D184,,,,  "USD")</f>
        <v>53043.769090000002</v>
      </c>
      <c r="U184" s="1">
        <f>_xll.ciqfunctions.udf.CIQ($B184, "IQ_PREF_DIV_OTHER",$D184,,,,  "USD")</f>
        <v>0</v>
      </c>
      <c r="V184" s="1">
        <f>_xll.ciqfunctions.udf.CIQ($B184, "IQ_COGS",$D184,,,,  "USD")</f>
        <v>34356.66244</v>
      </c>
      <c r="W184" s="1">
        <f>_xll.ciqfunctions.udf.CIQ($B184, "IQ_AP",$D184,,,,  "USD")</f>
        <v>26562.365819999999</v>
      </c>
      <c r="X184" s="1">
        <f>_xll.ciqfunctions.udf.CIQ($B184, "IQ_AR", $D184,,,,  "USD")</f>
        <v>31764.095000000001</v>
      </c>
      <c r="Y184" s="1">
        <f>_xll.ciqfunctions.udf.CIQ($B184, "IQ_INVENTORY", $D184,,,,  "USD")</f>
        <v>13478.504269999999</v>
      </c>
      <c r="Z184">
        <f>_xll.ciqfunctions.udf.CIQ($B184, "IQ_SGA", $D184,,,,  "USD")</f>
        <v>2759.11391</v>
      </c>
      <c r="AA184">
        <f>_xll.ciqfunctions.udf.CIQ($B184, "IQ_TOTAL_REV_1YR_ANN_GROWTH", $D184,,,,  "USD")</f>
        <v>43.485100000000003</v>
      </c>
      <c r="AB184">
        <f>_xll.ciqfunctions.udf.CIQ($B184, "IQ_DA", $D184,,,,  "USD")</f>
        <v>0</v>
      </c>
      <c r="AC184">
        <f>_xll.ciqfunctions.udf.CIQ($B184, "IQ_NET_INTEREST_EXP",$D184,,,,  "USD")</f>
        <v>311.58289000000002</v>
      </c>
      <c r="AD184">
        <f>_xll.ciqfunctions.udf.CIQ($B184, "IQ_NET_WORKING_CAP",$D184,,,,  "USD")</f>
        <v>17357.862450000001</v>
      </c>
      <c r="AE184">
        <f>_xll.ciqfunctions.udf.CIQ($B184, "IQ_CAPEX",$D184,,,,  "USD")</f>
        <v>-710.43489</v>
      </c>
      <c r="AF184" s="1" t="str">
        <f>_xll.ciqfunctions.udf.CIQ($B184, "IQ_CEO_NAME", $D184,,,,  "USD")</f>
        <v>Nakanishi, Katsuya</v>
      </c>
      <c r="AG184">
        <f>_xll.ciqfunctions.udf.CIQ($B184, "IQ_INC_TAX",$D184,,,,  "USD")</f>
        <v>1331.69471</v>
      </c>
      <c r="AH184">
        <f>_xll.ciqfunctions.udf.CIQ($B184, "IQ_EFFECT_TAX_RATE",$D184,,,,  "USD")</f>
        <v>24.477900000000002</v>
      </c>
    </row>
    <row r="185" spans="1:34" x14ac:dyDescent="0.25">
      <c r="A185" t="str">
        <f>_xll.ciqfunctions.udf.CIQ(B185,"IQ_COMPANY_NAME",A$1)</f>
        <v>Mitsubishi Corporation</v>
      </c>
      <c r="B185" s="3" t="s">
        <v>4</v>
      </c>
      <c r="C185" s="1" t="str">
        <f>_xll.ciqfunctions.udf.CIQ($B185, "IQ_INDUSTRY",$D185,,,, "USD")</f>
        <v>Trading Companies and Distributors</v>
      </c>
      <c r="D185" s="2" t="str">
        <f t="shared" si="1"/>
        <v>CQ12022</v>
      </c>
      <c r="E185" s="1">
        <f>_xll.ciqfunctions.udf.CIQ($B185, "IQ_TOTAL_REV", $D185,,,, "USD")</f>
        <v>40299.175020000002</v>
      </c>
      <c r="F185" s="1">
        <f>_xll.ciqfunctions.udf.CIQ($B185, "IQ_NI",$D185,,,,  "USD")</f>
        <v>2410.86517</v>
      </c>
      <c r="G185" s="1">
        <f>_xll.ciqfunctions.udf.CIQ($B185, "IQ_CASH_EQUIV", $D185,,,,  "USD")</f>
        <v>12810.003839999999</v>
      </c>
      <c r="H185" s="1">
        <f>_xll.ciqfunctions.udf.CIQ($B185, "IQ_CASH_ST_INVEST", $D185,,,,  "USD")</f>
        <v>14085.412710000001</v>
      </c>
      <c r="I185" s="1">
        <f>_xll.ciqfunctions.udf.CIQ($B185, "IQ_TOTAL_CA", $D185,,,,  "USD")</f>
        <v>78487.450280000005</v>
      </c>
      <c r="J185" s="1">
        <f>_xll.ciqfunctions.udf.CIQ($B185, "IQ_TOTAL_ASSETS",$D185,,,,  "USD")</f>
        <v>180443.79733</v>
      </c>
      <c r="K185" s="1">
        <f>_xll.ciqfunctions.udf.CIQ($B185, "IQ_TOTAL_CL", $D185,,,,  "USD")</f>
        <v>60261.813240000003</v>
      </c>
      <c r="L185" s="1">
        <f>_xll.ciqfunctions.udf.CIQ($B185, "IQ_TOTAL_LIAB", $D185,,,,  "USD")</f>
        <v>115740.56733999999</v>
      </c>
      <c r="M185" s="1">
        <f>_xll.ciqfunctions.udf.CIQ($B185, "IQ_PREF_EQUITY",$D185,,,,  "USD")</f>
        <v>0</v>
      </c>
      <c r="N185" s="1">
        <f>_xll.ciqfunctions.udf.CIQ($B185, "IQ_TOTAL_COMMON_EQUITY",$D185,,,,  "USD")</f>
        <v>56658.201379999999</v>
      </c>
      <c r="O185" s="1">
        <f>_xll.ciqfunctions.udf.CIQ($B185, "IQ_APIC", $D185,,,,  "USD")</f>
        <v>1865.0707500000001</v>
      </c>
      <c r="P185" s="1">
        <f>_xll.ciqfunctions.udf.CIQ($B185, "IQ_TOTAL_ASSETS", $D185,,,,  "USD")</f>
        <v>180443.79733</v>
      </c>
      <c r="Q185" s="1">
        <f>_xll.ciqfunctions.udf.CIQ($B185, "IQ_RE", $D185,,,,  "USD")</f>
        <v>42858.128859999997</v>
      </c>
      <c r="R185" s="1">
        <f>_xll.ciqfunctions.udf.CIQ($B185, "IQ_TOTAL_EQUITY", $D185,,,,  "USD")</f>
        <v>64703.22999</v>
      </c>
      <c r="S185" s="1">
        <f>_xll.ciqfunctions.udf.CIQ($B185, "IQ_TOTAL_OUTSTANDING_FILING_DATE", $D185,,,,  "USD")</f>
        <v>1476.5453399999999</v>
      </c>
      <c r="T185" s="1">
        <f>_xll.ciqfunctions.udf.CIQ($B185, "IQ_TOTAL_DEBT", $D185,,,,  "USD")</f>
        <v>59583.60944</v>
      </c>
      <c r="U185" s="1">
        <f>_xll.ciqfunctions.udf.CIQ($B185, "IQ_PREF_DIV_OTHER",$D185,,,,  "USD")</f>
        <v>0</v>
      </c>
      <c r="V185" s="1">
        <f>_xll.ciqfunctions.udf.CIQ($B185, "IQ_COGS",$D185,,,,  "USD")</f>
        <v>34608.412940000002</v>
      </c>
      <c r="W185" s="1">
        <f>_xll.ciqfunctions.udf.CIQ($B185, "IQ_AP",$D185,,,,  "USD")</f>
        <v>27851.442040000002</v>
      </c>
      <c r="X185" s="1">
        <f>_xll.ciqfunctions.udf.CIQ($B185, "IQ_AR", $D185,,,,  "USD")</f>
        <v>31877.612649999999</v>
      </c>
      <c r="Y185" s="1">
        <f>_xll.ciqfunctions.udf.CIQ($B185, "IQ_INVENTORY", $D185,,,,  "USD")</f>
        <v>14630.301289999999</v>
      </c>
      <c r="Z185">
        <f>_xll.ciqfunctions.udf.CIQ($B185, "IQ_SGA", $D185,,,,  "USD")</f>
        <v>3196.55123</v>
      </c>
      <c r="AA185">
        <f>_xll.ciqfunctions.udf.CIQ($B185, "IQ_TOTAL_REV_1YR_ANN_GROWTH", $D185,,,,  "USD")</f>
        <v>29.669</v>
      </c>
      <c r="AB185">
        <f>_xll.ciqfunctions.udf.CIQ($B185, "IQ_DA", $D185,,,,  "USD")</f>
        <v>12.18769</v>
      </c>
      <c r="AC185">
        <f>_xll.ciqfunctions.udf.CIQ($B185, "IQ_NET_INTEREST_EXP",$D185,,,,  "USD")</f>
        <v>407.81000999999998</v>
      </c>
      <c r="AD185">
        <f>_xll.ciqfunctions.udf.CIQ($B185, "IQ_NET_WORKING_CAP",$D185,,,,  "USD")</f>
        <v>19431.979589999999</v>
      </c>
      <c r="AE185">
        <f>_xll.ciqfunctions.udf.CIQ($B185, "IQ_CAPEX",$D185,,,,  "USD")</f>
        <v>-809.82262000000003</v>
      </c>
      <c r="AF185" s="1" t="str">
        <f>_xll.ciqfunctions.udf.CIQ($B185, "IQ_CEO_NAME", $D185,,,,  "USD")</f>
        <v>Nakanishi, Katsuya</v>
      </c>
      <c r="AG185">
        <f>_xll.ciqfunctions.udf.CIQ($B185, "IQ_INC_TAX",$D185,,,,  "USD")</f>
        <v>760.00131999999996</v>
      </c>
      <c r="AH185">
        <f>_xll.ciqfunctions.udf.CIQ($B185, "IQ_EFFECT_TAX_RATE",$D185,,,,  "USD")</f>
        <v>23.8749</v>
      </c>
    </row>
    <row r="186" spans="1:34" x14ac:dyDescent="0.25">
      <c r="A186" t="str">
        <f>_xll.ciqfunctions.udf.CIQ(B186,"IQ_COMPANY_NAME",A$1)</f>
        <v>Mitsubishi Corporation</v>
      </c>
      <c r="B186" s="3" t="s">
        <v>4</v>
      </c>
      <c r="C186" s="1" t="str">
        <f>_xll.ciqfunctions.udf.CIQ($B186, "IQ_INDUSTRY",$D186,,,, "USD")</f>
        <v>Trading Companies and Distributors</v>
      </c>
      <c r="D186" s="2" t="str">
        <f t="shared" si="1"/>
        <v>CQ42021</v>
      </c>
      <c r="E186" s="1">
        <f>_xll.ciqfunctions.udf.CIQ($B186, "IQ_TOTAL_REV", $D186,,,, "USD")</f>
        <v>40337.708270000003</v>
      </c>
      <c r="F186" s="1">
        <f>_xll.ciqfunctions.udf.CIQ($B186, "IQ_NI",$D186,,,,  "USD")</f>
        <v>2468.41185</v>
      </c>
      <c r="G186" s="1">
        <f>_xll.ciqfunctions.udf.CIQ($B186, "IQ_CASH_EQUIV", $D186,,,,  "USD")</f>
        <v>12383.123009999999</v>
      </c>
      <c r="H186" s="1">
        <f>_xll.ciqfunctions.udf.CIQ($B186, "IQ_CASH_ST_INVEST", $D186,,,,  "USD")</f>
        <v>13761.086859999999</v>
      </c>
      <c r="I186" s="1">
        <f>_xll.ciqfunctions.udf.CIQ($B186, "IQ_TOTAL_CA", $D186,,,,  "USD")</f>
        <v>75092.316189999998</v>
      </c>
      <c r="J186" s="1">
        <f>_xll.ciqfunctions.udf.CIQ($B186, "IQ_TOTAL_ASSETS",$D186,,,,  "USD")</f>
        <v>178161.33892000001</v>
      </c>
      <c r="K186" s="1">
        <f>_xll.ciqfunctions.udf.CIQ($B186, "IQ_TOTAL_CL", $D186,,,,  "USD")</f>
        <v>58668.884980000003</v>
      </c>
      <c r="L186" s="1">
        <f>_xll.ciqfunctions.udf.CIQ($B186, "IQ_TOTAL_LIAB", $D186,,,,  "USD")</f>
        <v>116266.64661</v>
      </c>
      <c r="M186" s="1">
        <f>_xll.ciqfunctions.udf.CIQ($B186, "IQ_PREF_EQUITY",$D186,,,,  "USD")</f>
        <v>0</v>
      </c>
      <c r="N186" s="1">
        <f>_xll.ciqfunctions.udf.CIQ($B186, "IQ_TOTAL_COMMON_EQUITY",$D186,,,,  "USD")</f>
        <v>53589.701679999998</v>
      </c>
      <c r="O186" s="1">
        <f>_xll.ciqfunctions.udf.CIQ($B186, "IQ_APIC", $D186,,,,  "USD")</f>
        <v>1968.17734</v>
      </c>
      <c r="P186" s="1">
        <f>_xll.ciqfunctions.udf.CIQ($B186, "IQ_TOTAL_ASSETS", $D186,,,,  "USD")</f>
        <v>178161.33892000001</v>
      </c>
      <c r="Q186" s="1">
        <f>_xll.ciqfunctions.udf.CIQ($B186, "IQ_RE", $D186,,,,  "USD")</f>
        <v>42437.406049999998</v>
      </c>
      <c r="R186" s="1">
        <f>_xll.ciqfunctions.udf.CIQ($B186, "IQ_TOTAL_EQUITY", $D186,,,,  "USD")</f>
        <v>61894.692309999999</v>
      </c>
      <c r="S186" s="1">
        <f>_xll.ciqfunctions.udf.CIQ($B186, "IQ_TOTAL_OUTSTANDING_FILING_DATE", $D186,,,,  "USD")</f>
        <v>1476.3618799999999</v>
      </c>
      <c r="T186" s="1">
        <f>_xll.ciqfunctions.udf.CIQ($B186, "IQ_TOTAL_DEBT", $D186,,,,  "USD")</f>
        <v>63658.758070000003</v>
      </c>
      <c r="U186" s="1">
        <f>_xll.ciqfunctions.udf.CIQ($B186, "IQ_PREF_DIV_OTHER",$D186,,,,  "USD")</f>
        <v>0</v>
      </c>
      <c r="V186" s="1">
        <f>_xll.ciqfunctions.udf.CIQ($B186, "IQ_COGS",$D186,,,,  "USD")</f>
        <v>35212.4064</v>
      </c>
      <c r="W186" s="1">
        <f>_xll.ciqfunctions.udf.CIQ($B186, "IQ_AP",$D186,,,,  "USD")</f>
        <v>29637.69598</v>
      </c>
      <c r="X186" s="1">
        <f>_xll.ciqfunctions.udf.CIQ($B186, "IQ_AR", $D186,,,,  "USD")</f>
        <v>35377.764490000001</v>
      </c>
      <c r="Y186" s="1">
        <f>_xll.ciqfunctions.udf.CIQ($B186, "IQ_INVENTORY", $D186,,,,  "USD")</f>
        <v>14476.50662</v>
      </c>
      <c r="Z186">
        <f>_xll.ciqfunctions.udf.CIQ($B186, "IQ_SGA", $D186,,,,  "USD")</f>
        <v>3100.65317</v>
      </c>
      <c r="AA186">
        <f>_xll.ciqfunctions.udf.CIQ($B186, "IQ_TOTAL_REV_1YR_ANN_GROWTH", $D186,,,,  "USD")</f>
        <v>37.319400000000002</v>
      </c>
      <c r="AB186">
        <f>_xll.ciqfunctions.udf.CIQ($B186, "IQ_DA", $D186,,,,  "USD")</f>
        <v>0</v>
      </c>
      <c r="AC186">
        <f>_xll.ciqfunctions.udf.CIQ($B186, "IQ_NET_INTEREST_EXP",$D186,,,,  "USD")</f>
        <v>306.86655000000002</v>
      </c>
      <c r="AD186">
        <f>_xll.ciqfunctions.udf.CIQ($B186, "IQ_NET_WORKING_CAP",$D186,,,,  "USD")</f>
        <v>18659.330760000001</v>
      </c>
      <c r="AE186">
        <f>_xll.ciqfunctions.udf.CIQ($B186, "IQ_CAPEX",$D186,,,,  "USD")</f>
        <v>-992.88680999999997</v>
      </c>
      <c r="AF186" s="1" t="str">
        <f>_xll.ciqfunctions.udf.CIQ($B186, "IQ_CEO_NAME", $D186,,,,  "USD")</f>
        <v>Nakanishi, Katsuya</v>
      </c>
      <c r="AG186">
        <f>_xll.ciqfunctions.udf.CIQ($B186, "IQ_INC_TAX",$D186,,,,  "USD")</f>
        <v>784.31970000000001</v>
      </c>
      <c r="AH186">
        <f>_xll.ciqfunctions.udf.CIQ($B186, "IQ_EFFECT_TAX_RATE",$D186,,,,  "USD")</f>
        <v>22.177299999999999</v>
      </c>
    </row>
    <row r="187" spans="1:34" x14ac:dyDescent="0.25">
      <c r="A187" t="str">
        <f>_xll.ciqfunctions.udf.CIQ(B187,"IQ_COMPANY_NAME",A$1)</f>
        <v>Mitsubishi Corporation</v>
      </c>
      <c r="B187" s="3" t="s">
        <v>4</v>
      </c>
      <c r="C187" s="1" t="str">
        <f>_xll.ciqfunctions.udf.CIQ($B187, "IQ_INDUSTRY",$D187,,,, "USD")</f>
        <v>Trading Companies and Distributors</v>
      </c>
      <c r="D187" s="2" t="str">
        <f t="shared" si="1"/>
        <v>CQ32021</v>
      </c>
      <c r="E187" s="1">
        <f>_xll.ciqfunctions.udf.CIQ($B187, "IQ_TOTAL_REV", $D187,,,, "USD")</f>
        <v>35259.987639999999</v>
      </c>
      <c r="F187" s="1">
        <f>_xll.ciqfunctions.udf.CIQ($B187, "IQ_NI",$D187,,,,  "USD")</f>
        <v>1550.8637100000001</v>
      </c>
      <c r="G187" s="1">
        <f>_xll.ciqfunctions.udf.CIQ($B187, "IQ_CASH_EQUIV", $D187,,,,  "USD")</f>
        <v>12227.113590000001</v>
      </c>
      <c r="H187" s="1">
        <f>_xll.ciqfunctions.udf.CIQ($B187, "IQ_CASH_ST_INVEST", $D187,,,,  "USD")</f>
        <v>13653.5141</v>
      </c>
      <c r="I187" s="1">
        <f>_xll.ciqfunctions.udf.CIQ($B187, "IQ_TOTAL_CA", $D187,,,,  "USD")</f>
        <v>69460.375</v>
      </c>
      <c r="J187" s="1">
        <f>_xll.ciqfunctions.udf.CIQ($B187, "IQ_TOTAL_ASSETS",$D187,,,,  "USD")</f>
        <v>175202.95324999999</v>
      </c>
      <c r="K187" s="1">
        <f>_xll.ciqfunctions.udf.CIQ($B187, "IQ_TOTAL_CL", $D187,,,,  "USD")</f>
        <v>54505.174630000001</v>
      </c>
      <c r="L187" s="1">
        <f>_xll.ciqfunctions.udf.CIQ($B187, "IQ_TOTAL_LIAB", $D187,,,,  "USD")</f>
        <v>114260.34226</v>
      </c>
      <c r="M187" s="1">
        <f>_xll.ciqfunctions.udf.CIQ($B187, "IQ_PREF_EQUITY",$D187,,,,  "USD")</f>
        <v>0</v>
      </c>
      <c r="N187" s="1">
        <f>_xll.ciqfunctions.udf.CIQ($B187, "IQ_TOTAL_COMMON_EQUITY",$D187,,,,  "USD")</f>
        <v>52607.47608</v>
      </c>
      <c r="O187" s="1">
        <f>_xll.ciqfunctions.udf.CIQ($B187, "IQ_APIC", $D187,,,,  "USD")</f>
        <v>2033.1261400000001</v>
      </c>
      <c r="P187" s="1">
        <f>_xll.ciqfunctions.udf.CIQ($B187, "IQ_TOTAL_ASSETS", $D187,,,,  "USD")</f>
        <v>175202.95324999999</v>
      </c>
      <c r="Q187" s="1">
        <f>_xll.ciqfunctions.udf.CIQ($B187, "IQ_RE", $D187,,,,  "USD")</f>
        <v>42189.736360000003</v>
      </c>
      <c r="R187" s="1">
        <f>_xll.ciqfunctions.udf.CIQ($B187, "IQ_TOTAL_EQUITY", $D187,,,,  "USD")</f>
        <v>60942.610979999998</v>
      </c>
      <c r="S187" s="1">
        <f>_xll.ciqfunctions.udf.CIQ($B187, "IQ_TOTAL_OUTSTANDING_FILING_DATE", $D187,,,,  "USD")</f>
        <v>1476.30312</v>
      </c>
      <c r="T187" s="1">
        <f>_xll.ciqfunctions.udf.CIQ($B187, "IQ_TOTAL_DEBT", $D187,,,,  "USD")</f>
        <v>65514.49783</v>
      </c>
      <c r="U187" s="1">
        <f>_xll.ciqfunctions.udf.CIQ($B187, "IQ_PREF_DIV_OTHER",$D187,,,,  "USD")</f>
        <v>0</v>
      </c>
      <c r="V187" s="1">
        <f>_xll.ciqfunctions.udf.CIQ($B187, "IQ_COGS",$D187,,,,  "USD")</f>
        <v>31169.51153</v>
      </c>
      <c r="W187" s="1">
        <f>_xll.ciqfunctions.udf.CIQ($B187, "IQ_AP",$D187,,,,  "USD")</f>
        <v>25434.20795</v>
      </c>
      <c r="X187" s="1">
        <f>_xll.ciqfunctions.udf.CIQ($B187, "IQ_AR", $D187,,,,  "USD")</f>
        <v>30945.167570000001</v>
      </c>
      <c r="Y187" s="1">
        <f>_xll.ciqfunctions.udf.CIQ($B187, "IQ_INVENTORY", $D187,,,,  "USD")</f>
        <v>13052.42755</v>
      </c>
      <c r="Z187">
        <f>_xll.ciqfunctions.udf.CIQ($B187, "IQ_SGA", $D187,,,,  "USD")</f>
        <v>3117.0309400000001</v>
      </c>
      <c r="AA187">
        <f>_xll.ciqfunctions.udf.CIQ($B187, "IQ_TOTAL_REV_1YR_ANN_GROWTH", $D187,,,,  "USD")</f>
        <v>28.491199999999999</v>
      </c>
      <c r="AB187">
        <f>_xll.ciqfunctions.udf.CIQ($B187, "IQ_DA", $D187,,,,  "USD")</f>
        <v>0</v>
      </c>
      <c r="AC187">
        <f>_xll.ciqfunctions.udf.CIQ($B187, "IQ_NET_INTEREST_EXP",$D187,,,,  "USD")</f>
        <v>306.00752999999997</v>
      </c>
      <c r="AD187">
        <f>_xll.ciqfunctions.udf.CIQ($B187, "IQ_NET_WORKING_CAP",$D187,,,,  "USD")</f>
        <v>17156.019680000001</v>
      </c>
      <c r="AE187">
        <f>_xll.ciqfunctions.udf.CIQ($B187, "IQ_CAPEX",$D187,,,,  "USD")</f>
        <v>-883.21091000000001</v>
      </c>
      <c r="AF187" s="1" t="str">
        <f>_xll.ciqfunctions.udf.CIQ($B187, "IQ_CEO_NAME", $D187,,,,  "USD")</f>
        <v>Nakanishi, Katsuya</v>
      </c>
      <c r="AG187">
        <f>_xll.ciqfunctions.udf.CIQ($B187, "IQ_INC_TAX",$D187,,,,  "USD")</f>
        <v>512.21498999999994</v>
      </c>
      <c r="AH187">
        <f>_xll.ciqfunctions.udf.CIQ($B187, "IQ_EFFECT_TAX_RATE",$D187,,,,  "USD")</f>
        <v>22.709099999999999</v>
      </c>
    </row>
    <row r="188" spans="1:34" x14ac:dyDescent="0.25">
      <c r="A188" t="str">
        <f>_xll.ciqfunctions.udf.CIQ(B188,"IQ_COMPANY_NAME",A$1)</f>
        <v>Mitsubishi Corporation</v>
      </c>
      <c r="B188" s="3" t="s">
        <v>4</v>
      </c>
      <c r="C188" s="1" t="str">
        <f>_xll.ciqfunctions.udf.CIQ($B188, "IQ_INDUSTRY",$D188,,,, "USD")</f>
        <v>Trading Companies and Distributors</v>
      </c>
      <c r="D188" s="2" t="str">
        <f t="shared" si="1"/>
        <v>CQ22021</v>
      </c>
      <c r="E188" s="1">
        <f>_xll.ciqfunctions.udf.CIQ($B188, "IQ_TOTAL_REV", $D188,,,, "USD")</f>
        <v>34185.137900000002</v>
      </c>
      <c r="F188" s="1">
        <f>_xll.ciqfunctions.udf.CIQ($B188, "IQ_NI",$D188,,,,  "USD")</f>
        <v>1690.2032300000001</v>
      </c>
      <c r="G188" s="1">
        <f>_xll.ciqfunctions.udf.CIQ($B188, "IQ_CASH_EQUIV", $D188,,,,  "USD")</f>
        <v>12193.987450000001</v>
      </c>
      <c r="H188" s="1">
        <f>_xll.ciqfunctions.udf.CIQ($B188, "IQ_CASH_ST_INVEST", $D188,,,,  "USD")</f>
        <v>13698.81727</v>
      </c>
      <c r="I188" s="1">
        <f>_xll.ciqfunctions.udf.CIQ($B188, "IQ_TOTAL_CA", $D188,,,,  "USD")</f>
        <v>66868.041140000001</v>
      </c>
      <c r="J188" s="1">
        <f>_xll.ciqfunctions.udf.CIQ($B188, "IQ_TOTAL_ASSETS",$D188,,,,  "USD")</f>
        <v>172515.92517</v>
      </c>
      <c r="K188" s="1">
        <f>_xll.ciqfunctions.udf.CIQ($B188, "IQ_TOTAL_CL", $D188,,,,  "USD")</f>
        <v>51441.129569999997</v>
      </c>
      <c r="L188" s="1">
        <f>_xll.ciqfunctions.udf.CIQ($B188, "IQ_TOTAL_LIAB", $D188,,,,  "USD")</f>
        <v>112313.05464</v>
      </c>
      <c r="M188" s="1">
        <f>_xll.ciqfunctions.udf.CIQ($B188, "IQ_PREF_EQUITY",$D188,,,,  "USD")</f>
        <v>0</v>
      </c>
      <c r="N188" s="1">
        <f>_xll.ciqfunctions.udf.CIQ($B188, "IQ_TOTAL_COMMON_EQUITY",$D188,,,,  "USD")</f>
        <v>52004.656790000001</v>
      </c>
      <c r="O188" s="1">
        <f>_xll.ciqfunctions.udf.CIQ($B188, "IQ_APIC", $D188,,,,  "USD")</f>
        <v>2064.8968399999999</v>
      </c>
      <c r="P188" s="1">
        <f>_xll.ciqfunctions.udf.CIQ($B188, "IQ_TOTAL_ASSETS", $D188,,,,  "USD")</f>
        <v>172515.92517</v>
      </c>
      <c r="Q188" s="1">
        <f>_xll.ciqfunctions.udf.CIQ($B188, "IQ_RE", $D188,,,,  "USD")</f>
        <v>40740.482960000001</v>
      </c>
      <c r="R188" s="1">
        <f>_xll.ciqfunctions.udf.CIQ($B188, "IQ_TOTAL_EQUITY", $D188,,,,  "USD")</f>
        <v>60202.87053</v>
      </c>
      <c r="S188" s="1">
        <f>_xll.ciqfunctions.udf.CIQ($B188, "IQ_TOTAL_OUTSTANDING_FILING_DATE", $D188,,,,  "USD")</f>
        <v>1476.1946800000001</v>
      </c>
      <c r="T188" s="1">
        <f>_xll.ciqfunctions.udf.CIQ($B188, "IQ_TOTAL_DEBT", $D188,,,,  "USD")</f>
        <v>66500.880680000002</v>
      </c>
      <c r="U188" s="1">
        <f>_xll.ciqfunctions.udf.CIQ($B188, "IQ_PREF_DIV_OTHER",$D188,,,,  "USD")</f>
        <v>0</v>
      </c>
      <c r="V188" s="1">
        <f>_xll.ciqfunctions.udf.CIQ($B188, "IQ_COGS",$D188,,,,  "USD")</f>
        <v>30386.605019999999</v>
      </c>
      <c r="W188" s="1">
        <f>_xll.ciqfunctions.udf.CIQ($B188, "IQ_AP",$D188,,,,  "USD")</f>
        <v>24651.96891</v>
      </c>
      <c r="X188" s="1">
        <f>_xll.ciqfunctions.udf.CIQ($B188, "IQ_AR", $D188,,,,  "USD")</f>
        <v>30210.260590000002</v>
      </c>
      <c r="Y188" s="1">
        <f>_xll.ciqfunctions.udf.CIQ($B188, "IQ_INVENTORY", $D188,,,,  "USD")</f>
        <v>12778.32999</v>
      </c>
      <c r="Z188">
        <f>_xll.ciqfunctions.udf.CIQ($B188, "IQ_SGA", $D188,,,,  "USD")</f>
        <v>3056.3634299999999</v>
      </c>
      <c r="AA188">
        <f>_xll.ciqfunctions.udf.CIQ($B188, "IQ_TOTAL_REV_1YR_ANN_GROWTH", $D188,,,,  "USD")</f>
        <v>42.223799999999997</v>
      </c>
      <c r="AB188">
        <f>_xll.ciqfunctions.udf.CIQ($B188, "IQ_DA", $D188,,,,  "USD")</f>
        <v>0</v>
      </c>
      <c r="AC188">
        <f>_xll.ciqfunctions.udf.CIQ($B188, "IQ_NET_INTEREST_EXP",$D188,,,,  "USD")</f>
        <v>325.80916999999999</v>
      </c>
      <c r="AD188">
        <f>_xll.ciqfunctions.udf.CIQ($B188, "IQ_NET_WORKING_CAP",$D188,,,,  "USD")</f>
        <v>17128.378489999999</v>
      </c>
      <c r="AE188">
        <f>_xll.ciqfunctions.udf.CIQ($B188, "IQ_CAPEX",$D188,,,,  "USD")</f>
        <v>-744.82767999999999</v>
      </c>
      <c r="AF188" s="1" t="str">
        <f>_xll.ciqfunctions.udf.CIQ($B188, "IQ_CEO_NAME", $D188,,,,  "USD")</f>
        <v>Nakanishi, Katsuya</v>
      </c>
      <c r="AG188">
        <f>_xll.ciqfunctions.udf.CIQ($B188, "IQ_INC_TAX",$D188,,,,  "USD")</f>
        <v>440.88810000000001</v>
      </c>
      <c r="AH188">
        <f>_xll.ciqfunctions.udf.CIQ($B188, "IQ_EFFECT_TAX_RATE",$D188,,,,  "USD")</f>
        <v>19.7469</v>
      </c>
    </row>
    <row r="189" spans="1:34" x14ac:dyDescent="0.25">
      <c r="A189" t="str">
        <f>_xll.ciqfunctions.udf.CIQ(B189,"IQ_COMPANY_NAME",A$1)</f>
        <v>Mitsubishi Corporation</v>
      </c>
      <c r="B189" s="3" t="s">
        <v>4</v>
      </c>
      <c r="C189" s="1" t="str">
        <f>_xll.ciqfunctions.udf.CIQ($B189, "IQ_INDUSTRY",$D189,,,, "USD")</f>
        <v>Trading Companies and Distributors</v>
      </c>
      <c r="D189" s="2" t="str">
        <f t="shared" si="1"/>
        <v>CQ12021</v>
      </c>
      <c r="E189" s="1">
        <f>_xll.ciqfunctions.udf.CIQ($B189, "IQ_TOTAL_REV", $D189,,,, "USD")</f>
        <v>34123.138279999999</v>
      </c>
      <c r="F189" s="1">
        <f>_xll.ciqfunctions.udf.CIQ($B189, "IQ_NI",$D189,,,,  "USD")</f>
        <v>30.77786</v>
      </c>
      <c r="G189" s="1">
        <f>_xll.ciqfunctions.udf.CIQ($B189, "IQ_CASH_EQUIV", $D189,,,,  "USD")</f>
        <v>11915.33368</v>
      </c>
      <c r="H189" s="1">
        <f>_xll.ciqfunctions.udf.CIQ($B189, "IQ_CASH_ST_INVEST", $D189,,,,  "USD")</f>
        <v>13391.67613</v>
      </c>
      <c r="I189" s="1">
        <f>_xll.ciqfunctions.udf.CIQ($B189, "IQ_TOTAL_CA", $D189,,,,  "USD")</f>
        <v>64222.035860000004</v>
      </c>
      <c r="J189" s="1">
        <f>_xll.ciqfunctions.udf.CIQ($B189, "IQ_TOTAL_ASSETS",$D189,,,,  "USD")</f>
        <v>168491.31414999999</v>
      </c>
      <c r="K189" s="1">
        <f>_xll.ciqfunctions.udf.CIQ($B189, "IQ_TOTAL_CL", $D189,,,,  "USD")</f>
        <v>48555.456720000002</v>
      </c>
      <c r="L189" s="1">
        <f>_xll.ciqfunctions.udf.CIQ($B189, "IQ_TOTAL_LIAB", $D189,,,,  "USD")</f>
        <v>109373.32982</v>
      </c>
      <c r="M189" s="1">
        <f>_xll.ciqfunctions.udf.CIQ($B189, "IQ_PREF_EQUITY",$D189,,,,  "USD")</f>
        <v>0</v>
      </c>
      <c r="N189" s="1">
        <f>_xll.ciqfunctions.udf.CIQ($B189, "IQ_TOTAL_COMMON_EQUITY",$D189,,,,  "USD")</f>
        <v>50756.76051</v>
      </c>
      <c r="O189" s="1">
        <f>_xll.ciqfunctions.udf.CIQ($B189, "IQ_APIC", $D189,,,,  "USD")</f>
        <v>2066.4924500000002</v>
      </c>
      <c r="P189" s="1">
        <f>_xll.ciqfunctions.udf.CIQ($B189, "IQ_TOTAL_ASSETS", $D189,,,,  "USD")</f>
        <v>168491.31414999999</v>
      </c>
      <c r="Q189" s="1">
        <f>_xll.ciqfunctions.udf.CIQ($B189, "IQ_RE", $D189,,,,  "USD")</f>
        <v>39988.724719999998</v>
      </c>
      <c r="R189" s="1">
        <f>_xll.ciqfunctions.udf.CIQ($B189, "IQ_TOTAL_EQUITY", $D189,,,,  "USD")</f>
        <v>59117.984329999999</v>
      </c>
      <c r="S189" s="1">
        <f>_xll.ciqfunctions.udf.CIQ($B189, "IQ_TOTAL_OUTSTANDING_FILING_DATE", $D189,,,,  "USD")</f>
        <v>1476.10509</v>
      </c>
      <c r="T189" s="1">
        <f>_xll.ciqfunctions.udf.CIQ($B189, "IQ_TOTAL_DEBT", $D189,,,,  "USD")</f>
        <v>64960.04434</v>
      </c>
      <c r="U189" s="1">
        <f>_xll.ciqfunctions.udf.CIQ($B189, "IQ_PREF_DIV_OTHER",$D189,,,,  "USD")</f>
        <v>0</v>
      </c>
      <c r="V189" s="1">
        <f>_xll.ciqfunctions.udf.CIQ($B189, "IQ_COGS",$D189,,,,  "USD")</f>
        <v>30149.766039999999</v>
      </c>
      <c r="W189" s="1">
        <f>_xll.ciqfunctions.udf.CIQ($B189, "IQ_AP",$D189,,,,  "USD")</f>
        <v>24096.601050000001</v>
      </c>
      <c r="X189" s="1">
        <f>_xll.ciqfunctions.udf.CIQ($B189, "IQ_AR", $D189,,,,  "USD")</f>
        <v>27894.031370000001</v>
      </c>
      <c r="Y189" s="1">
        <f>_xll.ciqfunctions.udf.CIQ($B189, "IQ_INVENTORY", $D189,,,,  "USD")</f>
        <v>12195.960080000001</v>
      </c>
      <c r="Z189">
        <f>_xll.ciqfunctions.udf.CIQ($B189, "IQ_SGA", $D189,,,,  "USD")</f>
        <v>3326.44958</v>
      </c>
      <c r="AA189">
        <f>_xll.ciqfunctions.udf.CIQ($B189, "IQ_TOTAL_REV_1YR_ANN_GROWTH", $D189,,,,  "USD")</f>
        <v>12.648400000000001</v>
      </c>
      <c r="AB189">
        <f>_xll.ciqfunctions.udf.CIQ($B189, "IQ_DA", $D189,,,,  "USD")</f>
        <v>4.2586300000000001</v>
      </c>
      <c r="AC189">
        <f>_xll.ciqfunctions.udf.CIQ($B189, "IQ_NET_INTEREST_EXP",$D189,,,,  "USD")</f>
        <v>221.33111</v>
      </c>
      <c r="AD189">
        <f>_xll.ciqfunctions.udf.CIQ($B189, "IQ_NET_WORKING_CAP",$D189,,,,  "USD")</f>
        <v>15819.51</v>
      </c>
      <c r="AE189">
        <f>_xll.ciqfunctions.udf.CIQ($B189, "IQ_CAPEX",$D189,,,,  "USD")</f>
        <v>-796.46289000000002</v>
      </c>
      <c r="AF189" s="1" t="str">
        <f>_xll.ciqfunctions.udf.CIQ($B189, "IQ_CEO_NAME", $D189,,,,  "USD")</f>
        <v>Nakanishi, Katsuya</v>
      </c>
      <c r="AG189">
        <f>_xll.ciqfunctions.udf.CIQ($B189, "IQ_INC_TAX",$D189,,,,  "USD")</f>
        <v>286.62103000000002</v>
      </c>
      <c r="AH189" t="str">
        <f>_xll.ciqfunctions.udf.CIQ($B189, "IQ_EFFECT_TAX_RATE",$D189,,,,  "USD")</f>
        <v>NM</v>
      </c>
    </row>
    <row r="190" spans="1:34" x14ac:dyDescent="0.25">
      <c r="A190" t="str">
        <f>_xll.ciqfunctions.udf.CIQ(B190,"IQ_COMPANY_NAME",A$1)</f>
        <v>Mitsubishi Corporation</v>
      </c>
      <c r="B190" s="3" t="s">
        <v>4</v>
      </c>
      <c r="C190" s="1" t="str">
        <f>_xll.ciqfunctions.udf.CIQ($B190, "IQ_INDUSTRY",$D190,,,, "USD")</f>
        <v>Trading Companies and Distributors</v>
      </c>
      <c r="D190" s="2" t="str">
        <f t="shared" si="1"/>
        <v>CQ42020</v>
      </c>
      <c r="E190" s="1">
        <f>_xll.ciqfunctions.udf.CIQ($B190, "IQ_TOTAL_REV", $D190,,,, "USD")</f>
        <v>32770.925499999998</v>
      </c>
      <c r="F190" s="1">
        <f>_xll.ciqfunctions.udf.CIQ($B190, "IQ_NI",$D190,,,,  "USD")</f>
        <v>798.96709999999996</v>
      </c>
      <c r="G190" s="1">
        <f>_xll.ciqfunctions.udf.CIQ($B190, "IQ_CASH_EQUIV", $D190,,,,  "USD")</f>
        <v>15007.08245</v>
      </c>
      <c r="H190" s="1">
        <f>_xll.ciqfunctions.udf.CIQ($B190, "IQ_CASH_ST_INVEST", $D190,,,,  "USD")</f>
        <v>16486.914199999999</v>
      </c>
      <c r="I190" s="1">
        <f>_xll.ciqfunctions.udf.CIQ($B190, "IQ_TOTAL_CA", $D190,,,,  "USD")</f>
        <v>69449.492819999999</v>
      </c>
      <c r="J190" s="1">
        <f>_xll.ciqfunctions.udf.CIQ($B190, "IQ_TOTAL_ASSETS",$D190,,,,  "USD")</f>
        <v>179757.36623000001</v>
      </c>
      <c r="K190" s="1">
        <f>_xll.ciqfunctions.udf.CIQ($B190, "IQ_TOTAL_CL", $D190,,,,  "USD")</f>
        <v>54195.256600000001</v>
      </c>
      <c r="L190" s="1">
        <f>_xll.ciqfunctions.udf.CIQ($B190, "IQ_TOTAL_LIAB", $D190,,,,  "USD")</f>
        <v>118754.83899</v>
      </c>
      <c r="M190" s="1">
        <f>_xll.ciqfunctions.udf.CIQ($B190, "IQ_PREF_EQUITY",$D190,,,,  "USD")</f>
        <v>0</v>
      </c>
      <c r="N190" s="1">
        <f>_xll.ciqfunctions.udf.CIQ($B190, "IQ_TOTAL_COMMON_EQUITY",$D190,,,,  "USD")</f>
        <v>51497.648959999999</v>
      </c>
      <c r="O190" s="1">
        <f>_xll.ciqfunctions.udf.CIQ($B190, "IQ_APIC", $D190,,,,  "USD")</f>
        <v>2219.3358400000002</v>
      </c>
      <c r="P190" s="1">
        <f>_xll.ciqfunctions.udf.CIQ($B190, "IQ_TOTAL_ASSETS", $D190,,,,  "USD")</f>
        <v>179757.36623000001</v>
      </c>
      <c r="Q190" s="1">
        <f>_xll.ciqfunctions.udf.CIQ($B190, "IQ_RE", $D190,,,,  "USD")</f>
        <v>42431.791270000002</v>
      </c>
      <c r="R190" s="1">
        <f>_xll.ciqfunctions.udf.CIQ($B190, "IQ_TOTAL_EQUITY", $D190,,,,  "USD")</f>
        <v>61002.527240000003</v>
      </c>
      <c r="S190" s="1">
        <f>_xll.ciqfunctions.udf.CIQ($B190, "IQ_TOTAL_OUTSTANDING_FILING_DATE", $D190,,,,  "USD")</f>
        <v>1475.9355800000001</v>
      </c>
      <c r="T190" s="1">
        <f>_xll.ciqfunctions.udf.CIQ($B190, "IQ_TOTAL_DEBT", $D190,,,,  "USD")</f>
        <v>71297.448820000005</v>
      </c>
      <c r="U190" s="1">
        <f>_xll.ciqfunctions.udf.CIQ($B190, "IQ_PREF_DIV_OTHER",$D190,,,,  "USD")</f>
        <v>0</v>
      </c>
      <c r="V190" s="1">
        <f>_xll.ciqfunctions.udf.CIQ($B190, "IQ_COGS",$D190,,,,  "USD")</f>
        <v>28835.194500000001</v>
      </c>
      <c r="W190" s="1">
        <f>_xll.ciqfunctions.udf.CIQ($B190, "IQ_AP",$D190,,,,  "USD")</f>
        <v>27474.288789999999</v>
      </c>
      <c r="X190" s="1">
        <f>_xll.ciqfunctions.udf.CIQ($B190, "IQ_AR", $D190,,,,  "USD")</f>
        <v>31226.999260000001</v>
      </c>
      <c r="Y190" s="1">
        <f>_xll.ciqfunctions.udf.CIQ($B190, "IQ_INVENTORY", $D190,,,,  "USD")</f>
        <v>12982.655860000001</v>
      </c>
      <c r="Z190">
        <f>_xll.ciqfunctions.udf.CIQ($B190, "IQ_SGA", $D190,,,,  "USD")</f>
        <v>3312.3915099999999</v>
      </c>
      <c r="AA190">
        <f>_xll.ciqfunctions.udf.CIQ($B190, "IQ_TOTAL_REV_1YR_ANN_GROWTH", $D190,,,,  "USD")</f>
        <v>-8.7279</v>
      </c>
      <c r="AB190">
        <f>_xll.ciqfunctions.udf.CIQ($B190, "IQ_DA", $D190,,,,  "USD")</f>
        <v>0</v>
      </c>
      <c r="AC190">
        <f>_xll.ciqfunctions.udf.CIQ($B190, "IQ_NET_INTEREST_EXP",$D190,,,,  "USD")</f>
        <v>267.06520999999998</v>
      </c>
      <c r="AD190">
        <f>_xll.ciqfunctions.udf.CIQ($B190, "IQ_NET_WORKING_CAP",$D190,,,,  "USD")</f>
        <v>15159.785260000001</v>
      </c>
      <c r="AE190">
        <f>_xll.ciqfunctions.udf.CIQ($B190, "IQ_CAPEX",$D190,,,,  "USD")</f>
        <v>-1035.50144</v>
      </c>
      <c r="AF190" s="1" t="str">
        <f>_xll.ciqfunctions.udf.CIQ($B190, "IQ_CEO_NAME", $D190,,,,  "USD")</f>
        <v>Nakanishi, Katsuya</v>
      </c>
      <c r="AG190">
        <f>_xll.ciqfunctions.udf.CIQ($B190, "IQ_INC_TAX",$D190,,,,  "USD")</f>
        <v>470.09406999999999</v>
      </c>
      <c r="AH190">
        <f>_xll.ciqfunctions.udf.CIQ($B190, "IQ_EFFECT_TAX_RATE",$D190,,,,  "USD")</f>
        <v>32.378900000000002</v>
      </c>
    </row>
    <row r="191" spans="1:34" x14ac:dyDescent="0.25">
      <c r="A191" t="str">
        <f>_xll.ciqfunctions.udf.CIQ(B191,"IQ_COMPANY_NAME",A$1)</f>
        <v>Mitsubishi Corporation</v>
      </c>
      <c r="B191" s="3" t="s">
        <v>4</v>
      </c>
      <c r="C191" s="1" t="str">
        <f>_xll.ciqfunctions.udf.CIQ($B191, "IQ_INDUSTRY",$D191,,,, "USD")</f>
        <v>Trading Companies and Distributors</v>
      </c>
      <c r="D191" s="2" t="str">
        <f t="shared" ref="D191:D254" si="2">D131</f>
        <v>CQ32020</v>
      </c>
      <c r="E191" s="1">
        <f>_xll.ciqfunctions.udf.CIQ($B191, "IQ_TOTAL_REV", $D191,,,, "USD")</f>
        <v>29021.085179999998</v>
      </c>
      <c r="F191" s="1">
        <f>_xll.ciqfunctions.udf.CIQ($B191, "IQ_NI",$D191,,,,  "USD")</f>
        <v>474.30596000000003</v>
      </c>
      <c r="G191" s="1">
        <f>_xll.ciqfunctions.udf.CIQ($B191, "IQ_CASH_EQUIV", $D191,,,,  "USD")</f>
        <v>14580.16296</v>
      </c>
      <c r="H191" s="1">
        <f>_xll.ciqfunctions.udf.CIQ($B191, "IQ_CASH_ST_INVEST", $D191,,,,  "USD")</f>
        <v>15902.087219999999</v>
      </c>
      <c r="I191" s="1">
        <f>_xll.ciqfunctions.udf.CIQ($B191, "IQ_TOTAL_CA", $D191,,,,  "USD")</f>
        <v>61957.721279999998</v>
      </c>
      <c r="J191" s="1">
        <f>_xll.ciqfunctions.udf.CIQ($B191, "IQ_TOTAL_ASSETS",$D191,,,,  "USD")</f>
        <v>168754.1281</v>
      </c>
      <c r="K191" s="1">
        <f>_xll.ciqfunctions.udf.CIQ($B191, "IQ_TOTAL_CL", $D191,,,,  "USD")</f>
        <v>46504.558879999997</v>
      </c>
      <c r="L191" s="1">
        <f>_xll.ciqfunctions.udf.CIQ($B191, "IQ_TOTAL_LIAB", $D191,,,,  "USD")</f>
        <v>109675.64481</v>
      </c>
      <c r="M191" s="1">
        <f>_xll.ciqfunctions.udf.CIQ($B191, "IQ_PREF_EQUITY",$D191,,,,  "USD")</f>
        <v>0</v>
      </c>
      <c r="N191" s="1">
        <f>_xll.ciqfunctions.udf.CIQ($B191, "IQ_TOTAL_COMMON_EQUITY",$D191,,,,  "USD")</f>
        <v>49754.207970000003</v>
      </c>
      <c r="O191" s="1">
        <f>_xll.ciqfunctions.udf.CIQ($B191, "IQ_APIC", $D191,,,,  "USD")</f>
        <v>2168.9168</v>
      </c>
      <c r="P191" s="1">
        <f>_xll.ciqfunctions.udf.CIQ($B191, "IQ_TOTAL_ASSETS", $D191,,,,  "USD")</f>
        <v>168754.1281</v>
      </c>
      <c r="Q191" s="1">
        <f>_xll.ciqfunctions.udf.CIQ($B191, "IQ_RE", $D191,,,,  "USD")</f>
        <v>41568.23472</v>
      </c>
      <c r="R191" s="1">
        <f>_xll.ciqfunctions.udf.CIQ($B191, "IQ_TOTAL_EQUITY", $D191,,,,  "USD")</f>
        <v>59078.483289999996</v>
      </c>
      <c r="S191" s="1">
        <f>_xll.ciqfunctions.udf.CIQ($B191, "IQ_TOTAL_OUTSTANDING_FILING_DATE", $D191,,,,  "USD")</f>
        <v>1475.89607</v>
      </c>
      <c r="T191" s="1">
        <f>_xll.ciqfunctions.udf.CIQ($B191, "IQ_TOTAL_DEBT", $D191,,,,  "USD")</f>
        <v>69406.930300000007</v>
      </c>
      <c r="U191" s="1">
        <f>_xll.ciqfunctions.udf.CIQ($B191, "IQ_PREF_DIV_OTHER",$D191,,,,  "USD")</f>
        <v>0</v>
      </c>
      <c r="V191" s="1">
        <f>_xll.ciqfunctions.udf.CIQ($B191, "IQ_COGS",$D191,,,,  "USD")</f>
        <v>25403.840919999999</v>
      </c>
      <c r="W191" s="1">
        <f>_xll.ciqfunctions.udf.CIQ($B191, "IQ_AP",$D191,,,,  "USD")</f>
        <v>22488.79247</v>
      </c>
      <c r="X191" s="1">
        <f>_xll.ciqfunctions.udf.CIQ($B191, "IQ_AR", $D191,,,,  "USD")</f>
        <v>26728.808639999999</v>
      </c>
      <c r="Y191" s="1">
        <f>_xll.ciqfunctions.udf.CIQ($B191, "IQ_INVENTORY", $D191,,,,  "USD")</f>
        <v>12050.00339</v>
      </c>
      <c r="Z191">
        <f>_xll.ciqfunctions.udf.CIQ($B191, "IQ_SGA", $D191,,,,  "USD")</f>
        <v>3251.9909400000001</v>
      </c>
      <c r="AA191">
        <f>_xll.ciqfunctions.udf.CIQ($B191, "IQ_TOTAL_REV_1YR_ANN_GROWTH", $D191,,,,  "USD")</f>
        <v>-19.078800000000001</v>
      </c>
      <c r="AB191">
        <f>_xll.ciqfunctions.udf.CIQ($B191, "IQ_DA", $D191,,,,  "USD")</f>
        <v>0</v>
      </c>
      <c r="AC191">
        <f>_xll.ciqfunctions.udf.CIQ($B191, "IQ_NET_INTEREST_EXP",$D191,,,,  "USD")</f>
        <v>141.93340000000001</v>
      </c>
      <c r="AD191">
        <f>_xll.ciqfunctions.udf.CIQ($B191, "IQ_NET_WORKING_CAP",$D191,,,,  "USD")</f>
        <v>14574.10448</v>
      </c>
      <c r="AE191">
        <f>_xll.ciqfunctions.udf.CIQ($B191, "IQ_CAPEX",$D191,,,,  "USD")</f>
        <v>-904.74246000000005</v>
      </c>
      <c r="AF191" s="1" t="str">
        <f>_xll.ciqfunctions.udf.CIQ($B191, "IQ_CEO_NAME", $D191,,,,  "USD")</f>
        <v>Nakanishi, Katsuya</v>
      </c>
      <c r="AG191">
        <f>_xll.ciqfunctions.udf.CIQ($B191, "IQ_INC_TAX",$D191,,,,  "USD")</f>
        <v>240.0163</v>
      </c>
      <c r="AH191">
        <f>_xll.ciqfunctions.udf.CIQ($B191, "IQ_EFFECT_TAX_RATE",$D191,,,,  "USD")</f>
        <v>28.930700000000002</v>
      </c>
    </row>
    <row r="192" spans="1:34" x14ac:dyDescent="0.25">
      <c r="A192" t="str">
        <f>_xll.ciqfunctions.udf.CIQ(B192,"IQ_COMPANY_NAME",A$1)</f>
        <v>Mitsubishi Corporation</v>
      </c>
      <c r="B192" s="3" t="s">
        <v>4</v>
      </c>
      <c r="C192" s="1" t="str">
        <f>_xll.ciqfunctions.udf.CIQ($B192, "IQ_INDUSTRY",$D192,,,, "USD")</f>
        <v>Trading Companies and Distributors</v>
      </c>
      <c r="D192" s="2" t="str">
        <f t="shared" si="2"/>
        <v>CQ22020</v>
      </c>
      <c r="E192" s="1">
        <f>_xll.ciqfunctions.udf.CIQ($B192, "IQ_TOTAL_REV", $D192,,,, "USD")</f>
        <v>24743.607199999999</v>
      </c>
      <c r="F192" s="1">
        <f>_xll.ciqfunctions.udf.CIQ($B192, "IQ_NI",$D192,,,,  "USD")</f>
        <v>340.07404000000002</v>
      </c>
      <c r="G192" s="1">
        <f>_xll.ciqfunctions.udf.CIQ($B192, "IQ_CASH_EQUIV", $D192,,,,  "USD")</f>
        <v>13800.14516</v>
      </c>
      <c r="H192" s="1">
        <f>_xll.ciqfunctions.udf.CIQ($B192, "IQ_CASH_ST_INVEST", $D192,,,,  "USD")</f>
        <v>15218.296829999999</v>
      </c>
      <c r="I192" s="1">
        <f>_xll.ciqfunctions.udf.CIQ($B192, "IQ_TOTAL_CA", $D192,,,,  "USD")</f>
        <v>60729.536410000001</v>
      </c>
      <c r="J192" s="1">
        <f>_xll.ciqfunctions.udf.CIQ($B192, "IQ_TOTAL_ASSETS",$D192,,,,  "USD")</f>
        <v>165125.81820000001</v>
      </c>
      <c r="K192" s="1">
        <f>_xll.ciqfunctions.udf.CIQ($B192, "IQ_TOTAL_CL", $D192,,,,  "USD")</f>
        <v>45860.005389999998</v>
      </c>
      <c r="L192" s="1">
        <f>_xll.ciqfunctions.udf.CIQ($B192, "IQ_TOTAL_LIAB", $D192,,,,  "USD")</f>
        <v>107680.66174</v>
      </c>
      <c r="M192" s="1">
        <f>_xll.ciqfunctions.udf.CIQ($B192, "IQ_PREF_EQUITY",$D192,,,,  "USD")</f>
        <v>0</v>
      </c>
      <c r="N192" s="1">
        <f>_xll.ciqfunctions.udf.CIQ($B192, "IQ_TOTAL_COMMON_EQUITY",$D192,,,,  "USD")</f>
        <v>48374.972589999998</v>
      </c>
      <c r="O192" s="1">
        <f>_xll.ciqfunctions.udf.CIQ($B192, "IQ_APIC", $D192,,,,  "USD")</f>
        <v>2116.4625099999998</v>
      </c>
      <c r="P192" s="1">
        <f>_xll.ciqfunctions.udf.CIQ($B192, "IQ_TOTAL_ASSETS", $D192,,,,  "USD")</f>
        <v>165125.81820000001</v>
      </c>
      <c r="Q192" s="1">
        <f>_xll.ciqfunctions.udf.CIQ($B192, "IQ_RE", $D192,,,,  "USD")</f>
        <v>40202.973400000003</v>
      </c>
      <c r="R192" s="1">
        <f>_xll.ciqfunctions.udf.CIQ($B192, "IQ_TOTAL_EQUITY", $D192,,,,  "USD")</f>
        <v>57445.156459999998</v>
      </c>
      <c r="S192" s="1">
        <f>_xll.ciqfunctions.udf.CIQ($B192, "IQ_TOTAL_OUTSTANDING_FILING_DATE", $D192,,,,  "USD")</f>
        <v>1475.59638</v>
      </c>
      <c r="T192" s="1">
        <f>_xll.ciqfunctions.udf.CIQ($B192, "IQ_TOTAL_DEBT", $D192,,,,  "USD")</f>
        <v>69269.920530000003</v>
      </c>
      <c r="U192" s="1">
        <f>_xll.ciqfunctions.udf.CIQ($B192, "IQ_PREF_DIV_OTHER",$D192,,,,  "USD")</f>
        <v>0</v>
      </c>
      <c r="V192" s="1">
        <f>_xll.ciqfunctions.udf.CIQ($B192, "IQ_COGS",$D192,,,,  "USD")</f>
        <v>21221.181919999999</v>
      </c>
      <c r="W192" s="1">
        <f>_xll.ciqfunctions.udf.CIQ($B192, "IQ_AP",$D192,,,,  "USD")</f>
        <v>20985.158800000001</v>
      </c>
      <c r="X192" s="1">
        <f>_xll.ciqfunctions.udf.CIQ($B192, "IQ_AR", $D192,,,,  "USD")</f>
        <v>26170.37644</v>
      </c>
      <c r="Y192" s="1">
        <f>_xll.ciqfunctions.udf.CIQ($B192, "IQ_INVENTORY", $D192,,,,  "USD")</f>
        <v>11992.579449999999</v>
      </c>
      <c r="Z192">
        <f>_xll.ciqfunctions.udf.CIQ($B192, "IQ_SGA", $D192,,,,  "USD")</f>
        <v>3199.8090200000001</v>
      </c>
      <c r="AA192">
        <f>_xll.ciqfunctions.udf.CIQ($B192, "IQ_TOTAL_REV_1YR_ANN_GROWTH", $D192,,,,  "USD")</f>
        <v>-32.321199999999997</v>
      </c>
      <c r="AB192">
        <f>_xll.ciqfunctions.udf.CIQ($B192, "IQ_DA", $D192,,,,  "USD")</f>
        <v>0</v>
      </c>
      <c r="AC192">
        <f>_xll.ciqfunctions.udf.CIQ($B192, "IQ_NET_INTEREST_EXP",$D192,,,,  "USD")</f>
        <v>41.872680000000003</v>
      </c>
      <c r="AD192">
        <f>_xll.ciqfunctions.udf.CIQ($B192, "IQ_NET_WORKING_CAP",$D192,,,,  "USD")</f>
        <v>15771.57459</v>
      </c>
      <c r="AE192">
        <f>_xll.ciqfunctions.udf.CIQ($B192, "IQ_CAPEX",$D192,,,,  "USD")</f>
        <v>-914.60352</v>
      </c>
      <c r="AF192" s="1" t="str">
        <f>_xll.ciqfunctions.udf.CIQ($B192, "IQ_CEO_NAME", $D192,,,,  "USD")</f>
        <v>Nakanishi, Katsuya</v>
      </c>
      <c r="AG192">
        <f>_xll.ciqfunctions.udf.CIQ($B192, "IQ_INC_TAX",$D192,,,,  "USD")</f>
        <v>146.13694000000001</v>
      </c>
      <c r="AH192">
        <f>_xll.ciqfunctions.udf.CIQ($B192, "IQ_EFFECT_TAX_RATE",$D192,,,,  "USD")</f>
        <v>28.1447</v>
      </c>
    </row>
    <row r="193" spans="1:34" x14ac:dyDescent="0.25">
      <c r="A193" t="str">
        <f>_xll.ciqfunctions.udf.CIQ(B193,"IQ_COMPANY_NAME",A$1)</f>
        <v>Mitsubishi Corporation</v>
      </c>
      <c r="B193" s="3" t="s">
        <v>4</v>
      </c>
      <c r="C193" s="1" t="str">
        <f>_xll.ciqfunctions.udf.CIQ($B193, "IQ_INDUSTRY",$D193,,,, "USD")</f>
        <v>Trading Companies and Distributors</v>
      </c>
      <c r="D193" s="2" t="str">
        <f t="shared" si="2"/>
        <v>CQ12020</v>
      </c>
      <c r="E193" s="1">
        <f>_xll.ciqfunctions.udf.CIQ($B193, "IQ_TOTAL_REV", $D193,,,, "USD")</f>
        <v>31135.426479999998</v>
      </c>
      <c r="F193" s="1">
        <f>_xll.ciqfunctions.udf.CIQ($B193, "IQ_NI",$D193,,,,  "USD")</f>
        <v>1505.9665</v>
      </c>
      <c r="G193" s="1">
        <f>_xll.ciqfunctions.udf.CIQ($B193, "IQ_CASH_EQUIV", $D193,,,,  "USD")</f>
        <v>12293.563899999999</v>
      </c>
      <c r="H193" s="1">
        <f>_xll.ciqfunctions.udf.CIQ($B193, "IQ_CASH_ST_INVEST", $D193,,,,  "USD")</f>
        <v>13717.38509</v>
      </c>
      <c r="I193" s="1">
        <f>_xll.ciqfunctions.udf.CIQ($B193, "IQ_TOTAL_CA", $D193,,,,  "USD")</f>
        <v>64472.689460000001</v>
      </c>
      <c r="J193" s="1">
        <f>_xll.ciqfunctions.udf.CIQ($B193, "IQ_TOTAL_ASSETS",$D193,,,,  "USD")</f>
        <v>167593.77020999999</v>
      </c>
      <c r="K193" s="1">
        <f>_xll.ciqfunctions.udf.CIQ($B193, "IQ_TOTAL_CL", $D193,,,,  "USD")</f>
        <v>49685.612309999997</v>
      </c>
      <c r="L193" s="1">
        <f>_xll.ciqfunctions.udf.CIQ($B193, "IQ_TOTAL_LIAB", $D193,,,,  "USD")</f>
        <v>109817.01609</v>
      </c>
      <c r="M193" s="1">
        <f>_xll.ciqfunctions.udf.CIQ($B193, "IQ_PREF_EQUITY",$D193,,,,  "USD")</f>
        <v>0</v>
      </c>
      <c r="N193" s="1">
        <f>_xll.ciqfunctions.udf.CIQ($B193, "IQ_TOTAL_COMMON_EQUITY",$D193,,,,  "USD")</f>
        <v>48580.502690000001</v>
      </c>
      <c r="O193" s="1">
        <f>_xll.ciqfunctions.udf.CIQ($B193, "IQ_APIC", $D193,,,,  "USD")</f>
        <v>2120.3417300000001</v>
      </c>
      <c r="P193" s="1">
        <f>_xll.ciqfunctions.udf.CIQ($B193, "IQ_TOTAL_ASSETS", $D193,,,,  "USD")</f>
        <v>167593.77020999999</v>
      </c>
      <c r="Q193" s="1">
        <f>_xll.ciqfunctions.udf.CIQ($B193, "IQ_RE", $D193,,,,  "USD")</f>
        <v>43439.278299999998</v>
      </c>
      <c r="R193" s="1">
        <f>_xll.ciqfunctions.udf.CIQ($B193, "IQ_TOTAL_EQUITY", $D193,,,,  "USD")</f>
        <v>57776.754119999998</v>
      </c>
      <c r="S193" s="1">
        <f>_xll.ciqfunctions.udf.CIQ($B193, "IQ_TOTAL_OUTSTANDING_FILING_DATE", $D193,,,,  "USD")</f>
        <v>1484.4965099999999</v>
      </c>
      <c r="T193" s="1">
        <f>_xll.ciqfunctions.udf.CIQ($B193, "IQ_TOTAL_DEBT", $D193,,,,  "USD")</f>
        <v>67502.772689999998</v>
      </c>
      <c r="U193" s="1">
        <f>_xll.ciqfunctions.udf.CIQ($B193, "IQ_PREF_DIV_OTHER",$D193,,,,  "USD")</f>
        <v>0</v>
      </c>
      <c r="V193" s="1">
        <f>_xll.ciqfunctions.udf.CIQ($B193, "IQ_COGS",$D193,,,,  "USD")</f>
        <v>27103.549559999999</v>
      </c>
      <c r="W193" s="1">
        <f>_xll.ciqfunctions.udf.CIQ($B193, "IQ_AP",$D193,,,,  "USD")</f>
        <v>23670.6764</v>
      </c>
      <c r="X193" s="1">
        <f>_xll.ciqfunctions.udf.CIQ($B193, "IQ_AR", $D193,,,,  "USD")</f>
        <v>27497.045979999999</v>
      </c>
      <c r="Y193" s="1">
        <f>_xll.ciqfunctions.udf.CIQ($B193, "IQ_INVENTORY", $D193,,,,  "USD")</f>
        <v>12030.25094</v>
      </c>
      <c r="Z193">
        <f>_xll.ciqfunctions.udf.CIQ($B193, "IQ_SGA", $D193,,,,  "USD")</f>
        <v>3342.1685200000002</v>
      </c>
      <c r="AA193">
        <f>_xll.ciqfunctions.udf.CIQ($B193, "IQ_TOTAL_REV_1YR_ANN_GROWTH", $D193,,,,  "USD")</f>
        <v>-14.436299999999999</v>
      </c>
      <c r="AB193">
        <f>_xll.ciqfunctions.udf.CIQ($B193, "IQ_DA", $D193,,,,  "USD")</f>
        <v>8.2061700000000002</v>
      </c>
      <c r="AC193">
        <f>_xll.ciqfunctions.udf.CIQ($B193, "IQ_NET_INTEREST_EXP",$D193,,,,  "USD")</f>
        <v>161.66987</v>
      </c>
      <c r="AD193">
        <f>_xll.ciqfunctions.udf.CIQ($B193, "IQ_NET_WORKING_CAP",$D193,,,,  "USD")</f>
        <v>16669.300620000002</v>
      </c>
      <c r="AE193">
        <f>_xll.ciqfunctions.udf.CIQ($B193, "IQ_CAPEX",$D193,,,,  "USD")</f>
        <v>-777.37405999999999</v>
      </c>
      <c r="AF193" s="1" t="str">
        <f>_xll.ciqfunctions.udf.CIQ($B193, "IQ_CEO_NAME", $D193,,,,  "USD")</f>
        <v>Nakanishi, Katsuya</v>
      </c>
      <c r="AG193">
        <f>_xll.ciqfunctions.udf.CIQ($B193, "IQ_INC_TAX",$D193,,,,  "USD")</f>
        <v>-683.04495999999995</v>
      </c>
      <c r="AH193" t="str">
        <f>_xll.ciqfunctions.udf.CIQ($B193, "IQ_EFFECT_TAX_RATE",$D193,,,,  "USD")</f>
        <v>NM</v>
      </c>
    </row>
    <row r="194" spans="1:34" x14ac:dyDescent="0.25">
      <c r="A194" t="str">
        <f>_xll.ciqfunctions.udf.CIQ(B194,"IQ_COMPANY_NAME",A$1)</f>
        <v>Mitsubishi Corporation</v>
      </c>
      <c r="B194" s="3" t="s">
        <v>4</v>
      </c>
      <c r="C194" s="1" t="str">
        <f>_xll.ciqfunctions.udf.CIQ($B194, "IQ_INDUSTRY",$D194,,,, "USD")</f>
        <v>Trading Companies and Distributors</v>
      </c>
      <c r="D194" s="2" t="str">
        <f t="shared" si="2"/>
        <v>CQ42019</v>
      </c>
      <c r="E194" s="1">
        <f>_xll.ciqfunctions.udf.CIQ($B194, "IQ_TOTAL_REV", $D194,,,, "USD")</f>
        <v>34097.444759999998</v>
      </c>
      <c r="F194" s="1">
        <f>_xll.ciqfunctions.udf.CIQ($B194, "IQ_NI",$D194,,,,  "USD")</f>
        <v>1204.9375700000001</v>
      </c>
      <c r="G194" s="1">
        <f>_xll.ciqfunctions.udf.CIQ($B194, "IQ_CASH_EQUIV", $D194,,,,  "USD")</f>
        <v>12161.699360000001</v>
      </c>
      <c r="H194" s="1">
        <f>_xll.ciqfunctions.udf.CIQ($B194, "IQ_CASH_ST_INVEST", $D194,,,,  "USD")</f>
        <v>14288.745559999999</v>
      </c>
      <c r="I194" s="1">
        <f>_xll.ciqfunctions.udf.CIQ($B194, "IQ_TOTAL_CA", $D194,,,,  "USD")</f>
        <v>66879.947069999995</v>
      </c>
      <c r="J194" s="1">
        <f>_xll.ciqfunctions.udf.CIQ($B194, "IQ_TOTAL_ASSETS",$D194,,,,  "USD")</f>
        <v>167013.70131999999</v>
      </c>
      <c r="K194" s="1">
        <f>_xll.ciqfunctions.udf.CIQ($B194, "IQ_TOTAL_CL", $D194,,,,  "USD")</f>
        <v>52555.508580000002</v>
      </c>
      <c r="L194" s="1">
        <f>_xll.ciqfunctions.udf.CIQ($B194, "IQ_TOTAL_LIAB", $D194,,,,  "USD")</f>
        <v>107570.35997999999</v>
      </c>
      <c r="M194" s="1">
        <f>_xll.ciqfunctions.udf.CIQ($B194, "IQ_PREF_EQUITY",$D194,,,,  "USD")</f>
        <v>0</v>
      </c>
      <c r="N194" s="1">
        <f>_xll.ciqfunctions.udf.CIQ($B194, "IQ_TOTAL_COMMON_EQUITY",$D194,,,,  "USD")</f>
        <v>50701.141969999997</v>
      </c>
      <c r="O194" s="1">
        <f>_xll.ciqfunctions.udf.CIQ($B194, "IQ_APIC", $D194,,,,  "USD")</f>
        <v>2114.0443700000001</v>
      </c>
      <c r="P194" s="1">
        <f>_xll.ciqfunctions.udf.CIQ($B194, "IQ_TOTAL_ASSETS", $D194,,,,  "USD")</f>
        <v>167013.70131999999</v>
      </c>
      <c r="Q194" s="1">
        <f>_xll.ciqfunctions.udf.CIQ($B194, "IQ_RE", $D194,,,,  "USD")</f>
        <v>41770.963539999997</v>
      </c>
      <c r="R194" s="1">
        <f>_xll.ciqfunctions.udf.CIQ($B194, "IQ_TOTAL_EQUITY", $D194,,,,  "USD")</f>
        <v>59443.341339999999</v>
      </c>
      <c r="S194" s="1">
        <f>_xll.ciqfunctions.udf.CIQ($B194, "IQ_TOTAL_OUTSTANDING_FILING_DATE", $D194,,,,  "USD")</f>
        <v>1504.6665399999999</v>
      </c>
      <c r="T194" s="1">
        <f>_xll.ciqfunctions.udf.CIQ($B194, "IQ_TOTAL_DEBT", $D194,,,,  "USD")</f>
        <v>62970.794249999999</v>
      </c>
      <c r="U194" s="1">
        <f>_xll.ciqfunctions.udf.CIQ($B194, "IQ_PREF_DIV_OTHER",$D194,,,,  "USD")</f>
        <v>0</v>
      </c>
      <c r="V194" s="1">
        <f>_xll.ciqfunctions.udf.CIQ($B194, "IQ_COGS",$D194,,,,  "USD")</f>
        <v>29957.63596</v>
      </c>
      <c r="W194" s="1">
        <f>_xll.ciqfunctions.udf.CIQ($B194, "IQ_AP",$D194,,,,  "USD")</f>
        <v>27527.885409999999</v>
      </c>
      <c r="X194" s="1">
        <f>_xll.ciqfunctions.udf.CIQ($B194, "IQ_AR", $D194,,,,  "USD")</f>
        <v>32863.402589999998</v>
      </c>
      <c r="Y194" s="1">
        <f>_xll.ciqfunctions.udf.CIQ($B194, "IQ_INVENTORY", $D194,,,,  "USD")</f>
        <v>12654.112660000001</v>
      </c>
      <c r="Z194">
        <f>_xll.ciqfunctions.udf.CIQ($B194, "IQ_SGA", $D194,,,,  "USD")</f>
        <v>3318.31943</v>
      </c>
      <c r="AA194">
        <f>_xll.ciqfunctions.udf.CIQ($B194, "IQ_TOTAL_REV_1YR_ANN_GROWTH", $D194,,,,  "USD")</f>
        <v>-12.7072</v>
      </c>
      <c r="AB194">
        <f>_xll.ciqfunctions.udf.CIQ($B194, "IQ_DA", $D194,,,,  "USD")</f>
        <v>0</v>
      </c>
      <c r="AC194">
        <f>_xll.ciqfunctions.udf.CIQ($B194, "IQ_NET_INTEREST_EXP",$D194,,,,  "USD")</f>
        <v>334.33936999999997</v>
      </c>
      <c r="AD194">
        <f>_xll.ciqfunctions.udf.CIQ($B194, "IQ_NET_WORKING_CAP",$D194,,,,  "USD")</f>
        <v>16676.64733</v>
      </c>
      <c r="AE194">
        <f>_xll.ciqfunctions.udf.CIQ($B194, "IQ_CAPEX",$D194,,,,  "USD")</f>
        <v>-744.63778000000002</v>
      </c>
      <c r="AF194" s="1" t="str">
        <f>_xll.ciqfunctions.udf.CIQ($B194, "IQ_CEO_NAME", $D194,,,,  "USD")</f>
        <v>Nakanishi, Katsuya</v>
      </c>
      <c r="AG194">
        <f>_xll.ciqfunctions.udf.CIQ($B194, "IQ_INC_TAX",$D194,,,,  "USD")</f>
        <v>402.19182000000001</v>
      </c>
      <c r="AH194">
        <f>_xll.ciqfunctions.udf.CIQ($B194, "IQ_EFFECT_TAX_RATE",$D194,,,,  "USD")</f>
        <v>22.292000000000002</v>
      </c>
    </row>
    <row r="195" spans="1:34" x14ac:dyDescent="0.25">
      <c r="A195" t="str">
        <f>_xll.ciqfunctions.udf.CIQ(B195,"IQ_COMPANY_NAME",A$1)</f>
        <v>Mitsubishi Corporation</v>
      </c>
      <c r="B195" s="3" t="s">
        <v>4</v>
      </c>
      <c r="C195" s="1" t="str">
        <f>_xll.ciqfunctions.udf.CIQ($B195, "IQ_INDUSTRY",$D195,,,, "USD")</f>
        <v>Trading Companies and Distributors</v>
      </c>
      <c r="D195" s="2" t="str">
        <f t="shared" si="2"/>
        <v>CQ32019</v>
      </c>
      <c r="E195" s="1">
        <f>_xll.ciqfunctions.udf.CIQ($B195, "IQ_TOTAL_REV", $D195,,,, "USD")</f>
        <v>34993.755879999997</v>
      </c>
      <c r="F195" s="1">
        <f>_xll.ciqfunctions.udf.CIQ($B195, "IQ_NI",$D195,,,,  "USD")</f>
        <v>750.46488999999997</v>
      </c>
      <c r="G195" s="1">
        <f>_xll.ciqfunctions.udf.CIQ($B195, "IQ_CASH_EQUIV", $D195,,,,  "USD")</f>
        <v>11118.592479999999</v>
      </c>
      <c r="H195" s="1">
        <f>_xll.ciqfunctions.udf.CIQ($B195, "IQ_CASH_ST_INVEST", $D195,,,,  "USD")</f>
        <v>13096.75021</v>
      </c>
      <c r="I195" s="1">
        <f>_xll.ciqfunctions.udf.CIQ($B195, "IQ_TOTAL_CA", $D195,,,,  "USD")</f>
        <v>63089.220370000003</v>
      </c>
      <c r="J195" s="1">
        <f>_xll.ciqfunctions.udf.CIQ($B195, "IQ_TOTAL_ASSETS",$D195,,,,  "USD")</f>
        <v>162196.38876</v>
      </c>
      <c r="K195" s="1">
        <f>_xll.ciqfunctions.udf.CIQ($B195, "IQ_TOTAL_CL", $D195,,,,  "USD")</f>
        <v>49514.862910000003</v>
      </c>
      <c r="L195" s="1">
        <f>_xll.ciqfunctions.udf.CIQ($B195, "IQ_TOTAL_LIAB", $D195,,,,  "USD")</f>
        <v>103369.35934</v>
      </c>
      <c r="M195" s="1">
        <f>_xll.ciqfunctions.udf.CIQ($B195, "IQ_PREF_EQUITY",$D195,,,,  "USD")</f>
        <v>0</v>
      </c>
      <c r="N195" s="1">
        <f>_xll.ciqfunctions.udf.CIQ($B195, "IQ_TOTAL_COMMON_EQUITY",$D195,,,,  "USD")</f>
        <v>50163.295290000002</v>
      </c>
      <c r="O195" s="1">
        <f>_xll.ciqfunctions.udf.CIQ($B195, "IQ_APIC", $D195,,,,  "USD")</f>
        <v>2103.35547</v>
      </c>
      <c r="P195" s="1">
        <f>_xll.ciqfunctions.udf.CIQ($B195, "IQ_TOTAL_ASSETS", $D195,,,,  "USD")</f>
        <v>162196.38876</v>
      </c>
      <c r="Q195" s="1">
        <f>_xll.ciqfunctions.udf.CIQ($B195, "IQ_RE", $D195,,,,  "USD")</f>
        <v>41687.11262</v>
      </c>
      <c r="R195" s="1">
        <f>_xll.ciqfunctions.udf.CIQ($B195, "IQ_TOTAL_EQUITY", $D195,,,,  "USD")</f>
        <v>58827.029419999999</v>
      </c>
      <c r="S195" s="1">
        <f>_xll.ciqfunctions.udf.CIQ($B195, "IQ_TOTAL_OUTSTANDING_FILING_DATE", $D195,,,,  "USD")</f>
        <v>1526.7491500000001</v>
      </c>
      <c r="T195" s="1">
        <f>_xll.ciqfunctions.udf.CIQ($B195, "IQ_TOTAL_DEBT", $D195,,,,  "USD")</f>
        <v>61781.762880000002</v>
      </c>
      <c r="U195" s="1">
        <f>_xll.ciqfunctions.udf.CIQ($B195, "IQ_PREF_DIV_OTHER",$D195,,,,  "USD")</f>
        <v>0</v>
      </c>
      <c r="V195" s="1">
        <f>_xll.ciqfunctions.udf.CIQ($B195, "IQ_COGS",$D195,,,,  "USD")</f>
        <v>31115.382570000002</v>
      </c>
      <c r="W195" s="1">
        <f>_xll.ciqfunctions.udf.CIQ($B195, "IQ_AP",$D195,,,,  "USD")</f>
        <v>25458.697970000001</v>
      </c>
      <c r="X195" s="1">
        <f>_xll.ciqfunctions.udf.CIQ($B195, "IQ_AR", $D195,,,,  "USD")</f>
        <v>31432.81293</v>
      </c>
      <c r="Y195" s="1">
        <f>_xll.ciqfunctions.udf.CIQ($B195, "IQ_INVENTORY", $D195,,,,  "USD")</f>
        <v>11994.726930000001</v>
      </c>
      <c r="Z195">
        <f>_xll.ciqfunctions.udf.CIQ($B195, "IQ_SGA", $D195,,,,  "USD")</f>
        <v>3295.6251099999999</v>
      </c>
      <c r="AA195">
        <f>_xll.ciqfunctions.udf.CIQ($B195, "IQ_TOTAL_REV_1YR_ANN_GROWTH", $D195,,,,  "USD")</f>
        <v>-7.0114000000000001</v>
      </c>
      <c r="AB195">
        <f>_xll.ciqfunctions.udf.CIQ($B195, "IQ_DA", $D195,,,,  "USD")</f>
        <v>0</v>
      </c>
      <c r="AC195">
        <f>_xll.ciqfunctions.udf.CIQ($B195, "IQ_NET_INTEREST_EXP",$D195,,,,  "USD")</f>
        <v>160.90773999999999</v>
      </c>
      <c r="AD195">
        <f>_xll.ciqfunctions.udf.CIQ($B195, "IQ_NET_WORKING_CAP",$D195,,,,  "USD")</f>
        <v>16860.314969999999</v>
      </c>
      <c r="AE195">
        <f>_xll.ciqfunctions.udf.CIQ($B195, "IQ_CAPEX",$D195,,,,  "USD")</f>
        <v>-811.51417000000004</v>
      </c>
      <c r="AF195" s="1" t="str">
        <f>_xll.ciqfunctions.udf.CIQ($B195, "IQ_CEO_NAME", $D195,,,,  "USD")</f>
        <v>Nakanishi, Katsuya</v>
      </c>
      <c r="AG195">
        <f>_xll.ciqfunctions.udf.CIQ($B195, "IQ_INC_TAX",$D195,,,,  "USD")</f>
        <v>351.87293</v>
      </c>
      <c r="AH195">
        <f>_xll.ciqfunctions.udf.CIQ($B195, "IQ_EFFECT_TAX_RATE",$D195,,,,  "USD")</f>
        <v>28.422000000000001</v>
      </c>
    </row>
    <row r="196" spans="1:34" x14ac:dyDescent="0.25">
      <c r="A196" t="str">
        <f>_xll.ciqfunctions.udf.CIQ(B196,"IQ_COMPANY_NAME",A$1)</f>
        <v>Mitsubishi Corporation</v>
      </c>
      <c r="B196" s="3" t="s">
        <v>4</v>
      </c>
      <c r="C196" s="1" t="str">
        <f>_xll.ciqfunctions.udf.CIQ($B196, "IQ_INDUSTRY",$D196,,,, "USD")</f>
        <v>Trading Companies and Distributors</v>
      </c>
      <c r="D196" s="2" t="str">
        <f t="shared" si="2"/>
        <v>CQ22019</v>
      </c>
      <c r="E196" s="1">
        <f>_xll.ciqfunctions.udf.CIQ($B196, "IQ_TOTAL_REV", $D196,,,, "USD")</f>
        <v>36566.424639999997</v>
      </c>
      <c r="F196" s="1">
        <f>_xll.ciqfunctions.udf.CIQ($B196, "IQ_NI",$D196,,,,  "USD")</f>
        <v>1495.93175</v>
      </c>
      <c r="G196" s="1">
        <f>_xll.ciqfunctions.udf.CIQ($B196, "IQ_CASH_EQUIV", $D196,,,,  "USD")</f>
        <v>11209.71401</v>
      </c>
      <c r="H196" s="1">
        <f>_xll.ciqfunctions.udf.CIQ($B196, "IQ_CASH_ST_INVEST", $D196,,,,  "USD")</f>
        <v>13216.932119999999</v>
      </c>
      <c r="I196" s="1">
        <f>_xll.ciqfunctions.udf.CIQ($B196, "IQ_TOTAL_CA", $D196,,,,  "USD")</f>
        <v>65549.168650000007</v>
      </c>
      <c r="J196" s="1">
        <f>_xll.ciqfunctions.udf.CIQ($B196, "IQ_TOTAL_ASSETS",$D196,,,,  "USD")</f>
        <v>163672.94482</v>
      </c>
      <c r="K196" s="1">
        <f>_xll.ciqfunctions.udf.CIQ($B196, "IQ_TOTAL_CL", $D196,,,,  "USD")</f>
        <v>50752.786670000001</v>
      </c>
      <c r="L196" s="1">
        <f>_xll.ciqfunctions.udf.CIQ($B196, "IQ_TOTAL_LIAB", $D196,,,,  "USD")</f>
        <v>103921.66095999999</v>
      </c>
      <c r="M196" s="1">
        <f>_xll.ciqfunctions.udf.CIQ($B196, "IQ_PREF_EQUITY",$D196,,,,  "USD")</f>
        <v>0</v>
      </c>
      <c r="N196" s="1">
        <f>_xll.ciqfunctions.udf.CIQ($B196, "IQ_TOTAL_COMMON_EQUITY",$D196,,,,  "USD")</f>
        <v>51206.328450000001</v>
      </c>
      <c r="O196" s="1">
        <f>_xll.ciqfunctions.udf.CIQ($B196, "IQ_APIC", $D196,,,,  "USD")</f>
        <v>2104.70849</v>
      </c>
      <c r="P196" s="1">
        <f>_xll.ciqfunctions.udf.CIQ($B196, "IQ_TOTAL_ASSETS", $D196,,,,  "USD")</f>
        <v>163672.94482</v>
      </c>
      <c r="Q196" s="1">
        <f>_xll.ciqfunctions.udf.CIQ($B196, "IQ_RE", $D196,,,,  "USD")</f>
        <v>41029.633900000001</v>
      </c>
      <c r="R196" s="1">
        <f>_xll.ciqfunctions.udf.CIQ($B196, "IQ_TOTAL_EQUITY", $D196,,,,  "USD")</f>
        <v>59751.283860000003</v>
      </c>
      <c r="S196" s="1">
        <f>_xll.ciqfunctions.udf.CIQ($B196, "IQ_TOTAL_OUTSTANDING_FILING_DATE", $D196,,,,  "USD")</f>
        <v>1558.6721500000001</v>
      </c>
      <c r="T196" s="1">
        <f>_xll.ciqfunctions.udf.CIQ($B196, "IQ_TOTAL_DEBT", $D196,,,,  "USD")</f>
        <v>62962.843970000002</v>
      </c>
      <c r="U196" s="1">
        <f>_xll.ciqfunctions.udf.CIQ($B196, "IQ_PREF_DIV_OTHER",$D196,,,,  "USD")</f>
        <v>0</v>
      </c>
      <c r="V196" s="1">
        <f>_xll.ciqfunctions.udf.CIQ($B196, "IQ_COGS",$D196,,,,  "USD")</f>
        <v>32077.367630000001</v>
      </c>
      <c r="W196" s="1">
        <f>_xll.ciqfunctions.udf.CIQ($B196, "IQ_AP",$D196,,,,  "USD")</f>
        <v>26651.241440000002</v>
      </c>
      <c r="X196" s="1">
        <f>_xll.ciqfunctions.udf.CIQ($B196, "IQ_AR", $D196,,,,  "USD")</f>
        <v>34309.069680000001</v>
      </c>
      <c r="Y196" s="1">
        <f>_xll.ciqfunctions.udf.CIQ($B196, "IQ_INVENTORY", $D196,,,,  "USD")</f>
        <v>11501.108920000001</v>
      </c>
      <c r="Z196">
        <f>_xll.ciqfunctions.udf.CIQ($B196, "IQ_SGA", $D196,,,,  "USD")</f>
        <v>3291.2650899999999</v>
      </c>
      <c r="AA196">
        <f>_xll.ciqfunctions.udf.CIQ($B196, "IQ_TOTAL_REV_1YR_ANN_GROWTH", $D196,,,,  "USD")</f>
        <v>1.6991000000000001</v>
      </c>
      <c r="AB196">
        <f>_xll.ciqfunctions.udf.CIQ($B196, "IQ_DA", $D196,,,,  "USD")</f>
        <v>0</v>
      </c>
      <c r="AC196">
        <f>_xll.ciqfunctions.udf.CIQ($B196, "IQ_NET_INTEREST_EXP",$D196,,,,  "USD")</f>
        <v>297.96355</v>
      </c>
      <c r="AD196">
        <f>_xll.ciqfunctions.udf.CIQ($B196, "IQ_NET_WORKING_CAP",$D196,,,,  "USD")</f>
        <v>19796.020260000001</v>
      </c>
      <c r="AE196">
        <f>_xll.ciqfunctions.udf.CIQ($B196, "IQ_CAPEX",$D196,,,,  "USD")</f>
        <v>-683.98202000000003</v>
      </c>
      <c r="AF196" s="1" t="str">
        <f>_xll.ciqfunctions.udf.CIQ($B196, "IQ_CEO_NAME", $D196,,,,  "USD")</f>
        <v>Nakanishi, Katsuya</v>
      </c>
      <c r="AG196">
        <f>_xll.ciqfunctions.udf.CIQ($B196, "IQ_INC_TAX",$D196,,,,  "USD")</f>
        <v>449.65440999999998</v>
      </c>
      <c r="AH196">
        <f>_xll.ciqfunctions.udf.CIQ($B196, "IQ_EFFECT_TAX_RATE",$D196,,,,  "USD")</f>
        <v>21.770900000000001</v>
      </c>
    </row>
    <row r="197" spans="1:34" x14ac:dyDescent="0.25">
      <c r="A197" t="str">
        <f>_xll.ciqfunctions.udf.CIQ(B197,"IQ_COMPANY_NAME",A$1)</f>
        <v>Mitsubishi Corporation</v>
      </c>
      <c r="B197" s="3" t="s">
        <v>4</v>
      </c>
      <c r="C197" s="1" t="str">
        <f>_xll.ciqfunctions.udf.CIQ($B197, "IQ_INDUSTRY",$D197,,,, "USD")</f>
        <v>Trading Companies and Distributors</v>
      </c>
      <c r="D197" s="2" t="str">
        <f t="shared" si="2"/>
        <v>CQ12019</v>
      </c>
      <c r="E197" s="1">
        <f>_xll.ciqfunctions.udf.CIQ($B197, "IQ_TOTAL_REV", $D197,,,, "USD")</f>
        <v>35335.113080000003</v>
      </c>
      <c r="F197" s="1">
        <f>_xll.ciqfunctions.udf.CIQ($B197, "IQ_NI",$D197,,,,  "USD")</f>
        <v>1340.67318</v>
      </c>
      <c r="G197" s="1">
        <f>_xll.ciqfunctions.udf.CIQ($B197, "IQ_CASH_EQUIV", $D197,,,,  "USD")</f>
        <v>10473.62119</v>
      </c>
      <c r="H197" s="1">
        <f>_xll.ciqfunctions.udf.CIQ($B197, "IQ_CASH_ST_INVEST", $D197,,,,  "USD")</f>
        <v>12436.187690000001</v>
      </c>
      <c r="I197" s="1">
        <f>_xll.ciqfunctions.udf.CIQ($B197, "IQ_TOTAL_CA", $D197,,,,  "USD")</f>
        <v>63522.459929999997</v>
      </c>
      <c r="J197" s="1">
        <f>_xll.ciqfunctions.udf.CIQ($B197, "IQ_TOTAL_ASSETS",$D197,,,,  "USD")</f>
        <v>149199.52616000001</v>
      </c>
      <c r="K197" s="1">
        <f>_xll.ciqfunctions.udf.CIQ($B197, "IQ_TOTAL_CL", $D197,,,,  "USD")</f>
        <v>46509.176449999999</v>
      </c>
      <c r="L197" s="1">
        <f>_xll.ciqfunctions.udf.CIQ($B197, "IQ_TOTAL_LIAB", $D197,,,,  "USD")</f>
        <v>89304.933640000003</v>
      </c>
      <c r="M197" s="1">
        <f>_xll.ciqfunctions.udf.CIQ($B197, "IQ_PREF_EQUITY",$D197,,,,  "USD")</f>
        <v>0</v>
      </c>
      <c r="N197" s="1">
        <f>_xll.ciqfunctions.udf.CIQ($B197, "IQ_TOTAL_COMMON_EQUITY",$D197,,,,  "USD")</f>
        <v>51405.521390000002</v>
      </c>
      <c r="O197" s="1">
        <f>_xll.ciqfunctions.udf.CIQ($B197, "IQ_APIC", $D197,,,,  "USD")</f>
        <v>2060.64428</v>
      </c>
      <c r="P197" s="1">
        <f>_xll.ciqfunctions.udf.CIQ($B197, "IQ_TOTAL_ASSETS", $D197,,,,  "USD")</f>
        <v>149199.52616000001</v>
      </c>
      <c r="Q197" s="1">
        <f>_xll.ciqfunctions.udf.CIQ($B197, "IQ_RE", $D197,,,,  "USD")</f>
        <v>39318.932110000002</v>
      </c>
      <c r="R197" s="1">
        <f>_xll.ciqfunctions.udf.CIQ($B197, "IQ_TOTAL_EQUITY", $D197,,,,  "USD")</f>
        <v>59894.592519999998</v>
      </c>
      <c r="S197" s="1">
        <f>_xll.ciqfunctions.udf.CIQ($B197, "IQ_TOTAL_OUTSTANDING_FILING_DATE", $D197,,,,  "USD")</f>
        <v>1586.9772499999999</v>
      </c>
      <c r="T197" s="1">
        <f>_xll.ciqfunctions.udf.CIQ($B197, "IQ_TOTAL_DEBT", $D197,,,,  "USD")</f>
        <v>48527.893109999997</v>
      </c>
      <c r="U197" s="1">
        <f>_xll.ciqfunctions.udf.CIQ($B197, "IQ_PREF_DIV_OTHER",$D197,,,,  "USD")</f>
        <v>0</v>
      </c>
      <c r="V197" s="1">
        <f>_xll.ciqfunctions.udf.CIQ($B197, "IQ_COGS",$D197,,,,  "USD")</f>
        <v>31085.442599999998</v>
      </c>
      <c r="W197" s="1">
        <f>_xll.ciqfunctions.udf.CIQ($B197, "IQ_AP",$D197,,,,  "USD")</f>
        <v>25836.6024</v>
      </c>
      <c r="X197" s="1">
        <f>_xll.ciqfunctions.udf.CIQ($B197, "IQ_AR", $D197,,,,  "USD")</f>
        <v>31942.32372</v>
      </c>
      <c r="Y197" s="1">
        <f>_xll.ciqfunctions.udf.CIQ($B197, "IQ_INVENTORY", $D197,,,,  "USD")</f>
        <v>10953.361269999999</v>
      </c>
      <c r="Z197">
        <f>_xll.ciqfunctions.udf.CIQ($B197, "IQ_SGA", $D197,,,,  "USD")</f>
        <v>3211.31657</v>
      </c>
      <c r="AA197">
        <f>_xll.ciqfunctions.udf.CIQ($B197, "IQ_TOTAL_REV_1YR_ANN_GROWTH", $D197,,,,  "USD")</f>
        <v>107.892</v>
      </c>
      <c r="AB197">
        <f>_xll.ciqfunctions.udf.CIQ($B197, "IQ_DA", $D197,,,,  "USD")</f>
        <v>128.03898000000001</v>
      </c>
      <c r="AC197">
        <f>_xll.ciqfunctions.udf.CIQ($B197, "IQ_NET_INTEREST_EXP",$D197,,,,  "USD")</f>
        <v>200.86634000000001</v>
      </c>
      <c r="AD197">
        <f>_xll.ciqfunctions.udf.CIQ($B197, "IQ_NET_WORKING_CAP",$D197,,,,  "USD")</f>
        <v>18810.052670000001</v>
      </c>
      <c r="AE197">
        <f>_xll.ciqfunctions.udf.CIQ($B197, "IQ_CAPEX",$D197,,,,  "USD")</f>
        <v>-702.48170000000005</v>
      </c>
      <c r="AF197" s="1" t="str">
        <f>_xll.ciqfunctions.udf.CIQ($B197, "IQ_CEO_NAME", $D197,,,,  "USD")</f>
        <v>Nakanishi, Katsuya</v>
      </c>
      <c r="AG197">
        <f>_xll.ciqfunctions.udf.CIQ($B197, "IQ_INC_TAX",$D197,,,,  "USD")</f>
        <v>462.52141999999998</v>
      </c>
      <c r="AH197">
        <f>_xll.ciqfunctions.udf.CIQ($B197, "IQ_EFFECT_TAX_RATE",$D197,,,,  "USD")</f>
        <v>24.395099999999999</v>
      </c>
    </row>
    <row r="198" spans="1:34" x14ac:dyDescent="0.25">
      <c r="A198" t="str">
        <f>_xll.ciqfunctions.udf.CIQ(B198,"IQ_COMPANY_NAME",A$1)</f>
        <v>Mitsubishi Corporation</v>
      </c>
      <c r="B198" s="3" t="s">
        <v>4</v>
      </c>
      <c r="C198" s="1" t="str">
        <f>_xll.ciqfunctions.udf.CIQ($B198, "IQ_INDUSTRY",$D198,,,, "USD")</f>
        <v>Trading Companies and Distributors</v>
      </c>
      <c r="D198" s="2" t="str">
        <f t="shared" si="2"/>
        <v>CQ42018</v>
      </c>
      <c r="E198" s="1">
        <f>_xll.ciqfunctions.udf.CIQ($B198, "IQ_TOTAL_REV", $D198,,,, "USD")</f>
        <v>38691.436930000003</v>
      </c>
      <c r="F198" s="1">
        <f>_xll.ciqfunctions.udf.CIQ($B198, "IQ_NI",$D198,,,,  "USD")</f>
        <v>1211.0285799999999</v>
      </c>
      <c r="G198" s="1">
        <f>_xll.ciqfunctions.udf.CIQ($B198, "IQ_CASH_EQUIV", $D198,,,,  "USD")</f>
        <v>12284.07238</v>
      </c>
      <c r="H198" s="1">
        <f>_xll.ciqfunctions.udf.CIQ($B198, "IQ_CASH_ST_INVEST", $D198,,,,  "USD")</f>
        <v>13987.32171</v>
      </c>
      <c r="I198" s="1">
        <f>_xll.ciqfunctions.udf.CIQ($B198, "IQ_TOTAL_CA", $D198,,,,  "USD")</f>
        <v>66896.577539999998</v>
      </c>
      <c r="J198" s="1">
        <f>_xll.ciqfunctions.udf.CIQ($B198, "IQ_TOTAL_ASSETS",$D198,,,,  "USD")</f>
        <v>153188.6434</v>
      </c>
      <c r="K198" s="1">
        <f>_xll.ciqfunctions.udf.CIQ($B198, "IQ_TOTAL_CL", $D198,,,,  "USD")</f>
        <v>50597.338589999999</v>
      </c>
      <c r="L198" s="1">
        <f>_xll.ciqfunctions.udf.CIQ($B198, "IQ_TOTAL_LIAB", $D198,,,,  "USD")</f>
        <v>94117.641220000005</v>
      </c>
      <c r="M198" s="1">
        <f>_xll.ciqfunctions.udf.CIQ($B198, "IQ_PREF_EQUITY",$D198,,,,  "USD")</f>
        <v>0</v>
      </c>
      <c r="N198" s="1">
        <f>_xll.ciqfunctions.udf.CIQ($B198, "IQ_TOTAL_COMMON_EQUITY",$D198,,,,  "USD")</f>
        <v>50499.403030000001</v>
      </c>
      <c r="O198" s="1">
        <f>_xll.ciqfunctions.udf.CIQ($B198, "IQ_APIC", $D198,,,,  "USD")</f>
        <v>2087.9825000000001</v>
      </c>
      <c r="P198" s="1">
        <f>_xll.ciqfunctions.udf.CIQ($B198, "IQ_TOTAL_ASSETS", $D198,,,,  "USD")</f>
        <v>153188.6434</v>
      </c>
      <c r="Q198" s="1">
        <f>_xll.ciqfunctions.udf.CIQ($B198, "IQ_RE", $D198,,,,  "USD")</f>
        <v>38063.291279999998</v>
      </c>
      <c r="R198" s="1">
        <f>_xll.ciqfunctions.udf.CIQ($B198, "IQ_TOTAL_EQUITY", $D198,,,,  "USD")</f>
        <v>59071.002180000003</v>
      </c>
      <c r="S198" s="1">
        <f>_xll.ciqfunctions.udf.CIQ($B198, "IQ_TOTAL_OUTSTANDING_FILING_DATE", $D198,,,,  "USD")</f>
        <v>1586.54817</v>
      </c>
      <c r="T198" s="1">
        <f>_xll.ciqfunctions.udf.CIQ($B198, "IQ_TOTAL_DEBT", $D198,,,,  "USD")</f>
        <v>48204.484380000002</v>
      </c>
      <c r="U198" s="1">
        <f>_xll.ciqfunctions.udf.CIQ($B198, "IQ_PREF_DIV_OTHER",$D198,,,,  "USD")</f>
        <v>0</v>
      </c>
      <c r="V198" s="1">
        <f>_xll.ciqfunctions.udf.CIQ($B198, "IQ_COGS",$D198,,,,  "USD")</f>
        <v>33970.696830000001</v>
      </c>
      <c r="W198" s="1">
        <f>_xll.ciqfunctions.udf.CIQ($B198, "IQ_AP",$D198,,,,  "USD")</f>
        <v>28828.400880000001</v>
      </c>
      <c r="X198" s="1">
        <f>_xll.ciqfunctions.udf.CIQ($B198, "IQ_AR", $D198,,,,  "USD")</f>
        <v>34047.787470000003</v>
      </c>
      <c r="Y198" s="1">
        <f>_xll.ciqfunctions.udf.CIQ($B198, "IQ_INVENTORY", $D198,,,,  "USD")</f>
        <v>11898.819680000001</v>
      </c>
      <c r="Z198">
        <f>_xll.ciqfunctions.udf.CIQ($B198, "IQ_SGA", $D198,,,,  "USD")</f>
        <v>3241.6807199999998</v>
      </c>
      <c r="AA198">
        <f>_xll.ciqfunctions.udf.CIQ($B198, "IQ_TOTAL_REV_1YR_ANN_GROWTH", $D198,,,,  "USD")</f>
        <v>109.4361</v>
      </c>
      <c r="AB198">
        <f>_xll.ciqfunctions.udf.CIQ($B198, "IQ_DA", $D198,,,,  "USD")</f>
        <v>0</v>
      </c>
      <c r="AC198">
        <f>_xll.ciqfunctions.udf.CIQ($B198, "IQ_NET_INTEREST_EXP",$D198,,,,  "USD")</f>
        <v>357.22554000000002</v>
      </c>
      <c r="AD198">
        <f>_xll.ciqfunctions.udf.CIQ($B198, "IQ_NET_WORKING_CAP",$D198,,,,  "USD")</f>
        <v>17743.617569999999</v>
      </c>
      <c r="AE198">
        <f>_xll.ciqfunctions.udf.CIQ($B198, "IQ_CAPEX",$D198,,,,  "USD")</f>
        <v>-909.72064</v>
      </c>
      <c r="AF198" s="1" t="str">
        <f>_xll.ciqfunctions.udf.CIQ($B198, "IQ_CEO_NAME", $D198,,,,  "USD")</f>
        <v>Nakanishi, Katsuya</v>
      </c>
      <c r="AG198">
        <f>_xll.ciqfunctions.udf.CIQ($B198, "IQ_INC_TAX",$D198,,,,  "USD")</f>
        <v>394.64066000000003</v>
      </c>
      <c r="AH198">
        <f>_xll.ciqfunctions.udf.CIQ($B198, "IQ_EFFECT_TAX_RATE",$D198,,,,  "USD")</f>
        <v>22.649100000000001</v>
      </c>
    </row>
    <row r="199" spans="1:34" x14ac:dyDescent="0.25">
      <c r="A199" t="str">
        <f>_xll.ciqfunctions.udf.CIQ(B199,"IQ_COMPANY_NAME",A$1)</f>
        <v>Mitsubishi Corporation</v>
      </c>
      <c r="B199" s="3" t="s">
        <v>4</v>
      </c>
      <c r="C199" s="1" t="str">
        <f>_xll.ciqfunctions.udf.CIQ($B199, "IQ_INDUSTRY",$D199,,,, "USD")</f>
        <v>Trading Companies and Distributors</v>
      </c>
      <c r="D199" s="2" t="str">
        <f t="shared" si="2"/>
        <v>CQ32018</v>
      </c>
      <c r="E199" s="1">
        <f>_xll.ciqfunctions.udf.CIQ($B199, "IQ_TOTAL_REV", $D199,,,, "USD")</f>
        <v>35844.269220000002</v>
      </c>
      <c r="F199" s="1">
        <f>_xll.ciqfunctions.udf.CIQ($B199, "IQ_NI",$D199,,,,  "USD")</f>
        <v>924.84466999999995</v>
      </c>
      <c r="G199" s="1">
        <f>_xll.ciqfunctions.udf.CIQ($B199, "IQ_CASH_EQUIV", $D199,,,,  "USD")</f>
        <v>9372.3573300000007</v>
      </c>
      <c r="H199" s="1">
        <f>_xll.ciqfunctions.udf.CIQ($B199, "IQ_CASH_ST_INVEST", $D199,,,,  "USD")</f>
        <v>11650.48213</v>
      </c>
      <c r="I199" s="1">
        <f>_xll.ciqfunctions.udf.CIQ($B199, "IQ_TOTAL_CA", $D199,,,,  "USD")</f>
        <v>61054.137690000003</v>
      </c>
      <c r="J199" s="1">
        <f>_xll.ciqfunctions.udf.CIQ($B199, "IQ_TOTAL_ASSETS",$D199,,,,  "USD")</f>
        <v>146395.59023999999</v>
      </c>
      <c r="K199" s="1">
        <f>_xll.ciqfunctions.udf.CIQ($B199, "IQ_TOTAL_CL", $D199,,,,  "USD")</f>
        <v>44363.297939999997</v>
      </c>
      <c r="L199" s="1">
        <f>_xll.ciqfunctions.udf.CIQ($B199, "IQ_TOTAL_LIAB", $D199,,,,  "USD")</f>
        <v>88161.226020000002</v>
      </c>
      <c r="M199" s="1">
        <f>_xll.ciqfunctions.udf.CIQ($B199, "IQ_PREF_EQUITY",$D199,,,,  "USD")</f>
        <v>0</v>
      </c>
      <c r="N199" s="1">
        <f>_xll.ciqfunctions.udf.CIQ($B199, "IQ_TOTAL_COMMON_EQUITY",$D199,,,,  "USD")</f>
        <v>50040.180189999999</v>
      </c>
      <c r="O199" s="1">
        <f>_xll.ciqfunctions.udf.CIQ($B199, "IQ_APIC", $D199,,,,  "USD")</f>
        <v>2018.5046</v>
      </c>
      <c r="P199" s="1">
        <f>_xll.ciqfunctions.udf.CIQ($B199, "IQ_TOTAL_ASSETS", $D199,,,,  "USD")</f>
        <v>146395.59023999999</v>
      </c>
      <c r="Q199" s="1">
        <f>_xll.ciqfunctions.udf.CIQ($B199, "IQ_RE", $D199,,,,  "USD")</f>
        <v>36319.644800000002</v>
      </c>
      <c r="R199" s="1">
        <f>_xll.ciqfunctions.udf.CIQ($B199, "IQ_TOTAL_EQUITY", $D199,,,,  "USD")</f>
        <v>58234.364229999999</v>
      </c>
      <c r="S199" s="1">
        <f>_xll.ciqfunctions.udf.CIQ($B199, "IQ_TOTAL_OUTSTANDING_FILING_DATE", $D199,,,,  "USD")</f>
        <v>1586.412</v>
      </c>
      <c r="T199" s="1">
        <f>_xll.ciqfunctions.udf.CIQ($B199, "IQ_TOTAL_DEBT", $D199,,,,  "USD")</f>
        <v>44807.885320000001</v>
      </c>
      <c r="U199" s="1">
        <f>_xll.ciqfunctions.udf.CIQ($B199, "IQ_PREF_DIV_OTHER",$D199,,,,  "USD")</f>
        <v>0</v>
      </c>
      <c r="V199" s="1">
        <f>_xll.ciqfunctions.udf.CIQ($B199, "IQ_COGS",$D199,,,,  "USD")</f>
        <v>31512.102080000001</v>
      </c>
      <c r="W199" s="1">
        <f>_xll.ciqfunctions.udf.CIQ($B199, "IQ_AP",$D199,,,,  "USD")</f>
        <v>25971.255420000001</v>
      </c>
      <c r="X199" s="1">
        <f>_xll.ciqfunctions.udf.CIQ($B199, "IQ_AR", $D199,,,,  "USD")</f>
        <v>32641.84607</v>
      </c>
      <c r="Y199" s="1">
        <f>_xll.ciqfunctions.udf.CIQ($B199, "IQ_INVENTORY", $D199,,,,  "USD")</f>
        <v>10687.20067</v>
      </c>
      <c r="Z199">
        <f>_xll.ciqfunctions.udf.CIQ($B199, "IQ_SGA", $D199,,,,  "USD")</f>
        <v>3076.9175700000001</v>
      </c>
      <c r="AA199">
        <f>_xll.ciqfunctions.udf.CIQ($B199, "IQ_TOTAL_REV_1YR_ANN_GROWTH", $D199,,,,  "USD")</f>
        <v>118.6533</v>
      </c>
      <c r="AB199">
        <f>_xll.ciqfunctions.udf.CIQ($B199, "IQ_DA", $D199,,,,  "USD")</f>
        <v>0</v>
      </c>
      <c r="AC199">
        <f>_xll.ciqfunctions.udf.CIQ($B199, "IQ_NET_INTEREST_EXP",$D199,,,,  "USD")</f>
        <v>237.38820000000001</v>
      </c>
      <c r="AD199">
        <f>_xll.ciqfunctions.udf.CIQ($B199, "IQ_NET_WORKING_CAP",$D199,,,,  "USD")</f>
        <v>17058.79146</v>
      </c>
      <c r="AE199">
        <f>_xll.ciqfunctions.udf.CIQ($B199, "IQ_CAPEX",$D199,,,,  "USD")</f>
        <v>-655.08214999999996</v>
      </c>
      <c r="AF199" s="1" t="str">
        <f>_xll.ciqfunctions.udf.CIQ($B199, "IQ_CEO_NAME", $D199,,,,  "USD")</f>
        <v>Nakanishi, Katsuya</v>
      </c>
      <c r="AG199">
        <f>_xll.ciqfunctions.udf.CIQ($B199, "IQ_INC_TAX",$D199,,,,  "USD")</f>
        <v>534.55520999999999</v>
      </c>
      <c r="AH199">
        <f>_xll.ciqfunctions.udf.CIQ($B199, "IQ_EFFECT_TAX_RATE",$D199,,,,  "USD")</f>
        <v>33.716200000000001</v>
      </c>
    </row>
    <row r="200" spans="1:34" x14ac:dyDescent="0.25">
      <c r="A200" t="str">
        <f>_xll.ciqfunctions.udf.CIQ(B200,"IQ_COMPANY_NAME",A$1)</f>
        <v>Mitsubishi Corporation</v>
      </c>
      <c r="B200" s="3" t="s">
        <v>4</v>
      </c>
      <c r="C200" s="1" t="str">
        <f>_xll.ciqfunctions.udf.CIQ($B200, "IQ_INDUSTRY",$D200,,,, "USD")</f>
        <v>Trading Companies and Distributors</v>
      </c>
      <c r="D200" s="2" t="str">
        <f t="shared" si="2"/>
        <v>CQ22018</v>
      </c>
      <c r="E200" s="1">
        <f>_xll.ciqfunctions.udf.CIQ($B200, "IQ_TOTAL_REV", $D200,,,, "USD")</f>
        <v>34964.463400000001</v>
      </c>
      <c r="F200" s="1">
        <f>_xll.ciqfunctions.udf.CIQ($B200, "IQ_NI",$D200,,,,  "USD")</f>
        <v>1843.67563</v>
      </c>
      <c r="G200" s="1">
        <f>_xll.ciqfunctions.udf.CIQ($B200, "IQ_CASH_EQUIV", $D200,,,,  "USD")</f>
        <v>9068.4683499999992</v>
      </c>
      <c r="H200" s="1">
        <f>_xll.ciqfunctions.udf.CIQ($B200, "IQ_CASH_ST_INVEST", $D200,,,,  "USD")</f>
        <v>11317.918079999999</v>
      </c>
      <c r="I200" s="1">
        <f>_xll.ciqfunctions.udf.CIQ($B200, "IQ_TOTAL_CA", $D200,,,,  "USD")</f>
        <v>61689.04924</v>
      </c>
      <c r="J200" s="1">
        <f>_xll.ciqfunctions.udf.CIQ($B200, "IQ_TOTAL_ASSETS",$D200,,,,  "USD")</f>
        <v>146199.29190000001</v>
      </c>
      <c r="K200" s="1">
        <f>_xll.ciqfunctions.udf.CIQ($B200, "IQ_TOTAL_CL", $D200,,,,  "USD")</f>
        <v>44370.779110000003</v>
      </c>
      <c r="L200" s="1">
        <f>_xll.ciqfunctions.udf.CIQ($B200, "IQ_TOTAL_LIAB", $D200,,,,  "USD")</f>
        <v>88841.089070000002</v>
      </c>
      <c r="M200" s="1">
        <f>_xll.ciqfunctions.udf.CIQ($B200, "IQ_PREF_EQUITY",$D200,,,,  "USD")</f>
        <v>0</v>
      </c>
      <c r="N200" s="1">
        <f>_xll.ciqfunctions.udf.CIQ($B200, "IQ_TOTAL_COMMON_EQUITY",$D200,,,,  "USD")</f>
        <v>49139.869839999999</v>
      </c>
      <c r="O200" s="1">
        <f>_xll.ciqfunctions.udf.CIQ($B200, "IQ_APIC", $D200,,,,  "USD")</f>
        <v>2068.6305200000002</v>
      </c>
      <c r="P200" s="1">
        <f>_xll.ciqfunctions.udf.CIQ($B200, "IQ_TOTAL_ASSETS", $D200,,,,  "USD")</f>
        <v>146199.29190000001</v>
      </c>
      <c r="Q200" s="1">
        <f>_xll.ciqfunctions.udf.CIQ($B200, "IQ_RE", $D200,,,,  "USD")</f>
        <v>36854.620439999999</v>
      </c>
      <c r="R200" s="1">
        <f>_xll.ciqfunctions.udf.CIQ($B200, "IQ_TOTAL_EQUITY", $D200,,,,  "USD")</f>
        <v>57358.202830000002</v>
      </c>
      <c r="S200" s="1">
        <f>_xll.ciqfunctions.udf.CIQ($B200, "IQ_TOTAL_OUTSTANDING_FILING_DATE", $D200,,,,  "USD")</f>
        <v>1586.21551</v>
      </c>
      <c r="T200" s="1">
        <f>_xll.ciqfunctions.udf.CIQ($B200, "IQ_TOTAL_DEBT", $D200,,,,  "USD")</f>
        <v>45021.843730000001</v>
      </c>
      <c r="U200" s="1">
        <f>_xll.ciqfunctions.udf.CIQ($B200, "IQ_PREF_DIV_OTHER",$D200,,,,  "USD")</f>
        <v>0</v>
      </c>
      <c r="V200" s="1">
        <f>_xll.ciqfunctions.udf.CIQ($B200, "IQ_COGS",$D200,,,,  "USD")</f>
        <v>30427.20234</v>
      </c>
      <c r="W200" s="1">
        <f>_xll.ciqfunctions.udf.CIQ($B200, "IQ_AP",$D200,,,,  "USD")</f>
        <v>26728.438239999999</v>
      </c>
      <c r="X200" s="1">
        <f>_xll.ciqfunctions.udf.CIQ($B200, "IQ_AR", $D200,,,,  "USD")</f>
        <v>33203.303110000001</v>
      </c>
      <c r="Y200" s="1">
        <f>_xll.ciqfunctions.udf.CIQ($B200, "IQ_INVENTORY", $D200,,,,  "USD")</f>
        <v>10918.63983</v>
      </c>
      <c r="Z200">
        <f>_xll.ciqfunctions.udf.CIQ($B200, "IQ_SGA", $D200,,,,  "USD")</f>
        <v>3091.2216800000001</v>
      </c>
      <c r="AA200">
        <f>_xll.ciqfunctions.udf.CIQ($B200, "IQ_TOTAL_REV_1YR_ANN_GROWTH", $D200,,,,  "USD")</f>
        <v>115.6983</v>
      </c>
      <c r="AB200">
        <f>_xll.ciqfunctions.udf.CIQ($B200, "IQ_DA", $D200,,,,  "USD")</f>
        <v>0</v>
      </c>
      <c r="AC200">
        <f>_xll.ciqfunctions.udf.CIQ($B200, "IQ_NET_INTEREST_EXP",$D200,,,,  "USD")</f>
        <v>373.73692999999997</v>
      </c>
      <c r="AD200">
        <f>_xll.ciqfunctions.udf.CIQ($B200, "IQ_NET_WORKING_CAP",$D200,,,,  "USD")</f>
        <v>17345.543679999999</v>
      </c>
      <c r="AE200">
        <f>_xll.ciqfunctions.udf.CIQ($B200, "IQ_CAPEX",$D200,,,,  "USD")</f>
        <v>-573.07833000000005</v>
      </c>
      <c r="AF200" s="1" t="str">
        <f>_xll.ciqfunctions.udf.CIQ($B200, "IQ_CEO_NAME", $D200,,,,  "USD")</f>
        <v>Nakanishi, Katsuya</v>
      </c>
      <c r="AG200">
        <f>_xll.ciqfunctions.udf.CIQ($B200, "IQ_INC_TAX",$D200,,,,  "USD")</f>
        <v>458.45364000000001</v>
      </c>
      <c r="AH200">
        <f>_xll.ciqfunctions.udf.CIQ($B200, "IQ_EFFECT_TAX_RATE",$D200,,,,  "USD")</f>
        <v>18.776599999999998</v>
      </c>
    </row>
    <row r="201" spans="1:34" x14ac:dyDescent="0.25">
      <c r="A201" t="str">
        <f>_xll.ciqfunctions.udf.CIQ(B201,"IQ_COMPANY_NAME",A$1)</f>
        <v>Mitsubishi Corporation</v>
      </c>
      <c r="B201" s="3" t="s">
        <v>4</v>
      </c>
      <c r="C201" s="1" t="str">
        <f>_xll.ciqfunctions.udf.CIQ($B201, "IQ_INDUSTRY",$D201,,,, "USD")</f>
        <v>Trading Companies and Distributors</v>
      </c>
      <c r="D201" s="2" t="str">
        <f t="shared" si="2"/>
        <v>CQ12018</v>
      </c>
      <c r="E201" s="1">
        <f>_xll.ciqfunctions.udf.CIQ($B201, "IQ_TOTAL_REV", $D201,,,, "USD")</f>
        <v>17733.836350000001</v>
      </c>
      <c r="F201" s="1">
        <f>_xll.ciqfunctions.udf.CIQ($B201, "IQ_NI",$D201,,,,  "USD")</f>
        <v>1355.88726</v>
      </c>
      <c r="G201" s="1">
        <f>_xll.ciqfunctions.udf.CIQ($B201, "IQ_CASH_EQUIV", $D201,,,,  "USD")</f>
        <v>9467.1724300000005</v>
      </c>
      <c r="H201" s="1">
        <f>_xll.ciqfunctions.udf.CIQ($B201, "IQ_CASH_ST_INVEST", $D201,,,,  "USD")</f>
        <v>11794.614750000001</v>
      </c>
      <c r="I201" s="1">
        <f>_xll.ciqfunctions.udf.CIQ($B201, "IQ_TOTAL_CA", $D201,,,,  "USD")</f>
        <v>63827.139219999997</v>
      </c>
      <c r="J201" s="1">
        <f>_xll.ciqfunctions.udf.CIQ($B201, "IQ_TOTAL_ASSETS",$D201,,,,  "USD")</f>
        <v>151000.32728999999</v>
      </c>
      <c r="K201" s="1">
        <f>_xll.ciqfunctions.udf.CIQ($B201, "IQ_TOTAL_CL", $D201,,,,  "USD")</f>
        <v>46296.673719999999</v>
      </c>
      <c r="L201" s="1">
        <f>_xll.ciqfunctions.udf.CIQ($B201, "IQ_TOTAL_LIAB", $D201,,,,  "USD")</f>
        <v>92008.648019999993</v>
      </c>
      <c r="M201" s="1">
        <f>_xll.ciqfunctions.udf.CIQ($B201, "IQ_PREF_EQUITY",$D201,,,,  "USD")</f>
        <v>0</v>
      </c>
      <c r="N201" s="1">
        <f>_xll.ciqfunctions.udf.CIQ($B201, "IQ_TOTAL_COMMON_EQUITY",$D201,,,,  "USD")</f>
        <v>50208.815519999996</v>
      </c>
      <c r="O201" s="1">
        <f>_xll.ciqfunctions.udf.CIQ($B201, "IQ_APIC", $D201,,,,  "USD")</f>
        <v>2160.1903000000002</v>
      </c>
      <c r="P201" s="1">
        <f>_xll.ciqfunctions.udf.CIQ($B201, "IQ_TOTAL_ASSETS", $D201,,,,  "USD")</f>
        <v>151000.32728999999</v>
      </c>
      <c r="Q201" s="1">
        <f>_xll.ciqfunctions.udf.CIQ($B201, "IQ_RE", $D201,,,,  "USD")</f>
        <v>37511.569029999999</v>
      </c>
      <c r="R201" s="1">
        <f>_xll.ciqfunctions.udf.CIQ($B201, "IQ_TOTAL_EQUITY", $D201,,,,  "USD")</f>
        <v>58991.679270000001</v>
      </c>
      <c r="S201" s="1">
        <f>_xll.ciqfunctions.udf.CIQ($B201, "IQ_TOTAL_OUTSTANDING_FILING_DATE", $D201,,,,  "USD")</f>
        <v>1585.9292499999999</v>
      </c>
      <c r="T201" s="1">
        <f>_xll.ciqfunctions.udf.CIQ($B201, "IQ_TOTAL_DEBT", $D201,,,,  "USD")</f>
        <v>48485.290180000004</v>
      </c>
      <c r="U201" s="1">
        <f>_xll.ciqfunctions.udf.CIQ($B201, "IQ_PREF_DIV_OTHER",$D201,,,,  "USD")</f>
        <v>0</v>
      </c>
      <c r="V201" s="1">
        <f>_xll.ciqfunctions.udf.CIQ($B201, "IQ_COGS",$D201,,,,  "USD")</f>
        <v>13094.873740000001</v>
      </c>
      <c r="W201" s="1">
        <f>_xll.ciqfunctions.udf.CIQ($B201, "IQ_AP",$D201,,,,  "USD")</f>
        <v>25594.40826</v>
      </c>
      <c r="X201" s="1">
        <f>_xll.ciqfunctions.udf.CIQ($B201, "IQ_AR", $D201,,,,  "USD")</f>
        <v>31705.58034</v>
      </c>
      <c r="Y201" s="1">
        <f>_xll.ciqfunctions.udf.CIQ($B201, "IQ_INVENTORY", $D201,,,,  "USD")</f>
        <v>11340.35175</v>
      </c>
      <c r="Z201">
        <f>_xll.ciqfunctions.udf.CIQ($B201, "IQ_SGA", $D201,,,,  "USD")</f>
        <v>3422.9086900000002</v>
      </c>
      <c r="AA201">
        <f>_xll.ciqfunctions.udf.CIQ($B201, "IQ_TOTAL_REV_1YR_ANN_GROWTH", $D201,,,,  "USD")</f>
        <v>8.4459</v>
      </c>
      <c r="AB201">
        <f>_xll.ciqfunctions.udf.CIQ($B201, "IQ_DA", $D201,,,,  "USD")</f>
        <v>334.01441999999997</v>
      </c>
      <c r="AC201">
        <f>_xll.ciqfunctions.udf.CIQ($B201, "IQ_NET_INTEREST_EXP",$D201,,,,  "USD")</f>
        <v>177.54344</v>
      </c>
      <c r="AD201">
        <f>_xll.ciqfunctions.udf.CIQ($B201, "IQ_NET_WORKING_CAP",$D201,,,,  "USD")</f>
        <v>18131.65191</v>
      </c>
      <c r="AE201">
        <f>_xll.ciqfunctions.udf.CIQ($B201, "IQ_CAPEX",$D201,,,,  "USD")</f>
        <v>-567.70399999999995</v>
      </c>
      <c r="AF201" s="1" t="str">
        <f>_xll.ciqfunctions.udf.CIQ($B201, "IQ_CEO_NAME", $D201,,,,  "USD")</f>
        <v>Nakanishi, Katsuya</v>
      </c>
      <c r="AG201">
        <f>_xll.ciqfunctions.udf.CIQ($B201, "IQ_INC_TAX",$D201,,,,  "USD")</f>
        <v>394.96258999999998</v>
      </c>
      <c r="AH201">
        <f>_xll.ciqfunctions.udf.CIQ($B201, "IQ_EFFECT_TAX_RATE",$D201,,,,  "USD")</f>
        <v>22.247900000000001</v>
      </c>
    </row>
    <row r="202" spans="1:34" x14ac:dyDescent="0.25">
      <c r="A202" t="str">
        <f>_xll.ciqfunctions.udf.CIQ(B202,"IQ_COMPANY_NAME",A$1)</f>
        <v>Mitsubishi Corporation</v>
      </c>
      <c r="B202" s="3" t="s">
        <v>4</v>
      </c>
      <c r="C202" s="1" t="str">
        <f>_xll.ciqfunctions.udf.CIQ($B202, "IQ_INDUSTRY",$D202,,,, "USD")</f>
        <v>Trading Companies and Distributors</v>
      </c>
      <c r="D202" s="2" t="str">
        <f t="shared" si="2"/>
        <v>CQ42017</v>
      </c>
      <c r="E202" s="1">
        <f>_xll.ciqfunctions.udf.CIQ($B202, "IQ_TOTAL_REV", $D202,,,, "USD")</f>
        <v>17995.17023</v>
      </c>
      <c r="F202" s="1">
        <f>_xll.ciqfunctions.udf.CIQ($B202, "IQ_NI",$D202,,,,  "USD")</f>
        <v>1439.8100099999999</v>
      </c>
      <c r="G202" s="1">
        <f>_xll.ciqfunctions.udf.CIQ($B202, "IQ_CASH_EQUIV", $D202,,,,  "USD")</f>
        <v>9717.2104500000005</v>
      </c>
      <c r="H202" s="1">
        <f>_xll.ciqfunctions.udf.CIQ($B202, "IQ_CASH_ST_INVEST", $D202,,,,  "USD")</f>
        <v>11900.19087</v>
      </c>
      <c r="I202" s="1">
        <f>_xll.ciqfunctions.udf.CIQ($B202, "IQ_TOTAL_CA", $D202,,,,  "USD")</f>
        <v>63074.150970000002</v>
      </c>
      <c r="J202" s="1">
        <f>_xll.ciqfunctions.udf.CIQ($B202, "IQ_TOTAL_ASSETS",$D202,,,,  "USD")</f>
        <v>147153.48681</v>
      </c>
      <c r="K202" s="1">
        <f>_xll.ciqfunctions.udf.CIQ($B202, "IQ_TOTAL_CL", $D202,,,,  "USD")</f>
        <v>46120.912649999998</v>
      </c>
      <c r="L202" s="1">
        <f>_xll.ciqfunctions.udf.CIQ($B202, "IQ_TOTAL_LIAB", $D202,,,,  "USD")</f>
        <v>90981.595350000003</v>
      </c>
      <c r="M202" s="1">
        <f>_xll.ciqfunctions.udf.CIQ($B202, "IQ_PREF_EQUITY",$D202,,,,  "USD")</f>
        <v>0</v>
      </c>
      <c r="N202" s="1">
        <f>_xll.ciqfunctions.udf.CIQ($B202, "IQ_TOTAL_COMMON_EQUITY",$D202,,,,  "USD")</f>
        <v>47800.115380000003</v>
      </c>
      <c r="O202" s="1">
        <f>_xll.ciqfunctions.udf.CIQ($B202, "IQ_APIC", $D202,,,,  "USD")</f>
        <v>2024.34412</v>
      </c>
      <c r="P202" s="1">
        <f>_xll.ciqfunctions.udf.CIQ($B202, "IQ_TOTAL_ASSETS", $D202,,,,  "USD")</f>
        <v>147153.48681</v>
      </c>
      <c r="Q202" s="1">
        <f>_xll.ciqfunctions.udf.CIQ($B202, "IQ_RE", $D202,,,,  "USD")</f>
        <v>34530.900670000003</v>
      </c>
      <c r="R202" s="1">
        <f>_xll.ciqfunctions.udf.CIQ($B202, "IQ_TOTAL_EQUITY", $D202,,,,  "USD")</f>
        <v>56171.891459999999</v>
      </c>
      <c r="S202" s="1">
        <f>_xll.ciqfunctions.udf.CIQ($B202, "IQ_TOTAL_OUTSTANDING_FILING_DATE", $D202,,,,  "USD")</f>
        <v>1585.74639</v>
      </c>
      <c r="T202" s="1">
        <f>_xll.ciqfunctions.udf.CIQ($B202, "IQ_TOTAL_DEBT", $D202,,,,  "USD")</f>
        <v>45953.930800000002</v>
      </c>
      <c r="U202" s="1">
        <f>_xll.ciqfunctions.udf.CIQ($B202, "IQ_PREF_DIV_OTHER",$D202,,,,  "USD")</f>
        <v>0</v>
      </c>
      <c r="V202" s="1">
        <f>_xll.ciqfunctions.udf.CIQ($B202, "IQ_COGS",$D202,,,,  "USD")</f>
        <v>13640.95529</v>
      </c>
      <c r="W202" s="1">
        <f>_xll.ciqfunctions.udf.CIQ($B202, "IQ_AP",$D202,,,,  "USD")</f>
        <v>26401.72236</v>
      </c>
      <c r="X202" s="1">
        <f>_xll.ciqfunctions.udf.CIQ($B202, "IQ_AR", $D202,,,,  "USD")</f>
        <v>32463.64804</v>
      </c>
      <c r="Y202" s="1">
        <f>_xll.ciqfunctions.udf.CIQ($B202, "IQ_INVENTORY", $D202,,,,  "USD")</f>
        <v>11555.413500000001</v>
      </c>
      <c r="Z202">
        <f>_xll.ciqfunctions.udf.CIQ($B202, "IQ_SGA", $D202,,,,  "USD")</f>
        <v>3084.5119199999999</v>
      </c>
      <c r="AA202">
        <f>_xll.ciqfunctions.udf.CIQ($B202, "IQ_TOTAL_REV_1YR_ANN_GROWTH", $D202,,,,  "USD")</f>
        <v>15.399800000000001</v>
      </c>
      <c r="AB202">
        <f>_xll.ciqfunctions.udf.CIQ($B202, "IQ_DA", $D202,,,,  "USD")</f>
        <v>0</v>
      </c>
      <c r="AC202">
        <f>_xll.ciqfunctions.udf.CIQ($B202, "IQ_NET_INTEREST_EXP",$D202,,,,  "USD")</f>
        <v>472.72161999999997</v>
      </c>
      <c r="AD202">
        <f>_xll.ciqfunctions.udf.CIQ($B202, "IQ_NET_WORKING_CAP",$D202,,,,  "USD")</f>
        <v>16951.746780000001</v>
      </c>
      <c r="AE202">
        <f>_xll.ciqfunctions.udf.CIQ($B202, "IQ_CAPEX",$D202,,,,  "USD")</f>
        <v>-671.1413</v>
      </c>
      <c r="AF202" s="1" t="str">
        <f>_xll.ciqfunctions.udf.CIQ($B202, "IQ_CEO_NAME", $D202,,,,  "USD")</f>
        <v>Nakanishi, Katsuya</v>
      </c>
      <c r="AG202">
        <f>_xll.ciqfunctions.udf.CIQ($B202, "IQ_INC_TAX",$D202,,,,  "USD")</f>
        <v>606.25027999999998</v>
      </c>
      <c r="AH202">
        <f>_xll.ciqfunctions.udf.CIQ($B202, "IQ_EFFECT_TAX_RATE",$D202,,,,  "USD")</f>
        <v>27.405200000000001</v>
      </c>
    </row>
    <row r="203" spans="1:34" x14ac:dyDescent="0.25">
      <c r="A203" t="str">
        <f>_xll.ciqfunctions.udf.CIQ(B203,"IQ_COMPANY_NAME",A$1)</f>
        <v>Mitsubishi Corporation</v>
      </c>
      <c r="B203" s="3" t="s">
        <v>4</v>
      </c>
      <c r="C203" s="1" t="str">
        <f>_xll.ciqfunctions.udf.CIQ($B203, "IQ_INDUSTRY",$D203,,,, "USD")</f>
        <v>Trading Companies and Distributors</v>
      </c>
      <c r="D203" s="2" t="str">
        <f t="shared" si="2"/>
        <v>CQ32017</v>
      </c>
      <c r="E203" s="1">
        <f>_xll.ciqfunctions.udf.CIQ($B203, "IQ_TOTAL_REV", $D203,,,, "USD")</f>
        <v>16521.308389999998</v>
      </c>
      <c r="F203" s="1">
        <f>_xll.ciqfunctions.udf.CIQ($B203, "IQ_NI",$D203,,,,  "USD")</f>
        <v>1209.4133899999999</v>
      </c>
      <c r="G203" s="1">
        <f>_xll.ciqfunctions.udf.CIQ($B203, "IQ_CASH_EQUIV", $D203,,,,  "USD")</f>
        <v>9089.9956700000002</v>
      </c>
      <c r="H203" s="1">
        <f>_xll.ciqfunctions.udf.CIQ($B203, "IQ_CASH_ST_INVEST", $D203,,,,  "USD")</f>
        <v>11383.07316</v>
      </c>
      <c r="I203" s="1">
        <f>_xll.ciqfunctions.udf.CIQ($B203, "IQ_TOTAL_CA", $D203,,,,  "USD")</f>
        <v>59205.770199999999</v>
      </c>
      <c r="J203" s="1">
        <f>_xll.ciqfunctions.udf.CIQ($B203, "IQ_TOTAL_ASSETS",$D203,,,,  "USD")</f>
        <v>141816.22849000001</v>
      </c>
      <c r="K203" s="1">
        <f>_xll.ciqfunctions.udf.CIQ($B203, "IQ_TOTAL_CL", $D203,,,,  "USD")</f>
        <v>41626.009740000001</v>
      </c>
      <c r="L203" s="1">
        <f>_xll.ciqfunctions.udf.CIQ($B203, "IQ_TOTAL_LIAB", $D203,,,,  "USD")</f>
        <v>87029.604699999996</v>
      </c>
      <c r="M203" s="1">
        <f>_xll.ciqfunctions.udf.CIQ($B203, "IQ_PREF_EQUITY",$D203,,,,  "USD")</f>
        <v>0</v>
      </c>
      <c r="N203" s="1">
        <f>_xll.ciqfunctions.udf.CIQ($B203, "IQ_TOTAL_COMMON_EQUITY",$D203,,,,  "USD")</f>
        <v>46549.343330000003</v>
      </c>
      <c r="O203" s="1">
        <f>_xll.ciqfunctions.udf.CIQ($B203, "IQ_APIC", $D203,,,,  "USD")</f>
        <v>2022.6188099999999</v>
      </c>
      <c r="P203" s="1">
        <f>_xll.ciqfunctions.udf.CIQ($B203, "IQ_TOTAL_ASSETS", $D203,,,,  "USD")</f>
        <v>141816.22849000001</v>
      </c>
      <c r="Q203" s="1">
        <f>_xll.ciqfunctions.udf.CIQ($B203, "IQ_RE", $D203,,,,  "USD")</f>
        <v>33779.04941</v>
      </c>
      <c r="R203" s="1">
        <f>_xll.ciqfunctions.udf.CIQ($B203, "IQ_TOTAL_EQUITY", $D203,,,,  "USD")</f>
        <v>54786.623789999998</v>
      </c>
      <c r="S203" s="1">
        <f>_xll.ciqfunctions.udf.CIQ($B203, "IQ_TOTAL_OUTSTANDING_FILING_DATE", $D203,,,,  "USD")</f>
        <v>1585.7079900000001</v>
      </c>
      <c r="T203" s="1">
        <f>_xll.ciqfunctions.udf.CIQ($B203, "IQ_TOTAL_DEBT", $D203,,,,  "USD")</f>
        <v>45024.286780000002</v>
      </c>
      <c r="U203" s="1">
        <f>_xll.ciqfunctions.udf.CIQ($B203, "IQ_PREF_DIV_OTHER",$D203,,,,  "USD")</f>
        <v>0</v>
      </c>
      <c r="V203" s="1">
        <f>_xll.ciqfunctions.udf.CIQ($B203, "IQ_COGS",$D203,,,,  "USD")</f>
        <v>12402.9035</v>
      </c>
      <c r="W203" s="1">
        <f>_xll.ciqfunctions.udf.CIQ($B203, "IQ_AP",$D203,,,,  "USD")</f>
        <v>24759.86765</v>
      </c>
      <c r="X203" s="1">
        <f>_xll.ciqfunctions.udf.CIQ($B203, "IQ_AR", $D203,,,,  "USD")</f>
        <v>30216.42799</v>
      </c>
      <c r="Y203" s="1">
        <f>_xll.ciqfunctions.udf.CIQ($B203, "IQ_INVENTORY", $D203,,,,  "USD")</f>
        <v>10553.678400000001</v>
      </c>
      <c r="Z203">
        <f>_xll.ciqfunctions.udf.CIQ($B203, "IQ_SGA", $D203,,,,  "USD")</f>
        <v>3001.9802599999998</v>
      </c>
      <c r="AA203">
        <f>_xll.ciqfunctions.udf.CIQ($B203, "IQ_TOTAL_REV_1YR_ANN_GROWTH", $D203,,,,  "USD")</f>
        <v>32.426499999999997</v>
      </c>
      <c r="AB203">
        <f>_xll.ciqfunctions.udf.CIQ($B203, "IQ_DA", $D203,,,,  "USD")</f>
        <v>0</v>
      </c>
      <c r="AC203">
        <f>_xll.ciqfunctions.udf.CIQ($B203, "IQ_NET_INTEREST_EXP",$D203,,,,  "USD")</f>
        <v>232.99142000000001</v>
      </c>
      <c r="AD203">
        <f>_xll.ciqfunctions.udf.CIQ($B203, "IQ_NET_WORKING_CAP",$D203,,,,  "USD")</f>
        <v>15957.496859999999</v>
      </c>
      <c r="AE203">
        <f>_xll.ciqfunctions.udf.CIQ($B203, "IQ_CAPEX",$D203,,,,  "USD")</f>
        <v>-594.84034999999994</v>
      </c>
      <c r="AF203" s="1" t="str">
        <f>_xll.ciqfunctions.udf.CIQ($B203, "IQ_CEO_NAME", $D203,,,,  "USD")</f>
        <v>Nakanishi, Katsuya</v>
      </c>
      <c r="AG203">
        <f>_xll.ciqfunctions.udf.CIQ($B203, "IQ_INC_TAX",$D203,,,,  "USD")</f>
        <v>499.65807999999998</v>
      </c>
      <c r="AH203">
        <f>_xll.ciqfunctions.udf.CIQ($B203, "IQ_EFFECT_TAX_RATE",$D203,,,,  "USD")</f>
        <v>27.0503</v>
      </c>
    </row>
    <row r="204" spans="1:34" x14ac:dyDescent="0.25">
      <c r="A204" t="str">
        <f>_xll.ciqfunctions.udf.CIQ(B204,"IQ_COMPANY_NAME",A$1)</f>
        <v>Mitsubishi Corporation</v>
      </c>
      <c r="B204" s="3" t="s">
        <v>4</v>
      </c>
      <c r="C204" s="1" t="str">
        <f>_xll.ciqfunctions.udf.CIQ($B204, "IQ_INDUSTRY",$D204,,,, "USD")</f>
        <v>Trading Companies and Distributors</v>
      </c>
      <c r="D204" s="2" t="str">
        <f t="shared" si="2"/>
        <v>CQ22017</v>
      </c>
      <c r="E204" s="1">
        <f>_xll.ciqfunctions.udf.CIQ($B204, "IQ_TOTAL_REV", $D204,,,, "USD")</f>
        <v>15994.160190000001</v>
      </c>
      <c r="F204" s="1">
        <f>_xll.ciqfunctions.udf.CIQ($B204, "IQ_NI",$D204,,,,  "USD")</f>
        <v>1048.75594</v>
      </c>
      <c r="G204" s="1">
        <f>_xll.ciqfunctions.udf.CIQ($B204, "IQ_CASH_EQUIV", $D204,,,,  "USD")</f>
        <v>9301.9539000000004</v>
      </c>
      <c r="H204" s="1">
        <f>_xll.ciqfunctions.udf.CIQ($B204, "IQ_CASH_ST_INVEST", $D204,,,,  "USD")</f>
        <v>11580.290999999999</v>
      </c>
      <c r="I204" s="1">
        <f>_xll.ciqfunctions.udf.CIQ($B204, "IQ_TOTAL_CA", $D204,,,,  "USD")</f>
        <v>56504.446049999999</v>
      </c>
      <c r="J204" s="1">
        <f>_xll.ciqfunctions.udf.CIQ($B204, "IQ_TOTAL_ASSETS",$D204,,,,  "USD")</f>
        <v>138050.01887</v>
      </c>
      <c r="K204" s="1">
        <f>_xll.ciqfunctions.udf.CIQ($B204, "IQ_TOTAL_CL", $D204,,,,  "USD")</f>
        <v>39846.405500000001</v>
      </c>
      <c r="L204" s="1">
        <f>_xll.ciqfunctions.udf.CIQ($B204, "IQ_TOTAL_LIAB", $D204,,,,  "USD")</f>
        <v>85488.778380000003</v>
      </c>
      <c r="M204" s="1">
        <f>_xll.ciqfunctions.udf.CIQ($B204, "IQ_PREF_EQUITY",$D204,,,,  "USD")</f>
        <v>0</v>
      </c>
      <c r="N204" s="1">
        <f>_xll.ciqfunctions.udf.CIQ($B204, "IQ_TOTAL_COMMON_EQUITY",$D204,,,,  "USD")</f>
        <v>44466.31912</v>
      </c>
      <c r="O204" s="1">
        <f>_xll.ciqfunctions.udf.CIQ($B204, "IQ_APIC", $D204,,,,  "USD")</f>
        <v>2032.91938</v>
      </c>
      <c r="P204" s="1">
        <f>_xll.ciqfunctions.udf.CIQ($B204, "IQ_TOTAL_ASSETS", $D204,,,,  "USD")</f>
        <v>138050.01887</v>
      </c>
      <c r="Q204" s="1">
        <f>_xll.ciqfunctions.udf.CIQ($B204, "IQ_RE", $D204,,,,  "USD")</f>
        <v>32622.788710000001</v>
      </c>
      <c r="R204" s="1">
        <f>_xll.ciqfunctions.udf.CIQ($B204, "IQ_TOTAL_EQUITY", $D204,,,,  "USD")</f>
        <v>52561.240489999996</v>
      </c>
      <c r="S204" s="1">
        <f>_xll.ciqfunctions.udf.CIQ($B204, "IQ_TOTAL_OUTSTANDING_FILING_DATE", $D204,,,,  "USD")</f>
        <v>1585.5775900000001</v>
      </c>
      <c r="T204" s="1">
        <f>_xll.ciqfunctions.udf.CIQ($B204, "IQ_TOTAL_DEBT", $D204,,,,  "USD")</f>
        <v>46619.690710000003</v>
      </c>
      <c r="U204" s="1">
        <f>_xll.ciqfunctions.udf.CIQ($B204, "IQ_PREF_DIV_OTHER",$D204,,,,  "USD")</f>
        <v>0</v>
      </c>
      <c r="V204" s="1">
        <f>_xll.ciqfunctions.udf.CIQ($B204, "IQ_COGS",$D204,,,,  "USD")</f>
        <v>12058.22752</v>
      </c>
      <c r="W204" s="1">
        <f>_xll.ciqfunctions.udf.CIQ($B204, "IQ_AP",$D204,,,,  "USD")</f>
        <v>22226.883689999999</v>
      </c>
      <c r="X204" s="1">
        <f>_xll.ciqfunctions.udf.CIQ($B204, "IQ_AR", $D204,,,,  "USD")</f>
        <v>27179.65883</v>
      </c>
      <c r="Y204" s="1">
        <f>_xll.ciqfunctions.udf.CIQ($B204, "IQ_INVENTORY", $D204,,,,  "USD")</f>
        <v>9635.8569499999994</v>
      </c>
      <c r="Z204">
        <f>_xll.ciqfunctions.udf.CIQ($B204, "IQ_SGA", $D204,,,,  "USD")</f>
        <v>3011.2965399999998</v>
      </c>
      <c r="AA204">
        <f>_xll.ciqfunctions.udf.CIQ($B204, "IQ_TOTAL_REV_1YR_ANN_GROWTH", $D204,,,,  "USD")</f>
        <v>17.6023</v>
      </c>
      <c r="AB204">
        <f>_xll.ciqfunctions.udf.CIQ($B204, "IQ_DA", $D204,,,,  "USD")</f>
        <v>0</v>
      </c>
      <c r="AC204">
        <f>_xll.ciqfunctions.udf.CIQ($B204, "IQ_NET_INTEREST_EXP",$D204,,,,  "USD")</f>
        <v>254.27516</v>
      </c>
      <c r="AD204">
        <f>_xll.ciqfunctions.udf.CIQ($B204, "IQ_NET_WORKING_CAP",$D204,,,,  "USD")</f>
        <v>15974.762849999999</v>
      </c>
      <c r="AE204">
        <f>_xll.ciqfunctions.udf.CIQ($B204, "IQ_CAPEX",$D204,,,,  "USD")</f>
        <v>-663.96937000000003</v>
      </c>
      <c r="AF204" s="1" t="str">
        <f>_xll.ciqfunctions.udf.CIQ($B204, "IQ_CEO_NAME", $D204,,,,  "USD")</f>
        <v>Nakanishi, Katsuya</v>
      </c>
      <c r="AG204">
        <f>_xll.ciqfunctions.udf.CIQ($B204, "IQ_INC_TAX",$D204,,,,  "USD")</f>
        <v>318.77865000000003</v>
      </c>
      <c r="AH204">
        <f>_xll.ciqfunctions.udf.CIQ($B204, "IQ_EFFECT_TAX_RATE",$D204,,,,  "USD")</f>
        <v>21.441299999999998</v>
      </c>
    </row>
    <row r="205" spans="1:34" x14ac:dyDescent="0.25">
      <c r="A205" t="str">
        <f>_xll.ciqfunctions.udf.CIQ(B205,"IQ_COMPANY_NAME",A$1)</f>
        <v>Mitsubishi Corporation</v>
      </c>
      <c r="B205" s="3" t="s">
        <v>4</v>
      </c>
      <c r="C205" s="1" t="str">
        <f>_xll.ciqfunctions.udf.CIQ($B205, "IQ_INDUSTRY",$D205,,,, "USD")</f>
        <v>Trading Companies and Distributors</v>
      </c>
      <c r="D205" s="2" t="str">
        <f t="shared" si="2"/>
        <v>CQ12017</v>
      </c>
      <c r="E205" s="1">
        <f>_xll.ciqfunctions.udf.CIQ($B205, "IQ_TOTAL_REV", $D205,,,, "USD")</f>
        <v>15576.12579</v>
      </c>
      <c r="F205" s="1">
        <f>_xll.ciqfunctions.udf.CIQ($B205, "IQ_NI",$D205,,,,  "USD")</f>
        <v>616.66368999999997</v>
      </c>
      <c r="G205" s="1">
        <f>_xll.ciqfunctions.udf.CIQ($B205, "IQ_CASH_EQUIV", $D205,,,,  "USD")</f>
        <v>10273.668320000001</v>
      </c>
      <c r="H205" s="1">
        <f>_xll.ciqfunctions.udf.CIQ($B205, "IQ_CASH_ST_INVEST", $D205,,,,  "USD")</f>
        <v>12713.20198</v>
      </c>
      <c r="I205" s="1">
        <f>_xll.ciqfunctions.udf.CIQ($B205, "IQ_TOTAL_CA", $D205,,,,  "USD")</f>
        <v>58002.377549999997</v>
      </c>
      <c r="J205" s="1">
        <f>_xll.ciqfunctions.udf.CIQ($B205, "IQ_TOTAL_ASSETS",$D205,,,,  "USD")</f>
        <v>141287.50885000001</v>
      </c>
      <c r="K205" s="1">
        <f>_xll.ciqfunctions.udf.CIQ($B205, "IQ_TOTAL_CL", $D205,,,,  "USD")</f>
        <v>41953.740539999999</v>
      </c>
      <c r="L205" s="1">
        <f>_xll.ciqfunctions.udf.CIQ($B205, "IQ_TOTAL_LIAB", $D205,,,,  "USD")</f>
        <v>89368.126900000003</v>
      </c>
      <c r="M205" s="1">
        <f>_xll.ciqfunctions.udf.CIQ($B205, "IQ_PREF_EQUITY",$D205,,,,  "USD")</f>
        <v>0</v>
      </c>
      <c r="N205" s="1">
        <f>_xll.ciqfunctions.udf.CIQ($B205, "IQ_TOTAL_COMMON_EQUITY",$D205,,,,  "USD")</f>
        <v>44100.870620000002</v>
      </c>
      <c r="O205" s="1">
        <f>_xll.ciqfunctions.udf.CIQ($B205, "IQ_APIC", $D205,,,,  "USD")</f>
        <v>1979.91931</v>
      </c>
      <c r="P205" s="1">
        <f>_xll.ciqfunctions.udf.CIQ($B205, "IQ_TOTAL_ASSETS", $D205,,,,  "USD")</f>
        <v>141287.50885000001</v>
      </c>
      <c r="Q205" s="1">
        <f>_xll.ciqfunctions.udf.CIQ($B205, "IQ_RE", $D205,,,,  "USD")</f>
        <v>32513.399590000001</v>
      </c>
      <c r="R205" s="1">
        <f>_xll.ciqfunctions.udf.CIQ($B205, "IQ_TOTAL_EQUITY", $D205,,,,  "USD")</f>
        <v>51919.381950000003</v>
      </c>
      <c r="S205" s="1">
        <f>_xll.ciqfunctions.udf.CIQ($B205, "IQ_TOTAL_OUTSTANDING_FILING_DATE", $D205,,,,  "USD")</f>
        <v>1585.47963</v>
      </c>
      <c r="T205" s="1">
        <f>_xll.ciqfunctions.udf.CIQ($B205, "IQ_TOTAL_DEBT", $D205,,,,  "USD")</f>
        <v>49806.718240000002</v>
      </c>
      <c r="U205" s="1">
        <f>_xll.ciqfunctions.udf.CIQ($B205, "IQ_PREF_DIV_OTHER",$D205,,,,  "USD")</f>
        <v>0</v>
      </c>
      <c r="V205" s="1">
        <f>_xll.ciqfunctions.udf.CIQ($B205, "IQ_COGS",$D205,,,,  "USD")</f>
        <v>12358.054</v>
      </c>
      <c r="W205" s="1">
        <f>_xll.ciqfunctions.udf.CIQ($B205, "IQ_AP",$D205,,,,  "USD")</f>
        <v>22431.92859</v>
      </c>
      <c r="X205" s="1">
        <f>_xll.ciqfunctions.udf.CIQ($B205, "IQ_AR", $D205,,,,  "USD")</f>
        <v>27015.29189</v>
      </c>
      <c r="Y205" s="1">
        <f>_xll.ciqfunctions.udf.CIQ($B205, "IQ_INVENTORY", $D205,,,,  "USD")</f>
        <v>9956.3947700000008</v>
      </c>
      <c r="Z205">
        <f>_xll.ciqfunctions.udf.CIQ($B205, "IQ_SGA", $D205,,,,  "USD")</f>
        <v>2219.0852399999999</v>
      </c>
      <c r="AA205">
        <f>_xll.ciqfunctions.udf.CIQ($B205, "IQ_TOTAL_REV_1YR_ANN_GROWTH", $D205,,,,  "USD")</f>
        <v>15.053699999999999</v>
      </c>
      <c r="AB205">
        <f>_xll.ciqfunctions.udf.CIQ($B205, "IQ_DA", $D205,,,,  "USD")</f>
        <v>560.89687000000004</v>
      </c>
      <c r="AC205">
        <f>_xll.ciqfunctions.udf.CIQ($B205, "IQ_NET_INTEREST_EXP",$D205,,,,  "USD")</f>
        <v>163.48878999999999</v>
      </c>
      <c r="AD205">
        <f>_xll.ciqfunctions.udf.CIQ($B205, "IQ_NET_WORKING_CAP",$D205,,,,  "USD")</f>
        <v>14898.32309</v>
      </c>
      <c r="AE205">
        <f>_xll.ciqfunctions.udf.CIQ($B205, "IQ_CAPEX",$D205,,,,  "USD")</f>
        <v>-399.49776000000003</v>
      </c>
      <c r="AF205" s="1" t="str">
        <f>_xll.ciqfunctions.udf.CIQ($B205, "IQ_CEO_NAME", $D205,,,,  "USD")</f>
        <v>Nakanishi, Katsuya</v>
      </c>
      <c r="AG205">
        <f>_xll.ciqfunctions.udf.CIQ($B205, "IQ_INC_TAX",$D205,,,,  "USD")</f>
        <v>-41.865470000000002</v>
      </c>
      <c r="AH205" t="str">
        <f>_xll.ciqfunctions.udf.CIQ($B205, "IQ_EFFECT_TAX_RATE",$D205,,,,  "USD")</f>
        <v>NM</v>
      </c>
    </row>
    <row r="206" spans="1:34" x14ac:dyDescent="0.25">
      <c r="A206" t="str">
        <f>_xll.ciqfunctions.udf.CIQ(B206,"IQ_COMPANY_NAME",A$1)</f>
        <v>Mitsubishi Corporation</v>
      </c>
      <c r="B206" s="3" t="s">
        <v>4</v>
      </c>
      <c r="C206" s="1" t="str">
        <f>_xll.ciqfunctions.udf.CIQ($B206, "IQ_INDUSTRY",$D206,,,, "USD")</f>
        <v>Trading Companies and Distributors</v>
      </c>
      <c r="D206" s="2" t="str">
        <f t="shared" si="2"/>
        <v>CQ42016</v>
      </c>
      <c r="E206" s="1">
        <f>_xll.ciqfunctions.udf.CIQ($B206, "IQ_TOTAL_REV", $D206,,,, "USD")</f>
        <v>15044.13618</v>
      </c>
      <c r="F206" s="1">
        <f>_xll.ciqfunctions.udf.CIQ($B206, "IQ_NI",$D206,,,,  "USD")</f>
        <v>1642.0641499999999</v>
      </c>
      <c r="G206" s="1">
        <f>_xll.ciqfunctions.udf.CIQ($B206, "IQ_CASH_EQUIV", $D206,,,,  "USD")</f>
        <v>12157.129919999999</v>
      </c>
      <c r="H206" s="1">
        <f>_xll.ciqfunctions.udf.CIQ($B206, "IQ_CASH_ST_INVEST", $D206,,,,  "USD")</f>
        <v>15784.67575</v>
      </c>
      <c r="I206" s="1">
        <f>_xll.ciqfunctions.udf.CIQ($B206, "IQ_TOTAL_CA", $D206,,,,  "USD")</f>
        <v>59632.450530000002</v>
      </c>
      <c r="J206" s="1">
        <f>_xll.ciqfunctions.udf.CIQ($B206, "IQ_TOTAL_ASSETS",$D206,,,,  "USD")</f>
        <v>128986.07395000001</v>
      </c>
      <c r="K206" s="1">
        <f>_xll.ciqfunctions.udf.CIQ($B206, "IQ_TOTAL_CL", $D206,,,,  "USD")</f>
        <v>40621.034070000002</v>
      </c>
      <c r="L206" s="1">
        <f>_xll.ciqfunctions.udf.CIQ($B206, "IQ_TOTAL_LIAB", $D206,,,,  "USD")</f>
        <v>85328.783100000001</v>
      </c>
      <c r="M206" s="1">
        <f>_xll.ciqfunctions.udf.CIQ($B206, "IQ_PREF_EQUITY",$D206,,,,  "USD")</f>
        <v>0</v>
      </c>
      <c r="N206" s="1">
        <f>_xll.ciqfunctions.udf.CIQ($B206, "IQ_TOTAL_COMMON_EQUITY",$D206,,,,  "USD")</f>
        <v>39872.605839999997</v>
      </c>
      <c r="O206" s="1">
        <f>_xll.ciqfunctions.udf.CIQ($B206, "IQ_APIC", $D206,,,,  "USD")</f>
        <v>1892.6936800000001</v>
      </c>
      <c r="P206" s="1">
        <f>_xll.ciqfunctions.udf.CIQ($B206, "IQ_TOTAL_ASSETS", $D206,,,,  "USD")</f>
        <v>128986.07395000001</v>
      </c>
      <c r="Q206" s="1">
        <f>_xll.ciqfunctions.udf.CIQ($B206, "IQ_RE", $D206,,,,  "USD")</f>
        <v>30160.657800000001</v>
      </c>
      <c r="R206" s="1">
        <f>_xll.ciqfunctions.udf.CIQ($B206, "IQ_TOTAL_EQUITY", $D206,,,,  "USD")</f>
        <v>43657.290849999998</v>
      </c>
      <c r="S206" s="1">
        <f>_xll.ciqfunctions.udf.CIQ($B206, "IQ_TOTAL_OUTSTANDING_FILING_DATE", $D206,,,,  "USD")</f>
        <v>1585.23171</v>
      </c>
      <c r="T206" s="1">
        <f>_xll.ciqfunctions.udf.CIQ($B206, "IQ_TOTAL_DEBT", $D206,,,,  "USD")</f>
        <v>48185.84734</v>
      </c>
      <c r="U206" s="1">
        <f>_xll.ciqfunctions.udf.CIQ($B206, "IQ_PREF_DIV_OTHER",$D206,,,,  "USD")</f>
        <v>0</v>
      </c>
      <c r="V206" s="1">
        <f>_xll.ciqfunctions.udf.CIQ($B206, "IQ_COGS",$D206,,,,  "USD")</f>
        <v>11505.412619999999</v>
      </c>
      <c r="W206" s="1">
        <f>_xll.ciqfunctions.udf.CIQ($B206, "IQ_AP",$D206,,,,  "USD")</f>
        <v>21825.814590000002</v>
      </c>
      <c r="X206" s="1">
        <f>_xll.ciqfunctions.udf.CIQ($B206, "IQ_AR", $D206,,,,  "USD")</f>
        <v>28686.559379999999</v>
      </c>
      <c r="Y206" s="1">
        <f>_xll.ciqfunctions.udf.CIQ($B206, "IQ_INVENTORY", $D206,,,,  "USD")</f>
        <v>9559.5968799999991</v>
      </c>
      <c r="Z206">
        <f>_xll.ciqfunctions.udf.CIQ($B206, "IQ_SGA", $D206,,,,  "USD")</f>
        <v>1968.4538500000001</v>
      </c>
      <c r="AA206">
        <f>_xll.ciqfunctions.udf.CIQ($B206, "IQ_TOTAL_REV_1YR_ANN_GROWTH", $D206,,,,  "USD")</f>
        <v>-3.0042</v>
      </c>
      <c r="AB206">
        <f>_xll.ciqfunctions.udf.CIQ($B206, "IQ_DA", $D206,,,,  "USD")</f>
        <v>0</v>
      </c>
      <c r="AC206">
        <f>_xll.ciqfunctions.udf.CIQ($B206, "IQ_NET_INTEREST_EXP",$D206,,,,  "USD")</f>
        <v>266.39827000000002</v>
      </c>
      <c r="AD206">
        <f>_xll.ciqfunctions.udf.CIQ($B206, "IQ_NET_WORKING_CAP",$D206,,,,  "USD")</f>
        <v>14330.688679999999</v>
      </c>
      <c r="AE206">
        <f>_xll.ciqfunctions.udf.CIQ($B206, "IQ_CAPEX",$D206,,,,  "USD")</f>
        <v>-362.68948999999998</v>
      </c>
      <c r="AF206" s="1" t="str">
        <f>_xll.ciqfunctions.udf.CIQ($B206, "IQ_CEO_NAME", $D206,,,,  "USD")</f>
        <v>Nakanishi, Katsuya</v>
      </c>
      <c r="AG206">
        <f>_xll.ciqfunctions.udf.CIQ($B206, "IQ_INC_TAX",$D206,,,,  "USD")</f>
        <v>614.62951999999996</v>
      </c>
      <c r="AH206">
        <f>_xll.ciqfunctions.udf.CIQ($B206, "IQ_EFFECT_TAX_RATE",$D206,,,,  "USD")</f>
        <v>25.923400000000001</v>
      </c>
    </row>
    <row r="207" spans="1:34" x14ac:dyDescent="0.25">
      <c r="A207" t="str">
        <f>_xll.ciqfunctions.udf.CIQ(B207,"IQ_COMPANY_NAME",A$1)</f>
        <v>Mitsubishi Corporation</v>
      </c>
      <c r="B207" s="3" t="s">
        <v>4</v>
      </c>
      <c r="C207" s="1" t="str">
        <f>_xll.ciqfunctions.udf.CIQ($B207, "IQ_INDUSTRY",$D207,,,, "USD")</f>
        <v>Trading Companies and Distributors</v>
      </c>
      <c r="D207" s="2" t="str">
        <f t="shared" si="2"/>
        <v>CQ32016</v>
      </c>
      <c r="E207" s="1">
        <f>_xll.ciqfunctions.udf.CIQ($B207, "IQ_TOTAL_REV", $D207,,,, "USD")</f>
        <v>13871.54754</v>
      </c>
      <c r="F207" s="1">
        <f>_xll.ciqfunctions.udf.CIQ($B207, "IQ_NI",$D207,,,,  "USD")</f>
        <v>779.85681</v>
      </c>
      <c r="G207" s="1">
        <f>_xll.ciqfunctions.udf.CIQ($B207, "IQ_CASH_EQUIV", $D207,,,,  "USD")</f>
        <v>12987.83489</v>
      </c>
      <c r="H207" s="1">
        <f>_xll.ciqfunctions.udf.CIQ($B207, "IQ_CASH_ST_INVEST", $D207,,,,  "USD")</f>
        <v>16533.26066</v>
      </c>
      <c r="I207" s="1">
        <f>_xll.ciqfunctions.udf.CIQ($B207, "IQ_TOTAL_CA", $D207,,,,  "USD")</f>
        <v>59396.41474</v>
      </c>
      <c r="J207" s="1">
        <f>_xll.ciqfunctions.udf.CIQ($B207, "IQ_TOTAL_ASSETS",$D207,,,,  "USD")</f>
        <v>134579.25234000001</v>
      </c>
      <c r="K207" s="1">
        <f>_xll.ciqfunctions.udf.CIQ($B207, "IQ_TOTAL_CL", $D207,,,,  "USD")</f>
        <v>39915.605380000001</v>
      </c>
      <c r="L207" s="1">
        <f>_xll.ciqfunctions.udf.CIQ($B207, "IQ_TOTAL_LIAB", $D207,,,,  "USD")</f>
        <v>89373.081749999998</v>
      </c>
      <c r="M207" s="1">
        <f>_xll.ciqfunctions.udf.CIQ($B207, "IQ_PREF_EQUITY",$D207,,,,  "USD")</f>
        <v>0</v>
      </c>
      <c r="N207" s="1">
        <f>_xll.ciqfunctions.udf.CIQ($B207, "IQ_TOTAL_COMMON_EQUITY",$D207,,,,  "USD")</f>
        <v>41254.277289999998</v>
      </c>
      <c r="O207" s="1">
        <f>_xll.ciqfunctions.udf.CIQ($B207, "IQ_APIC", $D207,,,,  "USD")</f>
        <v>2207.0698200000002</v>
      </c>
      <c r="P207" s="1">
        <f>_xll.ciqfunctions.udf.CIQ($B207, "IQ_TOTAL_ASSETS", $D207,,,,  "USD")</f>
        <v>134579.25234000001</v>
      </c>
      <c r="Q207" s="1">
        <f>_xll.ciqfunctions.udf.CIQ($B207, "IQ_RE", $D207,,,,  "USD")</f>
        <v>33294.830370000003</v>
      </c>
      <c r="R207" s="1">
        <f>_xll.ciqfunctions.udf.CIQ($B207, "IQ_TOTAL_EQUITY", $D207,,,,  "USD")</f>
        <v>45206.170590000002</v>
      </c>
      <c r="S207" s="1">
        <f>_xll.ciqfunctions.udf.CIQ($B207, "IQ_TOTAL_OUTSTANDING_FILING_DATE", $D207,,,,  "USD")</f>
        <v>1585.12174</v>
      </c>
      <c r="T207" s="1">
        <f>_xll.ciqfunctions.udf.CIQ($B207, "IQ_TOTAL_DEBT", $D207,,,,  "USD")</f>
        <v>54990.085509999997</v>
      </c>
      <c r="U207" s="1">
        <f>_xll.ciqfunctions.udf.CIQ($B207, "IQ_PREF_DIV_OTHER",$D207,,,,  "USD")</f>
        <v>0</v>
      </c>
      <c r="V207" s="1">
        <f>_xll.ciqfunctions.udf.CIQ($B207, "IQ_COGS",$D207,,,,  "USD")</f>
        <v>11023.29284</v>
      </c>
      <c r="W207" s="1">
        <f>_xll.ciqfunctions.udf.CIQ($B207, "IQ_AP",$D207,,,,  "USD")</f>
        <v>20048.52103</v>
      </c>
      <c r="X207" s="1">
        <f>_xll.ciqfunctions.udf.CIQ($B207, "IQ_AR", $D207,,,,  "USD")</f>
        <v>27098.25678</v>
      </c>
      <c r="Y207" s="1">
        <f>_xll.ciqfunctions.udf.CIQ($B207, "IQ_INVENTORY", $D207,,,,  "USD")</f>
        <v>9837.9953999999998</v>
      </c>
      <c r="Z207">
        <f>_xll.ciqfunctions.udf.CIQ($B207, "IQ_SGA", $D207,,,,  "USD")</f>
        <v>2282.2808799999998</v>
      </c>
      <c r="AA207">
        <f>_xll.ciqfunctions.udf.CIQ($B207, "IQ_TOTAL_REV_1YR_ANN_GROWTH", $D207,,,,  "USD")</f>
        <v>-21.3079</v>
      </c>
      <c r="AB207">
        <f>_xll.ciqfunctions.udf.CIQ($B207, "IQ_DA", $D207,,,,  "USD")</f>
        <v>0</v>
      </c>
      <c r="AC207">
        <f>_xll.ciqfunctions.udf.CIQ($B207, "IQ_NET_INTEREST_EXP",$D207,,,,  "USD")</f>
        <v>160.95778999999999</v>
      </c>
      <c r="AD207">
        <f>_xll.ciqfunctions.udf.CIQ($B207, "IQ_NET_WORKING_CAP",$D207,,,,  "USD")</f>
        <v>16142.35471</v>
      </c>
      <c r="AE207">
        <f>_xll.ciqfunctions.udf.CIQ($B207, "IQ_CAPEX",$D207,,,,  "USD")</f>
        <v>-376.38112999999998</v>
      </c>
      <c r="AF207" s="1" t="str">
        <f>_xll.ciqfunctions.udf.CIQ($B207, "IQ_CEO_NAME", $D207,,,,  "USD")</f>
        <v>Nakanishi, Katsuya</v>
      </c>
      <c r="AG207">
        <f>_xll.ciqfunctions.udf.CIQ($B207, "IQ_INC_TAX",$D207,,,,  "USD")</f>
        <v>282.69562999999999</v>
      </c>
      <c r="AH207">
        <f>_xll.ciqfunctions.udf.CIQ($B207, "IQ_EFFECT_TAX_RATE",$D207,,,,  "USD")</f>
        <v>24.753499999999999</v>
      </c>
    </row>
    <row r="208" spans="1:34" x14ac:dyDescent="0.25">
      <c r="A208" t="str">
        <f>_xll.ciqfunctions.udf.CIQ(B208,"IQ_COMPANY_NAME",A$1)</f>
        <v>Mitsubishi Corporation</v>
      </c>
      <c r="B208" s="3" t="s">
        <v>4</v>
      </c>
      <c r="C208" s="1" t="str">
        <f>_xll.ciqfunctions.udf.CIQ($B208, "IQ_INDUSTRY",$D208,,,, "USD")</f>
        <v>Trading Companies and Distributors</v>
      </c>
      <c r="D208" s="2" t="str">
        <f t="shared" si="2"/>
        <v>CQ22016</v>
      </c>
      <c r="E208" s="1">
        <f>_xll.ciqfunctions.udf.CIQ($B208, "IQ_TOTAL_REV", $D208,,,, "USD")</f>
        <v>14876.85801</v>
      </c>
      <c r="F208" s="1">
        <f>_xll.ciqfunctions.udf.CIQ($B208, "IQ_NI",$D208,,,,  "USD")</f>
        <v>981.97571000000005</v>
      </c>
      <c r="G208" s="1">
        <f>_xll.ciqfunctions.udf.CIQ($B208, "IQ_CASH_EQUIV", $D208,,,,  "USD")</f>
        <v>12758.67319</v>
      </c>
      <c r="H208" s="1">
        <f>_xll.ciqfunctions.udf.CIQ($B208, "IQ_CASH_ST_INVEST", $D208,,,,  "USD")</f>
        <v>17109.537209999999</v>
      </c>
      <c r="I208" s="1">
        <f>_xll.ciqfunctions.udf.CIQ($B208, "IQ_TOTAL_CA", $D208,,,,  "USD")</f>
        <v>60484.022879999997</v>
      </c>
      <c r="J208" s="1">
        <f>_xll.ciqfunctions.udf.CIQ($B208, "IQ_TOTAL_ASSETS",$D208,,,,  "USD")</f>
        <v>137036.22755000001</v>
      </c>
      <c r="K208" s="1">
        <f>_xll.ciqfunctions.udf.CIQ($B208, "IQ_TOTAL_CL", $D208,,,,  "USD")</f>
        <v>41472.93262</v>
      </c>
      <c r="L208" s="1">
        <f>_xll.ciqfunctions.udf.CIQ($B208, "IQ_TOTAL_LIAB", $D208,,,,  "USD")</f>
        <v>91799.1391</v>
      </c>
      <c r="M208" s="1">
        <f>_xll.ciqfunctions.udf.CIQ($B208, "IQ_PREF_EQUITY",$D208,,,,  "USD")</f>
        <v>0</v>
      </c>
      <c r="N208" s="1">
        <f>_xll.ciqfunctions.udf.CIQ($B208, "IQ_TOTAL_COMMON_EQUITY",$D208,,,,  "USD")</f>
        <v>41310.17884</v>
      </c>
      <c r="O208" s="1">
        <f>_xll.ciqfunctions.udf.CIQ($B208, "IQ_APIC", $D208,,,,  "USD")</f>
        <v>2178.6259300000002</v>
      </c>
      <c r="P208" s="1">
        <f>_xll.ciqfunctions.udf.CIQ($B208, "IQ_TOTAL_ASSETS", $D208,,,,  "USD")</f>
        <v>137036.22755000001</v>
      </c>
      <c r="Q208" s="1">
        <f>_xll.ciqfunctions.udf.CIQ($B208, "IQ_RE", $D208,,,,  "USD")</f>
        <v>31995.09087</v>
      </c>
      <c r="R208" s="1">
        <f>_xll.ciqfunctions.udf.CIQ($B208, "IQ_TOTAL_EQUITY", $D208,,,,  "USD")</f>
        <v>45237.088450000003</v>
      </c>
      <c r="S208" s="1">
        <f>_xll.ciqfunctions.udf.CIQ($B208, "IQ_TOTAL_OUTSTANDING_FILING_DATE", $D208,,,,  "USD")</f>
        <v>1584.7712200000001</v>
      </c>
      <c r="T208" s="1">
        <f>_xll.ciqfunctions.udf.CIQ($B208, "IQ_TOTAL_DEBT", $D208,,,,  "USD")</f>
        <v>56466.086450000003</v>
      </c>
      <c r="U208" s="1">
        <f>_xll.ciqfunctions.udf.CIQ($B208, "IQ_PREF_DIV_OTHER",$D208,,,,  "USD")</f>
        <v>0</v>
      </c>
      <c r="V208" s="1">
        <f>_xll.ciqfunctions.udf.CIQ($B208, "IQ_COGS",$D208,,,,  "USD")</f>
        <v>12313.744049999999</v>
      </c>
      <c r="W208" s="1">
        <f>_xll.ciqfunctions.udf.CIQ($B208, "IQ_AP",$D208,,,,  "USD")</f>
        <v>20272.397970000002</v>
      </c>
      <c r="X208" s="1">
        <f>_xll.ciqfunctions.udf.CIQ($B208, "IQ_AR", $D208,,,,  "USD")</f>
        <v>27807.55515</v>
      </c>
      <c r="Y208" s="1">
        <f>_xll.ciqfunctions.udf.CIQ($B208, "IQ_INVENTORY", $D208,,,,  "USD")</f>
        <v>9596.64012</v>
      </c>
      <c r="Z208">
        <f>_xll.ciqfunctions.udf.CIQ($B208, "IQ_SGA", $D208,,,,  "USD")</f>
        <v>2183.39734</v>
      </c>
      <c r="AA208">
        <f>_xll.ciqfunctions.udf.CIQ($B208, "IQ_TOTAL_REV_1YR_ANN_GROWTH", $D208,,,,  "USD")</f>
        <v>-16.058</v>
      </c>
      <c r="AB208">
        <f>_xll.ciqfunctions.udf.CIQ($B208, "IQ_DA", $D208,,,,  "USD")</f>
        <v>0</v>
      </c>
      <c r="AC208">
        <f>_xll.ciqfunctions.udf.CIQ($B208, "IQ_NET_INTEREST_EXP",$D208,,,,  "USD")</f>
        <v>167.68099000000001</v>
      </c>
      <c r="AD208">
        <f>_xll.ciqfunctions.udf.CIQ($B208, "IQ_NET_WORKING_CAP",$D208,,,,  "USD")</f>
        <v>16028.45249</v>
      </c>
      <c r="AE208">
        <f>_xll.ciqfunctions.udf.CIQ($B208, "IQ_CAPEX",$D208,,,,  "USD")</f>
        <v>-341.29216000000002</v>
      </c>
      <c r="AF208" s="1" t="str">
        <f>_xll.ciqfunctions.udf.CIQ($B208, "IQ_CEO_NAME", $D208,,,,  "USD")</f>
        <v>Nakanishi, Katsuya</v>
      </c>
      <c r="AG208">
        <f>_xll.ciqfunctions.udf.CIQ($B208, "IQ_INC_TAX",$D208,,,,  "USD")</f>
        <v>249.72977</v>
      </c>
      <c r="AH208">
        <f>_xll.ciqfunctions.udf.CIQ($B208, "IQ_EFFECT_TAX_RATE",$D208,,,,  "USD")</f>
        <v>18.217700000000001</v>
      </c>
    </row>
    <row r="209" spans="1:34" x14ac:dyDescent="0.25">
      <c r="A209" t="str">
        <f>_xll.ciqfunctions.udf.CIQ(B209,"IQ_COMPANY_NAME",A$1)</f>
        <v>Mitsubishi Corporation</v>
      </c>
      <c r="B209" s="3" t="s">
        <v>4</v>
      </c>
      <c r="C209" s="1" t="str">
        <f>_xll.ciqfunctions.udf.CIQ($B209, "IQ_INDUSTRY",$D209,,,, "USD")</f>
        <v>Trading Companies and Distributors</v>
      </c>
      <c r="D209" s="2" t="str">
        <f t="shared" si="2"/>
        <v>CQ12016</v>
      </c>
      <c r="E209" s="1">
        <f>_xll.ciqfunctions.udf.CIQ($B209, "IQ_TOTAL_REV", $D209,,,, "USD")</f>
        <v>13434.51346</v>
      </c>
      <c r="F209" s="1">
        <f>_xll.ciqfunctions.udf.CIQ($B209, "IQ_NI",$D209,,,,  "USD")</f>
        <v>-3465.44128</v>
      </c>
      <c r="G209" s="1">
        <f>_xll.ciqfunctions.udf.CIQ($B209, "IQ_CASH_EQUIV", $D209,,,,  "USD")</f>
        <v>13358.489970000001</v>
      </c>
      <c r="H209" s="1">
        <f>_xll.ciqfunctions.udf.CIQ($B209, "IQ_CASH_ST_INVEST", $D209,,,,  "USD")</f>
        <v>15647.952310000001</v>
      </c>
      <c r="I209" s="1">
        <f>_xll.ciqfunctions.udf.CIQ($B209, "IQ_TOTAL_CA", $D209,,,,  "USD")</f>
        <v>58358.76384</v>
      </c>
      <c r="J209" s="1">
        <f>_xll.ciqfunctions.udf.CIQ($B209, "IQ_TOTAL_ASSETS",$D209,,,,  "USD")</f>
        <v>132754.14142</v>
      </c>
      <c r="K209" s="1">
        <f>_xll.ciqfunctions.udf.CIQ($B209, "IQ_TOTAL_CL", $D209,,,,  "USD")</f>
        <v>39455.649700000002</v>
      </c>
      <c r="L209" s="1">
        <f>_xll.ciqfunctions.udf.CIQ($B209, "IQ_TOTAL_LIAB", $D209,,,,  "USD")</f>
        <v>88098.376250000001</v>
      </c>
      <c r="M209" s="1">
        <f>_xll.ciqfunctions.udf.CIQ($B209, "IQ_PREF_EQUITY",$D209,,,,  "USD")</f>
        <v>0</v>
      </c>
      <c r="N209" s="1">
        <f>_xll.ciqfunctions.udf.CIQ($B209, "IQ_TOTAL_COMMON_EQUITY",$D209,,,,  "USD")</f>
        <v>40873.227070000001</v>
      </c>
      <c r="O209" s="1">
        <f>_xll.ciqfunctions.udf.CIQ($B209, "IQ_APIC", $D209,,,,  "USD")</f>
        <v>2338.3587400000001</v>
      </c>
      <c r="P209" s="1">
        <f>_xll.ciqfunctions.udf.CIQ($B209, "IQ_TOTAL_ASSETS", $D209,,,,  "USD")</f>
        <v>132754.14142</v>
      </c>
      <c r="Q209" s="1">
        <f>_xll.ciqfunctions.udf.CIQ($B209, "IQ_RE", $D209,,,,  "USD")</f>
        <v>28710.402770000001</v>
      </c>
      <c r="R209" s="1">
        <f>_xll.ciqfunctions.udf.CIQ($B209, "IQ_TOTAL_EQUITY", $D209,,,,  "USD")</f>
        <v>44655.765169999999</v>
      </c>
      <c r="S209" s="1">
        <f>_xll.ciqfunctions.udf.CIQ($B209, "IQ_TOTAL_OUTSTANDING_FILING_DATE", $D209,,,,  "USD")</f>
        <v>1584.5945200000001</v>
      </c>
      <c r="T209" s="1">
        <f>_xll.ciqfunctions.udf.CIQ($B209, "IQ_TOTAL_DEBT", $D209,,,,  "USD")</f>
        <v>54202.382749999997</v>
      </c>
      <c r="U209" s="1">
        <f>_xll.ciqfunctions.udf.CIQ($B209, "IQ_PREF_DIV_OTHER",$D209,,,,  "USD")</f>
        <v>0</v>
      </c>
      <c r="V209" s="1">
        <f>_xll.ciqfunctions.udf.CIQ($B209, "IQ_COGS",$D209,,,,  "USD")</f>
        <v>11110.207759999999</v>
      </c>
      <c r="W209" s="1">
        <f>_xll.ciqfunctions.udf.CIQ($B209, "IQ_AP",$D209,,,,  "USD")</f>
        <v>19062.45019</v>
      </c>
      <c r="X209" s="1">
        <f>_xll.ciqfunctions.udf.CIQ($B209, "IQ_AR", $D209,,,,  "USD")</f>
        <v>24382.27018</v>
      </c>
      <c r="Y209" s="1">
        <f>_xll.ciqfunctions.udf.CIQ($B209, "IQ_INVENTORY", $D209,,,,  "USD")</f>
        <v>9200.3555899999992</v>
      </c>
      <c r="Z209">
        <f>_xll.ciqfunctions.udf.CIQ($B209, "IQ_SGA", $D209,,,,  "USD")</f>
        <v>2344.4730199999999</v>
      </c>
      <c r="AA209">
        <f>_xll.ciqfunctions.udf.CIQ($B209, "IQ_TOTAL_REV_1YR_ANN_GROWTH", $D209,,,,  "USD")</f>
        <v>-17.304200000000002</v>
      </c>
      <c r="AB209">
        <f>_xll.ciqfunctions.udf.CIQ($B209, "IQ_DA", $D209,,,,  "USD")</f>
        <v>667.73760000000004</v>
      </c>
      <c r="AC209">
        <f>_xll.ciqfunctions.udf.CIQ($B209, "IQ_NET_INTEREST_EXP",$D209,,,,  "USD")</f>
        <v>135.49305000000001</v>
      </c>
      <c r="AD209">
        <f>_xll.ciqfunctions.udf.CIQ($B209, "IQ_NET_WORKING_CAP",$D209,,,,  "USD")</f>
        <v>16553.835139999999</v>
      </c>
      <c r="AE209">
        <f>_xll.ciqfunctions.udf.CIQ($B209, "IQ_CAPEX",$D209,,,,  "USD")</f>
        <v>-628.40866000000005</v>
      </c>
      <c r="AF209" s="1" t="str">
        <f>_xll.ciqfunctions.udf.CIQ($B209, "IQ_CEO_NAME", $D209,,,,  "USD")</f>
        <v>Nakanishi, Katsuya</v>
      </c>
      <c r="AG209">
        <f>_xll.ciqfunctions.udf.CIQ($B209, "IQ_INC_TAX",$D209,,,,  "USD")</f>
        <v>6.5325699999999998</v>
      </c>
      <c r="AH209" t="str">
        <f>_xll.ciqfunctions.udf.CIQ($B209, "IQ_EFFECT_TAX_RATE",$D209,,,,  "USD")</f>
        <v>NM</v>
      </c>
    </row>
    <row r="210" spans="1:34" x14ac:dyDescent="0.25">
      <c r="A210" t="str">
        <f>_xll.ciqfunctions.udf.CIQ(B210,"IQ_COMPANY_NAME",A$1)</f>
        <v>Mitsubishi Corporation</v>
      </c>
      <c r="B210" s="3" t="s">
        <v>4</v>
      </c>
      <c r="C210" s="1" t="str">
        <f>_xll.ciqfunctions.udf.CIQ($B210, "IQ_INDUSTRY",$D210,,,, "USD")</f>
        <v>Trading Companies and Distributors</v>
      </c>
      <c r="D210" s="2" t="str">
        <f t="shared" si="2"/>
        <v>CQ42015</v>
      </c>
      <c r="E210" s="1">
        <f>_xll.ciqfunctions.udf.CIQ($B210, "IQ_TOTAL_REV", $D210,,,, "USD")</f>
        <v>15064.90929</v>
      </c>
      <c r="F210" s="1">
        <f>_xll.ciqfunctions.udf.CIQ($B210, "IQ_NI",$D210,,,,  "USD")</f>
        <v>707.64562999999998</v>
      </c>
      <c r="G210" s="1">
        <f>_xll.ciqfunctions.udf.CIQ($B210, "IQ_CASH_EQUIV", $D210,,,,  "USD")</f>
        <v>12066.27353</v>
      </c>
      <c r="H210" s="1">
        <f>_xll.ciqfunctions.udf.CIQ($B210, "IQ_CASH_ST_INVEST", $D210,,,,  "USD")</f>
        <v>14877.471680000001</v>
      </c>
      <c r="I210" s="1">
        <f>_xll.ciqfunctions.udf.CIQ($B210, "IQ_TOTAL_CA", $D210,,,,  "USD")</f>
        <v>59783.771919999999</v>
      </c>
      <c r="J210" s="1">
        <f>_xll.ciqfunctions.udf.CIQ($B210, "IQ_TOTAL_ASSETS",$D210,,,,  "USD")</f>
        <v>135770.93906</v>
      </c>
      <c r="K210" s="1">
        <f>_xll.ciqfunctions.udf.CIQ($B210, "IQ_TOTAL_CL", $D210,,,,  "USD")</f>
        <v>41791.566299999999</v>
      </c>
      <c r="L210" s="1">
        <f>_xll.ciqfunctions.udf.CIQ($B210, "IQ_TOTAL_LIAB", $D210,,,,  "USD")</f>
        <v>87429.139460000006</v>
      </c>
      <c r="M210" s="1">
        <f>_xll.ciqfunctions.udf.CIQ($B210, "IQ_PREF_EQUITY",$D210,,,,  "USD")</f>
        <v>0</v>
      </c>
      <c r="N210" s="1">
        <f>_xll.ciqfunctions.udf.CIQ($B210, "IQ_TOTAL_COMMON_EQUITY",$D210,,,,  "USD")</f>
        <v>44593.771110000001</v>
      </c>
      <c r="O210" s="1">
        <f>_xll.ciqfunctions.udf.CIQ($B210, "IQ_APIC", $D210,,,,  "USD")</f>
        <v>2183.43606</v>
      </c>
      <c r="P210" s="1">
        <f>_xll.ciqfunctions.udf.CIQ($B210, "IQ_TOTAL_ASSETS", $D210,,,,  "USD")</f>
        <v>135770.93906</v>
      </c>
      <c r="Q210" s="1">
        <f>_xll.ciqfunctions.udf.CIQ($B210, "IQ_RE", $D210,,,,  "USD")</f>
        <v>30426.116440000002</v>
      </c>
      <c r="R210" s="1">
        <f>_xll.ciqfunctions.udf.CIQ($B210, "IQ_TOTAL_EQUITY", $D210,,,,  "USD")</f>
        <v>48341.799599999998</v>
      </c>
      <c r="S210" s="1">
        <f>_xll.ciqfunctions.udf.CIQ($B210, "IQ_TOTAL_OUTSTANDING_FILING_DATE", $D210,,,,  "USD")</f>
        <v>1584.38015</v>
      </c>
      <c r="T210" s="1">
        <f>_xll.ciqfunctions.udf.CIQ($B210, "IQ_TOTAL_DEBT", $D210,,,,  "USD")</f>
        <v>52923.022799999999</v>
      </c>
      <c r="U210" s="1">
        <f>_xll.ciqfunctions.udf.CIQ($B210, "IQ_PREF_DIV_OTHER",$D210,,,,  "USD")</f>
        <v>0</v>
      </c>
      <c r="V210" s="1">
        <f>_xll.ciqfunctions.udf.CIQ($B210, "IQ_COGS",$D210,,,,  "USD")</f>
        <v>12701.67289</v>
      </c>
      <c r="W210" s="1">
        <f>_xll.ciqfunctions.udf.CIQ($B210, "IQ_AP",$D210,,,,  "USD")</f>
        <v>20961.29896</v>
      </c>
      <c r="X210" s="1">
        <f>_xll.ciqfunctions.udf.CIQ($B210, "IQ_AR", $D210,,,,  "USD")</f>
        <v>28860.517349999998</v>
      </c>
      <c r="Y210" s="1">
        <f>_xll.ciqfunctions.udf.CIQ($B210, "IQ_INVENTORY", $D210,,,,  "USD")</f>
        <v>9761.5479400000004</v>
      </c>
      <c r="Z210">
        <f>_xll.ciqfunctions.udf.CIQ($B210, "IQ_SGA", $D210,,,,  "USD")</f>
        <v>2034.95019</v>
      </c>
      <c r="AA210">
        <f>_xll.ciqfunctions.udf.CIQ($B210, "IQ_TOTAL_REV_1YR_ANN_GROWTH", $D210,,,,  "USD")</f>
        <v>-11.239100000000001</v>
      </c>
      <c r="AB210">
        <f>_xll.ciqfunctions.udf.CIQ($B210, "IQ_DA", $D210,,,,  "USD")</f>
        <v>0</v>
      </c>
      <c r="AC210">
        <f>_xll.ciqfunctions.udf.CIQ($B210, "IQ_NET_INTEREST_EXP",$D210,,,,  "USD")</f>
        <v>221.51416</v>
      </c>
      <c r="AD210">
        <f>_xll.ciqfunctions.udf.CIQ($B210, "IQ_NET_WORKING_CAP",$D210,,,,  "USD")</f>
        <v>17666.58165</v>
      </c>
      <c r="AE210">
        <f>_xll.ciqfunctions.udf.CIQ($B210, "IQ_CAPEX",$D210,,,,  "USD")</f>
        <v>-421.63064000000003</v>
      </c>
      <c r="AF210" s="1" t="str">
        <f>_xll.ciqfunctions.udf.CIQ($B210, "IQ_CEO_NAME", $D210,,,,  "USD")</f>
        <v>Nakanishi, Katsuya</v>
      </c>
      <c r="AG210">
        <f>_xll.ciqfunctions.udf.CIQ($B210, "IQ_INC_TAX",$D210,,,,  "USD")</f>
        <v>206.67222000000001</v>
      </c>
      <c r="AH210">
        <f>_xll.ciqfunctions.udf.CIQ($B210, "IQ_EFFECT_TAX_RATE",$D210,,,,  "USD")</f>
        <v>21.439699999999998</v>
      </c>
    </row>
    <row r="211" spans="1:34" x14ac:dyDescent="0.25">
      <c r="A211" t="str">
        <f>_xll.ciqfunctions.udf.CIQ(B211,"IQ_COMPANY_NAME",A$1)</f>
        <v>Mitsubishi Corporation</v>
      </c>
      <c r="B211" s="3" t="s">
        <v>4</v>
      </c>
      <c r="C211" s="1" t="str">
        <f>_xll.ciqfunctions.udf.CIQ($B211, "IQ_INDUSTRY",$D211,,,, "USD")</f>
        <v>Trading Companies and Distributors</v>
      </c>
      <c r="D211" s="2" t="str">
        <f t="shared" si="2"/>
        <v>CQ32015</v>
      </c>
      <c r="E211" s="1">
        <f>_xll.ciqfunctions.udf.CIQ($B211, "IQ_TOTAL_REV", $D211,,,, "USD")</f>
        <v>14909.901320000001</v>
      </c>
      <c r="F211" s="1">
        <f>_xll.ciqfunctions.udf.CIQ($B211, "IQ_NI",$D211,,,,  "USD")</f>
        <v>667.88325999999995</v>
      </c>
      <c r="G211" s="1">
        <f>_xll.ciqfunctions.udf.CIQ($B211, "IQ_CASH_EQUIV", $D211,,,,  "USD")</f>
        <v>11305.52492</v>
      </c>
      <c r="H211" s="1">
        <f>_xll.ciqfunctions.udf.CIQ($B211, "IQ_CASH_ST_INVEST", $D211,,,,  "USD")</f>
        <v>14269.963110000001</v>
      </c>
      <c r="I211" s="1">
        <f>_xll.ciqfunctions.udf.CIQ($B211, "IQ_TOTAL_CA", $D211,,,,  "USD")</f>
        <v>57153.26455</v>
      </c>
      <c r="J211" s="1">
        <f>_xll.ciqfunctions.udf.CIQ($B211, "IQ_TOTAL_ASSETS",$D211,,,,  "USD")</f>
        <v>134713.1942</v>
      </c>
      <c r="K211" s="1">
        <f>_xll.ciqfunctions.udf.CIQ($B211, "IQ_TOTAL_CL", $D211,,,,  "USD")</f>
        <v>38950.483059999999</v>
      </c>
      <c r="L211" s="1">
        <f>_xll.ciqfunctions.udf.CIQ($B211, "IQ_TOTAL_LIAB", $D211,,,,  "USD")</f>
        <v>86010.391250000001</v>
      </c>
      <c r="M211" s="1">
        <f>_xll.ciqfunctions.udf.CIQ($B211, "IQ_PREF_EQUITY",$D211,,,,  "USD")</f>
        <v>0</v>
      </c>
      <c r="N211" s="1">
        <f>_xll.ciqfunctions.udf.CIQ($B211, "IQ_TOTAL_COMMON_EQUITY",$D211,,,,  "USD")</f>
        <v>44818.015639999998</v>
      </c>
      <c r="O211" s="1">
        <f>_xll.ciqfunctions.udf.CIQ($B211, "IQ_APIC", $D211,,,,  "USD")</f>
        <v>2227.8448699999999</v>
      </c>
      <c r="P211" s="1">
        <f>_xll.ciqfunctions.udf.CIQ($B211, "IQ_TOTAL_ASSETS", $D211,,,,  "USD")</f>
        <v>134713.1942</v>
      </c>
      <c r="Q211" s="1">
        <f>_xll.ciqfunctions.udf.CIQ($B211, "IQ_RE", $D211,,,,  "USD")</f>
        <v>30161.649219999999</v>
      </c>
      <c r="R211" s="1">
        <f>_xll.ciqfunctions.udf.CIQ($B211, "IQ_TOTAL_EQUITY", $D211,,,,  "USD")</f>
        <v>48702.802949999998</v>
      </c>
      <c r="S211" s="1">
        <f>_xll.ciqfunctions.udf.CIQ($B211, "IQ_TOTAL_OUTSTANDING_FILING_DATE", $D211,,,,  "USD")</f>
        <v>1584.3229200000001</v>
      </c>
      <c r="T211" s="1">
        <f>_xll.ciqfunctions.udf.CIQ($B211, "IQ_TOTAL_DEBT", $D211,,,,  "USD")</f>
        <v>53768.61505</v>
      </c>
      <c r="U211" s="1">
        <f>_xll.ciqfunctions.udf.CIQ($B211, "IQ_PREF_DIV_OTHER",$D211,,,,  "USD")</f>
        <v>0</v>
      </c>
      <c r="V211" s="1">
        <f>_xll.ciqfunctions.udf.CIQ($B211, "IQ_COGS",$D211,,,,  "USD")</f>
        <v>12546.874589999999</v>
      </c>
      <c r="W211" s="1">
        <f>_xll.ciqfunctions.udf.CIQ($B211, "IQ_AP",$D211,,,,  "USD")</f>
        <v>19424.337449999999</v>
      </c>
      <c r="X211" s="1">
        <f>_xll.ciqfunctions.udf.CIQ($B211, "IQ_AR", $D211,,,,  "USD")</f>
        <v>27294.241969999999</v>
      </c>
      <c r="Y211" s="1">
        <f>_xll.ciqfunctions.udf.CIQ($B211, "IQ_INVENTORY", $D211,,,,  "USD")</f>
        <v>10174.34354</v>
      </c>
      <c r="Z211">
        <f>_xll.ciqfunctions.udf.CIQ($B211, "IQ_SGA", $D211,,,,  "USD")</f>
        <v>2093.4146599999999</v>
      </c>
      <c r="AA211">
        <f>_xll.ciqfunctions.udf.CIQ($B211, "IQ_TOTAL_REV_1YR_ANN_GROWTH", $D211,,,,  "USD")</f>
        <v>-6.5110999999999999</v>
      </c>
      <c r="AB211">
        <f>_xll.ciqfunctions.udf.CIQ($B211, "IQ_DA", $D211,,,,  "USD")</f>
        <v>0</v>
      </c>
      <c r="AC211">
        <f>_xll.ciqfunctions.udf.CIQ($B211, "IQ_NET_INTEREST_EXP",$D211,,,,  "USD")</f>
        <v>41.324590000000001</v>
      </c>
      <c r="AD211">
        <f>_xll.ciqfunctions.udf.CIQ($B211, "IQ_NET_WORKING_CAP",$D211,,,,  "USD")</f>
        <v>17537.846409999998</v>
      </c>
      <c r="AE211">
        <f>_xll.ciqfunctions.udf.CIQ($B211, "IQ_CAPEX",$D211,,,,  "USD")</f>
        <v>-526.71316999999999</v>
      </c>
      <c r="AF211" s="1" t="str">
        <f>_xll.ciqfunctions.udf.CIQ($B211, "IQ_CEO_NAME", $D211,,,,  "USD")</f>
        <v>Nakanishi, Katsuya</v>
      </c>
      <c r="AG211">
        <f>_xll.ciqfunctions.udf.CIQ($B211, "IQ_INC_TAX",$D211,,,,  "USD")</f>
        <v>-4.5851300000000004</v>
      </c>
      <c r="AH211" t="str">
        <f>_xll.ciqfunctions.udf.CIQ($B211, "IQ_EFFECT_TAX_RATE",$D211,,,,  "USD")</f>
        <v>NM</v>
      </c>
    </row>
    <row r="212" spans="1:34" x14ac:dyDescent="0.25">
      <c r="A212" t="str">
        <f>_xll.ciqfunctions.udf.CIQ(B212,"IQ_COMPANY_NAME",A$1)</f>
        <v>Mitsubishi Corporation</v>
      </c>
      <c r="B212" s="3" t="s">
        <v>4</v>
      </c>
      <c r="C212" s="1" t="str">
        <f>_xll.ciqfunctions.udf.CIQ($B212, "IQ_INDUSTRY",$D212,,,, "USD")</f>
        <v>Trading Companies and Distributors</v>
      </c>
      <c r="D212" s="2" t="str">
        <f t="shared" si="2"/>
        <v>CQ22015</v>
      </c>
      <c r="E212" s="1">
        <f>_xll.ciqfunctions.udf.CIQ($B212, "IQ_TOTAL_REV", $D212,,,, "USD")</f>
        <v>14881.77454</v>
      </c>
      <c r="F212" s="1">
        <f>_xll.ciqfunctions.udf.CIQ($B212, "IQ_NI",$D212,,,,  "USD")</f>
        <v>612.87</v>
      </c>
      <c r="G212" s="1">
        <f>_xll.ciqfunctions.udf.CIQ($B212, "IQ_CASH_EQUIV", $D212,,,,  "USD")</f>
        <v>11876.451520000001</v>
      </c>
      <c r="H212" s="1">
        <f>_xll.ciqfunctions.udf.CIQ($B212, "IQ_CASH_ST_INVEST", $D212,,,,  "USD")</f>
        <v>14922.76391</v>
      </c>
      <c r="I212" s="1">
        <f>_xll.ciqfunctions.udf.CIQ($B212, "IQ_TOTAL_CA", $D212,,,,  "USD")</f>
        <v>59002.3966</v>
      </c>
      <c r="J212" s="1">
        <f>_xll.ciqfunctions.udf.CIQ($B212, "IQ_TOTAL_ASSETS",$D212,,,,  "USD")</f>
        <v>136797.81883</v>
      </c>
      <c r="K212" s="1">
        <f>_xll.ciqfunctions.udf.CIQ($B212, "IQ_TOTAL_CL", $D212,,,,  "USD")</f>
        <v>39124.841119999997</v>
      </c>
      <c r="L212" s="1">
        <f>_xll.ciqfunctions.udf.CIQ($B212, "IQ_TOTAL_LIAB", $D212,,,,  "USD")</f>
        <v>87092.5769</v>
      </c>
      <c r="M212" s="1">
        <f>_xll.ciqfunctions.udf.CIQ($B212, "IQ_PREF_EQUITY",$D212,,,,  "USD")</f>
        <v>0</v>
      </c>
      <c r="N212" s="1">
        <f>_xll.ciqfunctions.udf.CIQ($B212, "IQ_TOTAL_COMMON_EQUITY",$D212,,,,  "USD")</f>
        <v>45759.567300000002</v>
      </c>
      <c r="O212" s="1">
        <f>_xll.ciqfunctions.udf.CIQ($B212, "IQ_APIC", $D212,,,,  "USD")</f>
        <v>2179.8037899999999</v>
      </c>
      <c r="P212" s="1">
        <f>_xll.ciqfunctions.udf.CIQ($B212, "IQ_TOTAL_ASSETS", $D212,,,,  "USD")</f>
        <v>136797.81883</v>
      </c>
      <c r="Q212" s="1">
        <f>_xll.ciqfunctions.udf.CIQ($B212, "IQ_RE", $D212,,,,  "USD")</f>
        <v>29613.94973</v>
      </c>
      <c r="R212" s="1">
        <f>_xll.ciqfunctions.udf.CIQ($B212, "IQ_TOTAL_EQUITY", $D212,,,,  "USD")</f>
        <v>49705.241929999997</v>
      </c>
      <c r="S212" s="1">
        <f>_xll.ciqfunctions.udf.CIQ($B212, "IQ_TOTAL_OUTSTANDING_FILING_DATE", $D212,,,,  "USD")</f>
        <v>1604.7514799999999</v>
      </c>
      <c r="T212" s="1">
        <f>_xll.ciqfunctions.udf.CIQ($B212, "IQ_TOTAL_DEBT", $D212,,,,  "USD")</f>
        <v>53575.495459999998</v>
      </c>
      <c r="U212" s="1">
        <f>_xll.ciqfunctions.udf.CIQ($B212, "IQ_PREF_DIV_OTHER",$D212,,,,  "USD")</f>
        <v>0</v>
      </c>
      <c r="V212" s="1">
        <f>_xll.ciqfunctions.udf.CIQ($B212, "IQ_COGS",$D212,,,,  "USD")</f>
        <v>12593.81049</v>
      </c>
      <c r="W212" s="1">
        <f>_xll.ciqfunctions.udf.CIQ($B212, "IQ_AP",$D212,,,,  "USD")</f>
        <v>19866.844120000002</v>
      </c>
      <c r="X212" s="1">
        <f>_xll.ciqfunctions.udf.CIQ($B212, "IQ_AR", $D212,,,,  "USD")</f>
        <v>27753.491819999999</v>
      </c>
      <c r="Y212" s="1">
        <f>_xll.ciqfunctions.udf.CIQ($B212, "IQ_INVENTORY", $D212,,,,  "USD")</f>
        <v>10450.139150000001</v>
      </c>
      <c r="Z212">
        <f>_xll.ciqfunctions.udf.CIQ($B212, "IQ_SGA", $D212,,,,  "USD")</f>
        <v>2103.7367399999998</v>
      </c>
      <c r="AA212">
        <f>_xll.ciqfunctions.udf.CIQ($B212, "IQ_TOTAL_REV_1YR_ANN_GROWTH", $D212,,,,  "USD")</f>
        <v>-3.9285000000000001</v>
      </c>
      <c r="AB212">
        <f>_xll.ciqfunctions.udf.CIQ($B212, "IQ_DA", $D212,,,,  "USD")</f>
        <v>0</v>
      </c>
      <c r="AC212">
        <f>_xll.ciqfunctions.udf.CIQ($B212, "IQ_NET_INTEREST_EXP",$D212,,,,  "USD")</f>
        <v>208.20931999999999</v>
      </c>
      <c r="AD212">
        <f>_xll.ciqfunctions.udf.CIQ($B212, "IQ_NET_WORKING_CAP",$D212,,,,  "USD")</f>
        <v>18081.382109999999</v>
      </c>
      <c r="AE212">
        <f>_xll.ciqfunctions.udf.CIQ($B212, "IQ_CAPEX",$D212,,,,  "USD")</f>
        <v>-529.0924</v>
      </c>
      <c r="AF212" s="1" t="str">
        <f>_xll.ciqfunctions.udf.CIQ($B212, "IQ_CEO_NAME", $D212,,,,  "USD")</f>
        <v>Nakanishi, Katsuya</v>
      </c>
      <c r="AG212">
        <f>_xll.ciqfunctions.udf.CIQ($B212, "IQ_INC_TAX",$D212,,,,  "USD")</f>
        <v>121.12838000000001</v>
      </c>
      <c r="AH212">
        <f>_xll.ciqfunctions.udf.CIQ($B212, "IQ_EFFECT_TAX_RATE",$D212,,,,  "USD")</f>
        <v>14.6387</v>
      </c>
    </row>
    <row r="213" spans="1:34" x14ac:dyDescent="0.25">
      <c r="A213" t="str">
        <f>_xll.ciqfunctions.udf.CIQ(B213,"IQ_COMPANY_NAME",A$1)</f>
        <v>Mitsubishi Corporation</v>
      </c>
      <c r="B213" s="3" t="s">
        <v>4</v>
      </c>
      <c r="C213" s="1" t="str">
        <f>_xll.ciqfunctions.udf.CIQ($B213, "IQ_INDUSTRY",$D213,,,, "USD")</f>
        <v>Trading Companies and Distributors</v>
      </c>
      <c r="D213" s="2" t="str">
        <f t="shared" si="2"/>
        <v>CQ12015</v>
      </c>
      <c r="E213" s="1">
        <f>_xll.ciqfunctions.udf.CIQ($B213, "IQ_TOTAL_REV", $D213,,,, "USD")</f>
        <v>15212.64302</v>
      </c>
      <c r="F213" s="1">
        <f>_xll.ciqfunctions.udf.CIQ($B213, "IQ_NI",$D213,,,,  "USD")</f>
        <v>710.52589</v>
      </c>
      <c r="G213" s="1">
        <f>_xll.ciqfunctions.udf.CIQ($B213, "IQ_CASH_EQUIV", $D213,,,,  "USD")</f>
        <v>14377.773429999999</v>
      </c>
      <c r="H213" s="1">
        <f>_xll.ciqfunctions.udf.CIQ($B213, "IQ_CASH_ST_INVEST", $D213,,,,  "USD")</f>
        <v>17622.85225</v>
      </c>
      <c r="I213" s="1">
        <f>_xll.ciqfunctions.udf.CIQ($B213, "IQ_TOTAL_CA", $D213,,,,  "USD")</f>
        <v>63411.035499999998</v>
      </c>
      <c r="J213" s="1">
        <f>_xll.ciqfunctions.udf.CIQ($B213, "IQ_TOTAL_ASSETS",$D213,,,,  "USD")</f>
        <v>139798.03593000001</v>
      </c>
      <c r="K213" s="1">
        <f>_xll.ciqfunctions.udf.CIQ($B213, "IQ_TOTAL_CL", $D213,,,,  "USD")</f>
        <v>41495.000399999997</v>
      </c>
      <c r="L213" s="1">
        <f>_xll.ciqfunctions.udf.CIQ($B213, "IQ_TOTAL_LIAB", $D213,,,,  "USD")</f>
        <v>89330.870999999999</v>
      </c>
      <c r="M213" s="1">
        <f>_xll.ciqfunctions.udf.CIQ($B213, "IQ_PREF_EQUITY",$D213,,,,  "USD")</f>
        <v>0</v>
      </c>
      <c r="N213" s="1">
        <f>_xll.ciqfunctions.udf.CIQ($B213, "IQ_TOTAL_COMMON_EQUITY",$D213,,,,  "USD")</f>
        <v>46424.511290000002</v>
      </c>
      <c r="O213" s="1">
        <f>_xll.ciqfunctions.udf.CIQ($B213, "IQ_APIC", $D213,,,,  "USD")</f>
        <v>2222.5852599999998</v>
      </c>
      <c r="P213" s="1">
        <f>_xll.ciqfunctions.udf.CIQ($B213, "IQ_TOTAL_ASSETS", $D213,,,,  "USD")</f>
        <v>139798.03593000001</v>
      </c>
      <c r="Q213" s="1">
        <f>_xll.ciqfunctions.udf.CIQ($B213, "IQ_RE", $D213,,,,  "USD")</f>
        <v>29931.219860000001</v>
      </c>
      <c r="R213" s="1">
        <f>_xll.ciqfunctions.udf.CIQ($B213, "IQ_TOTAL_EQUITY", $D213,,,,  "USD")</f>
        <v>50467.164929999999</v>
      </c>
      <c r="S213" s="1">
        <f>_xll.ciqfunctions.udf.CIQ($B213, "IQ_TOTAL_OUTSTANDING_FILING_DATE", $D213,,,,  "USD")</f>
        <v>1620.38363</v>
      </c>
      <c r="T213" s="1">
        <f>_xll.ciqfunctions.udf.CIQ($B213, "IQ_TOTAL_DEBT", $D213,,,,  "USD")</f>
        <v>53360.731110000001</v>
      </c>
      <c r="U213" s="1">
        <f>_xll.ciqfunctions.udf.CIQ($B213, "IQ_PREF_DIV_OTHER",$D213,,,,  "USD")</f>
        <v>0</v>
      </c>
      <c r="V213" s="1">
        <f>_xll.ciqfunctions.udf.CIQ($B213, "IQ_COGS",$D213,,,,  "USD")</f>
        <v>12502.93382</v>
      </c>
      <c r="W213" s="1">
        <f>_xll.ciqfunctions.udf.CIQ($B213, "IQ_AP",$D213,,,,  "USD")</f>
        <v>20814.751639999999</v>
      </c>
      <c r="X213" s="1">
        <f>_xll.ciqfunctions.udf.CIQ($B213, "IQ_AR", $D213,,,,  "USD")</f>
        <v>26259.8305</v>
      </c>
      <c r="Y213" s="1">
        <f>_xll.ciqfunctions.udf.CIQ($B213, "IQ_INVENTORY", $D213,,,,  "USD")</f>
        <v>10847.129139999999</v>
      </c>
      <c r="Z213">
        <f>_xll.ciqfunctions.udf.CIQ($B213, "IQ_SGA", $D213,,,,  "USD")</f>
        <v>2215.5096699999999</v>
      </c>
      <c r="AA213">
        <f>_xll.ciqfunctions.udf.CIQ($B213, "IQ_TOTAL_REV_1YR_ANN_GROWTH", $D213,,,,  "USD")</f>
        <v>-4.4191000000000003</v>
      </c>
      <c r="AB213">
        <f>_xll.ciqfunctions.udf.CIQ($B213, "IQ_DA", $D213,,,,  "USD")</f>
        <v>700.90841999999998</v>
      </c>
      <c r="AC213">
        <f>_xll.ciqfunctions.udf.CIQ($B213, "IQ_NET_INTEREST_EXP",$D213,,,,  "USD")</f>
        <v>311.50097</v>
      </c>
      <c r="AD213">
        <f>_xll.ciqfunctions.udf.CIQ($B213, "IQ_NET_WORKING_CAP",$D213,,,,  "USD")</f>
        <v>17023.04392</v>
      </c>
      <c r="AE213">
        <f>_xll.ciqfunctions.udf.CIQ($B213, "IQ_CAPEX",$D213,,,,  "USD")</f>
        <v>-491.09926999999999</v>
      </c>
      <c r="AF213" s="1" t="str">
        <f>_xll.ciqfunctions.udf.CIQ($B213, "IQ_CEO_NAME", $D213,,,,  "USD")</f>
        <v>Nakanishi, Katsuya</v>
      </c>
      <c r="AG213">
        <f>_xll.ciqfunctions.udf.CIQ($B213, "IQ_INC_TAX",$D213,,,,  "USD")</f>
        <v>545.71214999999995</v>
      </c>
      <c r="AH213">
        <f>_xll.ciqfunctions.udf.CIQ($B213, "IQ_EFFECT_TAX_RATE",$D213,,,,  "USD")</f>
        <v>43.218200000000003</v>
      </c>
    </row>
    <row r="214" spans="1:34" x14ac:dyDescent="0.25">
      <c r="A214" t="str">
        <f>_xll.ciqfunctions.udf.CIQ(B214,"IQ_COMPANY_NAME",A$1)</f>
        <v>Mitsubishi Corporation</v>
      </c>
      <c r="B214" s="3" t="s">
        <v>4</v>
      </c>
      <c r="C214" s="1" t="str">
        <f>_xll.ciqfunctions.udf.CIQ($B214, "IQ_INDUSTRY",$D214,,,, "USD")</f>
        <v>Trading Companies and Distributors</v>
      </c>
      <c r="D214" s="2" t="str">
        <f t="shared" si="2"/>
        <v>CQ42014</v>
      </c>
      <c r="E214" s="1">
        <f>_xll.ciqfunctions.udf.CIQ($B214, "IQ_TOTAL_REV", $D214,,,, "USD")</f>
        <v>17028.404409999999</v>
      </c>
      <c r="F214" s="1">
        <f>_xll.ciqfunctions.udf.CIQ($B214, "IQ_NI",$D214,,,,  "USD")</f>
        <v>503.01740000000001</v>
      </c>
      <c r="G214" s="1">
        <f>_xll.ciqfunctions.udf.CIQ($B214, "IQ_CASH_EQUIV", $D214,,,,  "USD")</f>
        <v>11205.79269</v>
      </c>
      <c r="H214" s="1">
        <f>_xll.ciqfunctions.udf.CIQ($B214, "IQ_CASH_ST_INVEST", $D214,,,,  "USD")</f>
        <v>14316.380719999999</v>
      </c>
      <c r="I214" s="1">
        <f>_xll.ciqfunctions.udf.CIQ($B214, "IQ_TOTAL_CA", $D214,,,,  "USD")</f>
        <v>65954.141820000004</v>
      </c>
      <c r="J214" s="1">
        <f>_xll.ciqfunctions.udf.CIQ($B214, "IQ_TOTAL_ASSETS",$D214,,,,  "USD")</f>
        <v>143135.9786</v>
      </c>
      <c r="K214" s="1">
        <f>_xll.ciqfunctions.udf.CIQ($B214, "IQ_TOTAL_CL", $D214,,,,  "USD")</f>
        <v>44253.453309999997</v>
      </c>
      <c r="L214" s="1">
        <f>_xll.ciqfunctions.udf.CIQ($B214, "IQ_TOTAL_LIAB", $D214,,,,  "USD")</f>
        <v>93427.360669999995</v>
      </c>
      <c r="M214" s="1">
        <f>_xll.ciqfunctions.udf.CIQ($B214, "IQ_PREF_EQUITY",$D214,,,,  "USD")</f>
        <v>0</v>
      </c>
      <c r="N214" s="1">
        <f>_xll.ciqfunctions.udf.CIQ($B214, "IQ_TOTAL_COMMON_EQUITY",$D214,,,,  "USD")</f>
        <v>45617.202729999997</v>
      </c>
      <c r="O214" s="1">
        <f>_xll.ciqfunctions.udf.CIQ($B214, "IQ_APIC", $D214,,,,  "USD")</f>
        <v>2224.0473999999999</v>
      </c>
      <c r="P214" s="1">
        <f>_xll.ciqfunctions.udf.CIQ($B214, "IQ_TOTAL_ASSETS", $D214,,,,  "USD")</f>
        <v>143135.9786</v>
      </c>
      <c r="Q214" s="1">
        <f>_xll.ciqfunctions.udf.CIQ($B214, "IQ_RE", $D214,,,,  "USD")</f>
        <v>29038.228650000001</v>
      </c>
      <c r="R214" s="1">
        <f>_xll.ciqfunctions.udf.CIQ($B214, "IQ_TOTAL_EQUITY", $D214,,,,  "USD")</f>
        <v>49708.61793</v>
      </c>
      <c r="S214" s="1">
        <f>_xll.ciqfunctions.udf.CIQ($B214, "IQ_TOTAL_OUTSTANDING_FILING_DATE", $D214,,,,  "USD")</f>
        <v>1619.9680599999999</v>
      </c>
      <c r="T214" s="1">
        <f>_xll.ciqfunctions.udf.CIQ($B214, "IQ_TOTAL_DEBT", $D214,,,,  "USD")</f>
        <v>54563.824280000001</v>
      </c>
      <c r="U214" s="1">
        <f>_xll.ciqfunctions.udf.CIQ($B214, "IQ_PREF_DIV_OTHER",$D214,,,,  "USD")</f>
        <v>0</v>
      </c>
      <c r="V214" s="1">
        <f>_xll.ciqfunctions.udf.CIQ($B214, "IQ_COGS",$D214,,,,  "USD")</f>
        <v>14434.581120000001</v>
      </c>
      <c r="W214" s="1">
        <f>_xll.ciqfunctions.udf.CIQ($B214, "IQ_AP",$D214,,,,  "USD")</f>
        <v>23788.73157</v>
      </c>
      <c r="X214" s="1">
        <f>_xll.ciqfunctions.udf.CIQ($B214, "IQ_AR", $D214,,,,  "USD")</f>
        <v>33116.605989999996</v>
      </c>
      <c r="Y214" s="1">
        <f>_xll.ciqfunctions.udf.CIQ($B214, "IQ_INVENTORY", $D214,,,,  "USD")</f>
        <v>11493.76899</v>
      </c>
      <c r="Z214">
        <f>_xll.ciqfunctions.udf.CIQ($B214, "IQ_SGA", $D214,,,,  "USD")</f>
        <v>2105.63832</v>
      </c>
      <c r="AA214">
        <f>_xll.ciqfunctions.udf.CIQ($B214, "IQ_TOTAL_REV_1YR_ANN_GROWTH", $D214,,,,  "USD")</f>
        <v>-0.1469</v>
      </c>
      <c r="AB214">
        <f>_xll.ciqfunctions.udf.CIQ($B214, "IQ_DA", $D214,,,,  "USD")</f>
        <v>0</v>
      </c>
      <c r="AC214">
        <f>_xll.ciqfunctions.udf.CIQ($B214, "IQ_NET_INTEREST_EXP",$D214,,,,  "USD")</f>
        <v>109.58641</v>
      </c>
      <c r="AD214">
        <f>_xll.ciqfunctions.udf.CIQ($B214, "IQ_NET_WORKING_CAP",$D214,,,,  "USD")</f>
        <v>20163.265210000001</v>
      </c>
      <c r="AE214">
        <f>_xll.ciqfunctions.udf.CIQ($B214, "IQ_CAPEX",$D214,,,,  "USD")</f>
        <v>-619.38148999999999</v>
      </c>
      <c r="AF214" s="1" t="str">
        <f>_xll.ciqfunctions.udf.CIQ($B214, "IQ_CEO_NAME", $D214,,,,  "USD")</f>
        <v>Nakanishi, Katsuya</v>
      </c>
      <c r="AG214">
        <f>_xll.ciqfunctions.udf.CIQ($B214, "IQ_INC_TAX",$D214,,,,  "USD")</f>
        <v>242.82793000000001</v>
      </c>
      <c r="AH214">
        <f>_xll.ciqfunctions.udf.CIQ($B214, "IQ_EFFECT_TAX_RATE",$D214,,,,  "USD")</f>
        <v>37.367800000000003</v>
      </c>
    </row>
    <row r="215" spans="1:34" x14ac:dyDescent="0.25">
      <c r="A215" t="str">
        <f>_xll.ciqfunctions.udf.CIQ(B215,"IQ_COMPANY_NAME",A$1)</f>
        <v>Mitsubishi Corporation</v>
      </c>
      <c r="B215" s="3" t="s">
        <v>4</v>
      </c>
      <c r="C215" s="1" t="str">
        <f>_xll.ciqfunctions.udf.CIQ($B215, "IQ_INDUSTRY",$D215,,,, "USD")</f>
        <v>Trading Companies and Distributors</v>
      </c>
      <c r="D215" s="2" t="str">
        <f t="shared" si="2"/>
        <v>CQ32014</v>
      </c>
      <c r="E215" s="1">
        <f>_xll.ciqfunctions.udf.CIQ($B215, "IQ_TOTAL_REV", $D215,,,, "USD")</f>
        <v>17407.210040000002</v>
      </c>
      <c r="F215" s="1">
        <f>_xll.ciqfunctions.udf.CIQ($B215, "IQ_NI",$D215,,,,  "USD")</f>
        <v>1321.7592999999999</v>
      </c>
      <c r="G215" s="1">
        <f>_xll.ciqfunctions.udf.CIQ($B215, "IQ_CASH_EQUIV", $D215,,,,  "USD")</f>
        <v>12884.511909999999</v>
      </c>
      <c r="H215" s="1">
        <f>_xll.ciqfunctions.udf.CIQ($B215, "IQ_CASH_ST_INVEST", $D215,,,,  "USD")</f>
        <v>15904.885560000001</v>
      </c>
      <c r="I215" s="1">
        <f>_xll.ciqfunctions.udf.CIQ($B215, "IQ_TOTAL_CA", $D215,,,,  "USD")</f>
        <v>68190.353400000007</v>
      </c>
      <c r="J215" s="1">
        <f>_xll.ciqfunctions.udf.CIQ($B215, "IQ_TOTAL_ASSETS",$D215,,,,  "USD")</f>
        <v>149365.18223999999</v>
      </c>
      <c r="K215" s="1">
        <f>_xll.ciqfunctions.udf.CIQ($B215, "IQ_TOTAL_CL", $D215,,,,  "USD")</f>
        <v>45825.942060000001</v>
      </c>
      <c r="L215" s="1">
        <f>_xll.ciqfunctions.udf.CIQ($B215, "IQ_TOTAL_LIAB", $D215,,,,  "USD")</f>
        <v>96673.625079999998</v>
      </c>
      <c r="M215" s="1">
        <f>_xll.ciqfunctions.udf.CIQ($B215, "IQ_PREF_EQUITY",$D215,,,,  "USD")</f>
        <v>0</v>
      </c>
      <c r="N215" s="1">
        <f>_xll.ciqfunctions.udf.CIQ($B215, "IQ_TOTAL_COMMON_EQUITY",$D215,,,,  "USD")</f>
        <v>48220.153469999997</v>
      </c>
      <c r="O215" s="1">
        <f>_xll.ciqfunctions.udf.CIQ($B215, "IQ_APIC", $D215,,,,  "USD")</f>
        <v>2429.3891699999999</v>
      </c>
      <c r="P215" s="1">
        <f>_xll.ciqfunctions.udf.CIQ($B215, "IQ_TOTAL_ASSETS", $D215,,,,  "USD")</f>
        <v>149365.18223999999</v>
      </c>
      <c r="Q215" s="1">
        <f>_xll.ciqfunctions.udf.CIQ($B215, "IQ_RE", $D215,,,,  "USD")</f>
        <v>31747.209589999999</v>
      </c>
      <c r="R215" s="1">
        <f>_xll.ciqfunctions.udf.CIQ($B215, "IQ_TOTAL_EQUITY", $D215,,,,  "USD")</f>
        <v>52691.557159999997</v>
      </c>
      <c r="S215" s="1">
        <f>_xll.ciqfunctions.udf.CIQ($B215, "IQ_TOTAL_OUTSTANDING_FILING_DATE", $D215,,,,  "USD")</f>
        <v>1619.70165</v>
      </c>
      <c r="T215" s="1">
        <f>_xll.ciqfunctions.udf.CIQ($B215, "IQ_TOTAL_DEBT", $D215,,,,  "USD")</f>
        <v>56460.134989999999</v>
      </c>
      <c r="U215" s="1">
        <f>_xll.ciqfunctions.udf.CIQ($B215, "IQ_PREF_DIV_OTHER",$D215,,,,  "USD")</f>
        <v>0</v>
      </c>
      <c r="V215" s="1">
        <f>_xll.ciqfunctions.udf.CIQ($B215, "IQ_COGS",$D215,,,,  "USD")</f>
        <v>14716.75433</v>
      </c>
      <c r="W215" s="1">
        <f>_xll.ciqfunctions.udf.CIQ($B215, "IQ_AP",$D215,,,,  "USD")</f>
        <v>23807.437730000001</v>
      </c>
      <c r="X215" s="1">
        <f>_xll.ciqfunctions.udf.CIQ($B215, "IQ_AR", $D215,,,,  "USD")</f>
        <v>33344.739170000001</v>
      </c>
      <c r="Y215" s="1">
        <f>_xll.ciqfunctions.udf.CIQ($B215, "IQ_INVENTORY", $D215,,,,  "USD")</f>
        <v>12098.85104</v>
      </c>
      <c r="Z215">
        <f>_xll.ciqfunctions.udf.CIQ($B215, "IQ_SGA", $D215,,,,  "USD")</f>
        <v>2218.6143299999999</v>
      </c>
      <c r="AA215">
        <f>_xll.ciqfunctions.udf.CIQ($B215, "IQ_TOTAL_REV_1YR_ANN_GROWTH", $D215,,,,  "USD")</f>
        <v>6.0037000000000003</v>
      </c>
      <c r="AB215">
        <f>_xll.ciqfunctions.udf.CIQ($B215, "IQ_DA", $D215,,,,  "USD")</f>
        <v>0</v>
      </c>
      <c r="AC215">
        <f>_xll.ciqfunctions.udf.CIQ($B215, "IQ_NET_INTEREST_EXP",$D215,,,,  "USD")</f>
        <v>703.92888000000005</v>
      </c>
      <c r="AD215">
        <f>_xll.ciqfunctions.udf.CIQ($B215, "IQ_NET_WORKING_CAP",$D215,,,,  "USD")</f>
        <v>19938.905490000001</v>
      </c>
      <c r="AE215">
        <f>_xll.ciqfunctions.udf.CIQ($B215, "IQ_CAPEX",$D215,,,,  "USD")</f>
        <v>-807.47491000000002</v>
      </c>
      <c r="AF215" s="1" t="str">
        <f>_xll.ciqfunctions.udf.CIQ($B215, "IQ_CEO_NAME", $D215,,,,  "USD")</f>
        <v>Nakanishi, Katsuya</v>
      </c>
      <c r="AG215">
        <f>_xll.ciqfunctions.udf.CIQ($B215, "IQ_INC_TAX",$D215,,,,  "USD")</f>
        <v>400.09115000000003</v>
      </c>
      <c r="AH215">
        <f>_xll.ciqfunctions.udf.CIQ($B215, "IQ_EFFECT_TAX_RATE",$D215,,,,  "USD")</f>
        <v>22.1541</v>
      </c>
    </row>
    <row r="216" spans="1:34" x14ac:dyDescent="0.25">
      <c r="A216" t="str">
        <f>_xll.ciqfunctions.udf.CIQ(B216,"IQ_COMPANY_NAME",A$1)</f>
        <v>Mitsubishi Corporation</v>
      </c>
      <c r="B216" s="3" t="s">
        <v>4</v>
      </c>
      <c r="C216" s="1" t="str">
        <f>_xll.ciqfunctions.udf.CIQ($B216, "IQ_INDUSTRY",$D216,,,, "USD")</f>
        <v>Trading Companies and Distributors</v>
      </c>
      <c r="D216" s="2" t="str">
        <f t="shared" si="2"/>
        <v>CQ22014</v>
      </c>
      <c r="E216" s="1">
        <f>_xll.ciqfunctions.udf.CIQ($B216, "IQ_TOTAL_REV", $D216,,,, "USD")</f>
        <v>18704.299230000001</v>
      </c>
      <c r="F216" s="1">
        <f>_xll.ciqfunctions.udf.CIQ($B216, "IQ_NI",$D216,,,,  "USD")</f>
        <v>1086.60707</v>
      </c>
      <c r="G216" s="1">
        <f>_xll.ciqfunctions.udf.CIQ($B216, "IQ_CASH_EQUIV", $D216,,,,  "USD")</f>
        <v>13347.80039</v>
      </c>
      <c r="H216" s="1">
        <f>_xll.ciqfunctions.udf.CIQ($B216, "IQ_CASH_ST_INVEST", $D216,,,,  "USD")</f>
        <v>16038.55413</v>
      </c>
      <c r="I216" s="1">
        <f>_xll.ciqfunctions.udf.CIQ($B216, "IQ_TOTAL_CA", $D216,,,,  "USD")</f>
        <v>71563.931460000007</v>
      </c>
      <c r="J216" s="1">
        <f>_xll.ciqfunctions.udf.CIQ($B216, "IQ_TOTAL_ASSETS",$D216,,,,  "USD")</f>
        <v>156979.03495999999</v>
      </c>
      <c r="K216" s="1">
        <f>_xll.ciqfunctions.udf.CIQ($B216, "IQ_TOTAL_CL", $D216,,,,  "USD")</f>
        <v>47327.510159999998</v>
      </c>
      <c r="L216" s="1">
        <f>_xll.ciqfunctions.udf.CIQ($B216, "IQ_TOTAL_LIAB", $D216,,,,  "USD")</f>
        <v>102840.87188999999</v>
      </c>
      <c r="M216" s="1">
        <f>_xll.ciqfunctions.udf.CIQ($B216, "IQ_PREF_EQUITY",$D216,,,,  "USD")</f>
        <v>0</v>
      </c>
      <c r="N216" s="1">
        <f>_xll.ciqfunctions.udf.CIQ($B216, "IQ_TOTAL_COMMON_EQUITY",$D216,,,,  "USD")</f>
        <v>49539.614549999998</v>
      </c>
      <c r="O216" s="1">
        <f>_xll.ciqfunctions.udf.CIQ($B216, "IQ_APIC", $D216,,,,  "USD")</f>
        <v>2620.6150200000002</v>
      </c>
      <c r="P216" s="1">
        <f>_xll.ciqfunctions.udf.CIQ($B216, "IQ_TOTAL_ASSETS", $D216,,,,  "USD")</f>
        <v>156979.03495999999</v>
      </c>
      <c r="Q216" s="1">
        <f>_xll.ciqfunctions.udf.CIQ($B216, "IQ_RE", $D216,,,,  "USD")</f>
        <v>33591.79449</v>
      </c>
      <c r="R216" s="1">
        <f>_xll.ciqfunctions.udf.CIQ($B216, "IQ_TOTAL_EQUITY", $D216,,,,  "USD")</f>
        <v>54138.163070000002</v>
      </c>
      <c r="S216" s="1">
        <f>_xll.ciqfunctions.udf.CIQ($B216, "IQ_TOTAL_OUTSTANDING_FILING_DATE", $D216,,,,  "USD")</f>
        <v>1619.9313400000001</v>
      </c>
      <c r="T216" s="1">
        <f>_xll.ciqfunctions.udf.CIQ($B216, "IQ_TOTAL_DEBT", $D216,,,,  "USD")</f>
        <v>61739.791929999999</v>
      </c>
      <c r="U216" s="1">
        <f>_xll.ciqfunctions.udf.CIQ($B216, "IQ_PREF_DIV_OTHER",$D216,,,,  "USD")</f>
        <v>0</v>
      </c>
      <c r="V216" s="1">
        <f>_xll.ciqfunctions.udf.CIQ($B216, "IQ_COGS",$D216,,,,  "USD")</f>
        <v>15977.44932</v>
      </c>
      <c r="W216" s="1">
        <f>_xll.ciqfunctions.udf.CIQ($B216, "IQ_AP",$D216,,,,  "USD")</f>
        <v>25349.596959999999</v>
      </c>
      <c r="X216" s="1">
        <f>_xll.ciqfunctions.udf.CIQ($B216, "IQ_AR", $D216,,,,  "USD")</f>
        <v>35164.100319999998</v>
      </c>
      <c r="Y216" s="1">
        <f>_xll.ciqfunctions.udf.CIQ($B216, "IQ_INVENTORY", $D216,,,,  "USD")</f>
        <v>12845.86033</v>
      </c>
      <c r="Z216">
        <f>_xll.ciqfunctions.udf.CIQ($B216, "IQ_SGA", $D216,,,,  "USD")</f>
        <v>2342.5383200000001</v>
      </c>
      <c r="AA216">
        <f>_xll.ciqfunctions.udf.CIQ($B216, "IQ_TOTAL_REV_1YR_ANN_GROWTH", $D216,,,,  "USD")</f>
        <v>0.72089999999999999</v>
      </c>
      <c r="AB216">
        <f>_xll.ciqfunctions.udf.CIQ($B216, "IQ_DA", $D216,,,,  "USD")</f>
        <v>0</v>
      </c>
      <c r="AC216">
        <f>_xll.ciqfunctions.udf.CIQ($B216, "IQ_NET_INTEREST_EXP",$D216,,,,  "USD")</f>
        <v>307.23205999999999</v>
      </c>
      <c r="AD216">
        <f>_xll.ciqfunctions.udf.CIQ($B216, "IQ_NET_WORKING_CAP",$D216,,,,  "USD")</f>
        <v>22681.136750000001</v>
      </c>
      <c r="AE216">
        <f>_xll.ciqfunctions.udf.CIQ($B216, "IQ_CAPEX",$D216,,,,  "USD")</f>
        <v>-847.38112999999998</v>
      </c>
      <c r="AF216" s="1" t="str">
        <f>_xll.ciqfunctions.udf.CIQ($B216, "IQ_CEO_NAME", $D216,,,,  "USD")</f>
        <v>Nakanishi, Katsuya</v>
      </c>
      <c r="AG216">
        <f>_xll.ciqfunctions.udf.CIQ($B216, "IQ_INC_TAX",$D216,,,,  "USD")</f>
        <v>294.90051999999997</v>
      </c>
      <c r="AH216">
        <f>_xll.ciqfunctions.udf.CIQ($B216, "IQ_EFFECT_TAX_RATE",$D216,,,,  "USD")</f>
        <v>20.2849</v>
      </c>
    </row>
    <row r="217" spans="1:34" x14ac:dyDescent="0.25">
      <c r="A217" t="str">
        <f>_xll.ciqfunctions.udf.CIQ(B217,"IQ_COMPANY_NAME",A$1)</f>
        <v>Mitsubishi Corporation</v>
      </c>
      <c r="B217" s="3" t="s">
        <v>4</v>
      </c>
      <c r="C217" s="1" t="str">
        <f>_xll.ciqfunctions.udf.CIQ($B217, "IQ_INDUSTRY",$D217,,,, "USD")</f>
        <v>Trading Companies and Distributors</v>
      </c>
      <c r="D217" s="2" t="str">
        <f t="shared" si="2"/>
        <v>CQ12014</v>
      </c>
      <c r="E217" s="1">
        <f>_xll.ciqfunctions.udf.CIQ($B217, "IQ_TOTAL_REV", $D217,,,, "USD")</f>
        <v>18550.344570000001</v>
      </c>
      <c r="F217" s="1">
        <f>_xll.ciqfunctions.udf.CIQ($B217, "IQ_NI",$D217,,,,  "USD")</f>
        <v>261.22388999999998</v>
      </c>
      <c r="G217" s="1">
        <f>_xll.ciqfunctions.udf.CIQ($B217, "IQ_CASH_EQUIV", $D217,,,,  "USD")</f>
        <v>12938.66908</v>
      </c>
      <c r="H217" s="1">
        <f>_xll.ciqfunctions.udf.CIQ($B217, "IQ_CASH_ST_INVEST", $D217,,,,  "USD")</f>
        <v>15748.907020000001</v>
      </c>
      <c r="I217" s="1">
        <f>_xll.ciqfunctions.udf.CIQ($B217, "IQ_TOTAL_CA", $D217,,,,  "USD")</f>
        <v>70617.220990000002</v>
      </c>
      <c r="J217" s="1">
        <f>_xll.ciqfunctions.udf.CIQ($B217, "IQ_TOTAL_ASSETS",$D217,,,,  "USD")</f>
        <v>154454.83033999999</v>
      </c>
      <c r="K217" s="1">
        <f>_xll.ciqfunctions.udf.CIQ($B217, "IQ_TOTAL_CL", $D217,,,,  "USD")</f>
        <v>47135.41461</v>
      </c>
      <c r="L217" s="1">
        <f>_xll.ciqfunctions.udf.CIQ($B217, "IQ_TOTAL_LIAB", $D217,,,,  "USD")</f>
        <v>100648.42019</v>
      </c>
      <c r="M217" s="1">
        <f>_xll.ciqfunctions.udf.CIQ($B217, "IQ_PREF_EQUITY",$D217,,,,  "USD")</f>
        <v>0</v>
      </c>
      <c r="N217" s="1">
        <f>_xll.ciqfunctions.udf.CIQ($B217, "IQ_TOTAL_COMMON_EQUITY",$D217,,,,  "USD")</f>
        <v>49224.535510000002</v>
      </c>
      <c r="O217" s="1">
        <f>_xll.ciqfunctions.udf.CIQ($B217, "IQ_APIC", $D217,,,,  "USD")</f>
        <v>2577.5230299999998</v>
      </c>
      <c r="P217" s="1">
        <f>_xll.ciqfunctions.udf.CIQ($B217, "IQ_TOTAL_ASSETS", $D217,,,,  "USD")</f>
        <v>154454.83033999999</v>
      </c>
      <c r="Q217" s="1">
        <f>_xll.ciqfunctions.udf.CIQ($B217, "IQ_RE", $D217,,,,  "USD")</f>
        <v>32566.21617</v>
      </c>
      <c r="R217" s="1">
        <f>_xll.ciqfunctions.udf.CIQ($B217, "IQ_TOTAL_EQUITY", $D217,,,,  "USD")</f>
        <v>53806.410150000003</v>
      </c>
      <c r="S217" s="1">
        <f>_xll.ciqfunctions.udf.CIQ($B217, "IQ_TOTAL_OUTSTANDING_FILING_DATE", $D217,,,,  "USD")</f>
        <v>1648.5409999999999</v>
      </c>
      <c r="T217" s="1">
        <f>_xll.ciqfunctions.udf.CIQ($B217, "IQ_TOTAL_DEBT", $D217,,,,  "USD")</f>
        <v>59569.382380000003</v>
      </c>
      <c r="U217" s="1">
        <f>_xll.ciqfunctions.udf.CIQ($B217, "IQ_PREF_DIV_OTHER",$D217,,,,  "USD")</f>
        <v>0</v>
      </c>
      <c r="V217" s="1">
        <f>_xll.ciqfunctions.udf.CIQ($B217, "IQ_COGS",$D217,,,,  "USD")</f>
        <v>15590.94685</v>
      </c>
      <c r="W217" s="1">
        <f>_xll.ciqfunctions.udf.CIQ($B217, "IQ_AP",$D217,,,,  "USD")</f>
        <v>25901.86463</v>
      </c>
      <c r="X217" s="1">
        <f>_xll.ciqfunctions.udf.CIQ($B217, "IQ_AR", $D217,,,,  "USD")</f>
        <v>33443.098140000002</v>
      </c>
      <c r="Y217" s="1">
        <f>_xll.ciqfunctions.udf.CIQ($B217, "IQ_INVENTORY", $D217,,,,  "USD")</f>
        <v>12510.529210000001</v>
      </c>
      <c r="Z217">
        <f>_xll.ciqfunctions.udf.CIQ($B217, "IQ_SGA", $D217,,,,  "USD")</f>
        <v>2499.0383299999999</v>
      </c>
      <c r="AA217">
        <f>_xll.ciqfunctions.udf.CIQ($B217, "IQ_TOTAL_REV_1YR_ANN_GROWTH", $D217,,,,  "USD")</f>
        <v>15.4726</v>
      </c>
      <c r="AB217">
        <f>_xll.ciqfunctions.udf.CIQ($B217, "IQ_DA", $D217,,,,  "USD")</f>
        <v>108.72268</v>
      </c>
      <c r="AC217">
        <f>_xll.ciqfunctions.udf.CIQ($B217, "IQ_NET_INTEREST_EXP",$D217,,,,  "USD")</f>
        <v>359.19378</v>
      </c>
      <c r="AD217">
        <f>_xll.ciqfunctions.udf.CIQ($B217, "IQ_NET_WORKING_CAP",$D217,,,,  "USD")</f>
        <v>21296.153180000001</v>
      </c>
      <c r="AE217">
        <f>_xll.ciqfunctions.udf.CIQ($B217, "IQ_CAPEX",$D217,,,,  "USD")</f>
        <v>-1104.65273</v>
      </c>
      <c r="AF217" s="1" t="str">
        <f>_xll.ciqfunctions.udf.CIQ($B217, "IQ_CEO_NAME", $D217,,,,  "USD")</f>
        <v>Nakanishi, Katsuya</v>
      </c>
      <c r="AG217">
        <f>_xll.ciqfunctions.udf.CIQ($B217, "IQ_INC_TAX",$D217,,,,  "USD")</f>
        <v>262.96260000000001</v>
      </c>
      <c r="AH217">
        <f>_xll.ciqfunctions.udf.CIQ($B217, "IQ_EFFECT_TAX_RATE",$D217,,,,  "USD")</f>
        <v>45.995399999999997</v>
      </c>
    </row>
    <row r="218" spans="1:34" x14ac:dyDescent="0.25">
      <c r="A218" t="str">
        <f>_xll.ciqfunctions.udf.CIQ(B218,"IQ_COMPANY_NAME",A$1)</f>
        <v>Mitsubishi Corporation</v>
      </c>
      <c r="B218" s="3" t="s">
        <v>4</v>
      </c>
      <c r="C218" s="1" t="str">
        <f>_xll.ciqfunctions.udf.CIQ($B218, "IQ_INDUSTRY",$D218,,,, "USD")</f>
        <v>Trading Companies and Distributors</v>
      </c>
      <c r="D218" s="2" t="str">
        <f t="shared" si="2"/>
        <v>CQ42013</v>
      </c>
      <c r="E218" s="1">
        <f>_xll.ciqfunctions.udf.CIQ($B218, "IQ_TOTAL_REV", $D218,,,, "USD")</f>
        <v>19430.22249</v>
      </c>
      <c r="F218" s="1">
        <f>_xll.ciqfunctions.udf.CIQ($B218, "IQ_NI",$D218,,,,  "USD")</f>
        <v>818.74460999999997</v>
      </c>
      <c r="G218" s="1">
        <f>_xll.ciqfunctions.udf.CIQ($B218, "IQ_CASH_EQUIV", $D218,,,,  "USD")</f>
        <v>12504.2219</v>
      </c>
      <c r="H218" s="1">
        <f>_xll.ciqfunctions.udf.CIQ($B218, "IQ_CASH_ST_INVEST", $D218,,,,  "USD")</f>
        <v>13967.20803</v>
      </c>
      <c r="I218" s="1">
        <f>_xll.ciqfunctions.udf.CIQ($B218, "IQ_TOTAL_CA", $D218,,,,  "USD")</f>
        <v>68860.462450000006</v>
      </c>
      <c r="J218" s="1">
        <f>_xll.ciqfunctions.udf.CIQ($B218, "IQ_TOTAL_ASSETS",$D218,,,,  "USD")</f>
        <v>146403.32102999999</v>
      </c>
      <c r="K218" s="1">
        <f>_xll.ciqfunctions.udf.CIQ($B218, "IQ_TOTAL_CL", $D218,,,,  "USD")</f>
        <v>48641.53815</v>
      </c>
      <c r="L218" s="1">
        <f>_xll.ciqfunctions.udf.CIQ($B218, "IQ_TOTAL_LIAB", $D218,,,,  "USD")</f>
        <v>98505.311140000005</v>
      </c>
      <c r="M218" s="1">
        <f>_xll.ciqfunctions.udf.CIQ($B218, "IQ_PREF_EQUITY",$D218,,,,  "USD")</f>
        <v>0</v>
      </c>
      <c r="N218" s="1">
        <f>_xll.ciqfunctions.udf.CIQ($B218, "IQ_TOTAL_COMMON_EQUITY",$D218,,,,  "USD")</f>
        <v>44124.971570000002</v>
      </c>
      <c r="O218" s="1">
        <f>_xll.ciqfunctions.udf.CIQ($B218, "IQ_APIC", $D218,,,,  "USD")</f>
        <v>2485.1734299999998</v>
      </c>
      <c r="P218" s="1">
        <f>_xll.ciqfunctions.udf.CIQ($B218, "IQ_TOTAL_ASSETS", $D218,,,,  "USD")</f>
        <v>146403.32102999999</v>
      </c>
      <c r="Q218" s="1">
        <f>_xll.ciqfunctions.udf.CIQ($B218, "IQ_RE", $D218,,,,  "USD")</f>
        <v>36747.863060000003</v>
      </c>
      <c r="R218" s="1">
        <f>_xll.ciqfunctions.udf.CIQ($B218, "IQ_TOTAL_EQUITY", $D218,,,,  "USD")</f>
        <v>47898.009890000001</v>
      </c>
      <c r="S218" s="1">
        <f>_xll.ciqfunctions.udf.CIQ($B218, "IQ_TOTAL_OUTSTANDING_FILING_DATE", $D218,,,,  "USD")</f>
        <v>1648.0897399999999</v>
      </c>
      <c r="T218" s="1">
        <f>_xll.ciqfunctions.udf.CIQ($B218, "IQ_TOTAL_DEBT", $D218,,,,  "USD")</f>
        <v>58134.56667</v>
      </c>
      <c r="U218" s="1">
        <f>_xll.ciqfunctions.udf.CIQ($B218, "IQ_PREF_DIV_OTHER",$D218,,,,  "USD")</f>
        <v>0</v>
      </c>
      <c r="V218" s="1">
        <f>_xll.ciqfunctions.udf.CIQ($B218, "IQ_COGS",$D218,,,,  "USD")</f>
        <v>16224.906440000001</v>
      </c>
      <c r="W218" s="1">
        <f>_xll.ciqfunctions.udf.CIQ($B218, "IQ_AP",$D218,,,,  "USD")</f>
        <v>27042.718529999998</v>
      </c>
      <c r="X218" s="1">
        <f>_xll.ciqfunctions.udf.CIQ($B218, "IQ_AR", $D218,,,,  "USD")</f>
        <v>32460.825720000001</v>
      </c>
      <c r="Y218" s="1">
        <f>_xll.ciqfunctions.udf.CIQ($B218, "IQ_INVENTORY", $D218,,,,  "USD")</f>
        <v>12870.6603</v>
      </c>
      <c r="Z218">
        <f>_xll.ciqfunctions.udf.CIQ($B218, "IQ_SGA", $D218,,,,  "USD")</f>
        <v>2241.1601300000002</v>
      </c>
      <c r="AA218">
        <f>_xll.ciqfunctions.udf.CIQ($B218, "IQ_TOTAL_REV_1YR_ANN_GROWTH", $D218,,,,  "USD")</f>
        <v>31.083600000000001</v>
      </c>
      <c r="AB218">
        <f>_xll.ciqfunctions.udf.CIQ($B218, "IQ_DA", $D218,,,,  "USD")</f>
        <v>0</v>
      </c>
      <c r="AC218">
        <f>_xll.ciqfunctions.udf.CIQ($B218, "IQ_NET_INTEREST_EXP",$D218,,,,  "USD")</f>
        <v>438.71609999999998</v>
      </c>
      <c r="AD218">
        <f>_xll.ciqfunctions.udf.CIQ($B218, "IQ_NET_WORKING_CAP",$D218,,,,  "USD")</f>
        <v>20631.401689999999</v>
      </c>
      <c r="AE218">
        <f>_xll.ciqfunctions.udf.CIQ($B218, "IQ_CAPEX",$D218,,,,  "USD")</f>
        <v>-1279.5814800000001</v>
      </c>
      <c r="AF218" s="1" t="str">
        <f>_xll.ciqfunctions.udf.CIQ($B218, "IQ_CEO_NAME", $D218,,,,  "USD")</f>
        <v>Nakanishi, Katsuya</v>
      </c>
      <c r="AG218">
        <f>_xll.ciqfunctions.udf.CIQ($B218, "IQ_INC_TAX",$D218,,,,  "USD")</f>
        <v>304.03232000000003</v>
      </c>
      <c r="AH218">
        <f>_xll.ciqfunctions.udf.CIQ($B218, "IQ_EFFECT_TAX_RATE",$D218,,,,  "USD")</f>
        <v>24.8447</v>
      </c>
    </row>
    <row r="219" spans="1:34" x14ac:dyDescent="0.25">
      <c r="A219" t="str">
        <f>_xll.ciqfunctions.udf.CIQ(B219,"IQ_COMPANY_NAME",A$1)</f>
        <v>Mitsubishi Corporation</v>
      </c>
      <c r="B219" s="3" t="s">
        <v>4</v>
      </c>
      <c r="C219" s="1" t="str">
        <f>_xll.ciqfunctions.udf.CIQ($B219, "IQ_INDUSTRY",$D219,,,, "USD")</f>
        <v>Trading Companies and Distributors</v>
      </c>
      <c r="D219" s="2" t="str">
        <f t="shared" si="2"/>
        <v>CQ32013</v>
      </c>
      <c r="E219" s="1">
        <f>_xll.ciqfunctions.udf.CIQ($B219, "IQ_TOTAL_REV", $D219,,,, "USD")</f>
        <v>18357.46542</v>
      </c>
      <c r="F219" s="1">
        <f>_xll.ciqfunctions.udf.CIQ($B219, "IQ_NI",$D219,,,,  "USD")</f>
        <v>1351.5846899999999</v>
      </c>
      <c r="G219" s="1">
        <f>_xll.ciqfunctions.udf.CIQ($B219, "IQ_CASH_EQUIV", $D219,,,,  "USD")</f>
        <v>13622.970149999999</v>
      </c>
      <c r="H219" s="1">
        <f>_xll.ciqfunctions.udf.CIQ($B219, "IQ_CASH_ST_INVEST", $D219,,,,  "USD")</f>
        <v>15218.06856</v>
      </c>
      <c r="I219" s="1">
        <f>_xll.ciqfunctions.udf.CIQ($B219, "IQ_TOTAL_CA", $D219,,,,  "USD")</f>
        <v>68614.545039999997</v>
      </c>
      <c r="J219" s="1">
        <f>_xll.ciqfunctions.udf.CIQ($B219, "IQ_TOTAL_ASSETS",$D219,,,,  "USD")</f>
        <v>149477.63849000001</v>
      </c>
      <c r="K219" s="1">
        <f>_xll.ciqfunctions.udf.CIQ($B219, "IQ_TOTAL_CL", $D219,,,,  "USD")</f>
        <v>47467.626730000004</v>
      </c>
      <c r="L219" s="1">
        <f>_xll.ciqfunctions.udf.CIQ($B219, "IQ_TOTAL_LIAB", $D219,,,,  "USD")</f>
        <v>100220.75253</v>
      </c>
      <c r="M219" s="1">
        <f>_xll.ciqfunctions.udf.CIQ($B219, "IQ_PREF_EQUITY",$D219,,,,  "USD")</f>
        <v>0</v>
      </c>
      <c r="N219" s="1">
        <f>_xll.ciqfunctions.udf.CIQ($B219, "IQ_TOTAL_COMMON_EQUITY",$D219,,,,  "USD")</f>
        <v>45365.272620000003</v>
      </c>
      <c r="O219" s="1">
        <f>_xll.ciqfunctions.udf.CIQ($B219, "IQ_APIC", $D219,,,,  "USD")</f>
        <v>2652.5120900000002</v>
      </c>
      <c r="P219" s="1">
        <f>_xll.ciqfunctions.udf.CIQ($B219, "IQ_TOTAL_ASSETS", $D219,,,,  "USD")</f>
        <v>149477.63849000001</v>
      </c>
      <c r="Q219" s="1">
        <f>_xll.ciqfunctions.udf.CIQ($B219, "IQ_RE", $D219,,,,  "USD")</f>
        <v>38785.449630000003</v>
      </c>
      <c r="R219" s="1">
        <f>_xll.ciqfunctions.udf.CIQ($B219, "IQ_TOTAL_EQUITY", $D219,,,,  "USD")</f>
        <v>49256.88596</v>
      </c>
      <c r="S219" s="1">
        <f>_xll.ciqfunctions.udf.CIQ($B219, "IQ_TOTAL_OUTSTANDING_FILING_DATE", $D219,,,,  "USD")</f>
        <v>1647.8954100000001</v>
      </c>
      <c r="T219" s="1">
        <f>_xll.ciqfunctions.udf.CIQ($B219, "IQ_TOTAL_DEBT", $D219,,,,  "USD")</f>
        <v>61321.545630000001</v>
      </c>
      <c r="U219" s="1">
        <f>_xll.ciqfunctions.udf.CIQ($B219, "IQ_PREF_DIV_OTHER",$D219,,,,  "USD")</f>
        <v>0</v>
      </c>
      <c r="V219" s="1">
        <f>_xll.ciqfunctions.udf.CIQ($B219, "IQ_COGS",$D219,,,,  "USD")</f>
        <v>15591.29797</v>
      </c>
      <c r="W219" s="1">
        <f>_xll.ciqfunctions.udf.CIQ($B219, "IQ_AP",$D219,,,,  "USD")</f>
        <v>25036.208210000001</v>
      </c>
      <c r="X219" s="1">
        <f>_xll.ciqfunctions.udf.CIQ($B219, "IQ_AR", $D219,,,,  "USD")</f>
        <v>30352.044580000002</v>
      </c>
      <c r="Y219" s="1">
        <f>_xll.ciqfunctions.udf.CIQ($B219, "IQ_INVENTORY", $D219,,,,  "USD")</f>
        <v>13201.376319999999</v>
      </c>
      <c r="Z219">
        <f>_xll.ciqfunctions.udf.CIQ($B219, "IQ_SGA", $D219,,,,  "USD")</f>
        <v>2358.0353700000001</v>
      </c>
      <c r="AA219">
        <f>_xll.ciqfunctions.udf.CIQ($B219, "IQ_TOTAL_REV_1YR_ANN_GROWTH", $D219,,,,  "USD")</f>
        <v>27.8857</v>
      </c>
      <c r="AB219">
        <f>_xll.ciqfunctions.udf.CIQ($B219, "IQ_DA", $D219,,,,  "USD")</f>
        <v>0</v>
      </c>
      <c r="AC219">
        <f>_xll.ciqfunctions.udf.CIQ($B219, "IQ_NET_INTEREST_EXP",$D219,,,,  "USD")</f>
        <v>440.66037</v>
      </c>
      <c r="AD219">
        <f>_xll.ciqfunctions.udf.CIQ($B219, "IQ_NET_WORKING_CAP",$D219,,,,  "USD")</f>
        <v>21069.286599999999</v>
      </c>
      <c r="AE219">
        <f>_xll.ciqfunctions.udf.CIQ($B219, "IQ_CAPEX",$D219,,,,  "USD")</f>
        <v>-1090.1865399999999</v>
      </c>
      <c r="AF219" s="1" t="str">
        <f>_xll.ciqfunctions.udf.CIQ($B219, "IQ_CEO_NAME", $D219,,,,  "USD")</f>
        <v>Nakanishi, Katsuya</v>
      </c>
      <c r="AG219">
        <f>_xll.ciqfunctions.udf.CIQ($B219, "IQ_INC_TAX",$D219,,,,  "USD")</f>
        <v>428.79854999999998</v>
      </c>
      <c r="AH219">
        <f>_xll.ciqfunctions.udf.CIQ($B219, "IQ_EFFECT_TAX_RATE",$D219,,,,  "USD")</f>
        <v>23.795400000000001</v>
      </c>
    </row>
    <row r="220" spans="1:34" x14ac:dyDescent="0.25">
      <c r="A220" t="str">
        <f>_xll.ciqfunctions.udf.CIQ(B220,"IQ_COMPANY_NAME",A$1)</f>
        <v>Mitsubishi Corporation</v>
      </c>
      <c r="B220" s="3" t="s">
        <v>4</v>
      </c>
      <c r="C220" s="1" t="str">
        <f>_xll.ciqfunctions.udf.CIQ($B220, "IQ_INDUSTRY",$D220,,,, "USD")</f>
        <v>Trading Companies and Distributors</v>
      </c>
      <c r="D220" s="2" t="str">
        <f t="shared" si="2"/>
        <v>CQ22013</v>
      </c>
      <c r="E220" s="1">
        <f>_xll.ciqfunctions.udf.CIQ($B220, "IQ_TOTAL_REV", $D220,,,, "USD")</f>
        <v>18952.12789</v>
      </c>
      <c r="F220" s="1">
        <f>_xll.ciqfunctions.udf.CIQ($B220, "IQ_NI",$D220,,,,  "USD")</f>
        <v>1166.2451100000001</v>
      </c>
      <c r="G220" s="1">
        <f>_xll.ciqfunctions.udf.CIQ($B220, "IQ_CASH_EQUIV", $D220,,,,  "USD")</f>
        <v>13869.272510000001</v>
      </c>
      <c r="H220" s="1">
        <f>_xll.ciqfunctions.udf.CIQ($B220, "IQ_CASH_ST_INVEST", $D220,,,,  "USD")</f>
        <v>15339.40194</v>
      </c>
      <c r="I220" s="1">
        <f>_xll.ciqfunctions.udf.CIQ($B220, "IQ_TOTAL_CA", $D220,,,,  "USD")</f>
        <v>68891.08524</v>
      </c>
      <c r="J220" s="1">
        <f>_xll.ciqfunctions.udf.CIQ($B220, "IQ_TOTAL_ASSETS",$D220,,,,  "USD")</f>
        <v>147827.37138999999</v>
      </c>
      <c r="K220" s="1">
        <f>_xll.ciqfunctions.udf.CIQ($B220, "IQ_TOTAL_CL", $D220,,,,  "USD")</f>
        <v>47645.491770000001</v>
      </c>
      <c r="L220" s="1">
        <f>_xll.ciqfunctions.udf.CIQ($B220, "IQ_TOTAL_LIAB", $D220,,,,  "USD")</f>
        <v>100663.02223</v>
      </c>
      <c r="M220" s="1">
        <f>_xll.ciqfunctions.udf.CIQ($B220, "IQ_PREF_EQUITY",$D220,,,,  "USD")</f>
        <v>0</v>
      </c>
      <c r="N220" s="1">
        <f>_xll.ciqfunctions.udf.CIQ($B220, "IQ_TOTAL_COMMON_EQUITY",$D220,,,,  "USD")</f>
        <v>43373.357300000003</v>
      </c>
      <c r="O220" s="1">
        <f>_xll.ciqfunctions.udf.CIQ($B220, "IQ_APIC", $D220,,,,  "USD")</f>
        <v>2648.5766600000002</v>
      </c>
      <c r="P220" s="1">
        <f>_xll.ciqfunctions.udf.CIQ($B220, "IQ_TOTAL_ASSETS", $D220,,,,  "USD")</f>
        <v>147827.37138999999</v>
      </c>
      <c r="Q220" s="1">
        <f>_xll.ciqfunctions.udf.CIQ($B220, "IQ_RE", $D220,,,,  "USD")</f>
        <v>37017.954239999999</v>
      </c>
      <c r="R220" s="1">
        <f>_xll.ciqfunctions.udf.CIQ($B220, "IQ_TOTAL_EQUITY", $D220,,,,  "USD")</f>
        <v>47164.349159999998</v>
      </c>
      <c r="S220" s="1">
        <f>_xll.ciqfunctions.udf.CIQ($B220, "IQ_TOTAL_OUTSTANDING_FILING_DATE", $D220,,,,  "USD")</f>
        <v>1647.5112099999999</v>
      </c>
      <c r="T220" s="1">
        <f>_xll.ciqfunctions.udf.CIQ($B220, "IQ_TOTAL_DEBT", $D220,,,,  "USD")</f>
        <v>60581.981809999997</v>
      </c>
      <c r="U220" s="1">
        <f>_xll.ciqfunctions.udf.CIQ($B220, "IQ_PREF_DIV_OTHER",$D220,,,,  "USD")</f>
        <v>0</v>
      </c>
      <c r="V220" s="1">
        <f>_xll.ciqfunctions.udf.CIQ($B220, "IQ_COGS",$D220,,,,  "USD")</f>
        <v>16202.85095</v>
      </c>
      <c r="W220" s="1">
        <f>_xll.ciqfunctions.udf.CIQ($B220, "IQ_AP",$D220,,,,  "USD")</f>
        <v>25679.408619999998</v>
      </c>
      <c r="X220" s="1">
        <f>_xll.ciqfunctions.udf.CIQ($B220, "IQ_AR", $D220,,,,  "USD")</f>
        <v>31362.122909999998</v>
      </c>
      <c r="Y220" s="1">
        <f>_xll.ciqfunctions.udf.CIQ($B220, "IQ_INVENTORY", $D220,,,,  "USD")</f>
        <v>11767.13142</v>
      </c>
      <c r="Z220">
        <f>_xll.ciqfunctions.udf.CIQ($B220, "IQ_SGA", $D220,,,,  "USD")</f>
        <v>2303.0882299999998</v>
      </c>
      <c r="AA220">
        <f>_xll.ciqfunctions.udf.CIQ($B220, "IQ_TOTAL_REV_1YR_ANN_GROWTH", $D220,,,,  "USD")</f>
        <v>35.434100000000001</v>
      </c>
      <c r="AB220">
        <f>_xll.ciqfunctions.udf.CIQ($B220, "IQ_DA", $D220,,,,  "USD")</f>
        <v>0</v>
      </c>
      <c r="AC220">
        <f>_xll.ciqfunctions.udf.CIQ($B220, "IQ_NET_INTEREST_EXP",$D220,,,,  "USD")</f>
        <v>394.48836999999997</v>
      </c>
      <c r="AD220">
        <f>_xll.ciqfunctions.udf.CIQ($B220, "IQ_NET_WORKING_CAP",$D220,,,,  "USD")</f>
        <v>19819.446110000001</v>
      </c>
      <c r="AE220">
        <f>_xll.ciqfunctions.udf.CIQ($B220, "IQ_CAPEX",$D220,,,,  "USD")</f>
        <v>-1419.27548</v>
      </c>
      <c r="AF220" s="1" t="str">
        <f>_xll.ciqfunctions.udf.CIQ($B220, "IQ_CEO_NAME", $D220,,,,  "USD")</f>
        <v>Nakanishi, Katsuya</v>
      </c>
      <c r="AG220">
        <f>_xll.ciqfunctions.udf.CIQ($B220, "IQ_INC_TAX",$D220,,,,  "USD")</f>
        <v>448.14346999999998</v>
      </c>
      <c r="AH220">
        <f>_xll.ciqfunctions.udf.CIQ($B220, "IQ_EFFECT_TAX_RATE",$D220,,,,  "USD")</f>
        <v>26.538699999999999</v>
      </c>
    </row>
    <row r="221" spans="1:34" x14ac:dyDescent="0.25">
      <c r="A221" t="str">
        <f>_xll.ciqfunctions.udf.CIQ(B221,"IQ_COMPANY_NAME",A$1)</f>
        <v>Mitsubishi Corporation</v>
      </c>
      <c r="B221" s="3" t="s">
        <v>4</v>
      </c>
      <c r="C221" s="1" t="str">
        <f>_xll.ciqfunctions.udf.CIQ($B221, "IQ_INDUSTRY",$D221,,,, "USD")</f>
        <v>Trading Companies and Distributors</v>
      </c>
      <c r="D221" s="2" t="str">
        <f t="shared" si="2"/>
        <v>CQ12013</v>
      </c>
      <c r="E221" s="1">
        <f>_xll.ciqfunctions.udf.CIQ($B221, "IQ_TOTAL_REV", $D221,,,, "USD")</f>
        <v>17557.853800000001</v>
      </c>
      <c r="F221" s="1">
        <f>_xll.ciqfunctions.udf.CIQ($B221, "IQ_NI",$D221,,,,  "USD")</f>
        <v>423.10102000000001</v>
      </c>
      <c r="G221" s="1">
        <f>_xll.ciqfunctions.udf.CIQ($B221, "IQ_CASH_EQUIV", $D221,,,,  "USD")</f>
        <v>14288.656849999999</v>
      </c>
      <c r="H221" s="1">
        <f>_xll.ciqfunctions.udf.CIQ($B221, "IQ_CASH_ST_INVEST", $D221,,,,  "USD")</f>
        <v>17161.919829999999</v>
      </c>
      <c r="I221" s="1">
        <f>_xll.ciqfunctions.udf.CIQ($B221, "IQ_TOTAL_CA", $D221,,,,  "USD")</f>
        <v>73330.964099999997</v>
      </c>
      <c r="J221" s="1">
        <f>_xll.ciqfunctions.udf.CIQ($B221, "IQ_TOTAL_ASSETS",$D221,,,,  "USD")</f>
        <v>159931.40140999999</v>
      </c>
      <c r="K221" s="1">
        <f>_xll.ciqfunctions.udf.CIQ($B221, "IQ_TOTAL_CL", $D221,,,,  "USD")</f>
        <v>51285.52592</v>
      </c>
      <c r="L221" s="1">
        <f>_xll.ciqfunctions.udf.CIQ($B221, "IQ_TOTAL_LIAB", $D221,,,,  "USD")</f>
        <v>107574.32177</v>
      </c>
      <c r="M221" s="1">
        <f>_xll.ciqfunctions.udf.CIQ($B221, "IQ_PREF_EQUITY",$D221,,,,  "USD")</f>
        <v>0</v>
      </c>
      <c r="N221" s="1">
        <f>_xll.ciqfunctions.udf.CIQ($B221, "IQ_TOTAL_COMMON_EQUITY",$D221,,,,  "USD")</f>
        <v>47954.850120000003</v>
      </c>
      <c r="O221" s="1">
        <f>_xll.ciqfunctions.udf.CIQ($B221, "IQ_APIC", $D221,,,,  "USD")</f>
        <v>2781.3260399999999</v>
      </c>
      <c r="P221" s="1">
        <f>_xll.ciqfunctions.udf.CIQ($B221, "IQ_TOTAL_ASSETS", $D221,,,,  "USD")</f>
        <v>159931.40140999999</v>
      </c>
      <c r="Q221" s="1">
        <f>_xll.ciqfunctions.udf.CIQ($B221, "IQ_RE", $D221,,,,  "USD")</f>
        <v>32082.892629999998</v>
      </c>
      <c r="R221" s="1">
        <f>_xll.ciqfunctions.udf.CIQ($B221, "IQ_TOTAL_EQUITY", $D221,,,,  "USD")</f>
        <v>52357.079640000004</v>
      </c>
      <c r="S221" s="1">
        <f>_xll.ciqfunctions.udf.CIQ($B221, "IQ_TOTAL_OUTSTANDING_FILING_DATE", $D221,,,,  "USD")</f>
        <v>1647.1579999999999</v>
      </c>
      <c r="T221" s="1">
        <f>_xll.ciqfunctions.udf.CIQ($B221, "IQ_TOTAL_DEBT", $D221,,,,  "USD")</f>
        <v>63110.580609999997</v>
      </c>
      <c r="U221" s="1">
        <f>_xll.ciqfunctions.udf.CIQ($B221, "IQ_PREF_DIV_OTHER",$D221,,,,  "USD")</f>
        <v>0</v>
      </c>
      <c r="V221" s="1">
        <f>_xll.ciqfunctions.udf.CIQ($B221, "IQ_COGS",$D221,,,,  "USD")</f>
        <v>14264.154490000001</v>
      </c>
      <c r="W221" s="1">
        <f>_xll.ciqfunctions.udf.CIQ($B221, "IQ_AP",$D221,,,,  "USD")</f>
        <v>28933.404790000001</v>
      </c>
      <c r="X221" s="1">
        <f>_xll.ciqfunctions.udf.CIQ($B221, "IQ_AR", $D221,,,,  "USD")</f>
        <v>35389.310250000002</v>
      </c>
      <c r="Y221" s="1">
        <f>_xll.ciqfunctions.udf.CIQ($B221, "IQ_INVENTORY", $D221,,,,  "USD")</f>
        <v>12619.88458</v>
      </c>
      <c r="Z221">
        <f>_xll.ciqfunctions.udf.CIQ($B221, "IQ_SGA", $D221,,,,  "USD")</f>
        <v>2430.2458200000001</v>
      </c>
      <c r="AA221">
        <f>_xll.ciqfunctions.udf.CIQ($B221, "IQ_TOTAL_REV_1YR_ANN_GROWTH", $D221,,,,  "USD")</f>
        <v>14.6892</v>
      </c>
      <c r="AB221">
        <f>_xll.ciqfunctions.udf.CIQ($B221, "IQ_DA", $D221,,,,  "USD")</f>
        <v>764.38242000000002</v>
      </c>
      <c r="AC221">
        <f>_xll.ciqfunctions.udf.CIQ($B221, "IQ_NET_INTEREST_EXP",$D221,,,,  "USD")</f>
        <v>183.67216999999999</v>
      </c>
      <c r="AD221">
        <f>_xll.ciqfunctions.udf.CIQ($B221, "IQ_NET_WORKING_CAP",$D221,,,,  "USD")</f>
        <v>19650.321609999999</v>
      </c>
      <c r="AE221">
        <f>_xll.ciqfunctions.udf.CIQ($B221, "IQ_CAPEX",$D221,,,,  "USD")</f>
        <v>-1927.81999</v>
      </c>
      <c r="AF221" s="1" t="str">
        <f>_xll.ciqfunctions.udf.CIQ($B221, "IQ_CEO_NAME", $D221,,,,  "USD")</f>
        <v>Nakanishi, Katsuya</v>
      </c>
      <c r="AG221">
        <f>_xll.ciqfunctions.udf.CIQ($B221, "IQ_INC_TAX",$D221,,,,  "USD")</f>
        <v>242.76236</v>
      </c>
      <c r="AH221">
        <f>_xll.ciqfunctions.udf.CIQ($B221, "IQ_EFFECT_TAX_RATE",$D221,,,,  "USD")</f>
        <v>33.811900000000001</v>
      </c>
    </row>
    <row r="222" spans="1:34" x14ac:dyDescent="0.25">
      <c r="A222" t="str">
        <f>_xll.ciqfunctions.udf.CIQ(B222,"IQ_COMPANY_NAME",A$1)</f>
        <v>Mitsubishi Corporation</v>
      </c>
      <c r="B222" s="3" t="s">
        <v>4</v>
      </c>
      <c r="C222" s="1" t="str">
        <f>_xll.ciqfunctions.udf.CIQ($B222, "IQ_INDUSTRY",$D222,,,, "USD")</f>
        <v>Trading Companies and Distributors</v>
      </c>
      <c r="D222" s="2" t="str">
        <f t="shared" si="2"/>
        <v>CQ42012</v>
      </c>
      <c r="E222" s="1">
        <f>_xll.ciqfunctions.udf.CIQ($B222, "IQ_TOTAL_REV", $D222,,,, "USD")</f>
        <v>18019.700669999998</v>
      </c>
      <c r="F222" s="1">
        <f>_xll.ciqfunctions.udf.CIQ($B222, "IQ_NI",$D222,,,,  "USD")</f>
        <v>1077.3455200000001</v>
      </c>
      <c r="G222" s="1">
        <f>_xll.ciqfunctions.udf.CIQ($B222, "IQ_CASH_EQUIV", $D222,,,,  "USD")</f>
        <v>15127.66065</v>
      </c>
      <c r="H222" s="1">
        <f>_xll.ciqfunctions.udf.CIQ($B222, "IQ_CASH_ST_INVEST", $D222,,,,  "USD")</f>
        <v>16838.464759999999</v>
      </c>
      <c r="I222" s="1">
        <f>_xll.ciqfunctions.udf.CIQ($B222, "IQ_TOTAL_CA", $D222,,,,  "USD")</f>
        <v>74822.510439999998</v>
      </c>
      <c r="J222" s="1">
        <f>_xll.ciqfunctions.udf.CIQ($B222, "IQ_TOTAL_ASSETS",$D222,,,,  "USD")</f>
        <v>155772.54272999999</v>
      </c>
      <c r="K222" s="1">
        <f>_xll.ciqfunctions.udf.CIQ($B222, "IQ_TOTAL_CL", $D222,,,,  "USD")</f>
        <v>52423.80517</v>
      </c>
      <c r="L222" s="1">
        <f>_xll.ciqfunctions.udf.CIQ($B222, "IQ_TOTAL_LIAB", $D222,,,,  "USD")</f>
        <v>108083.03436999999</v>
      </c>
      <c r="M222" s="1">
        <f>_xll.ciqfunctions.udf.CIQ($B222, "IQ_PREF_EQUITY",$D222,,,,  "USD")</f>
        <v>0</v>
      </c>
      <c r="N222" s="1">
        <f>_xll.ciqfunctions.udf.CIQ($B222, "IQ_TOTAL_COMMON_EQUITY",$D222,,,,  "USD")</f>
        <v>43790.334970000004</v>
      </c>
      <c r="O222" s="1">
        <f>_xll.ciqfunctions.udf.CIQ($B222, "IQ_APIC", $D222,,,,  "USD")</f>
        <v>3030.4988899999998</v>
      </c>
      <c r="P222" s="1">
        <f>_xll.ciqfunctions.udf.CIQ($B222, "IQ_TOTAL_ASSETS", $D222,,,,  "USD")</f>
        <v>155772.54272999999</v>
      </c>
      <c r="Q222" s="1">
        <f>_xll.ciqfunctions.udf.CIQ($B222, "IQ_RE", $D222,,,,  "USD")</f>
        <v>40838.094940000003</v>
      </c>
      <c r="R222" s="1">
        <f>_xll.ciqfunctions.udf.CIQ($B222, "IQ_TOTAL_EQUITY", $D222,,,,  "USD")</f>
        <v>47689.50836</v>
      </c>
      <c r="S222" s="1">
        <f>_xll.ciqfunctions.udf.CIQ($B222, "IQ_TOTAL_OUTSTANDING_FILING_DATE", $D222,,,,  "USD")</f>
        <v>1646.7034699999999</v>
      </c>
      <c r="T222" s="1">
        <f>_xll.ciqfunctions.udf.CIQ($B222, "IQ_TOTAL_DEBT", $D222,,,,  "USD")</f>
        <v>64728.273710000001</v>
      </c>
      <c r="U222" s="1">
        <f>_xll.ciqfunctions.udf.CIQ($B222, "IQ_PREF_DIV_OTHER",$D222,,,,  "USD")</f>
        <v>0</v>
      </c>
      <c r="V222" s="1">
        <f>_xll.ciqfunctions.udf.CIQ($B222, "IQ_COGS",$D222,,,,  "USD")</f>
        <v>15057.668170000001</v>
      </c>
      <c r="W222" s="1">
        <f>_xll.ciqfunctions.udf.CIQ($B222, "IQ_AP",$D222,,,,  "USD")</f>
        <v>30427.285</v>
      </c>
      <c r="X222" s="1">
        <f>_xll.ciqfunctions.udf.CIQ($B222, "IQ_AR", $D222,,,,  "USD")</f>
        <v>34713.162830000001</v>
      </c>
      <c r="Y222" s="1">
        <f>_xll.ciqfunctions.udf.CIQ($B222, "IQ_INVENTORY", $D222,,,,  "USD")</f>
        <v>12047.78318</v>
      </c>
      <c r="Z222">
        <f>_xll.ciqfunctions.udf.CIQ($B222, "IQ_SGA", $D222,,,,  "USD")</f>
        <v>2591.72208</v>
      </c>
      <c r="AA222">
        <f>_xll.ciqfunctions.udf.CIQ($B222, "IQ_TOTAL_REV_1YR_ANN_GROWTH", $D222,,,,  "USD")</f>
        <v>9.4604999999999997</v>
      </c>
      <c r="AB222">
        <f>_xll.ciqfunctions.udf.CIQ($B222, "IQ_DA", $D222,,,,  "USD")</f>
        <v>0</v>
      </c>
      <c r="AC222">
        <f>_xll.ciqfunctions.udf.CIQ($B222, "IQ_NET_INTEREST_EXP",$D222,,,,  "USD")</f>
        <v>363.23487</v>
      </c>
      <c r="AD222">
        <f>_xll.ciqfunctions.udf.CIQ($B222, "IQ_NET_WORKING_CAP",$D222,,,,  "USD")</f>
        <v>20762.321650000002</v>
      </c>
      <c r="AE222">
        <f>_xll.ciqfunctions.udf.CIQ($B222, "IQ_CAPEX",$D222,,,,  "USD")</f>
        <v>-1521.5446099999999</v>
      </c>
      <c r="AF222" s="1" t="str">
        <f>_xll.ciqfunctions.udf.CIQ($B222, "IQ_CEO_NAME", $D222,,,,  "USD")</f>
        <v>Nakanishi, Katsuya</v>
      </c>
      <c r="AG222">
        <f>_xll.ciqfunctions.udf.CIQ($B222, "IQ_INC_TAX",$D222,,,,  "USD")</f>
        <v>349.69652000000002</v>
      </c>
      <c r="AH222">
        <f>_xll.ciqfunctions.udf.CIQ($B222, "IQ_EFFECT_TAX_RATE",$D222,,,,  "USD")</f>
        <v>23.595400000000001</v>
      </c>
    </row>
    <row r="223" spans="1:34" x14ac:dyDescent="0.25">
      <c r="A223" t="str">
        <f>_xll.ciqfunctions.udf.CIQ(B223,"IQ_COMPANY_NAME",A$1)</f>
        <v>Mitsubishi Corporation</v>
      </c>
      <c r="B223" s="3" t="s">
        <v>4</v>
      </c>
      <c r="C223" s="1" t="str">
        <f>_xll.ciqfunctions.udf.CIQ($B223, "IQ_INDUSTRY",$D223,,,, "USD")</f>
        <v>Trading Companies and Distributors</v>
      </c>
      <c r="D223" s="2" t="str">
        <f t="shared" si="2"/>
        <v>CQ32012</v>
      </c>
      <c r="E223" s="1">
        <f>_xll.ciqfunctions.udf.CIQ($B223, "IQ_TOTAL_REV", $D223,,,, "USD")</f>
        <v>18084.671300000002</v>
      </c>
      <c r="F223" s="1">
        <f>_xll.ciqfunctions.udf.CIQ($B223, "IQ_NI",$D223,,,,  "USD")</f>
        <v>1184.7092500000001</v>
      </c>
      <c r="G223" s="1">
        <f>_xll.ciqfunctions.udf.CIQ($B223, "IQ_CASH_EQUIV", $D223,,,,  "USD")</f>
        <v>15342.047</v>
      </c>
      <c r="H223" s="1">
        <f>_xll.ciqfunctions.udf.CIQ($B223, "IQ_CASH_ST_INVEST", $D223,,,,  "USD")</f>
        <v>17209.218710000001</v>
      </c>
      <c r="I223" s="1">
        <f>_xll.ciqfunctions.udf.CIQ($B223, "IQ_TOTAL_CA", $D223,,,,  "USD")</f>
        <v>77465.158620000002</v>
      </c>
      <c r="J223" s="1">
        <f>_xll.ciqfunctions.udf.CIQ($B223, "IQ_TOTAL_ASSETS",$D223,,,,  "USD")</f>
        <v>161620.26482000001</v>
      </c>
      <c r="K223" s="1">
        <f>_xll.ciqfunctions.udf.CIQ($B223, "IQ_TOTAL_CL", $D223,,,,  "USD")</f>
        <v>56807.589549999997</v>
      </c>
      <c r="L223" s="1">
        <f>_xll.ciqfunctions.udf.CIQ($B223, "IQ_TOTAL_LIAB", $D223,,,,  "USD")</f>
        <v>112779.24378</v>
      </c>
      <c r="M223" s="1">
        <f>_xll.ciqfunctions.udf.CIQ($B223, "IQ_PREF_EQUITY",$D223,,,,  "USD")</f>
        <v>0</v>
      </c>
      <c r="N223" s="1">
        <f>_xll.ciqfunctions.udf.CIQ($B223, "IQ_TOTAL_COMMON_EQUITY",$D223,,,,  "USD")</f>
        <v>44743.56295</v>
      </c>
      <c r="O223" s="1">
        <f>_xll.ciqfunctions.udf.CIQ($B223, "IQ_APIC", $D223,,,,  "USD")</f>
        <v>3364.4756600000001</v>
      </c>
      <c r="P223" s="1">
        <f>_xll.ciqfunctions.udf.CIQ($B223, "IQ_TOTAL_ASSETS", $D223,,,,  "USD")</f>
        <v>161620.26482000001</v>
      </c>
      <c r="Q223" s="1">
        <f>_xll.ciqfunctions.udf.CIQ($B223, "IQ_RE", $D223,,,,  "USD")</f>
        <v>44677.123099999997</v>
      </c>
      <c r="R223" s="1">
        <f>_xll.ciqfunctions.udf.CIQ($B223, "IQ_TOTAL_EQUITY", $D223,,,,  "USD")</f>
        <v>48841.02104</v>
      </c>
      <c r="S223" s="1">
        <f>_xll.ciqfunctions.udf.CIQ($B223, "IQ_TOTAL_OUTSTANDING_FILING_DATE", $D223,,,,  "USD")</f>
        <v>1646.62221</v>
      </c>
      <c r="T223" s="1">
        <f>_xll.ciqfunctions.udf.CIQ($B223, "IQ_TOTAL_DEBT", $D223,,,,  "USD")</f>
        <v>67815.254579999993</v>
      </c>
      <c r="U223" s="1">
        <f>_xll.ciqfunctions.udf.CIQ($B223, "IQ_PREF_DIV_OTHER",$D223,,,,  "USD")</f>
        <v>0</v>
      </c>
      <c r="V223" s="1">
        <f>_xll.ciqfunctions.udf.CIQ($B223, "IQ_COGS",$D223,,,,  "USD")</f>
        <v>14882.552820000001</v>
      </c>
      <c r="W223" s="1">
        <f>_xll.ciqfunctions.udf.CIQ($B223, "IQ_AP",$D223,,,,  "USD")</f>
        <v>30987.663140000001</v>
      </c>
      <c r="X223" s="1">
        <f>_xll.ciqfunctions.udf.CIQ($B223, "IQ_AR", $D223,,,,  "USD")</f>
        <v>31645.475460000001</v>
      </c>
      <c r="Y223" s="1">
        <f>_xll.ciqfunctions.udf.CIQ($B223, "IQ_INVENTORY", $D223,,,,  "USD")</f>
        <v>12993.491260000001</v>
      </c>
      <c r="Z223">
        <f>_xll.ciqfunctions.udf.CIQ($B223, "IQ_SGA", $D223,,,,  "USD")</f>
        <v>2713.6347099999998</v>
      </c>
      <c r="AA223">
        <f>_xll.ciqfunctions.udf.CIQ($B223, "IQ_TOTAL_REV_1YR_ANN_GROWTH", $D223,,,,  "USD")</f>
        <v>8.6433</v>
      </c>
      <c r="AB223">
        <f>_xll.ciqfunctions.udf.CIQ($B223, "IQ_DA", $D223,,,,  "USD")</f>
        <v>0</v>
      </c>
      <c r="AC223">
        <f>_xll.ciqfunctions.udf.CIQ($B223, "IQ_NET_INTEREST_EXP",$D223,,,,  "USD")</f>
        <v>405.44358999999997</v>
      </c>
      <c r="AD223">
        <f>_xll.ciqfunctions.udf.CIQ($B223, "IQ_NET_WORKING_CAP",$D223,,,,  "USD")</f>
        <v>21514.469850000001</v>
      </c>
      <c r="AE223">
        <f>_xll.ciqfunctions.udf.CIQ($B223, "IQ_CAPEX",$D223,,,,  "USD")</f>
        <v>-1609.5134700000001</v>
      </c>
      <c r="AF223" s="1" t="str">
        <f>_xll.ciqfunctions.udf.CIQ($B223, "IQ_CEO_NAME", $D223,,,,  "USD")</f>
        <v>Nakanishi, Katsuya</v>
      </c>
      <c r="AG223">
        <f>_xll.ciqfunctions.udf.CIQ($B223, "IQ_INC_TAX",$D223,,,,  "USD")</f>
        <v>310.14251999999999</v>
      </c>
      <c r="AH223">
        <f>_xll.ciqfunctions.udf.CIQ($B223, "IQ_EFFECT_TAX_RATE",$D223,,,,  "USD")</f>
        <v>20.012499999999999</v>
      </c>
    </row>
    <row r="224" spans="1:34" x14ac:dyDescent="0.25">
      <c r="A224" t="str">
        <f>_xll.ciqfunctions.udf.CIQ(B224,"IQ_COMPANY_NAME",A$1)</f>
        <v>Mitsubishi Corporation</v>
      </c>
      <c r="B224" s="3" t="s">
        <v>4</v>
      </c>
      <c r="C224" s="1" t="str">
        <f>_xll.ciqfunctions.udf.CIQ($B224, "IQ_INDUSTRY",$D224,,,, "USD")</f>
        <v>Trading Companies and Distributors</v>
      </c>
      <c r="D224" s="2" t="str">
        <f t="shared" si="2"/>
        <v>CQ22012</v>
      </c>
      <c r="E224" s="1">
        <f>_xll.ciqfunctions.udf.CIQ($B224, "IQ_TOTAL_REV", $D224,,,, "USD")</f>
        <v>17375.153149999998</v>
      </c>
      <c r="F224" s="1">
        <f>_xll.ciqfunctions.udf.CIQ($B224, "IQ_NI",$D224,,,,  "USD")</f>
        <v>1227.8368499999999</v>
      </c>
      <c r="G224" s="1">
        <f>_xll.ciqfunctions.udf.CIQ($B224, "IQ_CASH_EQUIV", $D224,,,,  "USD")</f>
        <v>15430.10124</v>
      </c>
      <c r="H224" s="1">
        <f>_xll.ciqfunctions.udf.CIQ($B224, "IQ_CASH_ST_INVEST", $D224,,,,  "USD")</f>
        <v>17212.310659999999</v>
      </c>
      <c r="I224" s="1">
        <f>_xll.ciqfunctions.udf.CIQ($B224, "IQ_TOTAL_CA", $D224,,,,  "USD")</f>
        <v>74271.81237</v>
      </c>
      <c r="J224" s="1">
        <f>_xll.ciqfunctions.udf.CIQ($B224, "IQ_TOTAL_ASSETS",$D224,,,,  "USD")</f>
        <v>155936.40588000001</v>
      </c>
      <c r="K224" s="1">
        <f>_xll.ciqfunctions.udf.CIQ($B224, "IQ_TOTAL_CL", $D224,,,,  "USD")</f>
        <v>53556.886939999997</v>
      </c>
      <c r="L224" s="1">
        <f>_xll.ciqfunctions.udf.CIQ($B224, "IQ_TOTAL_LIAB", $D224,,,,  "USD")</f>
        <v>108834.61711000001</v>
      </c>
      <c r="M224" s="1">
        <f>_xll.ciqfunctions.udf.CIQ($B224, "IQ_PREF_EQUITY",$D224,,,,  "USD")</f>
        <v>0</v>
      </c>
      <c r="N224" s="1">
        <f>_xll.ciqfunctions.udf.CIQ($B224, "IQ_TOTAL_COMMON_EQUITY",$D224,,,,  "USD")</f>
        <v>43112.623269999996</v>
      </c>
      <c r="O224" s="1">
        <f>_xll.ciqfunctions.udf.CIQ($B224, "IQ_APIC", $D224,,,,  "USD")</f>
        <v>3279.5320700000002</v>
      </c>
      <c r="P224" s="1">
        <f>_xll.ciqfunctions.udf.CIQ($B224, "IQ_TOTAL_ASSETS", $D224,,,,  "USD")</f>
        <v>155936.40588000001</v>
      </c>
      <c r="Q224" s="1">
        <f>_xll.ciqfunctions.udf.CIQ($B224, "IQ_RE", $D224,,,,  "USD")</f>
        <v>42410.22118</v>
      </c>
      <c r="R224" s="1">
        <f>_xll.ciqfunctions.udf.CIQ($B224, "IQ_TOTAL_EQUITY", $D224,,,,  "USD")</f>
        <v>47101.788769999999</v>
      </c>
      <c r="S224" s="1">
        <f>_xll.ciqfunctions.udf.CIQ($B224, "IQ_TOTAL_OUTSTANDING_FILING_DATE", $D224,,,,  "USD")</f>
        <v>1646.3038799999999</v>
      </c>
      <c r="T224" s="1">
        <f>_xll.ciqfunctions.udf.CIQ($B224, "IQ_TOTAL_DEBT", $D224,,,,  "USD")</f>
        <v>65702.351649999997</v>
      </c>
      <c r="U224" s="1">
        <f>_xll.ciqfunctions.udf.CIQ($B224, "IQ_PREF_DIV_OTHER",$D224,,,,  "USD")</f>
        <v>0</v>
      </c>
      <c r="V224" s="1">
        <f>_xll.ciqfunctions.udf.CIQ($B224, "IQ_COGS",$D224,,,,  "USD")</f>
        <v>14384.173559999999</v>
      </c>
      <c r="W224" s="1">
        <f>_xll.ciqfunctions.udf.CIQ($B224, "IQ_AP",$D224,,,,  "USD")</f>
        <v>29231.66502</v>
      </c>
      <c r="X224" s="1">
        <f>_xll.ciqfunctions.udf.CIQ($B224, "IQ_AR", $D224,,,,  "USD")</f>
        <v>34942.649599999997</v>
      </c>
      <c r="Y224" s="1">
        <f>_xll.ciqfunctions.udf.CIQ($B224, "IQ_INVENTORY", $D224,,,,  "USD")</f>
        <v>11618.591189999999</v>
      </c>
      <c r="Z224">
        <f>_xll.ciqfunctions.udf.CIQ($B224, "IQ_SGA", $D224,,,,  "USD")</f>
        <v>2770.6618100000001</v>
      </c>
      <c r="AA224">
        <f>_xll.ciqfunctions.udf.CIQ($B224, "IQ_TOTAL_REV_1YR_ANN_GROWTH", $D224,,,,  "USD")</f>
        <v>-1.0364</v>
      </c>
      <c r="AB224">
        <f>_xll.ciqfunctions.udf.CIQ($B224, "IQ_DA", $D224,,,,  "USD")</f>
        <v>0</v>
      </c>
      <c r="AC224">
        <f>_xll.ciqfunctions.udf.CIQ($B224, "IQ_NET_INTEREST_EXP",$D224,,,,  "USD")</f>
        <v>573.22657000000004</v>
      </c>
      <c r="AD224">
        <f>_xll.ciqfunctions.udf.CIQ($B224, "IQ_NET_WORKING_CAP",$D224,,,,  "USD")</f>
        <v>20176.89215</v>
      </c>
      <c r="AE224">
        <f>_xll.ciqfunctions.udf.CIQ($B224, "IQ_CAPEX",$D224,,,,  "USD")</f>
        <v>-1791.86787</v>
      </c>
      <c r="AF224" s="1" t="str">
        <f>_xll.ciqfunctions.udf.CIQ($B224, "IQ_CEO_NAME", $D224,,,,  "USD")</f>
        <v>Nakanishi, Katsuya</v>
      </c>
      <c r="AG224">
        <f>_xll.ciqfunctions.udf.CIQ($B224, "IQ_INC_TAX",$D224,,,,  "USD")</f>
        <v>273.12648000000002</v>
      </c>
      <c r="AH224">
        <f>_xll.ciqfunctions.udf.CIQ($B224, "IQ_EFFECT_TAX_RATE",$D224,,,,  "USD")</f>
        <v>17.299099999999999</v>
      </c>
    </row>
    <row r="225" spans="1:34" x14ac:dyDescent="0.25">
      <c r="A225" t="str">
        <f>_xll.ciqfunctions.udf.CIQ(B225,"IQ_COMPANY_NAME",A$1)</f>
        <v>Mitsubishi Corporation</v>
      </c>
      <c r="B225" s="3" t="s">
        <v>4</v>
      </c>
      <c r="C225" s="1" t="str">
        <f>_xll.ciqfunctions.udf.CIQ($B225, "IQ_INDUSTRY",$D225,,,, "USD")</f>
        <v>Trading Companies and Distributors</v>
      </c>
      <c r="D225" s="2" t="str">
        <f t="shared" si="2"/>
        <v>CQ12012</v>
      </c>
      <c r="E225" s="1">
        <f>_xll.ciqfunctions.udf.CIQ($B225, "IQ_TOTAL_REV", $D225,,,, "USD")</f>
        <v>17498.338009999999</v>
      </c>
      <c r="F225" s="1">
        <f>_xll.ciqfunctions.udf.CIQ($B225, "IQ_NI",$D225,,,,  "USD")</f>
        <v>996.84506999999996</v>
      </c>
      <c r="G225" s="1">
        <f>_xll.ciqfunctions.udf.CIQ($B225, "IQ_CASH_EQUIV", $D225,,,,  "USD")</f>
        <v>15203.87126</v>
      </c>
      <c r="H225" s="1">
        <f>_xll.ciqfunctions.udf.CIQ($B225, "IQ_CASH_ST_INVEST", $D225,,,,  "USD")</f>
        <v>16846.281200000001</v>
      </c>
      <c r="I225" s="1">
        <f>_xll.ciqfunctions.udf.CIQ($B225, "IQ_TOTAL_CA", $D225,,,,  "USD")</f>
        <v>74933.577860000005</v>
      </c>
      <c r="J225" s="1">
        <f>_xll.ciqfunctions.udf.CIQ($B225, "IQ_TOTAL_ASSETS",$D225,,,,  "USD")</f>
        <v>152752.33962000001</v>
      </c>
      <c r="K225" s="1">
        <f>_xll.ciqfunctions.udf.CIQ($B225, "IQ_TOTAL_CL", $D225,,,,  "USD")</f>
        <v>54192.041129999998</v>
      </c>
      <c r="L225" s="1">
        <f>_xll.ciqfunctions.udf.CIQ($B225, "IQ_TOTAL_LIAB", $D225,,,,  "USD")</f>
        <v>106316.50546</v>
      </c>
      <c r="M225" s="1">
        <f>_xll.ciqfunctions.udf.CIQ($B225, "IQ_PREF_EQUITY",$D225,,,,  "USD")</f>
        <v>0</v>
      </c>
      <c r="N225" s="1">
        <f>_xll.ciqfunctions.udf.CIQ($B225, "IQ_TOTAL_COMMON_EQUITY",$D225,,,,  "USD")</f>
        <v>42565.442130000003</v>
      </c>
      <c r="O225" s="1">
        <f>_xll.ciqfunctions.udf.CIQ($B225, "IQ_APIC", $D225,,,,  "USD")</f>
        <v>3179.6991400000002</v>
      </c>
      <c r="P225" s="1">
        <f>_xll.ciqfunctions.udf.CIQ($B225, "IQ_TOTAL_ASSETS", $D225,,,,  "USD")</f>
        <v>152752.33962000001</v>
      </c>
      <c r="Q225" s="1">
        <f>_xll.ciqfunctions.udf.CIQ($B225, "IQ_RE", $D225,,,,  "USD")</f>
        <v>40586.349739999998</v>
      </c>
      <c r="R225" s="1">
        <f>_xll.ciqfunctions.udf.CIQ($B225, "IQ_TOTAL_EQUITY", $D225,,,,  "USD")</f>
        <v>46435.834170000002</v>
      </c>
      <c r="S225" s="1">
        <f>_xll.ciqfunctions.udf.CIQ($B225, "IQ_TOTAL_OUTSTANDING_FILING_DATE", $D225,,,,  "USD")</f>
        <v>1646.17292</v>
      </c>
      <c r="T225" s="1">
        <f>_xll.ciqfunctions.udf.CIQ($B225, "IQ_TOTAL_DEBT", $D225,,,,  "USD")</f>
        <v>61664.277690000003</v>
      </c>
      <c r="U225" s="1">
        <f>_xll.ciqfunctions.udf.CIQ($B225, "IQ_PREF_DIV_OTHER",$D225,,,,  "USD")</f>
        <v>0</v>
      </c>
      <c r="V225" s="1">
        <f>_xll.ciqfunctions.udf.CIQ($B225, "IQ_COGS",$D225,,,,  "USD")</f>
        <v>14360.49058</v>
      </c>
      <c r="W225" s="1">
        <f>_xll.ciqfunctions.udf.CIQ($B225, "IQ_AP",$D225,,,,  "USD")</f>
        <v>30339.935219999999</v>
      </c>
      <c r="X225" s="1">
        <f>_xll.ciqfunctions.udf.CIQ($B225, "IQ_AR", $D225,,,,  "USD")</f>
        <v>36035.542690000002</v>
      </c>
      <c r="Y225" s="1">
        <f>_xll.ciqfunctions.udf.CIQ($B225, "IQ_INVENTORY", $D225,,,,  "USD")</f>
        <v>11710.43591</v>
      </c>
      <c r="Z225">
        <f>_xll.ciqfunctions.udf.CIQ($B225, "IQ_SGA", $D225,,,,  "USD")</f>
        <v>2666.7031400000001</v>
      </c>
      <c r="AA225">
        <f>_xll.ciqfunctions.udf.CIQ($B225, "IQ_TOTAL_REV_1YR_ANN_GROWTH", $D225,,,,  "USD")</f>
        <v>5.4326999999999996</v>
      </c>
      <c r="AB225">
        <f>_xll.ciqfunctions.udf.CIQ($B225, "IQ_DA", $D225,,,,  "USD")</f>
        <v>0</v>
      </c>
      <c r="AC225">
        <f>_xll.ciqfunctions.udf.CIQ($B225, "IQ_NET_INTEREST_EXP",$D225,,,,  "USD")</f>
        <v>267.21271999999999</v>
      </c>
      <c r="AD225">
        <f>_xll.ciqfunctions.udf.CIQ($B225, "IQ_NET_WORKING_CAP",$D225,,,,  "USD")</f>
        <v>19932.77564</v>
      </c>
      <c r="AE225">
        <f>_xll.ciqfunctions.udf.CIQ($B225, "IQ_CAPEX",$D225,,,,  "USD")</f>
        <v>-1307.3049699999999</v>
      </c>
      <c r="AF225" s="1" t="str">
        <f>_xll.ciqfunctions.udf.CIQ($B225, "IQ_CEO_NAME", $D225,,,,  "USD")</f>
        <v>Nakanishi, Katsuya</v>
      </c>
      <c r="AG225">
        <f>_xll.ciqfunctions.udf.CIQ($B225, "IQ_INC_TAX",$D225,,,,  "USD")</f>
        <v>489.05473999999998</v>
      </c>
      <c r="AH225">
        <f>_xll.ciqfunctions.udf.CIQ($B225, "IQ_EFFECT_TAX_RATE",$D225,,,,  "USD")</f>
        <v>31.412299999999998</v>
      </c>
    </row>
    <row r="226" spans="1:34" x14ac:dyDescent="0.25">
      <c r="A226" t="str">
        <f>_xll.ciqfunctions.udf.CIQ(B226,"IQ_COMPANY_NAME",A$1)</f>
        <v>Mitsubishi Corporation</v>
      </c>
      <c r="B226" s="3" t="s">
        <v>4</v>
      </c>
      <c r="C226" s="1" t="str">
        <f>_xll.ciqfunctions.udf.CIQ($B226, "IQ_INDUSTRY",$D226,,,, "USD")</f>
        <v>Trading Companies and Distributors</v>
      </c>
      <c r="D226" s="2" t="str">
        <f t="shared" si="2"/>
        <v>CQ42011</v>
      </c>
      <c r="E226" s="1">
        <f>_xll.ciqfunctions.udf.CIQ($B226, "IQ_TOTAL_REV", $D226,,,, "USD")</f>
        <v>18506.694060000002</v>
      </c>
      <c r="F226" s="1">
        <f>_xll.ciqfunctions.udf.CIQ($B226, "IQ_NI",$D226,,,,  "USD")</f>
        <v>1618.19604</v>
      </c>
      <c r="G226" s="1">
        <f>_xll.ciqfunctions.udf.CIQ($B226, "IQ_CASH_EQUIV", $D226,,,,  "USD")</f>
        <v>15893.124970000001</v>
      </c>
      <c r="H226" s="1">
        <f>_xll.ciqfunctions.udf.CIQ($B226, "IQ_CASH_ST_INVEST", $D226,,,,  "USD")</f>
        <v>17902.820889999999</v>
      </c>
      <c r="I226" s="1">
        <f>_xll.ciqfunctions.udf.CIQ($B226, "IQ_TOTAL_CA", $D226,,,,  "USD")</f>
        <v>80578.154110000003</v>
      </c>
      <c r="J226" s="1">
        <f>_xll.ciqfunctions.udf.CIQ($B226, "IQ_TOTAL_ASSETS",$D226,,,,  "USD")</f>
        <v>156561.42895999999</v>
      </c>
      <c r="K226" s="1">
        <f>_xll.ciqfunctions.udf.CIQ($B226, "IQ_TOTAL_CL", $D226,,,,  "USD")</f>
        <v>56936.575579999997</v>
      </c>
      <c r="L226" s="1">
        <f>_xll.ciqfunctions.udf.CIQ($B226, "IQ_TOTAL_LIAB", $D226,,,,  "USD")</f>
        <v>110700.28909999999</v>
      </c>
      <c r="M226" s="1">
        <f>_xll.ciqfunctions.udf.CIQ($B226, "IQ_PREF_EQUITY",$D226,,,,  "USD")</f>
        <v>0</v>
      </c>
      <c r="N226" s="1">
        <f>_xll.ciqfunctions.udf.CIQ($B226, "IQ_TOTAL_COMMON_EQUITY",$D226,,,,  "USD")</f>
        <v>41837.965839999997</v>
      </c>
      <c r="O226" s="1">
        <f>_xll.ciqfunctions.udf.CIQ($B226, "IQ_APIC", $D226,,,,  "USD")</f>
        <v>3399.3502400000002</v>
      </c>
      <c r="P226" s="1">
        <f>_xll.ciqfunctions.udf.CIQ($B226, "IQ_TOTAL_ASSETS", $D226,,,,  "USD")</f>
        <v>156561.42895999999</v>
      </c>
      <c r="Q226" s="1">
        <f>_xll.ciqfunctions.udf.CIQ($B226, "IQ_RE", $D226,,,,  "USD")</f>
        <v>42410.580880000001</v>
      </c>
      <c r="R226" s="1">
        <f>_xll.ciqfunctions.udf.CIQ($B226, "IQ_TOTAL_EQUITY", $D226,,,,  "USD")</f>
        <v>45861.139860000003</v>
      </c>
      <c r="S226" s="1">
        <f>_xll.ciqfunctions.udf.CIQ($B226, "IQ_TOTAL_OUTSTANDING_FILING_DATE", $D226,,,,  "USD")</f>
        <v>1645.8685399999999</v>
      </c>
      <c r="T226" s="1">
        <f>_xll.ciqfunctions.udf.CIQ($B226, "IQ_TOTAL_DEBT", $D226,,,,  "USD")</f>
        <v>63720.511310000002</v>
      </c>
      <c r="U226" s="1">
        <f>_xll.ciqfunctions.udf.CIQ($B226, "IQ_PREF_DIV_OTHER",$D226,,,,  "USD")</f>
        <v>0</v>
      </c>
      <c r="V226" s="1">
        <f>_xll.ciqfunctions.udf.CIQ($B226, "IQ_COGS",$D226,,,,  "USD")</f>
        <v>14860.06021</v>
      </c>
      <c r="W226" s="1">
        <f>_xll.ciqfunctions.udf.CIQ($B226, "IQ_AP",$D226,,,,  "USD")</f>
        <v>33187.861620000003</v>
      </c>
      <c r="X226" s="1">
        <f>_xll.ciqfunctions.udf.CIQ($B226, "IQ_AR", $D226,,,,  "USD")</f>
        <v>43421.407529999997</v>
      </c>
      <c r="Y226" s="1">
        <f>_xll.ciqfunctions.udf.CIQ($B226, "IQ_INVENTORY", $D226,,,,  "USD")</f>
        <v>12476.683489999999</v>
      </c>
      <c r="Z226">
        <f>_xll.ciqfunctions.udf.CIQ($B226, "IQ_SGA", $D226,,,,  "USD")</f>
        <v>2810.30681</v>
      </c>
      <c r="AA226">
        <f>_xll.ciqfunctions.udf.CIQ($B226, "IQ_TOTAL_REV_1YR_ANN_GROWTH", $D226,,,,  "USD")</f>
        <v>9.9303000000000008</v>
      </c>
      <c r="AB226">
        <f>_xll.ciqfunctions.udf.CIQ($B226, "IQ_DA", $D226,,,,  "USD")</f>
        <v>0</v>
      </c>
      <c r="AC226">
        <f>_xll.ciqfunctions.udf.CIQ($B226, "IQ_NET_INTEREST_EXP",$D226,,,,  "USD")</f>
        <v>333.98752999999999</v>
      </c>
      <c r="AD226">
        <f>_xll.ciqfunctions.udf.CIQ($B226, "IQ_NET_WORKING_CAP",$D226,,,,  "USD")</f>
        <v>21262.373889999999</v>
      </c>
      <c r="AE226">
        <f>_xll.ciqfunctions.udf.CIQ($B226, "IQ_CAPEX",$D226,,,,  "USD")</f>
        <v>-1634.67642</v>
      </c>
      <c r="AF226" s="1" t="str">
        <f>_xll.ciqfunctions.udf.CIQ($B226, "IQ_CEO_NAME", $D226,,,,  "USD")</f>
        <v>Nakanishi, Katsuya</v>
      </c>
      <c r="AG226">
        <f>_xll.ciqfunctions.udf.CIQ($B226, "IQ_INC_TAX",$D226,,,,  "USD")</f>
        <v>425.33143999999999</v>
      </c>
      <c r="AH226">
        <f>_xll.ciqfunctions.udf.CIQ($B226, "IQ_EFFECT_TAX_RATE",$D226,,,,  "USD")</f>
        <v>20.0626</v>
      </c>
    </row>
    <row r="227" spans="1:34" x14ac:dyDescent="0.25">
      <c r="A227" t="str">
        <f>_xll.ciqfunctions.udf.CIQ(B227,"IQ_COMPANY_NAME",A$1)</f>
        <v>Mitsubishi Corporation</v>
      </c>
      <c r="B227" s="3" t="s">
        <v>4</v>
      </c>
      <c r="C227" s="1" t="str">
        <f>_xll.ciqfunctions.udf.CIQ($B227, "IQ_INDUSTRY",$D227,,,, "USD")</f>
        <v>Trading Companies and Distributors</v>
      </c>
      <c r="D227" s="2" t="str">
        <f t="shared" si="2"/>
        <v>CQ32011</v>
      </c>
      <c r="E227" s="1">
        <f>_xll.ciqfunctions.udf.CIQ($B227, "IQ_TOTAL_REV", $D227,,,, "USD")</f>
        <v>16816.47262</v>
      </c>
      <c r="F227" s="1">
        <f>_xll.ciqfunctions.udf.CIQ($B227, "IQ_NI",$D227,,,,  "USD")</f>
        <v>1694.9935700000001</v>
      </c>
      <c r="G227" s="1">
        <f>_xll.ciqfunctions.udf.CIQ($B227, "IQ_CASH_EQUIV", $D227,,,,  "USD")</f>
        <v>15061.102919999999</v>
      </c>
      <c r="H227" s="1">
        <f>_xll.ciqfunctions.udf.CIQ($B227, "IQ_CASH_ST_INVEST", $D227,,,,  "USD")</f>
        <v>17020.67496</v>
      </c>
      <c r="I227" s="1">
        <f>_xll.ciqfunctions.udf.CIQ($B227, "IQ_TOTAL_CA", $D227,,,,  "USD")</f>
        <v>76758.147559999998</v>
      </c>
      <c r="J227" s="1">
        <f>_xll.ciqfunctions.udf.CIQ($B227, "IQ_TOTAL_ASSETS",$D227,,,,  "USD")</f>
        <v>146505.82798999999</v>
      </c>
      <c r="K227" s="1">
        <f>_xll.ciqfunctions.udf.CIQ($B227, "IQ_TOTAL_CL", $D227,,,,  "USD")</f>
        <v>52522.141649999998</v>
      </c>
      <c r="L227" s="1">
        <f>_xll.ciqfunctions.udf.CIQ($B227, "IQ_TOTAL_LIAB", $D227,,,,  "USD")</f>
        <v>101298.73195</v>
      </c>
      <c r="M227" s="1">
        <f>_xll.ciqfunctions.udf.CIQ($B227, "IQ_PREF_EQUITY",$D227,,,,  "USD")</f>
        <v>0</v>
      </c>
      <c r="N227" s="1">
        <f>_xll.ciqfunctions.udf.CIQ($B227, "IQ_TOTAL_COMMON_EQUITY",$D227,,,,  "USD")</f>
        <v>41379.184119999998</v>
      </c>
      <c r="O227" s="1">
        <f>_xll.ciqfunctions.udf.CIQ($B227, "IQ_APIC", $D227,,,,  "USD")</f>
        <v>3385.46054</v>
      </c>
      <c r="P227" s="1">
        <f>_xll.ciqfunctions.udf.CIQ($B227, "IQ_TOTAL_ASSETS", $D227,,,,  "USD")</f>
        <v>146505.82798999999</v>
      </c>
      <c r="Q227" s="1">
        <f>_xll.ciqfunctions.udf.CIQ($B227, "IQ_RE", $D227,,,,  "USD")</f>
        <v>41343.295660000003</v>
      </c>
      <c r="R227" s="1">
        <f>_xll.ciqfunctions.udf.CIQ($B227, "IQ_TOTAL_EQUITY", $D227,,,,  "USD")</f>
        <v>45207.096030000001</v>
      </c>
      <c r="S227" s="1">
        <f>_xll.ciqfunctions.udf.CIQ($B227, "IQ_TOTAL_OUTSTANDING_FILING_DATE", $D227,,,,  "USD")</f>
        <v>1645.7349300000001</v>
      </c>
      <c r="T227" s="1">
        <f>_xll.ciqfunctions.udf.CIQ($B227, "IQ_TOTAL_DEBT", $D227,,,,  "USD")</f>
        <v>57130.883679999999</v>
      </c>
      <c r="U227" s="1">
        <f>_xll.ciqfunctions.udf.CIQ($B227, "IQ_PREF_DIV_OTHER",$D227,,,,  "USD")</f>
        <v>0</v>
      </c>
      <c r="V227" s="1">
        <f>_xll.ciqfunctions.udf.CIQ($B227, "IQ_COGS",$D227,,,,  "USD")</f>
        <v>12985.798049999999</v>
      </c>
      <c r="W227" s="1">
        <f>_xll.ciqfunctions.udf.CIQ($B227, "IQ_AP",$D227,,,,  "USD")</f>
        <v>28708.83354</v>
      </c>
      <c r="X227" s="1">
        <f>_xll.ciqfunctions.udf.CIQ($B227, "IQ_AR", $D227,,,,  "USD")</f>
        <v>40161.661379999998</v>
      </c>
      <c r="Y227" s="1">
        <f>_xll.ciqfunctions.udf.CIQ($B227, "IQ_INVENTORY", $D227,,,,  "USD")</f>
        <v>11879.27403</v>
      </c>
      <c r="Z227">
        <f>_xll.ciqfunctions.udf.CIQ($B227, "IQ_SGA", $D227,,,,  "USD")</f>
        <v>2735.8755700000002</v>
      </c>
      <c r="AA227">
        <f>_xll.ciqfunctions.udf.CIQ($B227, "IQ_TOTAL_REV_1YR_ANN_GROWTH", $D227,,,,  "USD")</f>
        <v>3.5068000000000001</v>
      </c>
      <c r="AB227">
        <f>_xll.ciqfunctions.udf.CIQ($B227, "IQ_DA", $D227,,,,  "USD")</f>
        <v>0</v>
      </c>
      <c r="AC227">
        <f>_xll.ciqfunctions.udf.CIQ($B227, "IQ_NET_INTEREST_EXP",$D227,,,,  "USD")</f>
        <v>358.48250000000002</v>
      </c>
      <c r="AD227">
        <f>_xll.ciqfunctions.udf.CIQ($B227, "IQ_NET_WORKING_CAP",$D227,,,,  "USD")</f>
        <v>22041.11609</v>
      </c>
      <c r="AE227">
        <f>_xll.ciqfunctions.udf.CIQ($B227, "IQ_CAPEX",$D227,,,,  "USD")</f>
        <v>-1375.46048</v>
      </c>
      <c r="AF227" s="1" t="str">
        <f>_xll.ciqfunctions.udf.CIQ($B227, "IQ_CEO_NAME", $D227,,,,  "USD")</f>
        <v>Nakanishi, Katsuya</v>
      </c>
      <c r="AG227">
        <f>_xll.ciqfunctions.udf.CIQ($B227, "IQ_INC_TAX",$D227,,,,  "USD")</f>
        <v>426.14787000000001</v>
      </c>
      <c r="AH227">
        <f>_xll.ciqfunctions.udf.CIQ($B227, "IQ_EFFECT_TAX_RATE",$D227,,,,  "USD")</f>
        <v>19.3748</v>
      </c>
    </row>
    <row r="228" spans="1:34" x14ac:dyDescent="0.25">
      <c r="A228" t="str">
        <f>_xll.ciqfunctions.udf.CIQ(B228,"IQ_COMPANY_NAME",A$1)</f>
        <v>Mitsubishi Corporation</v>
      </c>
      <c r="B228" s="3" t="s">
        <v>4</v>
      </c>
      <c r="C228" s="1" t="str">
        <f>_xll.ciqfunctions.udf.CIQ($B228, "IQ_INDUSTRY",$D228,,,, "USD")</f>
        <v>Trading Companies and Distributors</v>
      </c>
      <c r="D228" s="2" t="str">
        <f t="shared" si="2"/>
        <v>CQ22011</v>
      </c>
      <c r="E228" s="1">
        <f>_xll.ciqfunctions.udf.CIQ($B228, "IQ_TOTAL_REV", $D228,,,, "USD")</f>
        <v>17401.438679999999</v>
      </c>
      <c r="F228" s="1">
        <f>_xll.ciqfunctions.udf.CIQ($B228, "IQ_NI",$D228,,,,  "USD")</f>
        <v>1426.07728</v>
      </c>
      <c r="G228" s="1">
        <f>_xll.ciqfunctions.udf.CIQ($B228, "IQ_CASH_EQUIV", $D228,,,,  "USD")</f>
        <v>15249.587949999999</v>
      </c>
      <c r="H228" s="1">
        <f>_xll.ciqfunctions.udf.CIQ($B228, "IQ_CASH_ST_INVEST", $D228,,,,  "USD")</f>
        <v>16861.715199999999</v>
      </c>
      <c r="I228" s="1">
        <f>_xll.ciqfunctions.udf.CIQ($B228, "IQ_TOTAL_CA", $D228,,,,  "USD")</f>
        <v>73233.295249999996</v>
      </c>
      <c r="J228" s="1">
        <f>_xll.ciqfunctions.udf.CIQ($B228, "IQ_TOTAL_ASSETS",$D228,,,,  "USD")</f>
        <v>140480.85042999999</v>
      </c>
      <c r="K228" s="1">
        <f>_xll.ciqfunctions.udf.CIQ($B228, "IQ_TOTAL_CL", $D228,,,,  "USD")</f>
        <v>48305.438190000001</v>
      </c>
      <c r="L228" s="1">
        <f>_xll.ciqfunctions.udf.CIQ($B228, "IQ_TOTAL_LIAB", $D228,,,,  "USD")</f>
        <v>95567.860679999998</v>
      </c>
      <c r="M228" s="1">
        <f>_xll.ciqfunctions.udf.CIQ($B228, "IQ_PREF_EQUITY",$D228,,,,  "USD")</f>
        <v>0</v>
      </c>
      <c r="N228" s="1">
        <f>_xll.ciqfunctions.udf.CIQ($B228, "IQ_TOTAL_COMMON_EQUITY",$D228,,,,  "USD")</f>
        <v>41048.273959999999</v>
      </c>
      <c r="O228" s="1">
        <f>_xll.ciqfunctions.udf.CIQ($B228, "IQ_APIC", $D228,,,,  "USD")</f>
        <v>3196.8752500000001</v>
      </c>
      <c r="P228" s="1">
        <f>_xll.ciqfunctions.udf.CIQ($B228, "IQ_TOTAL_ASSETS", $D228,,,,  "USD")</f>
        <v>140480.85042999999</v>
      </c>
      <c r="Q228" s="1">
        <f>_xll.ciqfunctions.udf.CIQ($B228, "IQ_RE", $D228,,,,  "USD")</f>
        <v>37912.803639999998</v>
      </c>
      <c r="R228" s="1">
        <f>_xll.ciqfunctions.udf.CIQ($B228, "IQ_TOTAL_EQUITY", $D228,,,,  "USD")</f>
        <v>44912.989750000001</v>
      </c>
      <c r="S228" s="1">
        <f>_xll.ciqfunctions.udf.CIQ($B228, "IQ_TOTAL_OUTSTANDING_FILING_DATE", $D228,,,,  "USD")</f>
        <v>1645.3053600000001</v>
      </c>
      <c r="T228" s="1">
        <f>_xll.ciqfunctions.udf.CIQ($B228, "IQ_TOTAL_DEBT", $D228,,,,  "USD")</f>
        <v>53836.630539999998</v>
      </c>
      <c r="U228" s="1">
        <f>_xll.ciqfunctions.udf.CIQ($B228, "IQ_PREF_DIV_OTHER",$D228,,,,  "USD")</f>
        <v>0</v>
      </c>
      <c r="V228" s="1">
        <f>_xll.ciqfunctions.udf.CIQ($B228, "IQ_COGS",$D228,,,,  "USD")</f>
        <v>13763.854149999999</v>
      </c>
      <c r="W228" s="1">
        <f>_xll.ciqfunctions.udf.CIQ($B228, "IQ_AP",$D228,,,,  "USD")</f>
        <v>26821.378079999999</v>
      </c>
      <c r="X228" s="1">
        <f>_xll.ciqfunctions.udf.CIQ($B228, "IQ_AR", $D228,,,,  "USD")</f>
        <v>37921.992059999997</v>
      </c>
      <c r="Y228" s="1">
        <f>_xll.ciqfunctions.udf.CIQ($B228, "IQ_INVENTORY", $D228,,,,  "USD")</f>
        <v>11404.41459</v>
      </c>
      <c r="Z228">
        <f>_xll.ciqfunctions.udf.CIQ($B228, "IQ_SGA", $D228,,,,  "USD")</f>
        <v>2593.5396300000002</v>
      </c>
      <c r="AA228">
        <f>_xll.ciqfunctions.udf.CIQ($B228, "IQ_TOTAL_REV_1YR_ANN_GROWTH", $D228,,,,  "USD")</f>
        <v>8.6814999999999998</v>
      </c>
      <c r="AB228">
        <f>_xll.ciqfunctions.udf.CIQ($B228, "IQ_DA", $D228,,,,  "USD")</f>
        <v>0</v>
      </c>
      <c r="AC228">
        <f>_xll.ciqfunctions.udf.CIQ($B228, "IQ_NET_INTEREST_EXP",$D228,,,,  "USD")</f>
        <v>405.19562000000002</v>
      </c>
      <c r="AD228">
        <f>_xll.ciqfunctions.udf.CIQ($B228, "IQ_NET_WORKING_CAP",$D228,,,,  "USD")</f>
        <v>21779.131109999998</v>
      </c>
      <c r="AE228">
        <f>_xll.ciqfunctions.udf.CIQ($B228, "IQ_CAPEX",$D228,,,,  "USD")</f>
        <v>-910.60824000000002</v>
      </c>
      <c r="AF228" s="1" t="str">
        <f>_xll.ciqfunctions.udf.CIQ($B228, "IQ_CEO_NAME", $D228,,,,  "USD")</f>
        <v>Nakanishi, Katsuya</v>
      </c>
      <c r="AG228">
        <f>_xll.ciqfunctions.udf.CIQ($B228, "IQ_INC_TAX",$D228,,,,  "USD")</f>
        <v>774.33195999999998</v>
      </c>
      <c r="AH228">
        <f>_xll.ciqfunctions.udf.CIQ($B228, "IQ_EFFECT_TAX_RATE",$D228,,,,  "USD")</f>
        <v>33.549999999999997</v>
      </c>
    </row>
    <row r="229" spans="1:34" x14ac:dyDescent="0.25">
      <c r="A229" t="str">
        <f>_xll.ciqfunctions.udf.CIQ(B229,"IQ_COMPANY_NAME",A$1)</f>
        <v>Mitsubishi Corporation</v>
      </c>
      <c r="B229" s="3" t="s">
        <v>4</v>
      </c>
      <c r="C229" s="1" t="str">
        <f>_xll.ciqfunctions.udf.CIQ($B229, "IQ_INDUSTRY",$D229,,,, "USD")</f>
        <v>Trading Companies and Distributors</v>
      </c>
      <c r="D229" s="2" t="str">
        <f t="shared" si="2"/>
        <v>CQ12011</v>
      </c>
      <c r="E229" s="1">
        <f>_xll.ciqfunctions.udf.CIQ($B229, "IQ_TOTAL_REV", $D229,,,, "USD")</f>
        <v>16505.55702</v>
      </c>
      <c r="F229" s="1">
        <f>_xll.ciqfunctions.udf.CIQ($B229, "IQ_NI",$D229,,,,  "USD")</f>
        <v>1265.2748300000001</v>
      </c>
      <c r="G229" s="1">
        <f>_xll.ciqfunctions.udf.CIQ($B229, "IQ_CASH_EQUIV", $D229,,,,  "USD")</f>
        <v>14586.882089999999</v>
      </c>
      <c r="H229" s="1">
        <f>_xll.ciqfunctions.udf.CIQ($B229, "IQ_CASH_ST_INVEST", $D229,,,,  "USD")</f>
        <v>16326.50676</v>
      </c>
      <c r="I229" s="1">
        <f>_xll.ciqfunctions.udf.CIQ($B229, "IQ_TOTAL_CA", $D229,,,,  "USD")</f>
        <v>72327.218040000007</v>
      </c>
      <c r="J229" s="1">
        <f>_xll.ciqfunctions.udf.CIQ($B229, "IQ_TOTAL_ASSETS",$D229,,,,  "USD")</f>
        <v>136037.83087000001</v>
      </c>
      <c r="K229" s="1">
        <f>_xll.ciqfunctions.udf.CIQ($B229, "IQ_TOTAL_CL", $D229,,,,  "USD")</f>
        <v>48045.579539999999</v>
      </c>
      <c r="L229" s="1">
        <f>_xll.ciqfunctions.udf.CIQ($B229, "IQ_TOTAL_LIAB", $D229,,,,  "USD")</f>
        <v>93197.730049999998</v>
      </c>
      <c r="M229" s="1">
        <f>_xll.ciqfunctions.udf.CIQ($B229, "IQ_PREF_EQUITY",$D229,,,,  "USD")</f>
        <v>0</v>
      </c>
      <c r="N229" s="1">
        <f>_xll.ciqfunctions.udf.CIQ($B229, "IQ_TOTAL_COMMON_EQUITY",$D229,,,,  "USD")</f>
        <v>39019.392489999998</v>
      </c>
      <c r="O229" s="1">
        <f>_xll.ciqfunctions.udf.CIQ($B229, "IQ_APIC", $D229,,,,  "USD")</f>
        <v>3095.4081500000002</v>
      </c>
      <c r="P229" s="1">
        <f>_xll.ciqfunctions.udf.CIQ($B229, "IQ_TOTAL_ASSETS", $D229,,,,  "USD")</f>
        <v>136037.83087000001</v>
      </c>
      <c r="Q229" s="1">
        <f>_xll.ciqfunctions.udf.CIQ($B229, "IQ_RE", $D229,,,,  "USD")</f>
        <v>37881.107340000002</v>
      </c>
      <c r="R229" s="1">
        <f>_xll.ciqfunctions.udf.CIQ($B229, "IQ_TOTAL_EQUITY", $D229,,,,  "USD")</f>
        <v>42840.10082</v>
      </c>
      <c r="S229" s="1">
        <f>_xll.ciqfunctions.udf.CIQ($B229, "IQ_TOTAL_OUTSTANDING_FILING_DATE", $D229,,,,  "USD")</f>
        <v>1644.0737899999999</v>
      </c>
      <c r="T229" s="1">
        <f>_xll.ciqfunctions.udf.CIQ($B229, "IQ_TOTAL_DEBT", $D229,,,,  "USD")</f>
        <v>52064.163939999999</v>
      </c>
      <c r="U229" s="1">
        <f>_xll.ciqfunctions.udf.CIQ($B229, "IQ_PREF_DIV_OTHER",$D229,,,,  "USD")</f>
        <v>0</v>
      </c>
      <c r="V229" s="1">
        <f>_xll.ciqfunctions.udf.CIQ($B229, "IQ_COGS",$D229,,,,  "USD")</f>
        <v>13347.83064</v>
      </c>
      <c r="W229" s="1">
        <f>_xll.ciqfunctions.udf.CIQ($B229, "IQ_AP",$D229,,,,  "USD")</f>
        <v>26363.1204</v>
      </c>
      <c r="X229" s="1">
        <f>_xll.ciqfunctions.udf.CIQ($B229, "IQ_AR", $D229,,,,  "USD")</f>
        <v>32216.073919999999</v>
      </c>
      <c r="Y229" s="1">
        <f>_xll.ciqfunctions.udf.CIQ($B229, "IQ_INVENTORY", $D229,,,,  "USD")</f>
        <v>11713.932150000001</v>
      </c>
      <c r="Z229">
        <f>_xll.ciqfunctions.udf.CIQ($B229, "IQ_SGA", $D229,,,,  "USD")</f>
        <v>2545.1034500000001</v>
      </c>
      <c r="AA229">
        <f>_xll.ciqfunctions.udf.CIQ($B229, "IQ_TOTAL_REV_1YR_ANN_GROWTH", $D229,,,,  "USD")</f>
        <v>16.117999999999999</v>
      </c>
      <c r="AB229">
        <f>_xll.ciqfunctions.udf.CIQ($B229, "IQ_DA", $D229,,,,  "USD")</f>
        <v>0</v>
      </c>
      <c r="AC229">
        <f>_xll.ciqfunctions.udf.CIQ($B229, "IQ_NET_INTEREST_EXP",$D229,,,,  "USD")</f>
        <v>408.60435000000001</v>
      </c>
      <c r="AD229">
        <f>_xll.ciqfunctions.udf.CIQ($B229, "IQ_NET_WORKING_CAP",$D229,,,,  "USD")</f>
        <v>21538.043529999999</v>
      </c>
      <c r="AE229">
        <f>_xll.ciqfunctions.udf.CIQ($B229, "IQ_CAPEX",$D229,,,,  "USD")</f>
        <v>-634.22433000000001</v>
      </c>
      <c r="AF229" s="1" t="str">
        <f>_xll.ciqfunctions.udf.CIQ($B229, "IQ_CEO_NAME", $D229,,,,  "USD")</f>
        <v>Nakanishi, Katsuya</v>
      </c>
      <c r="AG229">
        <f>_xll.ciqfunctions.udf.CIQ($B229, "IQ_INC_TAX",$D229,,,,  "USD")</f>
        <v>477.20990999999998</v>
      </c>
      <c r="AH229">
        <f>_xll.ciqfunctions.udf.CIQ($B229, "IQ_EFFECT_TAX_RATE",$D229,,,,  "USD")</f>
        <v>26.002700000000001</v>
      </c>
    </row>
    <row r="230" spans="1:34" x14ac:dyDescent="0.25">
      <c r="A230" t="str">
        <f>_xll.ciqfunctions.udf.CIQ(B230,"IQ_COMPANY_NAME",A$1)</f>
        <v>Mitsubishi Corporation</v>
      </c>
      <c r="B230" s="3" t="s">
        <v>4</v>
      </c>
      <c r="C230" s="1" t="str">
        <f>_xll.ciqfunctions.udf.CIQ($B230, "IQ_INDUSTRY",$D230,,,, "USD")</f>
        <v>Trading Companies and Distributors</v>
      </c>
      <c r="D230" s="2" t="str">
        <f t="shared" si="2"/>
        <v>CQ42010</v>
      </c>
      <c r="E230" s="1">
        <f>_xll.ciqfunctions.udf.CIQ($B230, "IQ_TOTAL_REV", $D230,,,, "USD")</f>
        <v>15964.49113</v>
      </c>
      <c r="F230" s="1">
        <f>_xll.ciqfunctions.udf.CIQ($B230, "IQ_NI",$D230,,,,  "USD")</f>
        <v>1132.66777</v>
      </c>
      <c r="G230" s="1">
        <f>_xll.ciqfunctions.udf.CIQ($B230, "IQ_CASH_EQUIV", $D230,,,,  "USD")</f>
        <v>13264.86707</v>
      </c>
      <c r="H230" s="1">
        <f>_xll.ciqfunctions.udf.CIQ($B230, "IQ_CASH_ST_INVEST", $D230,,,,  "USD")</f>
        <v>15121.402459999999</v>
      </c>
      <c r="I230" s="1">
        <f>_xll.ciqfunctions.udf.CIQ($B230, "IQ_TOTAL_CA", $D230,,,,  "USD")</f>
        <v>72569.075540000005</v>
      </c>
      <c r="J230" s="1">
        <f>_xll.ciqfunctions.udf.CIQ($B230, "IQ_TOTAL_ASSETS",$D230,,,,  "USD")</f>
        <v>138244.29522999999</v>
      </c>
      <c r="K230" s="1">
        <f>_xll.ciqfunctions.udf.CIQ($B230, "IQ_TOTAL_CL", $D230,,,,  "USD")</f>
        <v>50046.206460000001</v>
      </c>
      <c r="L230" s="1">
        <f>_xll.ciqfunctions.udf.CIQ($B230, "IQ_TOTAL_LIAB", $D230,,,,  "USD")</f>
        <v>95666.160430000004</v>
      </c>
      <c r="M230" s="1">
        <f>_xll.ciqfunctions.udf.CIQ($B230, "IQ_PREF_EQUITY",$D230,,,,  "USD")</f>
        <v>0</v>
      </c>
      <c r="N230" s="1">
        <f>_xll.ciqfunctions.udf.CIQ($B230, "IQ_TOTAL_COMMON_EQUITY",$D230,,,,  "USD")</f>
        <v>38815.677210000002</v>
      </c>
      <c r="O230" s="1">
        <f>_xll.ciqfunctions.udf.CIQ($B230, "IQ_APIC", $D230,,,,  "USD")</f>
        <v>3157.9219499999999</v>
      </c>
      <c r="P230" s="1">
        <f>_xll.ciqfunctions.udf.CIQ($B230, "IQ_TOTAL_ASSETS", $D230,,,,  "USD")</f>
        <v>138244.29522999999</v>
      </c>
      <c r="Q230" s="1">
        <f>_xll.ciqfunctions.udf.CIQ($B230, "IQ_RE", $D230,,,,  "USD")</f>
        <v>37356.208429999999</v>
      </c>
      <c r="R230" s="1">
        <f>_xll.ciqfunctions.udf.CIQ($B230, "IQ_TOTAL_EQUITY", $D230,,,,  "USD")</f>
        <v>42578.1348</v>
      </c>
      <c r="S230" s="1">
        <f>_xll.ciqfunctions.udf.CIQ($B230, "IQ_TOTAL_OUTSTANDING_FILING_DATE", $D230,,,,  "USD")</f>
        <v>1643.7176899999999</v>
      </c>
      <c r="T230" s="1">
        <f>_xll.ciqfunctions.udf.CIQ($B230, "IQ_TOTAL_DEBT", $D230,,,,  "USD")</f>
        <v>51177.91287</v>
      </c>
      <c r="U230" s="1">
        <f>_xll.ciqfunctions.udf.CIQ($B230, "IQ_PREF_DIV_OTHER",$D230,,,,  "USD")</f>
        <v>0</v>
      </c>
      <c r="V230" s="1">
        <f>_xll.ciqfunctions.udf.CIQ($B230, "IQ_COGS",$D230,,,,  "USD")</f>
        <v>12486.76885</v>
      </c>
      <c r="W230" s="1">
        <f>_xll.ciqfunctions.udf.CIQ($B230, "IQ_AP",$D230,,,,  "USD")</f>
        <v>28990.546340000001</v>
      </c>
      <c r="X230" s="1">
        <f>_xll.ciqfunctions.udf.CIQ($B230, "IQ_AR", $D230,,,,  "USD")</f>
        <v>38576.80373</v>
      </c>
      <c r="Y230" s="1">
        <f>_xll.ciqfunctions.udf.CIQ($B230, "IQ_INVENTORY", $D230,,,,  "USD")</f>
        <v>11834.424000000001</v>
      </c>
      <c r="Z230">
        <f>_xll.ciqfunctions.udf.CIQ($B230, "IQ_SGA", $D230,,,,  "USD")</f>
        <v>2630.2088899999999</v>
      </c>
      <c r="AA230">
        <f>_xll.ciqfunctions.udf.CIQ($B230, "IQ_TOTAL_REV_1YR_ANN_GROWTH", $D230,,,,  "USD")</f>
        <v>9.7317999999999998</v>
      </c>
      <c r="AB230">
        <f>_xll.ciqfunctions.udf.CIQ($B230, "IQ_DA", $D230,,,,  "USD")</f>
        <v>0</v>
      </c>
      <c r="AC230">
        <f>_xll.ciqfunctions.udf.CIQ($B230, "IQ_NET_INTEREST_EXP",$D230,,,,  "USD")</f>
        <v>238.67627999999999</v>
      </c>
      <c r="AD230">
        <f>_xll.ciqfunctions.udf.CIQ($B230, "IQ_NET_WORKING_CAP",$D230,,,,  "USD")</f>
        <v>20109.21285</v>
      </c>
      <c r="AE230">
        <f>_xll.ciqfunctions.udf.CIQ($B230, "IQ_CAPEX",$D230,,,,  "USD")</f>
        <v>-637.32051000000001</v>
      </c>
      <c r="AF230" s="1" t="str">
        <f>_xll.ciqfunctions.udf.CIQ($B230, "IQ_CEO_NAME", $D230,,,,  "USD")</f>
        <v>Nakanishi, Katsuya</v>
      </c>
      <c r="AG230">
        <f>_xll.ciqfunctions.udf.CIQ($B230, "IQ_INC_TAX",$D230,,,,  "USD")</f>
        <v>653.49108999999999</v>
      </c>
      <c r="AH230">
        <f>_xll.ciqfunctions.udf.CIQ($B230, "IQ_EFFECT_TAX_RATE",$D230,,,,  "USD")</f>
        <v>34.659599999999998</v>
      </c>
    </row>
    <row r="231" spans="1:34" x14ac:dyDescent="0.25">
      <c r="A231" t="str">
        <f>_xll.ciqfunctions.udf.CIQ(B231,"IQ_COMPANY_NAME",A$1)</f>
        <v>Mitsubishi Corporation</v>
      </c>
      <c r="B231" s="3" t="s">
        <v>4</v>
      </c>
      <c r="C231" s="1" t="str">
        <f>_xll.ciqfunctions.udf.CIQ($B231, "IQ_INDUSTRY",$D231,,,, "USD")</f>
        <v>Trading Companies and Distributors</v>
      </c>
      <c r="D231" s="2" t="str">
        <f t="shared" si="2"/>
        <v>CQ32010</v>
      </c>
      <c r="E231" s="1">
        <f>_xll.ciqfunctions.udf.CIQ($B231, "IQ_TOTAL_REV", $D231,,,, "USD")</f>
        <v>14991.58678</v>
      </c>
      <c r="F231" s="1">
        <f>_xll.ciqfunctions.udf.CIQ($B231, "IQ_NI",$D231,,,,  "USD")</f>
        <v>1524.3014000000001</v>
      </c>
      <c r="G231" s="1">
        <f>_xll.ciqfunctions.udf.CIQ($B231, "IQ_CASH_EQUIV", $D231,,,,  "USD")</f>
        <v>12839.80646</v>
      </c>
      <c r="H231" s="1">
        <f>_xll.ciqfunctions.udf.CIQ($B231, "IQ_CASH_ST_INVEST", $D231,,,,  "USD")</f>
        <v>14740.638300000001</v>
      </c>
      <c r="I231" s="1">
        <f>_xll.ciqfunctions.udf.CIQ($B231, "IQ_TOTAL_CA", $D231,,,,  "USD")</f>
        <v>66297.626080000002</v>
      </c>
      <c r="J231" s="1">
        <f>_xll.ciqfunctions.udf.CIQ($B231, "IQ_TOTAL_ASSETS",$D231,,,,  "USD")</f>
        <v>129987.50869</v>
      </c>
      <c r="K231" s="1">
        <f>_xll.ciqfunctions.udf.CIQ($B231, "IQ_TOTAL_CL", $D231,,,,  "USD")</f>
        <v>43485.142679999997</v>
      </c>
      <c r="L231" s="1">
        <f>_xll.ciqfunctions.udf.CIQ($B231, "IQ_TOTAL_LIAB", $D231,,,,  "USD")</f>
        <v>89668.843269999998</v>
      </c>
      <c r="M231" s="1">
        <f>_xll.ciqfunctions.udf.CIQ($B231, "IQ_PREF_EQUITY",$D231,,,,  "USD")</f>
        <v>0</v>
      </c>
      <c r="N231" s="1">
        <f>_xll.ciqfunctions.udf.CIQ($B231, "IQ_TOTAL_COMMON_EQUITY",$D231,,,,  "USD")</f>
        <v>36708.396639999999</v>
      </c>
      <c r="O231" s="1">
        <f>_xll.ciqfunctions.udf.CIQ($B231, "IQ_APIC", $D231,,,,  "USD")</f>
        <v>3078.8942200000001</v>
      </c>
      <c r="P231" s="1">
        <f>_xll.ciqfunctions.udf.CIQ($B231, "IQ_TOTAL_ASSETS", $D231,,,,  "USD")</f>
        <v>129987.50869</v>
      </c>
      <c r="Q231" s="1">
        <f>_xll.ciqfunctions.udf.CIQ($B231, "IQ_RE", $D231,,,,  "USD")</f>
        <v>35685.944340000002</v>
      </c>
      <c r="R231" s="1">
        <f>_xll.ciqfunctions.udf.CIQ($B231, "IQ_TOTAL_EQUITY", $D231,,,,  "USD")</f>
        <v>40318.665419999998</v>
      </c>
      <c r="S231" s="1">
        <f>_xll.ciqfunctions.udf.CIQ($B231, "IQ_TOTAL_OUTSTANDING_FILING_DATE", $D231,,,,  "USD")</f>
        <v>1643.7194199999999</v>
      </c>
      <c r="T231" s="1">
        <f>_xll.ciqfunctions.udf.CIQ($B231, "IQ_TOTAL_DEBT", $D231,,,,  "USD")</f>
        <v>50370.428</v>
      </c>
      <c r="U231" s="1">
        <f>_xll.ciqfunctions.udf.CIQ($B231, "IQ_PREF_DIV_OTHER",$D231,,,,  "USD")</f>
        <v>0</v>
      </c>
      <c r="V231" s="1">
        <f>_xll.ciqfunctions.udf.CIQ($B231, "IQ_COGS",$D231,,,,  "USD")</f>
        <v>11399.342049999999</v>
      </c>
      <c r="W231" s="1">
        <f>_xll.ciqfunctions.udf.CIQ($B231, "IQ_AP",$D231,,,,  "USD")</f>
        <v>24810.185570000001</v>
      </c>
      <c r="X231" s="1">
        <f>_xll.ciqfunctions.udf.CIQ($B231, "IQ_AR", $D231,,,,  "USD")</f>
        <v>34588.559350000003</v>
      </c>
      <c r="Y231" s="1">
        <f>_xll.ciqfunctions.udf.CIQ($B231, "IQ_INVENTORY", $D231,,,,  "USD")</f>
        <v>10784.82465</v>
      </c>
      <c r="Z231">
        <f>_xll.ciqfunctions.udf.CIQ($B231, "IQ_SGA", $D231,,,,  "USD")</f>
        <v>2454.3834099999999</v>
      </c>
      <c r="AA231">
        <f>_xll.ciqfunctions.udf.CIQ($B231, "IQ_TOTAL_REV_1YR_ANN_GROWTH", $D231,,,,  "USD")</f>
        <v>13.5724</v>
      </c>
      <c r="AB231">
        <f>_xll.ciqfunctions.udf.CIQ($B231, "IQ_DA", $D231,,,,  "USD")</f>
        <v>0</v>
      </c>
      <c r="AC231">
        <f>_xll.ciqfunctions.udf.CIQ($B231, "IQ_NET_INTEREST_EXP",$D231,,,,  "USD")</f>
        <v>433.33134999999999</v>
      </c>
      <c r="AD231">
        <f>_xll.ciqfunctions.udf.CIQ($B231, "IQ_NET_WORKING_CAP",$D231,,,,  "USD")</f>
        <v>18940.0759</v>
      </c>
      <c r="AE231">
        <f>_xll.ciqfunctions.udf.CIQ($B231, "IQ_CAPEX",$D231,,,,  "USD")</f>
        <v>-823.42172000000005</v>
      </c>
      <c r="AF231" s="1" t="str">
        <f>_xll.ciqfunctions.udf.CIQ($B231, "IQ_CEO_NAME", $D231,,,,  "USD")</f>
        <v>Nakanishi, Katsuya</v>
      </c>
      <c r="AG231">
        <f>_xll.ciqfunctions.udf.CIQ($B231, "IQ_INC_TAX",$D231,,,,  "USD")</f>
        <v>523.64311999999995</v>
      </c>
      <c r="AH231">
        <f>_xll.ciqfunctions.udf.CIQ($B231, "IQ_EFFECT_TAX_RATE",$D231,,,,  "USD")</f>
        <v>24.256499999999999</v>
      </c>
    </row>
    <row r="232" spans="1:34" x14ac:dyDescent="0.25">
      <c r="A232" t="str">
        <f>_xll.ciqfunctions.udf.CIQ(B232,"IQ_COMPANY_NAME",A$1)</f>
        <v>Mitsubishi Corporation</v>
      </c>
      <c r="B232" s="3" t="s">
        <v>4</v>
      </c>
      <c r="C232" s="1" t="str">
        <f>_xll.ciqfunctions.udf.CIQ($B232, "IQ_INDUSTRY",$D232,,,, "USD")</f>
        <v>Trading Companies and Distributors</v>
      </c>
      <c r="D232" s="2" t="str">
        <f t="shared" si="2"/>
        <v>CQ22010</v>
      </c>
      <c r="E232" s="1">
        <f>_xll.ciqfunctions.udf.CIQ($B232, "IQ_TOTAL_REV", $D232,,,, "USD")</f>
        <v>14584.503189999999</v>
      </c>
      <c r="F232" s="1">
        <f>_xll.ciqfunctions.udf.CIQ($B232, "IQ_NI",$D232,,,,  "USD")</f>
        <v>1586.1975399999999</v>
      </c>
      <c r="G232" s="1">
        <f>_xll.ciqfunctions.udf.CIQ($B232, "IQ_CASH_EQUIV", $D232,,,,  "USD")</f>
        <v>11388.64847</v>
      </c>
      <c r="H232" s="1">
        <f>_xll.ciqfunctions.udf.CIQ($B232, "IQ_CASH_ST_INVEST", $D232,,,,  "USD")</f>
        <v>13313.60468</v>
      </c>
      <c r="I232" s="1">
        <f>_xll.ciqfunctions.udf.CIQ($B232, "IQ_TOTAL_CA", $D232,,,,  "USD")</f>
        <v>61250.883329999997</v>
      </c>
      <c r="J232" s="1">
        <f>_xll.ciqfunctions.udf.CIQ($B232, "IQ_TOTAL_ASSETS",$D232,,,,  "USD")</f>
        <v>120542.79001</v>
      </c>
      <c r="K232" s="1">
        <f>_xll.ciqfunctions.udf.CIQ($B232, "IQ_TOTAL_CL", $D232,,,,  "USD")</f>
        <v>41435.081830000003</v>
      </c>
      <c r="L232" s="1">
        <f>_xll.ciqfunctions.udf.CIQ($B232, "IQ_TOTAL_LIAB", $D232,,,,  "USD")</f>
        <v>84732.624830000001</v>
      </c>
      <c r="M232" s="1">
        <f>_xll.ciqfunctions.udf.CIQ($B232, "IQ_PREF_EQUITY",$D232,,,,  "USD")</f>
        <v>0</v>
      </c>
      <c r="N232" s="1">
        <f>_xll.ciqfunctions.udf.CIQ($B232, "IQ_TOTAL_COMMON_EQUITY",$D232,,,,  "USD")</f>
        <v>32393.109810000002</v>
      </c>
      <c r="O232" s="1">
        <f>_xll.ciqfunctions.udf.CIQ($B232, "IQ_APIC", $D232,,,,  "USD")</f>
        <v>2876.5007999999998</v>
      </c>
      <c r="P232" s="1">
        <f>_xll.ciqfunctions.udf.CIQ($B232, "IQ_TOTAL_ASSETS", $D232,,,,  "USD")</f>
        <v>120542.79001</v>
      </c>
      <c r="Q232" s="1">
        <f>_xll.ciqfunctions.udf.CIQ($B232, "IQ_RE", $D232,,,,  "USD")</f>
        <v>32240.085579999999</v>
      </c>
      <c r="R232" s="1">
        <f>_xll.ciqfunctions.udf.CIQ($B232, "IQ_TOTAL_EQUITY", $D232,,,,  "USD")</f>
        <v>35810.165180000004</v>
      </c>
      <c r="S232" s="1">
        <f>_xll.ciqfunctions.udf.CIQ($B232, "IQ_TOTAL_OUTSTANDING_FILING_DATE", $D232,,,,  "USD")</f>
        <v>1643.6105700000001</v>
      </c>
      <c r="T232" s="1">
        <f>_xll.ciqfunctions.udf.CIQ($B232, "IQ_TOTAL_DEBT", $D232,,,,  "USD")</f>
        <v>47516.574979999998</v>
      </c>
      <c r="U232" s="1">
        <f>_xll.ciqfunctions.udf.CIQ($B232, "IQ_PREF_DIV_OTHER",$D232,,,,  "USD")</f>
        <v>0</v>
      </c>
      <c r="V232" s="1">
        <f>_xll.ciqfunctions.udf.CIQ($B232, "IQ_COGS",$D232,,,,  "USD")</f>
        <v>11129.12399</v>
      </c>
      <c r="W232" s="1">
        <f>_xll.ciqfunctions.udf.CIQ($B232, "IQ_AP",$D232,,,,  "USD")</f>
        <v>24174.26987</v>
      </c>
      <c r="X232" s="1">
        <f>_xll.ciqfunctions.udf.CIQ($B232, "IQ_AR", $D232,,,,  "USD")</f>
        <v>32965.855040000002</v>
      </c>
      <c r="Y232" s="1">
        <f>_xll.ciqfunctions.udf.CIQ($B232, "IQ_INVENTORY", $D232,,,,  "USD")</f>
        <v>9517.1513300000006</v>
      </c>
      <c r="Z232">
        <f>_xll.ciqfunctions.udf.CIQ($B232, "IQ_SGA", $D232,,,,  "USD")</f>
        <v>2296.3121700000002</v>
      </c>
      <c r="AA232">
        <f>_xll.ciqfunctions.udf.CIQ($B232, "IQ_TOTAL_REV_1YR_ANN_GROWTH", $D232,,,,  "USD")</f>
        <v>19.605599999999999</v>
      </c>
      <c r="AB232">
        <f>_xll.ciqfunctions.udf.CIQ($B232, "IQ_DA", $D232,,,,  "USD")</f>
        <v>0</v>
      </c>
      <c r="AC232">
        <f>_xll.ciqfunctions.udf.CIQ($B232, "IQ_NET_INTEREST_EXP",$D232,,,,  "USD")</f>
        <v>272.23131999999998</v>
      </c>
      <c r="AD232">
        <f>_xll.ciqfunctions.udf.CIQ($B232, "IQ_NET_WORKING_CAP",$D232,,,,  "USD")</f>
        <v>16865.6914</v>
      </c>
      <c r="AE232">
        <f>_xll.ciqfunctions.udf.CIQ($B232, "IQ_CAPEX",$D232,,,,  "USD")</f>
        <v>-627.87598000000003</v>
      </c>
      <c r="AF232" s="1" t="str">
        <f>_xll.ciqfunctions.udf.CIQ($B232, "IQ_CEO_NAME", $D232,,,,  "USD")</f>
        <v>Nakanishi, Katsuya</v>
      </c>
      <c r="AG232">
        <f>_xll.ciqfunctions.udf.CIQ($B232, "IQ_INC_TAX",$D232,,,,  "USD")</f>
        <v>704.37679000000003</v>
      </c>
      <c r="AH232">
        <f>_xll.ciqfunctions.udf.CIQ($B232, "IQ_EFFECT_TAX_RATE",$D232,,,,  "USD")</f>
        <v>29.460599999999999</v>
      </c>
    </row>
    <row r="233" spans="1:34" x14ac:dyDescent="0.25">
      <c r="A233" t="str">
        <f>_xll.ciqfunctions.udf.CIQ(B233,"IQ_COMPANY_NAME",A$1)</f>
        <v>Mitsubishi Corporation</v>
      </c>
      <c r="B233" s="3" t="s">
        <v>4</v>
      </c>
      <c r="C233" s="1" t="str">
        <f>_xll.ciqfunctions.udf.CIQ($B233, "IQ_INDUSTRY",$D233,,,, "USD")</f>
        <v>Trading Companies and Distributors</v>
      </c>
      <c r="D233" s="2" t="str">
        <f t="shared" si="2"/>
        <v>CQ12010</v>
      </c>
      <c r="E233" s="1">
        <f>_xll.ciqfunctions.udf.CIQ($B233, "IQ_TOTAL_REV", $D233,,,, "USD")</f>
        <v>12602.374970000001</v>
      </c>
      <c r="F233" s="1">
        <f>_xll.ciqfunctions.udf.CIQ($B233, "IQ_NI",$D233,,,,  "USD")</f>
        <v>954.96708000000001</v>
      </c>
      <c r="G233" s="1">
        <f>_xll.ciqfunctions.udf.CIQ($B233, "IQ_CASH_EQUIV", $D233,,,,  "USD")</f>
        <v>11560.94772</v>
      </c>
      <c r="H233" s="1">
        <f>_xll.ciqfunctions.udf.CIQ($B233, "IQ_CASH_ST_INVEST", $D233,,,,  "USD")</f>
        <v>13291.58482</v>
      </c>
      <c r="I233" s="1">
        <f>_xll.ciqfunctions.udf.CIQ($B233, "IQ_TOTAL_CA", $D233,,,,  "USD")</f>
        <v>58753.510849999999</v>
      </c>
      <c r="J233" s="1">
        <f>_xll.ciqfunctions.udf.CIQ($B233, "IQ_TOTAL_ASSETS",$D233,,,,  "USD")</f>
        <v>116159.52267000001</v>
      </c>
      <c r="K233" s="1">
        <f>_xll.ciqfunctions.udf.CIQ($B233, "IQ_TOTAL_CL", $D233,,,,  "USD")</f>
        <v>39708.863499999999</v>
      </c>
      <c r="L233" s="1">
        <f>_xll.ciqfunctions.udf.CIQ($B233, "IQ_TOTAL_LIAB", $D233,,,,  "USD")</f>
        <v>81187.127269999997</v>
      </c>
      <c r="M233" s="1">
        <f>_xll.ciqfunctions.udf.CIQ($B233, "IQ_PREF_EQUITY",$D233,,,,  "USD")</f>
        <v>0</v>
      </c>
      <c r="N233" s="1">
        <f>_xll.ciqfunctions.udf.CIQ($B233, "IQ_TOTAL_COMMON_EQUITY",$D233,,,,  "USD")</f>
        <v>31696.580979999999</v>
      </c>
      <c r="O233" s="1">
        <f>_xll.ciqfunctions.udf.CIQ($B233, "IQ_APIC", $D233,,,,  "USD")</f>
        <v>2719.0712600000002</v>
      </c>
      <c r="P233" s="1">
        <f>_xll.ciqfunctions.udf.CIQ($B233, "IQ_TOTAL_ASSETS", $D233,,,,  "USD")</f>
        <v>116159.52267000001</v>
      </c>
      <c r="Q233" s="1">
        <f>_xll.ciqfunctions.udf.CIQ($B233, "IQ_RE", $D233,,,,  "USD")</f>
        <v>29415.021089999998</v>
      </c>
      <c r="R233" s="1">
        <f>_xll.ciqfunctions.udf.CIQ($B233, "IQ_TOTAL_EQUITY", $D233,,,,  "USD")</f>
        <v>34972.395389999998</v>
      </c>
      <c r="S233" s="1">
        <f>_xll.ciqfunctions.udf.CIQ($B233, "IQ_TOTAL_OUTSTANDING_FILING_DATE", $D233,,,,  "USD")</f>
        <v>1643.53198</v>
      </c>
      <c r="T233" s="1">
        <f>_xll.ciqfunctions.udf.CIQ($B233, "IQ_TOTAL_DEBT", $D233,,,,  "USD")</f>
        <v>45308.820590000003</v>
      </c>
      <c r="U233" s="1">
        <f>_xll.ciqfunctions.udf.CIQ($B233, "IQ_PREF_DIV_OTHER",$D233,,,,  "USD")</f>
        <v>0</v>
      </c>
      <c r="V233" s="1">
        <f>_xll.ciqfunctions.udf.CIQ($B233, "IQ_COGS",$D233,,,,  "USD")</f>
        <v>9735.2376000000004</v>
      </c>
      <c r="W233" s="1">
        <f>_xll.ciqfunctions.udf.CIQ($B233, "IQ_AP",$D233,,,,  "USD")</f>
        <v>22956.336139999999</v>
      </c>
      <c r="X233" s="1">
        <f>_xll.ciqfunctions.udf.CIQ($B233, "IQ_AR", $D233,,,,  "USD")</f>
        <v>31167.655729999999</v>
      </c>
      <c r="Y233" s="1">
        <f>_xll.ciqfunctions.udf.CIQ($B233, "IQ_INVENTORY", $D233,,,,  "USD")</f>
        <v>9077.7080499999993</v>
      </c>
      <c r="Z233">
        <f>_xll.ciqfunctions.udf.CIQ($B233, "IQ_SGA", $D233,,,,  "USD")</f>
        <v>2247.65416</v>
      </c>
      <c r="AA233">
        <f>_xll.ciqfunctions.udf.CIQ($B233, "IQ_TOTAL_REV_1YR_ANN_GROWTH", $D233,,,,  "USD")</f>
        <v>10.2204</v>
      </c>
      <c r="AB233">
        <f>_xll.ciqfunctions.udf.CIQ($B233, "IQ_DA", $D233,,,,  "USD")</f>
        <v>0</v>
      </c>
      <c r="AC233">
        <f>_xll.ciqfunctions.udf.CIQ($B233, "IQ_NET_INTEREST_EXP",$D233,,,,  "USD")</f>
        <v>331.16138999999998</v>
      </c>
      <c r="AD233">
        <f>_xll.ciqfunctions.udf.CIQ($B233, "IQ_NET_WORKING_CAP",$D233,,,,  "USD")</f>
        <v>16103.278990000001</v>
      </c>
      <c r="AE233">
        <f>_xll.ciqfunctions.udf.CIQ($B233, "IQ_CAPEX",$D233,,,,  "USD")</f>
        <v>-463.53179</v>
      </c>
      <c r="AF233" s="1" t="str">
        <f>_xll.ciqfunctions.udf.CIQ($B233, "IQ_CEO_NAME", $D233,,,,  "USD")</f>
        <v>Nakanishi, Katsuya</v>
      </c>
      <c r="AG233">
        <f>_xll.ciqfunctions.udf.CIQ($B233, "IQ_INC_TAX",$D233,,,,  "USD")</f>
        <v>225.50686999999999</v>
      </c>
      <c r="AH233">
        <f>_xll.ciqfunctions.udf.CIQ($B233, "IQ_EFFECT_TAX_RATE",$D233,,,,  "USD")</f>
        <v>18.0625</v>
      </c>
    </row>
    <row r="234" spans="1:34" x14ac:dyDescent="0.25">
      <c r="A234" t="str">
        <f>_xll.ciqfunctions.udf.CIQ(B234,"IQ_COMPANY_NAME",A$1)</f>
        <v>Mitsubishi Corporation</v>
      </c>
      <c r="B234" s="3" t="s">
        <v>4</v>
      </c>
      <c r="C234" s="1" t="str">
        <f>_xll.ciqfunctions.udf.CIQ($B234, "IQ_INDUSTRY",$D234,,,, "USD")</f>
        <v>Trading Companies and Distributors</v>
      </c>
      <c r="D234" s="2" t="str">
        <f t="shared" si="2"/>
        <v>CQ42009</v>
      </c>
      <c r="E234" s="1">
        <f>_xll.ciqfunctions.udf.CIQ($B234, "IQ_TOTAL_REV", $D234,,,, "USD")</f>
        <v>12680.92554</v>
      </c>
      <c r="F234" s="1">
        <f>_xll.ciqfunctions.udf.CIQ($B234, "IQ_NI",$D234,,,,  "USD")</f>
        <v>517.44102999999996</v>
      </c>
      <c r="G234" s="1">
        <f>_xll.ciqfunctions.udf.CIQ($B234, "IQ_CASH_EQUIV", $D234,,,,  "USD")</f>
        <v>10373.75476</v>
      </c>
      <c r="H234" s="1">
        <f>_xll.ciqfunctions.udf.CIQ($B234, "IQ_CASH_ST_INVEST", $D234,,,,  "USD")</f>
        <v>12729.923769999999</v>
      </c>
      <c r="I234" s="1">
        <f>_xll.ciqfunctions.udf.CIQ($B234, "IQ_TOTAL_CA", $D234,,,,  "USD")</f>
        <v>59323.71256</v>
      </c>
      <c r="J234" s="1">
        <f>_xll.ciqfunctions.udf.CIQ($B234, "IQ_TOTAL_ASSETS",$D234,,,,  "USD")</f>
        <v>117101.33289999999</v>
      </c>
      <c r="K234" s="1">
        <f>_xll.ciqfunctions.udf.CIQ($B234, "IQ_TOTAL_CL", $D234,,,,  "USD")</f>
        <v>41947.401270000002</v>
      </c>
      <c r="L234" s="1">
        <f>_xll.ciqfunctions.udf.CIQ($B234, "IQ_TOTAL_LIAB", $D234,,,,  "USD")</f>
        <v>83935.421329999997</v>
      </c>
      <c r="M234" s="1">
        <f>_xll.ciqfunctions.udf.CIQ($B234, "IQ_PREF_EQUITY",$D234,,,,  "USD")</f>
        <v>0</v>
      </c>
      <c r="N234" s="1">
        <f>_xll.ciqfunctions.udf.CIQ($B234, "IQ_TOTAL_COMMON_EQUITY",$D234,,,,  "USD")</f>
        <v>29973.968850000001</v>
      </c>
      <c r="O234" s="1">
        <f>_xll.ciqfunctions.udf.CIQ($B234, "IQ_APIC", $D234,,,,  "USD")</f>
        <v>2730.8802700000001</v>
      </c>
      <c r="P234" s="1">
        <f>_xll.ciqfunctions.udf.CIQ($B234, "IQ_TOTAL_ASSETS", $D234,,,,  "USD")</f>
        <v>117101.33289999999</v>
      </c>
      <c r="Q234" s="1">
        <f>_xll.ciqfunctions.udf.CIQ($B234, "IQ_RE", $D234,,,,  "USD")</f>
        <v>28585.74309</v>
      </c>
      <c r="R234" s="1">
        <f>_xll.ciqfunctions.udf.CIQ($B234, "IQ_TOTAL_EQUITY", $D234,,,,  "USD")</f>
        <v>33165.91158</v>
      </c>
      <c r="S234" s="1">
        <f>_xll.ciqfunctions.udf.CIQ($B234, "IQ_TOTAL_OUTSTANDING_FILING_DATE", $D234,,,,  "USD")</f>
        <v>1696.44568</v>
      </c>
      <c r="T234" s="1">
        <f>_xll.ciqfunctions.udf.CIQ($B234, "IQ_TOTAL_DEBT", $D234,,,,  "USD")</f>
        <v>46403.253270000001</v>
      </c>
      <c r="U234" s="1">
        <f>_xll.ciqfunctions.udf.CIQ($B234, "IQ_PREF_DIV_OTHER",$D234,,,,  "USD")</f>
        <v>0</v>
      </c>
      <c r="V234" s="1">
        <f>_xll.ciqfunctions.udf.CIQ($B234, "IQ_COGS",$D234,,,,  "USD")</f>
        <v>10121.80226</v>
      </c>
      <c r="W234" s="1">
        <f>_xll.ciqfunctions.udf.CIQ($B234, "IQ_AP",$D234,,,,  "USD")</f>
        <v>24282.772860000001</v>
      </c>
      <c r="X234" s="1">
        <f>_xll.ciqfunctions.udf.CIQ($B234, "IQ_AR", $D234,,,,  "USD")</f>
        <v>32105.805260000001</v>
      </c>
      <c r="Y234" s="1">
        <f>_xll.ciqfunctions.udf.CIQ($B234, "IQ_INVENTORY", $D234,,,,  "USD")</f>
        <v>9252.2422100000003</v>
      </c>
      <c r="Z234">
        <f>_xll.ciqfunctions.udf.CIQ($B234, "IQ_SGA", $D234,,,,  "USD")</f>
        <v>2260.4285500000001</v>
      </c>
      <c r="AA234">
        <f>_xll.ciqfunctions.udf.CIQ($B234, "IQ_TOTAL_REV_1YR_ANN_GROWTH", $D234,,,,  "USD")</f>
        <v>-16.378</v>
      </c>
      <c r="AB234">
        <f>_xll.ciqfunctions.udf.CIQ($B234, "IQ_DA", $D234,,,,  "USD")</f>
        <v>0</v>
      </c>
      <c r="AC234">
        <f>_xll.ciqfunctions.udf.CIQ($B234, "IQ_NET_INTEREST_EXP",$D234,,,,  "USD")</f>
        <v>196.95975999999999</v>
      </c>
      <c r="AD234">
        <f>_xll.ciqfunctions.udf.CIQ($B234, "IQ_NET_WORKING_CAP",$D234,,,,  "USD")</f>
        <v>15594.06933</v>
      </c>
      <c r="AE234">
        <f>_xll.ciqfunctions.udf.CIQ($B234, "IQ_CAPEX",$D234,,,,  "USD")</f>
        <v>-348.70278999999999</v>
      </c>
      <c r="AF234" s="1" t="str">
        <f>_xll.ciqfunctions.udf.CIQ($B234, "IQ_CEO_NAME", $D234,,,,  "USD")</f>
        <v>Nakanishi, Katsuya</v>
      </c>
      <c r="AG234">
        <f>_xll.ciqfunctions.udf.CIQ($B234, "IQ_INC_TAX",$D234,,,,  "USD")</f>
        <v>431.78813000000002</v>
      </c>
      <c r="AH234">
        <f>_xll.ciqfunctions.udf.CIQ($B234, "IQ_EFFECT_TAX_RATE",$D234,,,,  "USD")</f>
        <v>42.202199999999998</v>
      </c>
    </row>
    <row r="235" spans="1:34" x14ac:dyDescent="0.25">
      <c r="A235" t="str">
        <f>_xll.ciqfunctions.udf.CIQ(B235,"IQ_COMPANY_NAME",A$1)</f>
        <v>Mitsubishi Corporation</v>
      </c>
      <c r="B235" s="3" t="s">
        <v>4</v>
      </c>
      <c r="C235" s="1" t="str">
        <f>_xll.ciqfunctions.udf.CIQ($B235, "IQ_INDUSTRY",$D235,,,, "USD")</f>
        <v>Trading Companies and Distributors</v>
      </c>
      <c r="D235" s="2" t="str">
        <f t="shared" si="2"/>
        <v>CQ32009</v>
      </c>
      <c r="E235" s="1">
        <f>_xll.ciqfunctions.udf.CIQ($B235, "IQ_TOTAL_REV", $D235,,,, "USD")</f>
        <v>12326.660819999999</v>
      </c>
      <c r="F235" s="1">
        <f>_xll.ciqfunctions.udf.CIQ($B235, "IQ_NI",$D235,,,,  "USD")</f>
        <v>778.02737000000002</v>
      </c>
      <c r="G235" s="1">
        <f>_xll.ciqfunctions.udf.CIQ($B235, "IQ_CASH_EQUIV", $D235,,,,  "USD")</f>
        <v>11604.749690000001</v>
      </c>
      <c r="H235" s="1">
        <f>_xll.ciqfunctions.udf.CIQ($B235, "IQ_CASH_ST_INVEST", $D235,,,,  "USD")</f>
        <v>13520.905000000001</v>
      </c>
      <c r="I235" s="1">
        <f>_xll.ciqfunctions.udf.CIQ($B235, "IQ_TOTAL_CA", $D235,,,,  "USD")</f>
        <v>57260.90969</v>
      </c>
      <c r="J235" s="1">
        <f>_xll.ciqfunctions.udf.CIQ($B235, "IQ_TOTAL_ASSETS",$D235,,,,  "USD")</f>
        <v>118302.81957000001</v>
      </c>
      <c r="K235" s="1">
        <f>_xll.ciqfunctions.udf.CIQ($B235, "IQ_TOTAL_CL", $D235,,,,  "USD")</f>
        <v>40435.450409999998</v>
      </c>
      <c r="L235" s="1">
        <f>_xll.ciqfunctions.udf.CIQ($B235, "IQ_TOTAL_LIAB", $D235,,,,  "USD")</f>
        <v>84165.910529999994</v>
      </c>
      <c r="M235" s="1">
        <f>_xll.ciqfunctions.udf.CIQ($B235, "IQ_PREF_EQUITY",$D235,,,,  "USD")</f>
        <v>0</v>
      </c>
      <c r="N235" s="1">
        <f>_xll.ciqfunctions.udf.CIQ($B235, "IQ_TOTAL_COMMON_EQUITY",$D235,,,,  "USD")</f>
        <v>30865.850160000002</v>
      </c>
      <c r="O235" s="1">
        <f>_xll.ciqfunctions.udf.CIQ($B235, "IQ_APIC", $D235,,,,  "USD")</f>
        <v>2843.82224</v>
      </c>
      <c r="P235" s="1">
        <f>_xll.ciqfunctions.udf.CIQ($B235, "IQ_TOTAL_ASSETS", $D235,,,,  "USD")</f>
        <v>118302.81957000001</v>
      </c>
      <c r="Q235" s="1">
        <f>_xll.ciqfunctions.udf.CIQ($B235, "IQ_RE", $D235,,,,  "USD")</f>
        <v>29512.980670000001</v>
      </c>
      <c r="R235" s="1">
        <f>_xll.ciqfunctions.udf.CIQ($B235, "IQ_TOTAL_EQUITY", $D235,,,,  "USD")</f>
        <v>34136.909050000002</v>
      </c>
      <c r="S235" s="1">
        <f>_xll.ciqfunctions.udf.CIQ($B235, "IQ_TOTAL_OUTSTANDING_FILING_DATE", $D235,,,,  "USD")</f>
        <v>1696.22748</v>
      </c>
      <c r="T235" s="1">
        <f>_xll.ciqfunctions.udf.CIQ($B235, "IQ_TOTAL_DEBT", $D235,,,,  "USD")</f>
        <v>49390.912640000002</v>
      </c>
      <c r="U235" s="1">
        <f>_xll.ciqfunctions.udf.CIQ($B235, "IQ_PREF_DIV_OTHER",$D235,,,,  "USD")</f>
        <v>0</v>
      </c>
      <c r="V235" s="1">
        <f>_xll.ciqfunctions.udf.CIQ($B235, "IQ_COGS",$D235,,,,  "USD")</f>
        <v>9493.3778399999992</v>
      </c>
      <c r="W235" s="1">
        <f>_xll.ciqfunctions.udf.CIQ($B235, "IQ_AP",$D235,,,,  "USD")</f>
        <v>21510.130880000001</v>
      </c>
      <c r="X235" s="1">
        <f>_xll.ciqfunctions.udf.CIQ($B235, "IQ_AR", $D235,,,,  "USD")</f>
        <v>28953.181860000001</v>
      </c>
      <c r="Y235" s="1">
        <f>_xll.ciqfunctions.udf.CIQ($B235, "IQ_INVENTORY", $D235,,,,  "USD")</f>
        <v>9240.1674500000008</v>
      </c>
      <c r="Z235">
        <f>_xll.ciqfunctions.udf.CIQ($B235, "IQ_SGA", $D235,,,,  "USD")</f>
        <v>2267.6389600000002</v>
      </c>
      <c r="AA235">
        <f>_xll.ciqfunctions.udf.CIQ($B235, "IQ_TOTAL_REV_1YR_ANN_GROWTH", $D235,,,,  "USD")</f>
        <v>-44.159599999999998</v>
      </c>
      <c r="AB235">
        <f>_xll.ciqfunctions.udf.CIQ($B235, "IQ_DA", $D235,,,,  "USD")</f>
        <v>0</v>
      </c>
      <c r="AC235">
        <f>_xll.ciqfunctions.udf.CIQ($B235, "IQ_NET_INTEREST_EXP",$D235,,,,  "USD")</f>
        <v>97.926789999999997</v>
      </c>
      <c r="AD235">
        <f>_xll.ciqfunctions.udf.CIQ($B235, "IQ_NET_WORKING_CAP",$D235,,,,  "USD")</f>
        <v>15817.46824</v>
      </c>
      <c r="AE235">
        <f>_xll.ciqfunctions.udf.CIQ($B235, "IQ_CAPEX",$D235,,,,  "USD")</f>
        <v>-569.43278999999995</v>
      </c>
      <c r="AF235" s="1" t="str">
        <f>_xll.ciqfunctions.udf.CIQ($B235, "IQ_CEO_NAME", $D235,,,,  "USD")</f>
        <v>Nakanishi, Katsuya</v>
      </c>
      <c r="AG235">
        <f>_xll.ciqfunctions.udf.CIQ($B235, "IQ_INC_TAX",$D235,,,,  "USD")</f>
        <v>355.80887999999999</v>
      </c>
      <c r="AH235">
        <f>_xll.ciqfunctions.udf.CIQ($B235, "IQ_EFFECT_TAX_RATE",$D235,,,,  "USD")</f>
        <v>29.853400000000001</v>
      </c>
    </row>
    <row r="236" spans="1:34" x14ac:dyDescent="0.25">
      <c r="A236" t="str">
        <f>_xll.ciqfunctions.udf.CIQ(B236,"IQ_COMPANY_NAME",A$1)</f>
        <v>Mitsubishi Corporation</v>
      </c>
      <c r="B236" s="3" t="s">
        <v>4</v>
      </c>
      <c r="C236" s="1" t="str">
        <f>_xll.ciqfunctions.udf.CIQ($B236, "IQ_INDUSTRY",$D236,,,, "USD")</f>
        <v>Trading Companies and Distributors</v>
      </c>
      <c r="D236" s="2" t="str">
        <f t="shared" si="2"/>
        <v>CQ22009</v>
      </c>
      <c r="E236" s="1">
        <f>_xll.ciqfunctions.udf.CIQ($B236, "IQ_TOTAL_REV", $D236,,,, "USD")</f>
        <v>11207.68244</v>
      </c>
      <c r="F236" s="1">
        <f>_xll.ciqfunctions.udf.CIQ($B236, "IQ_NI",$D236,,,,  "USD")</f>
        <v>703.97094000000004</v>
      </c>
      <c r="G236" s="1">
        <f>_xll.ciqfunctions.udf.CIQ($B236, "IQ_CASH_EQUIV", $D236,,,,  "USD")</f>
        <v>10803.426009999999</v>
      </c>
      <c r="H236" s="1">
        <f>_xll.ciqfunctions.udf.CIQ($B236, "IQ_CASH_ST_INVEST", $D236,,,,  "USD")</f>
        <v>12424.30327</v>
      </c>
      <c r="I236" s="1">
        <f>_xll.ciqfunctions.udf.CIQ($B236, "IQ_TOTAL_CA", $D236,,,,  "USD")</f>
        <v>54235.920619999997</v>
      </c>
      <c r="J236" s="1">
        <f>_xll.ciqfunctions.udf.CIQ($B236, "IQ_TOTAL_ASSETS",$D236,,,,  "USD")</f>
        <v>110890.33076</v>
      </c>
      <c r="K236" s="1">
        <f>_xll.ciqfunctions.udf.CIQ($B236, "IQ_TOTAL_CL", $D236,,,,  "USD")</f>
        <v>38809.33339</v>
      </c>
      <c r="L236" s="1">
        <f>_xll.ciqfunctions.udf.CIQ($B236, "IQ_TOTAL_LIAB", $D236,,,,  "USD")</f>
        <v>79664.189769999997</v>
      </c>
      <c r="M236" s="1">
        <f>_xll.ciqfunctions.udf.CIQ($B236, "IQ_PREF_EQUITY",$D236,,,,  "USD")</f>
        <v>0</v>
      </c>
      <c r="N236" s="1">
        <f>_xll.ciqfunctions.udf.CIQ($B236, "IQ_TOTAL_COMMON_EQUITY",$D236,,,,  "USD")</f>
        <v>28114.06206</v>
      </c>
      <c r="O236" s="1">
        <f>_xll.ciqfunctions.udf.CIQ($B236, "IQ_APIC", $D236,,,,  "USD")</f>
        <v>2722.1074800000001</v>
      </c>
      <c r="P236" s="1">
        <f>_xll.ciqfunctions.udf.CIQ($B236, "IQ_TOTAL_ASSETS", $D236,,,,  "USD")</f>
        <v>110890.33076</v>
      </c>
      <c r="Q236" s="1">
        <f>_xll.ciqfunctions.udf.CIQ($B236, "IQ_RE", $D236,,,,  "USD")</f>
        <v>26691.51338</v>
      </c>
      <c r="R236" s="1">
        <f>_xll.ciqfunctions.udf.CIQ($B236, "IQ_TOTAL_EQUITY", $D236,,,,  "USD")</f>
        <v>31226.14099</v>
      </c>
      <c r="S236" s="1">
        <f>_xll.ciqfunctions.udf.CIQ($B236, "IQ_TOTAL_OUTSTANDING_FILING_DATE", $D236,,,,  "USD")</f>
        <v>1642.9695999999999</v>
      </c>
      <c r="T236" s="1">
        <f>_xll.ciqfunctions.udf.CIQ($B236, "IQ_TOTAL_DEBT", $D236,,,,  "USD")</f>
        <v>46366.219010000001</v>
      </c>
      <c r="U236" s="1">
        <f>_xll.ciqfunctions.udf.CIQ($B236, "IQ_PREF_DIV_OTHER",$D236,,,,  "USD")</f>
        <v>0</v>
      </c>
      <c r="V236" s="1">
        <f>_xll.ciqfunctions.udf.CIQ($B236, "IQ_COGS",$D236,,,,  "USD")</f>
        <v>8540.7112199999992</v>
      </c>
      <c r="W236" s="1">
        <f>_xll.ciqfunctions.udf.CIQ($B236, "IQ_AP",$D236,,,,  "USD")</f>
        <v>20721.059130000001</v>
      </c>
      <c r="X236" s="1">
        <f>_xll.ciqfunctions.udf.CIQ($B236, "IQ_AR", $D236,,,,  "USD")</f>
        <v>27023.84663</v>
      </c>
      <c r="Y236" s="1">
        <f>_xll.ciqfunctions.udf.CIQ($B236, "IQ_INVENTORY", $D236,,,,  "USD")</f>
        <v>9471.2692399999996</v>
      </c>
      <c r="Z236">
        <f>_xll.ciqfunctions.udf.CIQ($B236, "IQ_SGA", $D236,,,,  "USD")</f>
        <v>2190.0649100000001</v>
      </c>
      <c r="AA236">
        <f>_xll.ciqfunctions.udf.CIQ($B236, "IQ_TOTAL_REV_1YR_ANN_GROWTH", $D236,,,,  "USD")</f>
        <v>-36.157699999999998</v>
      </c>
      <c r="AB236">
        <f>_xll.ciqfunctions.udf.CIQ($B236, "IQ_DA", $D236,,,,  "USD")</f>
        <v>0</v>
      </c>
      <c r="AC236">
        <f>_xll.ciqfunctions.udf.CIQ($B236, "IQ_NET_INTEREST_EXP",$D236,,,,  "USD")</f>
        <v>210.72411</v>
      </c>
      <c r="AD236">
        <f>_xll.ciqfunctions.udf.CIQ($B236, "IQ_NET_WORKING_CAP",$D236,,,,  "USD")</f>
        <v>15108.06141</v>
      </c>
      <c r="AE236">
        <f>_xll.ciqfunctions.udf.CIQ($B236, "IQ_CAPEX",$D236,,,,  "USD")</f>
        <v>-578.40643999999998</v>
      </c>
      <c r="AF236" s="1" t="str">
        <f>_xll.ciqfunctions.udf.CIQ($B236, "IQ_CEO_NAME", $D236,,,,  "USD")</f>
        <v>Nakanishi, Katsuya</v>
      </c>
      <c r="AG236">
        <f>_xll.ciqfunctions.udf.CIQ($B236, "IQ_INC_TAX",$D236,,,,  "USD")</f>
        <v>261.25098000000003</v>
      </c>
      <c r="AH236">
        <f>_xll.ciqfunctions.udf.CIQ($B236, "IQ_EFFECT_TAX_RATE",$D236,,,,  "USD")</f>
        <v>27.156600000000001</v>
      </c>
    </row>
    <row r="237" spans="1:34" x14ac:dyDescent="0.25">
      <c r="A237" t="str">
        <f>_xll.ciqfunctions.udf.CIQ(B237,"IQ_COMPANY_NAME",A$1)</f>
        <v>Mitsubishi Corporation</v>
      </c>
      <c r="B237" s="3" t="s">
        <v>4</v>
      </c>
      <c r="C237" s="1" t="str">
        <f>_xll.ciqfunctions.udf.CIQ($B237, "IQ_INDUSTRY",$D237,,,, "USD")</f>
        <v>Trading Companies and Distributors</v>
      </c>
      <c r="D237" s="2" t="str">
        <f t="shared" si="2"/>
        <v>CQ12009</v>
      </c>
      <c r="E237" s="1">
        <f>_xll.ciqfunctions.udf.CIQ($B237, "IQ_TOTAL_REV", $D237,,,, "USD")</f>
        <v>10800.53577</v>
      </c>
      <c r="F237" s="1">
        <f>_xll.ciqfunctions.udf.CIQ($B237, "IQ_NI",$D237,,,,  "USD")</f>
        <v>-191.10616999999999</v>
      </c>
      <c r="G237" s="1">
        <f>_xll.ciqfunctions.udf.CIQ($B237, "IQ_CASH_EQUIV", $D237,,,,  "USD")</f>
        <v>12280.549929999999</v>
      </c>
      <c r="H237" s="1">
        <f>_xll.ciqfunctions.udf.CIQ($B237, "IQ_CASH_ST_INVEST", $D237,,,,  "USD")</f>
        <v>14073.3035</v>
      </c>
      <c r="I237" s="1">
        <f>_xll.ciqfunctions.udf.CIQ($B237, "IQ_TOTAL_CA", $D237,,,,  "USD")</f>
        <v>58637.829720000002</v>
      </c>
      <c r="J237" s="1">
        <f>_xll.ciqfunctions.udf.CIQ($B237, "IQ_TOTAL_ASSETS",$D237,,,,  "USD")</f>
        <v>110344.16207000001</v>
      </c>
      <c r="K237" s="1">
        <f>_xll.ciqfunctions.udf.CIQ($B237, "IQ_TOTAL_CL", $D237,,,,  "USD")</f>
        <v>42336.055829999998</v>
      </c>
      <c r="L237" s="1">
        <f>_xll.ciqfunctions.udf.CIQ($B237, "IQ_TOTAL_LIAB", $D237,,,,  "USD")</f>
        <v>83172.056070000006</v>
      </c>
      <c r="M237" s="1">
        <f>_xll.ciqfunctions.udf.CIQ($B237, "IQ_PREF_EQUITY",$D237,,,,  "USD")</f>
        <v>0</v>
      </c>
      <c r="N237" s="1">
        <f>_xll.ciqfunctions.udf.CIQ($B237, "IQ_TOTAL_COMMON_EQUITY",$D237,,,,  "USD")</f>
        <v>24087.998640000002</v>
      </c>
      <c r="O237" s="1">
        <f>_xll.ciqfunctions.udf.CIQ($B237, "IQ_APIC", $D237,,,,  "USD")</f>
        <v>2646.1974100000002</v>
      </c>
      <c r="P237" s="1">
        <f>_xll.ciqfunctions.udf.CIQ($B237, "IQ_TOTAL_ASSETS", $D237,,,,  "USD")</f>
        <v>110344.16207000001</v>
      </c>
      <c r="Q237" s="1">
        <f>_xll.ciqfunctions.udf.CIQ($B237, "IQ_RE", $D237,,,,  "USD")</f>
        <v>25565.1122</v>
      </c>
      <c r="R237" s="1">
        <f>_xll.ciqfunctions.udf.CIQ($B237, "IQ_TOTAL_EQUITY", $D237,,,,  "USD")</f>
        <v>27172.106</v>
      </c>
      <c r="S237" s="1">
        <f>_xll.ciqfunctions.udf.CIQ($B237, "IQ_TOTAL_OUTSTANDING_FILING_DATE", $D237,,,,  "USD")</f>
        <v>1642.9035899999999</v>
      </c>
      <c r="T237" s="1">
        <f>_xll.ciqfunctions.udf.CIQ($B237, "IQ_TOTAL_DEBT", $D237,,,,  "USD")</f>
        <v>50130.760049999997</v>
      </c>
      <c r="U237" s="1">
        <f>_xll.ciqfunctions.udf.CIQ($B237, "IQ_PREF_DIV_OTHER",$D237,,,,  "USD")</f>
        <v>0</v>
      </c>
      <c r="V237" s="1">
        <f>_xll.ciqfunctions.udf.CIQ($B237, "IQ_COGS",$D237,,,,  "USD")</f>
        <v>7803.1432400000003</v>
      </c>
      <c r="W237" s="1">
        <f>_xll.ciqfunctions.udf.CIQ($B237, "IQ_AP",$D237,,,,  "USD")</f>
        <v>20772.550630000002</v>
      </c>
      <c r="X237" s="1">
        <f>_xll.ciqfunctions.udf.CIQ($B237, "IQ_AR", $D237,,,,  "USD")</f>
        <v>28408.611150000001</v>
      </c>
      <c r="Y237" s="1">
        <f>_xll.ciqfunctions.udf.CIQ($B237, "IQ_INVENTORY", $D237,,,,  "USD")</f>
        <v>10166.59771</v>
      </c>
      <c r="Z237">
        <f>_xll.ciqfunctions.udf.CIQ($B237, "IQ_SGA", $D237,,,,  "USD")</f>
        <v>2175.5621999999998</v>
      </c>
      <c r="AA237">
        <f>_xll.ciqfunctions.udf.CIQ($B237, "IQ_TOTAL_REV_1YR_ANN_GROWTH", $D237,,,,  "USD")</f>
        <v>0</v>
      </c>
      <c r="AB237">
        <f>_xll.ciqfunctions.udf.CIQ($B237, "IQ_DA", $D237,,,,  "USD")</f>
        <v>0</v>
      </c>
      <c r="AC237">
        <f>_xll.ciqfunctions.udf.CIQ($B237, "IQ_NET_INTEREST_EXP",$D237,,,,  "USD")</f>
        <v>65.531360000000006</v>
      </c>
      <c r="AD237">
        <f>_xll.ciqfunctions.udf.CIQ($B237, "IQ_NET_WORKING_CAP",$D237,,,,  "USD")</f>
        <v>17092.971020000001</v>
      </c>
      <c r="AE237">
        <f>_xll.ciqfunctions.udf.CIQ($B237, "IQ_CAPEX",$D237,,,,  "USD")</f>
        <v>-429.41028</v>
      </c>
      <c r="AF237" s="1" t="str">
        <f>_xll.ciqfunctions.udf.CIQ($B237, "IQ_CEO_NAME", $D237,,,,  "USD")</f>
        <v>Nakanishi, Katsuya</v>
      </c>
      <c r="AG237">
        <f>_xll.ciqfunctions.udf.CIQ($B237, "IQ_INC_TAX",$D237,,,,  "USD")</f>
        <v>-615.32164999999998</v>
      </c>
      <c r="AH237" t="str">
        <f>_xll.ciqfunctions.udf.CIQ($B237, "IQ_EFFECT_TAX_RATE",$D237,,,,  "USD")</f>
        <v>NM</v>
      </c>
    </row>
    <row r="238" spans="1:34" x14ac:dyDescent="0.25">
      <c r="A238" t="str">
        <f>_xll.ciqfunctions.udf.CIQ(B238,"IQ_COMPANY_NAME",A$1)</f>
        <v>Mitsubishi Corporation</v>
      </c>
      <c r="B238" s="3" t="s">
        <v>4</v>
      </c>
      <c r="C238" s="1" t="str">
        <f>_xll.ciqfunctions.udf.CIQ($B238, "IQ_INDUSTRY",$D238,,,, "USD")</f>
        <v>Trading Companies and Distributors</v>
      </c>
      <c r="D238" s="2" t="str">
        <f t="shared" si="2"/>
        <v>CQ42008</v>
      </c>
      <c r="E238" s="1">
        <f>_xll.ciqfunctions.udf.CIQ($B238, "IQ_TOTAL_REV", $D238,,,, "USD")</f>
        <v>15569.349389999999</v>
      </c>
      <c r="F238" s="1">
        <f>_xll.ciqfunctions.udf.CIQ($B238, "IQ_NI",$D238,,,,  "USD")</f>
        <v>1099.05702</v>
      </c>
      <c r="G238" s="1">
        <f>_xll.ciqfunctions.udf.CIQ($B238, "IQ_CASH_EQUIV", $D238,,,,  "USD")</f>
        <v>14231.93136</v>
      </c>
      <c r="H238" s="1">
        <f>_xll.ciqfunctions.udf.CIQ($B238, "IQ_CASH_ST_INVEST", $D238,,,,  "USD")</f>
        <v>15164.83826</v>
      </c>
      <c r="I238" s="1">
        <f>_xll.ciqfunctions.udf.CIQ($B238, "IQ_TOTAL_CA", $D238,,,,  "USD")</f>
        <v>73660.533760000006</v>
      </c>
      <c r="J238" s="1">
        <f>_xll.ciqfunctions.udf.CIQ($B238, "IQ_TOTAL_ASSETS",$D238,,,,  "USD")</f>
        <v>133844.58759000001</v>
      </c>
      <c r="K238" s="1">
        <f>_xll.ciqfunctions.udf.CIQ($B238, "IQ_TOTAL_CL", $D238,,,,  "USD")</f>
        <v>56541.898480000003</v>
      </c>
      <c r="L238" s="1">
        <f>_xll.ciqfunctions.udf.CIQ($B238, "IQ_TOTAL_LIAB", $D238,,,,  "USD")</f>
        <v>103175.22099</v>
      </c>
      <c r="M238" s="1">
        <f>_xll.ciqfunctions.udf.CIQ($B238, "IQ_PREF_EQUITY",$D238,,,,  "USD")</f>
        <v>0</v>
      </c>
      <c r="N238" s="1">
        <f>_xll.ciqfunctions.udf.CIQ($B238, "IQ_TOTAL_COMMON_EQUITY",$D238,,,,  "USD")</f>
        <v>27203.497579999999</v>
      </c>
      <c r="O238" s="1">
        <f>_xll.ciqfunctions.udf.CIQ($B238, "IQ_APIC", $D238,,,,  "USD")</f>
        <v>2883.9023999999999</v>
      </c>
      <c r="P238" s="1">
        <f>_xll.ciqfunctions.udf.CIQ($B238, "IQ_TOTAL_ASSETS", $D238,,,,  "USD")</f>
        <v>133844.58759000001</v>
      </c>
      <c r="Q238" s="1">
        <f>_xll.ciqfunctions.udf.CIQ($B238, "IQ_RE", $D238,,,,  "USD")</f>
        <v>28108.411319999999</v>
      </c>
      <c r="R238" s="1">
        <f>_xll.ciqfunctions.udf.CIQ($B238, "IQ_TOTAL_EQUITY", $D238,,,,  "USD")</f>
        <v>30669.366590000001</v>
      </c>
      <c r="S238" s="1">
        <f>_xll.ciqfunctions.udf.CIQ($B238, "IQ_TOTAL_OUTSTANDING_FILING_DATE", $D238,,,,  "USD")</f>
        <v>1695.8818799999999</v>
      </c>
      <c r="T238" s="1">
        <f>_xll.ciqfunctions.udf.CIQ($B238, "IQ_TOTAL_DEBT", $D238,,,,  "USD")</f>
        <v>57777.071969999997</v>
      </c>
      <c r="U238" s="1">
        <f>_xll.ciqfunctions.udf.CIQ($B238, "IQ_PREF_DIV_OTHER",$D238,,,,  "USD")</f>
        <v>0</v>
      </c>
      <c r="V238" s="1">
        <f>_xll.ciqfunctions.udf.CIQ($B238, "IQ_COGS",$D238,,,,  "USD")</f>
        <v>11054.795609999999</v>
      </c>
      <c r="W238" s="1">
        <f>_xll.ciqfunctions.udf.CIQ($B238, "IQ_AP",$D238,,,,  "USD")</f>
        <v>27179.111110000002</v>
      </c>
      <c r="X238" s="1">
        <f>_xll.ciqfunctions.udf.CIQ($B238, "IQ_AR", $D238,,,,  "USD")</f>
        <v>37371.534209999998</v>
      </c>
      <c r="Y238" s="1">
        <f>_xll.ciqfunctions.udf.CIQ($B238, "IQ_INVENTORY", $D238,,,,  "USD")</f>
        <v>11918.260050000001</v>
      </c>
      <c r="Z238">
        <f>_xll.ciqfunctions.udf.CIQ($B238, "IQ_SGA", $D238,,,,  "USD")</f>
        <v>2363.18325</v>
      </c>
      <c r="AA238">
        <f>_xll.ciqfunctions.udf.CIQ($B238, "IQ_TOTAL_REV_1YR_ANN_GROWTH", $D238,,,,  "USD")</f>
        <v>-12.582000000000001</v>
      </c>
      <c r="AB238">
        <f>_xll.ciqfunctions.udf.CIQ($B238, "IQ_DA", $D238,,,,  "USD")</f>
        <v>0</v>
      </c>
      <c r="AC238">
        <f>_xll.ciqfunctions.udf.CIQ($B238, "IQ_NET_INTEREST_EXP",$D238,,,,  "USD")</f>
        <v>229.38290000000001</v>
      </c>
      <c r="AD238">
        <f>_xll.ciqfunctions.udf.CIQ($B238, "IQ_NET_WORKING_CAP",$D238,,,,  "USD")</f>
        <v>21595.467779999999</v>
      </c>
      <c r="AE238">
        <f>_xll.ciqfunctions.udf.CIQ($B238, "IQ_CAPEX",$D238,,,,  "USD")</f>
        <v>-640.71033999999997</v>
      </c>
      <c r="AF238" s="1" t="str">
        <f>_xll.ciqfunctions.udf.CIQ($B238, "IQ_CEO_NAME", $D238,,,,  "USD")</f>
        <v>Nakanishi, Katsuya</v>
      </c>
      <c r="AG238">
        <f>_xll.ciqfunctions.udf.CIQ($B238, "IQ_INC_TAX",$D238,,,,  "USD")</f>
        <v>662.37249999999995</v>
      </c>
      <c r="AH238">
        <f>_xll.ciqfunctions.udf.CIQ($B238, "IQ_EFFECT_TAX_RATE",$D238,,,,  "USD")</f>
        <v>37.666699999999999</v>
      </c>
    </row>
    <row r="239" spans="1:34" x14ac:dyDescent="0.25">
      <c r="A239" t="str">
        <f>_xll.ciqfunctions.udf.CIQ(B239,"IQ_COMPANY_NAME",A$1)</f>
        <v>Mitsubishi Corporation</v>
      </c>
      <c r="B239" s="3" t="s">
        <v>4</v>
      </c>
      <c r="C239" s="1" t="str">
        <f>_xll.ciqfunctions.udf.CIQ($B239, "IQ_INDUSTRY",$D239,,,, "USD")</f>
        <v>Trading Companies and Distributors</v>
      </c>
      <c r="D239" s="2" t="str">
        <f t="shared" si="2"/>
        <v>CQ32008</v>
      </c>
      <c r="E239" s="1">
        <f>_xll.ciqfunctions.udf.CIQ($B239, "IQ_TOTAL_REV", $D239,,,, "USD")</f>
        <v>18635.18188</v>
      </c>
      <c r="F239" s="1">
        <f>_xll.ciqfunctions.udf.CIQ($B239, "IQ_NI",$D239,,,,  "USD")</f>
        <v>1434.2295899999999</v>
      </c>
      <c r="G239" s="1">
        <f>_xll.ciqfunctions.udf.CIQ($B239, "IQ_CASH_EQUIV", $D239,,,,  "USD")</f>
        <v>9699.7165999999997</v>
      </c>
      <c r="H239" s="1">
        <f>_xll.ciqfunctions.udf.CIQ($B239, "IQ_CASH_ST_INVEST", $D239,,,,  "USD")</f>
        <v>10704.801949999999</v>
      </c>
      <c r="I239" s="1">
        <f>_xll.ciqfunctions.udf.CIQ($B239, "IQ_TOTAL_CA", $D239,,,,  "USD")</f>
        <v>63731.377990000001</v>
      </c>
      <c r="J239" s="1">
        <f>_xll.ciqfunctions.udf.CIQ($B239, "IQ_TOTAL_ASSETS",$D239,,,,  "USD")</f>
        <v>118739.91452000001</v>
      </c>
      <c r="K239" s="1">
        <f>_xll.ciqfunctions.udf.CIQ($B239, "IQ_TOTAL_CL", $D239,,,,  "USD")</f>
        <v>50563.202230000003</v>
      </c>
      <c r="L239" s="1">
        <f>_xll.ciqfunctions.udf.CIQ($B239, "IQ_TOTAL_LIAB", $D239,,,,  "USD")</f>
        <v>88430.641170000003</v>
      </c>
      <c r="M239" s="1">
        <f>_xll.ciqfunctions.udf.CIQ($B239, "IQ_PREF_EQUITY",$D239,,,,  "USD")</f>
        <v>0</v>
      </c>
      <c r="N239" s="1">
        <f>_xll.ciqfunctions.udf.CIQ($B239, "IQ_TOTAL_COMMON_EQUITY",$D239,,,,  "USD")</f>
        <v>27176.883620000001</v>
      </c>
      <c r="O239" s="1">
        <f>_xll.ciqfunctions.udf.CIQ($B239, "IQ_APIC", $D239,,,,  "USD")</f>
        <v>2464.3550399999999</v>
      </c>
      <c r="P239" s="1">
        <f>_xll.ciqfunctions.udf.CIQ($B239, "IQ_TOTAL_ASSETS", $D239,,,,  "USD")</f>
        <v>118739.91452000001</v>
      </c>
      <c r="Q239" s="1">
        <f>_xll.ciqfunctions.udf.CIQ($B239, "IQ_RE", $D239,,,,  "USD")</f>
        <v>23662.099330000001</v>
      </c>
      <c r="R239" s="1">
        <f>_xll.ciqfunctions.udf.CIQ($B239, "IQ_TOTAL_EQUITY", $D239,,,,  "USD")</f>
        <v>30309.273349999999</v>
      </c>
      <c r="S239" s="1">
        <f>_xll.ciqfunctions.udf.CIQ($B239, "IQ_TOTAL_OUTSTANDING_FILING_DATE", $D239,,,,  "USD")</f>
        <v>1695.8038799999999</v>
      </c>
      <c r="T239" s="1">
        <f>_xll.ciqfunctions.udf.CIQ($B239, "IQ_TOTAL_DEBT", $D239,,,,  "USD")</f>
        <v>45737.718869999997</v>
      </c>
      <c r="U239" s="1">
        <f>_xll.ciqfunctions.udf.CIQ($B239, "IQ_PREF_DIV_OTHER",$D239,,,,  "USD")</f>
        <v>0</v>
      </c>
      <c r="V239" s="1">
        <f>_xll.ciqfunctions.udf.CIQ($B239, "IQ_COGS",$D239,,,,  "USD")</f>
        <v>14663.27902</v>
      </c>
      <c r="W239" s="1">
        <f>_xll.ciqfunctions.udf.CIQ($B239, "IQ_AP",$D239,,,,  "USD")</f>
        <v>26352.230380000001</v>
      </c>
      <c r="X239" s="1">
        <f>_xll.ciqfunctions.udf.CIQ($B239, "IQ_AR", $D239,,,,  "USD")</f>
        <v>35204.301010000003</v>
      </c>
      <c r="Y239" s="1">
        <f>_xll.ciqfunctions.udf.CIQ($B239, "IQ_INVENTORY", $D239,,,,  "USD")</f>
        <v>11363.524450000001</v>
      </c>
      <c r="Z239">
        <f>_xll.ciqfunctions.udf.CIQ($B239, "IQ_SGA", $D239,,,,  "USD")</f>
        <v>2095.8863299999998</v>
      </c>
      <c r="AA239">
        <f>_xll.ciqfunctions.udf.CIQ($B239, "IQ_TOTAL_REV_1YR_ANN_GROWTH", $D239,,,,  "USD")</f>
        <v>34.093600000000002</v>
      </c>
      <c r="AB239">
        <f>_xll.ciqfunctions.udf.CIQ($B239, "IQ_DA", $D239,,,,  "USD")</f>
        <v>0</v>
      </c>
      <c r="AC239">
        <f>_xll.ciqfunctions.udf.CIQ($B239, "IQ_NET_INTEREST_EXP",$D239,,,,  "USD")</f>
        <v>224.35135</v>
      </c>
      <c r="AD239">
        <f>_xll.ciqfunctions.udf.CIQ($B239, "IQ_NET_WORKING_CAP",$D239,,,,  "USD")</f>
        <v>18144.965840000001</v>
      </c>
      <c r="AE239">
        <f>_xll.ciqfunctions.udf.CIQ($B239, "IQ_CAPEX",$D239,,,,  "USD")</f>
        <v>-2028.3894</v>
      </c>
      <c r="AF239" s="1" t="str">
        <f>_xll.ciqfunctions.udf.CIQ($B239, "IQ_CEO_NAME", $D239,,,,  "USD")</f>
        <v>Nakanishi, Katsuya</v>
      </c>
      <c r="AG239">
        <f>_xll.ciqfunctions.udf.CIQ($B239, "IQ_INC_TAX",$D239,,,,  "USD")</f>
        <v>807.28368</v>
      </c>
      <c r="AH239">
        <f>_xll.ciqfunctions.udf.CIQ($B239, "IQ_EFFECT_TAX_RATE",$D239,,,,  "USD")</f>
        <v>33.965499999999999</v>
      </c>
    </row>
    <row r="240" spans="1:34" x14ac:dyDescent="0.25">
      <c r="A240" t="str">
        <f>_xll.ciqfunctions.udf.CIQ(B240,"IQ_COMPANY_NAME",A$1)</f>
        <v>Mitsubishi Corporation</v>
      </c>
      <c r="B240" s="3" t="s">
        <v>4</v>
      </c>
      <c r="C240" s="1" t="str">
        <f>_xll.ciqfunctions.udf.CIQ($B240, "IQ_INDUSTRY",$D240,,,, "USD")</f>
        <v>Trading Companies and Distributors</v>
      </c>
      <c r="D240" s="2" t="str">
        <f t="shared" si="2"/>
        <v>CQ22008</v>
      </c>
      <c r="E240" s="1">
        <f>_xll.ciqfunctions.udf.CIQ($B240, "IQ_TOTAL_REV", $D240,,,, "USD")</f>
        <v>15929.620999999999</v>
      </c>
      <c r="F240" s="1">
        <f>_xll.ciqfunctions.udf.CIQ($B240, "IQ_NI",$D240,,,,  "USD")</f>
        <v>1292.30835</v>
      </c>
      <c r="G240" s="1">
        <f>_xll.ciqfunctions.udf.CIQ($B240, "IQ_CASH_EQUIV", $D240,,,,  "USD")</f>
        <v>8361.7065299999995</v>
      </c>
      <c r="H240" s="1">
        <f>_xll.ciqfunctions.udf.CIQ($B240, "IQ_CASH_ST_INVEST", $D240,,,,  "USD")</f>
        <v>9401.6574899999996</v>
      </c>
      <c r="I240" s="1">
        <f>_xll.ciqfunctions.udf.CIQ($B240, "IQ_TOTAL_CA", $D240,,,,  "USD")</f>
        <v>62690.402470000001</v>
      </c>
      <c r="J240" s="1">
        <f>_xll.ciqfunctions.udf.CIQ($B240, "IQ_TOTAL_ASSETS",$D240,,,,  "USD")</f>
        <v>118685.1621</v>
      </c>
      <c r="K240" s="1">
        <f>_xll.ciqfunctions.udf.CIQ($B240, "IQ_TOTAL_CL", $D240,,,,  "USD")</f>
        <v>49243.273930000003</v>
      </c>
      <c r="L240" s="1">
        <f>_xll.ciqfunctions.udf.CIQ($B240, "IQ_TOTAL_LIAB", $D240,,,,  "USD")</f>
        <v>86599.66605</v>
      </c>
      <c r="M240" s="1">
        <f>_xll.ciqfunctions.udf.CIQ($B240, "IQ_PREF_EQUITY",$D240,,,,  "USD")</f>
        <v>0</v>
      </c>
      <c r="N240" s="1">
        <f>_xll.ciqfunctions.udf.CIQ($B240, "IQ_TOTAL_COMMON_EQUITY",$D240,,,,  "USD")</f>
        <v>29018.64113</v>
      </c>
      <c r="O240" s="1">
        <f>_xll.ciqfunctions.udf.CIQ($B240, "IQ_APIC", $D240,,,,  "USD")</f>
        <v>2456.7094099999999</v>
      </c>
      <c r="P240" s="1">
        <f>_xll.ciqfunctions.udf.CIQ($B240, "IQ_TOTAL_ASSETS", $D240,,,,  "USD")</f>
        <v>118685.1621</v>
      </c>
      <c r="Q240" s="1">
        <f>_xll.ciqfunctions.udf.CIQ($B240, "IQ_RE", $D240,,,,  "USD")</f>
        <v>22193.32</v>
      </c>
      <c r="R240" s="1">
        <f>_xll.ciqfunctions.udf.CIQ($B240, "IQ_TOTAL_EQUITY", $D240,,,,  "USD")</f>
        <v>32085.496050000002</v>
      </c>
      <c r="S240" s="1">
        <f>_xll.ciqfunctions.udf.CIQ($B240, "IQ_TOTAL_OUTSTANDING_FILING_DATE", $D240,,,,  "USD")</f>
        <v>1642.3960999999999</v>
      </c>
      <c r="T240" s="1">
        <f>_xll.ciqfunctions.udf.CIQ($B240, "IQ_TOTAL_DEBT", $D240,,,,  "USD")</f>
        <v>42756.599099999999</v>
      </c>
      <c r="U240" s="1">
        <f>_xll.ciqfunctions.udf.CIQ($B240, "IQ_PREF_DIV_OTHER",$D240,,,,  "USD")</f>
        <v>0</v>
      </c>
      <c r="V240" s="1">
        <f>_xll.ciqfunctions.udf.CIQ($B240, "IQ_COGS",$D240,,,,  "USD")</f>
        <v>12761.791090000001</v>
      </c>
      <c r="W240" s="1">
        <f>_xll.ciqfunctions.udf.CIQ($B240, "IQ_AP",$D240,,,,  "USD")</f>
        <v>29408.090499999998</v>
      </c>
      <c r="X240" s="1">
        <f>_xll.ciqfunctions.udf.CIQ($B240, "IQ_AR", $D240,,,,  "USD")</f>
        <v>37441.305690000001</v>
      </c>
      <c r="Y240" s="1">
        <f>_xll.ciqfunctions.udf.CIQ($B240, "IQ_INVENTORY", $D240,,,,  "USD")</f>
        <v>11407.262409999999</v>
      </c>
      <c r="Z240">
        <f>_xll.ciqfunctions.udf.CIQ($B240, "IQ_SGA", $D240,,,,  "USD")</f>
        <v>2096.8771099999999</v>
      </c>
      <c r="AA240">
        <f>_xll.ciqfunctions.udf.CIQ($B240, "IQ_TOTAL_REV_1YR_ANN_GROWTH", $D240,,,,  "USD")</f>
        <v>26.423500000000001</v>
      </c>
      <c r="AB240">
        <f>_xll.ciqfunctions.udf.CIQ($B240, "IQ_DA", $D240,,,,  "USD")</f>
        <v>0</v>
      </c>
      <c r="AC240">
        <f>_xll.ciqfunctions.udf.CIQ($B240, "IQ_NET_INTEREST_EXP",$D240,,,,  "USD")</f>
        <v>473.69409999999999</v>
      </c>
      <c r="AD240">
        <f>_xll.ciqfunctions.udf.CIQ($B240, "IQ_NET_WORKING_CAP",$D240,,,,  "USD")</f>
        <v>17550.062730000001</v>
      </c>
      <c r="AE240">
        <f>_xll.ciqfunctions.udf.CIQ($B240, "IQ_CAPEX",$D240,,,,  "USD")</f>
        <v>-618.01137000000006</v>
      </c>
      <c r="AF240" s="1" t="str">
        <f>_xll.ciqfunctions.udf.CIQ($B240, "IQ_CEO_NAME", $D240,,,,  "USD")</f>
        <v>Nakanishi, Katsuya</v>
      </c>
      <c r="AG240">
        <f>_xll.ciqfunctions.udf.CIQ($B240, "IQ_INC_TAX",$D240,,,,  "USD")</f>
        <v>604.48397999999997</v>
      </c>
      <c r="AH240">
        <f>_xll.ciqfunctions.udf.CIQ($B240, "IQ_EFFECT_TAX_RATE",$D240,,,,  "USD")</f>
        <v>29.7287</v>
      </c>
    </row>
    <row r="241" spans="1:34" x14ac:dyDescent="0.25">
      <c r="A241" t="str">
        <f>_xll.ciqfunctions.udf.CIQ(B241,"IQ_COMPANY_NAME",A$1)</f>
        <v>Mitsubishi Corporation</v>
      </c>
      <c r="B241" s="3" t="s">
        <v>4</v>
      </c>
      <c r="C241" s="1" t="str">
        <f>_xll.ciqfunctions.udf.CIQ($B241, "IQ_INDUSTRY",$D241,,,, "USD")</f>
        <v>Trading Companies and Distributors</v>
      </c>
      <c r="D241" s="2" t="str">
        <f t="shared" si="2"/>
        <v>CQ12008</v>
      </c>
      <c r="E241" s="1">
        <f>_xll.ciqfunctions.udf.CIQ($B241, "IQ_TOTAL_REV", $D241,,,, "USD")</f>
        <v>0</v>
      </c>
      <c r="F241" s="1">
        <f>_xll.ciqfunctions.udf.CIQ($B241, "IQ_NI",$D241,,,,  "USD")</f>
        <v>0</v>
      </c>
      <c r="G241" s="1">
        <f>_xll.ciqfunctions.udf.CIQ($B241, "IQ_CASH_EQUIV", $D241,,,,  "USD")</f>
        <v>7522.7194099999997</v>
      </c>
      <c r="H241" s="1">
        <f>_xll.ciqfunctions.udf.CIQ($B241, "IQ_CASH_ST_INVEST", $D241,,,,  "USD")</f>
        <v>8519.5804200000002</v>
      </c>
      <c r="I241" s="1">
        <f>_xll.ciqfunctions.udf.CIQ($B241, "IQ_TOTAL_CA", $D241,,,,  "USD")</f>
        <v>61088.048159999998</v>
      </c>
      <c r="J241" s="1">
        <f>_xll.ciqfunctions.udf.CIQ($B241, "IQ_TOTAL_ASSETS",$D241,,,,  "USD")</f>
        <v>117840.24935</v>
      </c>
      <c r="K241" s="1">
        <f>_xll.ciqfunctions.udf.CIQ($B241, "IQ_TOTAL_CL", $D241,,,,  "USD")</f>
        <v>46739.766210000002</v>
      </c>
      <c r="L241" s="1">
        <f>_xll.ciqfunctions.udf.CIQ($B241, "IQ_TOTAL_LIAB", $D241,,,,  "USD")</f>
        <v>85668.340880000003</v>
      </c>
      <c r="M241" s="1">
        <f>_xll.ciqfunctions.udf.CIQ($B241, "IQ_PREF_EQUITY",$D241,,,,  "USD")</f>
        <v>0</v>
      </c>
      <c r="N241" s="1">
        <f>_xll.ciqfunctions.udf.CIQ($B241, "IQ_TOTAL_COMMON_EQUITY",$D241,,,,  "USD")</f>
        <v>28817.227790000001</v>
      </c>
      <c r="O241" s="1">
        <f>_xll.ciqfunctions.udf.CIQ($B241, "IQ_APIC", $D241,,,,  "USD")</f>
        <v>2603.1288</v>
      </c>
      <c r="P241" s="1">
        <f>_xll.ciqfunctions.udf.CIQ($B241, "IQ_TOTAL_ASSETS", $D241,,,,  "USD")</f>
        <v>117840.24935</v>
      </c>
      <c r="Q241" s="1">
        <f>_xll.ciqfunctions.udf.CIQ($B241, "IQ_RE", $D241,,,,  "USD")</f>
        <v>22744.721420000002</v>
      </c>
      <c r="R241" s="1">
        <f>_xll.ciqfunctions.udf.CIQ($B241, "IQ_TOTAL_EQUITY", $D241,,,,  "USD")</f>
        <v>32171.908479999998</v>
      </c>
      <c r="S241" s="1">
        <f>_xll.ciqfunctions.udf.CIQ($B241, "IQ_TOTAL_OUTSTANDING_FILING_DATE", $D241,,,,  "USD")</f>
        <v>1641.20316</v>
      </c>
      <c r="T241" s="1">
        <f>_xll.ciqfunctions.udf.CIQ($B241, "IQ_TOTAL_DEBT", $D241,,,,  "USD")</f>
        <v>42361.217539999998</v>
      </c>
      <c r="U241" s="1">
        <f>_xll.ciqfunctions.udf.CIQ($B241, "IQ_PREF_DIV_OTHER",$D241,,,,  "USD")</f>
        <v>0</v>
      </c>
      <c r="V241" s="1">
        <f>_xll.ciqfunctions.udf.CIQ($B241, "IQ_COGS",$D241,,,,  "USD")</f>
        <v>0</v>
      </c>
      <c r="W241" s="1">
        <f>_xll.ciqfunctions.udf.CIQ($B241, "IQ_AP",$D241,,,,  "USD")</f>
        <v>28397.240849999998</v>
      </c>
      <c r="X241" s="1">
        <f>_xll.ciqfunctions.udf.CIQ($B241, "IQ_AR", $D241,,,,  "USD")</f>
        <v>37347.268020000003</v>
      </c>
      <c r="Y241" s="1">
        <f>_xll.ciqfunctions.udf.CIQ($B241, "IQ_INVENTORY", $D241,,,,  "USD")</f>
        <v>10786.37067</v>
      </c>
      <c r="Z241">
        <f>_xll.ciqfunctions.udf.CIQ($B241, "IQ_SGA", $D241,,,,  "USD")</f>
        <v>0</v>
      </c>
      <c r="AA241">
        <f>_xll.ciqfunctions.udf.CIQ($B241, "IQ_TOTAL_REV_1YR_ANN_GROWTH", $D241,,,,  "USD")</f>
        <v>0</v>
      </c>
      <c r="AB241">
        <f>_xll.ciqfunctions.udf.CIQ($B241, "IQ_DA", $D241,,,,  "USD")</f>
        <v>0</v>
      </c>
      <c r="AC241">
        <f>_xll.ciqfunctions.udf.CIQ($B241, "IQ_NET_INTEREST_EXP",$D241,,,,  "USD")</f>
        <v>0</v>
      </c>
      <c r="AD241">
        <f>_xll.ciqfunctions.udf.CIQ($B241, "IQ_NET_WORKING_CAP",$D241,,,,  "USD")</f>
        <v>17133.228920000001</v>
      </c>
      <c r="AE241">
        <f>_xll.ciqfunctions.udf.CIQ($B241, "IQ_CAPEX",$D241,,,,  "USD")</f>
        <v>0</v>
      </c>
      <c r="AF241" s="1" t="str">
        <f>_xll.ciqfunctions.udf.CIQ($B241, "IQ_CEO_NAME", $D241,,,,  "USD")</f>
        <v>Nakanishi, Katsuya</v>
      </c>
      <c r="AG241">
        <f>_xll.ciqfunctions.udf.CIQ($B241, "IQ_INC_TAX",$D241,,,,  "USD")</f>
        <v>0</v>
      </c>
      <c r="AH241">
        <f>_xll.ciqfunctions.udf.CIQ($B241, "IQ_EFFECT_TAX_RATE",$D241,,,,  "USD")</f>
        <v>0</v>
      </c>
    </row>
    <row r="242" spans="1:34" x14ac:dyDescent="0.25">
      <c r="A242" t="str">
        <f>_xll.ciqfunctions.udf.CIQ(B242,"IQ_COMPANY_NAME",A$1)</f>
        <v>Hyundai Motor Company</v>
      </c>
      <c r="B242" s="3" t="s">
        <v>3</v>
      </c>
      <c r="C242" s="1" t="str">
        <f>_xll.ciqfunctions.udf.CIQ($B242, "IQ_INDUSTRY",$D242,,,, "USD")</f>
        <v>Automobiles</v>
      </c>
      <c r="D242" s="2" t="str">
        <f t="shared" si="2"/>
        <v>CQ42022</v>
      </c>
      <c r="E242" s="1">
        <f>_xll.ciqfunctions.udf.CIQ($B242, "IQ_TOTAL_REV", $D242,,,, "USD")</f>
        <v>30632.410309999999</v>
      </c>
      <c r="F242" s="1">
        <f>_xll.ciqfunctions.udf.CIQ($B242, "IQ_NI",$D242,,,,  "USD")</f>
        <v>1355.23242</v>
      </c>
      <c r="G242" s="1">
        <f>_xll.ciqfunctions.udf.CIQ($B242, "IQ_CASH_EQUIV", $D242,,,,  "USD")</f>
        <v>16590.89632</v>
      </c>
      <c r="H242" s="1">
        <f>_xll.ciqfunctions.udf.CIQ($B242, "IQ_CASH_ST_INVEST", $D242,,,,  "USD")</f>
        <v>25532.976920000001</v>
      </c>
      <c r="I242" s="1">
        <f>_xll.ciqfunctions.udf.CIQ($B242, "IQ_TOTAL_CA", $D242,,,,  "USD")</f>
        <v>76644.797930000001</v>
      </c>
      <c r="J242" s="1">
        <f>_xll.ciqfunctions.udf.CIQ($B242, "IQ_TOTAL_ASSETS",$D242,,,,  "USD")</f>
        <v>203355.92034000001</v>
      </c>
      <c r="K242" s="1">
        <f>_xll.ciqfunctions.udf.CIQ($B242, "IQ_TOTAL_CL", $D242,,,,  "USD")</f>
        <v>59029.798840000003</v>
      </c>
      <c r="L242" s="1">
        <f>_xll.ciqfunctions.udf.CIQ($B242, "IQ_TOTAL_LIAB", $D242,,,,  "USD")</f>
        <v>131078.71452000001</v>
      </c>
      <c r="M242" s="1">
        <f>_xll.ciqfunctions.udf.CIQ($B242, "IQ_PREF_EQUITY",$D242,,,,  "USD")</f>
        <v>163.37415999999999</v>
      </c>
      <c r="N242" s="1">
        <f>_xll.ciqfunctions.udf.CIQ($B242, "IQ_TOTAL_COMMON_EQUITY",$D242,,,,  "USD")</f>
        <v>65317.402540000003</v>
      </c>
      <c r="O242" s="1">
        <f>_xll.ciqfunctions.udf.CIQ($B242, "IQ_APIC", $D242,,,,  "USD")</f>
        <v>3372.5102499999998</v>
      </c>
      <c r="P242" s="1">
        <f>_xll.ciqfunctions.udf.CIQ($B242, "IQ_TOTAL_ASSETS", $D242,,,,  "USD")</f>
        <v>203355.92034000001</v>
      </c>
      <c r="Q242" s="1">
        <f>_xll.ciqfunctions.udf.CIQ($B242, "IQ_RE", $D242,,,,  "USD")</f>
        <v>63575.825420000001</v>
      </c>
      <c r="R242" s="1">
        <f>_xll.ciqfunctions.udf.CIQ($B242, "IQ_TOTAL_EQUITY", $D242,,,,  "USD")</f>
        <v>72277.205830000006</v>
      </c>
      <c r="S242" s="1">
        <f>_xll.ciqfunctions.udf.CIQ($B242, "IQ_TOTAL_OUTSTANDING_FILING_DATE", $D242,,,,  "USD")</f>
        <v>224.18559999999999</v>
      </c>
      <c r="T242" s="1">
        <f>_xll.ciqfunctions.udf.CIQ($B242, "IQ_TOTAL_DEBT", $D242,,,,  "USD")</f>
        <v>90088.830239999996</v>
      </c>
      <c r="U242" s="1">
        <f>_xll.ciqfunctions.udf.CIQ($B242, "IQ_PREF_DIV_OTHER",$D242,,,,  "USD")</f>
        <v>189.97461999999999</v>
      </c>
      <c r="V242" s="1">
        <f>_xll.ciqfunctions.udf.CIQ($B242, "IQ_COGS",$D242,,,,  "USD")</f>
        <v>24440.228080000001</v>
      </c>
      <c r="W242" s="1">
        <f>_xll.ciqfunctions.udf.CIQ($B242, "IQ_AP",$D242,,,,  "USD")</f>
        <v>8585.3834100000004</v>
      </c>
      <c r="X242" s="1">
        <f>_xll.ciqfunctions.udf.CIQ($B242, "IQ_AR", $D242,,,,  "USD")</f>
        <v>4526.79486</v>
      </c>
      <c r="Y242" s="1">
        <f>_xll.ciqfunctions.udf.CIQ($B242, "IQ_INVENTORY", $D242,,,,  "USD")</f>
        <v>11363.78902</v>
      </c>
      <c r="Z242">
        <f>_xll.ciqfunctions.udf.CIQ($B242, "IQ_SGA", $D242,,,,  "USD")</f>
        <v>3050.8247000000001</v>
      </c>
      <c r="AA242">
        <f>_xll.ciqfunctions.udf.CIQ($B242, "IQ_TOTAL_REV_1YR_ANN_GROWTH", $D242,,,,  "USD")</f>
        <v>0</v>
      </c>
      <c r="AB242">
        <f>_xll.ciqfunctions.udf.CIQ($B242, "IQ_DA", $D242,,,,  "USD")</f>
        <v>0</v>
      </c>
      <c r="AC242">
        <f>_xll.ciqfunctions.udf.CIQ($B242, "IQ_NET_INTEREST_EXP",$D242,,,,  "USD")</f>
        <v>31.344370000000001</v>
      </c>
      <c r="AD242">
        <f>_xll.ciqfunctions.udf.CIQ($B242, "IQ_NET_WORKING_CAP",$D242,,,,  "USD")</f>
        <v>21777.763009999999</v>
      </c>
      <c r="AE242">
        <f>_xll.ciqfunctions.udf.CIQ($B242, "IQ_CAPEX",$D242,,,,  "USD")</f>
        <v>-1117.4425100000001</v>
      </c>
      <c r="AF242" s="1" t="str">
        <f>_xll.ciqfunctions.udf.CIQ($B242, "IQ_CEO_NAME", $D242,,,,  "USD")</f>
        <v>Chang, Jae Hoon</v>
      </c>
      <c r="AG242">
        <f>_xll.ciqfunctions.udf.CIQ($B242, "IQ_INC_TAX",$D242,,,,  "USD")</f>
        <v>817.93713000000002</v>
      </c>
      <c r="AH242">
        <f>_xll.ciqfunctions.udf.CIQ($B242, "IQ_EFFECT_TAX_RATE",$D242,,,,  "USD")</f>
        <v>0</v>
      </c>
    </row>
    <row r="243" spans="1:34" x14ac:dyDescent="0.25">
      <c r="A243" t="str">
        <f>_xll.ciqfunctions.udf.CIQ(B243,"IQ_COMPANY_NAME",A$1)</f>
        <v>Hyundai Motor Company</v>
      </c>
      <c r="B243" s="3" t="s">
        <v>3</v>
      </c>
      <c r="C243" s="1" t="str">
        <f>_xll.ciqfunctions.udf.CIQ($B243, "IQ_INDUSTRY",$D243,,,, "USD")</f>
        <v>Automobiles</v>
      </c>
      <c r="D243" s="2" t="str">
        <f t="shared" si="2"/>
        <v>CQ32022</v>
      </c>
      <c r="E243" s="1">
        <f>_xll.ciqfunctions.udf.CIQ($B243, "IQ_TOTAL_REV", $D243,,,, "USD")</f>
        <v>26257.277999999998</v>
      </c>
      <c r="F243" s="1">
        <f>_xll.ciqfunctions.udf.CIQ($B243, "IQ_NI",$D243,,,,  "USD")</f>
        <v>885.53711999999996</v>
      </c>
      <c r="G243" s="1">
        <f>_xll.ciqfunctions.udf.CIQ($B243, "IQ_CASH_EQUIV", $D243,,,,  "USD")</f>
        <v>13638.20528</v>
      </c>
      <c r="H243" s="1">
        <f>_xll.ciqfunctions.udf.CIQ($B243, "IQ_CASH_ST_INVEST", $D243,,,,  "USD")</f>
        <v>24047.740549999999</v>
      </c>
      <c r="I243" s="1">
        <f>_xll.ciqfunctions.udf.CIQ($B243, "IQ_TOTAL_CA", $D243,,,,  "USD")</f>
        <v>42898.845430000001</v>
      </c>
      <c r="J243" s="1">
        <f>_xll.ciqfunctions.udf.CIQ($B243, "IQ_TOTAL_ASSETS",$D243,,,,  "USD")</f>
        <v>186467.19451999999</v>
      </c>
      <c r="K243" s="1">
        <f>_xll.ciqfunctions.udf.CIQ($B243, "IQ_TOTAL_CL", $D243,,,,  "USD")</f>
        <v>53722.703220000003</v>
      </c>
      <c r="L243" s="1">
        <f>_xll.ciqfunctions.udf.CIQ($B243, "IQ_TOTAL_LIAB", $D243,,,,  "USD")</f>
        <v>121771.70311</v>
      </c>
      <c r="M243" s="1">
        <f>_xll.ciqfunctions.udf.CIQ($B243, "IQ_PREF_EQUITY",$D243,,,,  "USD")</f>
        <v>230.50910999999999</v>
      </c>
      <c r="N243" s="1">
        <f>_xll.ciqfunctions.udf.CIQ($B243, "IQ_TOTAL_COMMON_EQUITY",$D243,,,,  "USD")</f>
        <v>58409.777479999997</v>
      </c>
      <c r="O243" s="1">
        <f>_xll.ciqfunctions.udf.CIQ($B243, "IQ_APIC", $D243,,,,  "USD")</f>
        <v>2917.0940300000002</v>
      </c>
      <c r="P243" s="1">
        <f>_xll.ciqfunctions.udf.CIQ($B243, "IQ_TOTAL_ASSETS", $D243,,,,  "USD")</f>
        <v>186467.19451999999</v>
      </c>
      <c r="Q243" s="1">
        <f>_xll.ciqfunctions.udf.CIQ($B243, "IQ_RE", $D243,,,,  "USD")</f>
        <v>54187.74512</v>
      </c>
      <c r="R243" s="1">
        <f>_xll.ciqfunctions.udf.CIQ($B243, "IQ_TOTAL_EQUITY", $D243,,,,  "USD")</f>
        <v>64695.491410000002</v>
      </c>
      <c r="S243" s="1">
        <f>_xll.ciqfunctions.udf.CIQ($B243, "IQ_TOTAL_OUTSTANDING_FILING_DATE", $D243,,,,  "USD")</f>
        <v>222.90837999999999</v>
      </c>
      <c r="T243" s="1">
        <f>_xll.ciqfunctions.udf.CIQ($B243, "IQ_TOTAL_DEBT", $D243,,,,  "USD")</f>
        <v>85653.176890000002</v>
      </c>
      <c r="U243" s="1">
        <f>_xll.ciqfunctions.udf.CIQ($B243, "IQ_PREF_DIV_OTHER",$D243,,,,  "USD")</f>
        <v>126.93179000000001</v>
      </c>
      <c r="V243" s="1">
        <f>_xll.ciqfunctions.udf.CIQ($B243, "IQ_COGS",$D243,,,,  "USD")</f>
        <v>21133.884679999999</v>
      </c>
      <c r="W243" s="1">
        <f>_xll.ciqfunctions.udf.CIQ($B243, "IQ_AP",$D243,,,,  "USD")</f>
        <v>7660.0471299999999</v>
      </c>
      <c r="X243" s="1">
        <f>_xll.ciqfunctions.udf.CIQ($B243, "IQ_AR", $D243,,,,  "USD")</f>
        <v>4287.59645</v>
      </c>
      <c r="Y243" s="1">
        <f>_xll.ciqfunctions.udf.CIQ($B243, "IQ_INVENTORY", $D243,,,,  "USD")</f>
        <v>10266.865320000001</v>
      </c>
      <c r="Z243">
        <f>_xll.ciqfunctions.udf.CIQ($B243, "IQ_SGA", $D243,,,,  "USD")</f>
        <v>3741.1401900000001</v>
      </c>
      <c r="AA243">
        <f>_xll.ciqfunctions.udf.CIQ($B243, "IQ_TOTAL_REV_1YR_ANN_GROWTH", $D243,,,,  "USD")</f>
        <v>30.616800000000001</v>
      </c>
      <c r="AB243">
        <f>_xll.ciqfunctions.udf.CIQ($B243, "IQ_DA", $D243,,,,  "USD")</f>
        <v>0</v>
      </c>
      <c r="AC243">
        <f>_xll.ciqfunctions.udf.CIQ($B243, "IQ_NET_INTEREST_EXP",$D243,,,,  "USD")</f>
        <v>25.506270000000001</v>
      </c>
      <c r="AD243">
        <f>_xll.ciqfunctions.udf.CIQ($B243, "IQ_NET_WORKING_CAP",$D243,,,,  "USD")</f>
        <v>-6814.8839799999996</v>
      </c>
      <c r="AE243">
        <f>_xll.ciqfunctions.udf.CIQ($B243, "IQ_CAPEX",$D243,,,,  "USD")</f>
        <v>-533.02659000000006</v>
      </c>
      <c r="AF243" s="1" t="str">
        <f>_xll.ciqfunctions.udf.CIQ($B243, "IQ_CEO_NAME", $D243,,,,  "USD")</f>
        <v>Chang, Jae Hoon</v>
      </c>
      <c r="AG243">
        <f>_xll.ciqfunctions.udf.CIQ($B243, "IQ_INC_TAX",$D243,,,,  "USD")</f>
        <v>439.06835000000001</v>
      </c>
      <c r="AH243">
        <f>_xll.ciqfunctions.udf.CIQ($B243, "IQ_EFFECT_TAX_RATE",$D243,,,,  "USD")</f>
        <v>30.876799999999999</v>
      </c>
    </row>
    <row r="244" spans="1:34" x14ac:dyDescent="0.25">
      <c r="A244" t="str">
        <f>_xll.ciqfunctions.udf.CIQ(B244,"IQ_COMPANY_NAME",A$1)</f>
        <v>Hyundai Motor Company</v>
      </c>
      <c r="B244" s="3" t="s">
        <v>3</v>
      </c>
      <c r="C244" s="1" t="str">
        <f>_xll.ciqfunctions.udf.CIQ($B244, "IQ_INDUSTRY",$D244,,,, "USD")</f>
        <v>Automobiles</v>
      </c>
      <c r="D244" s="2" t="str">
        <f t="shared" si="2"/>
        <v>CQ22022</v>
      </c>
      <c r="E244" s="1">
        <f>_xll.ciqfunctions.udf.CIQ($B244, "IQ_TOTAL_REV", $D244,,,, "USD")</f>
        <v>27785.835729999999</v>
      </c>
      <c r="F244" s="1">
        <f>_xll.ciqfunctions.udf.CIQ($B244, "IQ_NI",$D244,,,,  "USD")</f>
        <v>2163.79502</v>
      </c>
      <c r="G244" s="1">
        <f>_xll.ciqfunctions.udf.CIQ($B244, "IQ_CASH_EQUIV", $D244,,,,  "USD")</f>
        <v>12449.156269999999</v>
      </c>
      <c r="H244" s="1">
        <f>_xll.ciqfunctions.udf.CIQ($B244, "IQ_CASH_ST_INVEST", $D244,,,,  "USD")</f>
        <v>25886.031610000002</v>
      </c>
      <c r="I244" s="1">
        <f>_xll.ciqfunctions.udf.CIQ($B244, "IQ_TOTAL_CA", $D244,,,,  "USD")</f>
        <v>45065.243150000002</v>
      </c>
      <c r="J244" s="1">
        <f>_xll.ciqfunctions.udf.CIQ($B244, "IQ_TOTAL_ASSETS",$D244,,,,  "USD")</f>
        <v>194043.57188999999</v>
      </c>
      <c r="K244" s="1">
        <f>_xll.ciqfunctions.udf.CIQ($B244, "IQ_TOTAL_CL", $D244,,,,  "USD")</f>
        <v>55387.596709999998</v>
      </c>
      <c r="L244" s="1">
        <f>_xll.ciqfunctions.udf.CIQ($B244, "IQ_TOTAL_LIAB", $D244,,,,  "USD")</f>
        <v>125391.32543</v>
      </c>
      <c r="M244" s="1">
        <f>_xll.ciqfunctions.udf.CIQ($B244, "IQ_PREF_EQUITY",$D244,,,,  "USD")</f>
        <v>255.48455000000001</v>
      </c>
      <c r="N244" s="1">
        <f>_xll.ciqfunctions.udf.CIQ($B244, "IQ_TOTAL_COMMON_EQUITY",$D244,,,,  "USD")</f>
        <v>61923.79737</v>
      </c>
      <c r="O244" s="1">
        <f>_xll.ciqfunctions.udf.CIQ($B244, "IQ_APIC", $D244,,,,  "USD")</f>
        <v>3141.55285</v>
      </c>
      <c r="P244" s="1">
        <f>_xll.ciqfunctions.udf.CIQ($B244, "IQ_TOTAL_ASSETS", $D244,,,,  "USD")</f>
        <v>194043.57188999999</v>
      </c>
      <c r="Q244" s="1">
        <f>_xll.ciqfunctions.udf.CIQ($B244, "IQ_RE", $D244,,,,  "USD")</f>
        <v>59118.492700000003</v>
      </c>
      <c r="R244" s="1">
        <f>_xll.ciqfunctions.udf.CIQ($B244, "IQ_TOTAL_EQUITY", $D244,,,,  "USD")</f>
        <v>68652.246459999995</v>
      </c>
      <c r="S244" s="1">
        <f>_xll.ciqfunctions.udf.CIQ($B244, "IQ_TOTAL_OUTSTANDING_FILING_DATE", $D244,,,,  "USD")</f>
        <v>198.76526999999999</v>
      </c>
      <c r="T244" s="1">
        <f>_xll.ciqfunctions.udf.CIQ($B244, "IQ_TOTAL_DEBT", $D244,,,,  "USD")</f>
        <v>89281.613440000001</v>
      </c>
      <c r="U244" s="1">
        <f>_xll.ciqfunctions.udf.CIQ($B244, "IQ_PREF_DIV_OTHER",$D244,,,,  "USD")</f>
        <v>312.13</v>
      </c>
      <c r="V244" s="1">
        <f>_xll.ciqfunctions.udf.CIQ($B244, "IQ_COGS",$D244,,,,  "USD")</f>
        <v>22074.05169</v>
      </c>
      <c r="W244" s="1">
        <f>_xll.ciqfunctions.udf.CIQ($B244, "IQ_AP",$D244,,,,  "USD")</f>
        <v>7855.9436800000003</v>
      </c>
      <c r="X244" s="1">
        <f>_xll.ciqfunctions.udf.CIQ($B244, "IQ_AR", $D244,,,,  "USD")</f>
        <v>4259.4396800000004</v>
      </c>
      <c r="Y244" s="1">
        <f>_xll.ciqfunctions.udf.CIQ($B244, "IQ_INVENTORY", $D244,,,,  "USD")</f>
        <v>10541.72183</v>
      </c>
      <c r="Z244">
        <f>_xll.ciqfunctions.udf.CIQ($B244, "IQ_SGA", $D244,,,,  "USD")</f>
        <v>3110.4094700000001</v>
      </c>
      <c r="AA244">
        <f>_xll.ciqfunctions.udf.CIQ($B244, "IQ_TOTAL_REV_1YR_ANN_GROWTH", $D244,,,,  "USD")</f>
        <v>18.709399999999999</v>
      </c>
      <c r="AB244">
        <f>_xll.ciqfunctions.udf.CIQ($B244, "IQ_DA", $D244,,,,  "USD")</f>
        <v>0</v>
      </c>
      <c r="AC244">
        <f>_xll.ciqfunctions.udf.CIQ($B244, "IQ_NET_INTEREST_EXP",$D244,,,,  "USD")</f>
        <v>14.24569</v>
      </c>
      <c r="AD244">
        <f>_xll.ciqfunctions.udf.CIQ($B244, "IQ_NET_WORKING_CAP",$D244,,,,  "USD")</f>
        <v>-6638.1865399999997</v>
      </c>
      <c r="AE244">
        <f>_xll.ciqfunctions.udf.CIQ($B244, "IQ_CAPEX",$D244,,,,  "USD")</f>
        <v>-516.31249000000003</v>
      </c>
      <c r="AF244" s="1" t="str">
        <f>_xll.ciqfunctions.udf.CIQ($B244, "IQ_CEO_NAME", $D244,,,,  "USD")</f>
        <v>Chang, Jae Hoon</v>
      </c>
      <c r="AG244">
        <f>_xll.ciqfunctions.udf.CIQ($B244, "IQ_INC_TAX",$D244,,,,  "USD")</f>
        <v>620.49964</v>
      </c>
      <c r="AH244">
        <f>_xll.ciqfunctions.udf.CIQ($B244, "IQ_EFFECT_TAX_RATE",$D244,,,,  "USD")</f>
        <v>20.673200000000001</v>
      </c>
    </row>
    <row r="245" spans="1:34" x14ac:dyDescent="0.25">
      <c r="A245" t="str">
        <f>_xll.ciqfunctions.udf.CIQ(B245,"IQ_COMPANY_NAME",A$1)</f>
        <v>Hyundai Motor Company</v>
      </c>
      <c r="B245" s="3" t="s">
        <v>3</v>
      </c>
      <c r="C245" s="1" t="str">
        <f>_xll.ciqfunctions.udf.CIQ($B245, "IQ_INDUSTRY",$D245,,,, "USD")</f>
        <v>Automobiles</v>
      </c>
      <c r="D245" s="2" t="str">
        <f t="shared" si="2"/>
        <v>CQ12022</v>
      </c>
      <c r="E245" s="1">
        <f>_xll.ciqfunctions.udf.CIQ($B245, "IQ_TOTAL_REV", $D245,,,, "USD")</f>
        <v>24942.629540000002</v>
      </c>
      <c r="F245" s="1">
        <f>_xll.ciqfunctions.udf.CIQ($B245, "IQ_NI",$D245,,,,  "USD")</f>
        <v>1304.75217</v>
      </c>
      <c r="G245" s="1">
        <f>_xll.ciqfunctions.udf.CIQ($B245, "IQ_CASH_EQUIV", $D245,,,,  "USD")</f>
        <v>11649.54882</v>
      </c>
      <c r="H245" s="1">
        <f>_xll.ciqfunctions.udf.CIQ($B245, "IQ_CASH_ST_INVEST", $D245,,,,  "USD")</f>
        <v>25381.121930000001</v>
      </c>
      <c r="I245" s="1">
        <f>_xll.ciqfunctions.udf.CIQ($B245, "IQ_TOTAL_CA", $D245,,,,  "USD")</f>
        <v>44102.226439999999</v>
      </c>
      <c r="J245" s="1">
        <f>_xll.ciqfunctions.udf.CIQ($B245, "IQ_TOTAL_ASSETS",$D245,,,,  "USD")</f>
        <v>195111.91654000001</v>
      </c>
      <c r="K245" s="1">
        <f>_xll.ciqfunctions.udf.CIQ($B245, "IQ_TOTAL_CL", $D245,,,,  "USD")</f>
        <v>52921.500110000001</v>
      </c>
      <c r="L245" s="1">
        <f>_xll.ciqfunctions.udf.CIQ($B245, "IQ_TOTAL_LIAB", $D245,,,,  "USD")</f>
        <v>126366.80776</v>
      </c>
      <c r="M245" s="1">
        <f>_xll.ciqfunctions.udf.CIQ($B245, "IQ_PREF_EQUITY",$D245,,,,  "USD")</f>
        <v>272.49752000000001</v>
      </c>
      <c r="N245" s="1">
        <f>_xll.ciqfunctions.udf.CIQ($B245, "IQ_TOTAL_COMMON_EQUITY",$D245,,,,  "USD")</f>
        <v>62045.033089999997</v>
      </c>
      <c r="O245" s="1">
        <f>_xll.ciqfunctions.udf.CIQ($B245, "IQ_APIC", $D245,,,,  "USD")</f>
        <v>3350.752</v>
      </c>
      <c r="P245" s="1">
        <f>_xll.ciqfunctions.udf.CIQ($B245, "IQ_TOTAL_ASSETS", $D245,,,,  "USD")</f>
        <v>195111.91654000001</v>
      </c>
      <c r="Q245" s="1">
        <f>_xll.ciqfunctions.udf.CIQ($B245, "IQ_RE", $D245,,,,  "USD")</f>
        <v>60715.863149999997</v>
      </c>
      <c r="R245" s="1">
        <f>_xll.ciqfunctions.udf.CIQ($B245, "IQ_TOTAL_EQUITY", $D245,,,,  "USD")</f>
        <v>68745.108779999995</v>
      </c>
      <c r="S245" s="1">
        <f>_xll.ciqfunctions.udf.CIQ($B245, "IQ_TOTAL_OUTSTANDING_FILING_DATE", $D245,,,,  "USD")</f>
        <v>198.76526999999999</v>
      </c>
      <c r="T245" s="1">
        <f>_xll.ciqfunctions.udf.CIQ($B245, "IQ_TOTAL_DEBT", $D245,,,,  "USD")</f>
        <v>90290.53486</v>
      </c>
      <c r="U245" s="1">
        <f>_xll.ciqfunctions.udf.CIQ($B245, "IQ_PREF_DIV_OTHER",$D245,,,,  "USD")</f>
        <v>188.47310999999999</v>
      </c>
      <c r="V245" s="1">
        <f>_xll.ciqfunctions.udf.CIQ($B245, "IQ_COGS",$D245,,,,  "USD")</f>
        <v>20189.96471</v>
      </c>
      <c r="W245" s="1">
        <f>_xll.ciqfunctions.udf.CIQ($B245, "IQ_AP",$D245,,,,  "USD")</f>
        <v>7501.8923599999998</v>
      </c>
      <c r="X245" s="1">
        <f>_xll.ciqfunctions.udf.CIQ($B245, "IQ_AR", $D245,,,,  "USD")</f>
        <v>4054.6802699999998</v>
      </c>
      <c r="Y245" s="1">
        <f>_xll.ciqfunctions.udf.CIQ($B245, "IQ_INVENTORY", $D245,,,,  "USD")</f>
        <v>10120.97496</v>
      </c>
      <c r="Z245">
        <f>_xll.ciqfunctions.udf.CIQ($B245, "IQ_SGA", $D245,,,,  "USD")</f>
        <v>2878.4990299999999</v>
      </c>
      <c r="AA245">
        <f>_xll.ciqfunctions.udf.CIQ($B245, "IQ_TOTAL_REV_1YR_ANN_GROWTH", $D245,,,,  "USD")</f>
        <v>10.615500000000001</v>
      </c>
      <c r="AB245">
        <f>_xll.ciqfunctions.udf.CIQ($B245, "IQ_DA", $D245,,,,  "USD")</f>
        <v>0</v>
      </c>
      <c r="AC245">
        <f>_xll.ciqfunctions.udf.CIQ($B245, "IQ_NET_INTEREST_EXP",$D245,,,,  "USD")</f>
        <v>43.763620000000003</v>
      </c>
      <c r="AD245">
        <f>_xll.ciqfunctions.udf.CIQ($B245, "IQ_NET_WORKING_CAP",$D245,,,,  "USD")</f>
        <v>-7025.5948699999999</v>
      </c>
      <c r="AE245">
        <f>_xll.ciqfunctions.udf.CIQ($B245, "IQ_CAPEX",$D245,,,,  "USD")</f>
        <v>-967.53246000000001</v>
      </c>
      <c r="AF245" s="1" t="str">
        <f>_xll.ciqfunctions.udf.CIQ($B245, "IQ_CEO_NAME", $D245,,,,  "USD")</f>
        <v>Chang, Jae Hoon</v>
      </c>
      <c r="AG245">
        <f>_xll.ciqfunctions.udf.CIQ($B245, "IQ_INC_TAX",$D245,,,,  "USD")</f>
        <v>412.64303999999998</v>
      </c>
      <c r="AH245">
        <f>_xll.ciqfunctions.udf.CIQ($B245, "IQ_EFFECT_TAX_RATE",$D245,,,,  "USD")</f>
        <v>21.997900000000001</v>
      </c>
    </row>
    <row r="246" spans="1:34" x14ac:dyDescent="0.25">
      <c r="A246" t="str">
        <f>_xll.ciqfunctions.udf.CIQ(B246,"IQ_COMPANY_NAME",A$1)</f>
        <v>Hyundai Motor Company</v>
      </c>
      <c r="B246" s="3" t="s">
        <v>3</v>
      </c>
      <c r="C246" s="1" t="str">
        <f>_xll.ciqfunctions.udf.CIQ($B246, "IQ_INDUSTRY",$D246,,,, "USD")</f>
        <v>Automobiles</v>
      </c>
      <c r="D246" s="2" t="str">
        <f t="shared" si="2"/>
        <v>CQ42021</v>
      </c>
      <c r="E246" s="1">
        <f>_xll.ciqfunctions.udf.CIQ($B246, "IQ_TOTAL_REV", $D246,,,, "USD")</f>
        <v>26047.279200000001</v>
      </c>
      <c r="F246" s="1">
        <f>_xll.ciqfunctions.udf.CIQ($B246, "IQ_NI",$D246,,,,  "USD")</f>
        <v>459.13995</v>
      </c>
      <c r="G246" s="1">
        <f>_xll.ciqfunctions.udf.CIQ($B246, "IQ_CASH_EQUIV", $D246,,,,  "USD")</f>
        <v>10742.097900000001</v>
      </c>
      <c r="H246" s="1">
        <f>_xll.ciqfunctions.udf.CIQ($B246, "IQ_CASH_ST_INVEST", $D246,,,,  "USD")</f>
        <v>26903.002420000001</v>
      </c>
      <c r="I246" s="1">
        <f>_xll.ciqfunctions.udf.CIQ($B246, "IQ_TOTAL_CA", $D246,,,,  "USD")</f>
        <v>74352.218930000003</v>
      </c>
      <c r="J246" s="1">
        <f>_xll.ciqfunctions.udf.CIQ($B246, "IQ_TOTAL_ASSETS",$D246,,,,  "USD")</f>
        <v>196402.22643000001</v>
      </c>
      <c r="K246" s="1">
        <f>_xll.ciqfunctions.udf.CIQ($B246, "IQ_TOTAL_CL", $D246,,,,  "USD")</f>
        <v>53927.938950000003</v>
      </c>
      <c r="L246" s="1">
        <f>_xll.ciqfunctions.udf.CIQ($B246, "IQ_TOTAL_LIAB", $D246,,,,  "USD")</f>
        <v>127044.78448</v>
      </c>
      <c r="M246" s="1">
        <f>_xll.ciqfunctions.udf.CIQ($B246, "IQ_PREF_EQUITY",$D246,,,,  "USD")</f>
        <v>172.48821000000001</v>
      </c>
      <c r="N246" s="1">
        <f>_xll.ciqfunctions.udf.CIQ($B246, "IQ_TOTAL_COMMON_EQUITY",$D246,,,,  "USD")</f>
        <v>62779.710959999997</v>
      </c>
      <c r="O246" s="1">
        <f>_xll.ciqfunctions.udf.CIQ($B246, "IQ_APIC", $D246,,,,  "USD")</f>
        <v>3417.05654</v>
      </c>
      <c r="P246" s="1">
        <f>_xll.ciqfunctions.udf.CIQ($B246, "IQ_TOTAL_ASSETS", $D246,,,,  "USD")</f>
        <v>196402.22643000001</v>
      </c>
      <c r="Q246" s="1">
        <f>_xll.ciqfunctions.udf.CIQ($B246, "IQ_RE", $D246,,,,  "USD")</f>
        <v>61425.731290000003</v>
      </c>
      <c r="R246" s="1">
        <f>_xll.ciqfunctions.udf.CIQ($B246, "IQ_TOTAL_EQUITY", $D246,,,,  "USD")</f>
        <v>69357.441949999993</v>
      </c>
      <c r="S246" s="1">
        <f>_xll.ciqfunctions.udf.CIQ($B246, "IQ_TOTAL_OUTSTANDING_FILING_DATE", $D246,,,,  "USD")</f>
        <v>221.64349999999999</v>
      </c>
      <c r="T246" s="1">
        <f>_xll.ciqfunctions.udf.CIQ($B246, "IQ_TOTAL_DEBT", $D246,,,,  "USD")</f>
        <v>91292.419460000005</v>
      </c>
      <c r="U246" s="1">
        <f>_xll.ciqfunctions.udf.CIQ($B246, "IQ_PREF_DIV_OTHER",$D246,,,,  "USD")</f>
        <v>66.790369999999996</v>
      </c>
      <c r="V246" s="1">
        <f>_xll.ciqfunctions.udf.CIQ($B246, "IQ_COGS",$D246,,,,  "USD")</f>
        <v>21069.802169999999</v>
      </c>
      <c r="W246" s="1">
        <f>_xll.ciqfunctions.udf.CIQ($B246, "IQ_AP",$D246,,,,  "USD")</f>
        <v>7686.00137</v>
      </c>
      <c r="X246" s="1">
        <f>_xll.ciqfunctions.udf.CIQ($B246, "IQ_AR", $D246,,,,  "USD")</f>
        <v>3835.2573900000002</v>
      </c>
      <c r="Y246" s="1">
        <f>_xll.ciqfunctions.udf.CIQ($B246, "IQ_INVENTORY", $D246,,,,  "USD")</f>
        <v>9776.7252399999998</v>
      </c>
      <c r="Z246">
        <f>_xll.ciqfunctions.udf.CIQ($B246, "IQ_SGA", $D246,,,,  "USD")</f>
        <v>3247.41345</v>
      </c>
      <c r="AA246">
        <f>_xll.ciqfunctions.udf.CIQ($B246, "IQ_TOTAL_REV_1YR_ANN_GROWTH", $D246,,,,  "USD")</f>
        <v>6.0975000000000001</v>
      </c>
      <c r="AB246">
        <f>_xll.ciqfunctions.udf.CIQ($B246, "IQ_DA", $D246,,,,  "USD")</f>
        <v>0</v>
      </c>
      <c r="AC246">
        <f>_xll.ciqfunctions.udf.CIQ($B246, "IQ_NET_INTEREST_EXP",$D246,,,,  "USD")</f>
        <v>10.2354</v>
      </c>
      <c r="AD246">
        <f>_xll.ciqfunctions.udf.CIQ($B246, "IQ_NET_WORKING_CAP",$D246,,,,  "USD")</f>
        <v>21925.532940000001</v>
      </c>
      <c r="AE246">
        <f>_xll.ciqfunctions.udf.CIQ($B246, "IQ_CAPEX",$D246,,,,  "USD")</f>
        <v>-1004.28432</v>
      </c>
      <c r="AF246" s="1" t="str">
        <f>_xll.ciqfunctions.udf.CIQ($B246, "IQ_CEO_NAME", $D246,,,,  "USD")</f>
        <v>Chang, Jae Hoon</v>
      </c>
      <c r="AG246">
        <f>_xll.ciqfunctions.udf.CIQ($B246, "IQ_INC_TAX",$D246,,,,  "USD")</f>
        <v>648.87522000000001</v>
      </c>
      <c r="AH246">
        <f>_xll.ciqfunctions.udf.CIQ($B246, "IQ_EFFECT_TAX_RATE",$D246,,,,  "USD")</f>
        <v>52.426200000000001</v>
      </c>
    </row>
    <row r="247" spans="1:34" x14ac:dyDescent="0.25">
      <c r="A247" t="str">
        <f>_xll.ciqfunctions.udf.CIQ(B247,"IQ_COMPANY_NAME",A$1)</f>
        <v>Hyundai Motor Company</v>
      </c>
      <c r="B247" s="3" t="s">
        <v>3</v>
      </c>
      <c r="C247" s="1" t="str">
        <f>_xll.ciqfunctions.udf.CIQ($B247, "IQ_INDUSTRY",$D247,,,, "USD")</f>
        <v>Automobiles</v>
      </c>
      <c r="D247" s="2" t="str">
        <f t="shared" si="2"/>
        <v>CQ32021</v>
      </c>
      <c r="E247" s="1">
        <f>_xll.ciqfunctions.udf.CIQ($B247, "IQ_TOTAL_REV", $D247,,,, "USD")</f>
        <v>24423.602220000001</v>
      </c>
      <c r="F247" s="1">
        <f>_xll.ciqfunctions.udf.CIQ($B247, "IQ_NI",$D247,,,,  "USD")</f>
        <v>1105.22578</v>
      </c>
      <c r="G247" s="1">
        <f>_xll.ciqfunctions.udf.CIQ($B247, "IQ_CASH_EQUIV", $D247,,,,  "USD")</f>
        <v>10799.300719999999</v>
      </c>
      <c r="H247" s="1">
        <f>_xll.ciqfunctions.udf.CIQ($B247, "IQ_CASH_ST_INVEST", $D247,,,,  "USD")</f>
        <v>27550.349429999998</v>
      </c>
      <c r="I247" s="1">
        <f>_xll.ciqfunctions.udf.CIQ($B247, "IQ_TOTAL_CA", $D247,,,,  "USD")</f>
        <v>74088.09809</v>
      </c>
      <c r="J247" s="1">
        <f>_xll.ciqfunctions.udf.CIQ($B247, "IQ_TOTAL_ASSETS",$D247,,,,  "USD")</f>
        <v>195534.52914</v>
      </c>
      <c r="K247" s="1">
        <f>_xll.ciqfunctions.udf.CIQ($B247, "IQ_TOTAL_CL", $D247,,,,  "USD")</f>
        <v>50315.09347</v>
      </c>
      <c r="L247" s="1">
        <f>_xll.ciqfunctions.udf.CIQ($B247, "IQ_TOTAL_LIAB", $D247,,,,  "USD")</f>
        <v>125893.53264999999</v>
      </c>
      <c r="M247" s="1">
        <f>_xll.ciqfunctions.udf.CIQ($B247, "IQ_PREF_EQUITY",$D247,,,,  "USD")</f>
        <v>173.83376999999999</v>
      </c>
      <c r="N247" s="1">
        <f>_xll.ciqfunctions.udf.CIQ($B247, "IQ_TOTAL_COMMON_EQUITY",$D247,,,,  "USD")</f>
        <v>63036.721019999997</v>
      </c>
      <c r="O247" s="1">
        <f>_xll.ciqfunctions.udf.CIQ($B247, "IQ_APIC", $D247,,,,  "USD")</f>
        <v>3443.71351</v>
      </c>
      <c r="P247" s="1">
        <f>_xll.ciqfunctions.udf.CIQ($B247, "IQ_TOTAL_ASSETS", $D247,,,,  "USD")</f>
        <v>195534.52914</v>
      </c>
      <c r="Q247" s="1">
        <f>_xll.ciqfunctions.udf.CIQ($B247, "IQ_RE", $D247,,,,  "USD")</f>
        <v>61232.069409999996</v>
      </c>
      <c r="R247" s="1">
        <f>_xll.ciqfunctions.udf.CIQ($B247, "IQ_TOTAL_EQUITY", $D247,,,,  "USD")</f>
        <v>69640.996490000005</v>
      </c>
      <c r="S247" s="1">
        <f>_xll.ciqfunctions.udf.CIQ($B247, "IQ_TOTAL_OUTSTANDING_FILING_DATE", $D247,,,,  "USD")</f>
        <v>200.90195</v>
      </c>
      <c r="T247" s="1">
        <f>_xll.ciqfunctions.udf.CIQ($B247, "IQ_TOTAL_DEBT", $D247,,,,  "USD")</f>
        <v>91690.890910000002</v>
      </c>
      <c r="U247" s="1">
        <f>_xll.ciqfunctions.udf.CIQ($B247, "IQ_PREF_DIV_OTHER",$D247,,,,  "USD")</f>
        <v>159.72560999999999</v>
      </c>
      <c r="V247" s="1">
        <f>_xll.ciqfunctions.udf.CIQ($B247, "IQ_COGS",$D247,,,,  "USD")</f>
        <v>19995.553209999998</v>
      </c>
      <c r="W247" s="1">
        <f>_xll.ciqfunctions.udf.CIQ($B247, "IQ_AP",$D247,,,,  "USD")</f>
        <v>6837.4380000000001</v>
      </c>
      <c r="X247" s="1">
        <f>_xll.ciqfunctions.udf.CIQ($B247, "IQ_AR", $D247,,,,  "USD")</f>
        <v>4011.31448</v>
      </c>
      <c r="Y247" s="1">
        <f>_xll.ciqfunctions.udf.CIQ($B247, "IQ_INVENTORY", $D247,,,,  "USD")</f>
        <v>9560.1019199999992</v>
      </c>
      <c r="Z247">
        <f>_xll.ciqfunctions.udf.CIQ($B247, "IQ_SGA", $D247,,,,  "USD")</f>
        <v>2753.9227000000001</v>
      </c>
      <c r="AA247">
        <f>_xll.ciqfunctions.udf.CIQ($B247, "IQ_TOTAL_REV_1YR_ANN_GROWTH", $D247,,,,  "USD")</f>
        <v>4.6830999999999996</v>
      </c>
      <c r="AB247">
        <f>_xll.ciqfunctions.udf.CIQ($B247, "IQ_DA", $D247,,,,  "USD")</f>
        <v>0</v>
      </c>
      <c r="AC247">
        <f>_xll.ciqfunctions.udf.CIQ($B247, "IQ_NET_INTEREST_EXP",$D247,,,,  "USD")</f>
        <v>17.09732</v>
      </c>
      <c r="AD247">
        <f>_xll.ciqfunctions.udf.CIQ($B247, "IQ_NET_WORKING_CAP",$D247,,,,  "USD")</f>
        <v>23015.703590000001</v>
      </c>
      <c r="AE247">
        <f>_xll.ciqfunctions.udf.CIQ($B247, "IQ_CAPEX",$D247,,,,  "USD")</f>
        <v>-977.91553999999996</v>
      </c>
      <c r="AF247" s="1" t="str">
        <f>_xll.ciqfunctions.udf.CIQ($B247, "IQ_CEO_NAME", $D247,,,,  "USD")</f>
        <v>Chang, Jae Hoon</v>
      </c>
      <c r="AG247">
        <f>_xll.ciqfunctions.udf.CIQ($B247, "IQ_INC_TAX",$D247,,,,  "USD")</f>
        <v>380.87229000000002</v>
      </c>
      <c r="AH247">
        <f>_xll.ciqfunctions.udf.CIQ($B247, "IQ_EFFECT_TAX_RATE",$D247,,,,  "USD")</f>
        <v>23.239899999999999</v>
      </c>
    </row>
    <row r="248" spans="1:34" x14ac:dyDescent="0.25">
      <c r="A248" t="str">
        <f>_xll.ciqfunctions.udf.CIQ(B248,"IQ_COMPANY_NAME",A$1)</f>
        <v>Hyundai Motor Company</v>
      </c>
      <c r="B248" s="3" t="s">
        <v>3</v>
      </c>
      <c r="C248" s="1" t="str">
        <f>_xll.ciqfunctions.udf.CIQ($B248, "IQ_INDUSTRY",$D248,,,, "USD")</f>
        <v>Automobiles</v>
      </c>
      <c r="D248" s="2" t="str">
        <f t="shared" si="2"/>
        <v>CQ22021</v>
      </c>
      <c r="E248" s="1">
        <f>_xll.ciqfunctions.udf.CIQ($B248, "IQ_TOTAL_REV", $D248,,,, "USD")</f>
        <v>26824.64875</v>
      </c>
      <c r="F248" s="1">
        <f>_xll.ciqfunctions.udf.CIQ($B248, "IQ_NI",$D248,,,,  "USD")</f>
        <v>1558.46129</v>
      </c>
      <c r="G248" s="1">
        <f>_xll.ciqfunctions.udf.CIQ($B248, "IQ_CASH_EQUIV", $D248,,,,  "USD")</f>
        <v>9754.13789</v>
      </c>
      <c r="H248" s="1">
        <f>_xll.ciqfunctions.udf.CIQ($B248, "IQ_CASH_ST_INVEST", $D248,,,,  "USD")</f>
        <v>27758.201280000001</v>
      </c>
      <c r="I248" s="1">
        <f>_xll.ciqfunctions.udf.CIQ($B248, "IQ_TOTAL_CA", $D248,,,,  "USD")</f>
        <v>46114.07847</v>
      </c>
      <c r="J248" s="1">
        <f>_xll.ciqfunctions.udf.CIQ($B248, "IQ_TOTAL_ASSETS",$D248,,,,  "USD")</f>
        <v>197093.56625999999</v>
      </c>
      <c r="K248" s="1">
        <f>_xll.ciqfunctions.udf.CIQ($B248, "IQ_TOTAL_CL", $D248,,,,  "USD")</f>
        <v>51680.082779999997</v>
      </c>
      <c r="L248" s="1">
        <f>_xll.ciqfunctions.udf.CIQ($B248, "IQ_TOTAL_LIAB", $D248,,,,  "USD")</f>
        <v>126233.9341</v>
      </c>
      <c r="M248" s="1">
        <f>_xll.ciqfunctions.udf.CIQ($B248, "IQ_PREF_EQUITY",$D248,,,,  "USD")</f>
        <v>292.7928</v>
      </c>
      <c r="N248" s="1">
        <f>_xll.ciqfunctions.udf.CIQ($B248, "IQ_TOTAL_COMMON_EQUITY",$D248,,,,  "USD")</f>
        <v>64033.907019999999</v>
      </c>
      <c r="O248" s="1">
        <f>_xll.ciqfunctions.udf.CIQ($B248, "IQ_APIC", $D248,,,,  "USD")</f>
        <v>3578.27351</v>
      </c>
      <c r="P248" s="1">
        <f>_xll.ciqfunctions.udf.CIQ($B248, "IQ_TOTAL_ASSETS", $D248,,,,  "USD")</f>
        <v>197093.56625999999</v>
      </c>
      <c r="Q248" s="1">
        <f>_xll.ciqfunctions.udf.CIQ($B248, "IQ_RE", $D248,,,,  "USD")</f>
        <v>63097.149790000003</v>
      </c>
      <c r="R248" s="1">
        <f>_xll.ciqfunctions.udf.CIQ($B248, "IQ_TOTAL_EQUITY", $D248,,,,  "USD")</f>
        <v>70859.632169999997</v>
      </c>
      <c r="S248" s="1">
        <f>_xll.ciqfunctions.udf.CIQ($B248, "IQ_TOTAL_OUTSTANDING_FILING_DATE", $D248,,,,  "USD")</f>
        <v>200.57677000000001</v>
      </c>
      <c r="T248" s="1">
        <f>_xll.ciqfunctions.udf.CIQ($B248, "IQ_TOTAL_DEBT", $D248,,,,  "USD")</f>
        <v>89855.076730000001</v>
      </c>
      <c r="U248" s="1">
        <f>_xll.ciqfunctions.udf.CIQ($B248, "IQ_PREF_DIV_OTHER",$D248,,,,  "USD")</f>
        <v>224.7884</v>
      </c>
      <c r="V248" s="1">
        <f>_xll.ciqfunctions.udf.CIQ($B248, "IQ_COGS",$D248,,,,  "USD")</f>
        <v>21755.106329999999</v>
      </c>
      <c r="W248" s="1">
        <f>_xll.ciqfunctions.udf.CIQ($B248, "IQ_AP",$D248,,,,  "USD")</f>
        <v>8135.5932700000003</v>
      </c>
      <c r="X248" s="1">
        <f>_xll.ciqfunctions.udf.CIQ($B248, "IQ_AR", $D248,,,,  "USD")</f>
        <v>4236.79306</v>
      </c>
      <c r="Y248" s="1">
        <f>_xll.ciqfunctions.udf.CIQ($B248, "IQ_INVENTORY", $D248,,,,  "USD")</f>
        <v>10020.988869999999</v>
      </c>
      <c r="Z248">
        <f>_xll.ciqfunctions.udf.CIQ($B248, "IQ_SGA", $D248,,,,  "USD")</f>
        <v>3103.4775599999998</v>
      </c>
      <c r="AA248">
        <f>_xll.ciqfunctions.udf.CIQ($B248, "IQ_TOTAL_REV_1YR_ANN_GROWTH", $D248,,,,  "USD")</f>
        <v>38.734900000000003</v>
      </c>
      <c r="AB248">
        <f>_xll.ciqfunctions.udf.CIQ($B248, "IQ_DA", $D248,,,,  "USD")</f>
        <v>0</v>
      </c>
      <c r="AC248">
        <f>_xll.ciqfunctions.udf.CIQ($B248, "IQ_NET_INTEREST_EXP",$D248,,,,  "USD")</f>
        <v>6.7994700000000003</v>
      </c>
      <c r="AD248">
        <f>_xll.ciqfunctions.udf.CIQ($B248, "IQ_NET_WORKING_CAP",$D248,,,,  "USD")</f>
        <v>-7357.40506</v>
      </c>
      <c r="AE248">
        <f>_xll.ciqfunctions.udf.CIQ($B248, "IQ_CAPEX",$D248,,,,  "USD")</f>
        <v>-759.65885000000003</v>
      </c>
      <c r="AF248" s="1" t="str">
        <f>_xll.ciqfunctions.udf.CIQ($B248, "IQ_CEO_NAME", $D248,,,,  "USD")</f>
        <v>Chang, Jae Hoon</v>
      </c>
      <c r="AG248">
        <f>_xll.ciqfunctions.udf.CIQ($B248, "IQ_INC_TAX",$D248,,,,  "USD")</f>
        <v>459.38724999999999</v>
      </c>
      <c r="AH248">
        <f>_xll.ciqfunctions.udf.CIQ($B248, "IQ_EFFECT_TAX_RATE",$D248,,,,  "USD")</f>
        <v>20.7578</v>
      </c>
    </row>
    <row r="249" spans="1:34" x14ac:dyDescent="0.25">
      <c r="A249" t="str">
        <f>_xll.ciqfunctions.udf.CIQ(B249,"IQ_COMPANY_NAME",A$1)</f>
        <v>Hyundai Motor Company</v>
      </c>
      <c r="B249" s="3" t="s">
        <v>3</v>
      </c>
      <c r="C249" s="1" t="str">
        <f>_xll.ciqfunctions.udf.CIQ($B249, "IQ_INDUSTRY",$D249,,,, "USD")</f>
        <v>Automobiles</v>
      </c>
      <c r="D249" s="2" t="str">
        <f t="shared" si="2"/>
        <v>CQ12021</v>
      </c>
      <c r="E249" s="1">
        <f>_xll.ciqfunctions.udf.CIQ($B249, "IQ_TOTAL_REV", $D249,,,, "USD")</f>
        <v>24291.073520000002</v>
      </c>
      <c r="F249" s="1">
        <f>_xll.ciqfunctions.udf.CIQ($B249, "IQ_NI",$D249,,,,  "USD")</f>
        <v>1177.04645</v>
      </c>
      <c r="G249" s="1">
        <f>_xll.ciqfunctions.udf.CIQ($B249, "IQ_CASH_EQUIV", $D249,,,,  "USD")</f>
        <v>9786.4026799999992</v>
      </c>
      <c r="H249" s="1">
        <f>_xll.ciqfunctions.udf.CIQ($B249, "IQ_CASH_ST_INVEST", $D249,,,,  "USD")</f>
        <v>27118.89025</v>
      </c>
      <c r="I249" s="1">
        <f>_xll.ciqfunctions.udf.CIQ($B249, "IQ_TOTAL_CA", $D249,,,,  "USD")</f>
        <v>46262.838320000003</v>
      </c>
      <c r="J249" s="1">
        <f>_xll.ciqfunctions.udf.CIQ($B249, "IQ_TOTAL_ASSETS",$D249,,,,  "USD")</f>
        <v>191689.00575000001</v>
      </c>
      <c r="K249" s="1">
        <f>_xll.ciqfunctions.udf.CIQ($B249, "IQ_TOTAL_CL", $D249,,,,  "USD")</f>
        <v>54569.359510000002</v>
      </c>
      <c r="L249" s="1">
        <f>_xll.ciqfunctions.udf.CIQ($B249, "IQ_TOTAL_LIAB", $D249,,,,  "USD")</f>
        <v>122938.61994</v>
      </c>
      <c r="M249" s="1">
        <f>_xll.ciqfunctions.udf.CIQ($B249, "IQ_PREF_EQUITY",$D249,,,,  "USD")</f>
        <v>293.55081999999999</v>
      </c>
      <c r="N249" s="1">
        <f>_xll.ciqfunctions.udf.CIQ($B249, "IQ_TOTAL_COMMON_EQUITY",$D249,,,,  "USD")</f>
        <v>62318.118979999999</v>
      </c>
      <c r="O249" s="1">
        <f>_xll.ciqfunctions.udf.CIQ($B249, "IQ_APIC", $D249,,,,  "USD")</f>
        <v>3569.9612499999998</v>
      </c>
      <c r="P249" s="1">
        <f>_xll.ciqfunctions.udf.CIQ($B249, "IQ_TOTAL_ASSETS", $D249,,,,  "USD")</f>
        <v>191689.00575000001</v>
      </c>
      <c r="Q249" s="1">
        <f>_xll.ciqfunctions.udf.CIQ($B249, "IQ_RE", $D249,,,,  "USD")</f>
        <v>61647.299610000002</v>
      </c>
      <c r="R249" s="1">
        <f>_xll.ciqfunctions.udf.CIQ($B249, "IQ_TOTAL_EQUITY", $D249,,,,  "USD")</f>
        <v>68750.385810000007</v>
      </c>
      <c r="S249" s="1">
        <f>_xll.ciqfunctions.udf.CIQ($B249, "IQ_TOTAL_OUTSTANDING_FILING_DATE", $D249,,,,  "USD")</f>
        <v>200.57677000000001</v>
      </c>
      <c r="T249" s="1">
        <f>_xll.ciqfunctions.udf.CIQ($B249, "IQ_TOTAL_DEBT", $D249,,,,  "USD")</f>
        <v>86082.495580000003</v>
      </c>
      <c r="U249" s="1">
        <f>_xll.ciqfunctions.udf.CIQ($B249, "IQ_PREF_DIV_OTHER",$D249,,,,  "USD")</f>
        <v>170.30525</v>
      </c>
      <c r="V249" s="1">
        <f>_xll.ciqfunctions.udf.CIQ($B249, "IQ_COGS",$D249,,,,  "USD")</f>
        <v>19824.487109999998</v>
      </c>
      <c r="W249" s="1">
        <f>_xll.ciqfunctions.udf.CIQ($B249, "IQ_AP",$D249,,,,  "USD")</f>
        <v>8547.8092799999995</v>
      </c>
      <c r="X249" s="1">
        <f>_xll.ciqfunctions.udf.CIQ($B249, "IQ_AR", $D249,,,,  "USD")</f>
        <v>3963.03224</v>
      </c>
      <c r="Y249" s="1">
        <f>_xll.ciqfunctions.udf.CIQ($B249, "IQ_INVENTORY", $D249,,,,  "USD")</f>
        <v>10872.53564</v>
      </c>
      <c r="Z249">
        <f>_xll.ciqfunctions.udf.CIQ($B249, "IQ_SGA", $D249,,,,  "USD")</f>
        <v>2735.7148900000002</v>
      </c>
      <c r="AA249">
        <f>_xll.ciqfunctions.udf.CIQ($B249, "IQ_TOTAL_REV_1YR_ANN_GROWTH", $D249,,,,  "USD")</f>
        <v>8.1811000000000007</v>
      </c>
      <c r="AB249">
        <f>_xll.ciqfunctions.udf.CIQ($B249, "IQ_DA", $D249,,,,  "USD")</f>
        <v>0</v>
      </c>
      <c r="AC249">
        <f>_xll.ciqfunctions.udf.CIQ($B249, "IQ_NET_INTEREST_EXP",$D249,,,,  "USD")</f>
        <v>28.735990000000001</v>
      </c>
      <c r="AD249">
        <f>_xll.ciqfunctions.udf.CIQ($B249, "IQ_NET_WORKING_CAP",$D249,,,,  "USD")</f>
        <v>-7314.4331000000002</v>
      </c>
      <c r="AE249">
        <f>_xll.ciqfunctions.udf.CIQ($B249, "IQ_CAPEX",$D249,,,,  "USD")</f>
        <v>-969.67609000000004</v>
      </c>
      <c r="AF249" s="1" t="str">
        <f>_xll.ciqfunctions.udf.CIQ($B249, "IQ_CEO_NAME", $D249,,,,  "USD")</f>
        <v>Chang, Jae Hoon</v>
      </c>
      <c r="AG249">
        <f>_xll.ciqfunctions.udf.CIQ($B249, "IQ_INC_TAX",$D249,,,,  "USD")</f>
        <v>464.74556000000001</v>
      </c>
      <c r="AH249">
        <f>_xll.ciqfunctions.udf.CIQ($B249, "IQ_EFFECT_TAX_RATE",$D249,,,,  "USD")</f>
        <v>25.61</v>
      </c>
    </row>
    <row r="250" spans="1:34" x14ac:dyDescent="0.25">
      <c r="A250" t="str">
        <f>_xll.ciqfunctions.udf.CIQ(B250,"IQ_COMPANY_NAME",A$1)</f>
        <v>Hyundai Motor Company</v>
      </c>
      <c r="B250" s="3" t="s">
        <v>3</v>
      </c>
      <c r="C250" s="1" t="str">
        <f>_xll.ciqfunctions.udf.CIQ($B250, "IQ_INDUSTRY",$D250,,,, "USD")</f>
        <v>Automobiles</v>
      </c>
      <c r="D250" s="2" t="str">
        <f t="shared" si="2"/>
        <v>CQ42020</v>
      </c>
      <c r="E250" s="1">
        <f>_xll.ciqfunctions.udf.CIQ($B250, "IQ_TOTAL_REV", $D250,,,, "USD")</f>
        <v>26871.421880000002</v>
      </c>
      <c r="F250" s="1">
        <f>_xll.ciqfunctions.udf.CIQ($B250, "IQ_NI",$D250,,,,  "USD")</f>
        <v>983.02576999999997</v>
      </c>
      <c r="G250" s="1">
        <f>_xll.ciqfunctions.udf.CIQ($B250, "IQ_CASH_EQUIV", $D250,,,,  "USD")</f>
        <v>9062.2181500000006</v>
      </c>
      <c r="H250" s="1">
        <f>_xll.ciqfunctions.udf.CIQ($B250, "IQ_CASH_ST_INVEST", $D250,,,,  "USD")</f>
        <v>27437.028999999999</v>
      </c>
      <c r="I250" s="1">
        <f>_xll.ciqfunctions.udf.CIQ($B250, "IQ_TOTAL_CA", $D250,,,,  "USD")</f>
        <v>76898.556580000004</v>
      </c>
      <c r="J250" s="1">
        <f>_xll.ciqfunctions.udf.CIQ($B250, "IQ_TOTAL_ASSETS",$D250,,,,  "USD")</f>
        <v>192364.30296999999</v>
      </c>
      <c r="K250" s="1">
        <f>_xll.ciqfunctions.udf.CIQ($B250, "IQ_TOTAL_CL", $D250,,,,  "USD")</f>
        <v>54636.765679999997</v>
      </c>
      <c r="L250" s="1">
        <f>_xll.ciqfunctions.udf.CIQ($B250, "IQ_TOTAL_LIAB", $D250,,,,  "USD")</f>
        <v>122215.34904</v>
      </c>
      <c r="M250" s="1">
        <f>_xll.ciqfunctions.udf.CIQ($B250, "IQ_PREF_EQUITY",$D250,,,,  "USD")</f>
        <v>188.79606000000001</v>
      </c>
      <c r="N250" s="1">
        <f>_xll.ciqfunctions.udf.CIQ($B250, "IQ_TOTAL_COMMON_EQUITY",$D250,,,,  "USD")</f>
        <v>63656.262799999997</v>
      </c>
      <c r="O250" s="1">
        <f>_xll.ciqfunctions.udf.CIQ($B250, "IQ_APIC", $D250,,,,  "USD")</f>
        <v>3850.2345599999999</v>
      </c>
      <c r="P250" s="1">
        <f>_xll.ciqfunctions.udf.CIQ($B250, "IQ_TOTAL_ASSETS", $D250,,,,  "USD")</f>
        <v>192364.30296999999</v>
      </c>
      <c r="Q250" s="1">
        <f>_xll.ciqfunctions.udf.CIQ($B250, "IQ_RE", $D250,,,,  "USD")</f>
        <v>63322.363899999997</v>
      </c>
      <c r="R250" s="1">
        <f>_xll.ciqfunctions.udf.CIQ($B250, "IQ_TOTAL_EQUITY", $D250,,,,  "USD")</f>
        <v>70148.95392</v>
      </c>
      <c r="S250" s="1">
        <f>_xll.ciqfunctions.udf.CIQ($B250, "IQ_TOTAL_OUTSTANDING_FILING_DATE", $D250,,,,  "USD")</f>
        <v>222.74646000000001</v>
      </c>
      <c r="T250" s="1">
        <f>_xll.ciqfunctions.udf.CIQ($B250, "IQ_TOTAL_DEBT", $D250,,,,  "USD")</f>
        <v>84688.397859999997</v>
      </c>
      <c r="U250" s="1">
        <f>_xll.ciqfunctions.udf.CIQ($B250, "IQ_PREF_DIV_OTHER",$D250,,,,  "USD")</f>
        <v>142.36546999999999</v>
      </c>
      <c r="V250" s="1">
        <f>_xll.ciqfunctions.udf.CIQ($B250, "IQ_COGS",$D250,,,,  "USD")</f>
        <v>21928.468150000001</v>
      </c>
      <c r="W250" s="1">
        <f>_xll.ciqfunctions.udf.CIQ($B250, "IQ_AP",$D250,,,,  "USD")</f>
        <v>8079.96425</v>
      </c>
      <c r="X250" s="1">
        <f>_xll.ciqfunctions.udf.CIQ($B250, "IQ_AR", $D250,,,,  "USD")</f>
        <v>4168.1668200000004</v>
      </c>
      <c r="Y250" s="1">
        <f>_xll.ciqfunctions.udf.CIQ($B250, "IQ_INVENTORY", $D250,,,,  "USD")</f>
        <v>10414.45484</v>
      </c>
      <c r="Z250">
        <f>_xll.ciqfunctions.udf.CIQ($B250, "IQ_SGA", $D250,,,,  "USD")</f>
        <v>3405.7849200000001</v>
      </c>
      <c r="AA250">
        <f>_xll.ciqfunctions.udf.CIQ($B250, "IQ_TOTAL_REV_1YR_ANN_GROWTH", $D250,,,,  "USD")</f>
        <v>5.1006</v>
      </c>
      <c r="AB250">
        <f>_xll.ciqfunctions.udf.CIQ($B250, "IQ_DA", $D250,,,,  "USD")</f>
        <v>0</v>
      </c>
      <c r="AC250">
        <f>_xll.ciqfunctions.udf.CIQ($B250, "IQ_NET_INTEREST_EXP",$D250,,,,  "USD")</f>
        <v>-33.567970000000003</v>
      </c>
      <c r="AD250">
        <f>_xll.ciqfunctions.udf.CIQ($B250, "IQ_NET_WORKING_CAP",$D250,,,,  "USD")</f>
        <v>22415.493630000001</v>
      </c>
      <c r="AE250">
        <f>_xll.ciqfunctions.udf.CIQ($B250, "IQ_CAPEX",$D250,,,,  "USD")</f>
        <v>-1348.71182</v>
      </c>
      <c r="AF250" s="1" t="str">
        <f>_xll.ciqfunctions.udf.CIQ($B250, "IQ_CEO_NAME", $D250,,,,  "USD")</f>
        <v>Chang, Jae Hoon</v>
      </c>
      <c r="AG250">
        <f>_xll.ciqfunctions.udf.CIQ($B250, "IQ_INC_TAX",$D250,,,,  "USD")</f>
        <v>-44.454979999999999</v>
      </c>
      <c r="AH250" t="str">
        <f>_xll.ciqfunctions.udf.CIQ($B250, "IQ_EFFECT_TAX_RATE",$D250,,,,  "USD")</f>
        <v>NM</v>
      </c>
    </row>
    <row r="251" spans="1:34" x14ac:dyDescent="0.25">
      <c r="A251" t="str">
        <f>_xll.ciqfunctions.udf.CIQ(B251,"IQ_COMPANY_NAME",A$1)</f>
        <v>Hyundai Motor Company</v>
      </c>
      <c r="B251" s="3" t="s">
        <v>3</v>
      </c>
      <c r="C251" s="1" t="str">
        <f>_xll.ciqfunctions.udf.CIQ($B251, "IQ_INDUSTRY",$D251,,,, "USD")</f>
        <v>Automobiles</v>
      </c>
      <c r="D251" s="2" t="str">
        <f t="shared" si="2"/>
        <v>CQ32020</v>
      </c>
      <c r="E251" s="1">
        <f>_xll.ciqfunctions.udf.CIQ($B251, "IQ_TOTAL_REV", $D251,,,, "USD")</f>
        <v>23685.057959999998</v>
      </c>
      <c r="F251" s="1">
        <f>_xll.ciqfunctions.udf.CIQ($B251, "IQ_NI",$D251,,,,  "USD")</f>
        <v>-288.64515</v>
      </c>
      <c r="G251" s="1">
        <f>_xll.ciqfunctions.udf.CIQ($B251, "IQ_CASH_EQUIV", $D251,,,,  "USD")</f>
        <v>0</v>
      </c>
      <c r="H251" s="1">
        <f>_xll.ciqfunctions.udf.CIQ($B251, "IQ_CASH_ST_INVEST", $D251,,,,  "USD")</f>
        <v>0</v>
      </c>
      <c r="I251" s="1">
        <f>_xll.ciqfunctions.udf.CIQ($B251, "IQ_TOTAL_CA", $D251,,,,  "USD")</f>
        <v>0</v>
      </c>
      <c r="J251" s="1">
        <f>_xll.ciqfunctions.udf.CIQ($B251, "IQ_TOTAL_ASSETS",$D251,,,,  "USD")</f>
        <v>0</v>
      </c>
      <c r="K251" s="1">
        <f>_xll.ciqfunctions.udf.CIQ($B251, "IQ_TOTAL_CL", $D251,,,,  "USD")</f>
        <v>0</v>
      </c>
      <c r="L251" s="1">
        <f>_xll.ciqfunctions.udf.CIQ($B251, "IQ_TOTAL_LIAB", $D251,,,,  "USD")</f>
        <v>0</v>
      </c>
      <c r="M251" s="1">
        <f>_xll.ciqfunctions.udf.CIQ($B251, "IQ_PREF_EQUITY",$D251,,,,  "USD")</f>
        <v>0</v>
      </c>
      <c r="N251" s="1">
        <f>_xll.ciqfunctions.udf.CIQ($B251, "IQ_TOTAL_COMMON_EQUITY",$D251,,,,  "USD")</f>
        <v>0</v>
      </c>
      <c r="O251" s="1">
        <f>_xll.ciqfunctions.udf.CIQ($B251, "IQ_APIC", $D251,,,,  "USD")</f>
        <v>0</v>
      </c>
      <c r="P251" s="1">
        <f>_xll.ciqfunctions.udf.CIQ($B251, "IQ_TOTAL_ASSETS", $D251,,,,  "USD")</f>
        <v>0</v>
      </c>
      <c r="Q251" s="1">
        <f>_xll.ciqfunctions.udf.CIQ($B251, "IQ_RE", $D251,,,,  "USD")</f>
        <v>0</v>
      </c>
      <c r="R251" s="1">
        <f>_xll.ciqfunctions.udf.CIQ($B251, "IQ_TOTAL_EQUITY", $D251,,,,  "USD")</f>
        <v>0</v>
      </c>
      <c r="S251" s="1">
        <f>_xll.ciqfunctions.udf.CIQ($B251, "IQ_TOTAL_OUTSTANDING_FILING_DATE", $D251,,,,  "USD")</f>
        <v>222.74635000000001</v>
      </c>
      <c r="T251" s="1">
        <f>_xll.ciqfunctions.udf.CIQ($B251, "IQ_TOTAL_DEBT", $D251,,,,  "USD")</f>
        <v>0</v>
      </c>
      <c r="U251" s="1">
        <f>_xll.ciqfunctions.udf.CIQ($B251, "IQ_PREF_DIV_OTHER",$D251,,,,  "USD")</f>
        <v>-40.969859999999997</v>
      </c>
      <c r="V251" s="1">
        <f>_xll.ciqfunctions.udf.CIQ($B251, "IQ_COGS",$D251,,,,  "USD")</f>
        <v>19282.930250000001</v>
      </c>
      <c r="W251" s="1">
        <f>_xll.ciqfunctions.udf.CIQ($B251, "IQ_AP",$D251,,,,  "USD")</f>
        <v>0</v>
      </c>
      <c r="X251" s="1">
        <f>_xll.ciqfunctions.udf.CIQ($B251, "IQ_AR", $D251,,,,  "USD")</f>
        <v>0</v>
      </c>
      <c r="Y251" s="1">
        <f>_xll.ciqfunctions.udf.CIQ($B251, "IQ_INVENTORY", $D251,,,,  "USD")</f>
        <v>0</v>
      </c>
      <c r="Z251">
        <f>_xll.ciqfunctions.udf.CIQ($B251, "IQ_SGA", $D251,,,,  "USD")</f>
        <v>4398.5151400000004</v>
      </c>
      <c r="AA251">
        <f>_xll.ciqfunctions.udf.CIQ($B251, "IQ_TOTAL_REV_1YR_ANN_GROWTH", $D251,,,,  "USD")</f>
        <v>2.2505000000000002</v>
      </c>
      <c r="AB251">
        <f>_xll.ciqfunctions.udf.CIQ($B251, "IQ_DA", $D251,,,,  "USD")</f>
        <v>0</v>
      </c>
      <c r="AC251">
        <f>_xll.ciqfunctions.udf.CIQ($B251, "IQ_NET_INTEREST_EXP",$D251,,,,  "USD")</f>
        <v>32.86694</v>
      </c>
      <c r="AD251">
        <f>_xll.ciqfunctions.udf.CIQ($B251, "IQ_NET_WORKING_CAP",$D251,,,,  "USD")</f>
        <v>0</v>
      </c>
      <c r="AE251">
        <f>_xll.ciqfunctions.udf.CIQ($B251, "IQ_CAPEX",$D251,,,,  "USD")</f>
        <v>-884.56512999999995</v>
      </c>
      <c r="AF251" s="1" t="str">
        <f>_xll.ciqfunctions.udf.CIQ($B251, "IQ_CEO_NAME", $D251,,,,  "USD")</f>
        <v>Chang, Jae Hoon</v>
      </c>
      <c r="AG251">
        <f>_xll.ciqfunctions.udf.CIQ($B251, "IQ_INC_TAX",$D251,,,,  "USD")</f>
        <v>-149.02037000000001</v>
      </c>
      <c r="AH251" t="str">
        <f>_xll.ciqfunctions.udf.CIQ($B251, "IQ_EFFECT_TAX_RATE",$D251,,,,  "USD")</f>
        <v>NM</v>
      </c>
    </row>
    <row r="252" spans="1:34" x14ac:dyDescent="0.25">
      <c r="A252" t="str">
        <f>_xll.ciqfunctions.udf.CIQ(B252,"IQ_COMPANY_NAME",A$1)</f>
        <v>Hyundai Motor Company</v>
      </c>
      <c r="B252" s="3" t="s">
        <v>3</v>
      </c>
      <c r="C252" s="1" t="str">
        <f>_xll.ciqfunctions.udf.CIQ($B252, "IQ_INDUSTRY",$D252,,,, "USD")</f>
        <v>Automobiles</v>
      </c>
      <c r="D252" s="2" t="str">
        <f t="shared" si="2"/>
        <v>CQ22020</v>
      </c>
      <c r="E252" s="1">
        <f>_xll.ciqfunctions.udf.CIQ($B252, "IQ_TOTAL_REV", $D252,,,, "USD")</f>
        <v>18224.168679999999</v>
      </c>
      <c r="F252" s="1">
        <f>_xll.ciqfunctions.udf.CIQ($B252, "IQ_NI",$D252,,,,  "USD")</f>
        <v>189.57512</v>
      </c>
      <c r="G252" s="1">
        <f>_xll.ciqfunctions.udf.CIQ($B252, "IQ_CASH_EQUIV", $D252,,,,  "USD")</f>
        <v>0</v>
      </c>
      <c r="H252" s="1">
        <f>_xll.ciqfunctions.udf.CIQ($B252, "IQ_CASH_ST_INVEST", $D252,,,,  "USD")</f>
        <v>23288.554609999999</v>
      </c>
      <c r="I252" s="1">
        <f>_xll.ciqfunctions.udf.CIQ($B252, "IQ_TOTAL_CA", $D252,,,,  "USD")</f>
        <v>0</v>
      </c>
      <c r="J252" s="1">
        <f>_xll.ciqfunctions.udf.CIQ($B252, "IQ_TOTAL_ASSETS",$D252,,,,  "USD")</f>
        <v>0</v>
      </c>
      <c r="K252" s="1">
        <f>_xll.ciqfunctions.udf.CIQ($B252, "IQ_TOTAL_CL", $D252,,,,  "USD")</f>
        <v>0</v>
      </c>
      <c r="L252" s="1">
        <f>_xll.ciqfunctions.udf.CIQ($B252, "IQ_TOTAL_LIAB", $D252,,,,  "USD")</f>
        <v>0</v>
      </c>
      <c r="M252" s="1">
        <f>_xll.ciqfunctions.udf.CIQ($B252, "IQ_PREF_EQUITY",$D252,,,,  "USD")</f>
        <v>275.96884</v>
      </c>
      <c r="N252" s="1">
        <f>_xll.ciqfunctions.udf.CIQ($B252, "IQ_TOTAL_COMMON_EQUITY",$D252,,,,  "USD")</f>
        <v>57795.960099999997</v>
      </c>
      <c r="O252" s="1">
        <f>_xll.ciqfunctions.udf.CIQ($B252, "IQ_APIC", $D252,,,,  "USD")</f>
        <v>0</v>
      </c>
      <c r="P252" s="1">
        <f>_xll.ciqfunctions.udf.CIQ($B252, "IQ_TOTAL_ASSETS", $D252,,,,  "USD")</f>
        <v>0</v>
      </c>
      <c r="Q252" s="1">
        <f>_xll.ciqfunctions.udf.CIQ($B252, "IQ_RE", $D252,,,,  "USD")</f>
        <v>0</v>
      </c>
      <c r="R252" s="1">
        <f>_xll.ciqfunctions.udf.CIQ($B252, "IQ_TOTAL_EQUITY", $D252,,,,  "USD")</f>
        <v>63402.470869999997</v>
      </c>
      <c r="S252" s="1">
        <f>_xll.ciqfunctions.udf.CIQ($B252, "IQ_TOTAL_OUTSTANDING_FILING_DATE", $D252,,,,  "USD")</f>
        <v>222.98007999999999</v>
      </c>
      <c r="T252" s="1">
        <f>_xll.ciqfunctions.udf.CIQ($B252, "IQ_TOTAL_DEBT", $D252,,,,  "USD")</f>
        <v>75286.76139</v>
      </c>
      <c r="U252" s="1">
        <f>_xll.ciqfunctions.udf.CIQ($B252, "IQ_PREF_DIV_OTHER",$D252,,,,  "USD")</f>
        <v>84.227729999999994</v>
      </c>
      <c r="V252" s="1">
        <f>_xll.ciqfunctions.udf.CIQ($B252, "IQ_COGS",$D252,,,,  "USD")</f>
        <v>12293.65292</v>
      </c>
      <c r="W252" s="1">
        <f>_xll.ciqfunctions.udf.CIQ($B252, "IQ_AP",$D252,,,,  "USD")</f>
        <v>0</v>
      </c>
      <c r="X252" s="1">
        <f>_xll.ciqfunctions.udf.CIQ($B252, "IQ_AR", $D252,,,,  "USD")</f>
        <v>0</v>
      </c>
      <c r="Y252" s="1">
        <f>_xll.ciqfunctions.udf.CIQ($B252, "IQ_INVENTORY", $D252,,,,  "USD")</f>
        <v>0</v>
      </c>
      <c r="Z252">
        <f>_xll.ciqfunctions.udf.CIQ($B252, "IQ_SGA", $D252,,,,  "USD")</f>
        <v>4936.9717700000001</v>
      </c>
      <c r="AA252">
        <f>_xll.ciqfunctions.udf.CIQ($B252, "IQ_TOTAL_REV_1YR_ANN_GROWTH", $D252,,,,  "USD")</f>
        <v>-18.939800000000002</v>
      </c>
      <c r="AB252">
        <f>_xll.ciqfunctions.udf.CIQ($B252, "IQ_DA", $D252,,,,  "USD")</f>
        <v>0</v>
      </c>
      <c r="AC252">
        <f>_xll.ciqfunctions.udf.CIQ($B252, "IQ_NET_INTEREST_EXP",$D252,,,,  "USD")</f>
        <v>57.430459999999997</v>
      </c>
      <c r="AD252">
        <f>_xll.ciqfunctions.udf.CIQ($B252, "IQ_NET_WORKING_CAP",$D252,,,,  "USD")</f>
        <v>0</v>
      </c>
      <c r="AE252">
        <f>_xll.ciqfunctions.udf.CIQ($B252, "IQ_CAPEX",$D252,,,,  "USD")</f>
        <v>-885.27359999999999</v>
      </c>
      <c r="AF252" s="1" t="str">
        <f>_xll.ciqfunctions.udf.CIQ($B252, "IQ_CEO_NAME", $D252,,,,  "USD")</f>
        <v>Chang, Jae Hoon</v>
      </c>
      <c r="AG252">
        <f>_xll.ciqfunctions.udf.CIQ($B252, "IQ_INC_TAX",$D252,,,,  "USD")</f>
        <v>182.58025000000001</v>
      </c>
      <c r="AH252">
        <f>_xll.ciqfunctions.udf.CIQ($B252, "IQ_EFFECT_TAX_RATE",$D252,,,,  "USD")</f>
        <v>36.727899999999998</v>
      </c>
    </row>
    <row r="253" spans="1:34" x14ac:dyDescent="0.25">
      <c r="A253" t="str">
        <f>_xll.ciqfunctions.udf.CIQ(B253,"IQ_COMPANY_NAME",A$1)</f>
        <v>Hyundai Motor Company</v>
      </c>
      <c r="B253" s="3" t="s">
        <v>3</v>
      </c>
      <c r="C253" s="1" t="str">
        <f>_xll.ciqfunctions.udf.CIQ($B253, "IQ_INDUSTRY",$D253,,,, "USD")</f>
        <v>Automobiles</v>
      </c>
      <c r="D253" s="2" t="str">
        <f t="shared" si="2"/>
        <v>CQ12020</v>
      </c>
      <c r="E253" s="1">
        <f>_xll.ciqfunctions.udf.CIQ($B253, "IQ_TOTAL_REV", $D253,,,, "USD")</f>
        <v>20826.208119999999</v>
      </c>
      <c r="F253" s="1">
        <f>_xll.ciqfunctions.udf.CIQ($B253, "IQ_NI",$D253,,,,  "USD")</f>
        <v>381.09336999999999</v>
      </c>
      <c r="G253" s="1">
        <f>_xll.ciqfunctions.udf.CIQ($B253, "IQ_CASH_EQUIV", $D253,,,,  "USD")</f>
        <v>8532.8759599999994</v>
      </c>
      <c r="H253" s="1">
        <f>_xll.ciqfunctions.udf.CIQ($B253, "IQ_CASH_ST_INVEST", $D253,,,,  "USD")</f>
        <v>20966.429459999999</v>
      </c>
      <c r="I253" s="1">
        <f>_xll.ciqfunctions.udf.CIQ($B253, "IQ_TOTAL_CA", $D253,,,,  "USD")</f>
        <v>37917.550840000004</v>
      </c>
      <c r="J253" s="1">
        <f>_xll.ciqfunctions.udf.CIQ($B253, "IQ_TOTAL_ASSETS",$D253,,,,  "USD")</f>
        <v>163562.37964</v>
      </c>
      <c r="K253" s="1">
        <f>_xll.ciqfunctions.udf.CIQ($B253, "IQ_TOTAL_CL", $D253,,,,  "USD")</f>
        <v>44587.047570000002</v>
      </c>
      <c r="L253" s="1">
        <f>_xll.ciqfunctions.udf.CIQ($B253, "IQ_TOTAL_LIAB", $D253,,,,  "USD")</f>
        <v>101109.85275999999</v>
      </c>
      <c r="M253" s="1">
        <f>_xll.ciqfunctions.udf.CIQ($B253, "IQ_PREF_EQUITY",$D253,,,,  "USD")</f>
        <v>272.26913000000002</v>
      </c>
      <c r="N253" s="1">
        <f>_xll.ciqfunctions.udf.CIQ($B253, "IQ_TOTAL_COMMON_EQUITY",$D253,,,,  "USD")</f>
        <v>56843.885370000004</v>
      </c>
      <c r="O253" s="1">
        <f>_xll.ciqfunctions.udf.CIQ($B253, "IQ_APIC", $D253,,,,  "USD")</f>
        <v>3452.3688299999999</v>
      </c>
      <c r="P253" s="1">
        <f>_xll.ciqfunctions.udf.CIQ($B253, "IQ_TOTAL_ASSETS", $D253,,,,  "USD")</f>
        <v>163562.37964</v>
      </c>
      <c r="Q253" s="1">
        <f>_xll.ciqfunctions.udf.CIQ($B253, "IQ_RE", $D253,,,,  "USD")</f>
        <v>55850.623850000004</v>
      </c>
      <c r="R253" s="1">
        <f>_xll.ciqfunctions.udf.CIQ($B253, "IQ_TOTAL_EQUITY", $D253,,,,  "USD")</f>
        <v>62452.526870000002</v>
      </c>
      <c r="S253" s="1">
        <f>_xll.ciqfunctions.udf.CIQ($B253, "IQ_TOTAL_OUTSTANDING_FILING_DATE", $D253,,,,  "USD")</f>
        <v>200.57687999999999</v>
      </c>
      <c r="T253" s="1">
        <f>_xll.ciqfunctions.udf.CIQ($B253, "IQ_TOTAL_DEBT", $D253,,,,  "USD")</f>
        <v>71139.775120000006</v>
      </c>
      <c r="U253" s="1">
        <f>_xll.ciqfunctions.udf.CIQ($B253, "IQ_PREF_DIV_OTHER",$D253,,,,  "USD")</f>
        <v>55.535299999999999</v>
      </c>
      <c r="V253" s="1">
        <f>_xll.ciqfunctions.udf.CIQ($B253, "IQ_COGS",$D253,,,,  "USD")</f>
        <v>17317.828560000002</v>
      </c>
      <c r="W253" s="1">
        <f>_xll.ciqfunctions.udf.CIQ($B253, "IQ_AP",$D253,,,,  "USD")</f>
        <v>6547.2206999999999</v>
      </c>
      <c r="X253" s="1">
        <f>_xll.ciqfunctions.udf.CIQ($B253, "IQ_AR", $D253,,,,  "USD")</f>
        <v>3484.4157399999999</v>
      </c>
      <c r="Y253" s="1">
        <f>_xll.ciqfunctions.udf.CIQ($B253, "IQ_INVENTORY", $D253,,,,  "USD")</f>
        <v>9820.3988100000006</v>
      </c>
      <c r="Z253">
        <f>_xll.ciqfunctions.udf.CIQ($B253, "IQ_SGA", $D253,,,,  "USD")</f>
        <v>2560.0779600000001</v>
      </c>
      <c r="AA253">
        <f>_xll.ciqfunctions.udf.CIQ($B253, "IQ_TOTAL_REV_1YR_ANN_GROWTH", $D253,,,,  "USD")</f>
        <v>5.5545</v>
      </c>
      <c r="AB253">
        <f>_xll.ciqfunctions.udf.CIQ($B253, "IQ_DA", $D253,,,,  "USD")</f>
        <v>0</v>
      </c>
      <c r="AC253">
        <f>_xll.ciqfunctions.udf.CIQ($B253, "IQ_NET_INTEREST_EXP",$D253,,,,  "USD")</f>
        <v>48.117649999999998</v>
      </c>
      <c r="AD253">
        <f>_xll.ciqfunctions.udf.CIQ($B253, "IQ_NET_WORKING_CAP",$D253,,,,  "USD")</f>
        <v>-3627.0734400000001</v>
      </c>
      <c r="AE253">
        <f>_xll.ciqfunctions.udf.CIQ($B253, "IQ_CAPEX",$D253,,,,  "USD")</f>
        <v>-928.12309000000005</v>
      </c>
      <c r="AF253" s="1" t="str">
        <f>_xll.ciqfunctions.udf.CIQ($B253, "IQ_CEO_NAME", $D253,,,,  "USD")</f>
        <v>Chang, Jae Hoon</v>
      </c>
      <c r="AG253">
        <f>_xll.ciqfunctions.udf.CIQ($B253, "IQ_INC_TAX",$D253,,,,  "USD")</f>
        <v>141.13601</v>
      </c>
      <c r="AH253">
        <f>_xll.ciqfunctions.udf.CIQ($B253, "IQ_EFFECT_TAX_RATE",$D253,,,,  "USD")</f>
        <v>23.690899999999999</v>
      </c>
    </row>
    <row r="254" spans="1:34" x14ac:dyDescent="0.25">
      <c r="A254" t="str">
        <f>_xll.ciqfunctions.udf.CIQ(B254,"IQ_COMPANY_NAME",A$1)</f>
        <v>Hyundai Motor Company</v>
      </c>
      <c r="B254" s="3" t="s">
        <v>3</v>
      </c>
      <c r="C254" s="1" t="str">
        <f>_xll.ciqfunctions.udf.CIQ($B254, "IQ_INDUSTRY",$D254,,,, "USD")</f>
        <v>Automobiles</v>
      </c>
      <c r="D254" s="2" t="str">
        <f t="shared" si="2"/>
        <v>CQ42019</v>
      </c>
      <c r="E254" s="1">
        <f>_xll.ciqfunctions.udf.CIQ($B254, "IQ_TOTAL_REV", $D254,,,, "USD")</f>
        <v>24100.794460000001</v>
      </c>
      <c r="F254" s="1">
        <f>_xll.ciqfunctions.udf.CIQ($B254, "IQ_NI",$D254,,,,  "USD")</f>
        <v>696.75846999999999</v>
      </c>
      <c r="G254" s="1">
        <f>_xll.ciqfunctions.udf.CIQ($B254, "IQ_CASH_EQUIV", $D254,,,,  "USD")</f>
        <v>7520.17569</v>
      </c>
      <c r="H254" s="1">
        <f>_xll.ciqfunctions.udf.CIQ($B254, "IQ_CASH_ST_INVEST", $D254,,,,  "USD")</f>
        <v>21981.24379</v>
      </c>
      <c r="I254" s="1">
        <f>_xll.ciqfunctions.udf.CIQ($B254, "IQ_TOTAL_CA", $D254,,,,  "USD")</f>
        <v>65901.691179999994</v>
      </c>
      <c r="J254" s="1">
        <f>_xll.ciqfunctions.udf.CIQ($B254, "IQ_TOTAL_ASSETS",$D254,,,,  "USD")</f>
        <v>168483.17825999999</v>
      </c>
      <c r="K254" s="1">
        <f>_xll.ciqfunctions.udf.CIQ($B254, "IQ_TOTAL_CL", $D254,,,,  "USD")</f>
        <v>46179.763619999998</v>
      </c>
      <c r="L254" s="1">
        <f>_xll.ciqfunctions.udf.CIQ($B254, "IQ_TOTAL_LIAB", $D254,,,,  "USD")</f>
        <v>102336.46036</v>
      </c>
      <c r="M254" s="1">
        <f>_xll.ciqfunctions.udf.CIQ($B254, "IQ_PREF_EQUITY",$D254,,,,  "USD")</f>
        <v>177.96682999999999</v>
      </c>
      <c r="N254" s="1">
        <f>_xll.ciqfunctions.udf.CIQ($B254, "IQ_TOTAL_COMMON_EQUITY",$D254,,,,  "USD")</f>
        <v>60511.839749999999</v>
      </c>
      <c r="O254" s="1">
        <f>_xll.ciqfunctions.udf.CIQ($B254, "IQ_APIC", $D254,,,,  "USD")</f>
        <v>3635.3830400000002</v>
      </c>
      <c r="P254" s="1">
        <f>_xll.ciqfunctions.udf.CIQ($B254, "IQ_TOTAL_ASSETS", $D254,,,,  "USD")</f>
        <v>168483.17825999999</v>
      </c>
      <c r="Q254" s="1">
        <f>_xll.ciqfunctions.udf.CIQ($B254, "IQ_RE", $D254,,,,  "USD")</f>
        <v>59116.671860000002</v>
      </c>
      <c r="R254" s="1">
        <f>_xll.ciqfunctions.udf.CIQ($B254, "IQ_TOTAL_EQUITY", $D254,,,,  "USD")</f>
        <v>66146.717900000003</v>
      </c>
      <c r="S254" s="1">
        <f>_xll.ciqfunctions.udf.CIQ($B254, "IQ_TOTAL_OUTSTANDING_FILING_DATE", $D254,,,,  "USD")</f>
        <v>224.14276000000001</v>
      </c>
      <c r="T254" s="1">
        <f>_xll.ciqfunctions.udf.CIQ($B254, "IQ_TOTAL_DEBT", $D254,,,,  "USD")</f>
        <v>71148.390289999996</v>
      </c>
      <c r="U254" s="1">
        <f>_xll.ciqfunctions.udf.CIQ($B254, "IQ_PREF_DIV_OTHER",$D254,,,,  "USD")</f>
        <v>374.53579999999999</v>
      </c>
      <c r="V254" s="1">
        <f>_xll.ciqfunctions.udf.CIQ($B254, "IQ_COGS",$D254,,,,  "USD")</f>
        <v>10922.775509999999</v>
      </c>
      <c r="W254" s="1">
        <f>_xll.ciqfunctions.udf.CIQ($B254, "IQ_AP",$D254,,,,  "USD")</f>
        <v>6643.1246899999996</v>
      </c>
      <c r="X254" s="1">
        <f>_xll.ciqfunctions.udf.CIQ($B254, "IQ_AR", $D254,,,,  "USD")</f>
        <v>4057.3042500000001</v>
      </c>
      <c r="Y254" s="1">
        <f>_xll.ciqfunctions.udf.CIQ($B254, "IQ_INVENTORY", $D254,,,,  "USD")</f>
        <v>10103.02685</v>
      </c>
      <c r="Z254">
        <f>_xll.ciqfunctions.udf.CIQ($B254, "IQ_SGA", $D254,,,,  "USD")</f>
        <v>11052.315780000001</v>
      </c>
      <c r="AA254">
        <f>_xll.ciqfunctions.udf.CIQ($B254, "IQ_TOTAL_REV_1YR_ANN_GROWTH", $D254,,,,  "USD")</f>
        <v>10.2797</v>
      </c>
      <c r="AB254">
        <f>_xll.ciqfunctions.udf.CIQ($B254, "IQ_DA", $D254,,,,  "USD")</f>
        <v>0</v>
      </c>
      <c r="AC254">
        <f>_xll.ciqfunctions.udf.CIQ($B254, "IQ_NET_INTEREST_EXP",$D254,,,,  "USD")</f>
        <v>197.59452999999999</v>
      </c>
      <c r="AD254">
        <f>_xll.ciqfunctions.udf.CIQ($B254, "IQ_NET_WORKING_CAP",$D254,,,,  "USD")</f>
        <v>22410.995289999999</v>
      </c>
      <c r="AE254">
        <f>_xll.ciqfunctions.udf.CIQ($B254, "IQ_CAPEX",$D254,,,,  "USD")</f>
        <v>0</v>
      </c>
      <c r="AF254" s="1" t="str">
        <f>_xll.ciqfunctions.udf.CIQ($B254, "IQ_CEO_NAME", $D254,,,,  "USD")</f>
        <v>Chang, Jae Hoon</v>
      </c>
      <c r="AG254">
        <f>_xll.ciqfunctions.udf.CIQ($B254, "IQ_INC_TAX",$D254,,,,  "USD")</f>
        <v>311.73665999999997</v>
      </c>
      <c r="AH254">
        <f>_xll.ciqfunctions.udf.CIQ($B254, "IQ_EFFECT_TAX_RATE",$D254,,,,  "USD")</f>
        <v>31.794</v>
      </c>
    </row>
    <row r="255" spans="1:34" x14ac:dyDescent="0.25">
      <c r="A255" t="str">
        <f>_xll.ciqfunctions.udf.CIQ(B255,"IQ_COMPANY_NAME",A$1)</f>
        <v>Hyundai Motor Company</v>
      </c>
      <c r="B255" s="3" t="s">
        <v>3</v>
      </c>
      <c r="C255" s="1" t="str">
        <f>_xll.ciqfunctions.udf.CIQ($B255, "IQ_INDUSTRY",$D255,,,, "USD")</f>
        <v>Automobiles</v>
      </c>
      <c r="D255" s="2" t="str">
        <f t="shared" ref="D255:D318" si="3">D195</f>
        <v>CQ32019</v>
      </c>
      <c r="E255" s="1">
        <f>_xll.ciqfunctions.udf.CIQ($B255, "IQ_TOTAL_REV", $D255,,,, "USD")</f>
        <v>22498.22624</v>
      </c>
      <c r="F255" s="1">
        <f>_xll.ciqfunctions.udf.CIQ($B255, "IQ_NI",$D255,,,,  "USD")</f>
        <v>356.14195999999998</v>
      </c>
      <c r="G255" s="1">
        <f>_xll.ciqfunctions.udf.CIQ($B255, "IQ_CASH_EQUIV", $D255,,,,  "USD")</f>
        <v>7682.4115599999996</v>
      </c>
      <c r="H255" s="1">
        <f>_xll.ciqfunctions.udf.CIQ($B255, "IQ_CASH_ST_INVEST", $D255,,,,  "USD")</f>
        <v>21315.41156</v>
      </c>
      <c r="I255" s="1">
        <f>_xll.ciqfunctions.udf.CIQ($B255, "IQ_TOTAL_CA", $D255,,,,  "USD")</f>
        <v>39401.377809999998</v>
      </c>
      <c r="J255" s="1">
        <f>_xll.ciqfunctions.udf.CIQ($B255, "IQ_TOTAL_ASSETS",$D255,,,,  "USD")</f>
        <v>159896.76566</v>
      </c>
      <c r="K255" s="1">
        <f>_xll.ciqfunctions.udf.CIQ($B255, "IQ_TOTAL_CL", $D255,,,,  "USD")</f>
        <v>45263.526210000004</v>
      </c>
      <c r="L255" s="1">
        <f>_xll.ciqfunctions.udf.CIQ($B255, "IQ_TOTAL_LIAB", $D255,,,,  "USD")</f>
        <v>96474.273079999999</v>
      </c>
      <c r="M255" s="1">
        <f>_xll.ciqfunctions.udf.CIQ($B255, "IQ_PREF_EQUITY",$D255,,,,  "USD")</f>
        <v>276.13931000000002</v>
      </c>
      <c r="N255" s="1">
        <f>_xll.ciqfunctions.udf.CIQ($B255, "IQ_TOTAL_COMMON_EQUITY",$D255,,,,  "USD")</f>
        <v>57987.040330000003</v>
      </c>
      <c r="O255" s="1">
        <f>_xll.ciqfunctions.udf.CIQ($B255, "IQ_APIC", $D255,,,,  "USD")</f>
        <v>3499.2594899999999</v>
      </c>
      <c r="P255" s="1">
        <f>_xll.ciqfunctions.udf.CIQ($B255, "IQ_TOTAL_ASSETS", $D255,,,,  "USD")</f>
        <v>159896.76566</v>
      </c>
      <c r="Q255" s="1">
        <f>_xll.ciqfunctions.udf.CIQ($B255, "IQ_RE", $D255,,,,  "USD")</f>
        <v>56259.931449999996</v>
      </c>
      <c r="R255" s="1">
        <f>_xll.ciqfunctions.udf.CIQ($B255, "IQ_TOTAL_EQUITY", $D255,,,,  "USD")</f>
        <v>63422.492590000002</v>
      </c>
      <c r="S255" s="1">
        <f>_xll.ciqfunctions.udf.CIQ($B255, "IQ_TOTAL_OUTSTANDING_FILING_DATE", $D255,,,,  "USD")</f>
        <v>202.71451999999999</v>
      </c>
      <c r="T255" s="1">
        <f>_xll.ciqfunctions.udf.CIQ($B255, "IQ_TOTAL_DEBT", $D255,,,,  "USD")</f>
        <v>67095.403720000002</v>
      </c>
      <c r="U255" s="1">
        <f>_xll.ciqfunctions.udf.CIQ($B255, "IQ_PREF_DIV_OTHER",$D255,,,,  "USD")</f>
        <v>51.939990000000002</v>
      </c>
      <c r="V255" s="1">
        <f>_xll.ciqfunctions.udf.CIQ($B255, "IQ_COGS",$D255,,,,  "USD")</f>
        <v>18803.933789999999</v>
      </c>
      <c r="W255" s="1">
        <f>_xll.ciqfunctions.udf.CIQ($B255, "IQ_AP",$D255,,,,  "USD")</f>
        <v>6266.1801599999999</v>
      </c>
      <c r="X255" s="1">
        <f>_xll.ciqfunctions.udf.CIQ($B255, "IQ_AR", $D255,,,,  "USD")</f>
        <v>4657.2524800000001</v>
      </c>
      <c r="Y255" s="1">
        <f>_xll.ciqfunctions.udf.CIQ($B255, "IQ_INVENTORY", $D255,,,,  "USD")</f>
        <v>10111.17376</v>
      </c>
      <c r="Z255">
        <f>_xll.ciqfunctions.udf.CIQ($B255, "IQ_SGA", $D255,,,,  "USD")</f>
        <v>3123.7500399999999</v>
      </c>
      <c r="AA255">
        <f>_xll.ciqfunctions.udf.CIQ($B255, "IQ_TOTAL_REV_1YR_ANN_GROWTH", $D255,,,,  "USD")</f>
        <v>10.375400000000001</v>
      </c>
      <c r="AB255">
        <f>_xll.ciqfunctions.udf.CIQ($B255, "IQ_DA", $D255,,,,  "USD")</f>
        <v>0</v>
      </c>
      <c r="AC255">
        <f>_xll.ciqfunctions.udf.CIQ($B255, "IQ_NET_INTEREST_EXP",$D255,,,,  "USD")</f>
        <v>38.24277</v>
      </c>
      <c r="AD255">
        <f>_xll.ciqfunctions.udf.CIQ($B255, "IQ_NET_WORKING_CAP",$D255,,,,  "USD")</f>
        <v>-2285.4715200000001</v>
      </c>
      <c r="AE255">
        <f>_xll.ciqfunctions.udf.CIQ($B255, "IQ_CAPEX",$D255,,,,  "USD")</f>
        <v>-718.94609000000003</v>
      </c>
      <c r="AF255" s="1" t="str">
        <f>_xll.ciqfunctions.udf.CIQ($B255, "IQ_CEO_NAME", $D255,,,,  "USD")</f>
        <v>Chang, Jae Hoon</v>
      </c>
      <c r="AG255">
        <f>_xll.ciqfunctions.udf.CIQ($B255, "IQ_INC_TAX",$D255,,,,  "USD")</f>
        <v>-26.264060000000001</v>
      </c>
      <c r="AH255" t="str">
        <f>_xll.ciqfunctions.udf.CIQ($B255, "IQ_EFFECT_TAX_RATE",$D255,,,,  "USD")</f>
        <v>NM</v>
      </c>
    </row>
    <row r="256" spans="1:34" x14ac:dyDescent="0.25">
      <c r="A256" t="str">
        <f>_xll.ciqfunctions.udf.CIQ(B256,"IQ_COMPANY_NAME",A$1)</f>
        <v>Hyundai Motor Company</v>
      </c>
      <c r="B256" s="3" t="s">
        <v>3</v>
      </c>
      <c r="C256" s="1" t="str">
        <f>_xll.ciqfunctions.udf.CIQ($B256, "IQ_INDUSTRY",$D256,,,, "USD")</f>
        <v>Automobiles</v>
      </c>
      <c r="D256" s="2" t="str">
        <f t="shared" si="3"/>
        <v>CQ22019</v>
      </c>
      <c r="E256" s="1">
        <f>_xll.ciqfunctions.udf.CIQ($B256, "IQ_TOTAL_REV", $D256,,,, "USD")</f>
        <v>23303.91777</v>
      </c>
      <c r="F256" s="1">
        <f>_xll.ciqfunctions.udf.CIQ($B256, "IQ_NI",$D256,,,,  "USD")</f>
        <v>794.41070000000002</v>
      </c>
      <c r="G256" s="1">
        <f>_xll.ciqfunctions.udf.CIQ($B256, "IQ_CASH_EQUIV", $D256,,,,  "USD")</f>
        <v>8202.6478499999994</v>
      </c>
      <c r="H256" s="1">
        <f>_xll.ciqfunctions.udf.CIQ($B256, "IQ_CASH_ST_INVEST", $D256,,,,  "USD")</f>
        <v>24389.390299999999</v>
      </c>
      <c r="I256" s="1">
        <f>_xll.ciqfunctions.udf.CIQ($B256, "IQ_TOTAL_CA", $D256,,,,  "USD")</f>
        <v>42922.30861</v>
      </c>
      <c r="J256" s="1">
        <f>_xll.ciqfunctions.udf.CIQ($B256, "IQ_TOTAL_ASSETS",$D256,,,,  "USD")</f>
        <v>162889.83485000001</v>
      </c>
      <c r="K256" s="1">
        <f>_xll.ciqfunctions.udf.CIQ($B256, "IQ_TOTAL_CL", $D256,,,,  "USD")</f>
        <v>43611.690580000002</v>
      </c>
      <c r="L256" s="1">
        <f>_xll.ciqfunctions.udf.CIQ($B256, "IQ_TOTAL_LIAB", $D256,,,,  "USD")</f>
        <v>97486.102599999998</v>
      </c>
      <c r="M256" s="1">
        <f>_xll.ciqfunctions.udf.CIQ($B256, "IQ_PREF_EQUITY",$D256,,,,  "USD")</f>
        <v>286.05473999999998</v>
      </c>
      <c r="N256" s="1">
        <f>_xll.ciqfunctions.udf.CIQ($B256, "IQ_TOTAL_COMMON_EQUITY",$D256,,,,  "USD")</f>
        <v>59811.045810000003</v>
      </c>
      <c r="O256" s="1">
        <f>_xll.ciqfunctions.udf.CIQ($B256, "IQ_APIC", $D256,,,,  "USD")</f>
        <v>3625.1791600000001</v>
      </c>
      <c r="P256" s="1">
        <f>_xll.ciqfunctions.udf.CIQ($B256, "IQ_TOTAL_ASSETS", $D256,,,,  "USD")</f>
        <v>162889.83485000001</v>
      </c>
      <c r="Q256" s="1">
        <f>_xll.ciqfunctions.udf.CIQ($B256, "IQ_RE", $D256,,,,  "USD")</f>
        <v>58237.449619999999</v>
      </c>
      <c r="R256" s="1">
        <f>_xll.ciqfunctions.udf.CIQ($B256, "IQ_TOTAL_EQUITY", $D256,,,,  "USD")</f>
        <v>65403.732250000001</v>
      </c>
      <c r="S256" s="1">
        <f>_xll.ciqfunctions.udf.CIQ($B256, "IQ_TOTAL_OUTSTANDING_FILING_DATE", $D256,,,,  "USD")</f>
        <v>202.71451999999999</v>
      </c>
      <c r="T256" s="1">
        <f>_xll.ciqfunctions.udf.CIQ($B256, "IQ_TOTAL_DEBT", $D256,,,,  "USD")</f>
        <v>67206.550919999994</v>
      </c>
      <c r="U256" s="1">
        <f>_xll.ciqfunctions.udf.CIQ($B256, "IQ_PREF_DIV_OTHER",$D256,,,,  "USD")</f>
        <v>219.04839000000001</v>
      </c>
      <c r="V256" s="1">
        <f>_xll.ciqfunctions.udf.CIQ($B256, "IQ_COGS",$D256,,,,  "USD")</f>
        <v>19308.755949999999</v>
      </c>
      <c r="W256" s="1">
        <f>_xll.ciqfunctions.udf.CIQ($B256, "IQ_AP",$D256,,,,  "USD")</f>
        <v>7228.7493800000002</v>
      </c>
      <c r="X256" s="1">
        <f>_xll.ciqfunctions.udf.CIQ($B256, "IQ_AR", $D256,,,,  "USD")</f>
        <v>4489.3935499999998</v>
      </c>
      <c r="Y256" s="1">
        <f>_xll.ciqfunctions.udf.CIQ($B256, "IQ_INVENTORY", $D256,,,,  "USD")</f>
        <v>10551.45947</v>
      </c>
      <c r="Z256">
        <f>_xll.ciqfunctions.udf.CIQ($B256, "IQ_SGA", $D256,,,,  "USD")</f>
        <v>2664.5986499999999</v>
      </c>
      <c r="AA256">
        <f>_xll.ciqfunctions.udf.CIQ($B256, "IQ_TOTAL_REV_1YR_ANN_GROWTH", $D256,,,,  "USD")</f>
        <v>9.1233000000000004</v>
      </c>
      <c r="AB256">
        <f>_xll.ciqfunctions.udf.CIQ($B256, "IQ_DA", $D256,,,,  "USD")</f>
        <v>0</v>
      </c>
      <c r="AC256">
        <f>_xll.ciqfunctions.udf.CIQ($B256, "IQ_NET_INTEREST_EXP",$D256,,,,  "USD")</f>
        <v>42.288029999999999</v>
      </c>
      <c r="AD256">
        <f>_xll.ciqfunctions.udf.CIQ($B256, "IQ_NET_WORKING_CAP",$D256,,,,  "USD")</f>
        <v>-2492.0096699999999</v>
      </c>
      <c r="AE256">
        <f>_xll.ciqfunctions.udf.CIQ($B256, "IQ_CAPEX",$D256,,,,  "USD")</f>
        <v>-536.89913000000001</v>
      </c>
      <c r="AF256" s="1" t="str">
        <f>_xll.ciqfunctions.udf.CIQ($B256, "IQ_CEO_NAME", $D256,,,,  "USD")</f>
        <v>Chang, Jae Hoon</v>
      </c>
      <c r="AG256">
        <f>_xll.ciqfunctions.udf.CIQ($B256, "IQ_INC_TAX",$D256,,,,  "USD")</f>
        <v>334.17169999999999</v>
      </c>
      <c r="AH256">
        <f>_xll.ciqfunctions.udf.CIQ($B256, "IQ_EFFECT_TAX_RATE",$D256,,,,  "USD")</f>
        <v>27.899899999999999</v>
      </c>
    </row>
    <row r="257" spans="1:34" x14ac:dyDescent="0.25">
      <c r="A257" t="str">
        <f>_xll.ciqfunctions.udf.CIQ(B257,"IQ_COMPANY_NAME",A$1)</f>
        <v>Hyundai Motor Company</v>
      </c>
      <c r="B257" s="3" t="s">
        <v>3</v>
      </c>
      <c r="C257" s="1" t="str">
        <f>_xll.ciqfunctions.udf.CIQ($B257, "IQ_INDUSTRY",$D257,,,, "USD")</f>
        <v>Automobiles</v>
      </c>
      <c r="D257" s="2" t="str">
        <f t="shared" si="3"/>
        <v>CQ12019</v>
      </c>
      <c r="E257" s="1">
        <f>_xll.ciqfunctions.udf.CIQ($B257, "IQ_TOTAL_REV", $D257,,,, "USD")</f>
        <v>21091.982489999999</v>
      </c>
      <c r="F257" s="1">
        <f>_xll.ciqfunctions.udf.CIQ($B257, "IQ_NI",$D257,,,,  "USD")</f>
        <v>729.36410000000001</v>
      </c>
      <c r="G257" s="1">
        <f>_xll.ciqfunctions.udf.CIQ($B257, "IQ_CASH_EQUIV", $D257,,,,  "USD")</f>
        <v>7872.1513999999997</v>
      </c>
      <c r="H257" s="1">
        <f>_xll.ciqfunctions.udf.CIQ($B257, "IQ_CASH_ST_INVEST", $D257,,,,  "USD")</f>
        <v>23451.07343</v>
      </c>
      <c r="I257" s="1">
        <f>_xll.ciqfunctions.udf.CIQ($B257, "IQ_TOTAL_CA", $D257,,,,  "USD")</f>
        <v>41485.78282</v>
      </c>
      <c r="J257" s="1">
        <f>_xll.ciqfunctions.udf.CIQ($B257, "IQ_TOTAL_ASSETS",$D257,,,,  "USD")</f>
        <v>160618.82793999999</v>
      </c>
      <c r="K257" s="1">
        <f>_xll.ciqfunctions.udf.CIQ($B257, "IQ_TOTAL_CL", $D257,,,,  "USD")</f>
        <v>42611.713049999998</v>
      </c>
      <c r="L257" s="1">
        <f>_xll.ciqfunctions.udf.CIQ($B257, "IQ_TOTAL_LIAB", $D257,,,,  "USD")</f>
        <v>95367.36391</v>
      </c>
      <c r="M257" s="1">
        <f>_xll.ciqfunctions.udf.CIQ($B257, "IQ_PREF_EQUITY",$D257,,,,  "USD")</f>
        <v>291.05995999999999</v>
      </c>
      <c r="N257" s="1">
        <f>_xll.ciqfunctions.udf.CIQ($B257, "IQ_TOTAL_COMMON_EQUITY",$D257,,,,  "USD")</f>
        <v>59664.71774</v>
      </c>
      <c r="O257" s="1">
        <f>_xll.ciqfunctions.udf.CIQ($B257, "IQ_APIC", $D257,,,,  "USD")</f>
        <v>3688.6104099999998</v>
      </c>
      <c r="P257" s="1">
        <f>_xll.ciqfunctions.udf.CIQ($B257, "IQ_TOTAL_ASSETS", $D257,,,,  "USD")</f>
        <v>160618.82793999999</v>
      </c>
      <c r="Q257" s="1">
        <f>_xll.ciqfunctions.udf.CIQ($B257, "IQ_RE", $D257,,,,  "USD")</f>
        <v>58481.870029999998</v>
      </c>
      <c r="R257" s="1">
        <f>_xll.ciqfunctions.udf.CIQ($B257, "IQ_TOTAL_EQUITY", $D257,,,,  "USD")</f>
        <v>65251.464030000003</v>
      </c>
      <c r="S257" s="1">
        <f>_xll.ciqfunctions.udf.CIQ($B257, "IQ_TOTAL_OUTSTANDING_FILING_DATE", $D257,,,,  "USD")</f>
        <v>202.71451999999999</v>
      </c>
      <c r="T257" s="1">
        <f>_xll.ciqfunctions.udf.CIQ($B257, "IQ_TOTAL_DEBT", $D257,,,,  "USD")</f>
        <v>66045.390289999996</v>
      </c>
      <c r="U257" s="1">
        <f>_xll.ciqfunctions.udf.CIQ($B257, "IQ_PREF_DIV_OTHER",$D257,,,,  "USD")</f>
        <v>4.0000000000000003E-5</v>
      </c>
      <c r="V257" s="1">
        <f>_xll.ciqfunctions.udf.CIQ($B257, "IQ_COGS",$D257,,,,  "USD")</f>
        <v>17651.555319999999</v>
      </c>
      <c r="W257" s="1">
        <f>_xll.ciqfunctions.udf.CIQ($B257, "IQ_AP",$D257,,,,  "USD")</f>
        <v>6939.4187599999996</v>
      </c>
      <c r="X257" s="1">
        <f>_xll.ciqfunctions.udf.CIQ($B257, "IQ_AR", $D257,,,,  "USD")</f>
        <v>4369.3612000000003</v>
      </c>
      <c r="Y257" s="1">
        <f>_xll.ciqfunctions.udf.CIQ($B257, "IQ_INVENTORY", $D257,,,,  "USD")</f>
        <v>9950.96443</v>
      </c>
      <c r="Z257">
        <f>_xll.ciqfunctions.udf.CIQ($B257, "IQ_SGA", $D257,,,,  "USD")</f>
        <v>2499.0184300000001</v>
      </c>
      <c r="AA257">
        <f>_xll.ciqfunctions.udf.CIQ($B257, "IQ_TOTAL_REV_1YR_ANN_GROWTH", $D257,,,,  "USD")</f>
        <v>6.9105999999999996</v>
      </c>
      <c r="AB257">
        <f>_xll.ciqfunctions.udf.CIQ($B257, "IQ_DA", $D257,,,,  "USD")</f>
        <v>0</v>
      </c>
      <c r="AC257">
        <f>_xll.ciqfunctions.udf.CIQ($B257, "IQ_NET_INTEREST_EXP",$D257,,,,  "USD")</f>
        <v>73.269930000000002</v>
      </c>
      <c r="AD257">
        <f>_xll.ciqfunctions.udf.CIQ($B257, "IQ_NET_WORKING_CAP",$D257,,,,  "USD")</f>
        <v>-2122.0713799999999</v>
      </c>
      <c r="AE257">
        <f>_xll.ciqfunctions.udf.CIQ($B257, "IQ_CAPEX",$D257,,,,  "USD")</f>
        <v>-920.90684999999996</v>
      </c>
      <c r="AF257" s="1" t="str">
        <f>_xll.ciqfunctions.udf.CIQ($B257, "IQ_CEO_NAME", $D257,,,,  "USD")</f>
        <v>Chang, Jae Hoon</v>
      </c>
      <c r="AG257">
        <f>_xll.ciqfunctions.udf.CIQ($B257, "IQ_INC_TAX",$D257,,,,  "USD")</f>
        <v>231.27154999999999</v>
      </c>
      <c r="AH257">
        <f>_xll.ciqfunctions.udf.CIQ($B257, "IQ_EFFECT_TAX_RATE",$D257,,,,  "USD")</f>
        <v>21.615300000000001</v>
      </c>
    </row>
    <row r="258" spans="1:34" x14ac:dyDescent="0.25">
      <c r="A258" t="str">
        <f>_xll.ciqfunctions.udf.CIQ(B258,"IQ_COMPANY_NAME",A$1)</f>
        <v>Hyundai Motor Company</v>
      </c>
      <c r="B258" s="3" t="s">
        <v>3</v>
      </c>
      <c r="C258" s="1" t="str">
        <f>_xll.ciqfunctions.udf.CIQ($B258, "IQ_INDUSTRY",$D258,,,, "USD")</f>
        <v>Automobiles</v>
      </c>
      <c r="D258" s="2" t="str">
        <f t="shared" si="3"/>
        <v>CQ42018</v>
      </c>
      <c r="E258" s="1">
        <f>_xll.ciqfunctions.udf.CIQ($B258, "IQ_TOTAL_REV", $D258,,,, "USD")</f>
        <v>22663.836350000001</v>
      </c>
      <c r="F258" s="1">
        <f>_xll.ciqfunctions.udf.CIQ($B258, "IQ_NI",$D258,,,,  "USD")</f>
        <v>-116.57222</v>
      </c>
      <c r="G258" s="1">
        <f>_xll.ciqfunctions.udf.CIQ($B258, "IQ_CASH_EQUIV", $D258,,,,  "USD")</f>
        <v>8186.50504</v>
      </c>
      <c r="H258" s="1">
        <f>_xll.ciqfunctions.udf.CIQ($B258, "IQ_CASH_ST_INVEST", $D258,,,,  "USD")</f>
        <v>24076.721409999998</v>
      </c>
      <c r="I258" s="1">
        <f>_xll.ciqfunctions.udf.CIQ($B258, "IQ_TOTAL_CA", $D258,,,,  "USD")</f>
        <v>65581.059890000004</v>
      </c>
      <c r="J258" s="1">
        <f>_xll.ciqfunctions.udf.CIQ($B258, "IQ_TOTAL_ASSETS",$D258,,,,  "USD")</f>
        <v>162277.82300999999</v>
      </c>
      <c r="K258" s="1">
        <f>_xll.ciqfunctions.udf.CIQ($B258, "IQ_TOTAL_CL", $D258,,,,  "USD")</f>
        <v>44409.093580000001</v>
      </c>
      <c r="L258" s="1">
        <f>_xll.ciqfunctions.udf.CIQ($B258, "IQ_TOTAL_LIAB", $D258,,,,  "USD")</f>
        <v>95899.180210000006</v>
      </c>
      <c r="M258" s="1">
        <f>_xll.ciqfunctions.udf.CIQ($B258, "IQ_PREF_EQUITY",$D258,,,,  "USD")</f>
        <v>184.55966000000001</v>
      </c>
      <c r="N258" s="1">
        <f>_xll.ciqfunctions.udf.CIQ($B258, "IQ_TOTAL_COMMON_EQUITY",$D258,,,,  "USD")</f>
        <v>60874.48545</v>
      </c>
      <c r="O258" s="1">
        <f>_xll.ciqfunctions.udf.CIQ($B258, "IQ_APIC", $D258,,,,  "USD")</f>
        <v>3773.8287</v>
      </c>
      <c r="P258" s="1">
        <f>_xll.ciqfunctions.udf.CIQ($B258, "IQ_TOTAL_ASSETS", $D258,,,,  "USD")</f>
        <v>162277.82300999999</v>
      </c>
      <c r="Q258" s="1">
        <f>_xll.ciqfunctions.udf.CIQ($B258, "IQ_RE", $D258,,,,  "USD")</f>
        <v>59726.112450000001</v>
      </c>
      <c r="R258" s="1">
        <f>_xll.ciqfunctions.udf.CIQ($B258, "IQ_TOTAL_EQUITY", $D258,,,,  "USD")</f>
        <v>66378.642800000001</v>
      </c>
      <c r="S258" s="1">
        <f>_xll.ciqfunctions.udf.CIQ($B258, "IQ_TOTAL_OUTSTANDING_FILING_DATE", $D258,,,,  "USD")</f>
        <v>226.87735000000001</v>
      </c>
      <c r="T258" s="1">
        <f>_xll.ciqfunctions.udf.CIQ($B258, "IQ_TOTAL_DEBT", $D258,,,,  "USD")</f>
        <v>65839.797869999995</v>
      </c>
      <c r="U258" s="1">
        <f>_xll.ciqfunctions.udf.CIQ($B258, "IQ_PREF_DIV_OTHER",$D258,,,,  "USD")</f>
        <v>197.95647</v>
      </c>
      <c r="V258" s="1">
        <f>_xll.ciqfunctions.udf.CIQ($B258, "IQ_COGS",$D258,,,,  "USD")</f>
        <v>10787.712820000001</v>
      </c>
      <c r="W258" s="1">
        <f>_xll.ciqfunctions.udf.CIQ($B258, "IQ_AP",$D258,,,,  "USD")</f>
        <v>6876.8304200000002</v>
      </c>
      <c r="X258" s="1">
        <f>_xll.ciqfunctions.udf.CIQ($B258, "IQ_AR", $D258,,,,  "USD")</f>
        <v>4228.1301599999997</v>
      </c>
      <c r="Y258" s="1">
        <f>_xll.ciqfunctions.udf.CIQ($B258, "IQ_INVENTORY", $D258,,,,  "USD")</f>
        <v>9624.8462099999997</v>
      </c>
      <c r="Z258">
        <f>_xll.ciqfunctions.udf.CIQ($B258, "IQ_SGA", $D258,,,,  "USD")</f>
        <v>10414.879150000001</v>
      </c>
      <c r="AA258">
        <f>_xll.ciqfunctions.udf.CIQ($B258, "IQ_TOTAL_REV_1YR_ANN_GROWTH", $D258,,,,  "USD")</f>
        <v>0</v>
      </c>
      <c r="AB258">
        <f>_xll.ciqfunctions.udf.CIQ($B258, "IQ_DA", $D258,,,,  "USD")</f>
        <v>0</v>
      </c>
      <c r="AC258">
        <f>_xll.ciqfunctions.udf.CIQ($B258, "IQ_NET_INTEREST_EXP",$D258,,,,  "USD")</f>
        <v>212.97826000000001</v>
      </c>
      <c r="AD258">
        <f>_xll.ciqfunctions.udf.CIQ($B258, "IQ_NET_WORKING_CAP",$D258,,,,  "USD")</f>
        <v>20768.976790000001</v>
      </c>
      <c r="AE258">
        <f>_xll.ciqfunctions.udf.CIQ($B258, "IQ_CAPEX",$D258,,,,  "USD")</f>
        <v>0</v>
      </c>
      <c r="AF258" s="1" t="str">
        <f>_xll.ciqfunctions.udf.CIQ($B258, "IQ_CEO_NAME", $D258,,,,  "USD")</f>
        <v>Chang, Jae Hoon</v>
      </c>
      <c r="AG258">
        <f>_xll.ciqfunctions.udf.CIQ($B258, "IQ_INC_TAX",$D258,,,,  "USD")</f>
        <v>283.73147</v>
      </c>
      <c r="AH258">
        <f>_xll.ciqfunctions.udf.CIQ($B258, "IQ_EFFECT_TAX_RATE",$D258,,,,  "USD")</f>
        <v>280.59589999999997</v>
      </c>
    </row>
    <row r="259" spans="1:34" x14ac:dyDescent="0.25">
      <c r="A259" t="str">
        <f>_xll.ciqfunctions.udf.CIQ(B259,"IQ_COMPANY_NAME",A$1)</f>
        <v>Hyundai Motor Company</v>
      </c>
      <c r="B259" s="3" t="s">
        <v>3</v>
      </c>
      <c r="C259" s="1" t="str">
        <f>_xll.ciqfunctions.udf.CIQ($B259, "IQ_INDUSTRY",$D259,,,, "USD")</f>
        <v>Automobiles</v>
      </c>
      <c r="D259" s="2" t="str">
        <f t="shared" si="3"/>
        <v>CQ32018</v>
      </c>
      <c r="E259" s="1">
        <f>_xll.ciqfunctions.udf.CIQ($B259, "IQ_TOTAL_REV", $D259,,,, "USD")</f>
        <v>22011.78989</v>
      </c>
      <c r="F259" s="1">
        <f>_xll.ciqfunctions.udf.CIQ($B259, "IQ_NI",$D259,,,,  "USD")</f>
        <v>242.55663000000001</v>
      </c>
      <c r="G259" s="1">
        <f>_xll.ciqfunctions.udf.CIQ($B259, "IQ_CASH_EQUIV", $D259,,,,  "USD")</f>
        <v>8410.9732499999991</v>
      </c>
      <c r="H259" s="1">
        <f>_xll.ciqfunctions.udf.CIQ($B259, "IQ_CASH_ST_INVEST", $D259,,,,  "USD")</f>
        <v>24498.769850000001</v>
      </c>
      <c r="I259" s="1">
        <f>_xll.ciqfunctions.udf.CIQ($B259, "IQ_TOTAL_CA", $D259,,,,  "USD")</f>
        <v>42457.343849999997</v>
      </c>
      <c r="J259" s="1">
        <f>_xll.ciqfunctions.udf.CIQ($B259, "IQ_TOTAL_ASSETS",$D259,,,,  "USD")</f>
        <v>161952.83571000001</v>
      </c>
      <c r="K259" s="1">
        <f>_xll.ciqfunctions.udf.CIQ($B259, "IQ_TOTAL_CL", $D259,,,,  "USD")</f>
        <v>42475.215450000003</v>
      </c>
      <c r="L259" s="1">
        <f>_xll.ciqfunctions.udf.CIQ($B259, "IQ_TOTAL_LIAB", $D259,,,,  "USD")</f>
        <v>94455.508440000005</v>
      </c>
      <c r="M259" s="1">
        <f>_xll.ciqfunctions.udf.CIQ($B259, "IQ_PREF_EQUITY",$D259,,,,  "USD")</f>
        <v>298.2002</v>
      </c>
      <c r="N259" s="1">
        <f>_xll.ciqfunctions.udf.CIQ($B259, "IQ_TOTAL_COMMON_EQUITY",$D259,,,,  "USD")</f>
        <v>61789.258889999997</v>
      </c>
      <c r="O259" s="1">
        <f>_xll.ciqfunctions.udf.CIQ($B259, "IQ_APIC", $D259,,,,  "USD")</f>
        <v>3784.7770700000001</v>
      </c>
      <c r="P259" s="1">
        <f>_xll.ciqfunctions.udf.CIQ($B259, "IQ_TOTAL_ASSETS", $D259,,,,  "USD")</f>
        <v>161952.83571000001</v>
      </c>
      <c r="Q259" s="1">
        <f>_xll.ciqfunctions.udf.CIQ($B259, "IQ_RE", $D259,,,,  "USD")</f>
        <v>60464.874199999998</v>
      </c>
      <c r="R259" s="1">
        <f>_xll.ciqfunctions.udf.CIQ($B259, "IQ_TOTAL_EQUITY", $D259,,,,  "USD")</f>
        <v>67497.327269999994</v>
      </c>
      <c r="S259" s="1">
        <f>_xll.ciqfunctions.udf.CIQ($B259, "IQ_TOTAL_OUTSTANDING_FILING_DATE", $D259,,,,  "USD")</f>
        <v>204.85120000000001</v>
      </c>
      <c r="T259" s="1">
        <f>_xll.ciqfunctions.udf.CIQ($B259, "IQ_TOTAL_DEBT", $D259,,,,  "USD")</f>
        <v>64868.557370000002</v>
      </c>
      <c r="U259" s="1">
        <f>_xll.ciqfunctions.udf.CIQ($B259, "IQ_PREF_DIV_OTHER",$D259,,,,  "USD")</f>
        <v>35.619779999999999</v>
      </c>
      <c r="V259" s="1">
        <f>_xll.ciqfunctions.udf.CIQ($B259, "IQ_COGS",$D259,,,,  "USD")</f>
        <v>18685.271830000002</v>
      </c>
      <c r="W259" s="1">
        <f>_xll.ciqfunctions.udf.CIQ($B259, "IQ_AP",$D259,,,,  "USD")</f>
        <v>6584.2658600000004</v>
      </c>
      <c r="X259" s="1">
        <f>_xll.ciqfunctions.udf.CIQ($B259, "IQ_AR", $D259,,,,  "USD")</f>
        <v>3750.9779600000002</v>
      </c>
      <c r="Y259" s="1">
        <f>_xll.ciqfunctions.udf.CIQ($B259, "IQ_INVENTORY", $D259,,,,  "USD")</f>
        <v>9295.4065399999999</v>
      </c>
      <c r="Z259">
        <f>_xll.ciqfunctions.udf.CIQ($B259, "IQ_SGA", $D259,,,,  "USD")</f>
        <v>2836.1869200000001</v>
      </c>
      <c r="AA259">
        <f>_xll.ciqfunctions.udf.CIQ($B259, "IQ_TOTAL_REV_1YR_ANN_GROWTH", $D259,,,,  "USD")</f>
        <v>0.96050000000000002</v>
      </c>
      <c r="AB259">
        <f>_xll.ciqfunctions.udf.CIQ($B259, "IQ_DA", $D259,,,,  "USD")</f>
        <v>0</v>
      </c>
      <c r="AC259">
        <f>_xll.ciqfunctions.udf.CIQ($B259, "IQ_NET_INTEREST_EXP",$D259,,,,  "USD")</f>
        <v>51.313949999999998</v>
      </c>
      <c r="AD259">
        <f>_xll.ciqfunctions.udf.CIQ($B259, "IQ_NET_WORKING_CAP",$D259,,,,  "USD")</f>
        <v>-861.96271999999999</v>
      </c>
      <c r="AE259">
        <f>_xll.ciqfunctions.udf.CIQ($B259, "IQ_CAPEX",$D259,,,,  "USD")</f>
        <v>-636.62635</v>
      </c>
      <c r="AF259" s="1" t="str">
        <f>_xll.ciqfunctions.udf.CIQ($B259, "IQ_CEO_NAME", $D259,,,,  "USD")</f>
        <v>Chang, Jae Hoon</v>
      </c>
      <c r="AG259">
        <f>_xll.ciqfunctions.udf.CIQ($B259, "IQ_INC_TAX",$D259,,,,  "USD")</f>
        <v>50.759920000000001</v>
      </c>
      <c r="AH259">
        <f>_xll.ciqfunctions.udf.CIQ($B259, "IQ_EFFECT_TAX_RATE",$D259,,,,  "USD")</f>
        <v>15.552099999999999</v>
      </c>
    </row>
    <row r="260" spans="1:34" x14ac:dyDescent="0.25">
      <c r="A260" t="str">
        <f>_xll.ciqfunctions.udf.CIQ(B260,"IQ_COMPANY_NAME",A$1)</f>
        <v>Hyundai Motor Company</v>
      </c>
      <c r="B260" s="3" t="s">
        <v>3</v>
      </c>
      <c r="C260" s="1" t="str">
        <f>_xll.ciqfunctions.udf.CIQ($B260, "IQ_INDUSTRY",$D260,,,, "USD")</f>
        <v>Automobiles</v>
      </c>
      <c r="D260" s="2" t="str">
        <f t="shared" si="3"/>
        <v>CQ22018</v>
      </c>
      <c r="E260" s="1">
        <f>_xll.ciqfunctions.udf.CIQ($B260, "IQ_TOTAL_REV", $D260,,,, "USD")</f>
        <v>22214.847389999999</v>
      </c>
      <c r="F260" s="1">
        <f>_xll.ciqfunctions.udf.CIQ($B260, "IQ_NI",$D260,,,,  "USD")</f>
        <v>629.80838000000006</v>
      </c>
      <c r="G260" s="1">
        <f>_xll.ciqfunctions.udf.CIQ($B260, "IQ_CASH_EQUIV", $D260,,,,  "USD")</f>
        <v>7889.9729900000002</v>
      </c>
      <c r="H260" s="1">
        <f>_xll.ciqfunctions.udf.CIQ($B260, "IQ_CASH_ST_INVEST", $D260,,,,  "USD")</f>
        <v>24737.429510000002</v>
      </c>
      <c r="I260" s="1">
        <f>_xll.ciqfunctions.udf.CIQ($B260, "IQ_TOTAL_CA", $D260,,,,  "USD")</f>
        <v>42348.677649999998</v>
      </c>
      <c r="J260" s="1">
        <f>_xll.ciqfunctions.udf.CIQ($B260, "IQ_TOTAL_ASSETS",$D260,,,,  "USD")</f>
        <v>161211.58861999999</v>
      </c>
      <c r="K260" s="1">
        <f>_xll.ciqfunctions.udf.CIQ($B260, "IQ_TOTAL_CL", $D260,,,,  "USD")</f>
        <v>39791.935169999997</v>
      </c>
      <c r="L260" s="1">
        <f>_xll.ciqfunctions.udf.CIQ($B260, "IQ_TOTAL_LIAB", $D260,,,,  "USD")</f>
        <v>93831.902789999993</v>
      </c>
      <c r="M260" s="1">
        <f>_xll.ciqfunctions.udf.CIQ($B260, "IQ_PREF_EQUITY",$D260,,,,  "USD")</f>
        <v>293.06963000000002</v>
      </c>
      <c r="N260" s="1">
        <f>_xll.ciqfunctions.udf.CIQ($B260, "IQ_TOTAL_COMMON_EQUITY",$D260,,,,  "USD")</f>
        <v>61969.857239999998</v>
      </c>
      <c r="O260" s="1">
        <f>_xll.ciqfunctions.udf.CIQ($B260, "IQ_APIC", $D260,,,,  "USD")</f>
        <v>3776.7107299999998</v>
      </c>
      <c r="P260" s="1">
        <f>_xll.ciqfunctions.udf.CIQ($B260, "IQ_TOTAL_ASSETS", $D260,,,,  "USD")</f>
        <v>161211.58861999999</v>
      </c>
      <c r="Q260" s="1">
        <f>_xll.ciqfunctions.udf.CIQ($B260, "IQ_RE", $D260,,,,  "USD")</f>
        <v>61187.220540000002</v>
      </c>
      <c r="R260" s="1">
        <f>_xll.ciqfunctions.udf.CIQ($B260, "IQ_TOTAL_EQUITY", $D260,,,,  "USD")</f>
        <v>67379.685830000002</v>
      </c>
      <c r="S260" s="1">
        <f>_xll.ciqfunctions.udf.CIQ($B260, "IQ_TOTAL_OUTSTANDING_FILING_DATE", $D260,,,,  "USD")</f>
        <v>204.91666000000001</v>
      </c>
      <c r="T260" s="1">
        <f>_xll.ciqfunctions.udf.CIQ($B260, "IQ_TOTAL_DEBT", $D260,,,,  "USD")</f>
        <v>65563.186799999996</v>
      </c>
      <c r="U260" s="1">
        <f>_xll.ciqfunctions.udf.CIQ($B260, "IQ_PREF_DIV_OTHER",$D260,,,,  "USD")</f>
        <v>91.405950000000004</v>
      </c>
      <c r="V260" s="1">
        <f>_xll.ciqfunctions.udf.CIQ($B260, "IQ_COGS",$D260,,,,  "USD")</f>
        <v>18685.10082</v>
      </c>
      <c r="W260" s="1">
        <f>_xll.ciqfunctions.udf.CIQ($B260, "IQ_AP",$D260,,,,  "USD")</f>
        <v>6414.8169200000002</v>
      </c>
      <c r="X260" s="1">
        <f>_xll.ciqfunctions.udf.CIQ($B260, "IQ_AR", $D260,,,,  "USD")</f>
        <v>4373.9957400000003</v>
      </c>
      <c r="Y260" s="1">
        <f>_xll.ciqfunctions.udf.CIQ($B260, "IQ_INVENTORY", $D260,,,,  "USD")</f>
        <v>9556.9772799999992</v>
      </c>
      <c r="Z260">
        <f>_xll.ciqfunctions.udf.CIQ($B260, "IQ_SGA", $D260,,,,  "USD")</f>
        <v>2464.8448100000001</v>
      </c>
      <c r="AA260">
        <f>_xll.ciqfunctions.udf.CIQ($B260, "IQ_TOTAL_REV_1YR_ANN_GROWTH", $D260,,,,  "USD")</f>
        <v>1.6611</v>
      </c>
      <c r="AB260">
        <f>_xll.ciqfunctions.udf.CIQ($B260, "IQ_DA", $D260,,,,  "USD")</f>
        <v>0</v>
      </c>
      <c r="AC260">
        <f>_xll.ciqfunctions.udf.CIQ($B260, "IQ_NET_INTEREST_EXP",$D260,,,,  "USD")</f>
        <v>48.430410000000002</v>
      </c>
      <c r="AD260">
        <f>_xll.ciqfunctions.udf.CIQ($B260, "IQ_NET_WORKING_CAP",$D260,,,,  "USD")</f>
        <v>-261.84640000000002</v>
      </c>
      <c r="AE260">
        <f>_xll.ciqfunctions.udf.CIQ($B260, "IQ_CAPEX",$D260,,,,  "USD")</f>
        <v>-498.07970999999998</v>
      </c>
      <c r="AF260" s="1" t="str">
        <f>_xll.ciqfunctions.udf.CIQ($B260, "IQ_CEO_NAME", $D260,,,,  "USD")</f>
        <v>Chang, Jae Hoon</v>
      </c>
      <c r="AG260">
        <f>_xll.ciqfunctions.udf.CIQ($B260, "IQ_INC_TAX",$D260,,,,  "USD")</f>
        <v>285.96091999999999</v>
      </c>
      <c r="AH260">
        <f>_xll.ciqfunctions.udf.CIQ($B260, "IQ_EFFECT_TAX_RATE",$D260,,,,  "USD")</f>
        <v>28.1798</v>
      </c>
    </row>
    <row r="261" spans="1:34" x14ac:dyDescent="0.25">
      <c r="A261" t="str">
        <f>_xll.ciqfunctions.udf.CIQ(B261,"IQ_COMPANY_NAME",A$1)</f>
        <v>Hyundai Motor Company</v>
      </c>
      <c r="B261" s="3" t="s">
        <v>3</v>
      </c>
      <c r="C261" s="1" t="str">
        <f>_xll.ciqfunctions.udf.CIQ($B261, "IQ_INDUSTRY",$D261,,,, "USD")</f>
        <v>Automobiles</v>
      </c>
      <c r="D261" s="2" t="str">
        <f t="shared" si="3"/>
        <v>CQ12018</v>
      </c>
      <c r="E261" s="1">
        <f>_xll.ciqfunctions.udf.CIQ($B261, "IQ_TOTAL_REV", $D261,,,, "USD")</f>
        <v>21136.45204</v>
      </c>
      <c r="F261" s="1">
        <f>_xll.ciqfunctions.udf.CIQ($B261, "IQ_NI",$D261,,,,  "USD")</f>
        <v>629.30525999999998</v>
      </c>
      <c r="G261" s="1">
        <f>_xll.ciqfunctions.udf.CIQ($B261, "IQ_CASH_EQUIV", $D261,,,,  "USD")</f>
        <v>7906.6300199999996</v>
      </c>
      <c r="H261" s="1">
        <f>_xll.ciqfunctions.udf.CIQ($B261, "IQ_CASH_ST_INVEST", $D261,,,,  "USD")</f>
        <v>25215.475200000001</v>
      </c>
      <c r="I261" s="1">
        <f>_xll.ciqfunctions.udf.CIQ($B261, "IQ_TOTAL_CA", $D261,,,,  "USD")</f>
        <v>42922.509660000003</v>
      </c>
      <c r="J261" s="1">
        <f>_xll.ciqfunctions.udf.CIQ($B261, "IQ_TOTAL_ASSETS",$D261,,,,  "USD")</f>
        <v>165395.15088999999</v>
      </c>
      <c r="K261" s="1">
        <f>_xll.ciqfunctions.udf.CIQ($B261, "IQ_TOTAL_CL", $D261,,,,  "USD")</f>
        <v>41634.912129999997</v>
      </c>
      <c r="L261" s="1">
        <f>_xll.ciqfunctions.udf.CIQ($B261, "IQ_TOTAL_LIAB", $D261,,,,  "USD")</f>
        <v>95230.885129999995</v>
      </c>
      <c r="M261" s="1">
        <f>_xll.ciqfunctions.udf.CIQ($B261, "IQ_PREF_EQUITY",$D261,,,,  "USD")</f>
        <v>311.83024</v>
      </c>
      <c r="N261" s="1">
        <f>_xll.ciqfunctions.udf.CIQ($B261, "IQ_TOTAL_COMMON_EQUITY",$D261,,,,  "USD")</f>
        <v>64600.91029</v>
      </c>
      <c r="O261" s="1">
        <f>_xll.ciqfunctions.udf.CIQ($B261, "IQ_APIC", $D261,,,,  "USD")</f>
        <v>3957.77045</v>
      </c>
      <c r="P261" s="1">
        <f>_xll.ciqfunctions.udf.CIQ($B261, "IQ_TOTAL_ASSETS", $D261,,,,  "USD")</f>
        <v>165395.15088999999</v>
      </c>
      <c r="Q261" s="1">
        <f>_xll.ciqfunctions.udf.CIQ($B261, "IQ_RE", $D261,,,,  "USD")</f>
        <v>63487.804709999997</v>
      </c>
      <c r="R261" s="1">
        <f>_xll.ciqfunctions.udf.CIQ($B261, "IQ_TOTAL_EQUITY", $D261,,,,  "USD")</f>
        <v>70164.265759999995</v>
      </c>
      <c r="S261" s="1">
        <f>_xll.ciqfunctions.udf.CIQ($B261, "IQ_TOTAL_OUTSTANDING_FILING_DATE", $D261,,,,  "USD")</f>
        <v>207.05396999999999</v>
      </c>
      <c r="T261" s="1">
        <f>_xll.ciqfunctions.udf.CIQ($B261, "IQ_TOTAL_DEBT", $D261,,,,  "USD")</f>
        <v>66199.957450000002</v>
      </c>
      <c r="U261" s="1">
        <f>_xll.ciqfunctions.udf.CIQ($B261, "IQ_PREF_DIV_OTHER",$D261,,,,  "USD")</f>
        <v>91.365110000000001</v>
      </c>
      <c r="V261" s="1">
        <f>_xll.ciqfunctions.udf.CIQ($B261, "IQ_COGS",$D261,,,,  "USD")</f>
        <v>17869.867549999999</v>
      </c>
      <c r="W261" s="1">
        <f>_xll.ciqfunctions.udf.CIQ($B261, "IQ_AP",$D261,,,,  "USD")</f>
        <v>6583.5443800000003</v>
      </c>
      <c r="X261" s="1">
        <f>_xll.ciqfunctions.udf.CIQ($B261, "IQ_AR", $D261,,,,  "USD")</f>
        <v>4140.4205899999997</v>
      </c>
      <c r="Y261" s="1">
        <f>_xll.ciqfunctions.udf.CIQ($B261, "IQ_INVENTORY", $D261,,,,  "USD")</f>
        <v>9868.0966700000008</v>
      </c>
      <c r="Z261">
        <f>_xll.ciqfunctions.udf.CIQ($B261, "IQ_SGA", $D261,,,,  "USD")</f>
        <v>2434.6858099999999</v>
      </c>
      <c r="AA261">
        <f>_xll.ciqfunctions.udf.CIQ($B261, "IQ_TOTAL_REV_1YR_ANN_GROWTH", $D261,,,,  "USD")</f>
        <v>-3.9775999999999998</v>
      </c>
      <c r="AB261">
        <f>_xll.ciqfunctions.udf.CIQ($B261, "IQ_DA", $D261,,,,  "USD")</f>
        <v>0</v>
      </c>
      <c r="AC261">
        <f>_xll.ciqfunctions.udf.CIQ($B261, "IQ_NET_INTEREST_EXP",$D261,,,,  "USD")</f>
        <v>67.820350000000005</v>
      </c>
      <c r="AD261">
        <f>_xll.ciqfunctions.udf.CIQ($B261, "IQ_NET_WORKING_CAP",$D261,,,,  "USD")</f>
        <v>-566.20648000000006</v>
      </c>
      <c r="AE261">
        <f>_xll.ciqfunctions.udf.CIQ($B261, "IQ_CAPEX",$D261,,,,  "USD")</f>
        <v>-861.48012000000006</v>
      </c>
      <c r="AF261" s="1" t="str">
        <f>_xll.ciqfunctions.udf.CIQ($B261, "IQ_CEO_NAME", $D261,,,,  "USD")</f>
        <v>Chang, Jae Hoon</v>
      </c>
      <c r="AG261">
        <f>_xll.ciqfunctions.udf.CIQ($B261, "IQ_INC_TAX",$D261,,,,  "USD")</f>
        <v>182.99493000000001</v>
      </c>
      <c r="AH261">
        <f>_xll.ciqfunctions.udf.CIQ($B261, "IQ_EFFECT_TAX_RATE",$D261,,,,  "USD")</f>
        <v>20.98</v>
      </c>
    </row>
    <row r="262" spans="1:34" x14ac:dyDescent="0.25">
      <c r="A262" t="str">
        <f>_xll.ciqfunctions.udf.CIQ(B262,"IQ_COMPANY_NAME",A$1)</f>
        <v>Hyundai Motor Company</v>
      </c>
      <c r="B262" s="3" t="s">
        <v>3</v>
      </c>
      <c r="C262" s="1" t="str">
        <f>_xll.ciqfunctions.udf.CIQ($B262, "IQ_INDUSTRY",$D262,,,, "USD")</f>
        <v>Automobiles</v>
      </c>
      <c r="D262" s="2" t="str">
        <f t="shared" si="3"/>
        <v>CQ42017</v>
      </c>
      <c r="E262" s="1">
        <f>_xll.ciqfunctions.udf.CIQ($B262, "IQ_TOTAL_REV", $D262,,,, "USD")</f>
        <v>22935.290010000001</v>
      </c>
      <c r="F262" s="1">
        <f>_xll.ciqfunctions.udf.CIQ($B262, "IQ_NI",$D262,,,,  "USD")</f>
        <v>967.00273000000004</v>
      </c>
      <c r="G262" s="1">
        <f>_xll.ciqfunctions.udf.CIQ($B262, "IQ_CASH_EQUIV", $D262,,,,  "USD")</f>
        <v>8257.8509400000003</v>
      </c>
      <c r="H262" s="1">
        <f>_xll.ciqfunctions.udf.CIQ($B262, "IQ_CASH_ST_INVEST", $D262,,,,  "USD")</f>
        <v>27476.142950000001</v>
      </c>
      <c r="I262" s="1">
        <f>_xll.ciqfunctions.udf.CIQ($B262, "IQ_TOTAL_CA", $D262,,,,  "USD")</f>
        <v>69249.001050000006</v>
      </c>
      <c r="J262" s="1">
        <f>_xll.ciqfunctions.udf.CIQ($B262, "IQ_TOTAL_ASSETS",$D262,,,,  "USD")</f>
        <v>166812.86528999999</v>
      </c>
      <c r="K262" s="1">
        <f>_xll.ciqfunctions.udf.CIQ($B262, "IQ_TOTAL_CL", $D262,,,,  "USD")</f>
        <v>40402.82602</v>
      </c>
      <c r="L262" s="1">
        <f>_xll.ciqfunctions.udf.CIQ($B262, "IQ_TOTAL_LIAB", $D262,,,,  "USD")</f>
        <v>96832.356690000001</v>
      </c>
      <c r="M262" s="1">
        <f>_xll.ciqfunctions.udf.CIQ($B262, "IQ_PREF_EQUITY",$D262,,,,  "USD")</f>
        <v>192.33244999999999</v>
      </c>
      <c r="N262" s="1">
        <f>_xll.ciqfunctions.udf.CIQ($B262, "IQ_TOTAL_COMMON_EQUITY",$D262,,,,  "USD")</f>
        <v>64495.577129999998</v>
      </c>
      <c r="O262" s="1">
        <f>_xll.ciqfunctions.udf.CIQ($B262, "IQ_APIC", $D262,,,,  "USD")</f>
        <v>3932.7648300000001</v>
      </c>
      <c r="P262" s="1">
        <f>_xll.ciqfunctions.udf.CIQ($B262, "IQ_TOTAL_ASSETS", $D262,,,,  "USD")</f>
        <v>166812.86528999999</v>
      </c>
      <c r="Q262" s="1">
        <f>_xll.ciqfunctions.udf.CIQ($B262, "IQ_RE", $D262,,,,  "USD")</f>
        <v>63029.926910000002</v>
      </c>
      <c r="R262" s="1">
        <f>_xll.ciqfunctions.udf.CIQ($B262, "IQ_TOTAL_EQUITY", $D262,,,,  "USD")</f>
        <v>69980.508589999998</v>
      </c>
      <c r="S262" s="1">
        <f>_xll.ciqfunctions.udf.CIQ($B262, "IQ_TOTAL_OUTSTANDING_FILING_DATE", $D262,,,,  "USD")</f>
        <v>229.20858999999999</v>
      </c>
      <c r="T262" s="1">
        <f>_xll.ciqfunctions.udf.CIQ($B262, "IQ_TOTAL_DEBT", $D262,,,,  "USD")</f>
        <v>67399.840129999997</v>
      </c>
      <c r="U262" s="1">
        <f>_xll.ciqfunctions.udf.CIQ($B262, "IQ_PREF_DIV_OTHER",$D262,,,,  "USD")</f>
        <v>546.53940999999998</v>
      </c>
      <c r="V262" s="1">
        <f>_xll.ciqfunctions.udf.CIQ($B262, "IQ_COGS",$D262,,,,  "USD")</f>
        <v>18986.702249999998</v>
      </c>
      <c r="W262" s="1">
        <f>_xll.ciqfunctions.udf.CIQ($B262, "IQ_AP",$D262,,,,  "USD")</f>
        <v>6069.5683600000002</v>
      </c>
      <c r="X262" s="1">
        <f>_xll.ciqfunctions.udf.CIQ($B262, "IQ_AR", $D262,,,,  "USD")</f>
        <v>4552.2097299999996</v>
      </c>
      <c r="Y262" s="1">
        <f>_xll.ciqfunctions.udf.CIQ($B262, "IQ_INVENTORY", $D262,,,,  "USD")</f>
        <v>9623.0386899999994</v>
      </c>
      <c r="Z262">
        <f>_xll.ciqfunctions.udf.CIQ($B262, "IQ_SGA", $D262,,,,  "USD")</f>
        <v>2889.65607</v>
      </c>
      <c r="AA262">
        <f>_xll.ciqfunctions.udf.CIQ($B262, "IQ_TOTAL_REV_1YR_ANN_GROWTH", $D262,,,,  "USD")</f>
        <v>0</v>
      </c>
      <c r="AB262">
        <f>_xll.ciqfunctions.udf.CIQ($B262, "IQ_DA", $D262,,,,  "USD")</f>
        <v>0</v>
      </c>
      <c r="AC262">
        <f>_xll.ciqfunctions.udf.CIQ($B262, "IQ_NET_INTEREST_EXP",$D262,,,,  "USD")</f>
        <v>38.375500000000002</v>
      </c>
      <c r="AD262">
        <f>_xll.ciqfunctions.udf.CIQ($B262, "IQ_NET_WORKING_CAP",$D262,,,,  "USD")</f>
        <v>22954.86016</v>
      </c>
      <c r="AE262">
        <f>_xll.ciqfunctions.udf.CIQ($B262, "IQ_CAPEX",$D262,,,,  "USD")</f>
        <v>0</v>
      </c>
      <c r="AF262" s="1" t="str">
        <f>_xll.ciqfunctions.udf.CIQ($B262, "IQ_CEO_NAME", $D262,,,,  "USD")</f>
        <v>Chang, Jae Hoon</v>
      </c>
      <c r="AG262">
        <f>_xll.ciqfunctions.udf.CIQ($B262, "IQ_INC_TAX",$D262,,,,  "USD")</f>
        <v>-816.06190000000004</v>
      </c>
      <c r="AH262">
        <f>_xll.ciqfunctions.udf.CIQ($B262, "IQ_EFFECT_TAX_RATE",$D262,,,,  "USD")</f>
        <v>0</v>
      </c>
    </row>
    <row r="263" spans="1:34" x14ac:dyDescent="0.25">
      <c r="A263" t="str">
        <f>_xll.ciqfunctions.udf.CIQ(B263,"IQ_COMPANY_NAME",A$1)</f>
        <v>Hyundai Motor Company</v>
      </c>
      <c r="B263" s="3" t="s">
        <v>3</v>
      </c>
      <c r="C263" s="1" t="str">
        <f>_xll.ciqfunctions.udf.CIQ($B263, "IQ_INDUSTRY",$D263,,,, "USD")</f>
        <v>Automobiles</v>
      </c>
      <c r="D263" s="2" t="str">
        <f t="shared" si="3"/>
        <v>CQ32017</v>
      </c>
      <c r="E263" s="1">
        <f>_xll.ciqfunctions.udf.CIQ($B263, "IQ_TOTAL_REV", $D263,,,, "USD")</f>
        <v>21160.50405</v>
      </c>
      <c r="F263" s="1">
        <f>_xll.ciqfunctions.udf.CIQ($B263, "IQ_NI",$D263,,,,  "USD")</f>
        <v>745.27485000000001</v>
      </c>
      <c r="G263" s="1">
        <f>_xll.ciqfunctions.udf.CIQ($B263, "IQ_CASH_EQUIV", $D263,,,,  "USD")</f>
        <v>7932.66093</v>
      </c>
      <c r="H263" s="1">
        <f>_xll.ciqfunctions.udf.CIQ($B263, "IQ_CASH_ST_INVEST", $D263,,,,  "USD")</f>
        <v>24726.758529999999</v>
      </c>
      <c r="I263" s="1">
        <f>_xll.ciqfunctions.udf.CIQ($B263, "IQ_TOTAL_CA", $D263,,,,  "USD")</f>
        <v>42668.45405</v>
      </c>
      <c r="J263" s="1">
        <f>_xll.ciqfunctions.udf.CIQ($B263, "IQ_TOTAL_ASSETS",$D263,,,,  "USD")</f>
        <v>158684.79334999999</v>
      </c>
      <c r="K263" s="1">
        <f>_xll.ciqfunctions.udf.CIQ($B263, "IQ_TOTAL_CL", $D263,,,,  "USD")</f>
        <v>36905.108970000001</v>
      </c>
      <c r="L263" s="1">
        <f>_xll.ciqfunctions.udf.CIQ($B263, "IQ_TOTAL_LIAB", $D263,,,,  "USD")</f>
        <v>93459.339919999999</v>
      </c>
      <c r="M263" s="1">
        <f>_xll.ciqfunctions.udf.CIQ($B263, "IQ_PREF_EQUITY",$D263,,,,  "USD")</f>
        <v>289.42111999999997</v>
      </c>
      <c r="N263" s="1">
        <f>_xll.ciqfunctions.udf.CIQ($B263, "IQ_TOTAL_COMMON_EQUITY",$D263,,,,  "USD")</f>
        <v>60163.859550000001</v>
      </c>
      <c r="O263" s="1">
        <f>_xll.ciqfunctions.udf.CIQ($B263, "IQ_APIC", $D263,,,,  "USD")</f>
        <v>3673.3524699999998</v>
      </c>
      <c r="P263" s="1">
        <f>_xll.ciqfunctions.udf.CIQ($B263, "IQ_TOTAL_ASSETS", $D263,,,,  "USD")</f>
        <v>158684.79334999999</v>
      </c>
      <c r="Q263" s="1">
        <f>_xll.ciqfunctions.udf.CIQ($B263, "IQ_RE", $D263,,,,  "USD")</f>
        <v>57947.412470000003</v>
      </c>
      <c r="R263" s="1">
        <f>_xll.ciqfunctions.udf.CIQ($B263, "IQ_TOTAL_EQUITY", $D263,,,,  "USD")</f>
        <v>65225.453430000001</v>
      </c>
      <c r="S263" s="1">
        <f>_xll.ciqfunctions.udf.CIQ($B263, "IQ_TOTAL_OUTSTANDING_FILING_DATE", $D263,,,,  "USD")</f>
        <v>207.05396999999999</v>
      </c>
      <c r="T263" s="1">
        <f>_xll.ciqfunctions.udf.CIQ($B263, "IQ_TOTAL_DEBT", $D263,,,,  "USD")</f>
        <v>64793.700429999997</v>
      </c>
      <c r="U263" s="1">
        <f>_xll.ciqfunctions.udf.CIQ($B263, "IQ_PREF_DIV_OTHER",$D263,,,,  "USD")</f>
        <v>0</v>
      </c>
      <c r="V263" s="1">
        <f>_xll.ciqfunctions.udf.CIQ($B263, "IQ_COGS",$D263,,,,  "USD")</f>
        <v>17366.108499999998</v>
      </c>
      <c r="W263" s="1">
        <f>_xll.ciqfunctions.udf.CIQ($B263, "IQ_AP",$D263,,,,  "USD")</f>
        <v>5758.0919599999997</v>
      </c>
      <c r="X263" s="1">
        <f>_xll.ciqfunctions.udf.CIQ($B263, "IQ_AR", $D263,,,,  "USD")</f>
        <v>4534.5816500000001</v>
      </c>
      <c r="Y263" s="1">
        <f>_xll.ciqfunctions.udf.CIQ($B263, "IQ_INVENTORY", $D263,,,,  "USD")</f>
        <v>10105.49956</v>
      </c>
      <c r="Z263">
        <f>_xll.ciqfunctions.udf.CIQ($B263, "IQ_SGA", $D263,,,,  "USD")</f>
        <v>2521.7578600000002</v>
      </c>
      <c r="AA263">
        <f>_xll.ciqfunctions.udf.CIQ($B263, "IQ_TOTAL_REV_1YR_ANN_GROWTH", $D263,,,,  "USD")</f>
        <v>9.5889000000000006</v>
      </c>
      <c r="AB263">
        <f>_xll.ciqfunctions.udf.CIQ($B263, "IQ_DA", $D263,,,,  "USD")</f>
        <v>0</v>
      </c>
      <c r="AC263">
        <f>_xll.ciqfunctions.udf.CIQ($B263, "IQ_NET_INTEREST_EXP",$D263,,,,  "USD")</f>
        <v>38.997979999999998</v>
      </c>
      <c r="AD263">
        <f>_xll.ciqfunctions.udf.CIQ($B263, "IQ_NET_WORKING_CAP",$D263,,,,  "USD")</f>
        <v>709.66412000000003</v>
      </c>
      <c r="AE263">
        <f>_xll.ciqfunctions.udf.CIQ($B263, "IQ_CAPEX",$D263,,,,  "USD")</f>
        <v>-649.96753000000001</v>
      </c>
      <c r="AF263" s="1" t="str">
        <f>_xll.ciqfunctions.udf.CIQ($B263, "IQ_CEO_NAME", $D263,,,,  "USD")</f>
        <v>Chang, Jae Hoon</v>
      </c>
      <c r="AG263">
        <f>_xll.ciqfunctions.udf.CIQ($B263, "IQ_INC_TAX",$D263,,,,  "USD")</f>
        <v>140.95739</v>
      </c>
      <c r="AH263">
        <f>_xll.ciqfunctions.udf.CIQ($B263, "IQ_EFFECT_TAX_RATE",$D263,,,,  "USD")</f>
        <v>14.650399999999999</v>
      </c>
    </row>
    <row r="264" spans="1:34" x14ac:dyDescent="0.25">
      <c r="A264" t="str">
        <f>_xll.ciqfunctions.udf.CIQ(B264,"IQ_COMPANY_NAME",A$1)</f>
        <v>Hyundai Motor Company</v>
      </c>
      <c r="B264" s="3" t="s">
        <v>3</v>
      </c>
      <c r="C264" s="1" t="str">
        <f>_xll.ciqfunctions.udf.CIQ($B264, "IQ_INDUSTRY",$D264,,,, "USD")</f>
        <v>Automobiles</v>
      </c>
      <c r="D264" s="2" t="str">
        <f t="shared" si="3"/>
        <v>CQ22017</v>
      </c>
      <c r="E264" s="1">
        <f>_xll.ciqfunctions.udf.CIQ($B264, "IQ_TOTAL_REV", $D264,,,, "USD")</f>
        <v>21225.23688</v>
      </c>
      <c r="F264" s="1">
        <f>_xll.ciqfunctions.udf.CIQ($B264, "IQ_NI",$D264,,,,  "USD")</f>
        <v>713.27984000000004</v>
      </c>
      <c r="G264" s="1">
        <f>_xll.ciqfunctions.udf.CIQ($B264, "IQ_CASH_EQUIV", $D264,,,,  "USD")</f>
        <v>6327.0672599999998</v>
      </c>
      <c r="H264" s="1">
        <f>_xll.ciqfunctions.udf.CIQ($B264, "IQ_CASH_ST_INVEST", $D264,,,,  "USD")</f>
        <v>23790.938030000001</v>
      </c>
      <c r="I264" s="1">
        <f>_xll.ciqfunctions.udf.CIQ($B264, "IQ_TOTAL_CA", $D264,,,,  "USD")</f>
        <v>41979.559589999997</v>
      </c>
      <c r="J264" s="1">
        <f>_xll.ciqfunctions.udf.CIQ($B264, "IQ_TOTAL_ASSETS",$D264,,,,  "USD")</f>
        <v>156086.73363999999</v>
      </c>
      <c r="K264" s="1">
        <f>_xll.ciqfunctions.udf.CIQ($B264, "IQ_TOTAL_CL", $D264,,,,  "USD")</f>
        <v>37705.349260000003</v>
      </c>
      <c r="L264" s="1">
        <f>_xll.ciqfunctions.udf.CIQ($B264, "IQ_TOTAL_LIAB", $D264,,,,  "USD")</f>
        <v>91752.639930000005</v>
      </c>
      <c r="M264" s="1">
        <f>_xll.ciqfunctions.udf.CIQ($B264, "IQ_PREF_EQUITY",$D264,,,,  "USD")</f>
        <v>289.03185000000002</v>
      </c>
      <c r="N264" s="1">
        <f>_xll.ciqfunctions.udf.CIQ($B264, "IQ_TOTAL_COMMON_EQUITY",$D264,,,,  "USD")</f>
        <v>59398.578650000003</v>
      </c>
      <c r="O264" s="1">
        <f>_xll.ciqfunctions.udf.CIQ($B264, "IQ_APIC", $D264,,,,  "USD")</f>
        <v>3668.39176</v>
      </c>
      <c r="P264" s="1">
        <f>_xll.ciqfunctions.udf.CIQ($B264, "IQ_TOTAL_ASSETS", $D264,,,,  "USD")</f>
        <v>156086.73363999999</v>
      </c>
      <c r="Q264" s="1">
        <f>_xll.ciqfunctions.udf.CIQ($B264, "IQ_RE", $D264,,,,  "USD")</f>
        <v>57360.714200000002</v>
      </c>
      <c r="R264" s="1">
        <f>_xll.ciqfunctions.udf.CIQ($B264, "IQ_TOTAL_EQUITY", $D264,,,,  "USD")</f>
        <v>64334.093710000001</v>
      </c>
      <c r="S264" s="1">
        <f>_xll.ciqfunctions.udf.CIQ($B264, "IQ_TOTAL_OUTSTANDING_FILING_DATE", $D264,,,,  "USD")</f>
        <v>207.05396999999999</v>
      </c>
      <c r="T264" s="1">
        <f>_xll.ciqfunctions.udf.CIQ($B264, "IQ_TOTAL_DEBT", $D264,,,,  "USD")</f>
        <v>62617.325129999997</v>
      </c>
      <c r="U264" s="1">
        <f>_xll.ciqfunctions.udf.CIQ($B264, "IQ_PREF_DIV_OTHER",$D264,,,,  "USD")</f>
        <v>0</v>
      </c>
      <c r="V264" s="1">
        <f>_xll.ciqfunctions.udf.CIQ($B264, "IQ_COGS",$D264,,,,  "USD")</f>
        <v>17097.862949999999</v>
      </c>
      <c r="W264" s="1">
        <f>_xll.ciqfunctions.udf.CIQ($B264, "IQ_AP",$D264,,,,  "USD")</f>
        <v>6615.4669299999996</v>
      </c>
      <c r="X264" s="1">
        <f>_xll.ciqfunctions.udf.CIQ($B264, "IQ_AR", $D264,,,,  "USD")</f>
        <v>4492.0143600000001</v>
      </c>
      <c r="Y264" s="1">
        <f>_xll.ciqfunctions.udf.CIQ($B264, "IQ_INVENTORY", $D264,,,,  "USD")</f>
        <v>10476.385050000001</v>
      </c>
      <c r="Z264">
        <f>_xll.ciqfunctions.udf.CIQ($B264, "IQ_SGA", $D264,,,,  "USD")</f>
        <v>2757.1421500000001</v>
      </c>
      <c r="AA264">
        <f>_xll.ciqfunctions.udf.CIQ($B264, "IQ_TOTAL_REV_1YR_ANN_GROWTH", $D264,,,,  "USD")</f>
        <v>-1.4943</v>
      </c>
      <c r="AB264">
        <f>_xll.ciqfunctions.udf.CIQ($B264, "IQ_DA", $D264,,,,  "USD")</f>
        <v>0</v>
      </c>
      <c r="AC264">
        <f>_xll.ciqfunctions.udf.CIQ($B264, "IQ_NET_INTEREST_EXP",$D264,,,,  "USD")</f>
        <v>19.982700000000001</v>
      </c>
      <c r="AD264">
        <f>_xll.ciqfunctions.udf.CIQ($B264, "IQ_NET_WORKING_CAP",$D264,,,,  "USD")</f>
        <v>421.27393999999998</v>
      </c>
      <c r="AE264">
        <f>_xll.ciqfunctions.udf.CIQ($B264, "IQ_CAPEX",$D264,,,,  "USD")</f>
        <v>-685.91440999999998</v>
      </c>
      <c r="AF264" s="1" t="str">
        <f>_xll.ciqfunctions.udf.CIQ($B264, "IQ_CEO_NAME", $D264,,,,  "USD")</f>
        <v>Chang, Jae Hoon</v>
      </c>
      <c r="AG264">
        <f>_xll.ciqfunctions.udf.CIQ($B264, "IQ_INC_TAX",$D264,,,,  "USD")</f>
        <v>219.4683</v>
      </c>
      <c r="AH264">
        <f>_xll.ciqfunctions.udf.CIQ($B264, "IQ_EFFECT_TAX_RATE",$D264,,,,  "USD")</f>
        <v>21.575099999999999</v>
      </c>
    </row>
    <row r="265" spans="1:34" x14ac:dyDescent="0.25">
      <c r="A265" t="str">
        <f>_xll.ciqfunctions.udf.CIQ(B265,"IQ_COMPANY_NAME",A$1)</f>
        <v>Hyundai Motor Company</v>
      </c>
      <c r="B265" s="3" t="s">
        <v>3</v>
      </c>
      <c r="C265" s="1" t="str">
        <f>_xll.ciqfunctions.udf.CIQ($B265, "IQ_INDUSTRY",$D265,,,, "USD")</f>
        <v>Automobiles</v>
      </c>
      <c r="D265" s="2" t="str">
        <f t="shared" si="3"/>
        <v>CQ12017</v>
      </c>
      <c r="E265" s="1">
        <f>_xll.ciqfunctions.udf.CIQ($B265, "IQ_TOTAL_REV", $D265,,,, "USD")</f>
        <v>20900.5232</v>
      </c>
      <c r="F265" s="1">
        <f>_xll.ciqfunctions.udf.CIQ($B265, "IQ_NI",$D265,,,,  "USD")</f>
        <v>1190.17266</v>
      </c>
      <c r="G265" s="1">
        <f>_xll.ciqfunctions.udf.CIQ($B265, "IQ_CASH_EQUIV", $D265,,,,  "USD")</f>
        <v>5844.44182</v>
      </c>
      <c r="H265" s="1">
        <f>_xll.ciqfunctions.udf.CIQ($B265, "IQ_CASH_ST_INVEST", $D265,,,,  "USD")</f>
        <v>23472.648109999998</v>
      </c>
      <c r="I265" s="1">
        <f>_xll.ciqfunctions.udf.CIQ($B265, "IQ_TOTAL_CA", $D265,,,,  "USD")</f>
        <v>40943.0939</v>
      </c>
      <c r="J265" s="1">
        <f>_xll.ciqfunctions.udf.CIQ($B265, "IQ_TOTAL_ASSETS",$D265,,,,  "USD")</f>
        <v>154961.44429000001</v>
      </c>
      <c r="K265" s="1">
        <f>_xll.ciqfunctions.udf.CIQ($B265, "IQ_TOTAL_CL", $D265,,,,  "USD")</f>
        <v>36926.173739999998</v>
      </c>
      <c r="L265" s="1">
        <f>_xll.ciqfunctions.udf.CIQ($B265, "IQ_TOTAL_LIAB", $D265,,,,  "USD")</f>
        <v>90760.074800000002</v>
      </c>
      <c r="M265" s="1">
        <f>_xll.ciqfunctions.udf.CIQ($B265, "IQ_PREF_EQUITY",$D265,,,,  "USD")</f>
        <v>296.08470999999997</v>
      </c>
      <c r="N265" s="1">
        <f>_xll.ciqfunctions.udf.CIQ($B265, "IQ_TOTAL_COMMON_EQUITY",$D265,,,,  "USD")</f>
        <v>59278.530899999998</v>
      </c>
      <c r="O265" s="1">
        <f>_xll.ciqfunctions.udf.CIQ($B265, "IQ_APIC", $D265,,,,  "USD")</f>
        <v>3757.8644899999999</v>
      </c>
      <c r="P265" s="1">
        <f>_xll.ciqfunctions.udf.CIQ($B265, "IQ_TOTAL_ASSETS", $D265,,,,  "USD")</f>
        <v>154961.44429000001</v>
      </c>
      <c r="Q265" s="1">
        <f>_xll.ciqfunctions.udf.CIQ($B265, "IQ_RE", $D265,,,,  "USD")</f>
        <v>58032.222090000003</v>
      </c>
      <c r="R265" s="1">
        <f>_xll.ciqfunctions.udf.CIQ($B265, "IQ_TOTAL_EQUITY", $D265,,,,  "USD")</f>
        <v>64201.369489999997</v>
      </c>
      <c r="S265" s="1">
        <f>_xll.ciqfunctions.udf.CIQ($B265, "IQ_TOTAL_OUTSTANDING_FILING_DATE", $D265,,,,  "USD")</f>
        <v>207.05396999999999</v>
      </c>
      <c r="T265" s="1">
        <f>_xll.ciqfunctions.udf.CIQ($B265, "IQ_TOTAL_DEBT", $D265,,,,  "USD")</f>
        <v>61635.853049999998</v>
      </c>
      <c r="U265" s="1">
        <f>_xll.ciqfunctions.udf.CIQ($B265, "IQ_PREF_DIV_OTHER",$D265,,,,  "USD")</f>
        <v>0</v>
      </c>
      <c r="V265" s="1">
        <f>_xll.ciqfunctions.udf.CIQ($B265, "IQ_COGS",$D265,,,,  "USD")</f>
        <v>17060.22378</v>
      </c>
      <c r="W265" s="1">
        <f>_xll.ciqfunctions.udf.CIQ($B265, "IQ_AP",$D265,,,,  "USD")</f>
        <v>6420.6768599999996</v>
      </c>
      <c r="X265" s="1">
        <f>_xll.ciqfunctions.udf.CIQ($B265, "IQ_AR", $D265,,,,  "USD")</f>
        <v>4527.6698800000004</v>
      </c>
      <c r="Y265" s="1">
        <f>_xll.ciqfunctions.udf.CIQ($B265, "IQ_INVENTORY", $D265,,,,  "USD")</f>
        <v>9548.3804400000008</v>
      </c>
      <c r="Z265">
        <f>_xll.ciqfunctions.udf.CIQ($B265, "IQ_SGA", $D265,,,,  "USD")</f>
        <v>2536.1817799999999</v>
      </c>
      <c r="AA265">
        <f>_xll.ciqfunctions.udf.CIQ($B265, "IQ_TOTAL_REV_1YR_ANN_GROWTH", $D265,,,,  "USD")</f>
        <v>4.5427</v>
      </c>
      <c r="AB265">
        <f>_xll.ciqfunctions.udf.CIQ($B265, "IQ_DA", $D265,,,,  "USD")</f>
        <v>0</v>
      </c>
      <c r="AC265">
        <f>_xll.ciqfunctions.udf.CIQ($B265, "IQ_NET_INTEREST_EXP",$D265,,,,  "USD")</f>
        <v>25.884640000000001</v>
      </c>
      <c r="AD265">
        <f>_xll.ciqfunctions.udf.CIQ($B265, "IQ_NET_WORKING_CAP",$D265,,,,  "USD")</f>
        <v>-50.633279999999999</v>
      </c>
      <c r="AE265">
        <f>_xll.ciqfunctions.udf.CIQ($B265, "IQ_CAPEX",$D265,,,,  "USD")</f>
        <v>-576.16169000000002</v>
      </c>
      <c r="AF265" s="1" t="str">
        <f>_xll.ciqfunctions.udf.CIQ($B265, "IQ_CEO_NAME", $D265,,,,  "USD")</f>
        <v>Chang, Jae Hoon</v>
      </c>
      <c r="AG265">
        <f>_xll.ciqfunctions.udf.CIQ($B265, "IQ_INC_TAX",$D265,,,,  "USD")</f>
        <v>314.28570999999999</v>
      </c>
      <c r="AH265">
        <f>_xll.ciqfunctions.udf.CIQ($B265, "IQ_EFFECT_TAX_RATE",$D265,,,,  "USD")</f>
        <v>19.997</v>
      </c>
    </row>
    <row r="266" spans="1:34" x14ac:dyDescent="0.25">
      <c r="A266" t="str">
        <f>_xll.ciqfunctions.udf.CIQ(B266,"IQ_COMPANY_NAME",A$1)</f>
        <v>Hyundai Motor Company</v>
      </c>
      <c r="B266" s="3" t="s">
        <v>3</v>
      </c>
      <c r="C266" s="1" t="str">
        <f>_xll.ciqfunctions.udf.CIQ($B266, "IQ_INDUSTRY",$D266,,,, "USD")</f>
        <v>Automobiles</v>
      </c>
      <c r="D266" s="2" t="str">
        <f t="shared" si="3"/>
        <v>CQ42016</v>
      </c>
      <c r="E266" s="1">
        <f>_xll.ciqfunctions.udf.CIQ($B266, "IQ_TOTAL_REV", $D266,,,, "USD")</f>
        <v>20382.27218</v>
      </c>
      <c r="F266" s="1">
        <f>_xll.ciqfunctions.udf.CIQ($B266, "IQ_NI",$D266,,,,  "USD")</f>
        <v>830.64598000000001</v>
      </c>
      <c r="G266" s="1">
        <f>_xll.ciqfunctions.udf.CIQ($B266, "IQ_CASH_EQUIV", $D266,,,,  "USD")</f>
        <v>6553.8314200000004</v>
      </c>
      <c r="H266" s="1">
        <f>_xll.ciqfunctions.udf.CIQ($B266, "IQ_CASH_ST_INVEST", $D266,,,,  "USD")</f>
        <v>23020.078170000001</v>
      </c>
      <c r="I266" s="1">
        <f>_xll.ciqfunctions.udf.CIQ($B266, "IQ_TOTAL_CA", $D266,,,,  "USD")</f>
        <v>60179.608189999999</v>
      </c>
      <c r="J266" s="1">
        <f>_xll.ciqfunctions.udf.CIQ($B266, "IQ_TOTAL_ASSETS",$D266,,,,  "USD")</f>
        <v>148548.45407000001</v>
      </c>
      <c r="K266" s="1">
        <f>_xll.ciqfunctions.udf.CIQ($B266, "IQ_TOTAL_CL", $D266,,,,  "USD")</f>
        <v>36224.082069999997</v>
      </c>
      <c r="L266" s="1">
        <f>_xll.ciqfunctions.udf.CIQ($B266, "IQ_TOTAL_LIAB", $D266,,,,  "USD")</f>
        <v>88456.081460000001</v>
      </c>
      <c r="M266" s="1">
        <f>_xll.ciqfunctions.udf.CIQ($B266, "IQ_PREF_EQUITY",$D266,,,,  "USD")</f>
        <v>170.66433000000001</v>
      </c>
      <c r="N266" s="1">
        <f>_xll.ciqfunctions.udf.CIQ($B266, "IQ_TOTAL_COMMON_EQUITY",$D266,,,,  "USD")</f>
        <v>55639.820379999997</v>
      </c>
      <c r="O266" s="1">
        <f>_xll.ciqfunctions.udf.CIQ($B266, "IQ_APIC", $D266,,,,  "USD")</f>
        <v>3490.8493800000001</v>
      </c>
      <c r="P266" s="1">
        <f>_xll.ciqfunctions.udf.CIQ($B266, "IQ_TOTAL_ASSETS", $D266,,,,  "USD")</f>
        <v>148548.45407000001</v>
      </c>
      <c r="Q266" s="1">
        <f>_xll.ciqfunctions.udf.CIQ($B266, "IQ_RE", $D266,,,,  "USD")</f>
        <v>53461.224300000002</v>
      </c>
      <c r="R266" s="1">
        <f>_xll.ciqfunctions.udf.CIQ($B266, "IQ_TOTAL_EQUITY", $D266,,,,  "USD")</f>
        <v>60092.372609999999</v>
      </c>
      <c r="S266" s="1">
        <f>_xll.ciqfunctions.udf.CIQ($B266, "IQ_TOTAL_OUTSTANDING_FILING_DATE", $D266,,,,  "USD")</f>
        <v>229.96189000000001</v>
      </c>
      <c r="T266" s="1">
        <f>_xll.ciqfunctions.udf.CIQ($B266, "IQ_TOTAL_DEBT", $D266,,,,  "USD")</f>
        <v>61005.614220000003</v>
      </c>
      <c r="U266" s="1">
        <f>_xll.ciqfunctions.udf.CIQ($B266, "IQ_PREF_DIV_OTHER",$D266,,,,  "USD")</f>
        <v>649.28963999999996</v>
      </c>
      <c r="V266" s="1">
        <f>_xll.ciqfunctions.udf.CIQ($B266, "IQ_COGS",$D266,,,,  "USD")</f>
        <v>16617.14099</v>
      </c>
      <c r="W266" s="1">
        <f>_xll.ciqfunctions.udf.CIQ($B266, "IQ_AP",$D266,,,,  "USD")</f>
        <v>5802.8098499999996</v>
      </c>
      <c r="X266" s="1">
        <f>_xll.ciqfunctions.udf.CIQ($B266, "IQ_AR", $D266,,,,  "USD")</f>
        <v>4699.8780800000004</v>
      </c>
      <c r="Y266" s="1">
        <f>_xll.ciqfunctions.udf.CIQ($B266, "IQ_INVENTORY", $D266,,,,  "USD")</f>
        <v>8741.50972</v>
      </c>
      <c r="Z266">
        <f>_xll.ciqfunctions.udf.CIQ($B266, "IQ_SGA", $D266,,,,  "USD")</f>
        <v>2622.8395</v>
      </c>
      <c r="AA266">
        <f>_xll.ciqfunctions.udf.CIQ($B266, "IQ_TOTAL_REV_1YR_ANN_GROWTH", $D266,,,,  "USD")</f>
        <v>0</v>
      </c>
      <c r="AB266">
        <f>_xll.ciqfunctions.udf.CIQ($B266, "IQ_DA", $D266,,,,  "USD")</f>
        <v>0</v>
      </c>
      <c r="AC266">
        <f>_xll.ciqfunctions.udf.CIQ($B266, "IQ_NET_INTEREST_EXP",$D266,,,,  "USD")</f>
        <v>43.662640000000003</v>
      </c>
      <c r="AD266">
        <f>_xll.ciqfunctions.udf.CIQ($B266, "IQ_NET_WORKING_CAP",$D266,,,,  "USD")</f>
        <v>20536.6194</v>
      </c>
      <c r="AE266">
        <f>_xll.ciqfunctions.udf.CIQ($B266, "IQ_CAPEX",$D266,,,,  "USD")</f>
        <v>0</v>
      </c>
      <c r="AF266" s="1" t="str">
        <f>_xll.ciqfunctions.udf.CIQ($B266, "IQ_CEO_NAME", $D266,,,,  "USD")</f>
        <v>Chang, Jae Hoon</v>
      </c>
      <c r="AG266">
        <f>_xll.ciqfunctions.udf.CIQ($B266, "IQ_INC_TAX",$D266,,,,  "USD")</f>
        <v>164.92543000000001</v>
      </c>
      <c r="AH266">
        <f>_xll.ciqfunctions.udf.CIQ($B266, "IQ_EFFECT_TAX_RATE",$D266,,,,  "USD")</f>
        <v>0</v>
      </c>
    </row>
    <row r="267" spans="1:34" x14ac:dyDescent="0.25">
      <c r="A267" t="str">
        <f>_xll.ciqfunctions.udf.CIQ(B267,"IQ_COMPANY_NAME",A$1)</f>
        <v>Hyundai Motor Company</v>
      </c>
      <c r="B267" s="3" t="s">
        <v>3</v>
      </c>
      <c r="C267" s="1" t="str">
        <f>_xll.ciqfunctions.udf.CIQ($B267, "IQ_INDUSTRY",$D267,,,, "USD")</f>
        <v>Automobiles</v>
      </c>
      <c r="D267" s="2" t="str">
        <f t="shared" si="3"/>
        <v>CQ32016</v>
      </c>
      <c r="E267" s="1">
        <f>_xll.ciqfunctions.udf.CIQ($B267, "IQ_TOTAL_REV", $D267,,,, "USD")</f>
        <v>20080.084869999999</v>
      </c>
      <c r="F267" s="1">
        <f>_xll.ciqfunctions.udf.CIQ($B267, "IQ_NI",$D267,,,,  "USD")</f>
        <v>965.13873000000001</v>
      </c>
      <c r="G267" s="1">
        <f>_xll.ciqfunctions.udf.CIQ($B267, "IQ_CASH_EQUIV", $D267,,,,  "USD")</f>
        <v>6890.8599599999998</v>
      </c>
      <c r="H267" s="1">
        <f>_xll.ciqfunctions.udf.CIQ($B267, "IQ_CASH_ST_INVEST", $D267,,,,  "USD")</f>
        <v>23253.67223</v>
      </c>
      <c r="I267" s="1">
        <f>_xll.ciqfunctions.udf.CIQ($B267, "IQ_TOTAL_CA", $D267,,,,  "USD")</f>
        <v>39976.803019999999</v>
      </c>
      <c r="J267" s="1">
        <f>_xll.ciqfunctions.udf.CIQ($B267, "IQ_TOTAL_ASSETS",$D267,,,,  "USD")</f>
        <v>151922.25756999999</v>
      </c>
      <c r="K267" s="1">
        <f>_xll.ciqfunctions.udf.CIQ($B267, "IQ_TOTAL_CL", $D267,,,,  "USD")</f>
        <v>35685.370889999998</v>
      </c>
      <c r="L267" s="1">
        <f>_xll.ciqfunctions.udf.CIQ($B267, "IQ_TOTAL_LIAB", $D267,,,,  "USD")</f>
        <v>88957.571909999999</v>
      </c>
      <c r="M267" s="1">
        <f>_xll.ciqfunctions.udf.CIQ($B267, "IQ_PREF_EQUITY",$D267,,,,  "USD")</f>
        <v>300.97937000000002</v>
      </c>
      <c r="N267" s="1">
        <f>_xll.ciqfunctions.udf.CIQ($B267, "IQ_TOTAL_COMMON_EQUITY",$D267,,,,  "USD")</f>
        <v>58132.518880000003</v>
      </c>
      <c r="O267" s="1">
        <f>_xll.ciqfunctions.udf.CIQ($B267, "IQ_APIC", $D267,,,,  "USD")</f>
        <v>3248.47327</v>
      </c>
      <c r="P267" s="1">
        <f>_xll.ciqfunctions.udf.CIQ($B267, "IQ_TOTAL_ASSETS", $D267,,,,  "USD")</f>
        <v>151922.25756999999</v>
      </c>
      <c r="Q267" s="1">
        <f>_xll.ciqfunctions.udf.CIQ($B267, "IQ_RE", $D267,,,,  "USD")</f>
        <v>57514.416920000003</v>
      </c>
      <c r="R267" s="1">
        <f>_xll.ciqfunctions.udf.CIQ($B267, "IQ_TOTAL_EQUITY", $D267,,,,  "USD")</f>
        <v>62964.685669999999</v>
      </c>
      <c r="S267" s="1">
        <f>_xll.ciqfunctions.udf.CIQ($B267, "IQ_TOTAL_OUTSTANDING_FILING_DATE", $D267,,,,  "USD")</f>
        <v>207.05417</v>
      </c>
      <c r="T267" s="1">
        <f>_xll.ciqfunctions.udf.CIQ($B267, "IQ_TOTAL_DEBT", $D267,,,,  "USD")</f>
        <v>60806.945370000001</v>
      </c>
      <c r="U267" s="1">
        <f>_xll.ciqfunctions.udf.CIQ($B267, "IQ_PREF_DIV_OTHER",$D267,,,,  "USD")</f>
        <v>0</v>
      </c>
      <c r="V267" s="1">
        <f>_xll.ciqfunctions.udf.CIQ($B267, "IQ_COGS",$D267,,,,  "USD")</f>
        <v>16539.398539999998</v>
      </c>
      <c r="W267" s="1">
        <f>_xll.ciqfunctions.udf.CIQ($B267, "IQ_AP",$D267,,,,  "USD")</f>
        <v>5196.5952200000002</v>
      </c>
      <c r="X267" s="1">
        <f>_xll.ciqfunctions.udf.CIQ($B267, "IQ_AR", $D267,,,,  "USD")</f>
        <v>4616.5081399999999</v>
      </c>
      <c r="Y267" s="1">
        <f>_xll.ciqfunctions.udf.CIQ($B267, "IQ_INVENTORY", $D267,,,,  "USD")</f>
        <v>8987.8671799999993</v>
      </c>
      <c r="Z267">
        <f>_xll.ciqfunctions.udf.CIQ($B267, "IQ_SGA", $D267,,,,  "USD")</f>
        <v>2346.2380400000002</v>
      </c>
      <c r="AA267">
        <f>_xll.ciqfunctions.udf.CIQ($B267, "IQ_TOTAL_REV_1YR_ANN_GROWTH", $D267,,,,  "USD")</f>
        <v>-5.7445000000000004</v>
      </c>
      <c r="AB267">
        <f>_xll.ciqfunctions.udf.CIQ($B267, "IQ_DA", $D267,,,,  "USD")</f>
        <v>0</v>
      </c>
      <c r="AC267">
        <f>_xll.ciqfunctions.udf.CIQ($B267, "IQ_NET_INTEREST_EXP",$D267,,,,  "USD")</f>
        <v>7.7106399999999997</v>
      </c>
      <c r="AD267">
        <f>_xll.ciqfunctions.udf.CIQ($B267, "IQ_NET_WORKING_CAP",$D267,,,,  "USD")</f>
        <v>276.77179000000001</v>
      </c>
      <c r="AE267">
        <f>_xll.ciqfunctions.udf.CIQ($B267, "IQ_CAPEX",$D267,,,,  "USD")</f>
        <v>-463.71740999999997</v>
      </c>
      <c r="AF267" s="1" t="str">
        <f>_xll.ciqfunctions.udf.CIQ($B267, "IQ_CEO_NAME", $D267,,,,  "USD")</f>
        <v>Chang, Jae Hoon</v>
      </c>
      <c r="AG267">
        <f>_xll.ciqfunctions.udf.CIQ($B267, "IQ_INC_TAX",$D267,,,,  "USD")</f>
        <v>341.79754000000003</v>
      </c>
      <c r="AH267">
        <f>_xll.ciqfunctions.udf.CIQ($B267, "IQ_EFFECT_TAX_RATE",$D267,,,,  "USD")</f>
        <v>25.1495</v>
      </c>
    </row>
    <row r="268" spans="1:34" x14ac:dyDescent="0.25">
      <c r="A268" t="str">
        <f>_xll.ciqfunctions.udf.CIQ(B268,"IQ_COMPANY_NAME",A$1)</f>
        <v>Hyundai Motor Company</v>
      </c>
      <c r="B268" s="3" t="s">
        <v>3</v>
      </c>
      <c r="C268" s="1" t="str">
        <f>_xll.ciqfunctions.udf.CIQ($B268, "IQ_INDUSTRY",$D268,,,, "USD")</f>
        <v>Automobiles</v>
      </c>
      <c r="D268" s="2" t="str">
        <f t="shared" si="3"/>
        <v>CQ22016</v>
      </c>
      <c r="E268" s="1">
        <f>_xll.ciqfunctions.udf.CIQ($B268, "IQ_TOTAL_REV", $D268,,,, "USD")</f>
        <v>21403.111529999998</v>
      </c>
      <c r="F268" s="1">
        <f>_xll.ciqfunctions.udf.CIQ($B268, "IQ_NI",$D268,,,,  "USD")</f>
        <v>1438.01242</v>
      </c>
      <c r="G268" s="1">
        <f>_xll.ciqfunctions.udf.CIQ($B268, "IQ_CASH_EQUIV", $D268,,,,  "USD")</f>
        <v>5562.8776399999997</v>
      </c>
      <c r="H268" s="1">
        <f>_xll.ciqfunctions.udf.CIQ($B268, "IQ_CASH_ST_INVEST", $D268,,,,  "USD")</f>
        <v>21934.252329999999</v>
      </c>
      <c r="I268" s="1">
        <f>_xll.ciqfunctions.udf.CIQ($B268, "IQ_TOTAL_CA", $D268,,,,  "USD")</f>
        <v>39296.687870000002</v>
      </c>
      <c r="J268" s="1">
        <f>_xll.ciqfunctions.udf.CIQ($B268, "IQ_TOTAL_ASSETS",$D268,,,,  "USD")</f>
        <v>147203.29946000001</v>
      </c>
      <c r="K268" s="1">
        <f>_xll.ciqfunctions.udf.CIQ($B268, "IQ_TOTAL_CL", $D268,,,,  "USD")</f>
        <v>36596.890899999999</v>
      </c>
      <c r="L268" s="1">
        <f>_xll.ciqfunctions.udf.CIQ($B268, "IQ_TOTAL_LIAB", $D268,,,,  "USD")</f>
        <v>87204.380170000004</v>
      </c>
      <c r="M268" s="1">
        <f>_xll.ciqfunctions.udf.CIQ($B268, "IQ_PREF_EQUITY",$D268,,,,  "USD")</f>
        <v>287.09908000000001</v>
      </c>
      <c r="N268" s="1">
        <f>_xll.ciqfunctions.udf.CIQ($B268, "IQ_TOTAL_COMMON_EQUITY",$D268,,,,  "USD")</f>
        <v>55421.242749999998</v>
      </c>
      <c r="O268" s="1">
        <f>_xll.ciqfunctions.udf.CIQ($B268, "IQ_APIC", $D268,,,,  "USD")</f>
        <v>3097.41599</v>
      </c>
      <c r="P268" s="1">
        <f>_xll.ciqfunctions.udf.CIQ($B268, "IQ_TOTAL_ASSETS", $D268,,,,  "USD")</f>
        <v>147203.29946000001</v>
      </c>
      <c r="Q268" s="1">
        <f>_xll.ciqfunctions.udf.CIQ($B268, "IQ_RE", $D268,,,,  "USD")</f>
        <v>54186.459360000001</v>
      </c>
      <c r="R268" s="1">
        <f>_xll.ciqfunctions.udf.CIQ($B268, "IQ_TOTAL_EQUITY", $D268,,,,  "USD")</f>
        <v>59998.919289999998</v>
      </c>
      <c r="S268" s="1">
        <f>_xll.ciqfunctions.udf.CIQ($B268, "IQ_TOTAL_OUTSTANDING_FILING_DATE", $D268,,,,  "USD")</f>
        <v>207.05417</v>
      </c>
      <c r="T268" s="1">
        <f>_xll.ciqfunctions.udf.CIQ($B268, "IQ_TOTAL_DEBT", $D268,,,,  "USD")</f>
        <v>58689.038999999997</v>
      </c>
      <c r="U268" s="1">
        <f>_xll.ciqfunctions.udf.CIQ($B268, "IQ_PREF_DIV_OTHER",$D268,,,,  "USD")</f>
        <v>0</v>
      </c>
      <c r="V268" s="1">
        <f>_xll.ciqfunctions.udf.CIQ($B268, "IQ_COGS",$D268,,,,  "USD")</f>
        <v>17046.241539999999</v>
      </c>
      <c r="W268" s="1">
        <f>_xll.ciqfunctions.udf.CIQ($B268, "IQ_AP",$D268,,,,  "USD")</f>
        <v>5980.1566499999999</v>
      </c>
      <c r="X268" s="1">
        <f>_xll.ciqfunctions.udf.CIQ($B268, "IQ_AR", $D268,,,,  "USD")</f>
        <v>4947.94139</v>
      </c>
      <c r="Y268" s="1">
        <f>_xll.ciqfunctions.udf.CIQ($B268, "IQ_INVENTORY", $D268,,,,  "USD")</f>
        <v>9411.9321999999993</v>
      </c>
      <c r="Z268">
        <f>_xll.ciqfunctions.udf.CIQ($B268, "IQ_SGA", $D268,,,,  "USD")</f>
        <v>2629.3923799999998</v>
      </c>
      <c r="AA268">
        <f>_xll.ciqfunctions.udf.CIQ($B268, "IQ_TOTAL_REV_1YR_ANN_GROWTH", $D268,,,,  "USD")</f>
        <v>8.1286000000000005</v>
      </c>
      <c r="AB268">
        <f>_xll.ciqfunctions.udf.CIQ($B268, "IQ_DA", $D268,,,,  "USD")</f>
        <v>0</v>
      </c>
      <c r="AC268">
        <f>_xll.ciqfunctions.udf.CIQ($B268, "IQ_NET_INTEREST_EXP",$D268,,,,  "USD")</f>
        <v>16.628640000000001</v>
      </c>
      <c r="AD268">
        <f>_xll.ciqfunctions.udf.CIQ($B268, "IQ_NET_WORKING_CAP",$D268,,,,  "USD")</f>
        <v>-136.30248</v>
      </c>
      <c r="AE268">
        <f>_xll.ciqfunctions.udf.CIQ($B268, "IQ_CAPEX",$D268,,,,  "USD")</f>
        <v>-571.31772999999998</v>
      </c>
      <c r="AF268" s="1" t="str">
        <f>_xll.ciqfunctions.udf.CIQ($B268, "IQ_CEO_NAME", $D268,,,,  "USD")</f>
        <v>Chang, Jae Hoon</v>
      </c>
      <c r="AG268">
        <f>_xll.ciqfunctions.udf.CIQ($B268, "IQ_INC_TAX",$D268,,,,  "USD")</f>
        <v>535.72555999999997</v>
      </c>
      <c r="AH268">
        <f>_xll.ciqfunctions.udf.CIQ($B268, "IQ_EFFECT_TAX_RATE",$D268,,,,  "USD")</f>
        <v>25.934999999999999</v>
      </c>
    </row>
    <row r="269" spans="1:34" x14ac:dyDescent="0.25">
      <c r="A269" t="str">
        <f>_xll.ciqfunctions.udf.CIQ(B269,"IQ_COMPANY_NAME",A$1)</f>
        <v>Hyundai Motor Company</v>
      </c>
      <c r="B269" s="3" t="s">
        <v>3</v>
      </c>
      <c r="C269" s="1" t="str">
        <f>_xll.ciqfunctions.udf.CIQ($B269, "IQ_INDUSTRY",$D269,,,, "USD")</f>
        <v>Automobiles</v>
      </c>
      <c r="D269" s="2" t="str">
        <f t="shared" si="3"/>
        <v>CQ12016</v>
      </c>
      <c r="E269" s="1">
        <f>_xll.ciqfunctions.udf.CIQ($B269, "IQ_TOTAL_REV", $D269,,,, "USD")</f>
        <v>19662.737959999999</v>
      </c>
      <c r="F269" s="1">
        <f>_xll.ciqfunctions.udf.CIQ($B269, "IQ_NI",$D269,,,,  "USD")</f>
        <v>1484.1495299999999</v>
      </c>
      <c r="G269" s="1">
        <f>_xll.ciqfunctions.udf.CIQ($B269, "IQ_CASH_EQUIV", $D269,,,,  "USD")</f>
        <v>5696.4519799999998</v>
      </c>
      <c r="H269" s="1">
        <f>_xll.ciqfunctions.udf.CIQ($B269, "IQ_CASH_ST_INVEST", $D269,,,,  "USD")</f>
        <v>20445.67841</v>
      </c>
      <c r="I269" s="1">
        <f>_xll.ciqfunctions.udf.CIQ($B269, "IQ_TOTAL_CA", $D269,,,,  "USD")</f>
        <v>59369.996400000004</v>
      </c>
      <c r="J269" s="1">
        <f>_xll.ciqfunctions.udf.CIQ($B269, "IQ_TOTAL_ASSETS",$D269,,,,  "USD")</f>
        <v>145269.14105000001</v>
      </c>
      <c r="K269" s="1">
        <f>_xll.ciqfunctions.udf.CIQ($B269, "IQ_TOTAL_CL", $D269,,,,  "USD")</f>
        <v>35808.327299999997</v>
      </c>
      <c r="L269" s="1">
        <f>_xll.ciqfunctions.udf.CIQ($B269, "IQ_TOTAL_LIAB", $D269,,,,  "USD")</f>
        <v>85885.677590000007</v>
      </c>
      <c r="M269" s="1">
        <f>_xll.ciqfunctions.udf.CIQ($B269, "IQ_PREF_EQUITY",$D269,,,,  "USD")</f>
        <v>180.75226000000001</v>
      </c>
      <c r="N269" s="1">
        <f>_xll.ciqfunctions.udf.CIQ($B269, "IQ_TOTAL_COMMON_EQUITY",$D269,,,,  "USD")</f>
        <v>54966.815889999998</v>
      </c>
      <c r="O269" s="1">
        <f>_xll.ciqfunctions.udf.CIQ($B269, "IQ_APIC", $D269,,,,  "USD")</f>
        <v>3141.6984600000001</v>
      </c>
      <c r="P269" s="1">
        <f>_xll.ciqfunctions.udf.CIQ($B269, "IQ_TOTAL_ASSETS", $D269,,,,  "USD")</f>
        <v>145269.14105000001</v>
      </c>
      <c r="Q269" s="1">
        <f>_xll.ciqfunctions.udf.CIQ($B269, "IQ_RE", $D269,,,,  "USD")</f>
        <v>53544.19801</v>
      </c>
      <c r="R269" s="1">
        <f>_xll.ciqfunctions.udf.CIQ($B269, "IQ_TOTAL_EQUITY", $D269,,,,  "USD")</f>
        <v>59383.463459999999</v>
      </c>
      <c r="S269" s="1">
        <f>_xll.ciqfunctions.udf.CIQ($B269, "IQ_TOTAL_OUTSTANDING_FILING_DATE", $D269,,,,  "USD")</f>
        <v>207.05417</v>
      </c>
      <c r="T269" s="1">
        <f>_xll.ciqfunctions.udf.CIQ($B269, "IQ_TOTAL_DEBT", $D269,,,,  "USD")</f>
        <v>57254.728430000003</v>
      </c>
      <c r="U269" s="1">
        <f>_xll.ciqfunctions.udf.CIQ($B269, "IQ_PREF_DIV_OTHER",$D269,,,,  "USD")</f>
        <v>0</v>
      </c>
      <c r="V269" s="1">
        <f>_xll.ciqfunctions.udf.CIQ($B269, "IQ_COGS",$D269,,,,  "USD")</f>
        <v>15933.28081</v>
      </c>
      <c r="W269" s="1">
        <f>_xll.ciqfunctions.udf.CIQ($B269, "IQ_AP",$D269,,,,  "USD")</f>
        <v>6049.2972200000004</v>
      </c>
      <c r="X269" s="1">
        <f>_xll.ciqfunctions.udf.CIQ($B269, "IQ_AR", $D269,,,,  "USD")</f>
        <v>4757.9207200000001</v>
      </c>
      <c r="Y269" s="1">
        <f>_xll.ciqfunctions.udf.CIQ($B269, "IQ_INVENTORY", $D269,,,,  "USD")</f>
        <v>9474.8842600000007</v>
      </c>
      <c r="Z269">
        <f>_xll.ciqfunctions.udf.CIQ($B269, "IQ_SGA", $D269,,,,  "USD")</f>
        <v>2381.5467899999999</v>
      </c>
      <c r="AA269">
        <f>_xll.ciqfunctions.udf.CIQ($B269, "IQ_TOTAL_REV_1YR_ANN_GROWTH", $D269,,,,  "USD")</f>
        <v>6.7224000000000004</v>
      </c>
      <c r="AB269">
        <f>_xll.ciqfunctions.udf.CIQ($B269, "IQ_DA", $D269,,,,  "USD")</f>
        <v>0</v>
      </c>
      <c r="AC269">
        <f>_xll.ciqfunctions.udf.CIQ($B269, "IQ_NET_INTEREST_EXP",$D269,,,,  "USD")</f>
        <v>53.117820000000002</v>
      </c>
      <c r="AD269">
        <f>_xll.ciqfunctions.udf.CIQ($B269, "IQ_NET_WORKING_CAP",$D269,,,,  "USD")</f>
        <v>21329.53559</v>
      </c>
      <c r="AE269">
        <f>_xll.ciqfunctions.udf.CIQ($B269, "IQ_CAPEX",$D269,,,,  "USD")</f>
        <v>-796.37495999999999</v>
      </c>
      <c r="AF269" s="1" t="str">
        <f>_xll.ciqfunctions.udf.CIQ($B269, "IQ_CEO_NAME", $D269,,,,  "USD")</f>
        <v>Chang, Jae Hoon</v>
      </c>
      <c r="AG269">
        <f>_xll.ciqfunctions.udf.CIQ($B269, "IQ_INC_TAX",$D269,,,,  "USD")</f>
        <v>347.76121999999998</v>
      </c>
      <c r="AH269">
        <f>_xll.ciqfunctions.udf.CIQ($B269, "IQ_EFFECT_TAX_RATE",$D269,,,,  "USD")</f>
        <v>18.271899999999999</v>
      </c>
    </row>
    <row r="270" spans="1:34" x14ac:dyDescent="0.25">
      <c r="A270" t="str">
        <f>_xll.ciqfunctions.udf.CIQ(B270,"IQ_COMPANY_NAME",A$1)</f>
        <v>Hyundai Motor Company</v>
      </c>
      <c r="B270" s="3" t="s">
        <v>3</v>
      </c>
      <c r="C270" s="1" t="str">
        <f>_xll.ciqfunctions.udf.CIQ($B270, "IQ_INDUSTRY",$D270,,,, "USD")</f>
        <v>Automobiles</v>
      </c>
      <c r="D270" s="2" t="str">
        <f t="shared" si="3"/>
        <v>CQ42015</v>
      </c>
      <c r="E270" s="1">
        <f>_xll.ciqfunctions.udf.CIQ($B270, "IQ_TOTAL_REV", $D270,,,, "USD")</f>
        <v>21045.05372</v>
      </c>
      <c r="F270" s="1">
        <f>_xll.ciqfunctions.udf.CIQ($B270, "IQ_NI",$D270,,,,  "USD")</f>
        <v>1386.3766000000001</v>
      </c>
      <c r="G270" s="1">
        <f>_xll.ciqfunctions.udf.CIQ($B270, "IQ_CASH_EQUIV", $D270,,,,  "USD")</f>
        <v>6230.2625900000003</v>
      </c>
      <c r="H270" s="1">
        <f>_xll.ciqfunctions.udf.CIQ($B270, "IQ_CASH_ST_INVEST", $D270,,,,  "USD")</f>
        <v>20699.95925</v>
      </c>
      <c r="I270" s="1">
        <f>_xll.ciqfunctions.udf.CIQ($B270, "IQ_TOTAL_CA", $D270,,,,  "USD")</f>
        <v>57386.187599999997</v>
      </c>
      <c r="J270" s="1">
        <f>_xll.ciqfunctions.udf.CIQ($B270, "IQ_TOTAL_ASSETS",$D270,,,,  "USD")</f>
        <v>140529.34977999999</v>
      </c>
      <c r="K270" s="1">
        <f>_xll.ciqfunctions.udf.CIQ($B270, "IQ_TOTAL_CL", $D270,,,,  "USD")</f>
        <v>35023.166870000001</v>
      </c>
      <c r="L270" s="1">
        <f>_xll.ciqfunctions.udf.CIQ($B270, "IQ_TOTAL_LIAB", $D270,,,,  "USD")</f>
        <v>83693.668969999999</v>
      </c>
      <c r="M270" s="1">
        <f>_xll.ciqfunctions.udf.CIQ($B270, "IQ_PREF_EQUITY",$D270,,,,  "USD")</f>
        <v>174.60034999999999</v>
      </c>
      <c r="N270" s="1">
        <f>_xll.ciqfunctions.udf.CIQ($B270, "IQ_TOTAL_COMMON_EQUITY",$D270,,,,  "USD")</f>
        <v>52533.235110000001</v>
      </c>
      <c r="O270" s="1">
        <f>_xll.ciqfunctions.udf.CIQ($B270, "IQ_APIC", $D270,,,,  "USD")</f>
        <v>2991.6246299999998</v>
      </c>
      <c r="P270" s="1">
        <f>_xll.ciqfunctions.udf.CIQ($B270, "IQ_TOTAL_ASSETS", $D270,,,,  "USD")</f>
        <v>140529.34977999999</v>
      </c>
      <c r="Q270" s="1">
        <f>_xll.ciqfunctions.udf.CIQ($B270, "IQ_RE", $D270,,,,  "USD")</f>
        <v>51017.69771</v>
      </c>
      <c r="R270" s="1">
        <f>_xll.ciqfunctions.udf.CIQ($B270, "IQ_TOTAL_EQUITY", $D270,,,,  "USD")</f>
        <v>56835.680809999998</v>
      </c>
      <c r="S270" s="1">
        <f>_xll.ciqfunctions.udf.CIQ($B270, "IQ_TOTAL_OUTSTANDING_FILING_DATE", $D270,,,,  "USD")</f>
        <v>229.97493</v>
      </c>
      <c r="T270" s="1">
        <f>_xll.ciqfunctions.udf.CIQ($B270, "IQ_TOTAL_DEBT", $D270,,,,  "USD")</f>
        <v>55179.979420000003</v>
      </c>
      <c r="U270" s="1">
        <f>_xll.ciqfunctions.udf.CIQ($B270, "IQ_PREF_DIV_OTHER",$D270,,,,  "USD")</f>
        <v>200.30163999999999</v>
      </c>
      <c r="V270" s="1">
        <f>_xll.ciqfunctions.udf.CIQ($B270, "IQ_COGS",$D270,,,,  "USD")</f>
        <v>17035.041359999999</v>
      </c>
      <c r="W270" s="1">
        <f>_xll.ciqfunctions.udf.CIQ($B270, "IQ_AP",$D270,,,,  "USD")</f>
        <v>6017.5250100000003</v>
      </c>
      <c r="X270" s="1">
        <f>_xll.ciqfunctions.udf.CIQ($B270, "IQ_AR", $D270,,,,  "USD")</f>
        <v>5358.5126099999998</v>
      </c>
      <c r="Y270" s="1">
        <f>_xll.ciqfunctions.udf.CIQ($B270, "IQ_INVENTORY", $D270,,,,  "USD")</f>
        <v>7817.2909499999996</v>
      </c>
      <c r="Z270">
        <f>_xll.ciqfunctions.udf.CIQ($B270, "IQ_SGA", $D270,,,,  "USD")</f>
        <v>2431.0681300000001</v>
      </c>
      <c r="AA270">
        <f>_xll.ciqfunctions.udf.CIQ($B270, "IQ_TOTAL_REV_1YR_ANN_GROWTH", $D270,,,,  "USD")</f>
        <v>5.0502000000000002</v>
      </c>
      <c r="AB270">
        <f>_xll.ciqfunctions.udf.CIQ($B270, "IQ_DA", $D270,,,,  "USD")</f>
        <v>0</v>
      </c>
      <c r="AC270">
        <f>_xll.ciqfunctions.udf.CIQ($B270, "IQ_NET_INTEREST_EXP",$D270,,,,  "USD")</f>
        <v>24.560009999999998</v>
      </c>
      <c r="AD270">
        <f>_xll.ciqfunctions.udf.CIQ($B270, "IQ_NET_WORKING_CAP",$D270,,,,  "USD")</f>
        <v>18805.975350000001</v>
      </c>
      <c r="AE270">
        <f>_xll.ciqfunctions.udf.CIQ($B270, "IQ_CAPEX",$D270,,,,  "USD")</f>
        <v>-882.13791000000003</v>
      </c>
      <c r="AF270" s="1" t="str">
        <f>_xll.ciqfunctions.udf.CIQ($B270, "IQ_CEO_NAME", $D270,,,,  "USD")</f>
        <v>Chang, Jae Hoon</v>
      </c>
      <c r="AG270">
        <f>_xll.ciqfunctions.udf.CIQ($B270, "IQ_INC_TAX",$D270,,,,  "USD")</f>
        <v>453.65276999999998</v>
      </c>
      <c r="AH270">
        <f>_xll.ciqfunctions.udf.CIQ($B270, "IQ_EFFECT_TAX_RATE",$D270,,,,  "USD")</f>
        <v>25.873100000000001</v>
      </c>
    </row>
    <row r="271" spans="1:34" x14ac:dyDescent="0.25">
      <c r="A271" t="str">
        <f>_xll.ciqfunctions.udf.CIQ(B271,"IQ_COMPANY_NAME",A$1)</f>
        <v>Hyundai Motor Company</v>
      </c>
      <c r="B271" s="3" t="s">
        <v>3</v>
      </c>
      <c r="C271" s="1" t="str">
        <f>_xll.ciqfunctions.udf.CIQ($B271, "IQ_INDUSTRY",$D271,,,, "USD")</f>
        <v>Automobiles</v>
      </c>
      <c r="D271" s="2" t="str">
        <f t="shared" si="3"/>
        <v>CQ32015</v>
      </c>
      <c r="E271" s="1">
        <f>_xll.ciqfunctions.udf.CIQ($B271, "IQ_TOTAL_REV", $D271,,,, "USD")</f>
        <v>19788.99899</v>
      </c>
      <c r="F271" s="1">
        <f>_xll.ciqfunctions.udf.CIQ($B271, "IQ_NI",$D271,,,,  "USD")</f>
        <v>991.80553999999995</v>
      </c>
      <c r="G271" s="1">
        <f>_xll.ciqfunctions.udf.CIQ($B271, "IQ_CASH_EQUIV", $D271,,,,  "USD")</f>
        <v>5462.3158000000003</v>
      </c>
      <c r="H271" s="1">
        <f>_xll.ciqfunctions.udf.CIQ($B271, "IQ_CASH_ST_INVEST", $D271,,,,  "USD")</f>
        <v>19022.119750000002</v>
      </c>
      <c r="I271" s="1">
        <f>_xll.ciqfunctions.udf.CIQ($B271, "IQ_TOTAL_CA", $D271,,,,  "USD")</f>
        <v>55103.948880000004</v>
      </c>
      <c r="J271" s="1">
        <f>_xll.ciqfunctions.udf.CIQ($B271, "IQ_TOTAL_ASSETS",$D271,,,,  "USD")</f>
        <v>135126.35191999999</v>
      </c>
      <c r="K271" s="1">
        <f>_xll.ciqfunctions.udf.CIQ($B271, "IQ_TOTAL_CL", $D271,,,,  "USD")</f>
        <v>33503.12442</v>
      </c>
      <c r="L271" s="1">
        <f>_xll.ciqfunctions.udf.CIQ($B271, "IQ_TOTAL_LIAB", $D271,,,,  "USD")</f>
        <v>78895.822119999997</v>
      </c>
      <c r="M271" s="1">
        <f>_xll.ciqfunctions.udf.CIQ($B271, "IQ_PREF_EQUITY",$D271,,,,  "USD")</f>
        <v>173.53565</v>
      </c>
      <c r="N271" s="1">
        <f>_xll.ciqfunctions.udf.CIQ($B271, "IQ_TOTAL_COMMON_EQUITY",$D271,,,,  "USD")</f>
        <v>51767.096579999998</v>
      </c>
      <c r="O271" s="1">
        <f>_xll.ciqfunctions.udf.CIQ($B271, "IQ_APIC", $D271,,,,  "USD")</f>
        <v>3498.1139899999998</v>
      </c>
      <c r="P271" s="1">
        <f>_xll.ciqfunctions.udf.CIQ($B271, "IQ_TOTAL_ASSETS", $D271,,,,  "USD")</f>
        <v>135126.35191999999</v>
      </c>
      <c r="Q271" s="1">
        <f>_xll.ciqfunctions.udf.CIQ($B271, "IQ_RE", $D271,,,,  "USD")</f>
        <v>49232.676780000002</v>
      </c>
      <c r="R271" s="1">
        <f>_xll.ciqfunctions.udf.CIQ($B271, "IQ_TOTAL_EQUITY", $D271,,,,  "USD")</f>
        <v>56230.529799999997</v>
      </c>
      <c r="S271" s="1">
        <f>_xll.ciqfunctions.udf.CIQ($B271, "IQ_TOTAL_OUTSTANDING_FILING_DATE", $D271,,,,  "USD")</f>
        <v>207.06701000000001</v>
      </c>
      <c r="T271" s="1">
        <f>_xll.ciqfunctions.udf.CIQ($B271, "IQ_TOTAL_DEBT", $D271,,,,  "USD")</f>
        <v>51728.29492</v>
      </c>
      <c r="U271" s="1">
        <f>_xll.ciqfunctions.udf.CIQ($B271, "IQ_PREF_DIV_OTHER",$D271,,,,  "USD")</f>
        <v>0</v>
      </c>
      <c r="V271" s="1">
        <f>_xll.ciqfunctions.udf.CIQ($B271, "IQ_COGS",$D271,,,,  "USD")</f>
        <v>15933.590469999999</v>
      </c>
      <c r="W271" s="1">
        <f>_xll.ciqfunctions.udf.CIQ($B271, "IQ_AP",$D271,,,,  "USD")</f>
        <v>5549.9683599999998</v>
      </c>
      <c r="X271" s="1">
        <f>_xll.ciqfunctions.udf.CIQ($B271, "IQ_AR", $D271,,,,  "USD")</f>
        <v>5109.4918200000002</v>
      </c>
      <c r="Y271" s="1">
        <f>_xll.ciqfunctions.udf.CIQ($B271, "IQ_INVENTORY", $D271,,,,  "USD")</f>
        <v>8191.1526899999999</v>
      </c>
      <c r="Z271">
        <f>_xll.ciqfunctions.udf.CIQ($B271, "IQ_SGA", $D271,,,,  "USD")</f>
        <v>2406.2746699999998</v>
      </c>
      <c r="AA271">
        <f>_xll.ciqfunctions.udf.CIQ($B271, "IQ_TOTAL_REV_1YR_ANN_GROWTH", $D271,,,,  "USD")</f>
        <v>10.099</v>
      </c>
      <c r="AB271">
        <f>_xll.ciqfunctions.udf.CIQ($B271, "IQ_DA", $D271,,,,  "USD")</f>
        <v>0</v>
      </c>
      <c r="AC271">
        <f>_xll.ciqfunctions.udf.CIQ($B271, "IQ_NET_INTEREST_EXP",$D271,,,,  "USD")</f>
        <v>42.853279999999998</v>
      </c>
      <c r="AD271">
        <f>_xll.ciqfunctions.udf.CIQ($B271, "IQ_NET_WORKING_CAP",$D271,,,,  "USD")</f>
        <v>19835.859970000001</v>
      </c>
      <c r="AE271">
        <f>_xll.ciqfunctions.udf.CIQ($B271, "IQ_CAPEX",$D271,,,,  "USD")</f>
        <v>-2002.32186</v>
      </c>
      <c r="AF271" s="1" t="str">
        <f>_xll.ciqfunctions.udf.CIQ($B271, "IQ_CEO_NAME", $D271,,,,  "USD")</f>
        <v>Chang, Jae Hoon</v>
      </c>
      <c r="AG271">
        <f>_xll.ciqfunctions.udf.CIQ($B271, "IQ_INC_TAX",$D271,,,,  "USD")</f>
        <v>421.78940999999998</v>
      </c>
      <c r="AH271">
        <f>_xll.ciqfunctions.udf.CIQ($B271, "IQ_EFFECT_TAX_RATE",$D271,,,,  "USD")</f>
        <v>29.282499999999999</v>
      </c>
    </row>
    <row r="272" spans="1:34" x14ac:dyDescent="0.25">
      <c r="A272" t="str">
        <f>_xll.ciqfunctions.udf.CIQ(B272,"IQ_COMPANY_NAME",A$1)</f>
        <v>Hyundai Motor Company</v>
      </c>
      <c r="B272" s="3" t="s">
        <v>3</v>
      </c>
      <c r="C272" s="1" t="str">
        <f>_xll.ciqfunctions.udf.CIQ($B272, "IQ_INDUSTRY",$D272,,,, "USD")</f>
        <v>Automobiles</v>
      </c>
      <c r="D272" s="2" t="str">
        <f t="shared" si="3"/>
        <v>CQ22015</v>
      </c>
      <c r="E272" s="1">
        <f>_xll.ciqfunctions.udf.CIQ($B272, "IQ_TOTAL_REV", $D272,,,, "USD")</f>
        <v>20407.418369999999</v>
      </c>
      <c r="F272" s="1">
        <f>_xll.ciqfunctions.udf.CIQ($B272, "IQ_NI",$D272,,,,  "USD")</f>
        <v>1522.59338</v>
      </c>
      <c r="G272" s="1">
        <f>_xll.ciqfunctions.udf.CIQ($B272, "IQ_CASH_EQUIV", $D272,,,,  "USD")</f>
        <v>5466.5054499999997</v>
      </c>
      <c r="H272" s="1">
        <f>_xll.ciqfunctions.udf.CIQ($B272, "IQ_CASH_ST_INVEST", $D272,,,,  "USD")</f>
        <v>20865.022540000002</v>
      </c>
      <c r="I272" s="1">
        <f>_xll.ciqfunctions.udf.CIQ($B272, "IQ_TOTAL_CA", $D272,,,,  "USD")</f>
        <v>58093.523710000001</v>
      </c>
      <c r="J272" s="1">
        <f>_xll.ciqfunctions.udf.CIQ($B272, "IQ_TOTAL_ASSETS",$D272,,,,  "USD")</f>
        <v>137365.71106</v>
      </c>
      <c r="K272" s="1">
        <f>_xll.ciqfunctions.udf.CIQ($B272, "IQ_TOTAL_CL", $D272,,,,  "USD")</f>
        <v>32945.415520000002</v>
      </c>
      <c r="L272" s="1">
        <f>_xll.ciqfunctions.udf.CIQ($B272, "IQ_TOTAL_LIAB", $D272,,,,  "USD")</f>
        <v>78921.718949999995</v>
      </c>
      <c r="M272" s="1">
        <f>_xll.ciqfunctions.udf.CIQ($B272, "IQ_PREF_EQUITY",$D272,,,,  "USD")</f>
        <v>183.7261</v>
      </c>
      <c r="N272" s="1">
        <f>_xll.ciqfunctions.udf.CIQ($B272, "IQ_TOTAL_COMMON_EQUITY",$D272,,,,  "USD")</f>
        <v>53655.105040000002</v>
      </c>
      <c r="O272" s="1">
        <f>_xll.ciqfunctions.udf.CIQ($B272, "IQ_APIC", $D272,,,,  "USD")</f>
        <v>3697.2127300000002</v>
      </c>
      <c r="P272" s="1">
        <f>_xll.ciqfunctions.udf.CIQ($B272, "IQ_TOTAL_ASSETS", $D272,,,,  "USD")</f>
        <v>137365.71106</v>
      </c>
      <c r="Q272" s="1">
        <f>_xll.ciqfunctions.udf.CIQ($B272, "IQ_RE", $D272,,,,  "USD")</f>
        <v>51343.644119999997</v>
      </c>
      <c r="R272" s="1">
        <f>_xll.ciqfunctions.udf.CIQ($B272, "IQ_TOTAL_EQUITY", $D272,,,,  "USD")</f>
        <v>58443.992109999999</v>
      </c>
      <c r="S272" s="1">
        <f>_xll.ciqfunctions.udf.CIQ($B272, "IQ_TOTAL_OUTSTANDING_FILING_DATE", $D272,,,,  "USD")</f>
        <v>207.06701000000001</v>
      </c>
      <c r="T272" s="1">
        <f>_xll.ciqfunctions.udf.CIQ($B272, "IQ_TOTAL_DEBT", $D272,,,,  "USD")</f>
        <v>50852.367420000002</v>
      </c>
      <c r="U272" s="1">
        <f>_xll.ciqfunctions.udf.CIQ($B272, "IQ_PREF_DIV_OTHER",$D272,,,,  "USD")</f>
        <v>0</v>
      </c>
      <c r="V272" s="1">
        <f>_xll.ciqfunctions.udf.CIQ($B272, "IQ_COGS",$D272,,,,  "USD")</f>
        <v>16256.308870000001</v>
      </c>
      <c r="W272" s="1">
        <f>_xll.ciqfunctions.udf.CIQ($B272, "IQ_AP",$D272,,,,  "USD")</f>
        <v>6347.7828499999996</v>
      </c>
      <c r="X272" s="1">
        <f>_xll.ciqfunctions.udf.CIQ($B272, "IQ_AR", $D272,,,,  "USD")</f>
        <v>5470.1109200000001</v>
      </c>
      <c r="Y272" s="1">
        <f>_xll.ciqfunctions.udf.CIQ($B272, "IQ_INVENTORY", $D272,,,,  "USD")</f>
        <v>8552.6302199999991</v>
      </c>
      <c r="Z272">
        <f>_xll.ciqfunctions.udf.CIQ($B272, "IQ_SGA", $D272,,,,  "USD")</f>
        <v>2400.1311799999999</v>
      </c>
      <c r="AA272">
        <f>_xll.ciqfunctions.udf.CIQ($B272, "IQ_TOTAL_REV_1YR_ANN_GROWTH", $D272,,,,  "USD")</f>
        <v>0.30330000000000001</v>
      </c>
      <c r="AB272">
        <f>_xll.ciqfunctions.udf.CIQ($B272, "IQ_DA", $D272,,,,  "USD")</f>
        <v>0</v>
      </c>
      <c r="AC272">
        <f>_xll.ciqfunctions.udf.CIQ($B272, "IQ_NET_INTEREST_EXP",$D272,,,,  "USD")</f>
        <v>66.469610000000003</v>
      </c>
      <c r="AD272">
        <f>_xll.ciqfunctions.udf.CIQ($B272, "IQ_NET_WORKING_CAP",$D272,,,,  "USD")</f>
        <v>20125.681039999999</v>
      </c>
      <c r="AE272">
        <f>_xll.ciqfunctions.udf.CIQ($B272, "IQ_CAPEX",$D272,,,,  "USD")</f>
        <v>-2017.53189</v>
      </c>
      <c r="AF272" s="1" t="str">
        <f>_xll.ciqfunctions.udf.CIQ($B272, "IQ_CEO_NAME", $D272,,,,  "USD")</f>
        <v>Chang, Jae Hoon</v>
      </c>
      <c r="AG272">
        <f>_xll.ciqfunctions.udf.CIQ($B272, "IQ_INC_TAX",$D272,,,,  "USD")</f>
        <v>517.98955999999998</v>
      </c>
      <c r="AH272">
        <f>_xll.ciqfunctions.udf.CIQ($B272, "IQ_EFFECT_TAX_RATE",$D272,,,,  "USD")</f>
        <v>24.444900000000001</v>
      </c>
    </row>
    <row r="273" spans="1:34" x14ac:dyDescent="0.25">
      <c r="A273" t="str">
        <f>_xll.ciqfunctions.udf.CIQ(B273,"IQ_COMPANY_NAME",A$1)</f>
        <v>Hyundai Motor Company</v>
      </c>
      <c r="B273" s="3" t="s">
        <v>3</v>
      </c>
      <c r="C273" s="1" t="str">
        <f>_xll.ciqfunctions.udf.CIQ($B273, "IQ_INDUSTRY",$D273,,,, "USD")</f>
        <v>Automobiles</v>
      </c>
      <c r="D273" s="2" t="str">
        <f t="shared" si="3"/>
        <v>CQ12015</v>
      </c>
      <c r="E273" s="1">
        <f>_xll.ciqfunctions.udf.CIQ($B273, "IQ_TOTAL_REV", $D273,,,, "USD")</f>
        <v>18901.402740000001</v>
      </c>
      <c r="F273" s="1">
        <f>_xll.ciqfunctions.udf.CIQ($B273, "IQ_NI",$D273,,,,  "USD")</f>
        <v>1722.8328899999999</v>
      </c>
      <c r="G273" s="1">
        <f>_xll.ciqfunctions.udf.CIQ($B273, "IQ_CASH_EQUIV", $D273,,,,  "USD")</f>
        <v>5337.0085799999997</v>
      </c>
      <c r="H273" s="1">
        <f>_xll.ciqfunctions.udf.CIQ($B273, "IQ_CASH_ST_INVEST", $D273,,,,  "USD")</f>
        <v>20928.519</v>
      </c>
      <c r="I273" s="1">
        <f>_xll.ciqfunctions.udf.CIQ($B273, "IQ_TOTAL_CA", $D273,,,,  "USD")</f>
        <v>57413.788500000002</v>
      </c>
      <c r="J273" s="1">
        <f>_xll.ciqfunctions.udf.CIQ($B273, "IQ_TOTAL_ASSETS",$D273,,,,  "USD")</f>
        <v>133244.05739999999</v>
      </c>
      <c r="K273" s="1">
        <f>_xll.ciqfunctions.udf.CIQ($B273, "IQ_TOTAL_CL", $D273,,,,  "USD")</f>
        <v>31331.198629999999</v>
      </c>
      <c r="L273" s="1">
        <f>_xll.ciqfunctions.udf.CIQ($B273, "IQ_TOTAL_LIAB", $D273,,,,  "USD")</f>
        <v>76300.534199999995</v>
      </c>
      <c r="M273" s="1">
        <f>_xll.ciqfunctions.udf.CIQ($B273, "IQ_PREF_EQUITY",$D273,,,,  "USD")</f>
        <v>185.4341</v>
      </c>
      <c r="N273" s="1">
        <f>_xll.ciqfunctions.udf.CIQ($B273, "IQ_TOTAL_COMMON_EQUITY",$D273,,,,  "USD")</f>
        <v>52220.449589999997</v>
      </c>
      <c r="O273" s="1">
        <f>_xll.ciqfunctions.udf.CIQ($B273, "IQ_APIC", $D273,,,,  "USD")</f>
        <v>3731.5836199999999</v>
      </c>
      <c r="P273" s="1">
        <f>_xll.ciqfunctions.udf.CIQ($B273, "IQ_TOTAL_ASSETS", $D273,,,,  "USD")</f>
        <v>133244.05739999999</v>
      </c>
      <c r="Q273" s="1">
        <f>_xll.ciqfunctions.udf.CIQ($B273, "IQ_RE", $D273,,,,  "USD")</f>
        <v>50254.555350000002</v>
      </c>
      <c r="R273" s="1">
        <f>_xll.ciqfunctions.udf.CIQ($B273, "IQ_TOTAL_EQUITY", $D273,,,,  "USD")</f>
        <v>56943.523200000003</v>
      </c>
      <c r="S273" s="1">
        <f>_xll.ciqfunctions.udf.CIQ($B273, "IQ_TOTAL_OUTSTANDING_FILING_DATE", $D273,,,,  "USD")</f>
        <v>207.06701000000001</v>
      </c>
      <c r="T273" s="1">
        <f>_xll.ciqfunctions.udf.CIQ($B273, "IQ_TOTAL_DEBT", $D273,,,,  "USD")</f>
        <v>48694.94356</v>
      </c>
      <c r="U273" s="1">
        <f>_xll.ciqfunctions.udf.CIQ($B273, "IQ_PREF_DIV_OTHER",$D273,,,,  "USD")</f>
        <v>0</v>
      </c>
      <c r="V273" s="1">
        <f>_xll.ciqfunctions.udf.CIQ($B273, "IQ_COGS",$D273,,,,  "USD")</f>
        <v>14991.853429999999</v>
      </c>
      <c r="W273" s="1">
        <f>_xll.ciqfunctions.udf.CIQ($B273, "IQ_AP",$D273,,,,  "USD")</f>
        <v>6221.95255</v>
      </c>
      <c r="X273" s="1">
        <f>_xll.ciqfunctions.udf.CIQ($B273, "IQ_AR", $D273,,,,  "USD")</f>
        <v>4823.1530199999997</v>
      </c>
      <c r="Y273" s="1">
        <f>_xll.ciqfunctions.udf.CIQ($B273, "IQ_INVENTORY", $D273,,,,  "USD")</f>
        <v>7581.8991800000003</v>
      </c>
      <c r="Z273">
        <f>_xll.ciqfunctions.udf.CIQ($B273, "IQ_SGA", $D273,,,,  "USD")</f>
        <v>2325.33284</v>
      </c>
      <c r="AA273">
        <f>_xll.ciqfunctions.udf.CIQ($B273, "IQ_TOTAL_REV_1YR_ANN_GROWTH", $D273,,,,  "USD")</f>
        <v>-3.2625000000000002</v>
      </c>
      <c r="AB273">
        <f>_xll.ciqfunctions.udf.CIQ($B273, "IQ_DA", $D273,,,,  "USD")</f>
        <v>0</v>
      </c>
      <c r="AC273">
        <f>_xll.ciqfunctions.udf.CIQ($B273, "IQ_NET_INTEREST_EXP",$D273,,,,  "USD")</f>
        <v>82.561369999999997</v>
      </c>
      <c r="AD273">
        <f>_xll.ciqfunctions.udf.CIQ($B273, "IQ_NET_WORKING_CAP",$D273,,,,  "USD")</f>
        <v>19598.24655</v>
      </c>
      <c r="AE273">
        <f>_xll.ciqfunctions.udf.CIQ($B273, "IQ_CAPEX",$D273,,,,  "USD")</f>
        <v>-2235.3581199999999</v>
      </c>
      <c r="AF273" s="1" t="str">
        <f>_xll.ciqfunctions.udf.CIQ($B273, "IQ_CEO_NAME", $D273,,,,  "USD")</f>
        <v>Chang, Jae Hoon</v>
      </c>
      <c r="AG273">
        <f>_xll.ciqfunctions.udf.CIQ($B273, "IQ_INC_TAX",$D273,,,,  "USD")</f>
        <v>304.79960999999997</v>
      </c>
      <c r="AH273">
        <f>_xll.ciqfunctions.udf.CIQ($B273, "IQ_EFFECT_TAX_RATE",$D273,,,,  "USD")</f>
        <v>14.5505</v>
      </c>
    </row>
    <row r="274" spans="1:34" x14ac:dyDescent="0.25">
      <c r="A274" t="str">
        <f>_xll.ciqfunctions.udf.CIQ(B274,"IQ_COMPANY_NAME",A$1)</f>
        <v>Hyundai Motor Company</v>
      </c>
      <c r="B274" s="3" t="s">
        <v>3</v>
      </c>
      <c r="C274" s="1" t="str">
        <f>_xll.ciqfunctions.udf.CIQ($B274, "IQ_INDUSTRY",$D274,,,, "USD")</f>
        <v>Automobiles</v>
      </c>
      <c r="D274" s="2" t="str">
        <f t="shared" si="3"/>
        <v>CQ42014</v>
      </c>
      <c r="E274" s="1">
        <f>_xll.ciqfunctions.udf.CIQ($B274, "IQ_TOTAL_REV", $D274,,,, "USD")</f>
        <v>21597.99497</v>
      </c>
      <c r="F274" s="1">
        <f>_xll.ciqfunctions.udf.CIQ($B274, "IQ_NI",$D274,,,,  "USD")</f>
        <v>1518.39969</v>
      </c>
      <c r="G274" s="1">
        <f>_xll.ciqfunctions.udf.CIQ($B274, "IQ_CASH_EQUIV", $D274,,,,  "USD")</f>
        <v>6501.6123200000002</v>
      </c>
      <c r="H274" s="1">
        <f>_xll.ciqfunctions.udf.CIQ($B274, "IQ_CASH_ST_INVEST", $D274,,,,  "USD")</f>
        <v>23780.896430000001</v>
      </c>
      <c r="I274" s="1">
        <f>_xll.ciqfunctions.udf.CIQ($B274, "IQ_TOTAL_CA", $D274,,,,  "USD")</f>
        <v>59574.580909999997</v>
      </c>
      <c r="J274" s="1">
        <f>_xll.ciqfunctions.udf.CIQ($B274, "IQ_TOTAL_ASSETS",$D274,,,,  "USD")</f>
        <v>134883.23543999999</v>
      </c>
      <c r="K274" s="1">
        <f>_xll.ciqfunctions.udf.CIQ($B274, "IQ_TOTAL_CL", $D274,,,,  "USD")</f>
        <v>32230.561010000001</v>
      </c>
      <c r="L274" s="1">
        <f>_xll.ciqfunctions.udf.CIQ($B274, "IQ_TOTAL_LIAB", $D274,,,,  "USD")</f>
        <v>77512.152409999995</v>
      </c>
      <c r="M274" s="1">
        <f>_xll.ciqfunctions.udf.CIQ($B274, "IQ_PREF_EQUITY",$D274,,,,  "USD")</f>
        <v>188.2372</v>
      </c>
      <c r="N274" s="1">
        <f>_xll.ciqfunctions.udf.CIQ($B274, "IQ_TOTAL_COMMON_EQUITY",$D274,,,,  "USD")</f>
        <v>52633.386559999999</v>
      </c>
      <c r="O274" s="1">
        <f>_xll.ciqfunctions.udf.CIQ($B274, "IQ_APIC", $D274,,,,  "USD")</f>
        <v>3787.9506700000002</v>
      </c>
      <c r="P274" s="1">
        <f>_xll.ciqfunctions.udf.CIQ($B274, "IQ_TOTAL_ASSETS", $D274,,,,  "USD")</f>
        <v>134883.23543999999</v>
      </c>
      <c r="Q274" s="1">
        <f>_xll.ciqfunctions.udf.CIQ($B274, "IQ_RE", $D274,,,,  "USD")</f>
        <v>50068.564989999999</v>
      </c>
      <c r="R274" s="1">
        <f>_xll.ciqfunctions.udf.CIQ($B274, "IQ_TOTAL_EQUITY", $D274,,,,  "USD")</f>
        <v>57371.083039999998</v>
      </c>
      <c r="S274" s="1">
        <f>_xll.ciqfunctions.udf.CIQ($B274, "IQ_TOTAL_OUTSTANDING_FILING_DATE", $D274,,,,  "USD")</f>
        <v>231.7611</v>
      </c>
      <c r="T274" s="1">
        <f>_xll.ciqfunctions.udf.CIQ($B274, "IQ_TOTAL_DEBT", $D274,,,,  "USD")</f>
        <v>49718.16661</v>
      </c>
      <c r="U274" s="1">
        <f>_xll.ciqfunctions.udf.CIQ($B274, "IQ_PREF_DIV_OTHER",$D274,,,,  "USD")</f>
        <v>220.48088999999999</v>
      </c>
      <c r="V274" s="1">
        <f>_xll.ciqfunctions.udf.CIQ($B274, "IQ_COGS",$D274,,,,  "USD")</f>
        <v>17026.424859999999</v>
      </c>
      <c r="W274" s="1">
        <f>_xll.ciqfunctions.udf.CIQ($B274, "IQ_AP",$D274,,,,  "USD")</f>
        <v>6451.2376199999999</v>
      </c>
      <c r="X274" s="1">
        <f>_xll.ciqfunctions.udf.CIQ($B274, "IQ_AR", $D274,,,,  "USD")</f>
        <v>4917.3711499999999</v>
      </c>
      <c r="Y274" s="1">
        <f>_xll.ciqfunctions.udf.CIQ($B274, "IQ_INVENTORY", $D274,,,,  "USD")</f>
        <v>6795.4518600000001</v>
      </c>
      <c r="Z274">
        <f>_xll.ciqfunctions.udf.CIQ($B274, "IQ_SGA", $D274,,,,  "USD")</f>
        <v>2607.9676899999999</v>
      </c>
      <c r="AA274">
        <f>_xll.ciqfunctions.udf.CIQ($B274, "IQ_TOTAL_REV_1YR_ANN_GROWTH", $D274,,,,  "USD")</f>
        <v>7.4598000000000004</v>
      </c>
      <c r="AB274">
        <f>_xll.ciqfunctions.udf.CIQ($B274, "IQ_DA", $D274,,,,  "USD")</f>
        <v>0</v>
      </c>
      <c r="AC274">
        <f>_xll.ciqfunctions.udf.CIQ($B274, "IQ_NET_INTEREST_EXP",$D274,,,,  "USD")</f>
        <v>94.746639999999999</v>
      </c>
      <c r="AD274">
        <f>_xll.ciqfunctions.udf.CIQ($B274, "IQ_NET_WORKING_CAP",$D274,,,,  "USD")</f>
        <v>18711.210179999998</v>
      </c>
      <c r="AE274">
        <f>_xll.ciqfunctions.udf.CIQ($B274, "IQ_CAPEX",$D274,,,,  "USD")</f>
        <v>-688.00611000000004</v>
      </c>
      <c r="AF274" s="1" t="str">
        <f>_xll.ciqfunctions.udf.CIQ($B274, "IQ_CEO_NAME", $D274,,,,  "USD")</f>
        <v>Chang, Jae Hoon</v>
      </c>
      <c r="AG274">
        <f>_xll.ciqfunctions.udf.CIQ($B274, "IQ_INC_TAX",$D274,,,,  "USD")</f>
        <v>433.79459000000003</v>
      </c>
      <c r="AH274">
        <f>_xll.ciqfunctions.udf.CIQ($B274, "IQ_EFFECT_TAX_RATE",$D274,,,,  "USD")</f>
        <v>22.230899999999998</v>
      </c>
    </row>
    <row r="275" spans="1:34" x14ac:dyDescent="0.25">
      <c r="A275" t="str">
        <f>_xll.ciqfunctions.udf.CIQ(B275,"IQ_COMPANY_NAME",A$1)</f>
        <v>Hyundai Motor Company</v>
      </c>
      <c r="B275" s="3" t="s">
        <v>3</v>
      </c>
      <c r="C275" s="1" t="str">
        <f>_xll.ciqfunctions.udf.CIQ($B275, "IQ_INDUSTRY",$D275,,,, "USD")</f>
        <v>Automobiles</v>
      </c>
      <c r="D275" s="2" t="str">
        <f t="shared" si="3"/>
        <v>CQ32014</v>
      </c>
      <c r="E275" s="1">
        <f>_xll.ciqfunctions.udf.CIQ($B275, "IQ_TOTAL_REV", $D275,,,, "USD")</f>
        <v>20113.279269999999</v>
      </c>
      <c r="F275" s="1">
        <f>_xll.ciqfunctions.udf.CIQ($B275, "IQ_NI",$D275,,,,  "USD")</f>
        <v>1432.9880499999999</v>
      </c>
      <c r="G275" s="1">
        <f>_xll.ciqfunctions.udf.CIQ($B275, "IQ_CASH_EQUIV", $D275,,,,  "USD")</f>
        <v>7575.8010999999997</v>
      </c>
      <c r="H275" s="1">
        <f>_xll.ciqfunctions.udf.CIQ($B275, "IQ_CASH_ST_INVEST", $D275,,,,  "USD")</f>
        <v>24145.981530000001</v>
      </c>
      <c r="I275" s="1">
        <f>_xll.ciqfunctions.udf.CIQ($B275, "IQ_TOTAL_CA", $D275,,,,  "USD")</f>
        <v>59321.060219999999</v>
      </c>
      <c r="J275" s="1">
        <f>_xll.ciqfunctions.udf.CIQ($B275, "IQ_TOTAL_ASSETS",$D275,,,,  "USD")</f>
        <v>133572.18255</v>
      </c>
      <c r="K275" s="1">
        <f>_xll.ciqfunctions.udf.CIQ($B275, "IQ_TOTAL_CL", $D275,,,,  "USD")</f>
        <v>29368.47453</v>
      </c>
      <c r="L275" s="1">
        <f>_xll.ciqfunctions.udf.CIQ($B275, "IQ_TOTAL_LIAB", $D275,,,,  "USD")</f>
        <v>75440.764670000004</v>
      </c>
      <c r="M275" s="1">
        <f>_xll.ciqfunctions.udf.CIQ($B275, "IQ_PREF_EQUITY",$D275,,,,  "USD")</f>
        <v>194.19208</v>
      </c>
      <c r="N275" s="1">
        <f>_xll.ciqfunctions.udf.CIQ($B275, "IQ_TOTAL_COMMON_EQUITY",$D275,,,,  "USD")</f>
        <v>53225.323360000002</v>
      </c>
      <c r="O275" s="1">
        <f>_xll.ciqfunctions.udf.CIQ($B275, "IQ_APIC", $D275,,,,  "USD")</f>
        <v>3907.7823400000002</v>
      </c>
      <c r="P275" s="1">
        <f>_xll.ciqfunctions.udf.CIQ($B275, "IQ_TOTAL_ASSETS", $D275,,,,  "USD")</f>
        <v>133572.18255</v>
      </c>
      <c r="Q275" s="1">
        <f>_xll.ciqfunctions.udf.CIQ($B275, "IQ_RE", $D275,,,,  "USD")</f>
        <v>50422.674400000004</v>
      </c>
      <c r="R275" s="1">
        <f>_xll.ciqfunctions.udf.CIQ($B275, "IQ_TOTAL_EQUITY", $D275,,,,  "USD")</f>
        <v>58131.417880000001</v>
      </c>
      <c r="S275" s="1">
        <f>_xll.ciqfunctions.udf.CIQ($B275, "IQ_TOTAL_OUTSTANDING_FILING_DATE", $D275,,,,  "USD")</f>
        <v>232.42878999999999</v>
      </c>
      <c r="T275" s="1">
        <f>_xll.ciqfunctions.udf.CIQ($B275, "IQ_TOTAL_DEBT", $D275,,,,  "USD")</f>
        <v>47403.812239999999</v>
      </c>
      <c r="U275" s="1">
        <f>_xll.ciqfunctions.udf.CIQ($B275, "IQ_PREF_DIV_OTHER",$D275,,,,  "USD")</f>
        <v>207.03954999999999</v>
      </c>
      <c r="V275" s="1">
        <f>_xll.ciqfunctions.udf.CIQ($B275, "IQ_COGS",$D275,,,,  "USD")</f>
        <v>15840.87959</v>
      </c>
      <c r="W275" s="1">
        <f>_xll.ciqfunctions.udf.CIQ($B275, "IQ_AP",$D275,,,,  "USD")</f>
        <v>5659.5884500000002</v>
      </c>
      <c r="X275" s="1">
        <f>_xll.ciqfunctions.udf.CIQ($B275, "IQ_AR", $D275,,,,  "USD")</f>
        <v>4451.1120499999997</v>
      </c>
      <c r="Y275" s="1">
        <f>_xll.ciqfunctions.udf.CIQ($B275, "IQ_INVENTORY", $D275,,,,  "USD")</f>
        <v>6865.1575700000003</v>
      </c>
      <c r="Z275">
        <f>_xll.ciqfunctions.udf.CIQ($B275, "IQ_SGA", $D275,,,,  "USD")</f>
        <v>2549.9434000000001</v>
      </c>
      <c r="AA275">
        <f>_xll.ciqfunctions.udf.CIQ($B275, "IQ_TOTAL_REV_1YR_ANN_GROWTH", $D275,,,,  "USD")</f>
        <v>2.2143000000000002</v>
      </c>
      <c r="AB275">
        <f>_xll.ciqfunctions.udf.CIQ($B275, "IQ_DA", $D275,,,,  "USD")</f>
        <v>0</v>
      </c>
      <c r="AC275">
        <f>_xll.ciqfunctions.udf.CIQ($B275, "IQ_NET_INTEREST_EXP",$D275,,,,  "USD")</f>
        <v>105.93935999999999</v>
      </c>
      <c r="AD275">
        <f>_xll.ciqfunctions.udf.CIQ($B275, "IQ_NET_WORKING_CAP",$D275,,,,  "USD")</f>
        <v>18379.670180000001</v>
      </c>
      <c r="AE275">
        <f>_xll.ciqfunctions.udf.CIQ($B275, "IQ_CAPEX",$D275,,,,  "USD")</f>
        <v>-1201.05979</v>
      </c>
      <c r="AF275" s="1" t="str">
        <f>_xll.ciqfunctions.udf.CIQ($B275, "IQ_CEO_NAME", $D275,,,,  "USD")</f>
        <v>Chang, Jae Hoon</v>
      </c>
      <c r="AG275">
        <f>_xll.ciqfunctions.udf.CIQ($B275, "IQ_INC_TAX",$D275,,,,  "USD")</f>
        <v>554.49386000000004</v>
      </c>
      <c r="AH275">
        <f>_xll.ciqfunctions.udf.CIQ($B275, "IQ_EFFECT_TAX_RATE",$D275,,,,  "USD")</f>
        <v>26.6448</v>
      </c>
    </row>
    <row r="276" spans="1:34" x14ac:dyDescent="0.25">
      <c r="A276" t="str">
        <f>_xll.ciqfunctions.udf.CIQ(B276,"IQ_COMPANY_NAME",A$1)</f>
        <v>Hyundai Motor Company</v>
      </c>
      <c r="B276" s="3" t="s">
        <v>3</v>
      </c>
      <c r="C276" s="1" t="str">
        <f>_xll.ciqfunctions.udf.CIQ($B276, "IQ_INDUSTRY",$D276,,,, "USD")</f>
        <v>Automobiles</v>
      </c>
      <c r="D276" s="2" t="str">
        <f t="shared" si="3"/>
        <v>CQ22014</v>
      </c>
      <c r="E276" s="1">
        <f>_xll.ciqfunctions.udf.CIQ($B276, "IQ_TOTAL_REV", $D276,,,, "USD")</f>
        <v>22489.70162</v>
      </c>
      <c r="F276" s="1">
        <f>_xll.ciqfunctions.udf.CIQ($B276, "IQ_NI",$D276,,,,  "USD")</f>
        <v>2218.6873700000001</v>
      </c>
      <c r="G276" s="1">
        <f>_xll.ciqfunctions.udf.CIQ($B276, "IQ_CASH_EQUIV", $D276,,,,  "USD")</f>
        <v>7154.1652400000003</v>
      </c>
      <c r="H276" s="1">
        <f>_xll.ciqfunctions.udf.CIQ($B276, "IQ_CASH_ST_INVEST", $D276,,,,  "USD")</f>
        <v>25445.551500000001</v>
      </c>
      <c r="I276" s="1">
        <f>_xll.ciqfunctions.udf.CIQ($B276, "IQ_TOTAL_CA", $D276,,,,  "USD")</f>
        <v>62415.57303</v>
      </c>
      <c r="J276" s="1">
        <f>_xll.ciqfunctions.udf.CIQ($B276, "IQ_TOTAL_ASSETS",$D276,,,,  "USD")</f>
        <v>136671.17616999999</v>
      </c>
      <c r="K276" s="1">
        <f>_xll.ciqfunctions.udf.CIQ($B276, "IQ_TOTAL_CL", $D276,,,,  "USD")</f>
        <v>30173.617040000001</v>
      </c>
      <c r="L276" s="1">
        <f>_xll.ciqfunctions.udf.CIQ($B276, "IQ_TOTAL_LIAB", $D276,,,,  "USD")</f>
        <v>77651.386169999998</v>
      </c>
      <c r="M276" s="1">
        <f>_xll.ciqfunctions.udf.CIQ($B276, "IQ_PREF_EQUITY",$D276,,,,  "USD")</f>
        <v>203.08690000000001</v>
      </c>
      <c r="N276" s="1">
        <f>_xll.ciqfunctions.udf.CIQ($B276, "IQ_TOTAL_COMMON_EQUITY",$D276,,,,  "USD")</f>
        <v>53988.492270000002</v>
      </c>
      <c r="O276" s="1">
        <f>_xll.ciqfunctions.udf.CIQ($B276, "IQ_APIC", $D276,,,,  "USD")</f>
        <v>4081.9971300000002</v>
      </c>
      <c r="P276" s="1">
        <f>_xll.ciqfunctions.udf.CIQ($B276, "IQ_TOTAL_ASSETS", $D276,,,,  "USD")</f>
        <v>136671.17616999999</v>
      </c>
      <c r="Q276" s="1">
        <f>_xll.ciqfunctions.udf.CIQ($B276, "IQ_RE", $D276,,,,  "USD")</f>
        <v>51255.063269999999</v>
      </c>
      <c r="R276" s="1">
        <f>_xll.ciqfunctions.udf.CIQ($B276, "IQ_TOTAL_EQUITY", $D276,,,,  "USD")</f>
        <v>59019.79</v>
      </c>
      <c r="S276" s="1">
        <f>_xll.ciqfunctions.udf.CIQ($B276, "IQ_TOTAL_OUTSTANDING_FILING_DATE", $D276,,,,  "USD")</f>
        <v>232.42878999999999</v>
      </c>
      <c r="T276" s="1">
        <f>_xll.ciqfunctions.udf.CIQ($B276, "IQ_TOTAL_DEBT", $D276,,,,  "USD")</f>
        <v>48223.01614</v>
      </c>
      <c r="U276" s="1">
        <f>_xll.ciqfunctions.udf.CIQ($B276, "IQ_PREF_DIV_OTHER",$D276,,,,  "USD")</f>
        <v>320.19589000000002</v>
      </c>
      <c r="V276" s="1">
        <f>_xll.ciqfunctions.udf.CIQ($B276, "IQ_COGS",$D276,,,,  "USD")</f>
        <v>17703.739890000001</v>
      </c>
      <c r="W276" s="1">
        <f>_xll.ciqfunctions.udf.CIQ($B276, "IQ_AP",$D276,,,,  "USD")</f>
        <v>6743.36355</v>
      </c>
      <c r="X276" s="1">
        <f>_xll.ciqfunctions.udf.CIQ($B276, "IQ_AR", $D276,,,,  "USD")</f>
        <v>4917.1985599999998</v>
      </c>
      <c r="Y276" s="1">
        <f>_xll.ciqfunctions.udf.CIQ($B276, "IQ_INVENTORY", $D276,,,,  "USD")</f>
        <v>7577.5468799999999</v>
      </c>
      <c r="Z276">
        <f>_xll.ciqfunctions.udf.CIQ($B276, "IQ_SGA", $D276,,,,  "USD")</f>
        <v>2545.18064</v>
      </c>
      <c r="AA276">
        <f>_xll.ciqfunctions.udf.CIQ($B276, "IQ_TOTAL_REV_1YR_ANN_GROWTH", $D276,,,,  "USD")</f>
        <v>-1.8584000000000001</v>
      </c>
      <c r="AB276">
        <f>_xll.ciqfunctions.udf.CIQ($B276, "IQ_DA", $D276,,,,  "USD")</f>
        <v>0</v>
      </c>
      <c r="AC276">
        <f>_xll.ciqfunctions.udf.CIQ($B276, "IQ_NET_INTEREST_EXP",$D276,,,,  "USD")</f>
        <v>84.627700000000004</v>
      </c>
      <c r="AD276">
        <f>_xll.ciqfunctions.udf.CIQ($B276, "IQ_NET_WORKING_CAP",$D276,,,,  "USD")</f>
        <v>18743.965560000001</v>
      </c>
      <c r="AE276">
        <f>_xll.ciqfunctions.udf.CIQ($B276, "IQ_CAPEX",$D276,,,,  "USD")</f>
        <v>-508.05777</v>
      </c>
      <c r="AF276" s="1" t="str">
        <f>_xll.ciqfunctions.udf.CIQ($B276, "IQ_CEO_NAME", $D276,,,,  "USD")</f>
        <v>Chang, Jae Hoon</v>
      </c>
      <c r="AG276">
        <f>_xll.ciqfunctions.udf.CIQ($B276, "IQ_INC_TAX",$D276,,,,  "USD")</f>
        <v>569.91663000000005</v>
      </c>
      <c r="AH276">
        <f>_xll.ciqfunctions.udf.CIQ($B276, "IQ_EFFECT_TAX_RATE",$D276,,,,  "USD")</f>
        <v>19.702400000000001</v>
      </c>
    </row>
    <row r="277" spans="1:34" x14ac:dyDescent="0.25">
      <c r="A277" t="str">
        <f>_xll.ciqfunctions.udf.CIQ(B277,"IQ_COMPANY_NAME",A$1)</f>
        <v>Hyundai Motor Company</v>
      </c>
      <c r="B277" s="3" t="s">
        <v>3</v>
      </c>
      <c r="C277" s="1" t="str">
        <f>_xll.ciqfunctions.udf.CIQ($B277, "IQ_INDUSTRY",$D277,,,, "USD")</f>
        <v>Automobiles</v>
      </c>
      <c r="D277" s="2" t="str">
        <f t="shared" si="3"/>
        <v>CQ12014</v>
      </c>
      <c r="E277" s="1">
        <f>_xll.ciqfunctions.udf.CIQ($B277, "IQ_TOTAL_REV", $D277,,,, "USD")</f>
        <v>20376.142339999999</v>
      </c>
      <c r="F277" s="1">
        <f>_xll.ciqfunctions.udf.CIQ($B277, "IQ_NI",$D277,,,,  "USD")</f>
        <v>1815.3029300000001</v>
      </c>
      <c r="G277" s="1">
        <f>_xll.ciqfunctions.udf.CIQ($B277, "IQ_CASH_EQUIV", $D277,,,,  "USD")</f>
        <v>7355.0440200000003</v>
      </c>
      <c r="H277" s="1">
        <f>_xll.ciqfunctions.udf.CIQ($B277, "IQ_CASH_ST_INVEST", $D277,,,,  "USD")</f>
        <v>22758.98503</v>
      </c>
      <c r="I277" s="1">
        <f>_xll.ciqfunctions.udf.CIQ($B277, "IQ_TOTAL_CA", $D277,,,,  "USD")</f>
        <v>38064.51197</v>
      </c>
      <c r="J277" s="1">
        <f>_xll.ciqfunctions.udf.CIQ($B277, "IQ_TOTAL_ASSETS",$D277,,,,  "USD")</f>
        <v>129210.97285999999</v>
      </c>
      <c r="K277" s="1">
        <f>_xll.ciqfunctions.udf.CIQ($B277, "IQ_TOTAL_CL", $D277,,,,  "USD")</f>
        <v>29014.943950000001</v>
      </c>
      <c r="L277" s="1">
        <f>_xll.ciqfunctions.udf.CIQ($B277, "IQ_TOTAL_LIAB", $D277,,,,  "USD")</f>
        <v>74679.811329999997</v>
      </c>
      <c r="M277" s="1">
        <f>_xll.ciqfunctions.udf.CIQ($B277, "IQ_PREF_EQUITY",$D277,,,,  "USD")</f>
        <v>311.54854999999998</v>
      </c>
      <c r="N277" s="1">
        <f>_xll.ciqfunctions.udf.CIQ($B277, "IQ_TOTAL_COMMON_EQUITY",$D277,,,,  "USD")</f>
        <v>49765.750970000001</v>
      </c>
      <c r="O277" s="1">
        <f>_xll.ciqfunctions.udf.CIQ($B277, "IQ_APIC", $D277,,,,  "USD")</f>
        <v>3887.79711</v>
      </c>
      <c r="P277" s="1">
        <f>_xll.ciqfunctions.udf.CIQ($B277, "IQ_TOTAL_ASSETS", $D277,,,,  "USD")</f>
        <v>129210.97285999999</v>
      </c>
      <c r="Q277" s="1">
        <f>_xll.ciqfunctions.udf.CIQ($B277, "IQ_RE", $D277,,,,  "USD")</f>
        <v>46732.705479999997</v>
      </c>
      <c r="R277" s="1">
        <f>_xll.ciqfunctions.udf.CIQ($B277, "IQ_TOTAL_EQUITY", $D277,,,,  "USD")</f>
        <v>54531.161520000001</v>
      </c>
      <c r="S277" s="1">
        <f>_xll.ciqfunctions.udf.CIQ($B277, "IQ_TOTAL_OUTSTANDING_FILING_DATE", $D277,,,,  "USD")</f>
        <v>209.26976999999999</v>
      </c>
      <c r="T277" s="1">
        <f>_xll.ciqfunctions.udf.CIQ($B277, "IQ_TOTAL_DEBT", $D277,,,,  "USD")</f>
        <v>46040.756560000002</v>
      </c>
      <c r="U277" s="1">
        <f>_xll.ciqfunctions.udf.CIQ($B277, "IQ_PREF_DIV_OTHER",$D277,,,,  "USD")</f>
        <v>262.07986</v>
      </c>
      <c r="V277" s="1">
        <f>_xll.ciqfunctions.udf.CIQ($B277, "IQ_COGS",$D277,,,,  "USD")</f>
        <v>15879.13464</v>
      </c>
      <c r="W277" s="1">
        <f>_xll.ciqfunctions.udf.CIQ($B277, "IQ_AP",$D277,,,,  "USD")</f>
        <v>7142.3443800000005</v>
      </c>
      <c r="X277" s="1">
        <f>_xll.ciqfunctions.udf.CIQ($B277, "IQ_AR", $D277,,,,  "USD")</f>
        <v>4634.1334399999996</v>
      </c>
      <c r="Y277" s="1">
        <f>_xll.ciqfunctions.udf.CIQ($B277, "IQ_INVENTORY", $D277,,,,  "USD")</f>
        <v>7226.3514500000001</v>
      </c>
      <c r="Z277">
        <f>_xll.ciqfunctions.udf.CIQ($B277, "IQ_SGA", $D277,,,,  "USD")</f>
        <v>2511.0298400000001</v>
      </c>
      <c r="AA277">
        <f>_xll.ciqfunctions.udf.CIQ($B277, "IQ_TOTAL_REV_1YR_ANN_GROWTH", $D277,,,,  "USD")</f>
        <v>1.3197000000000001</v>
      </c>
      <c r="AB277">
        <f>_xll.ciqfunctions.udf.CIQ($B277, "IQ_DA", $D277,,,,  "USD")</f>
        <v>0</v>
      </c>
      <c r="AC277">
        <f>_xll.ciqfunctions.udf.CIQ($B277, "IQ_NET_INTEREST_EXP",$D277,,,,  "USD")</f>
        <v>76.158379999999994</v>
      </c>
      <c r="AD277">
        <f>_xll.ciqfunctions.udf.CIQ($B277, "IQ_NET_WORKING_CAP",$D277,,,,  "USD")</f>
        <v>-2704.9298899999999</v>
      </c>
      <c r="AE277">
        <f>_xll.ciqfunctions.udf.CIQ($B277, "IQ_CAPEX",$D277,,,,  "USD")</f>
        <v>-769.99441000000002</v>
      </c>
      <c r="AF277" s="1" t="str">
        <f>_xll.ciqfunctions.udf.CIQ($B277, "IQ_CEO_NAME", $D277,,,,  "USD")</f>
        <v>Chang, Jae Hoon</v>
      </c>
      <c r="AG277">
        <f>_xll.ciqfunctions.udf.CIQ($B277, "IQ_INC_TAX",$D277,,,,  "USD")</f>
        <v>625.96493999999996</v>
      </c>
      <c r="AH277">
        <f>_xll.ciqfunctions.udf.CIQ($B277, "IQ_EFFECT_TAX_RATE",$D277,,,,  "USD")</f>
        <v>24.694700000000001</v>
      </c>
    </row>
    <row r="278" spans="1:34" x14ac:dyDescent="0.25">
      <c r="A278" t="str">
        <f>_xll.ciqfunctions.udf.CIQ(B278,"IQ_COMPANY_NAME",A$1)</f>
        <v>Hyundai Motor Company</v>
      </c>
      <c r="B278" s="3" t="s">
        <v>3</v>
      </c>
      <c r="C278" s="1" t="str">
        <f>_xll.ciqfunctions.udf.CIQ($B278, "IQ_INDUSTRY",$D278,,,, "USD")</f>
        <v>Automobiles</v>
      </c>
      <c r="D278" s="2" t="str">
        <f t="shared" si="3"/>
        <v>CQ42013</v>
      </c>
      <c r="E278" s="1">
        <f>_xll.ciqfunctions.udf.CIQ($B278, "IQ_TOTAL_REV", $D278,,,, "USD")</f>
        <v>20780.245009999999</v>
      </c>
      <c r="F278" s="1">
        <f>_xll.ciqfunctions.udf.CIQ($B278, "IQ_NI",$D278,,,,  "USD")</f>
        <v>1947.38319</v>
      </c>
      <c r="G278" s="1">
        <f>_xll.ciqfunctions.udf.CIQ($B278, "IQ_CASH_EQUIV", $D278,,,,  "USD")</f>
        <v>6509.8337199999996</v>
      </c>
      <c r="H278" s="1">
        <f>_xll.ciqfunctions.udf.CIQ($B278, "IQ_CASH_ST_INVEST", $D278,,,,  "USD")</f>
        <v>21057.19875</v>
      </c>
      <c r="I278" s="1">
        <f>_xll.ciqfunctions.udf.CIQ($B278, "IQ_TOTAL_CA", $D278,,,,  "USD")</f>
        <v>55750.798040000001</v>
      </c>
      <c r="J278" s="1">
        <f>_xll.ciqfunctions.udf.CIQ($B278, "IQ_TOTAL_ASSETS",$D278,,,,  "USD")</f>
        <v>126382.02834999999</v>
      </c>
      <c r="K278" s="1">
        <f>_xll.ciqfunctions.udf.CIQ($B278, "IQ_TOTAL_CL", $D278,,,,  "USD")</f>
        <v>30235.567660000001</v>
      </c>
      <c r="L278" s="1">
        <f>_xll.ciqfunctions.udf.CIQ($B278, "IQ_TOTAL_LIAB", $D278,,,,  "USD")</f>
        <v>72784.603879999995</v>
      </c>
      <c r="M278" s="1">
        <f>_xll.ciqfunctions.udf.CIQ($B278, "IQ_PREF_EQUITY",$D278,,,,  "USD")</f>
        <v>194.62066999999999</v>
      </c>
      <c r="N278" s="1">
        <f>_xll.ciqfunctions.udf.CIQ($B278, "IQ_TOTAL_COMMON_EQUITY",$D278,,,,  "USD")</f>
        <v>48996.528350000001</v>
      </c>
      <c r="O278" s="1">
        <f>_xll.ciqfunctions.udf.CIQ($B278, "IQ_APIC", $D278,,,,  "USD")</f>
        <v>3912.7298300000002</v>
      </c>
      <c r="P278" s="1">
        <f>_xll.ciqfunctions.udf.CIQ($B278, "IQ_TOTAL_ASSETS", $D278,,,,  "USD")</f>
        <v>126382.02834999999</v>
      </c>
      <c r="Q278" s="1">
        <f>_xll.ciqfunctions.udf.CIQ($B278, "IQ_RE", $D278,,,,  "USD")</f>
        <v>45727.241880000001</v>
      </c>
      <c r="R278" s="1">
        <f>_xll.ciqfunctions.udf.CIQ($B278, "IQ_TOTAL_EQUITY", $D278,,,,  "USD")</f>
        <v>53597.424469999998</v>
      </c>
      <c r="S278" s="1">
        <f>_xll.ciqfunctions.udf.CIQ($B278, "IQ_TOTAL_OUTSTANDING_FILING_DATE", $D278,,,,  "USD")</f>
        <v>232.42878999999999</v>
      </c>
      <c r="T278" s="1">
        <f>_xll.ciqfunctions.udf.CIQ($B278, "IQ_TOTAL_DEBT", $D278,,,,  "USD")</f>
        <v>45454.753420000001</v>
      </c>
      <c r="U278" s="1">
        <f>_xll.ciqfunctions.udf.CIQ($B278, "IQ_PREF_DIV_OTHER",$D278,,,,  "USD")</f>
        <v>1167.8339100000001</v>
      </c>
      <c r="V278" s="1">
        <f>_xll.ciqfunctions.udf.CIQ($B278, "IQ_COGS",$D278,,,,  "USD")</f>
        <v>16213.741249999999</v>
      </c>
      <c r="W278" s="1">
        <f>_xll.ciqfunctions.udf.CIQ($B278, "IQ_AP",$D278,,,,  "USD")</f>
        <v>6368.0415199999998</v>
      </c>
      <c r="X278" s="1">
        <f>_xll.ciqfunctions.udf.CIQ($B278, "IQ_AR", $D278,,,,  "USD")</f>
        <v>4621.4843600000004</v>
      </c>
      <c r="Y278" s="1">
        <f>_xll.ciqfunctions.udf.CIQ($B278, "IQ_INVENTORY", $D278,,,,  "USD")</f>
        <v>6699.9313300000003</v>
      </c>
      <c r="Z278">
        <f>_xll.ciqfunctions.udf.CIQ($B278, "IQ_SGA", $D278,,,,  "USD")</f>
        <v>2419.4795300000001</v>
      </c>
      <c r="AA278">
        <f>_xll.ciqfunctions.udf.CIQ($B278, "IQ_TOTAL_REV_1YR_ANN_GROWTH", $D278,,,,  "USD")</f>
        <v>-3.4388999999999998</v>
      </c>
      <c r="AB278">
        <f>_xll.ciqfunctions.udf.CIQ($B278, "IQ_DA", $D278,,,,  "USD")</f>
        <v>0</v>
      </c>
      <c r="AC278">
        <f>_xll.ciqfunctions.udf.CIQ($B278, "IQ_NET_INTEREST_EXP",$D278,,,,  "USD")</f>
        <v>60.701920000000001</v>
      </c>
      <c r="AD278">
        <f>_xll.ciqfunctions.udf.CIQ($B278, "IQ_NET_WORKING_CAP",$D278,,,,  "USD")</f>
        <v>17707.20088</v>
      </c>
      <c r="AE278">
        <f>_xll.ciqfunctions.udf.CIQ($B278, "IQ_CAPEX",$D278,,,,  "USD")</f>
        <v>-1088.6930400000001</v>
      </c>
      <c r="AF278" s="1" t="str">
        <f>_xll.ciqfunctions.udf.CIQ($B278, "IQ_CEO_NAME", $D278,,,,  "USD")</f>
        <v>Chang, Jae Hoon</v>
      </c>
      <c r="AG278">
        <f>_xll.ciqfunctions.udf.CIQ($B278, "IQ_INC_TAX",$D278,,,,  "USD")</f>
        <v>770.10152000000005</v>
      </c>
      <c r="AH278">
        <f>_xll.ciqfunctions.udf.CIQ($B278, "IQ_EFFECT_TAX_RATE",$D278,,,,  "USD")</f>
        <v>27.6267</v>
      </c>
    </row>
    <row r="279" spans="1:34" x14ac:dyDescent="0.25">
      <c r="A279" t="str">
        <f>_xll.ciqfunctions.udf.CIQ(B279,"IQ_COMPANY_NAME",A$1)</f>
        <v>Hyundai Motor Company</v>
      </c>
      <c r="B279" s="3" t="s">
        <v>3</v>
      </c>
      <c r="C279" s="1" t="str">
        <f>_xll.ciqfunctions.udf.CIQ($B279, "IQ_INDUSTRY",$D279,,,, "USD")</f>
        <v>Automobiles</v>
      </c>
      <c r="D279" s="2" t="str">
        <f t="shared" si="3"/>
        <v>CQ32013</v>
      </c>
      <c r="E279" s="1">
        <f>_xll.ciqfunctions.udf.CIQ($B279, "IQ_TOTAL_REV", $D279,,,, "USD")</f>
        <v>19357.720499999999</v>
      </c>
      <c r="F279" s="1">
        <f>_xll.ciqfunctions.udf.CIQ($B279, "IQ_NI",$D279,,,,  "USD")</f>
        <v>1989.5946799999999</v>
      </c>
      <c r="G279" s="1">
        <f>_xll.ciqfunctions.udf.CIQ($B279, "IQ_CASH_EQUIV", $D279,,,,  "USD")</f>
        <v>6719.1179300000003</v>
      </c>
      <c r="H279" s="1">
        <f>_xll.ciqfunctions.udf.CIQ($B279, "IQ_CASH_ST_INVEST", $D279,,,,  "USD")</f>
        <v>20561.688269999999</v>
      </c>
      <c r="I279" s="1">
        <f>_xll.ciqfunctions.udf.CIQ($B279, "IQ_TOTAL_CA", $D279,,,,  "USD")</f>
        <v>52755.520340000003</v>
      </c>
      <c r="J279" s="1">
        <f>_xll.ciqfunctions.udf.CIQ($B279, "IQ_TOTAL_ASSETS",$D279,,,,  "USD")</f>
        <v>120155.67569</v>
      </c>
      <c r="K279" s="1">
        <f>_xll.ciqfunctions.udf.CIQ($B279, "IQ_TOTAL_CL", $D279,,,,  "USD")</f>
        <v>28354.210849999999</v>
      </c>
      <c r="L279" s="1">
        <f>_xll.ciqfunctions.udf.CIQ($B279, "IQ_TOTAL_LIAB", $D279,,,,  "USD")</f>
        <v>70020.814989999999</v>
      </c>
      <c r="M279" s="1">
        <f>_xll.ciqfunctions.udf.CIQ($B279, "IQ_PREF_EQUITY",$D279,,,,  "USD")</f>
        <v>191.03578999999999</v>
      </c>
      <c r="N279" s="1">
        <f>_xll.ciqfunctions.udf.CIQ($B279, "IQ_TOTAL_COMMON_EQUITY",$D279,,,,  "USD")</f>
        <v>46138.496249999997</v>
      </c>
      <c r="O279" s="1">
        <f>_xll.ciqfunctions.udf.CIQ($B279, "IQ_APIC", $D279,,,,  "USD")</f>
        <v>3817.1537400000002</v>
      </c>
      <c r="P279" s="1">
        <f>_xll.ciqfunctions.udf.CIQ($B279, "IQ_TOTAL_ASSETS", $D279,,,,  "USD")</f>
        <v>120155.67569</v>
      </c>
      <c r="Q279" s="1">
        <f>_xll.ciqfunctions.udf.CIQ($B279, "IQ_RE", $D279,,,,  "USD")</f>
        <v>42733.145080000002</v>
      </c>
      <c r="R279" s="1">
        <f>_xll.ciqfunctions.udf.CIQ($B279, "IQ_TOTAL_EQUITY", $D279,,,,  "USD")</f>
        <v>50134.860699999997</v>
      </c>
      <c r="S279" s="1">
        <f>_xll.ciqfunctions.udf.CIQ($B279, "IQ_TOTAL_OUTSTANDING_FILING_DATE", $D279,,,,  "USD")</f>
        <v>232.42878999999999</v>
      </c>
      <c r="T279" s="1">
        <f>_xll.ciqfunctions.udf.CIQ($B279, "IQ_TOTAL_DEBT", $D279,,,,  "USD")</f>
        <v>43527.980640000002</v>
      </c>
      <c r="U279" s="1">
        <f>_xll.ciqfunctions.udf.CIQ($B279, "IQ_PREF_DIV_OTHER",$D279,,,,  "USD")</f>
        <v>0</v>
      </c>
      <c r="V279" s="1">
        <f>_xll.ciqfunctions.udf.CIQ($B279, "IQ_COGS",$D279,,,,  "USD")</f>
        <v>15076.633589999999</v>
      </c>
      <c r="W279" s="1">
        <f>_xll.ciqfunctions.udf.CIQ($B279, "IQ_AP",$D279,,,,  "USD")</f>
        <v>5648.6012000000001</v>
      </c>
      <c r="X279" s="1">
        <f>_xll.ciqfunctions.udf.CIQ($B279, "IQ_AR", $D279,,,,  "USD")</f>
        <v>4144.65031</v>
      </c>
      <c r="Y279" s="1">
        <f>_xll.ciqfunctions.udf.CIQ($B279, "IQ_INVENTORY", $D279,,,,  "USD")</f>
        <v>6011.66878</v>
      </c>
      <c r="Z279">
        <f>_xll.ciqfunctions.udf.CIQ($B279, "IQ_SGA", $D279,,,,  "USD")</f>
        <v>2242.0459500000002</v>
      </c>
      <c r="AA279">
        <f>_xll.ciqfunctions.udf.CIQ($B279, "IQ_TOTAL_REV_1YR_ANN_GROWTH", $D279,,,,  "USD")</f>
        <v>5.9748000000000001</v>
      </c>
      <c r="AB279">
        <f>_xll.ciqfunctions.udf.CIQ($B279, "IQ_DA", $D279,,,,  "USD")</f>
        <v>0</v>
      </c>
      <c r="AC279">
        <f>_xll.ciqfunctions.udf.CIQ($B279, "IQ_NET_INTEREST_EXP",$D279,,,,  "USD")</f>
        <v>60.941290000000002</v>
      </c>
      <c r="AD279">
        <f>_xll.ciqfunctions.udf.CIQ($B279, "IQ_NET_WORKING_CAP",$D279,,,,  "USD")</f>
        <v>16233.036969999999</v>
      </c>
      <c r="AE279">
        <f>_xll.ciqfunctions.udf.CIQ($B279, "IQ_CAPEX",$D279,,,,  "USD")</f>
        <v>-715.33749999999998</v>
      </c>
      <c r="AF279" s="1" t="str">
        <f>_xll.ciqfunctions.udf.CIQ($B279, "IQ_CEO_NAME", $D279,,,,  "USD")</f>
        <v>Chang, Jae Hoon</v>
      </c>
      <c r="AG279">
        <f>_xll.ciqfunctions.udf.CIQ($B279, "IQ_INC_TAX",$D279,,,,  "USD")</f>
        <v>522.72663999999997</v>
      </c>
      <c r="AH279">
        <f>_xll.ciqfunctions.udf.CIQ($B279, "IQ_EFFECT_TAX_RATE",$D279,,,,  "USD")</f>
        <v>19.974499999999999</v>
      </c>
    </row>
    <row r="280" spans="1:34" x14ac:dyDescent="0.25">
      <c r="A280" t="str">
        <f>_xll.ciqfunctions.udf.CIQ(B280,"IQ_COMPANY_NAME",A$1)</f>
        <v>Hyundai Motor Company</v>
      </c>
      <c r="B280" s="3" t="s">
        <v>3</v>
      </c>
      <c r="C280" s="1" t="str">
        <f>_xll.ciqfunctions.udf.CIQ($B280, "IQ_INDUSTRY",$D280,,,, "USD")</f>
        <v>Automobiles</v>
      </c>
      <c r="D280" s="2" t="str">
        <f t="shared" si="3"/>
        <v>CQ22013</v>
      </c>
      <c r="E280" s="1">
        <f>_xll.ciqfunctions.udf.CIQ($B280, "IQ_TOTAL_REV", $D280,,,, "USD")</f>
        <v>20246.125700000001</v>
      </c>
      <c r="F280" s="1">
        <f>_xll.ciqfunctions.udf.CIQ($B280, "IQ_NI",$D280,,,,  "USD")</f>
        <v>2096.6970200000001</v>
      </c>
      <c r="G280" s="1">
        <f>_xll.ciqfunctions.udf.CIQ($B280, "IQ_CASH_EQUIV", $D280,,,,  "USD")</f>
        <v>5543.3042999999998</v>
      </c>
      <c r="H280" s="1">
        <f>_xll.ciqfunctions.udf.CIQ($B280, "IQ_CASH_ST_INVEST", $D280,,,,  "USD")</f>
        <v>19669.380260000002</v>
      </c>
      <c r="I280" s="1">
        <f>_xll.ciqfunctions.udf.CIQ($B280, "IQ_TOTAL_CA", $D280,,,,  "USD")</f>
        <v>50510.212919999998</v>
      </c>
      <c r="J280" s="1">
        <f>_xll.ciqfunctions.udf.CIQ($B280, "IQ_TOTAL_ASSETS",$D280,,,,  "USD")</f>
        <v>113267.8986</v>
      </c>
      <c r="K280" s="1">
        <f>_xll.ciqfunctions.udf.CIQ($B280, "IQ_TOTAL_CL", $D280,,,,  "USD")</f>
        <v>29944.480879999999</v>
      </c>
      <c r="L280" s="1">
        <f>_xll.ciqfunctions.udf.CIQ($B280, "IQ_TOTAL_LIAB", $D280,,,,  "USD")</f>
        <v>67594.839659999998</v>
      </c>
      <c r="M280" s="1">
        <f>_xll.ciqfunctions.udf.CIQ($B280, "IQ_PREF_EQUITY",$D280,,,,  "USD")</f>
        <v>179.42930000000001</v>
      </c>
      <c r="N280" s="1">
        <f>_xll.ciqfunctions.udf.CIQ($B280, "IQ_TOTAL_COMMON_EQUITY",$D280,,,,  "USD")</f>
        <v>42013.057939999999</v>
      </c>
      <c r="O280" s="1">
        <f>_xll.ciqfunctions.udf.CIQ($B280, "IQ_APIC", $D280,,,,  "USD")</f>
        <v>3585.2403199999999</v>
      </c>
      <c r="P280" s="1">
        <f>_xll.ciqfunctions.udf.CIQ($B280, "IQ_TOTAL_ASSETS", $D280,,,,  "USD")</f>
        <v>113267.8986</v>
      </c>
      <c r="Q280" s="1">
        <f>_xll.ciqfunctions.udf.CIQ($B280, "IQ_RE", $D280,,,,  "USD")</f>
        <v>38275.41087</v>
      </c>
      <c r="R280" s="1">
        <f>_xll.ciqfunctions.udf.CIQ($B280, "IQ_TOTAL_EQUITY", $D280,,,,  "USD")</f>
        <v>45673.058940000003</v>
      </c>
      <c r="S280" s="1">
        <f>_xll.ciqfunctions.udf.CIQ($B280, "IQ_TOTAL_OUTSTANDING_FILING_DATE", $D280,,,,  "USD")</f>
        <v>209.26976999999999</v>
      </c>
      <c r="T280" s="1">
        <f>_xll.ciqfunctions.udf.CIQ($B280, "IQ_TOTAL_DEBT", $D280,,,,  "USD")</f>
        <v>41193.229160000003</v>
      </c>
      <c r="U280" s="1">
        <f>_xll.ciqfunctions.udf.CIQ($B280, "IQ_PREF_DIV_OTHER",$D280,,,,  "USD")</f>
        <v>0</v>
      </c>
      <c r="V280" s="1">
        <f>_xll.ciqfunctions.udf.CIQ($B280, "IQ_COGS",$D280,,,,  "USD")</f>
        <v>15601.373900000001</v>
      </c>
      <c r="W280" s="1">
        <f>_xll.ciqfunctions.udf.CIQ($B280, "IQ_AP",$D280,,,,  "USD")</f>
        <v>6567.7125699999997</v>
      </c>
      <c r="X280" s="1">
        <f>_xll.ciqfunctions.udf.CIQ($B280, "IQ_AR", $D280,,,,  "USD")</f>
        <v>4373.4250400000001</v>
      </c>
      <c r="Y280" s="1">
        <f>_xll.ciqfunctions.udf.CIQ($B280, "IQ_INVENTORY", $D280,,,,  "USD")</f>
        <v>5852.8772799999997</v>
      </c>
      <c r="Z280">
        <f>_xll.ciqfunctions.udf.CIQ($B280, "IQ_SGA", $D280,,,,  "USD")</f>
        <v>2397.9517999999998</v>
      </c>
      <c r="AA280">
        <f>_xll.ciqfunctions.udf.CIQ($B280, "IQ_TOTAL_REV_1YR_ANN_GROWTH", $D280,,,,  "USD")</f>
        <v>5.6665000000000001</v>
      </c>
      <c r="AB280">
        <f>_xll.ciqfunctions.udf.CIQ($B280, "IQ_DA", $D280,,,,  "USD")</f>
        <v>0</v>
      </c>
      <c r="AC280">
        <f>_xll.ciqfunctions.udf.CIQ($B280, "IQ_NET_INTEREST_EXP",$D280,,,,  "USD")</f>
        <v>52.90719</v>
      </c>
      <c r="AD280">
        <f>_xll.ciqfunctions.udf.CIQ($B280, "IQ_NET_WORKING_CAP",$D280,,,,  "USD")</f>
        <v>14076.369409999999</v>
      </c>
      <c r="AE280">
        <f>_xll.ciqfunctions.udf.CIQ($B280, "IQ_CAPEX",$D280,,,,  "USD")</f>
        <v>-680.81411000000003</v>
      </c>
      <c r="AF280" s="1" t="str">
        <f>_xll.ciqfunctions.udf.CIQ($B280, "IQ_CEO_NAME", $D280,,,,  "USD")</f>
        <v>Chang, Jae Hoon</v>
      </c>
      <c r="AG280">
        <f>_xll.ciqfunctions.udf.CIQ($B280, "IQ_INC_TAX",$D280,,,,  "USD")</f>
        <v>586.58492999999999</v>
      </c>
      <c r="AH280">
        <f>_xll.ciqfunctions.udf.CIQ($B280, "IQ_EFFECT_TAX_RATE",$D280,,,,  "USD")</f>
        <v>21.021599999999999</v>
      </c>
    </row>
    <row r="281" spans="1:34" x14ac:dyDescent="0.25">
      <c r="A281" t="str">
        <f>_xll.ciqfunctions.udf.CIQ(B281,"IQ_COMPANY_NAME",A$1)</f>
        <v>Hyundai Motor Company</v>
      </c>
      <c r="B281" s="3" t="s">
        <v>3</v>
      </c>
      <c r="C281" s="1" t="str">
        <f>_xll.ciqfunctions.udf.CIQ($B281, "IQ_INDUSTRY",$D281,,,, "USD")</f>
        <v>Automobiles</v>
      </c>
      <c r="D281" s="2" t="str">
        <f t="shared" si="3"/>
        <v>CQ12013</v>
      </c>
      <c r="E281" s="1">
        <f>_xll.ciqfunctions.udf.CIQ($B281, "IQ_TOTAL_REV", $D281,,,, "USD")</f>
        <v>19205.13997</v>
      </c>
      <c r="F281" s="1">
        <f>_xll.ciqfunctions.udf.CIQ($B281, "IQ_NI",$D281,,,,  "USD")</f>
        <v>1748.44309</v>
      </c>
      <c r="G281" s="1">
        <f>_xll.ciqfunctions.udf.CIQ($B281, "IQ_CASH_EQUIV", $D281,,,,  "USD")</f>
        <v>5492.3618500000002</v>
      </c>
      <c r="H281" s="1">
        <f>_xll.ciqfunctions.udf.CIQ($B281, "IQ_CASH_ST_INVEST", $D281,,,,  "USD")</f>
        <v>17970.821019999999</v>
      </c>
      <c r="I281" s="1">
        <f>_xll.ciqfunctions.udf.CIQ($B281, "IQ_TOTAL_CA", $D281,,,,  "USD")</f>
        <v>49941.617429999998</v>
      </c>
      <c r="J281" s="1">
        <f>_xll.ciqfunctions.udf.CIQ($B281, "IQ_TOTAL_ASSETS",$D281,,,,  "USD")</f>
        <v>112397.56684</v>
      </c>
      <c r="K281" s="1">
        <f>_xll.ciqfunctions.udf.CIQ($B281, "IQ_TOTAL_CL", $D281,,,,  "USD")</f>
        <v>29800.984700000001</v>
      </c>
      <c r="L281" s="1">
        <f>_xll.ciqfunctions.udf.CIQ($B281, "IQ_TOTAL_LIAB", $D281,,,,  "USD")</f>
        <v>67720.428029999995</v>
      </c>
      <c r="M281" s="1">
        <f>_xll.ciqfunctions.udf.CIQ($B281, "IQ_PREF_EQUITY",$D281,,,,  "USD")</f>
        <v>184.67246</v>
      </c>
      <c r="N281" s="1">
        <f>_xll.ciqfunctions.udf.CIQ($B281, "IQ_TOTAL_COMMON_EQUITY",$D281,,,,  "USD")</f>
        <v>40876.494610000002</v>
      </c>
      <c r="O281" s="1">
        <f>_xll.ciqfunctions.udf.CIQ($B281, "IQ_APIC", $D281,,,,  "USD")</f>
        <v>3738.1815900000001</v>
      </c>
      <c r="P281" s="1">
        <f>_xll.ciqfunctions.udf.CIQ($B281, "IQ_TOTAL_ASSETS", $D281,,,,  "USD")</f>
        <v>112397.56684</v>
      </c>
      <c r="Q281" s="1">
        <f>_xll.ciqfunctions.udf.CIQ($B281, "IQ_RE", $D281,,,,  "USD")</f>
        <v>37218.245080000001</v>
      </c>
      <c r="R281" s="1">
        <f>_xll.ciqfunctions.udf.CIQ($B281, "IQ_TOTAL_EQUITY", $D281,,,,  "USD")</f>
        <v>44677.138809999997</v>
      </c>
      <c r="S281" s="1">
        <f>_xll.ciqfunctions.udf.CIQ($B281, "IQ_TOTAL_OUTSTANDING_FILING_DATE", $D281,,,,  "USD")</f>
        <v>209.26976999999999</v>
      </c>
      <c r="T281" s="1">
        <f>_xll.ciqfunctions.udf.CIQ($B281, "IQ_TOTAL_DEBT", $D281,,,,  "USD")</f>
        <v>41372.645049999999</v>
      </c>
      <c r="U281" s="1">
        <f>_xll.ciqfunctions.udf.CIQ($B281, "IQ_PREF_DIV_OTHER",$D281,,,,  "USD")</f>
        <v>0</v>
      </c>
      <c r="V281" s="1">
        <f>_xll.ciqfunctions.udf.CIQ($B281, "IQ_COGS",$D281,,,,  "USD")</f>
        <v>14976.803970000001</v>
      </c>
      <c r="W281" s="1">
        <f>_xll.ciqfunctions.udf.CIQ($B281, "IQ_AP",$D281,,,,  "USD")</f>
        <v>6371.5273500000003</v>
      </c>
      <c r="X281" s="1">
        <f>_xll.ciqfunctions.udf.CIQ($B281, "IQ_AR", $D281,,,,  "USD")</f>
        <v>4074.0859099999998</v>
      </c>
      <c r="Y281" s="1">
        <f>_xll.ciqfunctions.udf.CIQ($B281, "IQ_INVENTORY", $D281,,,,  "USD")</f>
        <v>6063.0577199999998</v>
      </c>
      <c r="Z281">
        <f>_xll.ciqfunctions.udf.CIQ($B281, "IQ_SGA", $D281,,,,  "USD")</f>
        <v>2425.4477900000002</v>
      </c>
      <c r="AA281">
        <f>_xll.ciqfunctions.udf.CIQ($B281, "IQ_TOTAL_REV_1YR_ANN_GROWTH", $D281,,,,  "USD")</f>
        <v>5.9615</v>
      </c>
      <c r="AB281">
        <f>_xll.ciqfunctions.udf.CIQ($B281, "IQ_DA", $D281,,,,  "USD")</f>
        <v>0</v>
      </c>
      <c r="AC281">
        <f>_xll.ciqfunctions.udf.CIQ($B281, "IQ_NET_INTEREST_EXP",$D281,,,,  "USD")</f>
        <v>54.902619999999999</v>
      </c>
      <c r="AD281">
        <f>_xll.ciqfunctions.udf.CIQ($B281, "IQ_NET_WORKING_CAP",$D281,,,,  "USD")</f>
        <v>15281.67023</v>
      </c>
      <c r="AE281">
        <f>_xll.ciqfunctions.udf.CIQ($B281, "IQ_CAPEX",$D281,,,,  "USD")</f>
        <v>-424.98007000000001</v>
      </c>
      <c r="AF281" s="1" t="str">
        <f>_xll.ciqfunctions.udf.CIQ($B281, "IQ_CEO_NAME", $D281,,,,  "USD")</f>
        <v>Chang, Jae Hoon</v>
      </c>
      <c r="AG281">
        <f>_xll.ciqfunctions.udf.CIQ($B281, "IQ_INC_TAX",$D281,,,,  "USD")</f>
        <v>589.92073000000005</v>
      </c>
      <c r="AH281">
        <f>_xll.ciqfunctions.udf.CIQ($B281, "IQ_EFFECT_TAX_RATE",$D281,,,,  "USD")</f>
        <v>23.9175</v>
      </c>
    </row>
    <row r="282" spans="1:34" x14ac:dyDescent="0.25">
      <c r="A282" t="str">
        <f>_xll.ciqfunctions.udf.CIQ(B282,"IQ_COMPANY_NAME",A$1)</f>
        <v>Hyundai Motor Company</v>
      </c>
      <c r="B282" s="3" t="s">
        <v>3</v>
      </c>
      <c r="C282" s="1" t="str">
        <f>_xll.ciqfunctions.udf.CIQ($B282, "IQ_INDUSTRY",$D282,,,, "USD")</f>
        <v>Automobiles</v>
      </c>
      <c r="D282" s="2" t="str">
        <f t="shared" si="3"/>
        <v>CQ42012</v>
      </c>
      <c r="E282" s="1">
        <f>_xll.ciqfunctions.udf.CIQ($B282, "IQ_TOTAL_REV", $D282,,,, "USD")</f>
        <v>21360.949209999999</v>
      </c>
      <c r="F282" s="1">
        <f>_xll.ciqfunctions.udf.CIQ($B282, "IQ_NI",$D282,,,,  "USD")</f>
        <v>1684.3642</v>
      </c>
      <c r="G282" s="1">
        <f>_xll.ciqfunctions.udf.CIQ($B282, "IQ_CASH_EQUIV", $D282,,,,  "USD")</f>
        <v>6355.2985699999999</v>
      </c>
      <c r="H282" s="1">
        <f>_xll.ciqfunctions.udf.CIQ($B282, "IQ_CASH_ST_INVEST", $D282,,,,  "USD")</f>
        <v>18021.395059999999</v>
      </c>
      <c r="I282" s="1">
        <f>_xll.ciqfunctions.udf.CIQ($B282, "IQ_TOTAL_CA", $D282,,,,  "USD")</f>
        <v>51569.071550000001</v>
      </c>
      <c r="J282" s="1">
        <f>_xll.ciqfunctions.udf.CIQ($B282, "IQ_TOTAL_ASSETS",$D282,,,,  "USD")</f>
        <v>114272.89117</v>
      </c>
      <c r="K282" s="1">
        <f>_xll.ciqfunctions.udf.CIQ($B282, "IQ_TOTAL_CL", $D282,,,,  "USD")</f>
        <v>30872.945090000001</v>
      </c>
      <c r="L282" s="1">
        <f>_xll.ciqfunctions.udf.CIQ($B282, "IQ_TOTAL_LIAB", $D282,,,,  "USD")</f>
        <v>69219.589210000006</v>
      </c>
      <c r="M282" s="1">
        <f>_xll.ciqfunctions.udf.CIQ($B282, "IQ_PREF_EQUITY",$D282,,,,  "USD")</f>
        <v>193.17957000000001</v>
      </c>
      <c r="N282" s="1">
        <f>_xll.ciqfunctions.udf.CIQ($B282, "IQ_TOTAL_COMMON_EQUITY",$D282,,,,  "USD")</f>
        <v>41213.444680000001</v>
      </c>
      <c r="O282" s="1">
        <f>_xll.ciqfunctions.udf.CIQ($B282, "IQ_APIC", $D282,,,,  "USD")</f>
        <v>3910.3844899999999</v>
      </c>
      <c r="P282" s="1">
        <f>_xll.ciqfunctions.udf.CIQ($B282, "IQ_TOTAL_ASSETS", $D282,,,,  "USD")</f>
        <v>114272.89117</v>
      </c>
      <c r="Q282" s="1">
        <f>_xll.ciqfunctions.udf.CIQ($B282, "IQ_RE", $D282,,,,  "USD")</f>
        <v>37602.634680000003</v>
      </c>
      <c r="R282" s="1">
        <f>_xll.ciqfunctions.udf.CIQ($B282, "IQ_TOTAL_EQUITY", $D282,,,,  "USD")</f>
        <v>45053.301950000001</v>
      </c>
      <c r="S282" s="1">
        <f>_xll.ciqfunctions.udf.CIQ($B282, "IQ_TOTAL_OUTSTANDING_FILING_DATE", $D282,,,,  "USD")</f>
        <v>232.42878999999999</v>
      </c>
      <c r="T282" s="1">
        <f>_xll.ciqfunctions.udf.CIQ($B282, "IQ_TOTAL_DEBT", $D282,,,,  "USD")</f>
        <v>42532.058530000002</v>
      </c>
      <c r="U282" s="1">
        <f>_xll.ciqfunctions.udf.CIQ($B282, "IQ_PREF_DIV_OTHER",$D282,,,,  "USD")</f>
        <v>0</v>
      </c>
      <c r="V282" s="1">
        <f>_xll.ciqfunctions.udf.CIQ($B282, "IQ_COGS",$D282,,,,  "USD")</f>
        <v>16652.373869999999</v>
      </c>
      <c r="W282" s="1">
        <f>_xll.ciqfunctions.udf.CIQ($B282, "IQ_AP",$D282,,,,  "USD")</f>
        <v>6432.3857399999997</v>
      </c>
      <c r="X282" s="1">
        <f>_xll.ciqfunctions.udf.CIQ($B282, "IQ_AR", $D282,,,,  "USD")</f>
        <v>4200.8876899999996</v>
      </c>
      <c r="Y282" s="1">
        <f>_xll.ciqfunctions.udf.CIQ($B282, "IQ_INVENTORY", $D282,,,,  "USD")</f>
        <v>6368.0160500000002</v>
      </c>
      <c r="Z282">
        <f>_xll.ciqfunctions.udf.CIQ($B282, "IQ_SGA", $D282,,,,  "USD")</f>
        <v>2772.06349</v>
      </c>
      <c r="AA282">
        <f>_xll.ciqfunctions.udf.CIQ($B282, "IQ_TOTAL_REV_1YR_ANN_GROWTH", $D282,,,,  "USD")</f>
        <v>10.7217</v>
      </c>
      <c r="AB282">
        <f>_xll.ciqfunctions.udf.CIQ($B282, "IQ_DA", $D282,,,,  "USD")</f>
        <v>0</v>
      </c>
      <c r="AC282">
        <f>_xll.ciqfunctions.udf.CIQ($B282, "IQ_NET_INTEREST_EXP",$D282,,,,  "USD")</f>
        <v>55.450710000000001</v>
      </c>
      <c r="AD282">
        <f>_xll.ciqfunctions.udf.CIQ($B282, "IQ_NET_WORKING_CAP",$D282,,,,  "USD")</f>
        <v>16498.434590000001</v>
      </c>
      <c r="AE282">
        <f>_xll.ciqfunctions.udf.CIQ($B282, "IQ_CAPEX",$D282,,,,  "USD")</f>
        <v>-1108.1444799999999</v>
      </c>
      <c r="AF282" s="1" t="str">
        <f>_xll.ciqfunctions.udf.CIQ($B282, "IQ_CEO_NAME", $D282,,,,  "USD")</f>
        <v>Chang, Jae Hoon</v>
      </c>
      <c r="AG282">
        <f>_xll.ciqfunctions.udf.CIQ($B282, "IQ_INC_TAX",$D282,,,,  "USD")</f>
        <v>600.61384999999996</v>
      </c>
      <c r="AH282">
        <f>_xll.ciqfunctions.udf.CIQ($B282, "IQ_EFFECT_TAX_RATE",$D282,,,,  "USD")</f>
        <v>25.2241</v>
      </c>
    </row>
    <row r="283" spans="1:34" x14ac:dyDescent="0.25">
      <c r="A283" t="str">
        <f>_xll.ciqfunctions.udf.CIQ(B283,"IQ_COMPANY_NAME",A$1)</f>
        <v>Hyundai Motor Company</v>
      </c>
      <c r="B283" s="3" t="s">
        <v>3</v>
      </c>
      <c r="C283" s="1" t="str">
        <f>_xll.ciqfunctions.udf.CIQ($B283, "IQ_INDUSTRY",$D283,,,, "USD")</f>
        <v>Automobiles</v>
      </c>
      <c r="D283" s="2" t="str">
        <f t="shared" si="3"/>
        <v>CQ32012</v>
      </c>
      <c r="E283" s="1">
        <f>_xll.ciqfunctions.udf.CIQ($B283, "IQ_TOTAL_REV", $D283,,,, "USD")</f>
        <v>17649.48042</v>
      </c>
      <c r="F283" s="1">
        <f>_xll.ciqfunctions.udf.CIQ($B283, "IQ_NI",$D283,,,,  "USD")</f>
        <v>1820.50424</v>
      </c>
      <c r="G283" s="1">
        <f>_xll.ciqfunctions.udf.CIQ($B283, "IQ_CASH_EQUIV", $D283,,,,  "USD")</f>
        <v>6712.49215</v>
      </c>
      <c r="H283" s="1">
        <f>_xll.ciqfunctions.udf.CIQ($B283, "IQ_CASH_ST_INVEST", $D283,,,,  "USD")</f>
        <v>17039.941210000001</v>
      </c>
      <c r="I283" s="1">
        <f>_xll.ciqfunctions.udf.CIQ($B283, "IQ_TOTAL_CA", $D283,,,,  "USD")</f>
        <v>48610.061370000003</v>
      </c>
      <c r="J283" s="1">
        <f>_xll.ciqfunctions.udf.CIQ($B283, "IQ_TOTAL_ASSETS",$D283,,,,  "USD")</f>
        <v>106979.09002</v>
      </c>
      <c r="K283" s="1">
        <f>_xll.ciqfunctions.udf.CIQ($B283, "IQ_TOTAL_CL", $D283,,,,  "USD")</f>
        <v>29661.502530000002</v>
      </c>
      <c r="L283" s="1">
        <f>_xll.ciqfunctions.udf.CIQ($B283, "IQ_TOTAL_LIAB", $D283,,,,  "USD")</f>
        <v>64787.964919999999</v>
      </c>
      <c r="M283" s="1">
        <f>_xll.ciqfunctions.udf.CIQ($B283, "IQ_PREF_EQUITY",$D283,,,,  "USD")</f>
        <v>0</v>
      </c>
      <c r="N283" s="1">
        <f>_xll.ciqfunctions.udf.CIQ($B283, "IQ_TOTAL_COMMON_EQUITY",$D283,,,,  "USD")</f>
        <v>38739.680919999999</v>
      </c>
      <c r="O283" s="1">
        <f>_xll.ciqfunctions.udf.CIQ($B283, "IQ_APIC", $D283,,,,  "USD")</f>
        <v>3734.75749</v>
      </c>
      <c r="P283" s="1">
        <f>_xll.ciqfunctions.udf.CIQ($B283, "IQ_TOTAL_ASSETS", $D283,,,,  "USD")</f>
        <v>106979.09002</v>
      </c>
      <c r="Q283" s="1">
        <f>_xll.ciqfunctions.udf.CIQ($B283, "IQ_RE", $D283,,,,  "USD")</f>
        <v>34605.710370000001</v>
      </c>
      <c r="R283" s="1">
        <f>_xll.ciqfunctions.udf.CIQ($B283, "IQ_TOTAL_EQUITY", $D283,,,,  "USD")</f>
        <v>42191.125099999997</v>
      </c>
      <c r="S283" s="1">
        <f>_xll.ciqfunctions.udf.CIQ($B283, "IQ_TOTAL_OUTSTANDING_FILING_DATE", $D283,,,,  "USD")</f>
        <v>209.26976999999999</v>
      </c>
      <c r="T283" s="1">
        <f>_xll.ciqfunctions.udf.CIQ($B283, "IQ_TOTAL_DEBT", $D283,,,,  "USD")</f>
        <v>40044.74353</v>
      </c>
      <c r="U283" s="1">
        <f>_xll.ciqfunctions.udf.CIQ($B283, "IQ_PREF_DIV_OTHER",$D283,,,,  "USD")</f>
        <v>0</v>
      </c>
      <c r="V283" s="1">
        <f>_xll.ciqfunctions.udf.CIQ($B283, "IQ_COGS",$D283,,,,  "USD")</f>
        <v>13656.038140000001</v>
      </c>
      <c r="W283" s="1">
        <f>_xll.ciqfunctions.udf.CIQ($B283, "IQ_AP",$D283,,,,  "USD")</f>
        <v>5928.5921200000003</v>
      </c>
      <c r="X283" s="1">
        <f>_xll.ciqfunctions.udf.CIQ($B283, "IQ_AR", $D283,,,,  "USD")</f>
        <v>3261.4279900000001</v>
      </c>
      <c r="Y283" s="1">
        <f>_xll.ciqfunctions.udf.CIQ($B283, "IQ_INVENTORY", $D283,,,,  "USD")</f>
        <v>6011.5352700000003</v>
      </c>
      <c r="Z283">
        <f>_xll.ciqfunctions.udf.CIQ($B283, "IQ_SGA", $D283,,,,  "USD")</f>
        <v>2066.44175</v>
      </c>
      <c r="AA283">
        <f>_xll.ciqfunctions.udf.CIQ($B283, "IQ_TOTAL_REV_1YR_ANN_GROWTH", $D283,,,,  "USD")</f>
        <v>3.6492</v>
      </c>
      <c r="AB283">
        <f>_xll.ciqfunctions.udf.CIQ($B283, "IQ_DA", $D283,,,,  "USD")</f>
        <v>0</v>
      </c>
      <c r="AC283">
        <f>_xll.ciqfunctions.udf.CIQ($B283, "IQ_NET_INTEREST_EXP",$D283,,,,  "USD")</f>
        <v>54.994169999999997</v>
      </c>
      <c r="AD283">
        <f>_xll.ciqfunctions.udf.CIQ($B283, "IQ_NET_WORKING_CAP",$D283,,,,  "USD")</f>
        <v>15467.600689999999</v>
      </c>
      <c r="AE283">
        <f>_xll.ciqfunctions.udf.CIQ($B283, "IQ_CAPEX",$D283,,,,  "USD")</f>
        <v>-639.37391000000002</v>
      </c>
      <c r="AF283" s="1" t="str">
        <f>_xll.ciqfunctions.udf.CIQ($B283, "IQ_CEO_NAME", $D283,,,,  "USD")</f>
        <v>Chang, Jae Hoon</v>
      </c>
      <c r="AG283">
        <f>_xll.ciqfunctions.udf.CIQ($B283, "IQ_INC_TAX",$D283,,,,  "USD")</f>
        <v>552.70603000000006</v>
      </c>
      <c r="AH283">
        <f>_xll.ciqfunctions.udf.CIQ($B283, "IQ_EFFECT_TAX_RATE",$D283,,,,  "USD")</f>
        <v>22.113900000000001</v>
      </c>
    </row>
    <row r="284" spans="1:34" x14ac:dyDescent="0.25">
      <c r="A284" t="str">
        <f>_xll.ciqfunctions.udf.CIQ(B284,"IQ_COMPANY_NAME",A$1)</f>
        <v>Hyundai Motor Company</v>
      </c>
      <c r="B284" s="3" t="s">
        <v>3</v>
      </c>
      <c r="C284" s="1" t="str">
        <f>_xll.ciqfunctions.udf.CIQ($B284, "IQ_INDUSTRY",$D284,,,, "USD")</f>
        <v>Automobiles</v>
      </c>
      <c r="D284" s="2" t="str">
        <f t="shared" si="3"/>
        <v>CQ22012</v>
      </c>
      <c r="E284" s="1">
        <f>_xll.ciqfunctions.udf.CIQ($B284, "IQ_TOTAL_REV", $D284,,,, "USD")</f>
        <v>19206.02634</v>
      </c>
      <c r="F284" s="1">
        <f>_xll.ciqfunctions.udf.CIQ($B284, "IQ_NI",$D284,,,,  "USD")</f>
        <v>2142.0634399999999</v>
      </c>
      <c r="G284" s="1">
        <f>_xll.ciqfunctions.udf.CIQ($B284, "IQ_CASH_EQUIV", $D284,,,,  "USD")</f>
        <v>6155.9864500000003</v>
      </c>
      <c r="H284" s="1">
        <f>_xll.ciqfunctions.udf.CIQ($B284, "IQ_CASH_ST_INVEST", $D284,,,,  "USD")</f>
        <v>16259.63308</v>
      </c>
      <c r="I284" s="1">
        <f>_xll.ciqfunctions.udf.CIQ($B284, "IQ_TOTAL_CA", $D284,,,,  "USD")</f>
        <v>47029.825839999998</v>
      </c>
      <c r="J284" s="1">
        <f>_xll.ciqfunctions.udf.CIQ($B284, "IQ_TOTAL_ASSETS",$D284,,,,  "USD")</f>
        <v>102152.37483</v>
      </c>
      <c r="K284" s="1">
        <f>_xll.ciqfunctions.udf.CIQ($B284, "IQ_TOTAL_CL", $D284,,,,  "USD")</f>
        <v>29447.106029999999</v>
      </c>
      <c r="L284" s="1">
        <f>_xll.ciqfunctions.udf.CIQ($B284, "IQ_TOTAL_LIAB", $D284,,,,  "USD")</f>
        <v>62846.233390000001</v>
      </c>
      <c r="M284" s="1">
        <f>_xll.ciqfunctions.udf.CIQ($B284, "IQ_PREF_EQUITY",$D284,,,,  "USD")</f>
        <v>179.85666000000001</v>
      </c>
      <c r="N284" s="1">
        <f>_xll.ciqfunctions.udf.CIQ($B284, "IQ_TOTAL_COMMON_EQUITY",$D284,,,,  "USD")</f>
        <v>35877.344969999998</v>
      </c>
      <c r="O284" s="1">
        <f>_xll.ciqfunctions.udf.CIQ($B284, "IQ_APIC", $D284,,,,  "USD")</f>
        <v>3645.0829800000001</v>
      </c>
      <c r="P284" s="1">
        <f>_xll.ciqfunctions.udf.CIQ($B284, "IQ_TOTAL_ASSETS", $D284,,,,  "USD")</f>
        <v>102152.37483</v>
      </c>
      <c r="Q284" s="1">
        <f>_xll.ciqfunctions.udf.CIQ($B284, "IQ_RE", $D284,,,,  "USD")</f>
        <v>31975.734209999999</v>
      </c>
      <c r="R284" s="1">
        <f>_xll.ciqfunctions.udf.CIQ($B284, "IQ_TOTAL_EQUITY", $D284,,,,  "USD")</f>
        <v>39306.141439999999</v>
      </c>
      <c r="S284" s="1">
        <f>_xll.ciqfunctions.udf.CIQ($B284, "IQ_TOTAL_OUTSTANDING_FILING_DATE", $D284,,,,  "USD")</f>
        <v>209.26976999999999</v>
      </c>
      <c r="T284" s="1">
        <f>_xll.ciqfunctions.udf.CIQ($B284, "IQ_TOTAL_DEBT", $D284,,,,  "USD")</f>
        <v>39144.917269999998</v>
      </c>
      <c r="U284" s="1">
        <f>_xll.ciqfunctions.udf.CIQ($B284, "IQ_PREF_DIV_OTHER",$D284,,,,  "USD")</f>
        <v>0</v>
      </c>
      <c r="V284" s="1">
        <f>_xll.ciqfunctions.udf.CIQ($B284, "IQ_COGS",$D284,,,,  "USD")</f>
        <v>14470.80076</v>
      </c>
      <c r="W284" s="1">
        <f>_xll.ciqfunctions.udf.CIQ($B284, "IQ_AP",$D284,,,,  "USD")</f>
        <v>5885.2066000000004</v>
      </c>
      <c r="X284" s="1">
        <f>_xll.ciqfunctions.udf.CIQ($B284, "IQ_AR", $D284,,,,  "USD")</f>
        <v>4445.2398700000003</v>
      </c>
      <c r="Y284" s="1">
        <f>_xll.ciqfunctions.udf.CIQ($B284, "IQ_INVENTORY", $D284,,,,  "USD")</f>
        <v>5841.5994899999996</v>
      </c>
      <c r="Z284">
        <f>_xll.ciqfunctions.udf.CIQ($B284, "IQ_SGA", $D284,,,,  "USD")</f>
        <v>2377.1426299999998</v>
      </c>
      <c r="AA284">
        <f>_xll.ciqfunctions.udf.CIQ($B284, "IQ_TOTAL_REV_1YR_ANN_GROWTH", $D284,,,,  "USD")</f>
        <v>9.2007999999999992</v>
      </c>
      <c r="AB284">
        <f>_xll.ciqfunctions.udf.CIQ($B284, "IQ_DA", $D284,,,,  "USD")</f>
        <v>0</v>
      </c>
      <c r="AC284">
        <f>_xll.ciqfunctions.udf.CIQ($B284, "IQ_NET_INTEREST_EXP",$D284,,,,  "USD")</f>
        <v>26.41112</v>
      </c>
      <c r="AD284">
        <f>_xll.ciqfunctions.udf.CIQ($B284, "IQ_NET_WORKING_CAP",$D284,,,,  "USD")</f>
        <v>15196.74634</v>
      </c>
      <c r="AE284">
        <f>_xll.ciqfunctions.udf.CIQ($B284, "IQ_CAPEX",$D284,,,,  "USD")</f>
        <v>-422.69873000000001</v>
      </c>
      <c r="AF284" s="1" t="str">
        <f>_xll.ciqfunctions.udf.CIQ($B284, "IQ_CEO_NAME", $D284,,,,  "USD")</f>
        <v>Chang, Jae Hoon</v>
      </c>
      <c r="AG284">
        <f>_xll.ciqfunctions.udf.CIQ($B284, "IQ_INC_TAX",$D284,,,,  "USD")</f>
        <v>523.86563000000001</v>
      </c>
      <c r="AH284">
        <f>_xll.ciqfunctions.udf.CIQ($B284, "IQ_EFFECT_TAX_RATE",$D284,,,,  "USD")</f>
        <v>19.0199</v>
      </c>
    </row>
    <row r="285" spans="1:34" x14ac:dyDescent="0.25">
      <c r="A285" t="str">
        <f>_xll.ciqfunctions.udf.CIQ(B285,"IQ_COMPANY_NAME",A$1)</f>
        <v>Hyundai Motor Company</v>
      </c>
      <c r="B285" s="3" t="s">
        <v>3</v>
      </c>
      <c r="C285" s="1" t="str">
        <f>_xll.ciqfunctions.udf.CIQ($B285, "IQ_INDUSTRY",$D285,,,, "USD")</f>
        <v>Automobiles</v>
      </c>
      <c r="D285" s="2" t="str">
        <f t="shared" si="3"/>
        <v>CQ12012</v>
      </c>
      <c r="E285" s="1">
        <f>_xll.ciqfunctions.udf.CIQ($B285, "IQ_TOTAL_REV", $D285,,,, "USD")</f>
        <v>17801.26874</v>
      </c>
      <c r="F285" s="1">
        <f>_xll.ciqfunctions.udf.CIQ($B285, "IQ_NI",$D285,,,,  "USD")</f>
        <v>2031.9127599999999</v>
      </c>
      <c r="G285" s="1">
        <f>_xll.ciqfunctions.udf.CIQ($B285, "IQ_CASH_EQUIV", $D285,,,,  "USD")</f>
        <v>15166.22912</v>
      </c>
      <c r="H285" s="1">
        <f>_xll.ciqfunctions.udf.CIQ($B285, "IQ_CASH_ST_INVEST", $D285,,,,  "USD")</f>
        <v>15166.22912</v>
      </c>
      <c r="I285" s="1">
        <f>_xll.ciqfunctions.udf.CIQ($B285, "IQ_TOTAL_CA", $D285,,,,  "USD")</f>
        <v>45873.870560000003</v>
      </c>
      <c r="J285" s="1">
        <f>_xll.ciqfunctions.udf.CIQ($B285, "IQ_TOTAL_ASSETS",$D285,,,,  "USD")</f>
        <v>100674.45293</v>
      </c>
      <c r="K285" s="1">
        <f>_xll.ciqfunctions.udf.CIQ($B285, "IQ_TOTAL_CL", $D285,,,,  "USD")</f>
        <v>0</v>
      </c>
      <c r="L285" s="1">
        <f>_xll.ciqfunctions.udf.CIQ($B285, "IQ_TOTAL_LIAB", $D285,,,,  "USD")</f>
        <v>63211.748319999999</v>
      </c>
      <c r="M285" s="1">
        <f>_xll.ciqfunctions.udf.CIQ($B285, "IQ_PREF_EQUITY",$D285,,,,  "USD")</f>
        <v>0</v>
      </c>
      <c r="N285" s="1">
        <f>_xll.ciqfunctions.udf.CIQ($B285, "IQ_TOTAL_COMMON_EQUITY",$D285,,,,  "USD")</f>
        <v>37462.704610000001</v>
      </c>
      <c r="O285" s="1">
        <f>_xll.ciqfunctions.udf.CIQ($B285, "IQ_APIC", $D285,,,,  "USD")</f>
        <v>0</v>
      </c>
      <c r="P285" s="1">
        <f>_xll.ciqfunctions.udf.CIQ($B285, "IQ_TOTAL_ASSETS", $D285,,,,  "USD")</f>
        <v>100674.45293</v>
      </c>
      <c r="Q285" s="1">
        <f>_xll.ciqfunctions.udf.CIQ($B285, "IQ_RE", $D285,,,,  "USD")</f>
        <v>0</v>
      </c>
      <c r="R285" s="1">
        <f>_xll.ciqfunctions.udf.CIQ($B285, "IQ_TOTAL_EQUITY", $D285,,,,  "USD")</f>
        <v>37462.704610000001</v>
      </c>
      <c r="S285" s="1">
        <f>_xll.ciqfunctions.udf.CIQ($B285, "IQ_TOTAL_OUTSTANDING_FILING_DATE", $D285,,,,  "USD")</f>
        <v>209.26976999999999</v>
      </c>
      <c r="T285" s="1">
        <f>_xll.ciqfunctions.udf.CIQ($B285, "IQ_TOTAL_DEBT", $D285,,,,  "USD")</f>
        <v>39106.448420000001</v>
      </c>
      <c r="U285" s="1">
        <f>_xll.ciqfunctions.udf.CIQ($B285, "IQ_PREF_DIV_OTHER",$D285,,,,  "USD")</f>
        <v>0</v>
      </c>
      <c r="V285" s="1">
        <f>_xll.ciqfunctions.udf.CIQ($B285, "IQ_COGS",$D285,,,,  "USD")</f>
        <v>13705.068880000001</v>
      </c>
      <c r="W285" s="1">
        <f>_xll.ciqfunctions.udf.CIQ($B285, "IQ_AP",$D285,,,,  "USD")</f>
        <v>0</v>
      </c>
      <c r="X285" s="1">
        <f>_xll.ciqfunctions.udf.CIQ($B285, "IQ_AR", $D285,,,,  "USD")</f>
        <v>0</v>
      </c>
      <c r="Y285" s="1">
        <f>_xll.ciqfunctions.udf.CIQ($B285, "IQ_INVENTORY", $D285,,,,  "USD")</f>
        <v>0</v>
      </c>
      <c r="Z285">
        <f>_xll.ciqfunctions.udf.CIQ($B285, "IQ_SGA", $D285,,,,  "USD")</f>
        <v>2128.5996799999998</v>
      </c>
      <c r="AA285">
        <f>_xll.ciqfunctions.udf.CIQ($B285, "IQ_TOTAL_REV_1YR_ANN_GROWTH", $D285,,,,  "USD")</f>
        <v>10.593500000000001</v>
      </c>
      <c r="AB285">
        <f>_xll.ciqfunctions.udf.CIQ($B285, "IQ_DA", $D285,,,,  "USD")</f>
        <v>0</v>
      </c>
      <c r="AC285">
        <f>_xll.ciqfunctions.udf.CIQ($B285, "IQ_NET_INTEREST_EXP",$D285,,,,  "USD")</f>
        <v>24.93159</v>
      </c>
      <c r="AD285">
        <f>_xll.ciqfunctions.udf.CIQ($B285, "IQ_NET_WORKING_CAP",$D285,,,,  "USD")</f>
        <v>0</v>
      </c>
      <c r="AE285">
        <f>_xll.ciqfunctions.udf.CIQ($B285, "IQ_CAPEX",$D285,,,,  "USD")</f>
        <v>-553.40139999999997</v>
      </c>
      <c r="AF285" s="1" t="str">
        <f>_xll.ciqfunctions.udf.CIQ($B285, "IQ_CEO_NAME", $D285,,,,  "USD")</f>
        <v>Chang, Jae Hoon</v>
      </c>
      <c r="AG285">
        <f>_xll.ciqfunctions.udf.CIQ($B285, "IQ_INC_TAX",$D285,,,,  "USD")</f>
        <v>615.16980000000001</v>
      </c>
      <c r="AH285">
        <f>_xll.ciqfunctions.udf.CIQ($B285, "IQ_EFFECT_TAX_RATE",$D285,,,,  "USD")</f>
        <v>22.125499999999999</v>
      </c>
    </row>
    <row r="286" spans="1:34" x14ac:dyDescent="0.25">
      <c r="A286" t="str">
        <f>_xll.ciqfunctions.udf.CIQ(B286,"IQ_COMPANY_NAME",A$1)</f>
        <v>Hyundai Motor Company</v>
      </c>
      <c r="B286" s="3" t="s">
        <v>3</v>
      </c>
      <c r="C286" s="1" t="str">
        <f>_xll.ciqfunctions.udf.CIQ($B286, "IQ_INDUSTRY",$D286,,,, "USD")</f>
        <v>Automobiles</v>
      </c>
      <c r="D286" s="2" t="str">
        <f t="shared" si="3"/>
        <v>CQ42011</v>
      </c>
      <c r="E286" s="1">
        <f>_xll.ciqfunctions.udf.CIQ($B286, "IQ_TOTAL_REV", $D286,,,, "USD")</f>
        <v>17678.10929</v>
      </c>
      <c r="F286" s="1">
        <f>_xll.ciqfunctions.udf.CIQ($B286, "IQ_NI",$D286,,,,  "USD")</f>
        <v>1680.1196299999999</v>
      </c>
      <c r="G286" s="1">
        <f>_xll.ciqfunctions.udf.CIQ($B286, "IQ_CASH_EQUIV", $D286,,,,  "USD")</f>
        <v>5369.1268399999999</v>
      </c>
      <c r="H286" s="1">
        <f>_xll.ciqfunctions.udf.CIQ($B286, "IQ_CASH_ST_INVEST", $D286,,,,  "USD")</f>
        <v>13323.34611</v>
      </c>
      <c r="I286" s="1">
        <f>_xll.ciqfunctions.udf.CIQ($B286, "IQ_TOTAL_CA", $D286,,,,  "USD")</f>
        <v>42152.447919999999</v>
      </c>
      <c r="J286" s="1">
        <f>_xll.ciqfunctions.udf.CIQ($B286, "IQ_TOTAL_ASSETS",$D286,,,,  "USD")</f>
        <v>94322.362980000005</v>
      </c>
      <c r="K286" s="1">
        <f>_xll.ciqfunctions.udf.CIQ($B286, "IQ_TOTAL_CL", $D286,,,,  "USD")</f>
        <v>28571.987150000001</v>
      </c>
      <c r="L286" s="1">
        <f>_xll.ciqfunctions.udf.CIQ($B286, "IQ_TOTAL_LIAB", $D286,,,,  "USD")</f>
        <v>59578.071649999998</v>
      </c>
      <c r="M286" s="1">
        <f>_xll.ciqfunctions.udf.CIQ($B286, "IQ_PREF_EQUITY",$D286,,,,  "USD")</f>
        <v>177.01472000000001</v>
      </c>
      <c r="N286" s="1">
        <f>_xll.ciqfunctions.udf.CIQ($B286, "IQ_TOTAL_COMMON_EQUITY",$D286,,,,  "USD")</f>
        <v>31797.68175</v>
      </c>
      <c r="O286" s="1">
        <f>_xll.ciqfunctions.udf.CIQ($B286, "IQ_APIC", $D286,,,,  "USD")</f>
        <v>3544.4212000000002</v>
      </c>
      <c r="P286" s="1">
        <f>_xll.ciqfunctions.udf.CIQ($B286, "IQ_TOTAL_ASSETS", $D286,,,,  "USD")</f>
        <v>94322.362980000005</v>
      </c>
      <c r="Q286" s="1">
        <f>_xll.ciqfunctions.udf.CIQ($B286, "IQ_RE", $D286,,,,  "USD")</f>
        <v>27796.610290000001</v>
      </c>
      <c r="R286" s="1">
        <f>_xll.ciqfunctions.udf.CIQ($B286, "IQ_TOTAL_EQUITY", $D286,,,,  "USD")</f>
        <v>34744.29133</v>
      </c>
      <c r="S286" s="1">
        <f>_xll.ciqfunctions.udf.CIQ($B286, "IQ_TOTAL_OUTSTANDING_FILING_DATE", $D286,,,,  "USD")</f>
        <v>232.42878999999999</v>
      </c>
      <c r="T286" s="1">
        <f>_xll.ciqfunctions.udf.CIQ($B286, "IQ_TOTAL_DEBT", $D286,,,,  "USD")</f>
        <v>37372.776530000003</v>
      </c>
      <c r="U286" s="1">
        <f>_xll.ciqfunctions.udf.CIQ($B286, "IQ_PREF_DIV_OTHER",$D286,,,,  "USD")</f>
        <v>1515.5155199999999</v>
      </c>
      <c r="V286" s="1">
        <f>_xll.ciqfunctions.udf.CIQ($B286, "IQ_COGS",$D286,,,,  "USD")</f>
        <v>13425.56114</v>
      </c>
      <c r="W286" s="1">
        <f>_xll.ciqfunctions.udf.CIQ($B286, "IQ_AP",$D286,,,,  "USD")</f>
        <v>5743.4354199999998</v>
      </c>
      <c r="X286" s="1">
        <f>_xll.ciqfunctions.udf.CIQ($B286, "IQ_AR", $D286,,,,  "USD")</f>
        <v>3969.82825</v>
      </c>
      <c r="Y286" s="1">
        <f>_xll.ciqfunctions.udf.CIQ($B286, "IQ_INVENTORY", $D286,,,,  "USD")</f>
        <v>5374.1289999999999</v>
      </c>
      <c r="Z286">
        <f>_xll.ciqfunctions.udf.CIQ($B286, "IQ_SGA", $D286,,,,  "USD")</f>
        <v>1889.4725900000001</v>
      </c>
      <c r="AA286">
        <f>_xll.ciqfunctions.udf.CIQ($B286, "IQ_TOTAL_REV_1YR_ANN_GROWTH", $D286,,,,  "USD")</f>
        <v>10.675800000000001</v>
      </c>
      <c r="AB286">
        <f>_xll.ciqfunctions.udf.CIQ($B286, "IQ_DA", $D286,,,,  "USD")</f>
        <v>0</v>
      </c>
      <c r="AC286">
        <f>_xll.ciqfunctions.udf.CIQ($B286, "IQ_NET_INTEREST_EXP",$D286,,,,  "USD")</f>
        <v>-12.91807</v>
      </c>
      <c r="AD286">
        <f>_xll.ciqfunctions.udf.CIQ($B286, "IQ_NET_WORKING_CAP",$D286,,,,  "USD")</f>
        <v>14221.74098</v>
      </c>
      <c r="AE286">
        <f>_xll.ciqfunctions.udf.CIQ($B286, "IQ_CAPEX",$D286,,,,  "USD")</f>
        <v>-882.01251000000002</v>
      </c>
      <c r="AF286" s="1" t="str">
        <f>_xll.ciqfunctions.udf.CIQ($B286, "IQ_CEO_NAME", $D286,,,,  "USD")</f>
        <v>Chang, Jae Hoon</v>
      </c>
      <c r="AG286">
        <f>_xll.ciqfunctions.udf.CIQ($B286, "IQ_INC_TAX",$D286,,,,  "USD")</f>
        <v>467.84005999999999</v>
      </c>
      <c r="AH286">
        <f>_xll.ciqfunctions.udf.CIQ($B286, "IQ_EFFECT_TAX_RATE",$D286,,,,  "USD")</f>
        <v>21.332599999999999</v>
      </c>
    </row>
    <row r="287" spans="1:34" x14ac:dyDescent="0.25">
      <c r="A287" t="str">
        <f>_xll.ciqfunctions.udf.CIQ(B287,"IQ_COMPANY_NAME",A$1)</f>
        <v>Hyundai Motor Company</v>
      </c>
      <c r="B287" s="3" t="s">
        <v>3</v>
      </c>
      <c r="C287" s="1" t="str">
        <f>_xll.ciqfunctions.udf.CIQ($B287, "IQ_INDUSTRY",$D287,,,, "USD")</f>
        <v>Automobiles</v>
      </c>
      <c r="D287" s="2" t="str">
        <f t="shared" si="3"/>
        <v>CQ32011</v>
      </c>
      <c r="E287" s="1">
        <f>_xll.ciqfunctions.udf.CIQ($B287, "IQ_TOTAL_REV", $D287,,,, "USD")</f>
        <v>16047.71479</v>
      </c>
      <c r="F287" s="1">
        <f>_xll.ciqfunctions.udf.CIQ($B287, "IQ_NI",$D287,,,,  "USD")</f>
        <v>1535.7905599999999</v>
      </c>
      <c r="G287" s="1">
        <f>_xll.ciqfunctions.udf.CIQ($B287, "IQ_CASH_EQUIV", $D287,,,,  "USD")</f>
        <v>5405.92353</v>
      </c>
      <c r="H287" s="1">
        <f>_xll.ciqfunctions.udf.CIQ($B287, "IQ_CASH_ST_INVEST", $D287,,,,  "USD")</f>
        <v>13080.212879999999</v>
      </c>
      <c r="I287" s="1">
        <f>_xll.ciqfunctions.udf.CIQ($B287, "IQ_TOTAL_CA", $D287,,,,  "USD")</f>
        <v>40327.995719999999</v>
      </c>
      <c r="J287" s="1">
        <f>_xll.ciqfunctions.udf.CIQ($B287, "IQ_TOTAL_ASSETS",$D287,,,,  "USD")</f>
        <v>90451.926659999997</v>
      </c>
      <c r="K287" s="1">
        <f>_xll.ciqfunctions.udf.CIQ($B287, "IQ_TOTAL_CL", $D287,,,,  "USD")</f>
        <v>28214.325489999999</v>
      </c>
      <c r="L287" s="1">
        <f>_xll.ciqfunctions.udf.CIQ($B287, "IQ_TOTAL_LIAB", $D287,,,,  "USD")</f>
        <v>57790.677320000003</v>
      </c>
      <c r="M287" s="1">
        <f>_xll.ciqfunctions.udf.CIQ($B287, "IQ_PREF_EQUITY",$D287,,,,  "USD")</f>
        <v>173.95724999999999</v>
      </c>
      <c r="N287" s="1">
        <f>_xll.ciqfunctions.udf.CIQ($B287, "IQ_TOTAL_COMMON_EQUITY",$D287,,,,  "USD")</f>
        <v>29842.56711</v>
      </c>
      <c r="O287" s="1">
        <f>_xll.ciqfunctions.udf.CIQ($B287, "IQ_APIC", $D287,,,,  "USD")</f>
        <v>3302.8307</v>
      </c>
      <c r="P287" s="1">
        <f>_xll.ciqfunctions.udf.CIQ($B287, "IQ_TOTAL_ASSETS", $D287,,,,  "USD")</f>
        <v>90451.926659999997</v>
      </c>
      <c r="Q287" s="1">
        <f>_xll.ciqfunctions.udf.CIQ($B287, "IQ_RE", $D287,,,,  "USD")</f>
        <v>25818.096720000001</v>
      </c>
      <c r="R287" s="1">
        <f>_xll.ciqfunctions.udf.CIQ($B287, "IQ_TOTAL_EQUITY", $D287,,,,  "USD")</f>
        <v>32661.249339999998</v>
      </c>
      <c r="S287" s="1">
        <f>_xll.ciqfunctions.udf.CIQ($B287, "IQ_TOTAL_OUTSTANDING_FILING_DATE", $D287,,,,  "USD")</f>
        <v>208.39213000000001</v>
      </c>
      <c r="T287" s="1">
        <f>_xll.ciqfunctions.udf.CIQ($B287, "IQ_TOTAL_DEBT", $D287,,,,  "USD")</f>
        <v>36772.34996</v>
      </c>
      <c r="U287" s="1">
        <f>_xll.ciqfunctions.udf.CIQ($B287, "IQ_PREF_DIV_OTHER",$D287,,,,  "USD")</f>
        <v>0</v>
      </c>
      <c r="V287" s="1">
        <f>_xll.ciqfunctions.udf.CIQ($B287, "IQ_COGS",$D287,,,,  "USD")</f>
        <v>11901.454599999999</v>
      </c>
      <c r="W287" s="1">
        <f>_xll.ciqfunctions.udf.CIQ($B287, "IQ_AP",$D287,,,,  "USD")</f>
        <v>5317.7312099999999</v>
      </c>
      <c r="X287" s="1">
        <f>_xll.ciqfunctions.udf.CIQ($B287, "IQ_AR", $D287,,,,  "USD")</f>
        <v>3753.0091600000001</v>
      </c>
      <c r="Y287" s="1">
        <f>_xll.ciqfunctions.udf.CIQ($B287, "IQ_INVENTORY", $D287,,,,  "USD")</f>
        <v>5036.3089300000001</v>
      </c>
      <c r="Z287">
        <f>_xll.ciqfunctions.udf.CIQ($B287, "IQ_SGA", $D287,,,,  "USD")</f>
        <v>2226.0239499999998</v>
      </c>
      <c r="AA287">
        <f>_xll.ciqfunctions.udf.CIQ($B287, "IQ_TOTAL_REV_1YR_ANN_GROWTH", $D287,,,,  "USD")</f>
        <v>14.502000000000001</v>
      </c>
      <c r="AB287">
        <f>_xll.ciqfunctions.udf.CIQ($B287, "IQ_DA", $D287,,,,  "USD")</f>
        <v>0</v>
      </c>
      <c r="AC287">
        <f>_xll.ciqfunctions.udf.CIQ($B287, "IQ_NET_INTEREST_EXP",$D287,,,,  "USD")</f>
        <v>1.8914599999999999</v>
      </c>
      <c r="AD287">
        <f>_xll.ciqfunctions.udf.CIQ($B287, "IQ_NET_WORKING_CAP",$D287,,,,  "USD")</f>
        <v>13247.08268</v>
      </c>
      <c r="AE287">
        <f>_xll.ciqfunctions.udf.CIQ($B287, "IQ_CAPEX",$D287,,,,  "USD")</f>
        <v>-603.08162000000004</v>
      </c>
      <c r="AF287" s="1" t="str">
        <f>_xll.ciqfunctions.udf.CIQ($B287, "IQ_CEO_NAME", $D287,,,,  "USD")</f>
        <v>Chang, Jae Hoon</v>
      </c>
      <c r="AG287">
        <f>_xll.ciqfunctions.udf.CIQ($B287, "IQ_INC_TAX",$D287,,,,  "USD")</f>
        <v>452.73962999999998</v>
      </c>
      <c r="AH287">
        <f>_xll.ciqfunctions.udf.CIQ($B287, "IQ_EFFECT_TAX_RATE",$D287,,,,  "USD")</f>
        <v>21.798400000000001</v>
      </c>
    </row>
    <row r="288" spans="1:34" x14ac:dyDescent="0.25">
      <c r="A288" t="str">
        <f>_xll.ciqfunctions.udf.CIQ(B288,"IQ_COMPANY_NAME",A$1)</f>
        <v>Hyundai Motor Company</v>
      </c>
      <c r="B288" s="3" t="s">
        <v>3</v>
      </c>
      <c r="C288" s="1" t="str">
        <f>_xll.ciqfunctions.udf.CIQ($B288, "IQ_INDUSTRY",$D288,,,, "USD")</f>
        <v>Automobiles</v>
      </c>
      <c r="D288" s="2" t="str">
        <f t="shared" si="3"/>
        <v>CQ22011</v>
      </c>
      <c r="E288" s="1">
        <f>_xll.ciqfunctions.udf.CIQ($B288, "IQ_TOTAL_REV", $D288,,,, "USD")</f>
        <v>18817.639739999999</v>
      </c>
      <c r="F288" s="1">
        <f>_xll.ciqfunctions.udf.CIQ($B288, "IQ_NI",$D288,,,,  "USD")</f>
        <v>2004.60779</v>
      </c>
      <c r="G288" s="1">
        <f>_xll.ciqfunctions.udf.CIQ($B288, "IQ_CASH_EQUIV", $D288,,,,  "USD")</f>
        <v>6207.9678700000004</v>
      </c>
      <c r="H288" s="1">
        <f>_xll.ciqfunctions.udf.CIQ($B288, "IQ_CASH_ST_INVEST", $D288,,,,  "USD")</f>
        <v>14310.29249</v>
      </c>
      <c r="I288" s="1">
        <f>_xll.ciqfunctions.udf.CIQ($B288, "IQ_TOTAL_CA", $D288,,,,  "USD")</f>
        <v>43365.292710000002</v>
      </c>
      <c r="J288" s="1">
        <f>_xll.ciqfunctions.udf.CIQ($B288, "IQ_TOTAL_ASSETS",$D288,,,,  "USD")</f>
        <v>95958.789420000001</v>
      </c>
      <c r="K288" s="1">
        <f>_xll.ciqfunctions.udf.CIQ($B288, "IQ_TOTAL_CL", $D288,,,,  "USD")</f>
        <v>30914.490419999998</v>
      </c>
      <c r="L288" s="1">
        <f>_xll.ciqfunctions.udf.CIQ($B288, "IQ_TOTAL_LIAB", $D288,,,,  "USD")</f>
        <v>61590.203950000003</v>
      </c>
      <c r="M288" s="1">
        <f>_xll.ciqfunctions.udf.CIQ($B288, "IQ_PREF_EQUITY",$D288,,,,  "USD")</f>
        <v>192.43333000000001</v>
      </c>
      <c r="N288" s="1">
        <f>_xll.ciqfunctions.udf.CIQ($B288, "IQ_TOTAL_COMMON_EQUITY",$D288,,,,  "USD")</f>
        <v>31332.571489999998</v>
      </c>
      <c r="O288" s="1">
        <f>_xll.ciqfunctions.udf.CIQ($B288, "IQ_APIC", $D288,,,,  "USD")</f>
        <v>3653.6258800000001</v>
      </c>
      <c r="P288" s="1">
        <f>_xll.ciqfunctions.udf.CIQ($B288, "IQ_TOTAL_ASSETS", $D288,,,,  "USD")</f>
        <v>95958.789420000001</v>
      </c>
      <c r="Q288" s="1">
        <f>_xll.ciqfunctions.udf.CIQ($B288, "IQ_RE", $D288,,,,  "USD")</f>
        <v>26882.61303</v>
      </c>
      <c r="R288" s="1">
        <f>_xll.ciqfunctions.udf.CIQ($B288, "IQ_TOTAL_EQUITY", $D288,,,,  "USD")</f>
        <v>34368.585460000002</v>
      </c>
      <c r="S288" s="1">
        <f>_xll.ciqfunctions.udf.CIQ($B288, "IQ_TOTAL_OUTSTANDING_FILING_DATE", $D288,,,,  "USD")</f>
        <v>232.43047000000001</v>
      </c>
      <c r="T288" s="1">
        <f>_xll.ciqfunctions.udf.CIQ($B288, "IQ_TOTAL_DEBT", $D288,,,,  "USD")</f>
        <v>38128.755349999999</v>
      </c>
      <c r="U288" s="1">
        <f>_xll.ciqfunctions.udf.CIQ($B288, "IQ_PREF_DIV_OTHER",$D288,,,,  "USD")</f>
        <v>0</v>
      </c>
      <c r="V288" s="1">
        <f>_xll.ciqfunctions.udf.CIQ($B288, "IQ_COGS",$D288,,,,  "USD")</f>
        <v>14222.818450000001</v>
      </c>
      <c r="W288" s="1">
        <f>_xll.ciqfunctions.udf.CIQ($B288, "IQ_AP",$D288,,,,  "USD")</f>
        <v>6358.0475299999998</v>
      </c>
      <c r="X288" s="1">
        <f>_xll.ciqfunctions.udf.CIQ($B288, "IQ_AR", $D288,,,,  "USD")</f>
        <v>4189.3936000000003</v>
      </c>
      <c r="Y288" s="1">
        <f>_xll.ciqfunctions.udf.CIQ($B288, "IQ_INVENTORY", $D288,,,,  "USD")</f>
        <v>5311.4142199999997</v>
      </c>
      <c r="Z288">
        <f>_xll.ciqfunctions.udf.CIQ($B288, "IQ_SGA", $D288,,,,  "USD")</f>
        <v>2628.0790200000001</v>
      </c>
      <c r="AA288">
        <f>_xll.ciqfunctions.udf.CIQ($B288, "IQ_TOTAL_REV_1YR_ANN_GROWTH", $D288,,,,  "USD")</f>
        <v>19.0913</v>
      </c>
      <c r="AB288">
        <f>_xll.ciqfunctions.udf.CIQ($B288, "IQ_DA", $D288,,,,  "USD")</f>
        <v>0</v>
      </c>
      <c r="AC288">
        <f>_xll.ciqfunctions.udf.CIQ($B288, "IQ_NET_INTEREST_EXP",$D288,,,,  "USD")</f>
        <v>-1.93032</v>
      </c>
      <c r="AD288">
        <f>_xll.ciqfunctions.udf.CIQ($B288, "IQ_NET_WORKING_CAP",$D288,,,,  "USD")</f>
        <v>13048.37859</v>
      </c>
      <c r="AE288">
        <f>_xll.ciqfunctions.udf.CIQ($B288, "IQ_CAPEX",$D288,,,,  "USD")</f>
        <v>-656.41308000000004</v>
      </c>
      <c r="AF288" s="1" t="str">
        <f>_xll.ciqfunctions.udf.CIQ($B288, "IQ_CEO_NAME", $D288,,,,  "USD")</f>
        <v>Chang, Jae Hoon</v>
      </c>
      <c r="AG288">
        <f>_xll.ciqfunctions.udf.CIQ($B288, "IQ_INC_TAX",$D288,,,,  "USD")</f>
        <v>633.74096999999995</v>
      </c>
      <c r="AH288">
        <f>_xll.ciqfunctions.udf.CIQ($B288, "IQ_EFFECT_TAX_RATE",$D288,,,,  "USD")</f>
        <v>22.676300000000001</v>
      </c>
    </row>
    <row r="289" spans="1:34" x14ac:dyDescent="0.25">
      <c r="A289" t="str">
        <f>_xll.ciqfunctions.udf.CIQ(B289,"IQ_COMPANY_NAME",A$1)</f>
        <v>Hyundai Motor Company</v>
      </c>
      <c r="B289" s="3" t="s">
        <v>3</v>
      </c>
      <c r="C289" s="1" t="str">
        <f>_xll.ciqfunctions.udf.CIQ($B289, "IQ_INDUSTRY",$D289,,,, "USD")</f>
        <v>Automobiles</v>
      </c>
      <c r="D289" s="2" t="str">
        <f t="shared" si="3"/>
        <v>CQ12011</v>
      </c>
      <c r="E289" s="1">
        <f>_xll.ciqfunctions.udf.CIQ($B289, "IQ_TOTAL_REV", $D289,,,, "USD")</f>
        <v>16643.411919999999</v>
      </c>
      <c r="F289" s="1">
        <f>_xll.ciqfunctions.udf.CIQ($B289, "IQ_NI",$D289,,,,  "USD")</f>
        <v>1598.78198</v>
      </c>
      <c r="G289" s="1">
        <f>_xll.ciqfunctions.udf.CIQ($B289, "IQ_CASH_EQUIV", $D289,,,,  "USD")</f>
        <v>7627.8679700000002</v>
      </c>
      <c r="H289" s="1">
        <f>_xll.ciqfunctions.udf.CIQ($B289, "IQ_CASH_ST_INVEST", $D289,,,,  "USD")</f>
        <v>14543.24351</v>
      </c>
      <c r="I289" s="1">
        <f>_xll.ciqfunctions.udf.CIQ($B289, "IQ_TOTAL_CA", $D289,,,,  "USD")</f>
        <v>43370.976369999997</v>
      </c>
      <c r="J289" s="1">
        <f>_xll.ciqfunctions.udf.CIQ($B289, "IQ_TOTAL_ASSETS",$D289,,,,  "USD")</f>
        <v>89279.189870000002</v>
      </c>
      <c r="K289" s="1">
        <f>_xll.ciqfunctions.udf.CIQ($B289, "IQ_TOTAL_CL", $D289,,,,  "USD")</f>
        <v>29248.841270000001</v>
      </c>
      <c r="L289" s="1">
        <f>_xll.ciqfunctions.udf.CIQ($B289, "IQ_TOTAL_LIAB", $D289,,,,  "USD")</f>
        <v>57782.003530000002</v>
      </c>
      <c r="M289" s="1">
        <f>_xll.ciqfunctions.udf.CIQ($B289, "IQ_PREF_EQUITY",$D289,,,,  "USD")</f>
        <v>187.54480000000001</v>
      </c>
      <c r="N289" s="1">
        <f>_xll.ciqfunctions.udf.CIQ($B289, "IQ_TOTAL_COMMON_EQUITY",$D289,,,,  "USD")</f>
        <v>28663.961930000001</v>
      </c>
      <c r="O289" s="1">
        <f>_xll.ciqfunctions.udf.CIQ($B289, "IQ_APIC", $D289,,,,  "USD")</f>
        <v>3560.7734700000001</v>
      </c>
      <c r="P289" s="1">
        <f>_xll.ciqfunctions.udf.CIQ($B289, "IQ_TOTAL_ASSETS", $D289,,,,  "USD")</f>
        <v>89279.189870000002</v>
      </c>
      <c r="Q289" s="1">
        <f>_xll.ciqfunctions.udf.CIQ($B289, "IQ_RE", $D289,,,,  "USD")</f>
        <v>24249.33253</v>
      </c>
      <c r="R289" s="1">
        <f>_xll.ciqfunctions.udf.CIQ($B289, "IQ_TOTAL_EQUITY", $D289,,,,  "USD")</f>
        <v>31497.18634</v>
      </c>
      <c r="S289" s="1">
        <f>_xll.ciqfunctions.udf.CIQ($B289, "IQ_TOTAL_OUTSTANDING_FILING_DATE", $D289,,,,  "USD")</f>
        <v>232.43047000000001</v>
      </c>
      <c r="T289" s="1">
        <f>_xll.ciqfunctions.udf.CIQ($B289, "IQ_TOTAL_DEBT", $D289,,,,  "USD")</f>
        <v>35810.525070000003</v>
      </c>
      <c r="U289" s="1">
        <f>_xll.ciqfunctions.udf.CIQ($B289, "IQ_PREF_DIV_OTHER",$D289,,,,  "USD")</f>
        <v>0</v>
      </c>
      <c r="V289" s="1">
        <f>_xll.ciqfunctions.udf.CIQ($B289, "IQ_COGS",$D289,,,,  "USD")</f>
        <v>12848.9936</v>
      </c>
      <c r="W289" s="1">
        <f>_xll.ciqfunctions.udf.CIQ($B289, "IQ_AP",$D289,,,,  "USD")</f>
        <v>6042.0158000000001</v>
      </c>
      <c r="X289" s="1">
        <f>_xll.ciqfunctions.udf.CIQ($B289, "IQ_AR", $D289,,,,  "USD")</f>
        <v>3620.3701799999999</v>
      </c>
      <c r="Y289" s="1">
        <f>_xll.ciqfunctions.udf.CIQ($B289, "IQ_INVENTORY", $D289,,,,  "USD")</f>
        <v>4996.39336</v>
      </c>
      <c r="Z289">
        <f>_xll.ciqfunctions.udf.CIQ($B289, "IQ_SGA", $D289,,,,  "USD")</f>
        <v>2222.0719399999998</v>
      </c>
      <c r="AA289">
        <f>_xll.ciqfunctions.udf.CIQ($B289, "IQ_TOTAL_REV_1YR_ANN_GROWTH", $D289,,,,  "USD")</f>
        <v>21.382300000000001</v>
      </c>
      <c r="AB289">
        <f>_xll.ciqfunctions.udf.CIQ($B289, "IQ_DA", $D289,,,,  "USD")</f>
        <v>0</v>
      </c>
      <c r="AC289">
        <f>_xll.ciqfunctions.udf.CIQ($B289, "IQ_NET_INTEREST_EXP",$D289,,,,  "USD")</f>
        <v>-3.2714799999999999</v>
      </c>
      <c r="AD289">
        <f>_xll.ciqfunctions.udf.CIQ($B289, "IQ_NET_WORKING_CAP",$D289,,,,  "USD")</f>
        <v>13808.1036</v>
      </c>
      <c r="AE289">
        <f>_xll.ciqfunctions.udf.CIQ($B289, "IQ_CAPEX",$D289,,,,  "USD")</f>
        <v>-421.96278999999998</v>
      </c>
      <c r="AF289" s="1" t="str">
        <f>_xll.ciqfunctions.udf.CIQ($B289, "IQ_CEO_NAME", $D289,,,,  "USD")</f>
        <v>Chang, Jae Hoon</v>
      </c>
      <c r="AG289">
        <f>_xll.ciqfunctions.udf.CIQ($B289, "IQ_INC_TAX",$D289,,,,  "USD")</f>
        <v>536.58857</v>
      </c>
      <c r="AH289">
        <f>_xll.ciqfunctions.udf.CIQ($B289, "IQ_EFFECT_TAX_RATE",$D289,,,,  "USD")</f>
        <v>23.851500000000001</v>
      </c>
    </row>
    <row r="290" spans="1:34" x14ac:dyDescent="0.25">
      <c r="A290" t="str">
        <f>_xll.ciqfunctions.udf.CIQ(B290,"IQ_COMPANY_NAME",A$1)</f>
        <v>Hyundai Motor Company</v>
      </c>
      <c r="B290" s="3" t="s">
        <v>3</v>
      </c>
      <c r="C290" s="1" t="str">
        <f>_xll.ciqfunctions.udf.CIQ($B290, "IQ_INDUSTRY",$D290,,,, "USD")</f>
        <v>Automobiles</v>
      </c>
      <c r="D290" s="2" t="str">
        <f t="shared" si="3"/>
        <v>CQ42010</v>
      </c>
      <c r="E290" s="1">
        <f>_xll.ciqfunctions.udf.CIQ($B290, "IQ_TOTAL_REV", $D290,,,, "USD")</f>
        <v>16539.575499999999</v>
      </c>
      <c r="F290" s="1">
        <f>_xll.ciqfunctions.udf.CIQ($B290, "IQ_NI",$D290,,,,  "USD")</f>
        <v>1282.81107</v>
      </c>
      <c r="G290" s="1">
        <f>_xll.ciqfunctions.udf.CIQ($B290, "IQ_CASH_EQUIV", $D290,,,,  "USD")</f>
        <v>5545.2280199999996</v>
      </c>
      <c r="H290" s="1">
        <f>_xll.ciqfunctions.udf.CIQ($B290, "IQ_CASH_ST_INVEST", $D290,,,,  "USD")</f>
        <v>12180.9251</v>
      </c>
      <c r="I290" s="1">
        <f>_xll.ciqfunctions.udf.CIQ($B290, "IQ_TOTAL_CA", $D290,,,,  "USD")</f>
        <v>38825.025710000002</v>
      </c>
      <c r="J290" s="1">
        <f>_xll.ciqfunctions.udf.CIQ($B290, "IQ_TOTAL_ASSETS",$D290,,,,  "USD")</f>
        <v>84495.991689999995</v>
      </c>
      <c r="K290" s="1">
        <f>_xll.ciqfunctions.udf.CIQ($B290, "IQ_TOTAL_CL", $D290,,,,  "USD")</f>
        <v>28053.021189999999</v>
      </c>
      <c r="L290" s="1">
        <f>_xll.ciqfunctions.udf.CIQ($B290, "IQ_TOTAL_LIAB", $D290,,,,  "USD")</f>
        <v>55156.104769999998</v>
      </c>
      <c r="M290" s="1">
        <f>_xll.ciqfunctions.udf.CIQ($B290, "IQ_PREF_EQUITY",$D290,,,,  "USD")</f>
        <v>183.29505</v>
      </c>
      <c r="N290" s="1">
        <f>_xll.ciqfunctions.udf.CIQ($B290, "IQ_TOTAL_COMMON_EQUITY",$D290,,,,  "USD")</f>
        <v>26667.425869999999</v>
      </c>
      <c r="O290" s="1">
        <f>_xll.ciqfunctions.udf.CIQ($B290, "IQ_APIC", $D290,,,,  "USD")</f>
        <v>3480.08653</v>
      </c>
      <c r="P290" s="1">
        <f>_xll.ciqfunctions.udf.CIQ($B290, "IQ_TOTAL_ASSETS", $D290,,,,  "USD")</f>
        <v>84495.991689999995</v>
      </c>
      <c r="Q290" s="1">
        <f>_xll.ciqfunctions.udf.CIQ($B290, "IQ_RE", $D290,,,,  "USD")</f>
        <v>22495.742470000001</v>
      </c>
      <c r="R290" s="1">
        <f>_xll.ciqfunctions.udf.CIQ($B290, "IQ_TOTAL_EQUITY", $D290,,,,  "USD")</f>
        <v>29339.886920000001</v>
      </c>
      <c r="S290" s="1">
        <f>_xll.ciqfunctions.udf.CIQ($B290, "IQ_TOTAL_OUTSTANDING_FILING_DATE", $D290,,,,  "USD")</f>
        <v>232.43047000000001</v>
      </c>
      <c r="T290" s="1">
        <f>_xll.ciqfunctions.udf.CIQ($B290, "IQ_TOTAL_DEBT", $D290,,,,  "USD")</f>
        <v>34432.330379999999</v>
      </c>
      <c r="U290" s="1">
        <f>_xll.ciqfunctions.udf.CIQ($B290, "IQ_PREF_DIV_OTHER",$D290,,,,  "USD")</f>
        <v>0</v>
      </c>
      <c r="V290" s="1">
        <f>_xll.ciqfunctions.udf.CIQ($B290, "IQ_COGS",$D290,,,,  "USD")</f>
        <v>12883.84828</v>
      </c>
      <c r="W290" s="1">
        <f>_xll.ciqfunctions.udf.CIQ($B290, "IQ_AP",$D290,,,,  "USD")</f>
        <v>5667.9385700000003</v>
      </c>
      <c r="X290" s="1">
        <f>_xll.ciqfunctions.udf.CIQ($B290, "IQ_AR", $D290,,,,  "USD")</f>
        <v>3517.6303400000002</v>
      </c>
      <c r="Y290" s="1">
        <f>_xll.ciqfunctions.udf.CIQ($B290, "IQ_INVENTORY", $D290,,,,  "USD")</f>
        <v>4898.99881</v>
      </c>
      <c r="Z290">
        <f>_xll.ciqfunctions.udf.CIQ($B290, "IQ_SGA", $D290,,,,  "USD")</f>
        <v>2474.3185199999998</v>
      </c>
      <c r="AA290">
        <f>_xll.ciqfunctions.udf.CIQ($B290, "IQ_TOTAL_REV_1YR_ANN_GROWTH", $D290,,,,  "USD")</f>
        <v>0</v>
      </c>
      <c r="AB290">
        <f>_xll.ciqfunctions.udf.CIQ($B290, "IQ_DA", $D290,,,,  "USD")</f>
        <v>0</v>
      </c>
      <c r="AC290">
        <f>_xll.ciqfunctions.udf.CIQ($B290, "IQ_NET_INTEREST_EXP",$D290,,,,  "USD")</f>
        <v>-5.2982800000000001</v>
      </c>
      <c r="AD290">
        <f>_xll.ciqfunctions.udf.CIQ($B290, "IQ_NET_WORKING_CAP",$D290,,,,  "USD")</f>
        <v>12739.3014</v>
      </c>
      <c r="AE290">
        <f>_xll.ciqfunctions.udf.CIQ($B290, "IQ_CAPEX",$D290,,,,  "USD")</f>
        <v>-849.42021999999997</v>
      </c>
      <c r="AF290" s="1" t="str">
        <f>_xll.ciqfunctions.udf.CIQ($B290, "IQ_CEO_NAME", $D290,,,,  "USD")</f>
        <v>Chang, Jae Hoon</v>
      </c>
      <c r="AG290">
        <f>_xll.ciqfunctions.udf.CIQ($B290, "IQ_INC_TAX",$D290,,,,  "USD")</f>
        <v>203.24811</v>
      </c>
      <c r="AH290">
        <f>_xll.ciqfunctions.udf.CIQ($B290, "IQ_EFFECT_TAX_RATE",$D290,,,,  "USD")</f>
        <v>13.572800000000001</v>
      </c>
    </row>
    <row r="291" spans="1:34" x14ac:dyDescent="0.25">
      <c r="A291" t="str">
        <f>_xll.ciqfunctions.udf.CIQ(B291,"IQ_COMPANY_NAME",A$1)</f>
        <v>Hyundai Motor Company</v>
      </c>
      <c r="B291" s="3" t="s">
        <v>3</v>
      </c>
      <c r="C291" s="1" t="str">
        <f>_xll.ciqfunctions.udf.CIQ($B291, "IQ_INDUSTRY",$D291,,,, "USD")</f>
        <v>Automobiles</v>
      </c>
      <c r="D291" s="2" t="str">
        <f t="shared" si="3"/>
        <v>CQ32010</v>
      </c>
      <c r="E291" s="1">
        <f>_xll.ciqfunctions.udf.CIQ($B291, "IQ_TOTAL_REV", $D291,,,, "USD")</f>
        <v>14515.68161</v>
      </c>
      <c r="F291" s="1">
        <f>_xll.ciqfunctions.udf.CIQ($B291, "IQ_NI",$D291,,,,  "USD")</f>
        <v>1231.65481</v>
      </c>
      <c r="G291" s="1">
        <f>_xll.ciqfunctions.udf.CIQ($B291, "IQ_CASH_EQUIV", $D291,,,,  "USD")</f>
        <v>0</v>
      </c>
      <c r="H291" s="1">
        <f>_xll.ciqfunctions.udf.CIQ($B291, "IQ_CASH_ST_INVEST", $D291,,,,  "USD")</f>
        <v>0</v>
      </c>
      <c r="I291" s="1">
        <f>_xll.ciqfunctions.udf.CIQ($B291, "IQ_TOTAL_CA", $D291,,,,  "USD")</f>
        <v>0</v>
      </c>
      <c r="J291" s="1">
        <f>_xll.ciqfunctions.udf.CIQ($B291, "IQ_TOTAL_ASSETS",$D291,,,,  "USD")</f>
        <v>0</v>
      </c>
      <c r="K291" s="1">
        <f>_xll.ciqfunctions.udf.CIQ($B291, "IQ_TOTAL_CL", $D291,,,,  "USD")</f>
        <v>0</v>
      </c>
      <c r="L291" s="1">
        <f>_xll.ciqfunctions.udf.CIQ($B291, "IQ_TOTAL_LIAB", $D291,,,,  "USD")</f>
        <v>0</v>
      </c>
      <c r="M291" s="1">
        <f>_xll.ciqfunctions.udf.CIQ($B291, "IQ_PREF_EQUITY",$D291,,,,  "USD")</f>
        <v>0</v>
      </c>
      <c r="N291" s="1">
        <f>_xll.ciqfunctions.udf.CIQ($B291, "IQ_TOTAL_COMMON_EQUITY",$D291,,,,  "USD")</f>
        <v>0</v>
      </c>
      <c r="O291" s="1">
        <f>_xll.ciqfunctions.udf.CIQ($B291, "IQ_APIC", $D291,,,,  "USD")</f>
        <v>0</v>
      </c>
      <c r="P291" s="1">
        <f>_xll.ciqfunctions.udf.CIQ($B291, "IQ_TOTAL_ASSETS", $D291,,,,  "USD")</f>
        <v>0</v>
      </c>
      <c r="Q291" s="1">
        <f>_xll.ciqfunctions.udf.CIQ($B291, "IQ_RE", $D291,,,,  "USD")</f>
        <v>0</v>
      </c>
      <c r="R291" s="1">
        <f>_xll.ciqfunctions.udf.CIQ($B291, "IQ_TOTAL_EQUITY", $D291,,,,  "USD")</f>
        <v>0</v>
      </c>
      <c r="S291" s="1">
        <f>_xll.ciqfunctions.udf.CIQ($B291, "IQ_TOTAL_OUTSTANDING_FILING_DATE", $D291,,,,  "USD")</f>
        <v>209.27144999999999</v>
      </c>
      <c r="T291" s="1">
        <f>_xll.ciqfunctions.udf.CIQ($B291, "IQ_TOTAL_DEBT", $D291,,,,  "USD")</f>
        <v>0</v>
      </c>
      <c r="U291" s="1">
        <f>_xll.ciqfunctions.udf.CIQ($B291, "IQ_PREF_DIV_OTHER",$D291,,,,  "USD")</f>
        <v>0</v>
      </c>
      <c r="V291" s="1">
        <f>_xll.ciqfunctions.udf.CIQ($B291, "IQ_COGS",$D291,,,,  "USD")</f>
        <v>10906.49828</v>
      </c>
      <c r="W291" s="1">
        <f>_xll.ciqfunctions.udf.CIQ($B291, "IQ_AP",$D291,,,,  "USD")</f>
        <v>0</v>
      </c>
      <c r="X291" s="1">
        <f>_xll.ciqfunctions.udf.CIQ($B291, "IQ_AR", $D291,,,,  "USD")</f>
        <v>0</v>
      </c>
      <c r="Y291" s="1">
        <f>_xll.ciqfunctions.udf.CIQ($B291, "IQ_INVENTORY", $D291,,,,  "USD")</f>
        <v>0</v>
      </c>
      <c r="Z291">
        <f>_xll.ciqfunctions.udf.CIQ($B291, "IQ_SGA", $D291,,,,  "USD")</f>
        <v>2134.3305599999999</v>
      </c>
      <c r="AA291">
        <f>_xll.ciqfunctions.udf.CIQ($B291, "IQ_TOTAL_REV_1YR_ANN_GROWTH", $D291,,,,  "USD")</f>
        <v>0</v>
      </c>
      <c r="AB291">
        <f>_xll.ciqfunctions.udf.CIQ($B291, "IQ_DA", $D291,,,,  "USD")</f>
        <v>0</v>
      </c>
      <c r="AC291">
        <f>_xll.ciqfunctions.udf.CIQ($B291, "IQ_NET_INTEREST_EXP",$D291,,,,  "USD")</f>
        <v>-47.215859999999999</v>
      </c>
      <c r="AD291">
        <f>_xll.ciqfunctions.udf.CIQ($B291, "IQ_NET_WORKING_CAP",$D291,,,,  "USD")</f>
        <v>0</v>
      </c>
      <c r="AE291">
        <f>_xll.ciqfunctions.udf.CIQ($B291, "IQ_CAPEX",$D291,,,,  "USD")</f>
        <v>-281.7176</v>
      </c>
      <c r="AF291" s="1" t="str">
        <f>_xll.ciqfunctions.udf.CIQ($B291, "IQ_CEO_NAME", $D291,,,,  "USD")</f>
        <v>Chang, Jae Hoon</v>
      </c>
      <c r="AG291">
        <f>_xll.ciqfunctions.udf.CIQ($B291, "IQ_INC_TAX",$D291,,,,  "USD")</f>
        <v>408.22109</v>
      </c>
      <c r="AH291">
        <f>_xll.ciqfunctions.udf.CIQ($B291, "IQ_EFFECT_TAX_RATE",$D291,,,,  "USD")</f>
        <v>22.6602</v>
      </c>
    </row>
    <row r="292" spans="1:34" x14ac:dyDescent="0.25">
      <c r="A292" t="str">
        <f>_xll.ciqfunctions.udf.CIQ(B292,"IQ_COMPANY_NAME",A$1)</f>
        <v>Hyundai Motor Company</v>
      </c>
      <c r="B292" s="3" t="s">
        <v>3</v>
      </c>
      <c r="C292" s="1" t="str">
        <f>_xll.ciqfunctions.udf.CIQ($B292, "IQ_INDUSTRY",$D292,,,, "USD")</f>
        <v>Automobiles</v>
      </c>
      <c r="D292" s="2" t="str">
        <f t="shared" si="3"/>
        <v>CQ22010</v>
      </c>
      <c r="E292" s="1">
        <f>_xll.ciqfunctions.udf.CIQ($B292, "IQ_TOTAL_REV", $D292,,,, "USD")</f>
        <v>13801.329</v>
      </c>
      <c r="F292" s="1">
        <f>_xll.ciqfunctions.udf.CIQ($B292, "IQ_NI",$D292,,,,  "USD")</f>
        <v>1286.50387</v>
      </c>
      <c r="G292" s="1">
        <f>_xll.ciqfunctions.udf.CIQ($B292, "IQ_CASH_EQUIV", $D292,,,,  "USD")</f>
        <v>0</v>
      </c>
      <c r="H292" s="1">
        <f>_xll.ciqfunctions.udf.CIQ($B292, "IQ_CASH_ST_INVEST", $D292,,,,  "USD")</f>
        <v>0</v>
      </c>
      <c r="I292" s="1">
        <f>_xll.ciqfunctions.udf.CIQ($B292, "IQ_TOTAL_CA", $D292,,,,  "USD")</f>
        <v>0</v>
      </c>
      <c r="J292" s="1">
        <f>_xll.ciqfunctions.udf.CIQ($B292, "IQ_TOTAL_ASSETS",$D292,,,,  "USD")</f>
        <v>0</v>
      </c>
      <c r="K292" s="1">
        <f>_xll.ciqfunctions.udf.CIQ($B292, "IQ_TOTAL_CL", $D292,,,,  "USD")</f>
        <v>0</v>
      </c>
      <c r="L292" s="1">
        <f>_xll.ciqfunctions.udf.CIQ($B292, "IQ_TOTAL_LIAB", $D292,,,,  "USD")</f>
        <v>0</v>
      </c>
      <c r="M292" s="1">
        <f>_xll.ciqfunctions.udf.CIQ($B292, "IQ_PREF_EQUITY",$D292,,,,  "USD")</f>
        <v>0</v>
      </c>
      <c r="N292" s="1">
        <f>_xll.ciqfunctions.udf.CIQ($B292, "IQ_TOTAL_COMMON_EQUITY",$D292,,,,  "USD")</f>
        <v>0</v>
      </c>
      <c r="O292" s="1">
        <f>_xll.ciqfunctions.udf.CIQ($B292, "IQ_APIC", $D292,,,,  "USD")</f>
        <v>0</v>
      </c>
      <c r="P292" s="1">
        <f>_xll.ciqfunctions.udf.CIQ($B292, "IQ_TOTAL_ASSETS", $D292,,,,  "USD")</f>
        <v>0</v>
      </c>
      <c r="Q292" s="1">
        <f>_xll.ciqfunctions.udf.CIQ($B292, "IQ_RE", $D292,,,,  "USD")</f>
        <v>0</v>
      </c>
      <c r="R292" s="1">
        <f>_xll.ciqfunctions.udf.CIQ($B292, "IQ_TOTAL_EQUITY", $D292,,,,  "USD")</f>
        <v>0</v>
      </c>
      <c r="S292" s="1">
        <f>_xll.ciqfunctions.udf.CIQ($B292, "IQ_TOTAL_OUTSTANDING_FILING_DATE", $D292,,,,  "USD")</f>
        <v>209.27337</v>
      </c>
      <c r="T292" s="1">
        <f>_xll.ciqfunctions.udf.CIQ($B292, "IQ_TOTAL_DEBT", $D292,,,,  "USD")</f>
        <v>0</v>
      </c>
      <c r="U292" s="1">
        <f>_xll.ciqfunctions.udf.CIQ($B292, "IQ_PREF_DIV_OTHER",$D292,,,,  "USD")</f>
        <v>0</v>
      </c>
      <c r="V292" s="1">
        <f>_xll.ciqfunctions.udf.CIQ($B292, "IQ_COGS",$D292,,,,  "USD")</f>
        <v>10407.55537</v>
      </c>
      <c r="W292" s="1">
        <f>_xll.ciqfunctions.udf.CIQ($B292, "IQ_AP",$D292,,,,  "USD")</f>
        <v>0</v>
      </c>
      <c r="X292" s="1">
        <f>_xll.ciqfunctions.udf.CIQ($B292, "IQ_AR", $D292,,,,  "USD")</f>
        <v>0</v>
      </c>
      <c r="Y292" s="1">
        <f>_xll.ciqfunctions.udf.CIQ($B292, "IQ_INVENTORY", $D292,,,,  "USD")</f>
        <v>0</v>
      </c>
      <c r="Z292">
        <f>_xll.ciqfunctions.udf.CIQ($B292, "IQ_SGA", $D292,,,,  "USD")</f>
        <v>2014.33943</v>
      </c>
      <c r="AA292">
        <f>_xll.ciqfunctions.udf.CIQ($B292, "IQ_TOTAL_REV_1YR_ANN_GROWTH", $D292,,,,  "USD")</f>
        <v>0</v>
      </c>
      <c r="AB292">
        <f>_xll.ciqfunctions.udf.CIQ($B292, "IQ_DA", $D292,,,,  "USD")</f>
        <v>0</v>
      </c>
      <c r="AC292">
        <f>_xll.ciqfunctions.udf.CIQ($B292, "IQ_NET_INTEREST_EXP",$D292,,,,  "USD")</f>
        <v>-37.477919999999997</v>
      </c>
      <c r="AD292">
        <f>_xll.ciqfunctions.udf.CIQ($B292, "IQ_NET_WORKING_CAP",$D292,,,,  "USD")</f>
        <v>0</v>
      </c>
      <c r="AE292">
        <f>_xll.ciqfunctions.udf.CIQ($B292, "IQ_CAPEX",$D292,,,,  "USD")</f>
        <v>-236.83742000000001</v>
      </c>
      <c r="AF292" s="1" t="str">
        <f>_xll.ciqfunctions.udf.CIQ($B292, "IQ_CEO_NAME", $D292,,,,  "USD")</f>
        <v>Chang, Jae Hoon</v>
      </c>
      <c r="AG292">
        <f>_xll.ciqfunctions.udf.CIQ($B292, "IQ_INC_TAX",$D292,,,,  "USD")</f>
        <v>398.79343999999998</v>
      </c>
      <c r="AH292">
        <f>_xll.ciqfunctions.udf.CIQ($B292, "IQ_EFFECT_TAX_RATE",$D292,,,,  "USD")</f>
        <v>22.487400000000001</v>
      </c>
    </row>
    <row r="293" spans="1:34" x14ac:dyDescent="0.25">
      <c r="A293" t="str">
        <f>_xll.ciqfunctions.udf.CIQ(B293,"IQ_COMPANY_NAME",A$1)</f>
        <v>Hyundai Motor Company</v>
      </c>
      <c r="B293" s="3" t="s">
        <v>3</v>
      </c>
      <c r="C293" s="1" t="str">
        <f>_xll.ciqfunctions.udf.CIQ($B293, "IQ_INDUSTRY",$D293,,,, "USD")</f>
        <v>Automobiles</v>
      </c>
      <c r="D293" s="2" t="str">
        <f t="shared" si="3"/>
        <v>CQ12010</v>
      </c>
      <c r="E293" s="1">
        <f>_xll.ciqfunctions.udf.CIQ($B293, "IQ_TOTAL_REV", $D293,,,, "USD")</f>
        <v>13276.85526</v>
      </c>
      <c r="F293" s="1">
        <f>_xll.ciqfunctions.udf.CIQ($B293, "IQ_NI",$D293,,,,  "USD")</f>
        <v>1018.22025</v>
      </c>
      <c r="G293" s="1">
        <f>_xll.ciqfunctions.udf.CIQ($B293, "IQ_CASH_EQUIV", $D293,,,,  "USD")</f>
        <v>0</v>
      </c>
      <c r="H293" s="1">
        <f>_xll.ciqfunctions.udf.CIQ($B293, "IQ_CASH_ST_INVEST", $D293,,,,  "USD")</f>
        <v>13001.0429</v>
      </c>
      <c r="I293" s="1">
        <f>_xll.ciqfunctions.udf.CIQ($B293, "IQ_TOTAL_CA", $D293,,,,  "USD")</f>
        <v>0</v>
      </c>
      <c r="J293" s="1">
        <f>_xll.ciqfunctions.udf.CIQ($B293, "IQ_TOTAL_ASSETS",$D293,,,,  "USD")</f>
        <v>0</v>
      </c>
      <c r="K293" s="1">
        <f>_xll.ciqfunctions.udf.CIQ($B293, "IQ_TOTAL_CL", $D293,,,,  "USD")</f>
        <v>0</v>
      </c>
      <c r="L293" s="1">
        <f>_xll.ciqfunctions.udf.CIQ($B293, "IQ_TOTAL_LIAB", $D293,,,,  "USD")</f>
        <v>0</v>
      </c>
      <c r="M293" s="1">
        <f>_xll.ciqfunctions.udf.CIQ($B293, "IQ_PREF_EQUITY",$D293,,,,  "USD")</f>
        <v>181.59897000000001</v>
      </c>
      <c r="N293" s="1">
        <f>_xll.ciqfunctions.udf.CIQ($B293, "IQ_TOTAL_COMMON_EQUITY",$D293,,,,  "USD")</f>
        <v>18964.770369999998</v>
      </c>
      <c r="O293" s="1">
        <f>_xll.ciqfunctions.udf.CIQ($B293, "IQ_APIC", $D293,,,,  "USD")</f>
        <v>0</v>
      </c>
      <c r="P293" s="1">
        <f>_xll.ciqfunctions.udf.CIQ($B293, "IQ_TOTAL_ASSETS", $D293,,,,  "USD")</f>
        <v>0</v>
      </c>
      <c r="Q293" s="1">
        <f>_xll.ciqfunctions.udf.CIQ($B293, "IQ_RE", $D293,,,,  "USD")</f>
        <v>0</v>
      </c>
      <c r="R293" s="1">
        <f>_xll.ciqfunctions.udf.CIQ($B293, "IQ_TOTAL_EQUITY", $D293,,,,  "USD")</f>
        <v>25598.081770000001</v>
      </c>
      <c r="S293" s="1">
        <f>_xll.ciqfunctions.udf.CIQ($B293, "IQ_TOTAL_OUTSTANDING_FILING_DATE", $D293,,,,  "USD")</f>
        <v>209.27337</v>
      </c>
      <c r="T293" s="1">
        <f>_xll.ciqfunctions.udf.CIQ($B293, "IQ_TOTAL_DEBT", $D293,,,,  "USD")</f>
        <v>40647.438950000003</v>
      </c>
      <c r="U293" s="1">
        <f>_xll.ciqfunctions.udf.CIQ($B293, "IQ_PREF_DIV_OTHER",$D293,,,,  "USD")</f>
        <v>0</v>
      </c>
      <c r="V293" s="1">
        <f>_xll.ciqfunctions.udf.CIQ($B293, "IQ_COGS",$D293,,,,  "USD")</f>
        <v>10309.4917</v>
      </c>
      <c r="W293" s="1">
        <f>_xll.ciqfunctions.udf.CIQ($B293, "IQ_AP",$D293,,,,  "USD")</f>
        <v>0</v>
      </c>
      <c r="X293" s="1">
        <f>_xll.ciqfunctions.udf.CIQ($B293, "IQ_AR", $D293,,,,  "USD")</f>
        <v>0</v>
      </c>
      <c r="Y293" s="1">
        <f>_xll.ciqfunctions.udf.CIQ($B293, "IQ_INVENTORY", $D293,,,,  "USD")</f>
        <v>0</v>
      </c>
      <c r="Z293">
        <f>_xll.ciqfunctions.udf.CIQ($B293, "IQ_SGA", $D293,,,,  "USD")</f>
        <v>1913.74026</v>
      </c>
      <c r="AA293">
        <f>_xll.ciqfunctions.udf.CIQ($B293, "IQ_TOTAL_REV_1YR_ANN_GROWTH", $D293,,,,  "USD")</f>
        <v>0</v>
      </c>
      <c r="AB293">
        <f>_xll.ciqfunctions.udf.CIQ($B293, "IQ_DA", $D293,,,,  "USD")</f>
        <v>0</v>
      </c>
      <c r="AC293">
        <f>_xll.ciqfunctions.udf.CIQ($B293, "IQ_NET_INTEREST_EXP",$D293,,,,  "USD")</f>
        <v>-65.422510000000003</v>
      </c>
      <c r="AD293">
        <f>_xll.ciqfunctions.udf.CIQ($B293, "IQ_NET_WORKING_CAP",$D293,,,,  "USD")</f>
        <v>0</v>
      </c>
      <c r="AE293">
        <f>_xll.ciqfunctions.udf.CIQ($B293, "IQ_CAPEX",$D293,,,,  "USD")</f>
        <v>-425.83186000000001</v>
      </c>
      <c r="AF293" s="1" t="str">
        <f>_xll.ciqfunctions.udf.CIQ($B293, "IQ_CEO_NAME", $D293,,,,  "USD")</f>
        <v>Chang, Jae Hoon</v>
      </c>
      <c r="AG293">
        <f>_xll.ciqfunctions.udf.CIQ($B293, "IQ_INC_TAX",$D293,,,,  "USD")</f>
        <v>273.58415000000002</v>
      </c>
      <c r="AH293">
        <f>_xll.ciqfunctions.udf.CIQ($B293, "IQ_EFFECT_TAX_RATE",$D293,,,,  "USD")</f>
        <v>19.4575</v>
      </c>
    </row>
    <row r="294" spans="1:34" x14ac:dyDescent="0.25">
      <c r="A294" t="str">
        <f>_xll.ciqfunctions.udf.CIQ(B294,"IQ_COMPANY_NAME",A$1)</f>
        <v>Hyundai Motor Company</v>
      </c>
      <c r="B294" s="3" t="s">
        <v>3</v>
      </c>
      <c r="C294" s="1" t="str">
        <f>_xll.ciqfunctions.udf.CIQ($B294, "IQ_INDUSTRY",$D294,,,, "USD")</f>
        <v>Automobiles</v>
      </c>
      <c r="D294" s="2" t="str">
        <f t="shared" si="3"/>
        <v>CQ42009</v>
      </c>
      <c r="E294" s="1">
        <f>_xll.ciqfunctions.udf.CIQ($B294, "IQ_TOTAL_REV", $D294,,,, "USD")</f>
        <v>0</v>
      </c>
      <c r="F294" s="1">
        <f>_xll.ciqfunctions.udf.CIQ($B294, "IQ_NI",$D294,,,,  "USD")</f>
        <v>0</v>
      </c>
      <c r="G294" s="1">
        <f>_xll.ciqfunctions.udf.CIQ($B294, "IQ_CASH_EQUIV", $D294,,,,  "USD")</f>
        <v>0</v>
      </c>
      <c r="H294" s="1">
        <f>_xll.ciqfunctions.udf.CIQ($B294, "IQ_CASH_ST_INVEST", $D294,,,,  "USD")</f>
        <v>0</v>
      </c>
      <c r="I294" s="1">
        <f>_xll.ciqfunctions.udf.CIQ($B294, "IQ_TOTAL_CA", $D294,,,,  "USD")</f>
        <v>0</v>
      </c>
      <c r="J294" s="1">
        <f>_xll.ciqfunctions.udf.CIQ($B294, "IQ_TOTAL_ASSETS",$D294,,,,  "USD")</f>
        <v>0</v>
      </c>
      <c r="K294" s="1">
        <f>_xll.ciqfunctions.udf.CIQ($B294, "IQ_TOTAL_CL", $D294,,,,  "USD")</f>
        <v>0</v>
      </c>
      <c r="L294" s="1">
        <f>_xll.ciqfunctions.udf.CIQ($B294, "IQ_TOTAL_LIAB", $D294,,,,  "USD")</f>
        <v>0</v>
      </c>
      <c r="M294" s="1">
        <f>_xll.ciqfunctions.udf.CIQ($B294, "IQ_PREF_EQUITY",$D294,,,,  "USD")</f>
        <v>0</v>
      </c>
      <c r="N294" s="1">
        <f>_xll.ciqfunctions.udf.CIQ($B294, "IQ_TOTAL_COMMON_EQUITY",$D294,,,,  "USD")</f>
        <v>0</v>
      </c>
      <c r="O294" s="1">
        <f>_xll.ciqfunctions.udf.CIQ($B294, "IQ_APIC", $D294,,,,  "USD")</f>
        <v>0</v>
      </c>
      <c r="P294" s="1">
        <f>_xll.ciqfunctions.udf.CIQ($B294, "IQ_TOTAL_ASSETS", $D294,,,,  "USD")</f>
        <v>0</v>
      </c>
      <c r="Q294" s="1">
        <f>_xll.ciqfunctions.udf.CIQ($B294, "IQ_RE", $D294,,,,  "USD")</f>
        <v>0</v>
      </c>
      <c r="R294" s="1">
        <f>_xll.ciqfunctions.udf.CIQ($B294, "IQ_TOTAL_EQUITY", $D294,,,,  "USD")</f>
        <v>0</v>
      </c>
      <c r="S294" s="1">
        <f>_xll.ciqfunctions.udf.CIQ($B294, "IQ_TOTAL_OUTSTANDING_FILING_DATE", $D294,,,,  "USD")</f>
        <v>0</v>
      </c>
      <c r="T294" s="1">
        <f>_xll.ciqfunctions.udf.CIQ($B294, "IQ_TOTAL_DEBT", $D294,,,,  "USD")</f>
        <v>0</v>
      </c>
      <c r="U294" s="1">
        <f>_xll.ciqfunctions.udf.CIQ($B294, "IQ_PREF_DIV_OTHER",$D294,,,,  "USD")</f>
        <v>0</v>
      </c>
      <c r="V294" s="1">
        <f>_xll.ciqfunctions.udf.CIQ($B294, "IQ_COGS",$D294,,,,  "USD")</f>
        <v>0</v>
      </c>
      <c r="W294" s="1">
        <f>_xll.ciqfunctions.udf.CIQ($B294, "IQ_AP",$D294,,,,  "USD")</f>
        <v>0</v>
      </c>
      <c r="X294" s="1">
        <f>_xll.ciqfunctions.udf.CIQ($B294, "IQ_AR", $D294,,,,  "USD")</f>
        <v>0</v>
      </c>
      <c r="Y294" s="1">
        <f>_xll.ciqfunctions.udf.CIQ($B294, "IQ_INVENTORY", $D294,,,,  "USD")</f>
        <v>0</v>
      </c>
      <c r="Z294">
        <f>_xll.ciqfunctions.udf.CIQ($B294, "IQ_SGA", $D294,,,,  "USD")</f>
        <v>0</v>
      </c>
      <c r="AA294">
        <f>_xll.ciqfunctions.udf.CIQ($B294, "IQ_TOTAL_REV_1YR_ANN_GROWTH", $D294,,,,  "USD")</f>
        <v>0</v>
      </c>
      <c r="AB294">
        <f>_xll.ciqfunctions.udf.CIQ($B294, "IQ_DA", $D294,,,,  "USD")</f>
        <v>0</v>
      </c>
      <c r="AC294">
        <f>_xll.ciqfunctions.udf.CIQ($B294, "IQ_NET_INTEREST_EXP",$D294,,,,  "USD")</f>
        <v>0</v>
      </c>
      <c r="AD294">
        <f>_xll.ciqfunctions.udf.CIQ($B294, "IQ_NET_WORKING_CAP",$D294,,,,  "USD")</f>
        <v>0</v>
      </c>
      <c r="AE294">
        <f>_xll.ciqfunctions.udf.CIQ($B294, "IQ_CAPEX",$D294,,,,  "USD")</f>
        <v>0</v>
      </c>
      <c r="AF294" s="1" t="str">
        <f>_xll.ciqfunctions.udf.CIQ($B294, "IQ_CEO_NAME", $D294,,,,  "USD")</f>
        <v>Chang, Jae Hoon</v>
      </c>
      <c r="AG294">
        <f>_xll.ciqfunctions.udf.CIQ($B294, "IQ_INC_TAX",$D294,,,,  "USD")</f>
        <v>0</v>
      </c>
      <c r="AH294">
        <f>_xll.ciqfunctions.udf.CIQ($B294, "IQ_EFFECT_TAX_RATE",$D294,,,,  "USD")</f>
        <v>0</v>
      </c>
    </row>
    <row r="295" spans="1:34" x14ac:dyDescent="0.25">
      <c r="A295" t="str">
        <f>_xll.ciqfunctions.udf.CIQ(B295,"IQ_COMPANY_NAME",A$1)</f>
        <v>Hyundai Motor Company</v>
      </c>
      <c r="B295" s="3" t="s">
        <v>3</v>
      </c>
      <c r="C295" s="1" t="str">
        <f>_xll.ciqfunctions.udf.CIQ($B295, "IQ_INDUSTRY",$D295,,,, "USD")</f>
        <v>Automobiles</v>
      </c>
      <c r="D295" s="2" t="str">
        <f t="shared" si="3"/>
        <v>CQ32009</v>
      </c>
      <c r="E295" s="1">
        <f>_xll.ciqfunctions.udf.CIQ($B295, "IQ_TOTAL_REV", $D295,,,, "USD")</f>
        <v>0</v>
      </c>
      <c r="F295" s="1">
        <f>_xll.ciqfunctions.udf.CIQ($B295, "IQ_NI",$D295,,,,  "USD")</f>
        <v>0</v>
      </c>
      <c r="G295" s="1">
        <f>_xll.ciqfunctions.udf.CIQ($B295, "IQ_CASH_EQUIV", $D295,,,,  "USD")</f>
        <v>0</v>
      </c>
      <c r="H295" s="1">
        <f>_xll.ciqfunctions.udf.CIQ($B295, "IQ_CASH_ST_INVEST", $D295,,,,  "USD")</f>
        <v>0</v>
      </c>
      <c r="I295" s="1">
        <f>_xll.ciqfunctions.udf.CIQ($B295, "IQ_TOTAL_CA", $D295,,,,  "USD")</f>
        <v>0</v>
      </c>
      <c r="J295" s="1">
        <f>_xll.ciqfunctions.udf.CIQ($B295, "IQ_TOTAL_ASSETS",$D295,,,,  "USD")</f>
        <v>0</v>
      </c>
      <c r="K295" s="1">
        <f>_xll.ciqfunctions.udf.CIQ($B295, "IQ_TOTAL_CL", $D295,,,,  "USD")</f>
        <v>0</v>
      </c>
      <c r="L295" s="1">
        <f>_xll.ciqfunctions.udf.CIQ($B295, "IQ_TOTAL_LIAB", $D295,,,,  "USD")</f>
        <v>0</v>
      </c>
      <c r="M295" s="1">
        <f>_xll.ciqfunctions.udf.CIQ($B295, "IQ_PREF_EQUITY",$D295,,,,  "USD")</f>
        <v>0</v>
      </c>
      <c r="N295" s="1">
        <f>_xll.ciqfunctions.udf.CIQ($B295, "IQ_TOTAL_COMMON_EQUITY",$D295,,,,  "USD")</f>
        <v>0</v>
      </c>
      <c r="O295" s="1">
        <f>_xll.ciqfunctions.udf.CIQ($B295, "IQ_APIC", $D295,,,,  "USD")</f>
        <v>0</v>
      </c>
      <c r="P295" s="1">
        <f>_xll.ciqfunctions.udf.CIQ($B295, "IQ_TOTAL_ASSETS", $D295,,,,  "USD")</f>
        <v>0</v>
      </c>
      <c r="Q295" s="1">
        <f>_xll.ciqfunctions.udf.CIQ($B295, "IQ_RE", $D295,,,,  "USD")</f>
        <v>0</v>
      </c>
      <c r="R295" s="1">
        <f>_xll.ciqfunctions.udf.CIQ($B295, "IQ_TOTAL_EQUITY", $D295,,,,  "USD")</f>
        <v>0</v>
      </c>
      <c r="S295" s="1">
        <f>_xll.ciqfunctions.udf.CIQ($B295, "IQ_TOTAL_OUTSTANDING_FILING_DATE", $D295,,,,  "USD")</f>
        <v>0</v>
      </c>
      <c r="T295" s="1">
        <f>_xll.ciqfunctions.udf.CIQ($B295, "IQ_TOTAL_DEBT", $D295,,,,  "USD")</f>
        <v>0</v>
      </c>
      <c r="U295" s="1">
        <f>_xll.ciqfunctions.udf.CIQ($B295, "IQ_PREF_DIV_OTHER",$D295,,,,  "USD")</f>
        <v>0</v>
      </c>
      <c r="V295" s="1">
        <f>_xll.ciqfunctions.udf.CIQ($B295, "IQ_COGS",$D295,,,,  "USD")</f>
        <v>0</v>
      </c>
      <c r="W295" s="1">
        <f>_xll.ciqfunctions.udf.CIQ($B295, "IQ_AP",$D295,,,,  "USD")</f>
        <v>0</v>
      </c>
      <c r="X295" s="1">
        <f>_xll.ciqfunctions.udf.CIQ($B295, "IQ_AR", $D295,,,,  "USD")</f>
        <v>0</v>
      </c>
      <c r="Y295" s="1">
        <f>_xll.ciqfunctions.udf.CIQ($B295, "IQ_INVENTORY", $D295,,,,  "USD")</f>
        <v>0</v>
      </c>
      <c r="Z295">
        <f>_xll.ciqfunctions.udf.CIQ($B295, "IQ_SGA", $D295,,,,  "USD")</f>
        <v>0</v>
      </c>
      <c r="AA295">
        <f>_xll.ciqfunctions.udf.CIQ($B295, "IQ_TOTAL_REV_1YR_ANN_GROWTH", $D295,,,,  "USD")</f>
        <v>0</v>
      </c>
      <c r="AB295">
        <f>_xll.ciqfunctions.udf.CIQ($B295, "IQ_DA", $D295,,,,  "USD")</f>
        <v>0</v>
      </c>
      <c r="AC295">
        <f>_xll.ciqfunctions.udf.CIQ($B295, "IQ_NET_INTEREST_EXP",$D295,,,,  "USD")</f>
        <v>0</v>
      </c>
      <c r="AD295">
        <f>_xll.ciqfunctions.udf.CIQ($B295, "IQ_NET_WORKING_CAP",$D295,,,,  "USD")</f>
        <v>0</v>
      </c>
      <c r="AE295">
        <f>_xll.ciqfunctions.udf.CIQ($B295, "IQ_CAPEX",$D295,,,,  "USD")</f>
        <v>0</v>
      </c>
      <c r="AF295" s="1" t="str">
        <f>_xll.ciqfunctions.udf.CIQ($B295, "IQ_CEO_NAME", $D295,,,,  "USD")</f>
        <v>Chang, Jae Hoon</v>
      </c>
      <c r="AG295">
        <f>_xll.ciqfunctions.udf.CIQ($B295, "IQ_INC_TAX",$D295,,,,  "USD")</f>
        <v>0</v>
      </c>
      <c r="AH295">
        <f>_xll.ciqfunctions.udf.CIQ($B295, "IQ_EFFECT_TAX_RATE",$D295,,,,  "USD")</f>
        <v>0</v>
      </c>
    </row>
    <row r="296" spans="1:34" x14ac:dyDescent="0.25">
      <c r="A296" t="str">
        <f>_xll.ciqfunctions.udf.CIQ(B296,"IQ_COMPANY_NAME",A$1)</f>
        <v>Hyundai Motor Company</v>
      </c>
      <c r="B296" s="3" t="s">
        <v>3</v>
      </c>
      <c r="C296" s="1" t="str">
        <f>_xll.ciqfunctions.udf.CIQ($B296, "IQ_INDUSTRY",$D296,,,, "USD")</f>
        <v>Automobiles</v>
      </c>
      <c r="D296" s="2" t="str">
        <f t="shared" si="3"/>
        <v>CQ22009</v>
      </c>
      <c r="E296" s="1">
        <f>_xll.ciqfunctions.udf.CIQ($B296, "IQ_TOTAL_REV", $D296,,,, "USD")</f>
        <v>0</v>
      </c>
      <c r="F296" s="1">
        <f>_xll.ciqfunctions.udf.CIQ($B296, "IQ_NI",$D296,,,,  "USD")</f>
        <v>0</v>
      </c>
      <c r="G296" s="1">
        <f>_xll.ciqfunctions.udf.CIQ($B296, "IQ_CASH_EQUIV", $D296,,,,  "USD")</f>
        <v>0</v>
      </c>
      <c r="H296" s="1">
        <f>_xll.ciqfunctions.udf.CIQ($B296, "IQ_CASH_ST_INVEST", $D296,,,,  "USD")</f>
        <v>0</v>
      </c>
      <c r="I296" s="1">
        <f>_xll.ciqfunctions.udf.CIQ($B296, "IQ_TOTAL_CA", $D296,,,,  "USD")</f>
        <v>0</v>
      </c>
      <c r="J296" s="1">
        <f>_xll.ciqfunctions.udf.CIQ($B296, "IQ_TOTAL_ASSETS",$D296,,,,  "USD")</f>
        <v>0</v>
      </c>
      <c r="K296" s="1">
        <f>_xll.ciqfunctions.udf.CIQ($B296, "IQ_TOTAL_CL", $D296,,,,  "USD")</f>
        <v>0</v>
      </c>
      <c r="L296" s="1">
        <f>_xll.ciqfunctions.udf.CIQ($B296, "IQ_TOTAL_LIAB", $D296,,,,  "USD")</f>
        <v>0</v>
      </c>
      <c r="M296" s="1">
        <f>_xll.ciqfunctions.udf.CIQ($B296, "IQ_PREF_EQUITY",$D296,,,,  "USD")</f>
        <v>0</v>
      </c>
      <c r="N296" s="1">
        <f>_xll.ciqfunctions.udf.CIQ($B296, "IQ_TOTAL_COMMON_EQUITY",$D296,,,,  "USD")</f>
        <v>0</v>
      </c>
      <c r="O296" s="1">
        <f>_xll.ciqfunctions.udf.CIQ($B296, "IQ_APIC", $D296,,,,  "USD")</f>
        <v>0</v>
      </c>
      <c r="P296" s="1">
        <f>_xll.ciqfunctions.udf.CIQ($B296, "IQ_TOTAL_ASSETS", $D296,,,,  "USD")</f>
        <v>0</v>
      </c>
      <c r="Q296" s="1">
        <f>_xll.ciqfunctions.udf.CIQ($B296, "IQ_RE", $D296,,,,  "USD")</f>
        <v>0</v>
      </c>
      <c r="R296" s="1">
        <f>_xll.ciqfunctions.udf.CIQ($B296, "IQ_TOTAL_EQUITY", $D296,,,,  "USD")</f>
        <v>0</v>
      </c>
      <c r="S296" s="1">
        <f>_xll.ciqfunctions.udf.CIQ($B296, "IQ_TOTAL_OUTSTANDING_FILING_DATE", $D296,,,,  "USD")</f>
        <v>0</v>
      </c>
      <c r="T296" s="1">
        <f>_xll.ciqfunctions.udf.CIQ($B296, "IQ_TOTAL_DEBT", $D296,,,,  "USD")</f>
        <v>0</v>
      </c>
      <c r="U296" s="1">
        <f>_xll.ciqfunctions.udf.CIQ($B296, "IQ_PREF_DIV_OTHER",$D296,,,,  "USD")</f>
        <v>0</v>
      </c>
      <c r="V296" s="1">
        <f>_xll.ciqfunctions.udf.CIQ($B296, "IQ_COGS",$D296,,,,  "USD")</f>
        <v>0</v>
      </c>
      <c r="W296" s="1">
        <f>_xll.ciqfunctions.udf.CIQ($B296, "IQ_AP",$D296,,,,  "USD")</f>
        <v>0</v>
      </c>
      <c r="X296" s="1">
        <f>_xll.ciqfunctions.udf.CIQ($B296, "IQ_AR", $D296,,,,  "USD")</f>
        <v>0</v>
      </c>
      <c r="Y296" s="1">
        <f>_xll.ciqfunctions.udf.CIQ($B296, "IQ_INVENTORY", $D296,,,,  "USD")</f>
        <v>0</v>
      </c>
      <c r="Z296">
        <f>_xll.ciqfunctions.udf.CIQ($B296, "IQ_SGA", $D296,,,,  "USD")</f>
        <v>0</v>
      </c>
      <c r="AA296">
        <f>_xll.ciqfunctions.udf.CIQ($B296, "IQ_TOTAL_REV_1YR_ANN_GROWTH", $D296,,,,  "USD")</f>
        <v>0</v>
      </c>
      <c r="AB296">
        <f>_xll.ciqfunctions.udf.CIQ($B296, "IQ_DA", $D296,,,,  "USD")</f>
        <v>0</v>
      </c>
      <c r="AC296">
        <f>_xll.ciqfunctions.udf.CIQ($B296, "IQ_NET_INTEREST_EXP",$D296,,,,  "USD")</f>
        <v>0</v>
      </c>
      <c r="AD296">
        <f>_xll.ciqfunctions.udf.CIQ($B296, "IQ_NET_WORKING_CAP",$D296,,,,  "USD")</f>
        <v>0</v>
      </c>
      <c r="AE296">
        <f>_xll.ciqfunctions.udf.CIQ($B296, "IQ_CAPEX",$D296,,,,  "USD")</f>
        <v>0</v>
      </c>
      <c r="AF296" s="1" t="str">
        <f>_xll.ciqfunctions.udf.CIQ($B296, "IQ_CEO_NAME", $D296,,,,  "USD")</f>
        <v>Chang, Jae Hoon</v>
      </c>
      <c r="AG296">
        <f>_xll.ciqfunctions.udf.CIQ($B296, "IQ_INC_TAX",$D296,,,,  "USD")</f>
        <v>0</v>
      </c>
      <c r="AH296">
        <f>_xll.ciqfunctions.udf.CIQ($B296, "IQ_EFFECT_TAX_RATE",$D296,,,,  "USD")</f>
        <v>0</v>
      </c>
    </row>
    <row r="297" spans="1:34" x14ac:dyDescent="0.25">
      <c r="A297" t="str">
        <f>_xll.ciqfunctions.udf.CIQ(B297,"IQ_COMPANY_NAME",A$1)</f>
        <v>Hyundai Motor Company</v>
      </c>
      <c r="B297" s="3" t="s">
        <v>3</v>
      </c>
      <c r="C297" s="1" t="str">
        <f>_xll.ciqfunctions.udf.CIQ($B297, "IQ_INDUSTRY",$D297,,,, "USD")</f>
        <v>Automobiles</v>
      </c>
      <c r="D297" s="2" t="str">
        <f t="shared" si="3"/>
        <v>CQ12009</v>
      </c>
      <c r="E297" s="1">
        <f>_xll.ciqfunctions.udf.CIQ($B297, "IQ_TOTAL_REV", $D297,,,, "USD")</f>
        <v>0</v>
      </c>
      <c r="F297" s="1">
        <f>_xll.ciqfunctions.udf.CIQ($B297, "IQ_NI",$D297,,,,  "USD")</f>
        <v>0</v>
      </c>
      <c r="G297" s="1">
        <f>_xll.ciqfunctions.udf.CIQ($B297, "IQ_CASH_EQUIV", $D297,,,,  "USD")</f>
        <v>0</v>
      </c>
      <c r="H297" s="1">
        <f>_xll.ciqfunctions.udf.CIQ($B297, "IQ_CASH_ST_INVEST", $D297,,,,  "USD")</f>
        <v>0</v>
      </c>
      <c r="I297" s="1">
        <f>_xll.ciqfunctions.udf.CIQ($B297, "IQ_TOTAL_CA", $D297,,,,  "USD")</f>
        <v>0</v>
      </c>
      <c r="J297" s="1">
        <f>_xll.ciqfunctions.udf.CIQ($B297, "IQ_TOTAL_ASSETS",$D297,,,,  "USD")</f>
        <v>0</v>
      </c>
      <c r="K297" s="1">
        <f>_xll.ciqfunctions.udf.CIQ($B297, "IQ_TOTAL_CL", $D297,,,,  "USD")</f>
        <v>0</v>
      </c>
      <c r="L297" s="1">
        <f>_xll.ciqfunctions.udf.CIQ($B297, "IQ_TOTAL_LIAB", $D297,,,,  "USD")</f>
        <v>0</v>
      </c>
      <c r="M297" s="1">
        <f>_xll.ciqfunctions.udf.CIQ($B297, "IQ_PREF_EQUITY",$D297,,,,  "USD")</f>
        <v>0</v>
      </c>
      <c r="N297" s="1">
        <f>_xll.ciqfunctions.udf.CIQ($B297, "IQ_TOTAL_COMMON_EQUITY",$D297,,,,  "USD")</f>
        <v>0</v>
      </c>
      <c r="O297" s="1">
        <f>_xll.ciqfunctions.udf.CIQ($B297, "IQ_APIC", $D297,,,,  "USD")</f>
        <v>0</v>
      </c>
      <c r="P297" s="1">
        <f>_xll.ciqfunctions.udf.CIQ($B297, "IQ_TOTAL_ASSETS", $D297,,,,  "USD")</f>
        <v>0</v>
      </c>
      <c r="Q297" s="1">
        <f>_xll.ciqfunctions.udf.CIQ($B297, "IQ_RE", $D297,,,,  "USD")</f>
        <v>0</v>
      </c>
      <c r="R297" s="1">
        <f>_xll.ciqfunctions.udf.CIQ($B297, "IQ_TOTAL_EQUITY", $D297,,,,  "USD")</f>
        <v>0</v>
      </c>
      <c r="S297" s="1">
        <f>_xll.ciqfunctions.udf.CIQ($B297, "IQ_TOTAL_OUTSTANDING_FILING_DATE", $D297,,,,  "USD")</f>
        <v>0</v>
      </c>
      <c r="T297" s="1">
        <f>_xll.ciqfunctions.udf.CIQ($B297, "IQ_TOTAL_DEBT", $D297,,,,  "USD")</f>
        <v>0</v>
      </c>
      <c r="U297" s="1">
        <f>_xll.ciqfunctions.udf.CIQ($B297, "IQ_PREF_DIV_OTHER",$D297,,,,  "USD")</f>
        <v>0</v>
      </c>
      <c r="V297" s="1">
        <f>_xll.ciqfunctions.udf.CIQ($B297, "IQ_COGS",$D297,,,,  "USD")</f>
        <v>0</v>
      </c>
      <c r="W297" s="1">
        <f>_xll.ciqfunctions.udf.CIQ($B297, "IQ_AP",$D297,,,,  "USD")</f>
        <v>0</v>
      </c>
      <c r="X297" s="1">
        <f>_xll.ciqfunctions.udf.CIQ($B297, "IQ_AR", $D297,,,,  "USD")</f>
        <v>0</v>
      </c>
      <c r="Y297" s="1">
        <f>_xll.ciqfunctions.udf.CIQ($B297, "IQ_INVENTORY", $D297,,,,  "USD")</f>
        <v>0</v>
      </c>
      <c r="Z297">
        <f>_xll.ciqfunctions.udf.CIQ($B297, "IQ_SGA", $D297,,,,  "USD")</f>
        <v>0</v>
      </c>
      <c r="AA297">
        <f>_xll.ciqfunctions.udf.CIQ($B297, "IQ_TOTAL_REV_1YR_ANN_GROWTH", $D297,,,,  "USD")</f>
        <v>0</v>
      </c>
      <c r="AB297">
        <f>_xll.ciqfunctions.udf.CIQ($B297, "IQ_DA", $D297,,,,  "USD")</f>
        <v>0</v>
      </c>
      <c r="AC297">
        <f>_xll.ciqfunctions.udf.CIQ($B297, "IQ_NET_INTEREST_EXP",$D297,,,,  "USD")</f>
        <v>0</v>
      </c>
      <c r="AD297">
        <f>_xll.ciqfunctions.udf.CIQ($B297, "IQ_NET_WORKING_CAP",$D297,,,,  "USD")</f>
        <v>0</v>
      </c>
      <c r="AE297">
        <f>_xll.ciqfunctions.udf.CIQ($B297, "IQ_CAPEX",$D297,,,,  "USD")</f>
        <v>0</v>
      </c>
      <c r="AF297" s="1" t="str">
        <f>_xll.ciqfunctions.udf.CIQ($B297, "IQ_CEO_NAME", $D297,,,,  "USD")</f>
        <v>Chang, Jae Hoon</v>
      </c>
      <c r="AG297">
        <f>_xll.ciqfunctions.udf.CIQ($B297, "IQ_INC_TAX",$D297,,,,  "USD")</f>
        <v>0</v>
      </c>
      <c r="AH297">
        <f>_xll.ciqfunctions.udf.CIQ($B297, "IQ_EFFECT_TAX_RATE",$D297,,,,  "USD")</f>
        <v>0</v>
      </c>
    </row>
    <row r="298" spans="1:34" x14ac:dyDescent="0.25">
      <c r="A298" t="str">
        <f>_xll.ciqfunctions.udf.CIQ(B298,"IQ_COMPANY_NAME",A$1)</f>
        <v>Hyundai Motor Company</v>
      </c>
      <c r="B298" s="3" t="s">
        <v>3</v>
      </c>
      <c r="C298" s="1" t="str">
        <f>_xll.ciqfunctions.udf.CIQ($B298, "IQ_INDUSTRY",$D298,,,, "USD")</f>
        <v>Automobiles</v>
      </c>
      <c r="D298" s="2" t="str">
        <f t="shared" si="3"/>
        <v>CQ42008</v>
      </c>
      <c r="E298" s="1">
        <f>_xll.ciqfunctions.udf.CIQ($B298, "IQ_TOTAL_REV", $D298,,,, "USD")</f>
        <v>0</v>
      </c>
      <c r="F298" s="1">
        <f>_xll.ciqfunctions.udf.CIQ($B298, "IQ_NI",$D298,,,,  "USD")</f>
        <v>0</v>
      </c>
      <c r="G298" s="1">
        <f>_xll.ciqfunctions.udf.CIQ($B298, "IQ_CASH_EQUIV", $D298,,,,  "USD")</f>
        <v>0</v>
      </c>
      <c r="H298" s="1">
        <f>_xll.ciqfunctions.udf.CIQ($B298, "IQ_CASH_ST_INVEST", $D298,,,,  "USD")</f>
        <v>0</v>
      </c>
      <c r="I298" s="1">
        <f>_xll.ciqfunctions.udf.CIQ($B298, "IQ_TOTAL_CA", $D298,,,,  "USD")</f>
        <v>0</v>
      </c>
      <c r="J298" s="1">
        <f>_xll.ciqfunctions.udf.CIQ($B298, "IQ_TOTAL_ASSETS",$D298,,,,  "USD")</f>
        <v>0</v>
      </c>
      <c r="K298" s="1">
        <f>_xll.ciqfunctions.udf.CIQ($B298, "IQ_TOTAL_CL", $D298,,,,  "USD")</f>
        <v>0</v>
      </c>
      <c r="L298" s="1">
        <f>_xll.ciqfunctions.udf.CIQ($B298, "IQ_TOTAL_LIAB", $D298,,,,  "USD")</f>
        <v>0</v>
      </c>
      <c r="M298" s="1">
        <f>_xll.ciqfunctions.udf.CIQ($B298, "IQ_PREF_EQUITY",$D298,,,,  "USD")</f>
        <v>0</v>
      </c>
      <c r="N298" s="1">
        <f>_xll.ciqfunctions.udf.CIQ($B298, "IQ_TOTAL_COMMON_EQUITY",$D298,,,,  "USD")</f>
        <v>0</v>
      </c>
      <c r="O298" s="1">
        <f>_xll.ciqfunctions.udf.CIQ($B298, "IQ_APIC", $D298,,,,  "USD")</f>
        <v>0</v>
      </c>
      <c r="P298" s="1">
        <f>_xll.ciqfunctions.udf.CIQ($B298, "IQ_TOTAL_ASSETS", $D298,,,,  "USD")</f>
        <v>0</v>
      </c>
      <c r="Q298" s="1">
        <f>_xll.ciqfunctions.udf.CIQ($B298, "IQ_RE", $D298,,,,  "USD")</f>
        <v>0</v>
      </c>
      <c r="R298" s="1">
        <f>_xll.ciqfunctions.udf.CIQ($B298, "IQ_TOTAL_EQUITY", $D298,,,,  "USD")</f>
        <v>0</v>
      </c>
      <c r="S298" s="1">
        <f>_xll.ciqfunctions.udf.CIQ($B298, "IQ_TOTAL_OUTSTANDING_FILING_DATE", $D298,,,,  "USD")</f>
        <v>0</v>
      </c>
      <c r="T298" s="1">
        <f>_xll.ciqfunctions.udf.CIQ($B298, "IQ_TOTAL_DEBT", $D298,,,,  "USD")</f>
        <v>0</v>
      </c>
      <c r="U298" s="1">
        <f>_xll.ciqfunctions.udf.CIQ($B298, "IQ_PREF_DIV_OTHER",$D298,,,,  "USD")</f>
        <v>0</v>
      </c>
      <c r="V298" s="1">
        <f>_xll.ciqfunctions.udf.CIQ($B298, "IQ_COGS",$D298,,,,  "USD")</f>
        <v>0</v>
      </c>
      <c r="W298" s="1">
        <f>_xll.ciqfunctions.udf.CIQ($B298, "IQ_AP",$D298,,,,  "USD")</f>
        <v>0</v>
      </c>
      <c r="X298" s="1">
        <f>_xll.ciqfunctions.udf.CIQ($B298, "IQ_AR", $D298,,,,  "USD")</f>
        <v>0</v>
      </c>
      <c r="Y298" s="1">
        <f>_xll.ciqfunctions.udf.CIQ($B298, "IQ_INVENTORY", $D298,,,,  "USD")</f>
        <v>0</v>
      </c>
      <c r="Z298">
        <f>_xll.ciqfunctions.udf.CIQ($B298, "IQ_SGA", $D298,,,,  "USD")</f>
        <v>0</v>
      </c>
      <c r="AA298">
        <f>_xll.ciqfunctions.udf.CIQ($B298, "IQ_TOTAL_REV_1YR_ANN_GROWTH", $D298,,,,  "USD")</f>
        <v>0</v>
      </c>
      <c r="AB298">
        <f>_xll.ciqfunctions.udf.CIQ($B298, "IQ_DA", $D298,,,,  "USD")</f>
        <v>0</v>
      </c>
      <c r="AC298">
        <f>_xll.ciqfunctions.udf.CIQ($B298, "IQ_NET_INTEREST_EXP",$D298,,,,  "USD")</f>
        <v>0</v>
      </c>
      <c r="AD298">
        <f>_xll.ciqfunctions.udf.CIQ($B298, "IQ_NET_WORKING_CAP",$D298,,,,  "USD")</f>
        <v>0</v>
      </c>
      <c r="AE298">
        <f>_xll.ciqfunctions.udf.CIQ($B298, "IQ_CAPEX",$D298,,,,  "USD")</f>
        <v>0</v>
      </c>
      <c r="AF298" s="1" t="str">
        <f>_xll.ciqfunctions.udf.CIQ($B298, "IQ_CEO_NAME", $D298,,,,  "USD")</f>
        <v>Chang, Jae Hoon</v>
      </c>
      <c r="AG298">
        <f>_xll.ciqfunctions.udf.CIQ($B298, "IQ_INC_TAX",$D298,,,,  "USD")</f>
        <v>0</v>
      </c>
      <c r="AH298">
        <f>_xll.ciqfunctions.udf.CIQ($B298, "IQ_EFFECT_TAX_RATE",$D298,,,,  "USD")</f>
        <v>0</v>
      </c>
    </row>
    <row r="299" spans="1:34" x14ac:dyDescent="0.25">
      <c r="A299" t="str">
        <f>_xll.ciqfunctions.udf.CIQ(B299,"IQ_COMPANY_NAME",A$1)</f>
        <v>Hyundai Motor Company</v>
      </c>
      <c r="B299" s="3" t="s">
        <v>3</v>
      </c>
      <c r="C299" s="1" t="str">
        <f>_xll.ciqfunctions.udf.CIQ($B299, "IQ_INDUSTRY",$D299,,,, "USD")</f>
        <v>Automobiles</v>
      </c>
      <c r="D299" s="2" t="str">
        <f t="shared" si="3"/>
        <v>CQ32008</v>
      </c>
      <c r="E299" s="1">
        <f>_xll.ciqfunctions.udf.CIQ($B299, "IQ_TOTAL_REV", $D299,,,, "USD")</f>
        <v>0</v>
      </c>
      <c r="F299" s="1">
        <f>_xll.ciqfunctions.udf.CIQ($B299, "IQ_NI",$D299,,,,  "USD")</f>
        <v>0</v>
      </c>
      <c r="G299" s="1">
        <f>_xll.ciqfunctions.udf.CIQ($B299, "IQ_CASH_EQUIV", $D299,,,,  "USD")</f>
        <v>0</v>
      </c>
      <c r="H299" s="1">
        <f>_xll.ciqfunctions.udf.CIQ($B299, "IQ_CASH_ST_INVEST", $D299,,,,  "USD")</f>
        <v>0</v>
      </c>
      <c r="I299" s="1">
        <f>_xll.ciqfunctions.udf.CIQ($B299, "IQ_TOTAL_CA", $D299,,,,  "USD")</f>
        <v>0</v>
      </c>
      <c r="J299" s="1">
        <f>_xll.ciqfunctions.udf.CIQ($B299, "IQ_TOTAL_ASSETS",$D299,,,,  "USD")</f>
        <v>0</v>
      </c>
      <c r="K299" s="1">
        <f>_xll.ciqfunctions.udf.CIQ($B299, "IQ_TOTAL_CL", $D299,,,,  "USD")</f>
        <v>0</v>
      </c>
      <c r="L299" s="1">
        <f>_xll.ciqfunctions.udf.CIQ($B299, "IQ_TOTAL_LIAB", $D299,,,,  "USD")</f>
        <v>0</v>
      </c>
      <c r="M299" s="1">
        <f>_xll.ciqfunctions.udf.CIQ($B299, "IQ_PREF_EQUITY",$D299,,,,  "USD")</f>
        <v>0</v>
      </c>
      <c r="N299" s="1">
        <f>_xll.ciqfunctions.udf.CIQ($B299, "IQ_TOTAL_COMMON_EQUITY",$D299,,,,  "USD")</f>
        <v>0</v>
      </c>
      <c r="O299" s="1">
        <f>_xll.ciqfunctions.udf.CIQ($B299, "IQ_APIC", $D299,,,,  "USD")</f>
        <v>0</v>
      </c>
      <c r="P299" s="1">
        <f>_xll.ciqfunctions.udf.CIQ($B299, "IQ_TOTAL_ASSETS", $D299,,,,  "USD")</f>
        <v>0</v>
      </c>
      <c r="Q299" s="1">
        <f>_xll.ciqfunctions.udf.CIQ($B299, "IQ_RE", $D299,,,,  "USD")</f>
        <v>0</v>
      </c>
      <c r="R299" s="1">
        <f>_xll.ciqfunctions.udf.CIQ($B299, "IQ_TOTAL_EQUITY", $D299,,,,  "USD")</f>
        <v>0</v>
      </c>
      <c r="S299" s="1">
        <f>_xll.ciqfunctions.udf.CIQ($B299, "IQ_TOTAL_OUTSTANDING_FILING_DATE", $D299,,,,  "USD")</f>
        <v>0</v>
      </c>
      <c r="T299" s="1">
        <f>_xll.ciqfunctions.udf.CIQ($B299, "IQ_TOTAL_DEBT", $D299,,,,  "USD")</f>
        <v>0</v>
      </c>
      <c r="U299" s="1">
        <f>_xll.ciqfunctions.udf.CIQ($B299, "IQ_PREF_DIV_OTHER",$D299,,,,  "USD")</f>
        <v>0</v>
      </c>
      <c r="V299" s="1">
        <f>_xll.ciqfunctions.udf.CIQ($B299, "IQ_COGS",$D299,,,,  "USD")</f>
        <v>0</v>
      </c>
      <c r="W299" s="1">
        <f>_xll.ciqfunctions.udf.CIQ($B299, "IQ_AP",$D299,,,,  "USD")</f>
        <v>0</v>
      </c>
      <c r="X299" s="1">
        <f>_xll.ciqfunctions.udf.CIQ($B299, "IQ_AR", $D299,,,,  "USD")</f>
        <v>0</v>
      </c>
      <c r="Y299" s="1">
        <f>_xll.ciqfunctions.udf.CIQ($B299, "IQ_INVENTORY", $D299,,,,  "USD")</f>
        <v>0</v>
      </c>
      <c r="Z299">
        <f>_xll.ciqfunctions.udf.CIQ($B299, "IQ_SGA", $D299,,,,  "USD")</f>
        <v>0</v>
      </c>
      <c r="AA299">
        <f>_xll.ciqfunctions.udf.CIQ($B299, "IQ_TOTAL_REV_1YR_ANN_GROWTH", $D299,,,,  "USD")</f>
        <v>0</v>
      </c>
      <c r="AB299">
        <f>_xll.ciqfunctions.udf.CIQ($B299, "IQ_DA", $D299,,,,  "USD")</f>
        <v>0</v>
      </c>
      <c r="AC299">
        <f>_xll.ciqfunctions.udf.CIQ($B299, "IQ_NET_INTEREST_EXP",$D299,,,,  "USD")</f>
        <v>0</v>
      </c>
      <c r="AD299">
        <f>_xll.ciqfunctions.udf.CIQ($B299, "IQ_NET_WORKING_CAP",$D299,,,,  "USD")</f>
        <v>0</v>
      </c>
      <c r="AE299">
        <f>_xll.ciqfunctions.udf.CIQ($B299, "IQ_CAPEX",$D299,,,,  "USD")</f>
        <v>0</v>
      </c>
      <c r="AF299" s="1" t="str">
        <f>_xll.ciqfunctions.udf.CIQ($B299, "IQ_CEO_NAME", $D299,,,,  "USD")</f>
        <v>Chang, Jae Hoon</v>
      </c>
      <c r="AG299">
        <f>_xll.ciqfunctions.udf.CIQ($B299, "IQ_INC_TAX",$D299,,,,  "USD")</f>
        <v>0</v>
      </c>
      <c r="AH299">
        <f>_xll.ciqfunctions.udf.CIQ($B299, "IQ_EFFECT_TAX_RATE",$D299,,,,  "USD")</f>
        <v>0</v>
      </c>
    </row>
    <row r="300" spans="1:34" x14ac:dyDescent="0.25">
      <c r="A300" t="str">
        <f>_xll.ciqfunctions.udf.CIQ(B300,"IQ_COMPANY_NAME",A$1)</f>
        <v>Hyundai Motor Company</v>
      </c>
      <c r="B300" s="3" t="s">
        <v>3</v>
      </c>
      <c r="C300" s="1" t="str">
        <f>_xll.ciqfunctions.udf.CIQ($B300, "IQ_INDUSTRY",$D300,,,, "USD")</f>
        <v>Automobiles</v>
      </c>
      <c r="D300" s="2" t="str">
        <f t="shared" si="3"/>
        <v>CQ22008</v>
      </c>
      <c r="E300" s="1">
        <f>_xll.ciqfunctions.udf.CIQ($B300, "IQ_TOTAL_REV", $D300,,,, "USD")</f>
        <v>0</v>
      </c>
      <c r="F300" s="1">
        <f>_xll.ciqfunctions.udf.CIQ($B300, "IQ_NI",$D300,,,,  "USD")</f>
        <v>0</v>
      </c>
      <c r="G300" s="1">
        <f>_xll.ciqfunctions.udf.CIQ($B300, "IQ_CASH_EQUIV", $D300,,,,  "USD")</f>
        <v>0</v>
      </c>
      <c r="H300" s="1">
        <f>_xll.ciqfunctions.udf.CIQ($B300, "IQ_CASH_ST_INVEST", $D300,,,,  "USD")</f>
        <v>0</v>
      </c>
      <c r="I300" s="1">
        <f>_xll.ciqfunctions.udf.CIQ($B300, "IQ_TOTAL_CA", $D300,,,,  "USD")</f>
        <v>0</v>
      </c>
      <c r="J300" s="1">
        <f>_xll.ciqfunctions.udf.CIQ($B300, "IQ_TOTAL_ASSETS",$D300,,,,  "USD")</f>
        <v>0</v>
      </c>
      <c r="K300" s="1">
        <f>_xll.ciqfunctions.udf.CIQ($B300, "IQ_TOTAL_CL", $D300,,,,  "USD")</f>
        <v>0</v>
      </c>
      <c r="L300" s="1">
        <f>_xll.ciqfunctions.udf.CIQ($B300, "IQ_TOTAL_LIAB", $D300,,,,  "USD")</f>
        <v>0</v>
      </c>
      <c r="M300" s="1">
        <f>_xll.ciqfunctions.udf.CIQ($B300, "IQ_PREF_EQUITY",$D300,,,,  "USD")</f>
        <v>0</v>
      </c>
      <c r="N300" s="1">
        <f>_xll.ciqfunctions.udf.CIQ($B300, "IQ_TOTAL_COMMON_EQUITY",$D300,,,,  "USD")</f>
        <v>0</v>
      </c>
      <c r="O300" s="1">
        <f>_xll.ciqfunctions.udf.CIQ($B300, "IQ_APIC", $D300,,,,  "USD")</f>
        <v>0</v>
      </c>
      <c r="P300" s="1">
        <f>_xll.ciqfunctions.udf.CIQ($B300, "IQ_TOTAL_ASSETS", $D300,,,,  "USD")</f>
        <v>0</v>
      </c>
      <c r="Q300" s="1">
        <f>_xll.ciqfunctions.udf.CIQ($B300, "IQ_RE", $D300,,,,  "USD")</f>
        <v>0</v>
      </c>
      <c r="R300" s="1">
        <f>_xll.ciqfunctions.udf.CIQ($B300, "IQ_TOTAL_EQUITY", $D300,,,,  "USD")</f>
        <v>0</v>
      </c>
      <c r="S300" s="1">
        <f>_xll.ciqfunctions.udf.CIQ($B300, "IQ_TOTAL_OUTSTANDING_FILING_DATE", $D300,,,,  "USD")</f>
        <v>0</v>
      </c>
      <c r="T300" s="1">
        <f>_xll.ciqfunctions.udf.CIQ($B300, "IQ_TOTAL_DEBT", $D300,,,,  "USD")</f>
        <v>0</v>
      </c>
      <c r="U300" s="1">
        <f>_xll.ciqfunctions.udf.CIQ($B300, "IQ_PREF_DIV_OTHER",$D300,,,,  "USD")</f>
        <v>0</v>
      </c>
      <c r="V300" s="1">
        <f>_xll.ciqfunctions.udf.CIQ($B300, "IQ_COGS",$D300,,,,  "USD")</f>
        <v>0</v>
      </c>
      <c r="W300" s="1">
        <f>_xll.ciqfunctions.udf.CIQ($B300, "IQ_AP",$D300,,,,  "USD")</f>
        <v>0</v>
      </c>
      <c r="X300" s="1">
        <f>_xll.ciqfunctions.udf.CIQ($B300, "IQ_AR", $D300,,,,  "USD")</f>
        <v>0</v>
      </c>
      <c r="Y300" s="1">
        <f>_xll.ciqfunctions.udf.CIQ($B300, "IQ_INVENTORY", $D300,,,,  "USD")</f>
        <v>0</v>
      </c>
      <c r="Z300">
        <f>_xll.ciqfunctions.udf.CIQ($B300, "IQ_SGA", $D300,,,,  "USD")</f>
        <v>0</v>
      </c>
      <c r="AA300">
        <f>_xll.ciqfunctions.udf.CIQ($B300, "IQ_TOTAL_REV_1YR_ANN_GROWTH", $D300,,,,  "USD")</f>
        <v>0</v>
      </c>
      <c r="AB300">
        <f>_xll.ciqfunctions.udf.CIQ($B300, "IQ_DA", $D300,,,,  "USD")</f>
        <v>0</v>
      </c>
      <c r="AC300">
        <f>_xll.ciqfunctions.udf.CIQ($B300, "IQ_NET_INTEREST_EXP",$D300,,,,  "USD")</f>
        <v>0</v>
      </c>
      <c r="AD300">
        <f>_xll.ciqfunctions.udf.CIQ($B300, "IQ_NET_WORKING_CAP",$D300,,,,  "USD")</f>
        <v>0</v>
      </c>
      <c r="AE300">
        <f>_xll.ciqfunctions.udf.CIQ($B300, "IQ_CAPEX",$D300,,,,  "USD")</f>
        <v>0</v>
      </c>
      <c r="AF300" s="1" t="str">
        <f>_xll.ciqfunctions.udf.CIQ($B300, "IQ_CEO_NAME", $D300,,,,  "USD")</f>
        <v>Chang, Jae Hoon</v>
      </c>
      <c r="AG300">
        <f>_xll.ciqfunctions.udf.CIQ($B300, "IQ_INC_TAX",$D300,,,,  "USD")</f>
        <v>0</v>
      </c>
      <c r="AH300">
        <f>_xll.ciqfunctions.udf.CIQ($B300, "IQ_EFFECT_TAX_RATE",$D300,,,,  "USD")</f>
        <v>0</v>
      </c>
    </row>
    <row r="301" spans="1:34" x14ac:dyDescent="0.25">
      <c r="A301" t="str">
        <f>_xll.ciqfunctions.udf.CIQ(B301,"IQ_COMPANY_NAME",A$1)</f>
        <v>Hyundai Motor Company</v>
      </c>
      <c r="B301" s="3" t="s">
        <v>3</v>
      </c>
      <c r="C301" s="1" t="str">
        <f>_xll.ciqfunctions.udf.CIQ($B301, "IQ_INDUSTRY",$D301,,,, "USD")</f>
        <v>Automobiles</v>
      </c>
      <c r="D301" s="2" t="str">
        <f t="shared" si="3"/>
        <v>CQ12008</v>
      </c>
      <c r="E301" s="1">
        <f>_xll.ciqfunctions.udf.CIQ($B301, "IQ_TOTAL_REV", $D301,,,, "USD")</f>
        <v>0</v>
      </c>
      <c r="F301" s="1">
        <f>_xll.ciqfunctions.udf.CIQ($B301, "IQ_NI",$D301,,,,  "USD")</f>
        <v>0</v>
      </c>
      <c r="G301" s="1">
        <f>_xll.ciqfunctions.udf.CIQ($B301, "IQ_CASH_EQUIV", $D301,,,,  "USD")</f>
        <v>0</v>
      </c>
      <c r="H301" s="1">
        <f>_xll.ciqfunctions.udf.CIQ($B301, "IQ_CASH_ST_INVEST", $D301,,,,  "USD")</f>
        <v>0</v>
      </c>
      <c r="I301" s="1">
        <f>_xll.ciqfunctions.udf.CIQ($B301, "IQ_TOTAL_CA", $D301,,,,  "USD")</f>
        <v>0</v>
      </c>
      <c r="J301" s="1">
        <f>_xll.ciqfunctions.udf.CIQ($B301, "IQ_TOTAL_ASSETS",$D301,,,,  "USD")</f>
        <v>0</v>
      </c>
      <c r="K301" s="1">
        <f>_xll.ciqfunctions.udf.CIQ($B301, "IQ_TOTAL_CL", $D301,,,,  "USD")</f>
        <v>0</v>
      </c>
      <c r="L301" s="1">
        <f>_xll.ciqfunctions.udf.CIQ($B301, "IQ_TOTAL_LIAB", $D301,,,,  "USD")</f>
        <v>0</v>
      </c>
      <c r="M301" s="1">
        <f>_xll.ciqfunctions.udf.CIQ($B301, "IQ_PREF_EQUITY",$D301,,,,  "USD")</f>
        <v>0</v>
      </c>
      <c r="N301" s="1">
        <f>_xll.ciqfunctions.udf.CIQ($B301, "IQ_TOTAL_COMMON_EQUITY",$D301,,,,  "USD")</f>
        <v>0</v>
      </c>
      <c r="O301" s="1">
        <f>_xll.ciqfunctions.udf.CIQ($B301, "IQ_APIC", $D301,,,,  "USD")</f>
        <v>0</v>
      </c>
      <c r="P301" s="1">
        <f>_xll.ciqfunctions.udf.CIQ($B301, "IQ_TOTAL_ASSETS", $D301,,,,  "USD")</f>
        <v>0</v>
      </c>
      <c r="Q301" s="1">
        <f>_xll.ciqfunctions.udf.CIQ($B301, "IQ_RE", $D301,,,,  "USD")</f>
        <v>0</v>
      </c>
      <c r="R301" s="1">
        <f>_xll.ciqfunctions.udf.CIQ($B301, "IQ_TOTAL_EQUITY", $D301,,,,  "USD")</f>
        <v>0</v>
      </c>
      <c r="S301" s="1">
        <f>_xll.ciqfunctions.udf.CIQ($B301, "IQ_TOTAL_OUTSTANDING_FILING_DATE", $D301,,,,  "USD")</f>
        <v>0</v>
      </c>
      <c r="T301" s="1">
        <f>_xll.ciqfunctions.udf.CIQ($B301, "IQ_TOTAL_DEBT", $D301,,,,  "USD")</f>
        <v>0</v>
      </c>
      <c r="U301" s="1">
        <f>_xll.ciqfunctions.udf.CIQ($B301, "IQ_PREF_DIV_OTHER",$D301,,,,  "USD")</f>
        <v>0</v>
      </c>
      <c r="V301" s="1">
        <f>_xll.ciqfunctions.udf.CIQ($B301, "IQ_COGS",$D301,,,,  "USD")</f>
        <v>0</v>
      </c>
      <c r="W301" s="1">
        <f>_xll.ciqfunctions.udf.CIQ($B301, "IQ_AP",$D301,,,,  "USD")</f>
        <v>0</v>
      </c>
      <c r="X301" s="1">
        <f>_xll.ciqfunctions.udf.CIQ($B301, "IQ_AR", $D301,,,,  "USD")</f>
        <v>0</v>
      </c>
      <c r="Y301" s="1">
        <f>_xll.ciqfunctions.udf.CIQ($B301, "IQ_INVENTORY", $D301,,,,  "USD")</f>
        <v>0</v>
      </c>
      <c r="Z301">
        <f>_xll.ciqfunctions.udf.CIQ($B301, "IQ_SGA", $D301,,,,  "USD")</f>
        <v>0</v>
      </c>
      <c r="AA301">
        <f>_xll.ciqfunctions.udf.CIQ($B301, "IQ_TOTAL_REV_1YR_ANN_GROWTH", $D301,,,,  "USD")</f>
        <v>0</v>
      </c>
      <c r="AB301">
        <f>_xll.ciqfunctions.udf.CIQ($B301, "IQ_DA", $D301,,,,  "USD")</f>
        <v>0</v>
      </c>
      <c r="AC301">
        <f>_xll.ciqfunctions.udf.CIQ($B301, "IQ_NET_INTEREST_EXP",$D301,,,,  "USD")</f>
        <v>0</v>
      </c>
      <c r="AD301">
        <f>_xll.ciqfunctions.udf.CIQ($B301, "IQ_NET_WORKING_CAP",$D301,,,,  "USD")</f>
        <v>0</v>
      </c>
      <c r="AE301">
        <f>_xll.ciqfunctions.udf.CIQ($B301, "IQ_CAPEX",$D301,,,,  "USD")</f>
        <v>0</v>
      </c>
      <c r="AF301" s="1" t="str">
        <f>_xll.ciqfunctions.udf.CIQ($B301, "IQ_CEO_NAME", $D301,,,,  "USD")</f>
        <v>Chang, Jae Hoon</v>
      </c>
      <c r="AG301">
        <f>_xll.ciqfunctions.udf.CIQ($B301, "IQ_INC_TAX",$D301,,,,  "USD")</f>
        <v>0</v>
      </c>
      <c r="AH301">
        <f>_xll.ciqfunctions.udf.CIQ($B301, "IQ_EFFECT_TAX_RATE",$D301,,,,  "USD")</f>
        <v>0</v>
      </c>
    </row>
    <row r="302" spans="1:34" x14ac:dyDescent="0.25">
      <c r="A302" t="str">
        <f>_xll.ciqfunctions.udf.CIQ(B302,"IQ_COMPANY_NAME",A$1)</f>
        <v>Kia Corporation</v>
      </c>
      <c r="B302" s="3" t="s">
        <v>2</v>
      </c>
      <c r="C302" s="1" t="str">
        <f>_xll.ciqfunctions.udf.CIQ($B302, "IQ_INDUSTRY",$D302,,,, "USD")</f>
        <v>Automobiles</v>
      </c>
      <c r="D302" s="2" t="str">
        <f t="shared" si="3"/>
        <v>CQ42022</v>
      </c>
      <c r="E302" s="1">
        <f>_xll.ciqfunctions.udf.CIQ($B302, "IQ_TOTAL_REV", $D302,,,, "USD")</f>
        <v>18419.1911</v>
      </c>
      <c r="F302" s="1">
        <f>_xll.ciqfunctions.udf.CIQ($B302, "IQ_NI",$D302,,,,  "USD")</f>
        <v>1619.65698</v>
      </c>
      <c r="G302" s="1">
        <f>_xll.ciqfunctions.udf.CIQ($B302, "IQ_CASH_EQUIV", $D302,,,,  "USD")</f>
        <v>9187.2448199999999</v>
      </c>
      <c r="H302" s="1">
        <f>_xll.ciqfunctions.udf.CIQ($B302, "IQ_CASH_ST_INVEST", $D302,,,,  "USD")</f>
        <v>15515.94075</v>
      </c>
      <c r="I302" s="1">
        <f>_xll.ciqfunctions.udf.CIQ($B302, "IQ_TOTAL_CA", $D302,,,,  "USD")</f>
        <v>27152.411260000001</v>
      </c>
      <c r="J302" s="1">
        <f>_xll.ciqfunctions.udf.CIQ($B302, "IQ_TOTAL_ASSETS",$D302,,,,  "USD")</f>
        <v>58611.93722</v>
      </c>
      <c r="K302" s="1">
        <f>_xll.ciqfunctions.udf.CIQ($B302, "IQ_TOTAL_CL", $D302,,,,  "USD")</f>
        <v>20179.388459999998</v>
      </c>
      <c r="L302" s="1">
        <f>_xll.ciqfunctions.udf.CIQ($B302, "IQ_TOTAL_LIAB", $D302,,,,  "USD")</f>
        <v>27327.932270000001</v>
      </c>
      <c r="M302" s="1">
        <f>_xll.ciqfunctions.udf.CIQ($B302, "IQ_PREF_EQUITY",$D302,,,,  "USD")</f>
        <v>0</v>
      </c>
      <c r="N302" s="1">
        <f>_xll.ciqfunctions.udf.CIQ($B302, "IQ_TOTAL_COMMON_EQUITY",$D302,,,,  "USD")</f>
        <v>31279.915440000001</v>
      </c>
      <c r="O302" s="1">
        <f>_xll.ciqfunctions.udf.CIQ($B302, "IQ_APIC", $D302,,,,  "USD")</f>
        <v>1381.3987199999999</v>
      </c>
      <c r="P302" s="1">
        <f>_xll.ciqfunctions.udf.CIQ($B302, "IQ_TOTAL_ASSETS", $D302,,,,  "USD")</f>
        <v>58611.93722</v>
      </c>
      <c r="Q302" s="1">
        <f>_xll.ciqfunctions.udf.CIQ($B302, "IQ_RE", $D302,,,,  "USD")</f>
        <v>28880.774430000001</v>
      </c>
      <c r="R302" s="1">
        <f>_xll.ciqfunctions.udf.CIQ($B302, "IQ_TOTAL_EQUITY", $D302,,,,  "USD")</f>
        <v>31284.004949999999</v>
      </c>
      <c r="S302" s="1">
        <f>_xll.ciqfunctions.udf.CIQ($B302, "IQ_TOTAL_OUTSTANDING_FILING_DATE", $D302,,,,  "USD")</f>
        <v>400.93038000000001</v>
      </c>
      <c r="T302" s="1">
        <f>_xll.ciqfunctions.udf.CIQ($B302, "IQ_TOTAL_DEBT", $D302,,,,  "USD")</f>
        <v>6158.81657</v>
      </c>
      <c r="U302" s="1">
        <f>_xll.ciqfunctions.udf.CIQ($B302, "IQ_PREF_DIV_OTHER",$D302,,,,  "USD")</f>
        <v>0</v>
      </c>
      <c r="V302" s="1">
        <f>_xll.ciqfunctions.udf.CIQ($B302, "IQ_COGS",$D302,,,,  "USD")</f>
        <v>14334.067300000001</v>
      </c>
      <c r="W302" s="1">
        <f>_xll.ciqfunctions.udf.CIQ($B302, "IQ_AP",$D302,,,,  "USD")</f>
        <v>7715.6416799999997</v>
      </c>
      <c r="X302" s="1">
        <f>_xll.ciqfunctions.udf.CIQ($B302, "IQ_AR", $D302,,,,  "USD")</f>
        <v>1779.12373</v>
      </c>
      <c r="Y302" s="1">
        <f>_xll.ciqfunctions.udf.CIQ($B302, "IQ_INVENTORY", $D302,,,,  "USD")</f>
        <v>7238.9883799999998</v>
      </c>
      <c r="Z302">
        <f>_xll.ciqfunctions.udf.CIQ($B302, "IQ_SGA", $D302,,,,  "USD")</f>
        <v>1644.60987</v>
      </c>
      <c r="AA302">
        <f>_xll.ciqfunctions.udf.CIQ($B302, "IQ_TOTAL_REV_1YR_ANN_GROWTH", $D302,,,,  "USD")</f>
        <v>34.766399999999997</v>
      </c>
      <c r="AB302">
        <f>_xll.ciqfunctions.udf.CIQ($B302, "IQ_DA", $D302,,,,  "USD")</f>
        <v>34.521030000000003</v>
      </c>
      <c r="AC302">
        <f>_xll.ciqfunctions.udf.CIQ($B302, "IQ_NET_INTEREST_EXP",$D302,,,,  "USD")</f>
        <v>59.36101</v>
      </c>
      <c r="AD302">
        <f>_xll.ciqfunctions.udf.CIQ($B302, "IQ_NET_WORKING_CAP",$D302,,,,  "USD")</f>
        <v>-5771.9812599999996</v>
      </c>
      <c r="AE302">
        <f>_xll.ciqfunctions.udf.CIQ($B302, "IQ_CAPEX",$D302,,,,  "USD")</f>
        <v>-478.19670000000002</v>
      </c>
      <c r="AF302" s="1">
        <f>_xll.ciqfunctions.udf.CIQ($B302, "IQ_CEO_NAME", $D302,,,,  "USD")</f>
        <v>0</v>
      </c>
      <c r="AG302">
        <f>_xll.ciqfunctions.udf.CIQ($B302, "IQ_INC_TAX",$D302,,,,  "USD")</f>
        <v>472.00718000000001</v>
      </c>
      <c r="AH302">
        <f>_xll.ciqfunctions.udf.CIQ($B302, "IQ_EFFECT_TAX_RATE",$D302,,,,  "USD")</f>
        <v>22.569199999999999</v>
      </c>
    </row>
    <row r="303" spans="1:34" x14ac:dyDescent="0.25">
      <c r="A303" t="str">
        <f>_xll.ciqfunctions.udf.CIQ(B303,"IQ_COMPANY_NAME",A$1)</f>
        <v>Kia Corporation</v>
      </c>
      <c r="B303" s="3" t="s">
        <v>2</v>
      </c>
      <c r="C303" s="1" t="str">
        <f>_xll.ciqfunctions.udf.CIQ($B303, "IQ_INDUSTRY",$D303,,,, "USD")</f>
        <v>Automobiles</v>
      </c>
      <c r="D303" s="2" t="str">
        <f t="shared" si="3"/>
        <v>CQ32022</v>
      </c>
      <c r="E303" s="1">
        <f>_xll.ciqfunctions.udf.CIQ($B303, "IQ_TOTAL_REV", $D303,,,, "USD")</f>
        <v>16129.28527</v>
      </c>
      <c r="F303" s="1">
        <f>_xll.ciqfunctions.udf.CIQ($B303, "IQ_NI",$D303,,,,  "USD")</f>
        <v>319.43114000000003</v>
      </c>
      <c r="G303" s="1">
        <f>_xll.ciqfunctions.udf.CIQ($B303, "IQ_CASH_EQUIV", $D303,,,,  "USD")</f>
        <v>10308.24973</v>
      </c>
      <c r="H303" s="1">
        <f>_xll.ciqfunctions.udf.CIQ($B303, "IQ_CASH_ST_INVEST", $D303,,,,  "USD")</f>
        <v>14220.430350000001</v>
      </c>
      <c r="I303" s="1">
        <f>_xll.ciqfunctions.udf.CIQ($B303, "IQ_TOTAL_CA", $D303,,,,  "USD")</f>
        <v>24261.022629999999</v>
      </c>
      <c r="J303" s="1">
        <f>_xll.ciqfunctions.udf.CIQ($B303, "IQ_TOTAL_ASSETS",$D303,,,,  "USD")</f>
        <v>52825.38824</v>
      </c>
      <c r="K303" s="1">
        <f>_xll.ciqfunctions.udf.CIQ($B303, "IQ_TOTAL_CL", $D303,,,,  "USD")</f>
        <v>18341.31854</v>
      </c>
      <c r="L303" s="1">
        <f>_xll.ciqfunctions.udf.CIQ($B303, "IQ_TOTAL_LIAB", $D303,,,,  "USD")</f>
        <v>25397.005499999999</v>
      </c>
      <c r="M303" s="1">
        <f>_xll.ciqfunctions.udf.CIQ($B303, "IQ_PREF_EQUITY",$D303,,,,  "USD")</f>
        <v>0</v>
      </c>
      <c r="N303" s="1">
        <f>_xll.ciqfunctions.udf.CIQ($B303, "IQ_TOTAL_COMMON_EQUITY",$D303,,,,  "USD")</f>
        <v>27424.24625</v>
      </c>
      <c r="O303" s="1">
        <f>_xll.ciqfunctions.udf.CIQ($B303, "IQ_APIC", $D303,,,,  "USD")</f>
        <v>1201.80809</v>
      </c>
      <c r="P303" s="1">
        <f>_xll.ciqfunctions.udf.CIQ($B303, "IQ_TOTAL_ASSETS", $D303,,,,  "USD")</f>
        <v>52825.38824</v>
      </c>
      <c r="Q303" s="1">
        <f>_xll.ciqfunctions.udf.CIQ($B303, "IQ_RE", $D303,,,,  "USD")</f>
        <v>23871.073369999998</v>
      </c>
      <c r="R303" s="1">
        <f>_xll.ciqfunctions.udf.CIQ($B303, "IQ_TOTAL_EQUITY", $D303,,,,  "USD")</f>
        <v>27428.382740000001</v>
      </c>
      <c r="S303" s="1">
        <f>_xll.ciqfunctions.udf.CIQ($B303, "IQ_TOTAL_OUTSTANDING_FILING_DATE", $D303,,,,  "USD")</f>
        <v>400.93101999999999</v>
      </c>
      <c r="T303" s="1">
        <f>_xll.ciqfunctions.udf.CIQ($B303, "IQ_TOTAL_DEBT", $D303,,,,  "USD")</f>
        <v>5969.5439399999996</v>
      </c>
      <c r="U303" s="1">
        <f>_xll.ciqfunctions.udf.CIQ($B303, "IQ_PREF_DIV_OTHER",$D303,,,,  "USD")</f>
        <v>0</v>
      </c>
      <c r="V303" s="1">
        <f>_xll.ciqfunctions.udf.CIQ($B303, "IQ_COGS",$D303,,,,  "USD")</f>
        <v>12867.97459</v>
      </c>
      <c r="W303" s="1">
        <f>_xll.ciqfunctions.udf.CIQ($B303, "IQ_AP",$D303,,,,  "USD")</f>
        <v>6610.5239000000001</v>
      </c>
      <c r="X303" s="1">
        <f>_xll.ciqfunctions.udf.CIQ($B303, "IQ_AR", $D303,,,,  "USD")</f>
        <v>1758.8660299999999</v>
      </c>
      <c r="Y303" s="1">
        <f>_xll.ciqfunctions.udf.CIQ($B303, "IQ_INVENTORY", $D303,,,,  "USD")</f>
        <v>5688.0619699999997</v>
      </c>
      <c r="Z303">
        <f>_xll.ciqfunctions.udf.CIQ($B303, "IQ_SGA", $D303,,,,  "USD")</f>
        <v>2460.7791499999998</v>
      </c>
      <c r="AA303">
        <f>_xll.ciqfunctions.udf.CIQ($B303, "IQ_TOTAL_REV_1YR_ANN_GROWTH", $D303,,,,  "USD")</f>
        <v>30.4678</v>
      </c>
      <c r="AB303">
        <f>_xll.ciqfunctions.udf.CIQ($B303, "IQ_DA", $D303,,,,  "USD")</f>
        <v>31.689419999999998</v>
      </c>
      <c r="AC303">
        <f>_xll.ciqfunctions.udf.CIQ($B303, "IQ_NET_INTEREST_EXP",$D303,,,,  "USD")</f>
        <v>22.31268</v>
      </c>
      <c r="AD303">
        <f>_xll.ciqfunctions.udf.CIQ($B303, "IQ_NET_WORKING_CAP",$D303,,,,  "USD")</f>
        <v>-5637.2966399999996</v>
      </c>
      <c r="AE303">
        <f>_xll.ciqfunctions.udf.CIQ($B303, "IQ_CAPEX",$D303,,,,  "USD")</f>
        <v>-253.85452000000001</v>
      </c>
      <c r="AF303" s="1">
        <f>_xll.ciqfunctions.udf.CIQ($B303, "IQ_CEO_NAME", $D303,,,,  "USD")</f>
        <v>0</v>
      </c>
      <c r="AG303">
        <f>_xll.ciqfunctions.udf.CIQ($B303, "IQ_INC_TAX",$D303,,,,  "USD")</f>
        <v>188.77721</v>
      </c>
      <c r="AH303">
        <f>_xll.ciqfunctions.udf.CIQ($B303, "IQ_EFFECT_TAX_RATE",$D303,,,,  "USD")</f>
        <v>37.135800000000003</v>
      </c>
    </row>
    <row r="304" spans="1:34" x14ac:dyDescent="0.25">
      <c r="A304" t="str">
        <f>_xll.ciqfunctions.udf.CIQ(B304,"IQ_COMPANY_NAME",A$1)</f>
        <v>Kia Corporation</v>
      </c>
      <c r="B304" s="3" t="s">
        <v>2</v>
      </c>
      <c r="C304" s="1" t="str">
        <f>_xll.ciqfunctions.udf.CIQ($B304, "IQ_INDUSTRY",$D304,,,, "USD")</f>
        <v>Automobiles</v>
      </c>
      <c r="D304" s="2" t="str">
        <f t="shared" si="3"/>
        <v>CQ22022</v>
      </c>
      <c r="E304" s="1">
        <f>_xll.ciqfunctions.udf.CIQ($B304, "IQ_TOTAL_REV", $D304,,,, "USD")</f>
        <v>16884.562610000001</v>
      </c>
      <c r="F304" s="1">
        <f>_xll.ciqfunctions.udf.CIQ($B304, "IQ_NI",$D304,,,,  "USD")</f>
        <v>1451.86968</v>
      </c>
      <c r="G304" s="1">
        <f>_xll.ciqfunctions.udf.CIQ($B304, "IQ_CASH_EQUIV", $D304,,,,  "USD")</f>
        <v>11540.456480000001</v>
      </c>
      <c r="H304" s="1">
        <f>_xll.ciqfunctions.udf.CIQ($B304, "IQ_CASH_ST_INVEST", $D304,,,,  "USD")</f>
        <v>15530.50938</v>
      </c>
      <c r="I304" s="1">
        <f>_xll.ciqfunctions.udf.CIQ($B304, "IQ_TOTAL_CA", $D304,,,,  "USD")</f>
        <v>26316.406889999998</v>
      </c>
      <c r="J304" s="1">
        <f>_xll.ciqfunctions.udf.CIQ($B304, "IQ_TOTAL_ASSETS",$D304,,,,  "USD")</f>
        <v>56139.82475</v>
      </c>
      <c r="K304" s="1">
        <f>_xll.ciqfunctions.udf.CIQ($B304, "IQ_TOTAL_CL", $D304,,,,  "USD")</f>
        <v>19206.415489999999</v>
      </c>
      <c r="L304" s="1">
        <f>_xll.ciqfunctions.udf.CIQ($B304, "IQ_TOTAL_LIAB", $D304,,,,  "USD")</f>
        <v>26860.58711</v>
      </c>
      <c r="M304" s="1">
        <f>_xll.ciqfunctions.udf.CIQ($B304, "IQ_PREF_EQUITY",$D304,,,,  "USD")</f>
        <v>0</v>
      </c>
      <c r="N304" s="1">
        <f>_xll.ciqfunctions.udf.CIQ($B304, "IQ_TOTAL_COMMON_EQUITY",$D304,,,,  "USD")</f>
        <v>29275.035790000002</v>
      </c>
      <c r="O304" s="1">
        <f>_xll.ciqfunctions.udf.CIQ($B304, "IQ_APIC", $D304,,,,  "USD")</f>
        <v>1332.0228500000001</v>
      </c>
      <c r="P304" s="1">
        <f>_xll.ciqfunctions.udf.CIQ($B304, "IQ_TOTAL_ASSETS", $D304,,,,  "USD")</f>
        <v>56139.82475</v>
      </c>
      <c r="Q304" s="1">
        <f>_xll.ciqfunctions.udf.CIQ($B304, "IQ_RE", $D304,,,,  "USD")</f>
        <v>25993.86721</v>
      </c>
      <c r="R304" s="1">
        <f>_xll.ciqfunctions.udf.CIQ($B304, "IQ_TOTAL_EQUITY", $D304,,,,  "USD")</f>
        <v>29279.237639999999</v>
      </c>
      <c r="S304" s="1">
        <f>_xll.ciqfunctions.udf.CIQ($B304, "IQ_TOTAL_OUTSTANDING_FILING_DATE", $D304,,,,  "USD")</f>
        <v>400.93101999999999</v>
      </c>
      <c r="T304" s="1">
        <f>_xll.ciqfunctions.udf.CIQ($B304, "IQ_TOTAL_DEBT", $D304,,,,  "USD")</f>
        <v>7453.4963299999999</v>
      </c>
      <c r="U304" s="1">
        <f>_xll.ciqfunctions.udf.CIQ($B304, "IQ_PREF_DIV_OTHER",$D304,,,,  "USD")</f>
        <v>0</v>
      </c>
      <c r="V304" s="1">
        <f>_xll.ciqfunctions.udf.CIQ($B304, "IQ_COGS",$D304,,,,  "USD")</f>
        <v>13363.502769999999</v>
      </c>
      <c r="W304" s="1">
        <f>_xll.ciqfunctions.udf.CIQ($B304, "IQ_AP",$D304,,,,  "USD")</f>
        <v>7100.5094499999996</v>
      </c>
      <c r="X304" s="1">
        <f>_xll.ciqfunctions.udf.CIQ($B304, "IQ_AR", $D304,,,,  "USD")</f>
        <v>2013.9262799999999</v>
      </c>
      <c r="Y304" s="1">
        <f>_xll.ciqfunctions.udf.CIQ($B304, "IQ_INVENTORY", $D304,,,,  "USD")</f>
        <v>6379.4749700000002</v>
      </c>
      <c r="Z304">
        <f>_xll.ciqfunctions.udf.CIQ($B304, "IQ_SGA", $D304,,,,  "USD")</f>
        <v>1513.1769899999999</v>
      </c>
      <c r="AA304">
        <f>_xll.ciqfunctions.udf.CIQ($B304, "IQ_TOTAL_REV_1YR_ANN_GROWTH", $D304,,,,  "USD")</f>
        <v>19.2834</v>
      </c>
      <c r="AB304">
        <f>_xll.ciqfunctions.udf.CIQ($B304, "IQ_DA", $D304,,,,  "USD")</f>
        <v>36.77543</v>
      </c>
      <c r="AC304">
        <f>_xll.ciqfunctions.udf.CIQ($B304, "IQ_NET_INTEREST_EXP",$D304,,,,  "USD")</f>
        <v>0.37434000000000001</v>
      </c>
      <c r="AD304">
        <f>_xll.ciqfunctions.udf.CIQ($B304, "IQ_NET_WORKING_CAP",$D304,,,,  "USD")</f>
        <v>-4527.50893</v>
      </c>
      <c r="AE304">
        <f>_xll.ciqfunctions.udf.CIQ($B304, "IQ_CAPEX",$D304,,,,  "USD")</f>
        <v>-157.11623</v>
      </c>
      <c r="AF304" s="1">
        <f>_xll.ciqfunctions.udf.CIQ($B304, "IQ_CEO_NAME", $D304,,,,  "USD")</f>
        <v>0</v>
      </c>
      <c r="AG304">
        <f>_xll.ciqfunctions.udf.CIQ($B304, "IQ_INC_TAX",$D304,,,,  "USD")</f>
        <v>573.43646999999999</v>
      </c>
      <c r="AH304">
        <f>_xll.ciqfunctions.udf.CIQ($B304, "IQ_EFFECT_TAX_RATE",$D304,,,,  "USD")</f>
        <v>28.314699999999998</v>
      </c>
    </row>
    <row r="305" spans="1:34" x14ac:dyDescent="0.25">
      <c r="A305" t="str">
        <f>_xll.ciqfunctions.udf.CIQ(B305,"IQ_COMPANY_NAME",A$1)</f>
        <v>Kia Corporation</v>
      </c>
      <c r="B305" s="3" t="s">
        <v>2</v>
      </c>
      <c r="C305" s="1" t="str">
        <f>_xll.ciqfunctions.udf.CIQ($B305, "IQ_INDUSTRY",$D305,,,, "USD")</f>
        <v>Automobiles</v>
      </c>
      <c r="D305" s="2" t="str">
        <f t="shared" si="3"/>
        <v>CQ12022</v>
      </c>
      <c r="E305" s="1">
        <f>_xll.ciqfunctions.udf.CIQ($B305, "IQ_TOTAL_REV", $D305,,,, "USD")</f>
        <v>15112.19068</v>
      </c>
      <c r="F305" s="1">
        <f>_xll.ciqfunctions.udf.CIQ($B305, "IQ_NI",$D305,,,,  "USD")</f>
        <v>850.19448</v>
      </c>
      <c r="G305" s="1">
        <f>_xll.ciqfunctions.udf.CIQ($B305, "IQ_CASH_EQUIV", $D305,,,,  "USD")</f>
        <v>11024.616690000001</v>
      </c>
      <c r="H305" s="1">
        <f>_xll.ciqfunctions.udf.CIQ($B305, "IQ_CASH_ST_INVEST", $D305,,,,  "USD")</f>
        <v>14643.5031</v>
      </c>
      <c r="I305" s="1">
        <f>_xll.ciqfunctions.udf.CIQ($B305, "IQ_TOTAL_CA", $D305,,,,  "USD")</f>
        <v>25199.071650000002</v>
      </c>
      <c r="J305" s="1">
        <f>_xll.ciqfunctions.udf.CIQ($B305, "IQ_TOTAL_ASSETS",$D305,,,,  "USD")</f>
        <v>56139.277739999998</v>
      </c>
      <c r="K305" s="1">
        <f>_xll.ciqfunctions.udf.CIQ($B305, "IQ_TOTAL_CL", $D305,,,,  "USD")</f>
        <v>18609.993429999999</v>
      </c>
      <c r="L305" s="1">
        <f>_xll.ciqfunctions.udf.CIQ($B305, "IQ_TOTAL_LIAB", $D305,,,,  "USD")</f>
        <v>27452.166829999998</v>
      </c>
      <c r="M305" s="1">
        <f>_xll.ciqfunctions.udf.CIQ($B305, "IQ_PREF_EQUITY",$D305,,,,  "USD")</f>
        <v>0</v>
      </c>
      <c r="N305" s="1">
        <f>_xll.ciqfunctions.udf.CIQ($B305, "IQ_TOTAL_COMMON_EQUITY",$D305,,,,  "USD")</f>
        <v>28682.63337</v>
      </c>
      <c r="O305" s="1">
        <f>_xll.ciqfunctions.udf.CIQ($B305, "IQ_APIC", $D305,,,,  "USD")</f>
        <v>1420.7235900000001</v>
      </c>
      <c r="P305" s="1">
        <f>_xll.ciqfunctions.udf.CIQ($B305, "IQ_TOTAL_ASSETS", $D305,,,,  "USD")</f>
        <v>56139.277739999998</v>
      </c>
      <c r="Q305" s="1">
        <f>_xll.ciqfunctions.udf.CIQ($B305, "IQ_RE", $D305,,,,  "USD")</f>
        <v>26056.60356</v>
      </c>
      <c r="R305" s="1">
        <f>_xll.ciqfunctions.udf.CIQ($B305, "IQ_TOTAL_EQUITY", $D305,,,,  "USD")</f>
        <v>28687.110909999999</v>
      </c>
      <c r="S305" s="1">
        <f>_xll.ciqfunctions.udf.CIQ($B305, "IQ_TOTAL_OUTSTANDING_FILING_DATE", $D305,,,,  "USD")</f>
        <v>400.93101999999999</v>
      </c>
      <c r="T305" s="1">
        <f>_xll.ciqfunctions.udf.CIQ($B305, "IQ_TOTAL_DEBT", $D305,,,,  "USD")</f>
        <v>8006.3244999999997</v>
      </c>
      <c r="U305" s="1">
        <f>_xll.ciqfunctions.udf.CIQ($B305, "IQ_PREF_DIV_OTHER",$D305,,,,  "USD")</f>
        <v>0</v>
      </c>
      <c r="V305" s="1">
        <f>_xll.ciqfunctions.udf.CIQ($B305, "IQ_COGS",$D305,,,,  "USD")</f>
        <v>12168.74884</v>
      </c>
      <c r="W305" s="1">
        <f>_xll.ciqfunctions.udf.CIQ($B305, "IQ_AP",$D305,,,,  "USD")</f>
        <v>6496.1110799999997</v>
      </c>
      <c r="X305" s="1">
        <f>_xll.ciqfunctions.udf.CIQ($B305, "IQ_AR", $D305,,,,  "USD")</f>
        <v>1794.1274599999999</v>
      </c>
      <c r="Y305" s="1">
        <f>_xll.ciqfunctions.udf.CIQ($B305, "IQ_INVENTORY", $D305,,,,  "USD")</f>
        <v>6381.4156599999997</v>
      </c>
      <c r="Z305">
        <f>_xll.ciqfunctions.udf.CIQ($B305, "IQ_SGA", $D305,,,,  "USD")</f>
        <v>1375.4608700000001</v>
      </c>
      <c r="AA305">
        <f>_xll.ciqfunctions.udf.CIQ($B305, "IQ_TOTAL_REV_1YR_ANN_GROWTH", $D305,,,,  "USD")</f>
        <v>10.7075</v>
      </c>
      <c r="AB305">
        <f>_xll.ciqfunctions.udf.CIQ($B305, "IQ_DA", $D305,,,,  "USD")</f>
        <v>34.54759</v>
      </c>
      <c r="AC305">
        <f>_xll.ciqfunctions.udf.CIQ($B305, "IQ_NET_INTEREST_EXP",$D305,,,,  "USD")</f>
        <v>8.2882599999999993</v>
      </c>
      <c r="AD305">
        <f>_xll.ciqfunctions.udf.CIQ($B305, "IQ_NET_WORKING_CAP",$D305,,,,  "USD")</f>
        <v>-4739.8504599999997</v>
      </c>
      <c r="AE305">
        <f>_xll.ciqfunctions.udf.CIQ($B305, "IQ_CAPEX",$D305,,,,  "USD")</f>
        <v>-267.64706000000001</v>
      </c>
      <c r="AF305" s="1">
        <f>_xll.ciqfunctions.udf.CIQ($B305, "IQ_CEO_NAME", $D305,,,,  "USD")</f>
        <v>0</v>
      </c>
      <c r="AG305">
        <f>_xll.ciqfunctions.udf.CIQ($B305, "IQ_INC_TAX",$D305,,,,  "USD")</f>
        <v>399.57511</v>
      </c>
      <c r="AH305">
        <f>_xll.ciqfunctions.udf.CIQ($B305, "IQ_EFFECT_TAX_RATE",$D305,,,,  "USD")</f>
        <v>31.9755</v>
      </c>
    </row>
    <row r="306" spans="1:34" x14ac:dyDescent="0.25">
      <c r="A306" t="str">
        <f>_xll.ciqfunctions.udf.CIQ(B306,"IQ_COMPANY_NAME",A$1)</f>
        <v>Kia Corporation</v>
      </c>
      <c r="B306" s="3" t="s">
        <v>2</v>
      </c>
      <c r="C306" s="1" t="str">
        <f>_xll.ciqfunctions.udf.CIQ($B306, "IQ_INDUSTRY",$D306,,,, "USD")</f>
        <v>Automobiles</v>
      </c>
      <c r="D306" s="2" t="str">
        <f t="shared" si="3"/>
        <v>CQ42021</v>
      </c>
      <c r="E306" s="1">
        <f>_xll.ciqfunctions.udf.CIQ($B306, "IQ_TOTAL_REV", $D306,,,, "USD")</f>
        <v>14429.952719999999</v>
      </c>
      <c r="F306" s="1">
        <f>_xll.ciqfunctions.udf.CIQ($B306, "IQ_NI",$D306,,,,  "USD")</f>
        <v>1047.5514000000001</v>
      </c>
      <c r="G306" s="1">
        <f>_xll.ciqfunctions.udf.CIQ($B306, "IQ_CASH_EQUIV", $D306,,,,  "USD")</f>
        <v>9682.7571499999995</v>
      </c>
      <c r="H306" s="1">
        <f>_xll.ciqfunctions.udf.CIQ($B306, "IQ_CASH_ST_INVEST", $D306,,,,  "USD")</f>
        <v>14820.929690000001</v>
      </c>
      <c r="I306" s="1">
        <f>_xll.ciqfunctions.udf.CIQ($B306, "IQ_TOTAL_CA", $D306,,,,  "USD")</f>
        <v>24518.528679999999</v>
      </c>
      <c r="J306" s="1">
        <f>_xll.ciqfunctions.udf.CIQ($B306, "IQ_TOTAL_ASSETS",$D306,,,,  "USD")</f>
        <v>56121.775780000004</v>
      </c>
      <c r="K306" s="1">
        <f>_xll.ciqfunctions.udf.CIQ($B306, "IQ_TOTAL_CL", $D306,,,,  "USD")</f>
        <v>18102.22105</v>
      </c>
      <c r="L306" s="1">
        <f>_xll.ciqfunctions.udf.CIQ($B306, "IQ_TOTAL_LIAB", $D306,,,,  "USD")</f>
        <v>26812.05659</v>
      </c>
      <c r="M306" s="1">
        <f>_xll.ciqfunctions.udf.CIQ($B306, "IQ_PREF_EQUITY",$D306,,,,  "USD")</f>
        <v>0</v>
      </c>
      <c r="N306" s="1">
        <f>_xll.ciqfunctions.udf.CIQ($B306, "IQ_TOTAL_COMMON_EQUITY",$D306,,,,  "USD")</f>
        <v>29307.933529999998</v>
      </c>
      <c r="O306" s="1">
        <f>_xll.ciqfunctions.udf.CIQ($B306, "IQ_APIC", $D306,,,,  "USD")</f>
        <v>1448.83681</v>
      </c>
      <c r="P306" s="1">
        <f>_xll.ciqfunctions.udf.CIQ($B306, "IQ_TOTAL_ASSETS", $D306,,,,  "USD")</f>
        <v>56121.775780000004</v>
      </c>
      <c r="Q306" s="1">
        <f>_xll.ciqfunctions.udf.CIQ($B306, "IQ_RE", $D306,,,,  "USD")</f>
        <v>26598.39171</v>
      </c>
      <c r="R306" s="1">
        <f>_xll.ciqfunctions.udf.CIQ($B306, "IQ_TOTAL_EQUITY", $D306,,,,  "USD")</f>
        <v>29309.71919</v>
      </c>
      <c r="S306" s="1">
        <f>_xll.ciqfunctions.udf.CIQ($B306, "IQ_TOTAL_OUTSTANDING_FILING_DATE", $D306,,,,  "USD")</f>
        <v>400.93101999999999</v>
      </c>
      <c r="T306" s="1">
        <f>_xll.ciqfunctions.udf.CIQ($B306, "IQ_TOTAL_DEBT", $D306,,,,  "USD")</f>
        <v>8073.0594600000004</v>
      </c>
      <c r="U306" s="1">
        <f>_xll.ciqfunctions.udf.CIQ($B306, "IQ_PREF_DIV_OTHER",$D306,,,,  "USD")</f>
        <v>0</v>
      </c>
      <c r="V306" s="1">
        <f>_xll.ciqfunctions.udf.CIQ($B306, "IQ_COGS",$D306,,,,  "USD")</f>
        <v>11585.73374</v>
      </c>
      <c r="W306" s="1">
        <f>_xll.ciqfunctions.udf.CIQ($B306, "IQ_AP",$D306,,,,  "USD")</f>
        <v>6649.2352600000004</v>
      </c>
      <c r="X306" s="1">
        <f>_xll.ciqfunctions.udf.CIQ($B306, "IQ_AR", $D306,,,,  "USD")</f>
        <v>1500.80465</v>
      </c>
      <c r="Y306" s="1">
        <f>_xll.ciqfunctions.udf.CIQ($B306, "IQ_INVENTORY", $D306,,,,  "USD")</f>
        <v>5950.2391399999997</v>
      </c>
      <c r="Z306">
        <f>_xll.ciqfunctions.udf.CIQ($B306, "IQ_SGA", $D306,,,,  "USD")</f>
        <v>1512.3329100000001</v>
      </c>
      <c r="AA306">
        <f>_xll.ciqfunctions.udf.CIQ($B306, "IQ_TOTAL_REV_1YR_ANN_GROWTH", $D306,,,,  "USD")</f>
        <v>1.6427</v>
      </c>
      <c r="AB306">
        <f>_xll.ciqfunctions.udf.CIQ($B306, "IQ_DA", $D306,,,,  "USD")</f>
        <v>42.203409999999998</v>
      </c>
      <c r="AC306">
        <f>_xll.ciqfunctions.udf.CIQ($B306, "IQ_NET_INTEREST_EXP",$D306,,,,  "USD")</f>
        <v>0.36854999999999999</v>
      </c>
      <c r="AD306">
        <f>_xll.ciqfunctions.udf.CIQ($B306, "IQ_NET_WORKING_CAP",$D306,,,,  "USD")</f>
        <v>-4654.5505599999997</v>
      </c>
      <c r="AE306">
        <f>_xll.ciqfunctions.udf.CIQ($B306, "IQ_CAPEX",$D306,,,,  "USD")</f>
        <v>-406.79768000000001</v>
      </c>
      <c r="AF306" s="1">
        <f>_xll.ciqfunctions.udf.CIQ($B306, "IQ_CEO_NAME", $D306,,,,  "USD")</f>
        <v>0</v>
      </c>
      <c r="AG306">
        <f>_xll.ciqfunctions.udf.CIQ($B306, "IQ_INC_TAX",$D306,,,,  "USD")</f>
        <v>321.42626000000001</v>
      </c>
      <c r="AH306">
        <f>_xll.ciqfunctions.udf.CIQ($B306, "IQ_EFFECT_TAX_RATE",$D306,,,,  "USD")</f>
        <v>23.480599999999999</v>
      </c>
    </row>
    <row r="307" spans="1:34" x14ac:dyDescent="0.25">
      <c r="A307" t="str">
        <f>_xll.ciqfunctions.udf.CIQ(B307,"IQ_COMPANY_NAME",A$1)</f>
        <v>Kia Corporation</v>
      </c>
      <c r="B307" s="3" t="s">
        <v>2</v>
      </c>
      <c r="C307" s="1" t="str">
        <f>_xll.ciqfunctions.udf.CIQ($B307, "IQ_INDUSTRY",$D307,,,, "USD")</f>
        <v>Automobiles</v>
      </c>
      <c r="D307" s="2" t="str">
        <f t="shared" si="3"/>
        <v>CQ32021</v>
      </c>
      <c r="E307" s="1">
        <f>_xll.ciqfunctions.udf.CIQ($B307, "IQ_TOTAL_REV", $D307,,,, "USD")</f>
        <v>15020.026089999999</v>
      </c>
      <c r="F307" s="1">
        <f>_xll.ciqfunctions.udf.CIQ($B307, "IQ_NI",$D307,,,,  "USD")</f>
        <v>960.03138000000001</v>
      </c>
      <c r="G307" s="1">
        <f>_xll.ciqfunctions.udf.CIQ($B307, "IQ_CASH_EQUIV", $D307,,,,  "USD")</f>
        <v>8565.1474300000009</v>
      </c>
      <c r="H307" s="1">
        <f>_xll.ciqfunctions.udf.CIQ($B307, "IQ_CASH_ST_INVEST", $D307,,,,  "USD")</f>
        <v>15241.142309999999</v>
      </c>
      <c r="I307" s="1">
        <f>_xll.ciqfunctions.udf.CIQ($B307, "IQ_TOTAL_CA", $D307,,,,  "USD")</f>
        <v>24293.202990000002</v>
      </c>
      <c r="J307" s="1">
        <f>_xll.ciqfunctions.udf.CIQ($B307, "IQ_TOTAL_ASSETS",$D307,,,,  "USD")</f>
        <v>54565.425260000004</v>
      </c>
      <c r="K307" s="1">
        <f>_xll.ciqfunctions.udf.CIQ($B307, "IQ_TOTAL_CL", $D307,,,,  "USD")</f>
        <v>17088.549070000001</v>
      </c>
      <c r="L307" s="1">
        <f>_xll.ciqfunctions.udf.CIQ($B307, "IQ_TOTAL_LIAB", $D307,,,,  "USD")</f>
        <v>25984.182959999998</v>
      </c>
      <c r="M307" s="1">
        <f>_xll.ciqfunctions.udf.CIQ($B307, "IQ_PREF_EQUITY",$D307,,,,  "USD")</f>
        <v>0</v>
      </c>
      <c r="N307" s="1">
        <f>_xll.ciqfunctions.udf.CIQ($B307, "IQ_TOTAL_COMMON_EQUITY",$D307,,,,  "USD")</f>
        <v>28581.281220000001</v>
      </c>
      <c r="O307" s="1">
        <f>_xll.ciqfunctions.udf.CIQ($B307, "IQ_APIC", $D307,,,,  "USD")</f>
        <v>1451.6521499999999</v>
      </c>
      <c r="P307" s="1">
        <f>_xll.ciqfunctions.udf.CIQ($B307, "IQ_TOTAL_ASSETS", $D307,,,,  "USD")</f>
        <v>54565.425260000004</v>
      </c>
      <c r="Q307" s="1">
        <f>_xll.ciqfunctions.udf.CIQ($B307, "IQ_RE", $D307,,,,  "USD")</f>
        <v>25700.885040000001</v>
      </c>
      <c r="R307" s="1">
        <f>_xll.ciqfunctions.udf.CIQ($B307, "IQ_TOTAL_EQUITY", $D307,,,,  "USD")</f>
        <v>28581.242300000002</v>
      </c>
      <c r="S307" s="1">
        <f>_xll.ciqfunctions.udf.CIQ($B307, "IQ_TOTAL_OUTSTANDING_FILING_DATE", $D307,,,,  "USD")</f>
        <v>400.93126000000001</v>
      </c>
      <c r="T307" s="1">
        <f>_xll.ciqfunctions.udf.CIQ($B307, "IQ_TOTAL_DEBT", $D307,,,,  "USD")</f>
        <v>7879.8720800000001</v>
      </c>
      <c r="U307" s="1">
        <f>_xll.ciqfunctions.udf.CIQ($B307, "IQ_PREF_DIV_OTHER",$D307,,,,  "USD")</f>
        <v>0</v>
      </c>
      <c r="V307" s="1">
        <f>_xll.ciqfunctions.udf.CIQ($B307, "IQ_COGS",$D307,,,,  "USD")</f>
        <v>12328.35615</v>
      </c>
      <c r="W307" s="1">
        <f>_xll.ciqfunctions.udf.CIQ($B307, "IQ_AP",$D307,,,,  "USD")</f>
        <v>5956.1441599999998</v>
      </c>
      <c r="X307" s="1">
        <f>_xll.ciqfunctions.udf.CIQ($B307, "IQ_AR", $D307,,,,  "USD")</f>
        <v>1644.1137799999999</v>
      </c>
      <c r="Y307" s="1">
        <f>_xll.ciqfunctions.udf.CIQ($B307, "IQ_INVENTORY", $D307,,,,  "USD")</f>
        <v>5464.1443499999996</v>
      </c>
      <c r="Z307">
        <f>_xll.ciqfunctions.udf.CIQ($B307, "IQ_SGA", $D307,,,,  "USD")</f>
        <v>1328.9250500000001</v>
      </c>
      <c r="AA307">
        <f>_xll.ciqfunctions.udf.CIQ($B307, "IQ_TOTAL_REV_1YR_ANN_GROWTH", $D307,,,,  "USD")</f>
        <v>8.7672000000000008</v>
      </c>
      <c r="AB307">
        <f>_xll.ciqfunctions.udf.CIQ($B307, "IQ_DA", $D307,,,,  "USD")</f>
        <v>36.39696</v>
      </c>
      <c r="AC307">
        <f>_xll.ciqfunctions.udf.CIQ($B307, "IQ_NET_INTEREST_EXP",$D307,,,,  "USD")</f>
        <v>-3.5196399999999999</v>
      </c>
      <c r="AD307">
        <f>_xll.ciqfunctions.udf.CIQ($B307, "IQ_NET_WORKING_CAP",$D307,,,,  "USD")</f>
        <v>-4713.7852999999996</v>
      </c>
      <c r="AE307">
        <f>_xll.ciqfunctions.udf.CIQ($B307, "IQ_CAPEX",$D307,,,,  "USD")</f>
        <v>-388.96746000000002</v>
      </c>
      <c r="AF307" s="1">
        <f>_xll.ciqfunctions.udf.CIQ($B307, "IQ_CEO_NAME", $D307,,,,  "USD")</f>
        <v>0</v>
      </c>
      <c r="AG307">
        <f>_xll.ciqfunctions.udf.CIQ($B307, "IQ_INC_TAX",$D307,,,,  "USD")</f>
        <v>398.98658</v>
      </c>
      <c r="AH307">
        <f>_xll.ciqfunctions.udf.CIQ($B307, "IQ_EFFECT_TAX_RATE",$D307,,,,  "USD")</f>
        <v>29.359100000000002</v>
      </c>
    </row>
    <row r="308" spans="1:34" x14ac:dyDescent="0.25">
      <c r="A308" t="str">
        <f>_xll.ciqfunctions.udf.CIQ(B308,"IQ_COMPANY_NAME",A$1)</f>
        <v>Kia Corporation</v>
      </c>
      <c r="B308" s="3" t="s">
        <v>2</v>
      </c>
      <c r="C308" s="1" t="str">
        <f>_xll.ciqfunctions.udf.CIQ($B308, "IQ_INDUSTRY",$D308,,,, "USD")</f>
        <v>Automobiles</v>
      </c>
      <c r="D308" s="2" t="str">
        <f t="shared" si="3"/>
        <v>CQ22021</v>
      </c>
      <c r="E308" s="1">
        <f>_xll.ciqfunctions.udf.CIQ($B308, "IQ_TOTAL_REV", $D308,,,, "USD")</f>
        <v>16222.031709999999</v>
      </c>
      <c r="F308" s="1">
        <f>_xll.ciqfunctions.udf.CIQ($B308, "IQ_NI",$D308,,,,  "USD")</f>
        <v>1187.86338</v>
      </c>
      <c r="G308" s="1">
        <f>_xll.ciqfunctions.udf.CIQ($B308, "IQ_CASH_EQUIV", $D308,,,,  "USD")</f>
        <v>7926.4815799999997</v>
      </c>
      <c r="H308" s="1">
        <f>_xll.ciqfunctions.udf.CIQ($B308, "IQ_CASH_ST_INVEST", $D308,,,,  "USD")</f>
        <v>15183.35944</v>
      </c>
      <c r="I308" s="1">
        <f>_xll.ciqfunctions.udf.CIQ($B308, "IQ_TOTAL_CA", $D308,,,,  "USD")</f>
        <v>25507.385869999998</v>
      </c>
      <c r="J308" s="1">
        <f>_xll.ciqfunctions.udf.CIQ($B308, "IQ_TOTAL_ASSETS",$D308,,,,  "USD")</f>
        <v>56527.240089999999</v>
      </c>
      <c r="K308" s="1">
        <f>_xll.ciqfunctions.udf.CIQ($B308, "IQ_TOTAL_CL", $D308,,,,  "USD")</f>
        <v>18814.676220000001</v>
      </c>
      <c r="L308" s="1">
        <f>_xll.ciqfunctions.udf.CIQ($B308, "IQ_TOTAL_LIAB", $D308,,,,  "USD")</f>
        <v>27943.28529</v>
      </c>
      <c r="M308" s="1">
        <f>_xll.ciqfunctions.udf.CIQ($B308, "IQ_PREF_EQUITY",$D308,,,,  "USD")</f>
        <v>0</v>
      </c>
      <c r="N308" s="1">
        <f>_xll.ciqfunctions.udf.CIQ($B308, "IQ_TOTAL_COMMON_EQUITY",$D308,,,,  "USD")</f>
        <v>28583.96011</v>
      </c>
      <c r="O308" s="1">
        <f>_xll.ciqfunctions.udf.CIQ($B308, "IQ_APIC", $D308,,,,  "USD")</f>
        <v>1517.6644899999999</v>
      </c>
      <c r="P308" s="1">
        <f>_xll.ciqfunctions.udf.CIQ($B308, "IQ_TOTAL_ASSETS", $D308,,,,  "USD")</f>
        <v>56527.240089999999</v>
      </c>
      <c r="Q308" s="1">
        <f>_xll.ciqfunctions.udf.CIQ($B308, "IQ_RE", $D308,,,,  "USD")</f>
        <v>25845.202689999998</v>
      </c>
      <c r="R308" s="1">
        <f>_xll.ciqfunctions.udf.CIQ($B308, "IQ_TOTAL_EQUITY", $D308,,,,  "USD")</f>
        <v>28583.9548</v>
      </c>
      <c r="S308" s="1">
        <f>_xll.ciqfunctions.udf.CIQ($B308, "IQ_TOTAL_OUTSTANDING_FILING_DATE", $D308,,,,  "USD")</f>
        <v>400.93126000000001</v>
      </c>
      <c r="T308" s="1">
        <f>_xll.ciqfunctions.udf.CIQ($B308, "IQ_TOTAL_DEBT", $D308,,,,  "USD")</f>
        <v>8344.9906599999995</v>
      </c>
      <c r="U308" s="1">
        <f>_xll.ciqfunctions.udf.CIQ($B308, "IQ_PREF_DIV_OTHER",$D308,,,,  "USD")</f>
        <v>0</v>
      </c>
      <c r="V308" s="1">
        <f>_xll.ciqfunctions.udf.CIQ($B308, "IQ_COGS",$D308,,,,  "USD")</f>
        <v>13198.191150000001</v>
      </c>
      <c r="W308" s="1">
        <f>_xll.ciqfunctions.udf.CIQ($B308, "IQ_AP",$D308,,,,  "USD")</f>
        <v>7011.0311799999999</v>
      </c>
      <c r="X308" s="1">
        <f>_xll.ciqfunctions.udf.CIQ($B308, "IQ_AR", $D308,,,,  "USD")</f>
        <v>1959.4538</v>
      </c>
      <c r="Y308" s="1">
        <f>_xll.ciqfunctions.udf.CIQ($B308, "IQ_INVENTORY", $D308,,,,  "USD")</f>
        <v>6471.8786799999998</v>
      </c>
      <c r="Z308">
        <f>_xll.ciqfunctions.udf.CIQ($B308, "IQ_SGA", $D308,,,,  "USD")</f>
        <v>1443.89996</v>
      </c>
      <c r="AA308">
        <f>_xll.ciqfunctions.udf.CIQ($B308, "IQ_TOTAL_REV_1YR_ANN_GROWTH", $D308,,,,  "USD")</f>
        <v>61.313600000000001</v>
      </c>
      <c r="AB308">
        <f>_xll.ciqfunctions.udf.CIQ($B308, "IQ_DA", $D308,,,,  "USD")</f>
        <v>38.961379999999998</v>
      </c>
      <c r="AC308">
        <f>_xll.ciqfunctions.udf.CIQ($B308, "IQ_NET_INTEREST_EXP",$D308,,,,  "USD")</f>
        <v>-12.713509999999999</v>
      </c>
      <c r="AD308">
        <f>_xll.ciqfunctions.udf.CIQ($B308, "IQ_NET_WORKING_CAP",$D308,,,,  "USD")</f>
        <v>-4916.3806000000004</v>
      </c>
      <c r="AE308">
        <f>_xll.ciqfunctions.udf.CIQ($B308, "IQ_CAPEX",$D308,,,,  "USD")</f>
        <v>-228.84755999999999</v>
      </c>
      <c r="AF308" s="1">
        <f>_xll.ciqfunctions.udf.CIQ($B308, "IQ_CEO_NAME", $D308,,,,  "USD")</f>
        <v>0</v>
      </c>
      <c r="AG308">
        <f>_xll.ciqfunctions.udf.CIQ($B308, "IQ_INC_TAX",$D308,,,,  "USD")</f>
        <v>437.62401</v>
      </c>
      <c r="AH308">
        <f>_xll.ciqfunctions.udf.CIQ($B308, "IQ_EFFECT_TAX_RATE",$D308,,,,  "USD")</f>
        <v>26.922699999999999</v>
      </c>
    </row>
    <row r="309" spans="1:34" x14ac:dyDescent="0.25">
      <c r="A309" t="str">
        <f>_xll.ciqfunctions.udf.CIQ(B309,"IQ_COMPANY_NAME",A$1)</f>
        <v>Kia Corporation</v>
      </c>
      <c r="B309" s="3" t="s">
        <v>2</v>
      </c>
      <c r="C309" s="1" t="str">
        <f>_xll.ciqfunctions.udf.CIQ($B309, "IQ_INDUSTRY",$D309,,,, "USD")</f>
        <v>Automobiles</v>
      </c>
      <c r="D309" s="2" t="str">
        <f t="shared" si="3"/>
        <v>CQ12021</v>
      </c>
      <c r="E309" s="1">
        <f>_xll.ciqfunctions.udf.CIQ($B309, "IQ_TOTAL_REV", $D309,,,, "USD")</f>
        <v>14705.19663</v>
      </c>
      <c r="F309" s="1">
        <f>_xll.ciqfunctions.udf.CIQ($B309, "IQ_NI",$D309,,,,  "USD")</f>
        <v>917.90111999999999</v>
      </c>
      <c r="G309" s="1">
        <f>_xll.ciqfunctions.udf.CIQ($B309, "IQ_CASH_EQUIV", $D309,,,,  "USD")</f>
        <v>10429.95997</v>
      </c>
      <c r="H309" s="1">
        <f>_xll.ciqfunctions.udf.CIQ($B309, "IQ_CASH_ST_INVEST", $D309,,,,  "USD")</f>
        <v>14862.11074</v>
      </c>
      <c r="I309" s="1">
        <f>_xll.ciqfunctions.udf.CIQ($B309, "IQ_TOTAL_CA", $D309,,,,  "USD")</f>
        <v>25973.593239999998</v>
      </c>
      <c r="J309" s="1">
        <f>_xll.ciqfunctions.udf.CIQ($B309, "IQ_TOTAL_ASSETS",$D309,,,,  "USD")</f>
        <v>56729.686029999997</v>
      </c>
      <c r="K309" s="1">
        <f>_xll.ciqfunctions.udf.CIQ($B309, "IQ_TOTAL_CL", $D309,,,,  "USD")</f>
        <v>20734.251560000001</v>
      </c>
      <c r="L309" s="1">
        <f>_xll.ciqfunctions.udf.CIQ($B309, "IQ_TOTAL_LIAB", $D309,,,,  "USD")</f>
        <v>29393.0841</v>
      </c>
      <c r="M309" s="1">
        <f>_xll.ciqfunctions.udf.CIQ($B309, "IQ_PREF_EQUITY",$D309,,,,  "USD")</f>
        <v>0</v>
      </c>
      <c r="N309" s="1">
        <f>_xll.ciqfunctions.udf.CIQ($B309, "IQ_TOTAL_COMMON_EQUITY",$D309,,,,  "USD")</f>
        <v>27336.60194</v>
      </c>
      <c r="O309" s="1">
        <f>_xll.ciqfunctions.udf.CIQ($B309, "IQ_APIC", $D309,,,,  "USD")</f>
        <v>1521.5935899999999</v>
      </c>
      <c r="P309" s="1">
        <f>_xll.ciqfunctions.udf.CIQ($B309, "IQ_TOTAL_ASSETS", $D309,,,,  "USD")</f>
        <v>56729.686029999997</v>
      </c>
      <c r="Q309" s="1">
        <f>_xll.ciqfunctions.udf.CIQ($B309, "IQ_RE", $D309,,,,  "USD")</f>
        <v>24743.059359999999</v>
      </c>
      <c r="R309" s="1">
        <f>_xll.ciqfunctions.udf.CIQ($B309, "IQ_TOTAL_EQUITY", $D309,,,,  "USD")</f>
        <v>27336.60194</v>
      </c>
      <c r="S309" s="1">
        <f>_xll.ciqfunctions.udf.CIQ($B309, "IQ_TOTAL_OUTSTANDING_FILING_DATE", $D309,,,,  "USD")</f>
        <v>400.93126000000001</v>
      </c>
      <c r="T309" s="1">
        <f>_xll.ciqfunctions.udf.CIQ($B309, "IQ_TOTAL_DEBT", $D309,,,,  "USD")</f>
        <v>9667.1381000000001</v>
      </c>
      <c r="U309" s="1">
        <f>_xll.ciqfunctions.udf.CIQ($B309, "IQ_PREF_DIV_OTHER",$D309,,,,  "USD")</f>
        <v>0</v>
      </c>
      <c r="V309" s="1">
        <f>_xll.ciqfunctions.udf.CIQ($B309, "IQ_COGS",$D309,,,,  "USD")</f>
        <v>12150.35181</v>
      </c>
      <c r="W309" s="1">
        <f>_xll.ciqfunctions.udf.CIQ($B309, "IQ_AP",$D309,,,,  "USD")</f>
        <v>7266.8386499999997</v>
      </c>
      <c r="X309" s="1">
        <f>_xll.ciqfunctions.udf.CIQ($B309, "IQ_AR", $D309,,,,  "USD")</f>
        <v>1966.0519999999999</v>
      </c>
      <c r="Y309" s="1">
        <f>_xll.ciqfunctions.udf.CIQ($B309, "IQ_INVENTORY", $D309,,,,  "USD")</f>
        <v>6967.6821799999998</v>
      </c>
      <c r="Z309">
        <f>_xll.ciqfunctions.udf.CIQ($B309, "IQ_SGA", $D309,,,,  "USD")</f>
        <v>1355.2817399999999</v>
      </c>
      <c r="AA309">
        <f>_xll.ciqfunctions.udf.CIQ($B309, "IQ_TOTAL_REV_1YR_ANN_GROWTH", $D309,,,,  "USD")</f>
        <v>13.8315</v>
      </c>
      <c r="AB309">
        <f>_xll.ciqfunctions.udf.CIQ($B309, "IQ_DA", $D309,,,,  "USD")</f>
        <v>38.899070000000002</v>
      </c>
      <c r="AC309">
        <f>_xll.ciqfunctions.udf.CIQ($B309, "IQ_NET_INTEREST_EXP",$D309,,,,  "USD")</f>
        <v>-5.6100899999999996</v>
      </c>
      <c r="AD309">
        <f>_xll.ciqfunctions.udf.CIQ($B309, "IQ_NET_WORKING_CAP",$D309,,,,  "USD")</f>
        <v>-4535.75479</v>
      </c>
      <c r="AE309">
        <f>_xll.ciqfunctions.udf.CIQ($B309, "IQ_CAPEX",$D309,,,,  "USD")</f>
        <v>-103.32201999999999</v>
      </c>
      <c r="AF309" s="1">
        <f>_xll.ciqfunctions.udf.CIQ($B309, "IQ_CEO_NAME", $D309,,,,  "USD")</f>
        <v>0</v>
      </c>
      <c r="AG309">
        <f>_xll.ciqfunctions.udf.CIQ($B309, "IQ_INC_TAX",$D309,,,,  "USD")</f>
        <v>252.10388</v>
      </c>
      <c r="AH309">
        <f>_xll.ciqfunctions.udf.CIQ($B309, "IQ_EFFECT_TAX_RATE",$D309,,,,  "USD")</f>
        <v>21.5472</v>
      </c>
    </row>
    <row r="310" spans="1:34" x14ac:dyDescent="0.25">
      <c r="A310" t="str">
        <f>_xll.ciqfunctions.udf.CIQ(B310,"IQ_COMPANY_NAME",A$1)</f>
        <v>Kia Corporation</v>
      </c>
      <c r="B310" s="3" t="s">
        <v>2</v>
      </c>
      <c r="C310" s="1" t="str">
        <f>_xll.ciqfunctions.udf.CIQ($B310, "IQ_INDUSTRY",$D310,,,, "USD")</f>
        <v>Automobiles</v>
      </c>
      <c r="D310" s="2" t="str">
        <f t="shared" si="3"/>
        <v>CQ42020</v>
      </c>
      <c r="E310" s="1">
        <f>_xll.ciqfunctions.udf.CIQ($B310, "IQ_TOTAL_REV", $D310,,,, "USD")</f>
        <v>15538.95551</v>
      </c>
      <c r="F310" s="1">
        <f>_xll.ciqfunctions.udf.CIQ($B310, "IQ_NI",$D310,,,,  "USD")</f>
        <v>883.62667999999996</v>
      </c>
      <c r="G310" s="1">
        <f>_xll.ciqfunctions.udf.CIQ($B310, "IQ_CASH_EQUIV", $D310,,,,  "USD")</f>
        <v>9336.5628699999997</v>
      </c>
      <c r="H310" s="1">
        <f>_xll.ciqfunctions.udf.CIQ($B310, "IQ_CASH_ST_INVEST", $D310,,,,  "USD")</f>
        <v>13632.11357</v>
      </c>
      <c r="I310" s="1">
        <f>_xll.ciqfunctions.udf.CIQ($B310, "IQ_TOTAL_CA", $D310,,,,  "USD")</f>
        <v>23976.947789999998</v>
      </c>
      <c r="J310" s="1">
        <f>_xll.ciqfunctions.udf.CIQ($B310, "IQ_TOTAL_ASSETS",$D310,,,,  "USD")</f>
        <v>55584.063170000001</v>
      </c>
      <c r="K310" s="1">
        <f>_xll.ciqfunctions.udf.CIQ($B310, "IQ_TOTAL_CL", $D310,,,,  "USD")</f>
        <v>19386.363560000002</v>
      </c>
      <c r="L310" s="1">
        <f>_xll.ciqfunctions.udf.CIQ($B310, "IQ_TOTAL_LIAB", $D310,,,,  "USD")</f>
        <v>28116.90468</v>
      </c>
      <c r="M310" s="1">
        <f>_xll.ciqfunctions.udf.CIQ($B310, "IQ_PREF_EQUITY",$D310,,,,  "USD")</f>
        <v>0</v>
      </c>
      <c r="N310" s="1">
        <f>_xll.ciqfunctions.udf.CIQ($B310, "IQ_TOTAL_COMMON_EQUITY",$D310,,,,  "USD")</f>
        <v>27467.158479999998</v>
      </c>
      <c r="O310" s="1">
        <f>_xll.ciqfunctions.udf.CIQ($B310, "IQ_APIC", $D310,,,,  "USD")</f>
        <v>1576.5993000000001</v>
      </c>
      <c r="P310" s="1">
        <f>_xll.ciqfunctions.udf.CIQ($B310, "IQ_TOTAL_ASSETS", $D310,,,,  "USD")</f>
        <v>55584.063170000001</v>
      </c>
      <c r="Q310" s="1">
        <f>_xll.ciqfunctions.udf.CIQ($B310, "IQ_RE", $D310,,,,  "USD")</f>
        <v>24969.381150000001</v>
      </c>
      <c r="R310" s="1">
        <f>_xll.ciqfunctions.udf.CIQ($B310, "IQ_TOTAL_EQUITY", $D310,,,,  "USD")</f>
        <v>27467.158479999998</v>
      </c>
      <c r="S310" s="1">
        <f>_xll.ciqfunctions.udf.CIQ($B310, "IQ_TOTAL_OUTSTANDING_FILING_DATE", $D310,,,,  "USD")</f>
        <v>400.93126000000001</v>
      </c>
      <c r="T310" s="1">
        <f>_xll.ciqfunctions.udf.CIQ($B310, "IQ_TOTAL_DEBT", $D310,,,,  "USD")</f>
        <v>9581.5260799999996</v>
      </c>
      <c r="U310" s="1">
        <f>_xll.ciqfunctions.udf.CIQ($B310, "IQ_PREF_DIV_OTHER",$D310,,,,  "USD")</f>
        <v>0</v>
      </c>
      <c r="V310" s="1">
        <f>_xll.ciqfunctions.udf.CIQ($B310, "IQ_COGS",$D310,,,,  "USD")</f>
        <v>12776.93389</v>
      </c>
      <c r="W310" s="1">
        <f>_xll.ciqfunctions.udf.CIQ($B310, "IQ_AP",$D310,,,,  "USD")</f>
        <v>6710.1069299999999</v>
      </c>
      <c r="X310" s="1">
        <f>_xll.ciqfunctions.udf.CIQ($B310, "IQ_AR", $D310,,,,  "USD")</f>
        <v>1671.4682600000001</v>
      </c>
      <c r="Y310" s="1">
        <f>_xll.ciqfunctions.udf.CIQ($B310, "IQ_INVENTORY", $D310,,,,  "USD")</f>
        <v>6518.5679899999996</v>
      </c>
      <c r="Z310">
        <f>_xll.ciqfunctions.udf.CIQ($B310, "IQ_SGA", $D310,,,,  "USD")</f>
        <v>1360.4681</v>
      </c>
      <c r="AA310">
        <f>_xll.ciqfunctions.udf.CIQ($B310, "IQ_TOTAL_REV_1YR_ANN_GROWTH", $D310,,,,  "USD")</f>
        <v>4.9992999999999999</v>
      </c>
      <c r="AB310">
        <f>_xll.ciqfunctions.udf.CIQ($B310, "IQ_DA", $D310,,,,  "USD")</f>
        <v>43.030700000000003</v>
      </c>
      <c r="AC310">
        <f>_xll.ciqfunctions.udf.CIQ($B310, "IQ_NET_INTEREST_EXP",$D310,,,,  "USD")</f>
        <v>-15.7654</v>
      </c>
      <c r="AD310">
        <f>_xll.ciqfunctions.udf.CIQ($B310, "IQ_NET_WORKING_CAP",$D310,,,,  "USD")</f>
        <v>-4157.1419800000003</v>
      </c>
      <c r="AE310">
        <f>_xll.ciqfunctions.udf.CIQ($B310, "IQ_CAPEX",$D310,,,,  "USD")</f>
        <v>-464.58803</v>
      </c>
      <c r="AF310" s="1">
        <f>_xll.ciqfunctions.udf.CIQ($B310, "IQ_CEO_NAME", $D310,,,,  "USD")</f>
        <v>0</v>
      </c>
      <c r="AG310">
        <f>_xll.ciqfunctions.udf.CIQ($B310, "IQ_INC_TAX",$D310,,,,  "USD")</f>
        <v>141.97677999999999</v>
      </c>
      <c r="AH310">
        <f>_xll.ciqfunctions.udf.CIQ($B310, "IQ_EFFECT_TAX_RATE",$D310,,,,  "USD")</f>
        <v>13.8432</v>
      </c>
    </row>
    <row r="311" spans="1:34" x14ac:dyDescent="0.25">
      <c r="A311" t="str">
        <f>_xll.ciqfunctions.udf.CIQ(B311,"IQ_COMPANY_NAME",A$1)</f>
        <v>Kia Corporation</v>
      </c>
      <c r="B311" s="3" t="s">
        <v>2</v>
      </c>
      <c r="C311" s="1" t="str">
        <f>_xll.ciqfunctions.udf.CIQ($B311, "IQ_INDUSTRY",$D311,,,, "USD")</f>
        <v>Automobiles</v>
      </c>
      <c r="D311" s="2" t="str">
        <f t="shared" si="3"/>
        <v>CQ32020</v>
      </c>
      <c r="E311" s="1">
        <f>_xll.ciqfunctions.udf.CIQ($B311, "IQ_TOTAL_REV", $D311,,,, "USD")</f>
        <v>14018.893669999999</v>
      </c>
      <c r="F311" s="1">
        <f>_xll.ciqfunctions.udf.CIQ($B311, "IQ_NI",$D311,,,,  "USD")</f>
        <v>114.82126</v>
      </c>
      <c r="G311" s="1">
        <f>_xll.ciqfunctions.udf.CIQ($B311, "IQ_CASH_EQUIV", $D311,,,,  "USD")</f>
        <v>8928.3863600000004</v>
      </c>
      <c r="H311" s="1">
        <f>_xll.ciqfunctions.udf.CIQ($B311, "IQ_CASH_ST_INVEST", $D311,,,,  "USD")</f>
        <v>13728.23353</v>
      </c>
      <c r="I311" s="1">
        <f>_xll.ciqfunctions.udf.CIQ($B311, "IQ_TOTAL_CA", $D311,,,,  "USD")</f>
        <v>23247.165700000001</v>
      </c>
      <c r="J311" s="1">
        <f>_xll.ciqfunctions.udf.CIQ($B311, "IQ_TOTAL_ASSETS",$D311,,,,  "USD")</f>
        <v>53185.884290000002</v>
      </c>
      <c r="K311" s="1">
        <f>_xll.ciqfunctions.udf.CIQ($B311, "IQ_TOTAL_CL", $D311,,,,  "USD")</f>
        <v>19424.175790000001</v>
      </c>
      <c r="L311" s="1">
        <f>_xll.ciqfunctions.udf.CIQ($B311, "IQ_TOTAL_LIAB", $D311,,,,  "USD")</f>
        <v>28239.34361</v>
      </c>
      <c r="M311" s="1">
        <f>_xll.ciqfunctions.udf.CIQ($B311, "IQ_PREF_EQUITY",$D311,,,,  "USD")</f>
        <v>0</v>
      </c>
      <c r="N311" s="1">
        <f>_xll.ciqfunctions.udf.CIQ($B311, "IQ_TOTAL_COMMON_EQUITY",$D311,,,,  "USD")</f>
        <v>24946.540679999998</v>
      </c>
      <c r="O311" s="1">
        <f>_xll.ciqfunctions.udf.CIQ($B311, "IQ_APIC", $D311,,,,  "USD")</f>
        <v>1473.6825699999999</v>
      </c>
      <c r="P311" s="1">
        <f>_xll.ciqfunctions.udf.CIQ($B311, "IQ_TOTAL_ASSETS", $D311,,,,  "USD")</f>
        <v>53185.884290000002</v>
      </c>
      <c r="Q311" s="1">
        <f>_xll.ciqfunctions.udf.CIQ($B311, "IQ_RE", $D311,,,,  "USD")</f>
        <v>22474.18461</v>
      </c>
      <c r="R311" s="1">
        <f>_xll.ciqfunctions.udf.CIQ($B311, "IQ_TOTAL_EQUITY", $D311,,,,  "USD")</f>
        <v>24946.540679999998</v>
      </c>
      <c r="S311" s="1">
        <f>_xll.ciqfunctions.udf.CIQ($B311, "IQ_TOTAL_OUTSTANDING_FILING_DATE", $D311,,,,  "USD")</f>
        <v>400.93126000000001</v>
      </c>
      <c r="T311" s="1">
        <f>_xll.ciqfunctions.udf.CIQ($B311, "IQ_TOTAL_DEBT", $D311,,,,  "USD")</f>
        <v>10113.49937</v>
      </c>
      <c r="U311" s="1">
        <f>_xll.ciqfunctions.udf.CIQ($B311, "IQ_PREF_DIV_OTHER",$D311,,,,  "USD")</f>
        <v>0</v>
      </c>
      <c r="V311" s="1">
        <f>_xll.ciqfunctions.udf.CIQ($B311, "IQ_COGS",$D311,,,,  "USD")</f>
        <v>11504.81877</v>
      </c>
      <c r="W311" s="1">
        <f>_xll.ciqfunctions.udf.CIQ($B311, "IQ_AP",$D311,,,,  "USD")</f>
        <v>6512.2354500000001</v>
      </c>
      <c r="X311" s="1">
        <f>_xll.ciqfunctions.udf.CIQ($B311, "IQ_AR", $D311,,,,  "USD")</f>
        <v>1613.7746</v>
      </c>
      <c r="Y311" s="1">
        <f>_xll.ciqfunctions.udf.CIQ($B311, "IQ_INVENTORY", $D311,,,,  "USD")</f>
        <v>6376.83392</v>
      </c>
      <c r="Z311">
        <f>_xll.ciqfunctions.udf.CIQ($B311, "IQ_SGA", $D311,,,,  "USD")</f>
        <v>2099.0046600000001</v>
      </c>
      <c r="AA311">
        <f>_xll.ciqfunctions.udf.CIQ($B311, "IQ_TOTAL_REV_1YR_ANN_GROWTH", $D311,,,,  "USD")</f>
        <v>8.1661000000000001</v>
      </c>
      <c r="AB311">
        <f>_xll.ciqfunctions.udf.CIQ($B311, "IQ_DA", $D311,,,,  "USD")</f>
        <v>37.278280000000002</v>
      </c>
      <c r="AC311">
        <f>_xll.ciqfunctions.udf.CIQ($B311, "IQ_NET_INTEREST_EXP",$D311,,,,  "USD")</f>
        <v>-12.191330000000001</v>
      </c>
      <c r="AD311">
        <f>_xll.ciqfunctions.udf.CIQ($B311, "IQ_NET_WORKING_CAP",$D311,,,,  "USD")</f>
        <v>-4380.6138000000001</v>
      </c>
      <c r="AE311">
        <f>_xll.ciqfunctions.udf.CIQ($B311, "IQ_CAPEX",$D311,,,,  "USD")</f>
        <v>-278.45765</v>
      </c>
      <c r="AF311" s="1">
        <f>_xll.ciqfunctions.udf.CIQ($B311, "IQ_CEO_NAME", $D311,,,,  "USD")</f>
        <v>0</v>
      </c>
      <c r="AG311">
        <f>_xll.ciqfunctions.udf.CIQ($B311, "IQ_INC_TAX",$D311,,,,  "USD")</f>
        <v>84.377309999999994</v>
      </c>
      <c r="AH311">
        <f>_xll.ciqfunctions.udf.CIQ($B311, "IQ_EFFECT_TAX_RATE",$D311,,,,  "USD")</f>
        <v>42.3583</v>
      </c>
    </row>
    <row r="312" spans="1:34" x14ac:dyDescent="0.25">
      <c r="A312" t="str">
        <f>_xll.ciqfunctions.udf.CIQ(B312,"IQ_COMPANY_NAME",A$1)</f>
        <v>Kia Corporation</v>
      </c>
      <c r="B312" s="3" t="s">
        <v>2</v>
      </c>
      <c r="C312" s="1" t="str">
        <f>_xll.ciqfunctions.udf.CIQ($B312, "IQ_INDUSTRY",$D312,,,, "USD")</f>
        <v>Automobiles</v>
      </c>
      <c r="D312" s="2" t="str">
        <f t="shared" si="3"/>
        <v>CQ22020</v>
      </c>
      <c r="E312" s="1">
        <f>_xll.ciqfunctions.udf.CIQ($B312, "IQ_TOTAL_REV", $D312,,,, "USD")</f>
        <v>9478.37327</v>
      </c>
      <c r="F312" s="1">
        <f>_xll.ciqfunctions.udf.CIQ($B312, "IQ_NI",$D312,,,,  "USD")</f>
        <v>105.30571</v>
      </c>
      <c r="G312" s="1">
        <f>_xll.ciqfunctions.udf.CIQ($B312, "IQ_CASH_EQUIV", $D312,,,,  "USD")</f>
        <v>5579.701</v>
      </c>
      <c r="H312" s="1">
        <f>_xll.ciqfunctions.udf.CIQ($B312, "IQ_CASH_ST_INVEST", $D312,,,,  "USD")</f>
        <v>10174.202649999999</v>
      </c>
      <c r="I312" s="1">
        <f>_xll.ciqfunctions.udf.CIQ($B312, "IQ_TOTAL_CA", $D312,,,,  "USD")</f>
        <v>19842.157719999999</v>
      </c>
      <c r="J312" s="1">
        <f>_xll.ciqfunctions.udf.CIQ($B312, "IQ_TOTAL_ASSETS",$D312,,,,  "USD")</f>
        <v>48638.911419999997</v>
      </c>
      <c r="K312" s="1">
        <f>_xll.ciqfunctions.udf.CIQ($B312, "IQ_TOTAL_CL", $D312,,,,  "USD")</f>
        <v>16176.58965</v>
      </c>
      <c r="L312" s="1">
        <f>_xll.ciqfunctions.udf.CIQ($B312, "IQ_TOTAL_LIAB", $D312,,,,  "USD")</f>
        <v>24542.80963</v>
      </c>
      <c r="M312" s="1">
        <f>_xll.ciqfunctions.udf.CIQ($B312, "IQ_PREF_EQUITY",$D312,,,,  "USD")</f>
        <v>0</v>
      </c>
      <c r="N312" s="1">
        <f>_xll.ciqfunctions.udf.CIQ($B312, "IQ_TOTAL_COMMON_EQUITY",$D312,,,,  "USD")</f>
        <v>24096.1018</v>
      </c>
      <c r="O312" s="1">
        <f>_xll.ciqfunctions.udf.CIQ($B312, "IQ_APIC", $D312,,,,  "USD")</f>
        <v>1430.45902</v>
      </c>
      <c r="P312" s="1">
        <f>_xll.ciqfunctions.udf.CIQ($B312, "IQ_TOTAL_ASSETS", $D312,,,,  "USD")</f>
        <v>48638.911419999997</v>
      </c>
      <c r="Q312" s="1">
        <f>_xll.ciqfunctions.udf.CIQ($B312, "IQ_RE", $D312,,,,  "USD")</f>
        <v>21667.839329999999</v>
      </c>
      <c r="R312" s="1">
        <f>_xll.ciqfunctions.udf.CIQ($B312, "IQ_TOTAL_EQUITY", $D312,,,,  "USD")</f>
        <v>24096.1018</v>
      </c>
      <c r="S312" s="1">
        <f>_xll.ciqfunctions.udf.CIQ($B312, "IQ_TOTAL_OUTSTANDING_FILING_DATE", $D312,,,,  "USD")</f>
        <v>400.93126000000001</v>
      </c>
      <c r="T312" s="1">
        <f>_xll.ciqfunctions.udf.CIQ($B312, "IQ_TOTAL_DEBT", $D312,,,,  "USD")</f>
        <v>8748.3215600000003</v>
      </c>
      <c r="U312" s="1">
        <f>_xll.ciqfunctions.udf.CIQ($B312, "IQ_PREF_DIV_OTHER",$D312,,,,  "USD")</f>
        <v>0</v>
      </c>
      <c r="V312" s="1">
        <f>_xll.ciqfunctions.udf.CIQ($B312, "IQ_COGS",$D312,,,,  "USD")</f>
        <v>8047.1288999999997</v>
      </c>
      <c r="W312" s="1">
        <f>_xll.ciqfunctions.udf.CIQ($B312, "IQ_AP",$D312,,,,  "USD")</f>
        <v>5536.4745499999999</v>
      </c>
      <c r="X312" s="1">
        <f>_xll.ciqfunctions.udf.CIQ($B312, "IQ_AR", $D312,,,,  "USD")</f>
        <v>1204.92911</v>
      </c>
      <c r="Y312" s="1">
        <f>_xll.ciqfunctions.udf.CIQ($B312, "IQ_INVENTORY", $D312,,,,  "USD")</f>
        <v>6919.2550700000002</v>
      </c>
      <c r="Z312">
        <f>_xll.ciqfunctions.udf.CIQ($B312, "IQ_SGA", $D312,,,,  "USD")</f>
        <v>1056.77628</v>
      </c>
      <c r="AA312">
        <f>_xll.ciqfunctions.udf.CIQ($B312, "IQ_TOTAL_REV_1YR_ANN_GROWTH", $D312,,,,  "USD")</f>
        <v>-21.630199999999999</v>
      </c>
      <c r="AB312">
        <f>_xll.ciqfunctions.udf.CIQ($B312, "IQ_DA", $D312,,,,  "USD")</f>
        <v>36.787669999999999</v>
      </c>
      <c r="AC312">
        <f>_xll.ciqfunctions.udf.CIQ($B312, "IQ_NET_INTEREST_EXP",$D312,,,,  "USD")</f>
        <v>-7.4892599999999998</v>
      </c>
      <c r="AD312">
        <f>_xll.ciqfunctions.udf.CIQ($B312, "IQ_NET_WORKING_CAP",$D312,,,,  "USD")</f>
        <v>-1833.6952799999999</v>
      </c>
      <c r="AE312">
        <f>_xll.ciqfunctions.udf.CIQ($B312, "IQ_CAPEX",$D312,,,,  "USD")</f>
        <v>-458.80002999999999</v>
      </c>
      <c r="AF312" s="1">
        <f>_xll.ciqfunctions.udf.CIQ($B312, "IQ_CEO_NAME", $D312,,,,  "USD")</f>
        <v>0</v>
      </c>
      <c r="AG312">
        <f>_xll.ciqfunctions.udf.CIQ($B312, "IQ_INC_TAX",$D312,,,,  "USD")</f>
        <v>70.903289999999998</v>
      </c>
      <c r="AH312">
        <f>_xll.ciqfunctions.udf.CIQ($B312, "IQ_EFFECT_TAX_RATE",$D312,,,,  "USD")</f>
        <v>40.238100000000003</v>
      </c>
    </row>
    <row r="313" spans="1:34" x14ac:dyDescent="0.25">
      <c r="A313" t="str">
        <f>_xll.ciqfunctions.udf.CIQ(B313,"IQ_COMPANY_NAME",A$1)</f>
        <v>Kia Corporation</v>
      </c>
      <c r="B313" s="3" t="s">
        <v>2</v>
      </c>
      <c r="C313" s="1" t="str">
        <f>_xll.ciqfunctions.udf.CIQ($B313, "IQ_INDUSTRY",$D313,,,, "USD")</f>
        <v>Automobiles</v>
      </c>
      <c r="D313" s="2" t="str">
        <f t="shared" si="3"/>
        <v>CQ12020</v>
      </c>
      <c r="E313" s="1">
        <f>_xll.ciqfunctions.udf.CIQ($B313, "IQ_TOTAL_REV", $D313,,,, "USD")</f>
        <v>11981.82879</v>
      </c>
      <c r="F313" s="1">
        <f>_xll.ciqfunctions.udf.CIQ($B313, "IQ_NI",$D313,,,,  "USD")</f>
        <v>218.76961</v>
      </c>
      <c r="G313" s="1">
        <f>_xll.ciqfunctions.udf.CIQ($B313, "IQ_CASH_EQUIV", $D313,,,,  "USD")</f>
        <v>3902.8918100000001</v>
      </c>
      <c r="H313" s="1">
        <f>_xll.ciqfunctions.udf.CIQ($B313, "IQ_CASH_ST_INVEST", $D313,,,,  "USD")</f>
        <v>7484.8909899999999</v>
      </c>
      <c r="I313" s="1">
        <f>_xll.ciqfunctions.udf.CIQ($B313, "IQ_TOTAL_CA", $D313,,,,  "USD")</f>
        <v>17508.310270000002</v>
      </c>
      <c r="J313" s="1">
        <f>_xll.ciqfunctions.udf.CIQ($B313, "IQ_TOTAL_ASSETS",$D313,,,,  "USD")</f>
        <v>45804.23848</v>
      </c>
      <c r="K313" s="1">
        <f>_xll.ciqfunctions.udf.CIQ($B313, "IQ_TOTAL_CL", $D313,,,,  "USD")</f>
        <v>14432.665489999999</v>
      </c>
      <c r="L313" s="1">
        <f>_xll.ciqfunctions.udf.CIQ($B313, "IQ_TOTAL_LIAB", $D313,,,,  "USD")</f>
        <v>22161.421719999998</v>
      </c>
      <c r="M313" s="1">
        <f>_xll.ciqfunctions.udf.CIQ($B313, "IQ_PREF_EQUITY",$D313,,,,  "USD")</f>
        <v>0</v>
      </c>
      <c r="N313" s="1">
        <f>_xll.ciqfunctions.udf.CIQ($B313, "IQ_TOTAL_COMMON_EQUITY",$D313,,,,  "USD")</f>
        <v>23642.816770000001</v>
      </c>
      <c r="O313" s="1">
        <f>_xll.ciqfunctions.udf.CIQ($B313, "IQ_APIC", $D313,,,,  "USD")</f>
        <v>1411.2819099999999</v>
      </c>
      <c r="P313" s="1">
        <f>_xll.ciqfunctions.udf.CIQ($B313, "IQ_TOTAL_ASSETS", $D313,,,,  "USD")</f>
        <v>45804.23848</v>
      </c>
      <c r="Q313" s="1">
        <f>_xll.ciqfunctions.udf.CIQ($B313, "IQ_RE", $D313,,,,  "USD")</f>
        <v>21290.90425</v>
      </c>
      <c r="R313" s="1">
        <f>_xll.ciqfunctions.udf.CIQ($B313, "IQ_TOTAL_EQUITY", $D313,,,,  "USD")</f>
        <v>23642.816770000001</v>
      </c>
      <c r="S313" s="1">
        <f>_xll.ciqfunctions.udf.CIQ($B313, "IQ_TOTAL_OUTSTANDING_FILING_DATE", $D313,,,,  "USD")</f>
        <v>400.93126000000001</v>
      </c>
      <c r="T313" s="1">
        <f>_xll.ciqfunctions.udf.CIQ($B313, "IQ_TOTAL_DEBT", $D313,,,,  "USD")</f>
        <v>5908.9270999999999</v>
      </c>
      <c r="U313" s="1">
        <f>_xll.ciqfunctions.udf.CIQ($B313, "IQ_PREF_DIV_OTHER",$D313,,,,  "USD")</f>
        <v>0</v>
      </c>
      <c r="V313" s="1">
        <f>_xll.ciqfunctions.udf.CIQ($B313, "IQ_COGS",$D313,,,,  "USD")</f>
        <v>10139.519700000001</v>
      </c>
      <c r="W313" s="1">
        <f>_xll.ciqfunctions.udf.CIQ($B313, "IQ_AP",$D313,,,,  "USD")</f>
        <v>5730.9068399999996</v>
      </c>
      <c r="X313" s="1">
        <f>_xll.ciqfunctions.udf.CIQ($B313, "IQ_AR", $D313,,,,  "USD")</f>
        <v>1571.9556600000001</v>
      </c>
      <c r="Y313" s="1">
        <f>_xll.ciqfunctions.udf.CIQ($B313, "IQ_INVENTORY", $D313,,,,  "USD")</f>
        <v>6763.7316199999996</v>
      </c>
      <c r="Z313">
        <f>_xll.ciqfunctions.udf.CIQ($B313, "IQ_SGA", $D313,,,,  "USD")</f>
        <v>1245.9994799999999</v>
      </c>
      <c r="AA313">
        <f>_xll.ciqfunctions.udf.CIQ($B313, "IQ_TOTAL_REV_1YR_ANN_GROWTH", $D313,,,,  "USD")</f>
        <v>17.0563</v>
      </c>
      <c r="AB313">
        <f>_xll.ciqfunctions.udf.CIQ($B313, "IQ_DA", $D313,,,,  "USD")</f>
        <v>37.060270000000003</v>
      </c>
      <c r="AC313">
        <f>_xll.ciqfunctions.udf.CIQ($B313, "IQ_NET_INTEREST_EXP",$D313,,,,  "USD")</f>
        <v>-16.90645</v>
      </c>
      <c r="AD313">
        <f>_xll.ciqfunctions.udf.CIQ($B313, "IQ_NET_WORKING_CAP",$D313,,,,  "USD")</f>
        <v>-2069.3460399999999</v>
      </c>
      <c r="AE313">
        <f>_xll.ciqfunctions.udf.CIQ($B313, "IQ_CAPEX",$D313,,,,  "USD")</f>
        <v>-231.78545</v>
      </c>
      <c r="AF313" s="1">
        <f>_xll.ciqfunctions.udf.CIQ($B313, "IQ_CEO_NAME", $D313,,,,  "USD")</f>
        <v>0</v>
      </c>
      <c r="AG313">
        <f>_xll.ciqfunctions.udf.CIQ($B313, "IQ_INC_TAX",$D313,,,,  "USD")</f>
        <v>13.14498</v>
      </c>
      <c r="AH313">
        <f>_xll.ciqfunctions.udf.CIQ($B313, "IQ_EFFECT_TAX_RATE",$D313,,,,  "USD")</f>
        <v>5.6680000000000001</v>
      </c>
    </row>
    <row r="314" spans="1:34" x14ac:dyDescent="0.25">
      <c r="A314" t="str">
        <f>_xll.ciqfunctions.udf.CIQ(B314,"IQ_COMPANY_NAME",A$1)</f>
        <v>Kia Corporation</v>
      </c>
      <c r="B314" s="3" t="s">
        <v>2</v>
      </c>
      <c r="C314" s="1" t="str">
        <f>_xll.ciqfunctions.udf.CIQ($B314, "IQ_INDUSTRY",$D314,,,, "USD")</f>
        <v>Automobiles</v>
      </c>
      <c r="D314" s="2" t="str">
        <f t="shared" si="3"/>
        <v>CQ42019</v>
      </c>
      <c r="E314" s="1">
        <f>_xll.ciqfunctions.udf.CIQ($B314, "IQ_TOTAL_REV", $D314,,,, "USD")</f>
        <v>13950.23582</v>
      </c>
      <c r="F314" s="1">
        <f>_xll.ciqfunctions.udf.CIQ($B314, "IQ_NI",$D314,,,,  "USD")</f>
        <v>300.00855000000001</v>
      </c>
      <c r="G314" s="1">
        <f>_xll.ciqfunctions.udf.CIQ($B314, "IQ_CASH_EQUIV", $D314,,,,  "USD")</f>
        <v>3697.4892300000001</v>
      </c>
      <c r="H314" s="1">
        <f>_xll.ciqfunctions.udf.CIQ($B314, "IQ_CASH_ST_INVEST", $D314,,,,  "USD")</f>
        <v>7902.0662400000001</v>
      </c>
      <c r="I314" s="1">
        <f>_xll.ciqfunctions.udf.CIQ($B314, "IQ_TOTAL_CA", $D314,,,,  "USD")</f>
        <v>18670.9349</v>
      </c>
      <c r="J314" s="1">
        <f>_xll.ciqfunctions.udf.CIQ($B314, "IQ_TOTAL_ASSETS",$D314,,,,  "USD")</f>
        <v>47938.723169999997</v>
      </c>
      <c r="K314" s="1">
        <f>_xll.ciqfunctions.udf.CIQ($B314, "IQ_TOTAL_CL", $D314,,,,  "USD")</f>
        <v>14964.737059999999</v>
      </c>
      <c r="L314" s="1">
        <f>_xll.ciqfunctions.udf.CIQ($B314, "IQ_TOTAL_LIAB", $D314,,,,  "USD")</f>
        <v>22838.35266</v>
      </c>
      <c r="M314" s="1">
        <f>_xll.ciqfunctions.udf.CIQ($B314, "IQ_PREF_EQUITY",$D314,,,,  "USD")</f>
        <v>0</v>
      </c>
      <c r="N314" s="1">
        <f>_xll.ciqfunctions.udf.CIQ($B314, "IQ_TOTAL_COMMON_EQUITY",$D314,,,,  "USD")</f>
        <v>25100.370510000001</v>
      </c>
      <c r="O314" s="1">
        <f>_xll.ciqfunctions.udf.CIQ($B314, "IQ_APIC", $D314,,,,  "USD")</f>
        <v>1486.1664800000001</v>
      </c>
      <c r="P314" s="1">
        <f>_xll.ciqfunctions.udf.CIQ($B314, "IQ_TOTAL_ASSETS", $D314,,,,  "USD")</f>
        <v>47938.723169999997</v>
      </c>
      <c r="Q314" s="1">
        <f>_xll.ciqfunctions.udf.CIQ($B314, "IQ_RE", $D314,,,,  "USD")</f>
        <v>22569.45134</v>
      </c>
      <c r="R314" s="1">
        <f>_xll.ciqfunctions.udf.CIQ($B314, "IQ_TOTAL_EQUITY", $D314,,,,  "USD")</f>
        <v>25100.370510000001</v>
      </c>
      <c r="S314" s="1">
        <f>_xll.ciqfunctions.udf.CIQ($B314, "IQ_TOTAL_OUTSTANDING_FILING_DATE", $D314,,,,  "USD")</f>
        <v>400.93126000000001</v>
      </c>
      <c r="T314" s="1">
        <f>_xll.ciqfunctions.udf.CIQ($B314, "IQ_TOTAL_DEBT", $D314,,,,  "USD")</f>
        <v>5802.9522999999999</v>
      </c>
      <c r="U314" s="1">
        <f>_xll.ciqfunctions.udf.CIQ($B314, "IQ_PREF_DIV_OTHER",$D314,,,,  "USD")</f>
        <v>0</v>
      </c>
      <c r="V314" s="1">
        <f>_xll.ciqfunctions.udf.CIQ($B314, "IQ_COGS",$D314,,,,  "USD")</f>
        <v>11865.34719</v>
      </c>
      <c r="W314" s="1">
        <f>_xll.ciqfunctions.udf.CIQ($B314, "IQ_AP",$D314,,,,  "USD")</f>
        <v>5861.2490100000005</v>
      </c>
      <c r="X314" s="1">
        <f>_xll.ciqfunctions.udf.CIQ($B314, "IQ_AR", $D314,,,,  "USD")</f>
        <v>1866.3601799999999</v>
      </c>
      <c r="Y314" s="1">
        <f>_xll.ciqfunctions.udf.CIQ($B314, "IQ_INVENTORY", $D314,,,,  "USD")</f>
        <v>7023.6016399999999</v>
      </c>
      <c r="Z314">
        <f>_xll.ciqfunctions.udf.CIQ($B314, "IQ_SGA", $D314,,,,  "USD")</f>
        <v>1298.1935000000001</v>
      </c>
      <c r="AA314">
        <f>_xll.ciqfunctions.udf.CIQ($B314, "IQ_TOTAL_REV_1YR_ANN_GROWTH", $D314,,,,  "USD")</f>
        <v>19.536799999999999</v>
      </c>
      <c r="AB314">
        <f>_xll.ciqfunctions.udf.CIQ($B314, "IQ_DA", $D314,,,,  "USD")</f>
        <v>38.019370000000002</v>
      </c>
      <c r="AC314">
        <f>_xll.ciqfunctions.udf.CIQ($B314, "IQ_NET_INTEREST_EXP",$D314,,,,  "USD")</f>
        <v>1.87442</v>
      </c>
      <c r="AD314">
        <f>_xll.ciqfunctions.udf.CIQ($B314, "IQ_NET_WORKING_CAP",$D314,,,,  "USD")</f>
        <v>-1995.0723700000001</v>
      </c>
      <c r="AE314">
        <f>_xll.ciqfunctions.udf.CIQ($B314, "IQ_CAPEX",$D314,,,,  "USD")</f>
        <v>-113.32619</v>
      </c>
      <c r="AF314" s="1">
        <f>_xll.ciqfunctions.udf.CIQ($B314, "IQ_CEO_NAME", $D314,,,,  "USD")</f>
        <v>0</v>
      </c>
      <c r="AG314">
        <f>_xll.ciqfunctions.udf.CIQ($B314, "IQ_INC_TAX",$D314,,,,  "USD")</f>
        <v>119.96548</v>
      </c>
      <c r="AH314">
        <f>_xll.ciqfunctions.udf.CIQ($B314, "IQ_EFFECT_TAX_RATE",$D314,,,,  "USD")</f>
        <v>28.564900000000002</v>
      </c>
    </row>
    <row r="315" spans="1:34" x14ac:dyDescent="0.25">
      <c r="A315" t="str">
        <f>_xll.ciqfunctions.udf.CIQ(B315,"IQ_COMPANY_NAME",A$1)</f>
        <v>Kia Corporation</v>
      </c>
      <c r="B315" s="3" t="s">
        <v>2</v>
      </c>
      <c r="C315" s="1" t="str">
        <f>_xll.ciqfunctions.udf.CIQ($B315, "IQ_INDUSTRY",$D315,,,, "USD")</f>
        <v>Automobiles</v>
      </c>
      <c r="D315" s="2" t="str">
        <f t="shared" si="3"/>
        <v>CQ32019</v>
      </c>
      <c r="E315" s="1">
        <f>_xll.ciqfunctions.udf.CIQ($B315, "IQ_TOTAL_REV", $D315,,,, "USD")</f>
        <v>12588.147790000001</v>
      </c>
      <c r="F315" s="1">
        <f>_xll.ciqfunctions.udf.CIQ($B315, "IQ_NI",$D315,,,,  "USD")</f>
        <v>271.79547000000002</v>
      </c>
      <c r="G315" s="1">
        <f>_xll.ciqfunctions.udf.CIQ($B315, "IQ_CASH_EQUIV", $D315,,,,  "USD")</f>
        <v>3563.9932399999998</v>
      </c>
      <c r="H315" s="1">
        <f>_xll.ciqfunctions.udf.CIQ($B315, "IQ_CASH_ST_INVEST", $D315,,,,  "USD")</f>
        <v>7538.0138500000003</v>
      </c>
      <c r="I315" s="1">
        <f>_xll.ciqfunctions.udf.CIQ($B315, "IQ_TOTAL_CA", $D315,,,,  "USD")</f>
        <v>18243.201089999999</v>
      </c>
      <c r="J315" s="1">
        <f>_xll.ciqfunctions.udf.CIQ($B315, "IQ_TOTAL_ASSETS",$D315,,,,  "USD")</f>
        <v>46238.884559999999</v>
      </c>
      <c r="K315" s="1">
        <f>_xll.ciqfunctions.udf.CIQ($B315, "IQ_TOTAL_CL", $D315,,,,  "USD")</f>
        <v>14802.570449999999</v>
      </c>
      <c r="L315" s="1">
        <f>_xll.ciqfunctions.udf.CIQ($B315, "IQ_TOTAL_LIAB", $D315,,,,  "USD")</f>
        <v>22266.038339999999</v>
      </c>
      <c r="M315" s="1">
        <f>_xll.ciqfunctions.udf.CIQ($B315, "IQ_PREF_EQUITY",$D315,,,,  "USD")</f>
        <v>0</v>
      </c>
      <c r="N315" s="1">
        <f>_xll.ciqfunctions.udf.CIQ($B315, "IQ_TOTAL_COMMON_EQUITY",$D315,,,,  "USD")</f>
        <v>23972.846219999999</v>
      </c>
      <c r="O315" s="1">
        <f>_xll.ciqfunctions.udf.CIQ($B315, "IQ_APIC", $D315,,,,  "USD")</f>
        <v>1431.3426400000001</v>
      </c>
      <c r="P315" s="1">
        <f>_xll.ciqfunctions.udf.CIQ($B315, "IQ_TOTAL_ASSETS", $D315,,,,  "USD")</f>
        <v>46238.884559999999</v>
      </c>
      <c r="Q315" s="1">
        <f>_xll.ciqfunctions.udf.CIQ($B315, "IQ_RE", $D315,,,,  "USD")</f>
        <v>21414.39546</v>
      </c>
      <c r="R315" s="1">
        <f>_xll.ciqfunctions.udf.CIQ($B315, "IQ_TOTAL_EQUITY", $D315,,,,  "USD")</f>
        <v>23972.846219999999</v>
      </c>
      <c r="S315" s="1">
        <f>_xll.ciqfunctions.udf.CIQ($B315, "IQ_TOTAL_OUTSTANDING_FILING_DATE", $D315,,,,  "USD")</f>
        <v>400.93126000000001</v>
      </c>
      <c r="T315" s="1">
        <f>_xll.ciqfunctions.udf.CIQ($B315, "IQ_TOTAL_DEBT", $D315,,,,  "USD")</f>
        <v>5622.3681699999997</v>
      </c>
      <c r="U315" s="1">
        <f>_xll.ciqfunctions.udf.CIQ($B315, "IQ_PREF_DIV_OTHER",$D315,,,,  "USD")</f>
        <v>0</v>
      </c>
      <c r="V315" s="1">
        <f>_xll.ciqfunctions.udf.CIQ($B315, "IQ_COGS",$D315,,,,  "USD")</f>
        <v>10605.44002</v>
      </c>
      <c r="W315" s="1">
        <f>_xll.ciqfunctions.udf.CIQ($B315, "IQ_AP",$D315,,,,  "USD")</f>
        <v>5616.6061399999999</v>
      </c>
      <c r="X315" s="1">
        <f>_xll.ciqfunctions.udf.CIQ($B315, "IQ_AR", $D315,,,,  "USD")</f>
        <v>1857.3330100000001</v>
      </c>
      <c r="Y315" s="1">
        <f>_xll.ciqfunctions.udf.CIQ($B315, "IQ_INVENTORY", $D315,,,,  "USD")</f>
        <v>7148.2265600000001</v>
      </c>
      <c r="Z315">
        <f>_xll.ciqfunctions.udf.CIQ($B315, "IQ_SGA", $D315,,,,  "USD")</f>
        <v>1511.8541700000001</v>
      </c>
      <c r="AA315">
        <f>_xll.ciqfunctions.udf.CIQ($B315, "IQ_TOTAL_REV_1YR_ANN_GROWTH", $D315,,,,  "USD")</f>
        <v>7.2133000000000003</v>
      </c>
      <c r="AB315">
        <f>_xll.ciqfunctions.udf.CIQ($B315, "IQ_DA", $D315,,,,  "USD")</f>
        <v>36.883809999999997</v>
      </c>
      <c r="AC315">
        <f>_xll.ciqfunctions.udf.CIQ($B315, "IQ_NET_INTEREST_EXP",$D315,,,,  "USD")</f>
        <v>-6.1866500000000002</v>
      </c>
      <c r="AD315">
        <f>_xll.ciqfunctions.udf.CIQ($B315, "IQ_NET_WORKING_CAP",$D315,,,,  "USD")</f>
        <v>-2242.9424800000002</v>
      </c>
      <c r="AE315">
        <f>_xll.ciqfunctions.udf.CIQ($B315, "IQ_CAPEX",$D315,,,,  "USD")</f>
        <v>-542.59069999999997</v>
      </c>
      <c r="AF315" s="1">
        <f>_xll.ciqfunctions.udf.CIQ($B315, "IQ_CEO_NAME", $D315,,,,  "USD")</f>
        <v>0</v>
      </c>
      <c r="AG315">
        <f>_xll.ciqfunctions.udf.CIQ($B315, "IQ_INC_TAX",$D315,,,,  "USD")</f>
        <v>100.18185</v>
      </c>
      <c r="AH315">
        <f>_xll.ciqfunctions.udf.CIQ($B315, "IQ_EFFECT_TAX_RATE",$D315,,,,  "USD")</f>
        <v>26.932200000000002</v>
      </c>
    </row>
    <row r="316" spans="1:34" x14ac:dyDescent="0.25">
      <c r="A316" t="str">
        <f>_xll.ciqfunctions.udf.CIQ(B316,"IQ_COMPANY_NAME",A$1)</f>
        <v>Kia Corporation</v>
      </c>
      <c r="B316" s="3" t="s">
        <v>2</v>
      </c>
      <c r="C316" s="1" t="str">
        <f>_xll.ciqfunctions.udf.CIQ($B316, "IQ_INDUSTRY",$D316,,,, "USD")</f>
        <v>Automobiles</v>
      </c>
      <c r="D316" s="2" t="str">
        <f t="shared" si="3"/>
        <v>CQ22019</v>
      </c>
      <c r="E316" s="1">
        <f>_xll.ciqfunctions.udf.CIQ($B316, "IQ_TOTAL_REV", $D316,,,, "USD")</f>
        <v>12536.432790000001</v>
      </c>
      <c r="F316" s="1">
        <f>_xll.ciqfunctions.udf.CIQ($B316, "IQ_NI",$D316,,,,  "USD")</f>
        <v>436.75391000000002</v>
      </c>
      <c r="G316" s="1">
        <f>_xll.ciqfunctions.udf.CIQ($B316, "IQ_CASH_EQUIV", $D316,,,,  "USD")</f>
        <v>2899.3069700000001</v>
      </c>
      <c r="H316" s="1">
        <f>_xll.ciqfunctions.udf.CIQ($B316, "IQ_CASH_ST_INVEST", $D316,,,,  "USD")</f>
        <v>6838.30195</v>
      </c>
      <c r="I316" s="1">
        <f>_xll.ciqfunctions.udf.CIQ($B316, "IQ_TOTAL_CA", $D316,,,,  "USD")</f>
        <v>18423.363850000002</v>
      </c>
      <c r="J316" s="1">
        <f>_xll.ciqfunctions.udf.CIQ($B316, "IQ_TOTAL_ASSETS",$D316,,,,  "USD")</f>
        <v>47094.598969999999</v>
      </c>
      <c r="K316" s="1">
        <f>_xll.ciqfunctions.udf.CIQ($B316, "IQ_TOTAL_CL", $D316,,,,  "USD")</f>
        <v>14620.020850000001</v>
      </c>
      <c r="L316" s="1">
        <f>_xll.ciqfunctions.udf.CIQ($B316, "IQ_TOTAL_LIAB", $D316,,,,  "USD")</f>
        <v>22586.761750000001</v>
      </c>
      <c r="M316" s="1">
        <f>_xll.ciqfunctions.udf.CIQ($B316, "IQ_PREF_EQUITY",$D316,,,,  "USD")</f>
        <v>0</v>
      </c>
      <c r="N316" s="1">
        <f>_xll.ciqfunctions.udf.CIQ($B316, "IQ_TOTAL_COMMON_EQUITY",$D316,,,,  "USD")</f>
        <v>24507.837220000001</v>
      </c>
      <c r="O316" s="1">
        <f>_xll.ciqfunctions.udf.CIQ($B316, "IQ_APIC", $D316,,,,  "USD")</f>
        <v>1482.73838</v>
      </c>
      <c r="P316" s="1">
        <f>_xll.ciqfunctions.udf.CIQ($B316, "IQ_TOTAL_ASSETS", $D316,,,,  "USD")</f>
        <v>47094.598969999999</v>
      </c>
      <c r="Q316" s="1">
        <f>_xll.ciqfunctions.udf.CIQ($B316, "IQ_RE", $D316,,,,  "USD")</f>
        <v>21929.560290000001</v>
      </c>
      <c r="R316" s="1">
        <f>_xll.ciqfunctions.udf.CIQ($B316, "IQ_TOTAL_EQUITY", $D316,,,,  "USD")</f>
        <v>24507.837220000001</v>
      </c>
      <c r="S316" s="1">
        <f>_xll.ciqfunctions.udf.CIQ($B316, "IQ_TOTAL_OUTSTANDING_FILING_DATE", $D316,,,,  "USD")</f>
        <v>400.93126000000001</v>
      </c>
      <c r="T316" s="1">
        <f>_xll.ciqfunctions.udf.CIQ($B316, "IQ_TOTAL_DEBT", $D316,,,,  "USD")</f>
        <v>5859.4931800000004</v>
      </c>
      <c r="U316" s="1">
        <f>_xll.ciqfunctions.udf.CIQ($B316, "IQ_PREF_DIV_OTHER",$D316,,,,  "USD")</f>
        <v>0</v>
      </c>
      <c r="V316" s="1">
        <f>_xll.ciqfunctions.udf.CIQ($B316, "IQ_COGS",$D316,,,,  "USD")</f>
        <v>10530.73459</v>
      </c>
      <c r="W316" s="1">
        <f>_xll.ciqfunctions.udf.CIQ($B316, "IQ_AP",$D316,,,,  "USD")</f>
        <v>6031.6595799999996</v>
      </c>
      <c r="X316" s="1">
        <f>_xll.ciqfunctions.udf.CIQ($B316, "IQ_AR", $D316,,,,  "USD")</f>
        <v>2413.0897</v>
      </c>
      <c r="Y316" s="1">
        <f>_xll.ciqfunctions.udf.CIQ($B316, "IQ_INVENTORY", $D316,,,,  "USD")</f>
        <v>7487.88303</v>
      </c>
      <c r="Z316">
        <f>_xll.ciqfunctions.udf.CIQ($B316, "IQ_SGA", $D316,,,,  "USD")</f>
        <v>1309.7631100000001</v>
      </c>
      <c r="AA316">
        <f>_xll.ciqfunctions.udf.CIQ($B316, "IQ_TOTAL_REV_1YR_ANN_GROWTH", $D316,,,,  "USD")</f>
        <v>3.1758000000000002</v>
      </c>
      <c r="AB316">
        <f>_xll.ciqfunctions.udf.CIQ($B316, "IQ_DA", $D316,,,,  "USD")</f>
        <v>39.981520000000003</v>
      </c>
      <c r="AC316">
        <f>_xll.ciqfunctions.udf.CIQ($B316, "IQ_NET_INTEREST_EXP",$D316,,,,  "USD")</f>
        <v>9.0359200000000008</v>
      </c>
      <c r="AD316">
        <f>_xll.ciqfunctions.udf.CIQ($B316, "IQ_NET_WORKING_CAP",$D316,,,,  "USD")</f>
        <v>-1025.26304</v>
      </c>
      <c r="AE316">
        <f>_xll.ciqfunctions.udf.CIQ($B316, "IQ_CAPEX",$D316,,,,  "USD")</f>
        <v>-495.59453999999999</v>
      </c>
      <c r="AF316" s="1">
        <f>_xll.ciqfunctions.udf.CIQ($B316, "IQ_CEO_NAME", $D316,,,,  "USD")</f>
        <v>0</v>
      </c>
      <c r="AG316">
        <f>_xll.ciqfunctions.udf.CIQ($B316, "IQ_INC_TAX",$D316,,,,  "USD")</f>
        <v>129.88786999999999</v>
      </c>
      <c r="AH316">
        <f>_xll.ciqfunctions.udf.CIQ($B316, "IQ_EFFECT_TAX_RATE",$D316,,,,  "USD")</f>
        <v>22.9223</v>
      </c>
    </row>
    <row r="317" spans="1:34" x14ac:dyDescent="0.25">
      <c r="A317" t="str">
        <f>_xll.ciqfunctions.udf.CIQ(B317,"IQ_COMPANY_NAME",A$1)</f>
        <v>Kia Corporation</v>
      </c>
      <c r="B317" s="3" t="s">
        <v>2</v>
      </c>
      <c r="C317" s="1" t="str">
        <f>_xll.ciqfunctions.udf.CIQ($B317, "IQ_INDUSTRY",$D317,,,, "USD")</f>
        <v>Automobiles</v>
      </c>
      <c r="D317" s="2" t="str">
        <f t="shared" si="3"/>
        <v>CQ12019</v>
      </c>
      <c r="E317" s="1">
        <f>_xll.ciqfunctions.udf.CIQ($B317, "IQ_TOTAL_REV", $D317,,,, "USD")</f>
        <v>10942.39162</v>
      </c>
      <c r="F317" s="1">
        <f>_xll.ciqfunctions.udf.CIQ($B317, "IQ_NI",$D317,,,,  "USD")</f>
        <v>570.76103999999998</v>
      </c>
      <c r="G317" s="1">
        <f>_xll.ciqfunctions.udf.CIQ($B317, "IQ_CASH_EQUIV", $D317,,,,  "USD")</f>
        <v>2319.0851600000001</v>
      </c>
      <c r="H317" s="1">
        <f>_xll.ciqfunctions.udf.CIQ($B317, "IQ_CASH_ST_INVEST", $D317,,,,  "USD")</f>
        <v>6808.2060799999999</v>
      </c>
      <c r="I317" s="1">
        <f>_xll.ciqfunctions.udf.CIQ($B317, "IQ_TOTAL_CA", $D317,,,,  "USD")</f>
        <v>18227.893789999998</v>
      </c>
      <c r="J317" s="1">
        <f>_xll.ciqfunctions.udf.CIQ($B317, "IQ_TOTAL_ASSETS",$D317,,,,  "USD")</f>
        <v>46708.696029999999</v>
      </c>
      <c r="K317" s="1">
        <f>_xll.ciqfunctions.udf.CIQ($B317, "IQ_TOTAL_CL", $D317,,,,  "USD")</f>
        <v>14418.011259999999</v>
      </c>
      <c r="L317" s="1">
        <f>_xll.ciqfunctions.udf.CIQ($B317, "IQ_TOTAL_LIAB", $D317,,,,  "USD")</f>
        <v>22388.74165</v>
      </c>
      <c r="M317" s="1">
        <f>_xll.ciqfunctions.udf.CIQ($B317, "IQ_PREF_EQUITY",$D317,,,,  "USD")</f>
        <v>0</v>
      </c>
      <c r="N317" s="1">
        <f>_xll.ciqfunctions.udf.CIQ($B317, "IQ_TOTAL_COMMON_EQUITY",$D317,,,,  "USD")</f>
        <v>24319.954379999999</v>
      </c>
      <c r="O317" s="1">
        <f>_xll.ciqfunctions.udf.CIQ($B317, "IQ_APIC", $D317,,,,  "USD")</f>
        <v>1508.68246</v>
      </c>
      <c r="P317" s="1">
        <f>_xll.ciqfunctions.udf.CIQ($B317, "IQ_TOTAL_ASSETS", $D317,,,,  "USD")</f>
        <v>46708.696029999999</v>
      </c>
      <c r="Q317" s="1">
        <f>_xll.ciqfunctions.udf.CIQ($B317, "IQ_RE", $D317,,,,  "USD")</f>
        <v>21943.007369999999</v>
      </c>
      <c r="R317" s="1">
        <f>_xll.ciqfunctions.udf.CIQ($B317, "IQ_TOTAL_EQUITY", $D317,,,,  "USD")</f>
        <v>24319.954379999999</v>
      </c>
      <c r="S317" s="1">
        <f>_xll.ciqfunctions.udf.CIQ($B317, "IQ_TOTAL_OUTSTANDING_FILING_DATE", $D317,,,,  "USD")</f>
        <v>400.93126000000001</v>
      </c>
      <c r="T317" s="1">
        <f>_xll.ciqfunctions.udf.CIQ($B317, "IQ_TOTAL_DEBT", $D317,,,,  "USD")</f>
        <v>6081.5757400000002</v>
      </c>
      <c r="U317" s="1">
        <f>_xll.ciqfunctions.udf.CIQ($B317, "IQ_PREF_DIV_OTHER",$D317,,,,  "USD")</f>
        <v>0</v>
      </c>
      <c r="V317" s="1">
        <f>_xll.ciqfunctions.udf.CIQ($B317, "IQ_COGS",$D317,,,,  "USD")</f>
        <v>9003.4014299999999</v>
      </c>
      <c r="W317" s="1">
        <f>_xll.ciqfunctions.udf.CIQ($B317, "IQ_AP",$D317,,,,  "USD")</f>
        <v>6034.3965799999996</v>
      </c>
      <c r="X317" s="1">
        <f>_xll.ciqfunctions.udf.CIQ($B317, "IQ_AR", $D317,,,,  "USD")</f>
        <v>2112.30053</v>
      </c>
      <c r="Y317" s="1">
        <f>_xll.ciqfunctions.udf.CIQ($B317, "IQ_INVENTORY", $D317,,,,  "USD")</f>
        <v>7400.2498500000002</v>
      </c>
      <c r="Z317">
        <f>_xll.ciqfunctions.udf.CIQ($B317, "IQ_SGA", $D317,,,,  "USD")</f>
        <v>1178.56285</v>
      </c>
      <c r="AA317">
        <f>_xll.ciqfunctions.udf.CIQ($B317, "IQ_TOTAL_REV_1YR_ANN_GROWTH", $D317,,,,  "USD")</f>
        <v>-0.93820000000000003</v>
      </c>
      <c r="AB317">
        <f>_xll.ciqfunctions.udf.CIQ($B317, "IQ_DA", $D317,,,,  "USD")</f>
        <v>39.005139999999997</v>
      </c>
      <c r="AC317">
        <f>_xll.ciqfunctions.udf.CIQ($B317, "IQ_NET_INTEREST_EXP",$D317,,,,  "USD")</f>
        <v>-0.8327</v>
      </c>
      <c r="AD317">
        <f>_xll.ciqfunctions.udf.CIQ($B317, "IQ_NET_WORKING_CAP",$D317,,,,  "USD")</f>
        <v>-927.82698000000005</v>
      </c>
      <c r="AE317">
        <f>_xll.ciqfunctions.udf.CIQ($B317, "IQ_CAPEX",$D317,,,,  "USD")</f>
        <v>-335.68473999999998</v>
      </c>
      <c r="AF317" s="1">
        <f>_xll.ciqfunctions.udf.CIQ($B317, "IQ_CEO_NAME", $D317,,,,  "USD")</f>
        <v>0</v>
      </c>
      <c r="AG317">
        <f>_xll.ciqfunctions.udf.CIQ($B317, "IQ_INC_TAX",$D317,,,,  "USD")</f>
        <v>259.88416000000001</v>
      </c>
      <c r="AH317">
        <f>_xll.ciqfunctions.udf.CIQ($B317, "IQ_EFFECT_TAX_RATE",$D317,,,,  "USD")</f>
        <v>31.286999999999999</v>
      </c>
    </row>
    <row r="318" spans="1:34" x14ac:dyDescent="0.25">
      <c r="A318" t="str">
        <f>_xll.ciqfunctions.udf.CIQ(B318,"IQ_COMPANY_NAME",A$1)</f>
        <v>Kia Corporation</v>
      </c>
      <c r="B318" s="3" t="s">
        <v>2</v>
      </c>
      <c r="C318" s="1" t="str">
        <f>_xll.ciqfunctions.udf.CIQ($B318, "IQ_INDUSTRY",$D318,,,, "USD")</f>
        <v>Automobiles</v>
      </c>
      <c r="D318" s="2" t="str">
        <f t="shared" si="3"/>
        <v>CQ42018</v>
      </c>
      <c r="E318" s="1">
        <f>_xll.ciqfunctions.udf.CIQ($B318, "IQ_TOTAL_REV", $D318,,,, "USD")</f>
        <v>12102.56597</v>
      </c>
      <c r="F318" s="1">
        <f>_xll.ciqfunctions.udf.CIQ($B318, "IQ_NI",$D318,,,,  "USD")</f>
        <v>84.749170000000007</v>
      </c>
      <c r="G318" s="1">
        <f>_xll.ciqfunctions.udf.CIQ($B318, "IQ_CASH_EQUIV", $D318,,,,  "USD")</f>
        <v>2059.4290900000001</v>
      </c>
      <c r="H318" s="1">
        <f>_xll.ciqfunctions.udf.CIQ($B318, "IQ_CASH_ST_INVEST", $D318,,,,  "USD")</f>
        <v>7645.9372300000005</v>
      </c>
      <c r="I318" s="1">
        <f>_xll.ciqfunctions.udf.CIQ($B318, "IQ_TOTAL_CA", $D318,,,,  "USD")</f>
        <v>17706.530210000001</v>
      </c>
      <c r="J318" s="1">
        <f>_xll.ciqfunctions.udf.CIQ($B318, "IQ_TOTAL_ASSETS",$D318,,,,  "USD")</f>
        <v>46518.405460000002</v>
      </c>
      <c r="K318" s="1">
        <f>_xll.ciqfunctions.udf.CIQ($B318, "IQ_TOTAL_CL", $D318,,,,  "USD")</f>
        <v>13325.61584</v>
      </c>
      <c r="L318" s="1">
        <f>_xll.ciqfunctions.udf.CIQ($B318, "IQ_TOTAL_LIAB", $D318,,,,  "USD")</f>
        <v>22046.391810000001</v>
      </c>
      <c r="M318" s="1">
        <f>_xll.ciqfunctions.udf.CIQ($B318, "IQ_PREF_EQUITY",$D318,,,,  "USD")</f>
        <v>0</v>
      </c>
      <c r="N318" s="1">
        <f>_xll.ciqfunctions.udf.CIQ($B318, "IQ_TOTAL_COMMON_EQUITY",$D318,,,,  "USD")</f>
        <v>24472.013650000001</v>
      </c>
      <c r="O318" s="1">
        <f>_xll.ciqfunctions.udf.CIQ($B318, "IQ_APIC", $D318,,,,  "USD")</f>
        <v>1541.2219399999999</v>
      </c>
      <c r="P318" s="1">
        <f>_xll.ciqfunctions.udf.CIQ($B318, "IQ_TOTAL_ASSETS", $D318,,,,  "USD")</f>
        <v>46518.405460000002</v>
      </c>
      <c r="Q318" s="1">
        <f>_xll.ciqfunctions.udf.CIQ($B318, "IQ_RE", $D318,,,,  "USD")</f>
        <v>22197.786400000001</v>
      </c>
      <c r="R318" s="1">
        <f>_xll.ciqfunctions.udf.CIQ($B318, "IQ_TOTAL_EQUITY", $D318,,,,  "USD")</f>
        <v>24472.013650000001</v>
      </c>
      <c r="S318" s="1">
        <f>_xll.ciqfunctions.udf.CIQ($B318, "IQ_TOTAL_OUTSTANDING_FILING_DATE", $D318,,,,  "USD")</f>
        <v>400.93126000000001</v>
      </c>
      <c r="T318" s="1">
        <f>_xll.ciqfunctions.udf.CIQ($B318, "IQ_TOTAL_DEBT", $D318,,,,  "USD")</f>
        <v>6003.7864600000003</v>
      </c>
      <c r="U318" s="1">
        <f>_xll.ciqfunctions.udf.CIQ($B318, "IQ_PREF_DIV_OTHER",$D318,,,,  "USD")</f>
        <v>0</v>
      </c>
      <c r="V318" s="1">
        <f>_xll.ciqfunctions.udf.CIQ($B318, "IQ_COGS",$D318,,,,  "USD")</f>
        <v>10435.810659999999</v>
      </c>
      <c r="W318" s="1">
        <f>_xll.ciqfunctions.udf.CIQ($B318, "IQ_AP",$D318,,,,  "USD")</f>
        <v>5609.6503000000002</v>
      </c>
      <c r="X318" s="1">
        <f>_xll.ciqfunctions.udf.CIQ($B318, "IQ_AR", $D318,,,,  "USD")</f>
        <v>1840.7800500000001</v>
      </c>
      <c r="Y318" s="1">
        <f>_xll.ciqfunctions.udf.CIQ($B318, "IQ_INVENTORY", $D318,,,,  "USD")</f>
        <v>6498.0448100000003</v>
      </c>
      <c r="Z318">
        <f>_xll.ciqfunctions.udf.CIQ($B318, "IQ_SGA", $D318,,,,  "USD")</f>
        <v>1038.95192</v>
      </c>
      <c r="AA318">
        <f>_xll.ciqfunctions.udf.CIQ($B318, "IQ_TOTAL_REV_1YR_ANN_GROWTH", $D318,,,,  "USD")</f>
        <v>3.5948000000000002</v>
      </c>
      <c r="AB318">
        <f>_xll.ciqfunctions.udf.CIQ($B318, "IQ_DA", $D318,,,,  "USD")</f>
        <v>28.494050000000001</v>
      </c>
      <c r="AC318">
        <f>_xll.ciqfunctions.udf.CIQ($B318, "IQ_NET_INTEREST_EXP",$D318,,,,  "USD")</f>
        <v>11.140359999999999</v>
      </c>
      <c r="AD318">
        <f>_xll.ciqfunctions.udf.CIQ($B318, "IQ_NET_WORKING_CAP",$D318,,,,  "USD")</f>
        <v>-1223.1953800000001</v>
      </c>
      <c r="AE318">
        <f>_xll.ciqfunctions.udf.CIQ($B318, "IQ_CAPEX",$D318,,,,  "USD")</f>
        <v>-816.78704000000005</v>
      </c>
      <c r="AF318" s="1">
        <f>_xll.ciqfunctions.udf.CIQ($B318, "IQ_CEO_NAME", $D318,,,,  "USD")</f>
        <v>0</v>
      </c>
      <c r="AG318">
        <f>_xll.ciqfunctions.udf.CIQ($B318, "IQ_INC_TAX",$D318,,,,  "USD")</f>
        <v>89.602530000000002</v>
      </c>
      <c r="AH318">
        <f>_xll.ciqfunctions.udf.CIQ($B318, "IQ_EFFECT_TAX_RATE",$D318,,,,  "USD")</f>
        <v>51.391800000000003</v>
      </c>
    </row>
    <row r="319" spans="1:34" x14ac:dyDescent="0.25">
      <c r="A319" t="str">
        <f>_xll.ciqfunctions.udf.CIQ(B319,"IQ_COMPANY_NAME",A$1)</f>
        <v>Kia Corporation</v>
      </c>
      <c r="B319" s="3" t="s">
        <v>2</v>
      </c>
      <c r="C319" s="1" t="str">
        <f>_xll.ciqfunctions.udf.CIQ($B319, "IQ_INDUSTRY",$D319,,,, "USD")</f>
        <v>Automobiles</v>
      </c>
      <c r="D319" s="2" t="str">
        <f t="shared" ref="D319:D382" si="4">D259</f>
        <v>CQ32018</v>
      </c>
      <c r="E319" s="1">
        <f>_xll.ciqfunctions.udf.CIQ($B319, "IQ_TOTAL_REV", $D319,,,, "USD")</f>
        <v>12679.218570000001</v>
      </c>
      <c r="F319" s="1">
        <f>_xll.ciqfunctions.udf.CIQ($B319, "IQ_NI",$D319,,,,  "USD")</f>
        <v>268.22802000000001</v>
      </c>
      <c r="G319" s="1">
        <f>_xll.ciqfunctions.udf.CIQ($B319, "IQ_CASH_EQUIV", $D319,,,,  "USD")</f>
        <v>2095.2669299999998</v>
      </c>
      <c r="H319" s="1">
        <f>_xll.ciqfunctions.udf.CIQ($B319, "IQ_CASH_ST_INVEST", $D319,,,,  "USD")</f>
        <v>8926.4658799999997</v>
      </c>
      <c r="I319" s="1">
        <f>_xll.ciqfunctions.udf.CIQ($B319, "IQ_TOTAL_CA", $D319,,,,  "USD")</f>
        <v>18470.578430000001</v>
      </c>
      <c r="J319" s="1">
        <f>_xll.ciqfunctions.udf.CIQ($B319, "IQ_TOTAL_ASSETS",$D319,,,,  "USD")</f>
        <v>46920.534440000003</v>
      </c>
      <c r="K319" s="1">
        <f>_xll.ciqfunctions.udf.CIQ($B319, "IQ_TOTAL_CL", $D319,,,,  "USD")</f>
        <v>13023.205840000001</v>
      </c>
      <c r="L319" s="1">
        <f>_xll.ciqfunctions.udf.CIQ($B319, "IQ_TOTAL_LIAB", $D319,,,,  "USD")</f>
        <v>22285.67541</v>
      </c>
      <c r="M319" s="1">
        <f>_xll.ciqfunctions.udf.CIQ($B319, "IQ_PREF_EQUITY",$D319,,,,  "USD")</f>
        <v>0</v>
      </c>
      <c r="N319" s="1">
        <f>_xll.ciqfunctions.udf.CIQ($B319, "IQ_TOTAL_COMMON_EQUITY",$D319,,,,  "USD")</f>
        <v>24634.85903</v>
      </c>
      <c r="O319" s="1">
        <f>_xll.ciqfunctions.udf.CIQ($B319, "IQ_APIC", $D319,,,,  "USD")</f>
        <v>1405.9536900000001</v>
      </c>
      <c r="P319" s="1">
        <f>_xll.ciqfunctions.udf.CIQ($B319, "IQ_TOTAL_ASSETS", $D319,,,,  "USD")</f>
        <v>46920.534440000003</v>
      </c>
      <c r="Q319" s="1">
        <f>_xll.ciqfunctions.udf.CIQ($B319, "IQ_RE", $D319,,,,  "USD")</f>
        <v>22298.294000000002</v>
      </c>
      <c r="R319" s="1">
        <f>_xll.ciqfunctions.udf.CIQ($B319, "IQ_TOTAL_EQUITY", $D319,,,,  "USD")</f>
        <v>24634.85903</v>
      </c>
      <c r="S319" s="1">
        <f>_xll.ciqfunctions.udf.CIQ($B319, "IQ_TOTAL_OUTSTANDING_FILING_DATE", $D319,,,,  "USD")</f>
        <v>400.93126000000001</v>
      </c>
      <c r="T319" s="1">
        <f>_xll.ciqfunctions.udf.CIQ($B319, "IQ_TOTAL_DEBT", $D319,,,,  "USD")</f>
        <v>5772.8945899999999</v>
      </c>
      <c r="U319" s="1">
        <f>_xll.ciqfunctions.udf.CIQ($B319, "IQ_PREF_DIV_OTHER",$D319,,,,  "USD")</f>
        <v>0</v>
      </c>
      <c r="V319" s="1">
        <f>_xll.ciqfunctions.udf.CIQ($B319, "IQ_COGS",$D319,,,,  "USD")</f>
        <v>10819.07422</v>
      </c>
      <c r="W319" s="1">
        <f>_xll.ciqfunctions.udf.CIQ($B319, "IQ_AP",$D319,,,,  "USD")</f>
        <v>5913.04853</v>
      </c>
      <c r="X319" s="1">
        <f>_xll.ciqfunctions.udf.CIQ($B319, "IQ_AR", $D319,,,,  "USD")</f>
        <v>2173.4369299999998</v>
      </c>
      <c r="Y319" s="1">
        <f>_xll.ciqfunctions.udf.CIQ($B319, "IQ_INVENTORY", $D319,,,,  "USD")</f>
        <v>6032.9381400000002</v>
      </c>
      <c r="Z319">
        <f>_xll.ciqfunctions.udf.CIQ($B319, "IQ_SGA", $D319,,,,  "USD")</f>
        <v>1558.45595</v>
      </c>
      <c r="AA319">
        <f>_xll.ciqfunctions.udf.CIQ($B319, "IQ_TOTAL_REV_1YR_ANN_GROWTH", $D319,,,,  "USD")</f>
        <v>-0.23669999999999999</v>
      </c>
      <c r="AB319">
        <f>_xll.ciqfunctions.udf.CIQ($B319, "IQ_DA", $D319,,,,  "USD")</f>
        <v>28.27403</v>
      </c>
      <c r="AC319">
        <f>_xll.ciqfunctions.udf.CIQ($B319, "IQ_NET_INTEREST_EXP",$D319,,,,  "USD")</f>
        <v>23.334520000000001</v>
      </c>
      <c r="AD319">
        <f>_xll.ciqfunctions.udf.CIQ($B319, "IQ_NET_WORKING_CAP",$D319,,,,  "USD")</f>
        <v>-2000.1730600000001</v>
      </c>
      <c r="AE319">
        <f>_xll.ciqfunctions.udf.CIQ($B319, "IQ_CAPEX",$D319,,,,  "USD")</f>
        <v>-783.42066</v>
      </c>
      <c r="AF319" s="1">
        <f>_xll.ciqfunctions.udf.CIQ($B319, "IQ_CEO_NAME", $D319,,,,  "USD")</f>
        <v>0</v>
      </c>
      <c r="AG319">
        <f>_xll.ciqfunctions.udf.CIQ($B319, "IQ_INC_TAX",$D319,,,,  "USD")</f>
        <v>16.77703</v>
      </c>
      <c r="AH319">
        <f>_xll.ciqfunctions.udf.CIQ($B319, "IQ_EFFECT_TAX_RATE",$D319,,,,  "USD")</f>
        <v>5.8864999999999998</v>
      </c>
    </row>
    <row r="320" spans="1:34" x14ac:dyDescent="0.25">
      <c r="A320" t="str">
        <f>_xll.ciqfunctions.udf.CIQ(B320,"IQ_COMPANY_NAME",A$1)</f>
        <v>Kia Corporation</v>
      </c>
      <c r="B320" s="3" t="s">
        <v>2</v>
      </c>
      <c r="C320" s="1" t="str">
        <f>_xll.ciqfunctions.udf.CIQ($B320, "IQ_INDUSTRY",$D320,,,, "USD")</f>
        <v>Automobiles</v>
      </c>
      <c r="D320" s="2" t="str">
        <f t="shared" si="4"/>
        <v>CQ22018</v>
      </c>
      <c r="E320" s="1">
        <f>_xll.ciqfunctions.udf.CIQ($B320, "IQ_TOTAL_REV", $D320,,,, "USD")</f>
        <v>12639.44959</v>
      </c>
      <c r="F320" s="1">
        <f>_xll.ciqfunctions.udf.CIQ($B320, "IQ_NI",$D320,,,,  "USD")</f>
        <v>298.36113</v>
      </c>
      <c r="G320" s="1">
        <f>_xll.ciqfunctions.udf.CIQ($B320, "IQ_CASH_EQUIV", $D320,,,,  "USD")</f>
        <v>2029.92491</v>
      </c>
      <c r="H320" s="1">
        <f>_xll.ciqfunctions.udf.CIQ($B320, "IQ_CASH_ST_INVEST", $D320,,,,  "USD")</f>
        <v>9005.3152300000002</v>
      </c>
      <c r="I320" s="1">
        <f>_xll.ciqfunctions.udf.CIQ($B320, "IQ_TOTAL_CA", $D320,,,,  "USD")</f>
        <v>19524.576529999998</v>
      </c>
      <c r="J320" s="1">
        <f>_xll.ciqfunctions.udf.CIQ($B320, "IQ_TOTAL_ASSETS",$D320,,,,  "USD")</f>
        <v>47382.623789999998</v>
      </c>
      <c r="K320" s="1">
        <f>_xll.ciqfunctions.udf.CIQ($B320, "IQ_TOTAL_CL", $D320,,,,  "USD")</f>
        <v>13742.37184</v>
      </c>
      <c r="L320" s="1">
        <f>_xll.ciqfunctions.udf.CIQ($B320, "IQ_TOTAL_LIAB", $D320,,,,  "USD")</f>
        <v>22904.005809999999</v>
      </c>
      <c r="M320" s="1">
        <f>_xll.ciqfunctions.udf.CIQ($B320, "IQ_PREF_EQUITY",$D320,,,,  "USD")</f>
        <v>0</v>
      </c>
      <c r="N320" s="1">
        <f>_xll.ciqfunctions.udf.CIQ($B320, "IQ_TOTAL_COMMON_EQUITY",$D320,,,,  "USD")</f>
        <v>24478.617989999999</v>
      </c>
      <c r="O320" s="1">
        <f>_xll.ciqfunctions.udf.CIQ($B320, "IQ_APIC", $D320,,,,  "USD")</f>
        <v>1542.39896</v>
      </c>
      <c r="P320" s="1">
        <f>_xll.ciqfunctions.udf.CIQ($B320, "IQ_TOTAL_ASSETS", $D320,,,,  "USD")</f>
        <v>47382.623789999998</v>
      </c>
      <c r="Q320" s="1">
        <f>_xll.ciqfunctions.udf.CIQ($B320, "IQ_RE", $D320,,,,  "USD")</f>
        <v>22055.05329</v>
      </c>
      <c r="R320" s="1">
        <f>_xll.ciqfunctions.udf.CIQ($B320, "IQ_TOTAL_EQUITY", $D320,,,,  "USD")</f>
        <v>24478.617989999999</v>
      </c>
      <c r="S320" s="1">
        <f>_xll.ciqfunctions.udf.CIQ($B320, "IQ_TOTAL_OUTSTANDING_FILING_DATE", $D320,,,,  "USD")</f>
        <v>400.93126000000001</v>
      </c>
      <c r="T320" s="1">
        <f>_xll.ciqfunctions.udf.CIQ($B320, "IQ_TOTAL_DEBT", $D320,,,,  "USD")</f>
        <v>6489.0384000000004</v>
      </c>
      <c r="U320" s="1">
        <f>_xll.ciqfunctions.udf.CIQ($B320, "IQ_PREF_DIV_OTHER",$D320,,,,  "USD")</f>
        <v>0</v>
      </c>
      <c r="V320" s="1">
        <f>_xll.ciqfunctions.udf.CIQ($B320, "IQ_COGS",$D320,,,,  "USD")</f>
        <v>10756.622810000001</v>
      </c>
      <c r="W320" s="1">
        <f>_xll.ciqfunctions.udf.CIQ($B320, "IQ_AP",$D320,,,,  "USD")</f>
        <v>5846.2068399999998</v>
      </c>
      <c r="X320" s="1">
        <f>_xll.ciqfunctions.udf.CIQ($B320, "IQ_AR", $D320,,,,  "USD")</f>
        <v>2304.2137699999998</v>
      </c>
      <c r="Y320" s="1">
        <f>_xll.ciqfunctions.udf.CIQ($B320, "IQ_INVENTORY", $D320,,,,  "USD")</f>
        <v>6887.3923199999999</v>
      </c>
      <c r="Z320">
        <f>_xll.ciqfunctions.udf.CIQ($B320, "IQ_SGA", $D320,,,,  "USD")</f>
        <v>1348.63687</v>
      </c>
      <c r="AA320">
        <f>_xll.ciqfunctions.udf.CIQ($B320, "IQ_TOTAL_REV_1YR_ANN_GROWTH", $D320,,,,  "USD")</f>
        <v>3.5474000000000001</v>
      </c>
      <c r="AB320">
        <f>_xll.ciqfunctions.udf.CIQ($B320, "IQ_DA", $D320,,,,  "USD")</f>
        <v>26.699020000000001</v>
      </c>
      <c r="AC320">
        <f>_xll.ciqfunctions.udf.CIQ($B320, "IQ_NET_INTEREST_EXP",$D320,,,,  "USD")</f>
        <v>-14.457929999999999</v>
      </c>
      <c r="AD320">
        <f>_xll.ciqfunctions.udf.CIQ($B320, "IQ_NET_WORKING_CAP",$D320,,,,  "USD")</f>
        <v>-1087.6265000000001</v>
      </c>
      <c r="AE320">
        <f>_xll.ciqfunctions.udf.CIQ($B320, "IQ_CAPEX",$D320,,,,  "USD")</f>
        <v>-241.11914999999999</v>
      </c>
      <c r="AF320" s="1">
        <f>_xll.ciqfunctions.udf.CIQ($B320, "IQ_CEO_NAME", $D320,,,,  "USD")</f>
        <v>0</v>
      </c>
      <c r="AG320">
        <f>_xll.ciqfunctions.udf.CIQ($B320, "IQ_INC_TAX",$D320,,,,  "USD")</f>
        <v>101.13806</v>
      </c>
      <c r="AH320">
        <f>_xll.ciqfunctions.udf.CIQ($B320, "IQ_EFFECT_TAX_RATE",$D320,,,,  "USD")</f>
        <v>25.316199999999998</v>
      </c>
    </row>
    <row r="321" spans="1:34" x14ac:dyDescent="0.25">
      <c r="A321" t="str">
        <f>_xll.ciqfunctions.udf.CIQ(B321,"IQ_COMPANY_NAME",A$1)</f>
        <v>Kia Corporation</v>
      </c>
      <c r="B321" s="3" t="s">
        <v>2</v>
      </c>
      <c r="C321" s="1" t="str">
        <f>_xll.ciqfunctions.udf.CIQ($B321, "IQ_INDUSTRY",$D321,,,, "USD")</f>
        <v>Automobiles</v>
      </c>
      <c r="D321" s="2" t="str">
        <f t="shared" si="4"/>
        <v>CQ12018</v>
      </c>
      <c r="E321" s="1">
        <f>_xll.ciqfunctions.udf.CIQ($B321, "IQ_TOTAL_REV", $D321,,,, "USD")</f>
        <v>11834.271699999999</v>
      </c>
      <c r="F321" s="1">
        <f>_xll.ciqfunctions.udf.CIQ($B321, "IQ_NI",$D321,,,,  "USD")</f>
        <v>406.92775999999998</v>
      </c>
      <c r="G321" s="1">
        <f>_xll.ciqfunctions.udf.CIQ($B321, "IQ_CASH_EQUIV", $D321,,,,  "USD")</f>
        <v>2410.8075699999999</v>
      </c>
      <c r="H321" s="1">
        <f>_xll.ciqfunctions.udf.CIQ($B321, "IQ_CASH_ST_INVEST", $D321,,,,  "USD")</f>
        <v>9467.2046499999997</v>
      </c>
      <c r="I321" s="1">
        <f>_xll.ciqfunctions.udf.CIQ($B321, "IQ_TOTAL_CA", $D321,,,,  "USD")</f>
        <v>20912.891319999999</v>
      </c>
      <c r="J321" s="1">
        <f>_xll.ciqfunctions.udf.CIQ($B321, "IQ_TOTAL_ASSETS",$D321,,,,  "USD")</f>
        <v>49755.735079999999</v>
      </c>
      <c r="K321" s="1">
        <f>_xll.ciqfunctions.udf.CIQ($B321, "IQ_TOTAL_CL", $D321,,,,  "USD")</f>
        <v>14897.23122</v>
      </c>
      <c r="L321" s="1">
        <f>_xll.ciqfunctions.udf.CIQ($B321, "IQ_TOTAL_LIAB", $D321,,,,  "USD")</f>
        <v>24344.191129999999</v>
      </c>
      <c r="M321" s="1">
        <f>_xll.ciqfunctions.udf.CIQ($B321, "IQ_PREF_EQUITY",$D321,,,,  "USD")</f>
        <v>0</v>
      </c>
      <c r="N321" s="1">
        <f>_xll.ciqfunctions.udf.CIQ($B321, "IQ_TOTAL_COMMON_EQUITY",$D321,,,,  "USD")</f>
        <v>25411.543959999999</v>
      </c>
      <c r="O321" s="1">
        <f>_xll.ciqfunctions.udf.CIQ($B321, "IQ_APIC", $D321,,,,  "USD")</f>
        <v>1616.34328</v>
      </c>
      <c r="P321" s="1">
        <f>_xll.ciqfunctions.udf.CIQ($B321, "IQ_TOTAL_ASSETS", $D321,,,,  "USD")</f>
        <v>49755.735079999999</v>
      </c>
      <c r="Q321" s="1">
        <f>_xll.ciqfunctions.udf.CIQ($B321, "IQ_RE", $D321,,,,  "USD")</f>
        <v>22805.68317</v>
      </c>
      <c r="R321" s="1">
        <f>_xll.ciqfunctions.udf.CIQ($B321, "IQ_TOTAL_EQUITY", $D321,,,,  "USD")</f>
        <v>25411.543959999999</v>
      </c>
      <c r="S321" s="1">
        <f>_xll.ciqfunctions.udf.CIQ($B321, "IQ_TOTAL_OUTSTANDING_FILING_DATE", $D321,,,,  "USD")</f>
        <v>400.93126000000001</v>
      </c>
      <c r="T321" s="1">
        <f>_xll.ciqfunctions.udf.CIQ($B321, "IQ_TOTAL_DEBT", $D321,,,,  "USD")</f>
        <v>7915.3675700000003</v>
      </c>
      <c r="U321" s="1">
        <f>_xll.ciqfunctions.udf.CIQ($B321, "IQ_PREF_DIV_OTHER",$D321,,,,  "USD")</f>
        <v>0</v>
      </c>
      <c r="V321" s="1">
        <f>_xll.ciqfunctions.udf.CIQ($B321, "IQ_COGS",$D321,,,,  "USD")</f>
        <v>10027.252920000001</v>
      </c>
      <c r="W321" s="1">
        <f>_xll.ciqfunctions.udf.CIQ($B321, "IQ_AP",$D321,,,,  "USD")</f>
        <v>5818.63987</v>
      </c>
      <c r="X321" s="1">
        <f>_xll.ciqfunctions.udf.CIQ($B321, "IQ_AR", $D321,,,,  "USD")</f>
        <v>2277.4814900000001</v>
      </c>
      <c r="Y321" s="1">
        <f>_xll.ciqfunctions.udf.CIQ($B321, "IQ_INVENTORY", $D321,,,,  "USD")</f>
        <v>7725.2563600000003</v>
      </c>
      <c r="Z321">
        <f>_xll.ciqfunctions.udf.CIQ($B321, "IQ_SGA", $D321,,,,  "USD")</f>
        <v>1289.2291600000001</v>
      </c>
      <c r="AA321">
        <f>_xll.ciqfunctions.udf.CIQ($B321, "IQ_TOTAL_REV_1YR_ANN_GROWTH", $D321,,,,  "USD")</f>
        <v>-2.1932999999999998</v>
      </c>
      <c r="AB321">
        <f>_xll.ciqfunctions.udf.CIQ($B321, "IQ_DA", $D321,,,,  "USD")</f>
        <v>27.79813</v>
      </c>
      <c r="AC321">
        <f>_xll.ciqfunctions.udf.CIQ($B321, "IQ_NET_INTEREST_EXP",$D321,,,,  "USD")</f>
        <v>-8.6942199999999996</v>
      </c>
      <c r="AD321">
        <f>_xll.ciqfunctions.udf.CIQ($B321, "IQ_NET_WORKING_CAP",$D321,,,,  "USD")</f>
        <v>-63.762929999999997</v>
      </c>
      <c r="AE321">
        <f>_xll.ciqfunctions.udf.CIQ($B321, "IQ_CAPEX",$D321,,,,  "USD")</f>
        <v>-310.06389000000001</v>
      </c>
      <c r="AF321" s="1">
        <f>_xll.ciqfunctions.udf.CIQ($B321, "IQ_CEO_NAME", $D321,,,,  "USD")</f>
        <v>0</v>
      </c>
      <c r="AG321">
        <f>_xll.ciqfunctions.udf.CIQ($B321, "IQ_INC_TAX",$D321,,,,  "USD")</f>
        <v>77.080740000000006</v>
      </c>
      <c r="AH321">
        <f>_xll.ciqfunctions.udf.CIQ($B321, "IQ_EFFECT_TAX_RATE",$D321,,,,  "USD")</f>
        <v>15.9254</v>
      </c>
    </row>
    <row r="322" spans="1:34" x14ac:dyDescent="0.25">
      <c r="A322" t="str">
        <f>_xll.ciqfunctions.udf.CIQ(B322,"IQ_COMPANY_NAME",A$1)</f>
        <v>Kia Corporation</v>
      </c>
      <c r="B322" s="3" t="s">
        <v>2</v>
      </c>
      <c r="C322" s="1" t="str">
        <f>_xll.ciqfunctions.udf.CIQ($B322, "IQ_INDUSTRY",$D322,,,, "USD")</f>
        <v>Automobiles</v>
      </c>
      <c r="D322" s="2" t="str">
        <f t="shared" si="4"/>
        <v>CQ42017</v>
      </c>
      <c r="E322" s="1">
        <f>_xll.ciqfunctions.udf.CIQ($B322, "IQ_TOTAL_REV", $D322,,,, "USD")</f>
        <v>12174.61404</v>
      </c>
      <c r="F322" s="1">
        <f>_xll.ciqfunctions.udf.CIQ($B322, "IQ_NI",$D322,,,,  "USD")</f>
        <v>98.111919999999998</v>
      </c>
      <c r="G322" s="1">
        <f>_xll.ciqfunctions.udf.CIQ($B322, "IQ_CASH_EQUIV", $D322,,,,  "USD")</f>
        <v>1461.94607</v>
      </c>
      <c r="H322" s="1">
        <f>_xll.ciqfunctions.udf.CIQ($B322, "IQ_CASH_ST_INVEST", $D322,,,,  "USD")</f>
        <v>9005.0260300000009</v>
      </c>
      <c r="I322" s="1">
        <f>_xll.ciqfunctions.udf.CIQ($B322, "IQ_TOTAL_CA", $D322,,,,  "USD")</f>
        <v>20259.193439999999</v>
      </c>
      <c r="J322" s="1">
        <f>_xll.ciqfunctions.udf.CIQ($B322, "IQ_TOTAL_ASSETS",$D322,,,,  "USD")</f>
        <v>48952.928</v>
      </c>
      <c r="K322" s="1">
        <f>_xll.ciqfunctions.udf.CIQ($B322, "IQ_TOTAL_CL", $D322,,,,  "USD")</f>
        <v>14343.908729999999</v>
      </c>
      <c r="L322" s="1">
        <f>_xll.ciqfunctions.udf.CIQ($B322, "IQ_TOTAL_LIAB", $D322,,,,  "USD")</f>
        <v>23808.126489999999</v>
      </c>
      <c r="M322" s="1">
        <f>_xll.ciqfunctions.udf.CIQ($B322, "IQ_PREF_EQUITY",$D322,,,,  "USD")</f>
        <v>0</v>
      </c>
      <c r="N322" s="1">
        <f>_xll.ciqfunctions.udf.CIQ($B322, "IQ_TOTAL_COMMON_EQUITY",$D322,,,,  "USD")</f>
        <v>25144.801510000001</v>
      </c>
      <c r="O322" s="1">
        <f>_xll.ciqfunctions.udf.CIQ($B322, "IQ_APIC", $D322,,,,  "USD")</f>
        <v>1606.13105</v>
      </c>
      <c r="P322" s="1">
        <f>_xll.ciqfunctions.udf.CIQ($B322, "IQ_TOTAL_ASSETS", $D322,,,,  "USD")</f>
        <v>48952.928</v>
      </c>
      <c r="Q322" s="1">
        <f>_xll.ciqfunctions.udf.CIQ($B322, "IQ_RE", $D322,,,,  "USD")</f>
        <v>22536.020970000001</v>
      </c>
      <c r="R322" s="1">
        <f>_xll.ciqfunctions.udf.CIQ($B322, "IQ_TOTAL_EQUITY", $D322,,,,  "USD")</f>
        <v>25144.801510000001</v>
      </c>
      <c r="S322" s="1">
        <f>_xll.ciqfunctions.udf.CIQ($B322, "IQ_TOTAL_OUTSTANDING_FILING_DATE", $D322,,,,  "USD")</f>
        <v>400.93126000000001</v>
      </c>
      <c r="T322" s="1">
        <f>_xll.ciqfunctions.udf.CIQ($B322, "IQ_TOTAL_DEBT", $D322,,,,  "USD")</f>
        <v>8193.6764700000003</v>
      </c>
      <c r="U322" s="1">
        <f>_xll.ciqfunctions.udf.CIQ($B322, "IQ_PREF_DIV_OTHER",$D322,,,,  "USD")</f>
        <v>0</v>
      </c>
      <c r="V322" s="1">
        <f>_xll.ciqfunctions.udf.CIQ($B322, "IQ_COGS",$D322,,,,  "USD")</f>
        <v>10034.29077</v>
      </c>
      <c r="W322" s="1">
        <f>_xll.ciqfunctions.udf.CIQ($B322, "IQ_AP",$D322,,,,  "USD")</f>
        <v>4786.5544399999999</v>
      </c>
      <c r="X322" s="1">
        <f>_xll.ciqfunctions.udf.CIQ($B322, "IQ_AR", $D322,,,,  "USD")</f>
        <v>1959.2380800000001</v>
      </c>
      <c r="Y322" s="1">
        <f>_xll.ciqfunctions.udf.CIQ($B322, "IQ_INVENTORY", $D322,,,,  "USD")</f>
        <v>7997.7231700000002</v>
      </c>
      <c r="Z322">
        <f>_xll.ciqfunctions.udf.CIQ($B322, "IQ_SGA", $D322,,,,  "USD")</f>
        <v>1663.3577700000001</v>
      </c>
      <c r="AA322">
        <f>_xll.ciqfunctions.udf.CIQ($B322, "IQ_TOTAL_REV_1YR_ANN_GROWTH", $D322,,,,  "USD")</f>
        <v>0.70420000000000005</v>
      </c>
      <c r="AB322">
        <f>_xll.ciqfunctions.udf.CIQ($B322, "IQ_DA", $D322,,,,  "USD")</f>
        <v>33.797960000000003</v>
      </c>
      <c r="AC322">
        <f>_xll.ciqfunctions.udf.CIQ($B322, "IQ_NET_INTEREST_EXP",$D322,,,,  "USD")</f>
        <v>-10.17543</v>
      </c>
      <c r="AD322">
        <f>_xll.ciqfunctions.udf.CIQ($B322, "IQ_NET_WORKING_CAP",$D322,,,,  "USD")</f>
        <v>520.27800000000002</v>
      </c>
      <c r="AE322">
        <f>_xll.ciqfunctions.udf.CIQ($B322, "IQ_CAPEX",$D322,,,,  "USD")</f>
        <v>-726.98149000000001</v>
      </c>
      <c r="AF322" s="1">
        <f>_xll.ciqfunctions.udf.CIQ($B322, "IQ_CEO_NAME", $D322,,,,  "USD")</f>
        <v>0</v>
      </c>
      <c r="AG322">
        <f>_xll.ciqfunctions.udf.CIQ($B322, "IQ_INC_TAX",$D322,,,,  "USD")</f>
        <v>185.55133000000001</v>
      </c>
      <c r="AH322">
        <f>_xll.ciqfunctions.udf.CIQ($B322, "IQ_EFFECT_TAX_RATE",$D322,,,,  "USD")</f>
        <v>65.412499999999994</v>
      </c>
    </row>
    <row r="323" spans="1:34" x14ac:dyDescent="0.25">
      <c r="A323" t="str">
        <f>_xll.ciqfunctions.udf.CIQ(B323,"IQ_COMPANY_NAME",A$1)</f>
        <v>Kia Corporation</v>
      </c>
      <c r="B323" s="3" t="s">
        <v>2</v>
      </c>
      <c r="C323" s="1" t="str">
        <f>_xll.ciqfunctions.udf.CIQ($B323, "IQ_INDUSTRY",$D323,,,, "USD")</f>
        <v>Automobiles</v>
      </c>
      <c r="D323" s="2" t="str">
        <f t="shared" si="4"/>
        <v>CQ32017</v>
      </c>
      <c r="E323" s="1">
        <f>_xll.ciqfunctions.udf.CIQ($B323, "IQ_TOTAL_REV", $D323,,,, "USD")</f>
        <v>12335.13104</v>
      </c>
      <c r="F323" s="1">
        <f>_xll.ciqfunctions.udf.CIQ($B323, "IQ_NI",$D323,,,,  "USD")</f>
        <v>-255.10794000000001</v>
      </c>
      <c r="G323" s="1">
        <f>_xll.ciqfunctions.udf.CIQ($B323, "IQ_CASH_EQUIV", $D323,,,,  "USD")</f>
        <v>2671.4526799999999</v>
      </c>
      <c r="H323" s="1">
        <f>_xll.ciqfunctions.udf.CIQ($B323, "IQ_CASH_ST_INVEST", $D323,,,,  "USD")</f>
        <v>9389.7551800000001</v>
      </c>
      <c r="I323" s="1">
        <f>_xll.ciqfunctions.udf.CIQ($B323, "IQ_TOTAL_CA", $D323,,,,  "USD")</f>
        <v>21241.258610000001</v>
      </c>
      <c r="J323" s="1">
        <f>_xll.ciqfunctions.udf.CIQ($B323, "IQ_TOTAL_ASSETS",$D323,,,,  "USD")</f>
        <v>47708.36305</v>
      </c>
      <c r="K323" s="1">
        <f>_xll.ciqfunctions.udf.CIQ($B323, "IQ_TOTAL_CL", $D323,,,,  "USD")</f>
        <v>15923.68419</v>
      </c>
      <c r="L323" s="1">
        <f>_xll.ciqfunctions.udf.CIQ($B323, "IQ_TOTAL_LIAB", $D323,,,,  "USD")</f>
        <v>24100.880349999999</v>
      </c>
      <c r="M323" s="1">
        <f>_xll.ciqfunctions.udf.CIQ($B323, "IQ_PREF_EQUITY",$D323,,,,  "USD")</f>
        <v>0</v>
      </c>
      <c r="N323" s="1">
        <f>_xll.ciqfunctions.udf.CIQ($B323, "IQ_TOTAL_COMMON_EQUITY",$D323,,,,  "USD")</f>
        <v>23607.4827</v>
      </c>
      <c r="O323" s="1">
        <f>_xll.ciqfunctions.udf.CIQ($B323, "IQ_APIC", $D323,,,,  "USD")</f>
        <v>1500.1877099999999</v>
      </c>
      <c r="P323" s="1">
        <f>_xll.ciqfunctions.udf.CIQ($B323, "IQ_TOTAL_ASSETS", $D323,,,,  "USD")</f>
        <v>47708.36305</v>
      </c>
      <c r="Q323" s="1">
        <f>_xll.ciqfunctions.udf.CIQ($B323, "IQ_RE", $D323,,,,  "USD")</f>
        <v>20899.17683</v>
      </c>
      <c r="R323" s="1">
        <f>_xll.ciqfunctions.udf.CIQ($B323, "IQ_TOTAL_EQUITY", $D323,,,,  "USD")</f>
        <v>23607.4827</v>
      </c>
      <c r="S323" s="1">
        <f>_xll.ciqfunctions.udf.CIQ($B323, "IQ_TOTAL_OUTSTANDING_FILING_DATE", $D323,,,,  "USD")</f>
        <v>400.93126000000001</v>
      </c>
      <c r="T323" s="1">
        <f>_xll.ciqfunctions.udf.CIQ($B323, "IQ_TOTAL_DEBT", $D323,,,,  "USD")</f>
        <v>7571.3197399999999</v>
      </c>
      <c r="U323" s="1">
        <f>_xll.ciqfunctions.udf.CIQ($B323, "IQ_PREF_DIV_OTHER",$D323,,,,  "USD")</f>
        <v>0</v>
      </c>
      <c r="V323" s="1">
        <f>_xll.ciqfunctions.udf.CIQ($B323, "IQ_COGS",$D323,,,,  "USD")</f>
        <v>10782.22322</v>
      </c>
      <c r="W323" s="1">
        <f>_xll.ciqfunctions.udf.CIQ($B323, "IQ_AP",$D323,,,,  "USD")</f>
        <v>5921.3279199999997</v>
      </c>
      <c r="X323" s="1">
        <f>_xll.ciqfunctions.udf.CIQ($B323, "IQ_AR", $D323,,,,  "USD")</f>
        <v>2211.1965799999998</v>
      </c>
      <c r="Y323" s="1">
        <f>_xll.ciqfunctions.udf.CIQ($B323, "IQ_INVENTORY", $D323,,,,  "USD")</f>
        <v>8455.0556899999992</v>
      </c>
      <c r="Z323">
        <f>_xll.ciqfunctions.udf.CIQ($B323, "IQ_SGA", $D323,,,,  "USD")</f>
        <v>1717.0714599999999</v>
      </c>
      <c r="AA323">
        <f>_xll.ciqfunctions.udf.CIQ($B323, "IQ_TOTAL_REV_1YR_ANN_GROWTH", $D323,,,,  "USD")</f>
        <v>11.094200000000001</v>
      </c>
      <c r="AB323">
        <f>_xll.ciqfunctions.udf.CIQ($B323, "IQ_DA", $D323,,,,  "USD")</f>
        <v>22.509399999999999</v>
      </c>
      <c r="AC323">
        <f>_xll.ciqfunctions.udf.CIQ($B323, "IQ_NET_INTEREST_EXP",$D323,,,,  "USD")</f>
        <v>-3.6373199999999999</v>
      </c>
      <c r="AD323">
        <f>_xll.ciqfunctions.udf.CIQ($B323, "IQ_NET_WORKING_CAP",$D323,,,,  "USD")</f>
        <v>45.467329999999997</v>
      </c>
      <c r="AE323">
        <f>_xll.ciqfunctions.udf.CIQ($B323, "IQ_CAPEX",$D323,,,,  "USD")</f>
        <v>-312.26889</v>
      </c>
      <c r="AF323" s="1">
        <f>_xll.ciqfunctions.udf.CIQ($B323, "IQ_CEO_NAME", $D323,,,,  "USD")</f>
        <v>0</v>
      </c>
      <c r="AG323">
        <f>_xll.ciqfunctions.udf.CIQ($B323, "IQ_INC_TAX",$D323,,,,  "USD")</f>
        <v>-136.62845999999999</v>
      </c>
      <c r="AH323" t="str">
        <f>_xll.ciqfunctions.udf.CIQ($B323, "IQ_EFFECT_TAX_RATE",$D323,,,,  "USD")</f>
        <v>NM</v>
      </c>
    </row>
    <row r="324" spans="1:34" x14ac:dyDescent="0.25">
      <c r="A324" t="str">
        <f>_xll.ciqfunctions.udf.CIQ(B324,"IQ_COMPANY_NAME",A$1)</f>
        <v>Kia Corporation</v>
      </c>
      <c r="B324" s="3" t="s">
        <v>2</v>
      </c>
      <c r="C324" s="1" t="str">
        <f>_xll.ciqfunctions.udf.CIQ($B324, "IQ_INDUSTRY",$D324,,,, "USD")</f>
        <v>Automobiles</v>
      </c>
      <c r="D324" s="2" t="str">
        <f t="shared" si="4"/>
        <v>CQ22017</v>
      </c>
      <c r="E324" s="1">
        <f>_xll.ciqfunctions.udf.CIQ($B324, "IQ_TOTAL_REV", $D324,,,, "USD")</f>
        <v>11856.41128</v>
      </c>
      <c r="F324" s="1">
        <f>_xll.ciqfunctions.udf.CIQ($B324, "IQ_NI",$D324,,,,  "USD")</f>
        <v>340.18878999999998</v>
      </c>
      <c r="G324" s="1">
        <f>_xll.ciqfunctions.udf.CIQ($B324, "IQ_CASH_EQUIV", $D324,,,,  "USD")</f>
        <v>2236.3022299999998</v>
      </c>
      <c r="H324" s="1">
        <f>_xll.ciqfunctions.udf.CIQ($B324, "IQ_CASH_ST_INVEST", $D324,,,,  "USD")</f>
        <v>8266.4781500000008</v>
      </c>
      <c r="I324" s="1">
        <f>_xll.ciqfunctions.udf.CIQ($B324, "IQ_TOTAL_CA", $D324,,,,  "USD")</f>
        <v>19892.644349999999</v>
      </c>
      <c r="J324" s="1">
        <f>_xll.ciqfunctions.udf.CIQ($B324, "IQ_TOTAL_ASSETS",$D324,,,,  "USD")</f>
        <v>46111.460079999997</v>
      </c>
      <c r="K324" s="1">
        <f>_xll.ciqfunctions.udf.CIQ($B324, "IQ_TOTAL_CL", $D324,,,,  "USD")</f>
        <v>14896.96725</v>
      </c>
      <c r="L324" s="1">
        <f>_xll.ciqfunctions.udf.CIQ($B324, "IQ_TOTAL_LIAB", $D324,,,,  "USD")</f>
        <v>22404.42844</v>
      </c>
      <c r="M324" s="1">
        <f>_xll.ciqfunctions.udf.CIQ($B324, "IQ_PREF_EQUITY",$D324,,,,  "USD")</f>
        <v>0</v>
      </c>
      <c r="N324" s="1">
        <f>_xll.ciqfunctions.udf.CIQ($B324, "IQ_TOTAL_COMMON_EQUITY",$D324,,,,  "USD")</f>
        <v>23707.031640000001</v>
      </c>
      <c r="O324" s="1">
        <f>_xll.ciqfunctions.udf.CIQ($B324, "IQ_APIC", $D324,,,,  "USD")</f>
        <v>1498.1699699999999</v>
      </c>
      <c r="P324" s="1">
        <f>_xll.ciqfunctions.udf.CIQ($B324, "IQ_TOTAL_ASSETS", $D324,,,,  "USD")</f>
        <v>46111.460079999997</v>
      </c>
      <c r="Q324" s="1">
        <f>_xll.ciqfunctions.udf.CIQ($B324, "IQ_RE", $D324,,,,  "USD")</f>
        <v>21109.395710000001</v>
      </c>
      <c r="R324" s="1">
        <f>_xll.ciqfunctions.udf.CIQ($B324, "IQ_TOTAL_EQUITY", $D324,,,,  "USD")</f>
        <v>23707.031640000001</v>
      </c>
      <c r="S324" s="1">
        <f>_xll.ciqfunctions.udf.CIQ($B324, "IQ_TOTAL_OUTSTANDING_FILING_DATE", $D324,,,,  "USD")</f>
        <v>400.93126000000001</v>
      </c>
      <c r="T324" s="1">
        <f>_xll.ciqfunctions.udf.CIQ($B324, "IQ_TOTAL_DEBT", $D324,,,,  "USD")</f>
        <v>7403.2935600000001</v>
      </c>
      <c r="U324" s="1">
        <f>_xll.ciqfunctions.udf.CIQ($B324, "IQ_PREF_DIV_OTHER",$D324,,,,  "USD")</f>
        <v>0</v>
      </c>
      <c r="V324" s="1">
        <f>_xll.ciqfunctions.udf.CIQ($B324, "IQ_COGS",$D324,,,,  "USD")</f>
        <v>9812.0329199999996</v>
      </c>
      <c r="W324" s="1">
        <f>_xll.ciqfunctions.udf.CIQ($B324, "IQ_AP",$D324,,,,  "USD")</f>
        <v>5283.12763</v>
      </c>
      <c r="X324" s="1">
        <f>_xll.ciqfunctions.udf.CIQ($B324, "IQ_AR", $D324,,,,  "USD")</f>
        <v>2428.5841</v>
      </c>
      <c r="Y324" s="1">
        <f>_xll.ciqfunctions.udf.CIQ($B324, "IQ_INVENTORY", $D324,,,,  "USD")</f>
        <v>8043.5118899999998</v>
      </c>
      <c r="Z324">
        <f>_xll.ciqfunctions.udf.CIQ($B324, "IQ_SGA", $D324,,,,  "USD")</f>
        <v>1488.6575600000001</v>
      </c>
      <c r="AA324">
        <f>_xll.ciqfunctions.udf.CIQ($B324, "IQ_TOTAL_REV_1YR_ANN_GROWTH", $D324,,,,  "USD")</f>
        <v>-6.0315000000000003</v>
      </c>
      <c r="AB324">
        <f>_xll.ciqfunctions.udf.CIQ($B324, "IQ_DA", $D324,,,,  "USD")</f>
        <v>22.260829999999999</v>
      </c>
      <c r="AC324">
        <f>_xll.ciqfunctions.udf.CIQ($B324, "IQ_NET_INTEREST_EXP",$D324,,,,  "USD")</f>
        <v>-1.6442000000000001</v>
      </c>
      <c r="AD324">
        <f>_xll.ciqfunctions.udf.CIQ($B324, "IQ_NET_WORKING_CAP",$D324,,,,  "USD")</f>
        <v>513.35590999999999</v>
      </c>
      <c r="AE324">
        <f>_xll.ciqfunctions.udf.CIQ($B324, "IQ_CAPEX",$D324,,,,  "USD")</f>
        <v>-325.99002999999999</v>
      </c>
      <c r="AF324" s="1">
        <f>_xll.ciqfunctions.udf.CIQ($B324, "IQ_CEO_NAME", $D324,,,,  "USD")</f>
        <v>0</v>
      </c>
      <c r="AG324">
        <f>_xll.ciqfunctions.udf.CIQ($B324, "IQ_INC_TAX",$D324,,,,  "USD")</f>
        <v>111.92496</v>
      </c>
      <c r="AH324">
        <f>_xll.ciqfunctions.udf.CIQ($B324, "IQ_EFFECT_TAX_RATE",$D324,,,,  "USD")</f>
        <v>24.7559</v>
      </c>
    </row>
    <row r="325" spans="1:34" x14ac:dyDescent="0.25">
      <c r="A325" t="str">
        <f>_xll.ciqfunctions.udf.CIQ(B325,"IQ_COMPANY_NAME",A$1)</f>
        <v>Kia Corporation</v>
      </c>
      <c r="B325" s="3" t="s">
        <v>2</v>
      </c>
      <c r="C325" s="1" t="str">
        <f>_xll.ciqfunctions.udf.CIQ($B325, "IQ_INDUSTRY",$D325,,,, "USD")</f>
        <v>Automobiles</v>
      </c>
      <c r="D325" s="2" t="str">
        <f t="shared" si="4"/>
        <v>CQ12017</v>
      </c>
      <c r="E325" s="1">
        <f>_xll.ciqfunctions.udf.CIQ($B325, "IQ_TOTAL_REV", $D325,,,, "USD")</f>
        <v>11488.685160000001</v>
      </c>
      <c r="F325" s="1">
        <f>_xll.ciqfunctions.udf.CIQ($B325, "IQ_NI",$D325,,,,  "USD")</f>
        <v>684.61991</v>
      </c>
      <c r="G325" s="1">
        <f>_xll.ciqfunctions.udf.CIQ($B325, "IQ_CASH_EQUIV", $D325,,,,  "USD")</f>
        <v>3069.7721900000001</v>
      </c>
      <c r="H325" s="1">
        <f>_xll.ciqfunctions.udf.CIQ($B325, "IQ_CASH_ST_INVEST", $D325,,,,  "USD")</f>
        <v>8632.3587900000002</v>
      </c>
      <c r="I325" s="1">
        <f>_xll.ciqfunctions.udf.CIQ($B325, "IQ_TOTAL_CA", $D325,,,,  "USD")</f>
        <v>20072.601269999999</v>
      </c>
      <c r="J325" s="1">
        <f>_xll.ciqfunctions.udf.CIQ($B325, "IQ_TOTAL_ASSETS",$D325,,,,  "USD")</f>
        <v>46547.770539999998</v>
      </c>
      <c r="K325" s="1">
        <f>_xll.ciqfunctions.udf.CIQ($B325, "IQ_TOTAL_CL", $D325,,,,  "USD")</f>
        <v>15107.69233</v>
      </c>
      <c r="L325" s="1">
        <f>_xll.ciqfunctions.udf.CIQ($B325, "IQ_TOTAL_LIAB", $D325,,,,  "USD")</f>
        <v>22875.40249</v>
      </c>
      <c r="M325" s="1">
        <f>_xll.ciqfunctions.udf.CIQ($B325, "IQ_PREF_EQUITY",$D325,,,,  "USD")</f>
        <v>0</v>
      </c>
      <c r="N325" s="1">
        <f>_xll.ciqfunctions.udf.CIQ($B325, "IQ_TOTAL_COMMON_EQUITY",$D325,,,,  "USD")</f>
        <v>23672.368050000001</v>
      </c>
      <c r="O325" s="1">
        <f>_xll.ciqfunctions.udf.CIQ($B325, "IQ_APIC", $D325,,,,  "USD")</f>
        <v>1534.72777</v>
      </c>
      <c r="P325" s="1">
        <f>_xll.ciqfunctions.udf.CIQ($B325, "IQ_TOTAL_ASSETS", $D325,,,,  "USD")</f>
        <v>46547.770539999998</v>
      </c>
      <c r="Q325" s="1">
        <f>_xll.ciqfunctions.udf.CIQ($B325, "IQ_RE", $D325,,,,  "USD")</f>
        <v>21283.75589</v>
      </c>
      <c r="R325" s="1">
        <f>_xll.ciqfunctions.udf.CIQ($B325, "IQ_TOTAL_EQUITY", $D325,,,,  "USD")</f>
        <v>23672.368050000001</v>
      </c>
      <c r="S325" s="1">
        <f>_xll.ciqfunctions.udf.CIQ($B325, "IQ_TOTAL_OUTSTANDING_FILING_DATE", $D325,,,,  "USD")</f>
        <v>400.93126000000001</v>
      </c>
      <c r="T325" s="1">
        <f>_xll.ciqfunctions.udf.CIQ($B325, "IQ_TOTAL_DEBT", $D325,,,,  "USD")</f>
        <v>8068.2118399999999</v>
      </c>
      <c r="U325" s="1">
        <f>_xll.ciqfunctions.udf.CIQ($B325, "IQ_PREF_DIV_OTHER",$D325,,,,  "USD")</f>
        <v>0</v>
      </c>
      <c r="V325" s="1">
        <f>_xll.ciqfunctions.udf.CIQ($B325, "IQ_COGS",$D325,,,,  "USD")</f>
        <v>9290.5529000000006</v>
      </c>
      <c r="W325" s="1">
        <f>_xll.ciqfunctions.udf.CIQ($B325, "IQ_AP",$D325,,,,  "USD")</f>
        <v>5597.1352299999999</v>
      </c>
      <c r="X325" s="1">
        <f>_xll.ciqfunctions.udf.CIQ($B325, "IQ_AR", $D325,,,,  "USD")</f>
        <v>2192.3109399999998</v>
      </c>
      <c r="Y325" s="1">
        <f>_xll.ciqfunctions.udf.CIQ($B325, "IQ_INVENTORY", $D325,,,,  "USD")</f>
        <v>8196.4292499999992</v>
      </c>
      <c r="Z325">
        <f>_xll.ciqfunctions.udf.CIQ($B325, "IQ_SGA", $D325,,,,  "USD")</f>
        <v>1642.28792</v>
      </c>
      <c r="AA325">
        <f>_xll.ciqfunctions.udf.CIQ($B325, "IQ_TOTAL_REV_1YR_ANN_GROWTH", $D325,,,,  "USD")</f>
        <v>1.5378000000000001</v>
      </c>
      <c r="AB325">
        <f>_xll.ciqfunctions.udf.CIQ($B325, "IQ_DA", $D325,,,,  "USD")</f>
        <v>25.643129999999999</v>
      </c>
      <c r="AC325">
        <f>_xll.ciqfunctions.udf.CIQ($B325, "IQ_NET_INTEREST_EXP",$D325,,,,  "USD")</f>
        <v>-21.689499999999999</v>
      </c>
      <c r="AD325">
        <f>_xll.ciqfunctions.udf.CIQ($B325, "IQ_NET_WORKING_CAP",$D325,,,,  "USD")</f>
        <v>394.04523</v>
      </c>
      <c r="AE325">
        <f>_xll.ciqfunctions.udf.CIQ($B325, "IQ_CAPEX",$D325,,,,  "USD")</f>
        <v>-163.15155999999999</v>
      </c>
      <c r="AF325" s="1">
        <f>_xll.ciqfunctions.udf.CIQ($B325, "IQ_CEO_NAME", $D325,,,,  "USD")</f>
        <v>0</v>
      </c>
      <c r="AG325">
        <f>_xll.ciqfunctions.udf.CIQ($B325, "IQ_INC_TAX",$D325,,,,  "USD")</f>
        <v>1.6986300000000001</v>
      </c>
      <c r="AH325">
        <f>_xll.ciqfunctions.udf.CIQ($B325, "IQ_EFFECT_TAX_RATE",$D325,,,,  "USD")</f>
        <v>0.24740000000000001</v>
      </c>
    </row>
    <row r="326" spans="1:34" x14ac:dyDescent="0.25">
      <c r="A326" t="str">
        <f>_xll.ciqfunctions.udf.CIQ(B326,"IQ_COMPANY_NAME",A$1)</f>
        <v>Kia Corporation</v>
      </c>
      <c r="B326" s="3" t="s">
        <v>2</v>
      </c>
      <c r="C326" s="1" t="str">
        <f>_xll.ciqfunctions.udf.CIQ($B326, "IQ_INDUSTRY",$D326,,,, "USD")</f>
        <v>Automobiles</v>
      </c>
      <c r="D326" s="2" t="str">
        <f t="shared" si="4"/>
        <v>CQ42016</v>
      </c>
      <c r="E326" s="1">
        <f>_xll.ciqfunctions.udf.CIQ($B326, "IQ_TOTAL_REV", $D326,,,, "USD")</f>
        <v>10727.481820000001</v>
      </c>
      <c r="F326" s="1">
        <f>_xll.ciqfunctions.udf.CIQ($B326, "IQ_NI",$D326,,,,  "USD")</f>
        <v>265.80678</v>
      </c>
      <c r="G326" s="1">
        <f>_xll.ciqfunctions.udf.CIQ($B326, "IQ_CASH_EQUIV", $D326,,,,  "USD")</f>
        <v>2545.2426799999998</v>
      </c>
      <c r="H326" s="1">
        <f>_xll.ciqfunctions.udf.CIQ($B326, "IQ_CASH_ST_INVEST", $D326,,,,  "USD")</f>
        <v>7137.6216899999999</v>
      </c>
      <c r="I326" s="1">
        <f>_xll.ciqfunctions.udf.CIQ($B326, "IQ_TOTAL_CA", $D326,,,,  "USD")</f>
        <v>17370.548159999998</v>
      </c>
      <c r="J326" s="1">
        <f>_xll.ciqfunctions.udf.CIQ($B326, "IQ_TOTAL_ASSETS",$D326,,,,  "USD")</f>
        <v>42270.705820000003</v>
      </c>
      <c r="K326" s="1">
        <f>_xll.ciqfunctions.udf.CIQ($B326, "IQ_TOTAL_CL", $D326,,,,  "USD")</f>
        <v>13495.341259999999</v>
      </c>
      <c r="L326" s="1">
        <f>_xll.ciqfunctions.udf.CIQ($B326, "IQ_TOTAL_LIAB", $D326,,,,  "USD")</f>
        <v>20192.746490000001</v>
      </c>
      <c r="M326" s="1">
        <f>_xll.ciqfunctions.udf.CIQ($B326, "IQ_PREF_EQUITY",$D326,,,,  "USD")</f>
        <v>0</v>
      </c>
      <c r="N326" s="1">
        <f>_xll.ciqfunctions.udf.CIQ($B326, "IQ_TOTAL_COMMON_EQUITY",$D326,,,,  "USD")</f>
        <v>22077.959330000002</v>
      </c>
      <c r="O326" s="1">
        <f>_xll.ciqfunctions.udf.CIQ($B326, "IQ_APIC", $D326,,,,  "USD")</f>
        <v>1425.1847600000001</v>
      </c>
      <c r="P326" s="1">
        <f>_xll.ciqfunctions.udf.CIQ($B326, "IQ_TOTAL_ASSETS", $D326,,,,  "USD")</f>
        <v>42270.705820000003</v>
      </c>
      <c r="Q326" s="1">
        <f>_xll.ciqfunctions.udf.CIQ($B326, "IQ_RE", $D326,,,,  "USD")</f>
        <v>19491.621520000001</v>
      </c>
      <c r="R326" s="1">
        <f>_xll.ciqfunctions.udf.CIQ($B326, "IQ_TOTAL_EQUITY", $D326,,,,  "USD")</f>
        <v>22077.959330000002</v>
      </c>
      <c r="S326" s="1">
        <f>_xll.ciqfunctions.udf.CIQ($B326, "IQ_TOTAL_OUTSTANDING_FILING_DATE", $D326,,,,  "USD")</f>
        <v>400.93126000000001</v>
      </c>
      <c r="T326" s="1">
        <f>_xll.ciqfunctions.udf.CIQ($B326, "IQ_TOTAL_DEBT", $D326,,,,  "USD")</f>
        <v>6702.0003299999998</v>
      </c>
      <c r="U326" s="1">
        <f>_xll.ciqfunctions.udf.CIQ($B326, "IQ_PREF_DIV_OTHER",$D326,,,,  "USD")</f>
        <v>0</v>
      </c>
      <c r="V326" s="1">
        <f>_xll.ciqfunctions.udf.CIQ($B326, "IQ_COGS",$D326,,,,  "USD")</f>
        <v>8617.0356800000009</v>
      </c>
      <c r="W326" s="1">
        <f>_xll.ciqfunctions.udf.CIQ($B326, "IQ_AP",$D326,,,,  "USD")</f>
        <v>5090.2087499999998</v>
      </c>
      <c r="X326" s="1">
        <f>_xll.ciqfunctions.udf.CIQ($B326, "IQ_AR", $D326,,,,  "USD")</f>
        <v>1995.64823</v>
      </c>
      <c r="Y326" s="1">
        <f>_xll.ciqfunctions.udf.CIQ($B326, "IQ_INVENTORY", $D326,,,,  "USD")</f>
        <v>7354.8052399999997</v>
      </c>
      <c r="Z326">
        <f>_xll.ciqfunctions.udf.CIQ($B326, "IQ_SGA", $D326,,,,  "USD")</f>
        <v>1534.5004300000001</v>
      </c>
      <c r="AA326">
        <f>_xll.ciqfunctions.udf.CIQ($B326, "IQ_TOTAL_REV_1YR_ANN_GROWTH", $D326,,,,  "USD")</f>
        <v>0.96099999999999997</v>
      </c>
      <c r="AB326">
        <f>_xll.ciqfunctions.udf.CIQ($B326, "IQ_DA", $D326,,,,  "USD")</f>
        <v>25.98827</v>
      </c>
      <c r="AC326">
        <f>_xll.ciqfunctions.udf.CIQ($B326, "IQ_NET_INTEREST_EXP",$D326,,,,  "USD")</f>
        <v>16.350339999999999</v>
      </c>
      <c r="AD326">
        <f>_xll.ciqfunctions.udf.CIQ($B326, "IQ_NET_WORKING_CAP",$D326,,,,  "USD")</f>
        <v>169.31786</v>
      </c>
      <c r="AE326">
        <f>_xll.ciqfunctions.udf.CIQ($B326, "IQ_CAPEX",$D326,,,,  "USD")</f>
        <v>-373.28259000000003</v>
      </c>
      <c r="AF326" s="1">
        <f>_xll.ciqfunctions.udf.CIQ($B326, "IQ_CEO_NAME", $D326,,,,  "USD")</f>
        <v>0</v>
      </c>
      <c r="AG326">
        <f>_xll.ciqfunctions.udf.CIQ($B326, "IQ_INC_TAX",$D326,,,,  "USD")</f>
        <v>113.27867000000001</v>
      </c>
      <c r="AH326">
        <f>_xll.ciqfunctions.udf.CIQ($B326, "IQ_EFFECT_TAX_RATE",$D326,,,,  "USD")</f>
        <v>29.882000000000001</v>
      </c>
    </row>
    <row r="327" spans="1:34" x14ac:dyDescent="0.25">
      <c r="A327" t="str">
        <f>_xll.ciqfunctions.udf.CIQ(B327,"IQ_COMPANY_NAME",A$1)</f>
        <v>Kia Corporation</v>
      </c>
      <c r="B327" s="3" t="s">
        <v>2</v>
      </c>
      <c r="C327" s="1" t="str">
        <f>_xll.ciqfunctions.udf.CIQ($B327, "IQ_INDUSTRY",$D327,,,, "USD")</f>
        <v>Automobiles</v>
      </c>
      <c r="D327" s="2" t="str">
        <f t="shared" si="4"/>
        <v>CQ32016</v>
      </c>
      <c r="E327" s="1">
        <f>_xll.ciqfunctions.udf.CIQ($B327, "IQ_TOTAL_REV", $D327,,,, "USD")</f>
        <v>11546.725979999999</v>
      </c>
      <c r="F327" s="1">
        <f>_xll.ciqfunctions.udf.CIQ($B327, "IQ_NI",$D327,,,,  "USD")</f>
        <v>604.09187999999995</v>
      </c>
      <c r="G327" s="1">
        <f>_xll.ciqfunctions.udf.CIQ($B327, "IQ_CASH_EQUIV", $D327,,,,  "USD")</f>
        <v>2331.9742700000002</v>
      </c>
      <c r="H327" s="1">
        <f>_xll.ciqfunctions.udf.CIQ($B327, "IQ_CASH_ST_INVEST", $D327,,,,  "USD")</f>
        <v>7565.4123200000004</v>
      </c>
      <c r="I327" s="1">
        <f>_xll.ciqfunctions.udf.CIQ($B327, "IQ_TOTAL_CA", $D327,,,,  "USD")</f>
        <v>16944.258709999998</v>
      </c>
      <c r="J327" s="1">
        <f>_xll.ciqfunctions.udf.CIQ($B327, "IQ_TOTAL_ASSETS",$D327,,,,  "USD")</f>
        <v>43538.913639999999</v>
      </c>
      <c r="K327" s="1">
        <f>_xll.ciqfunctions.udf.CIQ($B327, "IQ_TOTAL_CL", $D327,,,,  "USD")</f>
        <v>12604.15047</v>
      </c>
      <c r="L327" s="1">
        <f>_xll.ciqfunctions.udf.CIQ($B327, "IQ_TOTAL_LIAB", $D327,,,,  "USD")</f>
        <v>20277.029770000001</v>
      </c>
      <c r="M327" s="1">
        <f>_xll.ciqfunctions.udf.CIQ($B327, "IQ_PREF_EQUITY",$D327,,,,  "USD")</f>
        <v>0</v>
      </c>
      <c r="N327" s="1">
        <f>_xll.ciqfunctions.udf.CIQ($B327, "IQ_TOTAL_COMMON_EQUITY",$D327,,,,  "USD")</f>
        <v>23261.883880000001</v>
      </c>
      <c r="O327" s="1">
        <f>_xll.ciqfunctions.udf.CIQ($B327, "IQ_APIC", $D327,,,,  "USD")</f>
        <v>1569.1715200000001</v>
      </c>
      <c r="P327" s="1">
        <f>_xll.ciqfunctions.udf.CIQ($B327, "IQ_TOTAL_ASSETS", $D327,,,,  "USD")</f>
        <v>43538.913639999999</v>
      </c>
      <c r="Q327" s="1">
        <f>_xll.ciqfunctions.udf.CIQ($B327, "IQ_RE", $D327,,,,  "USD")</f>
        <v>20765.177520000001</v>
      </c>
      <c r="R327" s="1">
        <f>_xll.ciqfunctions.udf.CIQ($B327, "IQ_TOTAL_EQUITY", $D327,,,,  "USD")</f>
        <v>23261.883880000001</v>
      </c>
      <c r="S327" s="1">
        <f>_xll.ciqfunctions.udf.CIQ($B327, "IQ_TOTAL_OUTSTANDING_FILING_DATE", $D327,,,,  "USD")</f>
        <v>400.93142999999998</v>
      </c>
      <c r="T327" s="1">
        <f>_xll.ciqfunctions.udf.CIQ($B327, "IQ_TOTAL_DEBT", $D327,,,,  "USD")</f>
        <v>5652.1282600000004</v>
      </c>
      <c r="U327" s="1">
        <f>_xll.ciqfunctions.udf.CIQ($B327, "IQ_PREF_DIV_OTHER",$D327,,,,  "USD")</f>
        <v>0</v>
      </c>
      <c r="V327" s="1">
        <f>_xll.ciqfunctions.udf.CIQ($B327, "IQ_COGS",$D327,,,,  "USD")</f>
        <v>9400.8398799999995</v>
      </c>
      <c r="W327" s="1">
        <f>_xll.ciqfunctions.udf.CIQ($B327, "IQ_AP",$D327,,,,  "USD")</f>
        <v>4545.5657499999998</v>
      </c>
      <c r="X327" s="1">
        <f>_xll.ciqfunctions.udf.CIQ($B327, "IQ_AR", $D327,,,,  "USD")</f>
        <v>1880.49659</v>
      </c>
      <c r="Y327" s="1">
        <f>_xll.ciqfunctions.udf.CIQ($B327, "IQ_INVENTORY", $D327,,,,  "USD")</f>
        <v>6591.0171899999996</v>
      </c>
      <c r="Z327">
        <f>_xll.ciqfunctions.udf.CIQ($B327, "IQ_SGA", $D327,,,,  "USD")</f>
        <v>1431.0383999999999</v>
      </c>
      <c r="AA327">
        <f>_xll.ciqfunctions.udf.CIQ($B327, "IQ_TOTAL_REV_1YR_ANN_GROWTH", $D327,,,,  "USD")</f>
        <v>-3.1427999999999998</v>
      </c>
      <c r="AB327">
        <f>_xll.ciqfunctions.udf.CIQ($B327, "IQ_DA", $D327,,,,  "USD")</f>
        <v>28.079260000000001</v>
      </c>
      <c r="AC327">
        <f>_xll.ciqfunctions.udf.CIQ($B327, "IQ_NET_INTEREST_EXP",$D327,,,,  "USD")</f>
        <v>-3.2151900000000002</v>
      </c>
      <c r="AD327">
        <f>_xll.ciqfunctions.udf.CIQ($B327, "IQ_NET_WORKING_CAP",$D327,,,,  "USD")</f>
        <v>-1267.69751</v>
      </c>
      <c r="AE327">
        <f>_xll.ciqfunctions.udf.CIQ($B327, "IQ_CAPEX",$D327,,,,  "USD")</f>
        <v>-366.26425999999998</v>
      </c>
      <c r="AF327" s="1">
        <f>_xll.ciqfunctions.udf.CIQ($B327, "IQ_CEO_NAME", $D327,,,,  "USD")</f>
        <v>0</v>
      </c>
      <c r="AG327">
        <f>_xll.ciqfunctions.udf.CIQ($B327, "IQ_INC_TAX",$D327,,,,  "USD")</f>
        <v>195.3964</v>
      </c>
      <c r="AH327">
        <f>_xll.ciqfunctions.udf.CIQ($B327, "IQ_EFFECT_TAX_RATE",$D327,,,,  "USD")</f>
        <v>24.440100000000001</v>
      </c>
    </row>
    <row r="328" spans="1:34" x14ac:dyDescent="0.25">
      <c r="A328" t="str">
        <f>_xll.ciqfunctions.udf.CIQ(B328,"IQ_COMPANY_NAME",A$1)</f>
        <v>Kia Corporation</v>
      </c>
      <c r="B328" s="3" t="s">
        <v>2</v>
      </c>
      <c r="C328" s="1" t="str">
        <f>_xll.ciqfunctions.udf.CIQ($B328, "IQ_INDUSTRY",$D328,,,, "USD")</f>
        <v>Automobiles</v>
      </c>
      <c r="D328" s="2" t="str">
        <f t="shared" si="4"/>
        <v>CQ22016</v>
      </c>
      <c r="E328" s="1">
        <f>_xll.ciqfunctions.udf.CIQ($B328, "IQ_TOTAL_REV", $D328,,,, "USD")</f>
        <v>12533.04652</v>
      </c>
      <c r="F328" s="1">
        <f>_xll.ciqfunctions.udf.CIQ($B328, "IQ_NI",$D328,,,,  "USD")</f>
        <v>716.15049999999997</v>
      </c>
      <c r="G328" s="1">
        <f>_xll.ciqfunctions.udf.CIQ($B328, "IQ_CASH_EQUIV", $D328,,,,  "USD")</f>
        <v>2090.41516</v>
      </c>
      <c r="H328" s="1">
        <f>_xll.ciqfunctions.udf.CIQ($B328, "IQ_CASH_ST_INVEST", $D328,,,,  "USD")</f>
        <v>7328.4332100000001</v>
      </c>
      <c r="I328" s="1">
        <f>_xll.ciqfunctions.udf.CIQ($B328, "IQ_TOTAL_CA", $D328,,,,  "USD")</f>
        <v>17450.809679999998</v>
      </c>
      <c r="J328" s="1">
        <f>_xll.ciqfunctions.udf.CIQ($B328, "IQ_TOTAL_ASSETS",$D328,,,,  "USD")</f>
        <v>42872.348189999997</v>
      </c>
      <c r="K328" s="1">
        <f>_xll.ciqfunctions.udf.CIQ($B328, "IQ_TOTAL_CL", $D328,,,,  "USD")</f>
        <v>13732.082490000001</v>
      </c>
      <c r="L328" s="1">
        <f>_xll.ciqfunctions.udf.CIQ($B328, "IQ_TOTAL_LIAB", $D328,,,,  "USD")</f>
        <v>20957.95621</v>
      </c>
      <c r="M328" s="1">
        <f>_xll.ciqfunctions.udf.CIQ($B328, "IQ_PREF_EQUITY",$D328,,,,  "USD")</f>
        <v>0</v>
      </c>
      <c r="N328" s="1">
        <f>_xll.ciqfunctions.udf.CIQ($B328, "IQ_TOTAL_COMMON_EQUITY",$D328,,,,  "USD")</f>
        <v>21914.39198</v>
      </c>
      <c r="O328" s="1">
        <f>_xll.ciqfunctions.udf.CIQ($B328, "IQ_APIC", $D328,,,,  "USD")</f>
        <v>1496.80593</v>
      </c>
      <c r="P328" s="1">
        <f>_xll.ciqfunctions.udf.CIQ($B328, "IQ_TOTAL_ASSETS", $D328,,,,  "USD")</f>
        <v>42872.348189999997</v>
      </c>
      <c r="Q328" s="1">
        <f>_xll.ciqfunctions.udf.CIQ($B328, "IQ_RE", $D328,,,,  "USD")</f>
        <v>19250.055339999999</v>
      </c>
      <c r="R328" s="1">
        <f>_xll.ciqfunctions.udf.CIQ($B328, "IQ_TOTAL_EQUITY", $D328,,,,  "USD")</f>
        <v>21914.39198</v>
      </c>
      <c r="S328" s="1">
        <f>_xll.ciqfunctions.udf.CIQ($B328, "IQ_TOTAL_OUTSTANDING_FILING_DATE", $D328,,,,  "USD")</f>
        <v>400.93142999999998</v>
      </c>
      <c r="T328" s="1">
        <f>_xll.ciqfunctions.udf.CIQ($B328, "IQ_TOTAL_DEBT", $D328,,,,  "USD")</f>
        <v>6251.2255500000001</v>
      </c>
      <c r="U328" s="1">
        <f>_xll.ciqfunctions.udf.CIQ($B328, "IQ_PREF_DIV_OTHER",$D328,,,,  "USD")</f>
        <v>0</v>
      </c>
      <c r="V328" s="1">
        <f>_xll.ciqfunctions.udf.CIQ($B328, "IQ_COGS",$D328,,,,  "USD")</f>
        <v>10007.79132</v>
      </c>
      <c r="W328" s="1">
        <f>_xll.ciqfunctions.udf.CIQ($B328, "IQ_AP",$D328,,,,  "USD")</f>
        <v>5063.95939</v>
      </c>
      <c r="X328" s="1">
        <f>_xll.ciqfunctions.udf.CIQ($B328, "IQ_AR", $D328,,,,  "USD")</f>
        <v>2319.3079299999999</v>
      </c>
      <c r="Y328" s="1">
        <f>_xll.ciqfunctions.udf.CIQ($B328, "IQ_INVENTORY", $D328,,,,  "USD")</f>
        <v>6889.66759</v>
      </c>
      <c r="Z328">
        <f>_xll.ciqfunctions.udf.CIQ($B328, "IQ_SGA", $D328,,,,  "USD")</f>
        <v>1409.9366299999999</v>
      </c>
      <c r="AA328">
        <f>_xll.ciqfunctions.udf.CIQ($B328, "IQ_TOTAL_REV_1YR_ANN_GROWTH", $D328,,,,  "USD")</f>
        <v>16.146999999999998</v>
      </c>
      <c r="AB328">
        <f>_xll.ciqfunctions.udf.CIQ($B328, "IQ_DA", $D328,,,,  "USD")</f>
        <v>52.302340000000001</v>
      </c>
      <c r="AC328">
        <f>_xll.ciqfunctions.udf.CIQ($B328, "IQ_NET_INTEREST_EXP",$D328,,,,  "USD")</f>
        <v>1.96539</v>
      </c>
      <c r="AD328">
        <f>_xll.ciqfunctions.udf.CIQ($B328, "IQ_NET_WORKING_CAP",$D328,,,,  "USD")</f>
        <v>-968.12491</v>
      </c>
      <c r="AE328">
        <f>_xll.ciqfunctions.udf.CIQ($B328, "IQ_CAPEX",$D328,,,,  "USD")</f>
        <v>-244.6558</v>
      </c>
      <c r="AF328" s="1">
        <f>_xll.ciqfunctions.udf.CIQ($B328, "IQ_CEO_NAME", $D328,,,,  "USD")</f>
        <v>0</v>
      </c>
      <c r="AG328">
        <f>_xll.ciqfunctions.udf.CIQ($B328, "IQ_INC_TAX",$D328,,,,  "USD")</f>
        <v>202.96190000000001</v>
      </c>
      <c r="AH328">
        <f>_xll.ciqfunctions.udf.CIQ($B328, "IQ_EFFECT_TAX_RATE",$D328,,,,  "USD")</f>
        <v>22.0823</v>
      </c>
    </row>
    <row r="329" spans="1:34" x14ac:dyDescent="0.25">
      <c r="A329" t="str">
        <f>_xll.ciqfunctions.udf.CIQ(B329,"IQ_COMPANY_NAME",A$1)</f>
        <v>Kia Corporation</v>
      </c>
      <c r="B329" s="3" t="s">
        <v>2</v>
      </c>
      <c r="C329" s="1" t="str">
        <f>_xll.ciqfunctions.udf.CIQ($B329, "IQ_INDUSTRY",$D329,,,, "USD")</f>
        <v>Automobiles</v>
      </c>
      <c r="D329" s="2" t="str">
        <f t="shared" si="4"/>
        <v>CQ12016</v>
      </c>
      <c r="E329" s="1">
        <f>_xll.ciqfunctions.udf.CIQ($B329, "IQ_TOTAL_REV", $D329,,,, "USD")</f>
        <v>11920.190210000001</v>
      </c>
      <c r="F329" s="1">
        <f>_xll.ciqfunctions.udf.CIQ($B329, "IQ_NI",$D329,,,,  "USD")</f>
        <v>778.68867</v>
      </c>
      <c r="G329" s="1">
        <f>_xll.ciqfunctions.udf.CIQ($B329, "IQ_CASH_EQUIV", $D329,,,,  "USD")</f>
        <v>0</v>
      </c>
      <c r="H329" s="1">
        <f>_xll.ciqfunctions.udf.CIQ($B329, "IQ_CASH_ST_INVEST", $D329,,,,  "USD")</f>
        <v>6151.2837200000004</v>
      </c>
      <c r="I329" s="1">
        <f>_xll.ciqfunctions.udf.CIQ($B329, "IQ_TOTAL_CA", $D329,,,,  "USD")</f>
        <v>0</v>
      </c>
      <c r="J329" s="1">
        <f>_xll.ciqfunctions.udf.CIQ($B329, "IQ_TOTAL_ASSETS",$D329,,,,  "USD")</f>
        <v>0</v>
      </c>
      <c r="K329" s="1">
        <f>_xll.ciqfunctions.udf.CIQ($B329, "IQ_TOTAL_CL", $D329,,,,  "USD")</f>
        <v>0</v>
      </c>
      <c r="L329" s="1">
        <f>_xll.ciqfunctions.udf.CIQ($B329, "IQ_TOTAL_LIAB", $D329,,,,  "USD")</f>
        <v>0</v>
      </c>
      <c r="M329" s="1">
        <f>_xll.ciqfunctions.udf.CIQ($B329, "IQ_PREF_EQUITY",$D329,,,,  "USD")</f>
        <v>0</v>
      </c>
      <c r="N329" s="1">
        <f>_xll.ciqfunctions.udf.CIQ($B329, "IQ_TOTAL_COMMON_EQUITY",$D329,,,,  "USD")</f>
        <v>21293.254229999999</v>
      </c>
      <c r="O329" s="1">
        <f>_xll.ciqfunctions.udf.CIQ($B329, "IQ_APIC", $D329,,,,  "USD")</f>
        <v>0</v>
      </c>
      <c r="P329" s="1">
        <f>_xll.ciqfunctions.udf.CIQ($B329, "IQ_TOTAL_ASSETS", $D329,,,,  "USD")</f>
        <v>0</v>
      </c>
      <c r="Q329" s="1">
        <f>_xll.ciqfunctions.udf.CIQ($B329, "IQ_RE", $D329,,,,  "USD")</f>
        <v>0</v>
      </c>
      <c r="R329" s="1">
        <f>_xll.ciqfunctions.udf.CIQ($B329, "IQ_TOTAL_EQUITY", $D329,,,,  "USD")</f>
        <v>21293.254229999999</v>
      </c>
      <c r="S329" s="1">
        <f>_xll.ciqfunctions.udf.CIQ($B329, "IQ_TOTAL_OUTSTANDING_FILING_DATE", $D329,,,,  "USD")</f>
        <v>400.77776999999998</v>
      </c>
      <c r="T329" s="1">
        <f>_xll.ciqfunctions.udf.CIQ($B329, "IQ_TOTAL_DEBT", $D329,,,,  "USD")</f>
        <v>5557.6817899999996</v>
      </c>
      <c r="U329" s="1">
        <f>_xll.ciqfunctions.udf.CIQ($B329, "IQ_PREF_DIV_OTHER",$D329,,,,  "USD")</f>
        <v>0</v>
      </c>
      <c r="V329" s="1">
        <f>_xll.ciqfunctions.udf.CIQ($B329, "IQ_COGS",$D329,,,,  "USD")</f>
        <v>9513.6161300000003</v>
      </c>
      <c r="W329" s="1">
        <f>_xll.ciqfunctions.udf.CIQ($B329, "IQ_AP",$D329,,,,  "USD")</f>
        <v>0</v>
      </c>
      <c r="X329" s="1">
        <f>_xll.ciqfunctions.udf.CIQ($B329, "IQ_AR", $D329,,,,  "USD")</f>
        <v>0</v>
      </c>
      <c r="Y329" s="1">
        <f>_xll.ciqfunctions.udf.CIQ($B329, "IQ_INVENTORY", $D329,,,,  "USD")</f>
        <v>0</v>
      </c>
      <c r="Z329">
        <f>_xll.ciqfunctions.udf.CIQ($B329, "IQ_SGA", $D329,,,,  "USD")</f>
        <v>1783.4128900000001</v>
      </c>
      <c r="AA329">
        <f>_xll.ciqfunctions.udf.CIQ($B329, "IQ_TOTAL_REV_1YR_ANN_GROWTH", $D329,,,,  "USD")</f>
        <v>0</v>
      </c>
      <c r="AB329">
        <f>_xll.ciqfunctions.udf.CIQ($B329, "IQ_DA", $D329,,,,  "USD")</f>
        <v>0</v>
      </c>
      <c r="AC329">
        <f>_xll.ciqfunctions.udf.CIQ($B329, "IQ_NET_INTEREST_EXP",$D329,,,,  "USD")</f>
        <v>0.43503000000000003</v>
      </c>
      <c r="AD329">
        <f>_xll.ciqfunctions.udf.CIQ($B329, "IQ_NET_WORKING_CAP",$D329,,,,  "USD")</f>
        <v>0</v>
      </c>
      <c r="AE329">
        <f>_xll.ciqfunctions.udf.CIQ($B329, "IQ_CAPEX",$D329,,,,  "USD")</f>
        <v>-311.13632999999999</v>
      </c>
      <c r="AF329" s="1">
        <f>_xll.ciqfunctions.udf.CIQ($B329, "IQ_CEO_NAME", $D329,,,,  "USD")</f>
        <v>0</v>
      </c>
      <c r="AG329">
        <f>_xll.ciqfunctions.udf.CIQ($B329, "IQ_INC_TAX",$D329,,,,  "USD")</f>
        <v>147.85218</v>
      </c>
      <c r="AH329">
        <f>_xll.ciqfunctions.udf.CIQ($B329, "IQ_EFFECT_TAX_RATE",$D329,,,,  "USD")</f>
        <v>15.9574</v>
      </c>
    </row>
    <row r="330" spans="1:34" x14ac:dyDescent="0.25">
      <c r="A330" t="str">
        <f>_xll.ciqfunctions.udf.CIQ(B330,"IQ_COMPANY_NAME",A$1)</f>
        <v>Kia Corporation</v>
      </c>
      <c r="B330" s="3" t="s">
        <v>2</v>
      </c>
      <c r="C330" s="1" t="str">
        <f>_xll.ciqfunctions.udf.CIQ($B330, "IQ_INDUSTRY",$D330,,,, "USD")</f>
        <v>Automobiles</v>
      </c>
      <c r="D330" s="2" t="str">
        <f t="shared" si="4"/>
        <v>CQ42015</v>
      </c>
      <c r="E330" s="1">
        <f>_xll.ciqfunctions.udf.CIQ($B330, "IQ_TOTAL_REV", $D330,,,, "USD")</f>
        <v>10870.41971</v>
      </c>
      <c r="F330" s="1">
        <f>_xll.ciqfunctions.udf.CIQ($B330, "IQ_NI",$D330,,,,  "USD")</f>
        <v>366.08787999999998</v>
      </c>
      <c r="G330" s="1">
        <f>_xll.ciqfunctions.udf.CIQ($B330, "IQ_CASH_EQUIV", $D330,,,,  "USD")</f>
        <v>938.96560999999997</v>
      </c>
      <c r="H330" s="1">
        <f>_xll.ciqfunctions.udf.CIQ($B330, "IQ_CASH_ST_INVEST", $D330,,,,  "USD")</f>
        <v>5993.6074500000004</v>
      </c>
      <c r="I330" s="1">
        <f>_xll.ciqfunctions.udf.CIQ($B330, "IQ_TOTAL_CA", $D330,,,,  "USD")</f>
        <v>15491.40114</v>
      </c>
      <c r="J330" s="1">
        <f>_xll.ciqfunctions.udf.CIQ($B330, "IQ_TOTAL_ASSETS",$D330,,,,  "USD")</f>
        <v>39073.808069999999</v>
      </c>
      <c r="K330" s="1">
        <f>_xll.ciqfunctions.udf.CIQ($B330, "IQ_TOTAL_CL", $D330,,,,  "USD")</f>
        <v>12389.617190000001</v>
      </c>
      <c r="L330" s="1">
        <f>_xll.ciqfunctions.udf.CIQ($B330, "IQ_TOTAL_LIAB", $D330,,,,  "USD")</f>
        <v>18505.270929999999</v>
      </c>
      <c r="M330" s="1">
        <f>_xll.ciqfunctions.udf.CIQ($B330, "IQ_PREF_EQUITY",$D330,,,,  "USD")</f>
        <v>0</v>
      </c>
      <c r="N330" s="1">
        <f>_xll.ciqfunctions.udf.CIQ($B330, "IQ_TOTAL_COMMON_EQUITY",$D330,,,,  "USD")</f>
        <v>20568.53714</v>
      </c>
      <c r="O330" s="1">
        <f>_xll.ciqfunctions.udf.CIQ($B330, "IQ_APIC", $D330,,,,  "USD")</f>
        <v>1475.3530000000001</v>
      </c>
      <c r="P330" s="1">
        <f>_xll.ciqfunctions.udf.CIQ($B330, "IQ_TOTAL_ASSETS", $D330,,,,  "USD")</f>
        <v>39073.808069999999</v>
      </c>
      <c r="Q330" s="1">
        <f>_xll.ciqfunctions.udf.CIQ($B330, "IQ_RE", $D330,,,,  "USD")</f>
        <v>17878.968110000002</v>
      </c>
      <c r="R330" s="1">
        <f>_xll.ciqfunctions.udf.CIQ($B330, "IQ_TOTAL_EQUITY", $D330,,,,  "USD")</f>
        <v>20568.53714</v>
      </c>
      <c r="S330" s="1">
        <f>_xll.ciqfunctions.udf.CIQ($B330, "IQ_TOTAL_OUTSTANDING_FILING_DATE", $D330,,,,  "USD")</f>
        <v>400.9316</v>
      </c>
      <c r="T330" s="1">
        <f>_xll.ciqfunctions.udf.CIQ($B330, "IQ_TOTAL_DEBT", $D330,,,,  "USD")</f>
        <v>5368.5257799999999</v>
      </c>
      <c r="U330" s="1">
        <f>_xll.ciqfunctions.udf.CIQ($B330, "IQ_PREF_DIV_OTHER",$D330,,,,  "USD")</f>
        <v>0</v>
      </c>
      <c r="V330" s="1">
        <f>_xll.ciqfunctions.udf.CIQ($B330, "IQ_COGS",$D330,,,,  "USD")</f>
        <v>8694.2383000000009</v>
      </c>
      <c r="W330" s="1">
        <f>_xll.ciqfunctions.udf.CIQ($B330, "IQ_AP",$D330,,,,  "USD")</f>
        <v>5001.61445</v>
      </c>
      <c r="X330" s="1">
        <f>_xll.ciqfunctions.udf.CIQ($B330, "IQ_AR", $D330,,,,  "USD")</f>
        <v>2030.0917899999999</v>
      </c>
      <c r="Y330" s="1">
        <f>_xll.ciqfunctions.udf.CIQ($B330, "IQ_INVENTORY", $D330,,,,  "USD")</f>
        <v>6539.4896399999998</v>
      </c>
      <c r="Z330">
        <f>_xll.ciqfunctions.udf.CIQ($B330, "IQ_SGA", $D330,,,,  "USD")</f>
        <v>1476.80531</v>
      </c>
      <c r="AA330">
        <f>_xll.ciqfunctions.udf.CIQ($B330, "IQ_TOTAL_REV_1YR_ANN_GROWTH", $D330,,,,  "USD")</f>
        <v>9.3132999999999999</v>
      </c>
      <c r="AB330">
        <f>_xll.ciqfunctions.udf.CIQ($B330, "IQ_DA", $D330,,,,  "USD")</f>
        <v>25.085190000000001</v>
      </c>
      <c r="AC330">
        <f>_xll.ciqfunctions.udf.CIQ($B330, "IQ_NET_INTEREST_EXP",$D330,,,,  "USD")</f>
        <v>9.0554500000000004</v>
      </c>
      <c r="AD330">
        <f>_xll.ciqfunctions.udf.CIQ($B330, "IQ_NET_WORKING_CAP",$D330,,,,  "USD")</f>
        <v>-524.73411999999996</v>
      </c>
      <c r="AE330">
        <f>_xll.ciqfunctions.udf.CIQ($B330, "IQ_CAPEX",$D330,,,,  "USD")</f>
        <v>-696.49359000000004</v>
      </c>
      <c r="AF330" s="1">
        <f>_xll.ciqfunctions.udf.CIQ($B330, "IQ_CEO_NAME", $D330,,,,  "USD")</f>
        <v>0</v>
      </c>
      <c r="AG330">
        <f>_xll.ciqfunctions.udf.CIQ($B330, "IQ_INC_TAX",$D330,,,,  "USD")</f>
        <v>43.918410000000002</v>
      </c>
      <c r="AH330">
        <f>_xll.ciqfunctions.udf.CIQ($B330, "IQ_EFFECT_TAX_RATE",$D330,,,,  "USD")</f>
        <v>10.711600000000001</v>
      </c>
    </row>
    <row r="331" spans="1:34" x14ac:dyDescent="0.25">
      <c r="A331" t="str">
        <f>_xll.ciqfunctions.udf.CIQ(B331,"IQ_COMPANY_NAME",A$1)</f>
        <v>Kia Corporation</v>
      </c>
      <c r="B331" s="3" t="s">
        <v>2</v>
      </c>
      <c r="C331" s="1" t="str">
        <f>_xll.ciqfunctions.udf.CIQ($B331, "IQ_INDUSTRY",$D331,,,, "USD")</f>
        <v>Automobiles</v>
      </c>
      <c r="D331" s="2" t="str">
        <f t="shared" si="4"/>
        <v>CQ32015</v>
      </c>
      <c r="E331" s="1">
        <f>_xll.ciqfunctions.udf.CIQ($B331, "IQ_TOTAL_REV", $D331,,,, "USD")</f>
        <v>11073.67676</v>
      </c>
      <c r="F331" s="1">
        <f>_xll.ciqfunctions.udf.CIQ($B331, "IQ_NI",$D331,,,,  "USD")</f>
        <v>464.59960999999998</v>
      </c>
      <c r="G331" s="1">
        <f>_xll.ciqfunctions.udf.CIQ($B331, "IQ_CASH_EQUIV", $D331,,,,  "USD")</f>
        <v>1372.7788800000001</v>
      </c>
      <c r="H331" s="1">
        <f>_xll.ciqfunctions.udf.CIQ($B331, "IQ_CASH_ST_INVEST", $D331,,,,  "USD")</f>
        <v>6559.9069600000003</v>
      </c>
      <c r="I331" s="1">
        <f>_xll.ciqfunctions.udf.CIQ($B331, "IQ_TOTAL_CA", $D331,,,,  "USD")</f>
        <v>15426.012570000001</v>
      </c>
      <c r="J331" s="1">
        <f>_xll.ciqfunctions.udf.CIQ($B331, "IQ_TOTAL_ASSETS",$D331,,,,  "USD")</f>
        <v>38548.029300000002</v>
      </c>
      <c r="K331" s="1">
        <f>_xll.ciqfunctions.udf.CIQ($B331, "IQ_TOTAL_CL", $D331,,,,  "USD")</f>
        <v>12262.596250000001</v>
      </c>
      <c r="L331" s="1">
        <f>_xll.ciqfunctions.udf.CIQ($B331, "IQ_TOTAL_LIAB", $D331,,,,  "USD")</f>
        <v>18295.075150000001</v>
      </c>
      <c r="M331" s="1">
        <f>_xll.ciqfunctions.udf.CIQ($B331, "IQ_PREF_EQUITY",$D331,,,,  "USD")</f>
        <v>0</v>
      </c>
      <c r="N331" s="1">
        <f>_xll.ciqfunctions.udf.CIQ($B331, "IQ_TOTAL_COMMON_EQUITY",$D331,,,,  "USD")</f>
        <v>20252.954160000001</v>
      </c>
      <c r="O331" s="1">
        <f>_xll.ciqfunctions.udf.CIQ($B331, "IQ_APIC", $D331,,,,  "USD")</f>
        <v>1466.3564200000001</v>
      </c>
      <c r="P331" s="1">
        <f>_xll.ciqfunctions.udf.CIQ($B331, "IQ_TOTAL_ASSETS", $D331,,,,  "USD")</f>
        <v>38548.029300000002</v>
      </c>
      <c r="Q331" s="1">
        <f>_xll.ciqfunctions.udf.CIQ($B331, "IQ_RE", $D331,,,,  "USD")</f>
        <v>17289.17296</v>
      </c>
      <c r="R331" s="1">
        <f>_xll.ciqfunctions.udf.CIQ($B331, "IQ_TOTAL_EQUITY", $D331,,,,  "USD")</f>
        <v>20252.954160000001</v>
      </c>
      <c r="S331" s="1">
        <f>_xll.ciqfunctions.udf.CIQ($B331, "IQ_TOTAL_OUTSTANDING_FILING_DATE", $D331,,,,  "USD")</f>
        <v>400.9316</v>
      </c>
      <c r="T331" s="1">
        <f>_xll.ciqfunctions.udf.CIQ($B331, "IQ_TOTAL_DEBT", $D331,,,,  "USD")</f>
        <v>4793.2447899999997</v>
      </c>
      <c r="U331" s="1">
        <f>_xll.ciqfunctions.udf.CIQ($B331, "IQ_PREF_DIV_OTHER",$D331,,,,  "USD")</f>
        <v>0</v>
      </c>
      <c r="V331" s="1">
        <f>_xll.ciqfunctions.udf.CIQ($B331, "IQ_COGS",$D331,,,,  "USD")</f>
        <v>8909.0416600000008</v>
      </c>
      <c r="W331" s="1">
        <f>_xll.ciqfunctions.udf.CIQ($B331, "IQ_AP",$D331,,,,  "USD")</f>
        <v>4890.62057</v>
      </c>
      <c r="X331" s="1">
        <f>_xll.ciqfunctions.udf.CIQ($B331, "IQ_AR", $D331,,,,  "USD")</f>
        <v>1813.8094799999999</v>
      </c>
      <c r="Y331" s="1">
        <f>_xll.ciqfunctions.udf.CIQ($B331, "IQ_INVENTORY", $D331,,,,  "USD")</f>
        <v>6323.9609499999997</v>
      </c>
      <c r="Z331">
        <f>_xll.ciqfunctions.udf.CIQ($B331, "IQ_SGA", $D331,,,,  "USD")</f>
        <v>1419.46081</v>
      </c>
      <c r="AA331">
        <f>_xll.ciqfunctions.udf.CIQ($B331, "IQ_TOTAL_REV_1YR_ANN_GROWTH", $D331,,,,  "USD")</f>
        <v>14.858599999999999</v>
      </c>
      <c r="AB331">
        <f>_xll.ciqfunctions.udf.CIQ($B331, "IQ_DA", $D331,,,,  "USD")</f>
        <v>23.601949999999999</v>
      </c>
      <c r="AC331">
        <f>_xll.ciqfunctions.udf.CIQ($B331, "IQ_NET_INTEREST_EXP",$D331,,,,  "USD")</f>
        <v>19.148289999999999</v>
      </c>
      <c r="AD331">
        <f>_xll.ciqfunctions.udf.CIQ($B331, "IQ_NET_WORKING_CAP",$D331,,,,  "USD")</f>
        <v>-1099.01603</v>
      </c>
      <c r="AE331">
        <f>_xll.ciqfunctions.udf.CIQ($B331, "IQ_CAPEX",$D331,,,,  "USD")</f>
        <v>-1036.0127399999999</v>
      </c>
      <c r="AF331" s="1">
        <f>_xll.ciqfunctions.udf.CIQ($B331, "IQ_CEO_NAME", $D331,,,,  "USD")</f>
        <v>0</v>
      </c>
      <c r="AG331">
        <f>_xll.ciqfunctions.udf.CIQ($B331, "IQ_INC_TAX",$D331,,,,  "USD")</f>
        <v>135.4933</v>
      </c>
      <c r="AH331">
        <f>_xll.ciqfunctions.udf.CIQ($B331, "IQ_EFFECT_TAX_RATE",$D331,,,,  "USD")</f>
        <v>22.578700000000001</v>
      </c>
    </row>
    <row r="332" spans="1:34" x14ac:dyDescent="0.25">
      <c r="A332" t="str">
        <f>_xll.ciqfunctions.udf.CIQ(B332,"IQ_COMPANY_NAME",A$1)</f>
        <v>Kia Corporation</v>
      </c>
      <c r="B332" s="3" t="s">
        <v>2</v>
      </c>
      <c r="C332" s="1" t="str">
        <f>_xll.ciqfunctions.udf.CIQ($B332, "IQ_INDUSTRY",$D332,,,, "USD")</f>
        <v>Automobiles</v>
      </c>
      <c r="D332" s="2" t="str">
        <f t="shared" si="4"/>
        <v>CQ22015</v>
      </c>
      <c r="E332" s="1">
        <f>_xll.ciqfunctions.udf.CIQ($B332, "IQ_TOTAL_REV", $D332,,,, "USD")</f>
        <v>11125.01384</v>
      </c>
      <c r="F332" s="1">
        <f>_xll.ciqfunctions.udf.CIQ($B332, "IQ_NI",$D332,,,,  "USD")</f>
        <v>667.54416000000003</v>
      </c>
      <c r="G332" s="1">
        <f>_xll.ciqfunctions.udf.CIQ($B332, "IQ_CASH_EQUIV", $D332,,,,  "USD")</f>
        <v>2436.7215299999998</v>
      </c>
      <c r="H332" s="1">
        <f>_xll.ciqfunctions.udf.CIQ($B332, "IQ_CASH_ST_INVEST", $D332,,,,  "USD")</f>
        <v>7087.87907</v>
      </c>
      <c r="I332" s="1">
        <f>_xll.ciqfunctions.udf.CIQ($B332, "IQ_TOTAL_CA", $D332,,,,  "USD")</f>
        <v>16748.224040000001</v>
      </c>
      <c r="J332" s="1">
        <f>_xll.ciqfunctions.udf.CIQ($B332, "IQ_TOTAL_ASSETS",$D332,,,,  "USD")</f>
        <v>39969.855470000002</v>
      </c>
      <c r="K332" s="1">
        <f>_xll.ciqfunctions.udf.CIQ($B332, "IQ_TOTAL_CL", $D332,,,,  "USD")</f>
        <v>12939.51086</v>
      </c>
      <c r="L332" s="1">
        <f>_xll.ciqfunctions.udf.CIQ($B332, "IQ_TOTAL_LIAB", $D332,,,,  "USD")</f>
        <v>19158.39098</v>
      </c>
      <c r="M332" s="1">
        <f>_xll.ciqfunctions.udf.CIQ($B332, "IQ_PREF_EQUITY",$D332,,,,  "USD")</f>
        <v>0</v>
      </c>
      <c r="N332" s="1">
        <f>_xll.ciqfunctions.udf.CIQ($B332, "IQ_TOTAL_COMMON_EQUITY",$D332,,,,  "USD")</f>
        <v>20811.464489999998</v>
      </c>
      <c r="O332" s="1">
        <f>_xll.ciqfunctions.udf.CIQ($B332, "IQ_APIC", $D332,,,,  "USD")</f>
        <v>1552.4646</v>
      </c>
      <c r="P332" s="1">
        <f>_xll.ciqfunctions.udf.CIQ($B332, "IQ_TOTAL_ASSETS", $D332,,,,  "USD")</f>
        <v>39969.855470000002</v>
      </c>
      <c r="Q332" s="1">
        <f>_xll.ciqfunctions.udf.CIQ($B332, "IQ_RE", $D332,,,,  "USD")</f>
        <v>17890.468860000001</v>
      </c>
      <c r="R332" s="1">
        <f>_xll.ciqfunctions.udf.CIQ($B332, "IQ_TOTAL_EQUITY", $D332,,,,  "USD")</f>
        <v>20811.464489999998</v>
      </c>
      <c r="S332" s="1">
        <f>_xll.ciqfunctions.udf.CIQ($B332, "IQ_TOTAL_OUTSTANDING_FILING_DATE", $D332,,,,  "USD")</f>
        <v>400.9316</v>
      </c>
      <c r="T332" s="1">
        <f>_xll.ciqfunctions.udf.CIQ($B332, "IQ_TOTAL_DEBT", $D332,,,,  "USD")</f>
        <v>5557.2172</v>
      </c>
      <c r="U332" s="1">
        <f>_xll.ciqfunctions.udf.CIQ($B332, "IQ_PREF_DIV_OTHER",$D332,,,,  "USD")</f>
        <v>0</v>
      </c>
      <c r="V332" s="1">
        <f>_xll.ciqfunctions.udf.CIQ($B332, "IQ_COGS",$D332,,,,  "USD")</f>
        <v>8867.6108399999994</v>
      </c>
      <c r="W332" s="1">
        <f>_xll.ciqfunctions.udf.CIQ($B332, "IQ_AP",$D332,,,,  "USD")</f>
        <v>5089.0550400000002</v>
      </c>
      <c r="X332" s="1">
        <f>_xll.ciqfunctions.udf.CIQ($B332, "IQ_AR", $D332,,,,  "USD")</f>
        <v>2176.8119700000002</v>
      </c>
      <c r="Y332" s="1">
        <f>_xll.ciqfunctions.udf.CIQ($B332, "IQ_INVENTORY", $D332,,,,  "USD")</f>
        <v>6714.9650099999999</v>
      </c>
      <c r="Z332">
        <f>_xll.ciqfunctions.udf.CIQ($B332, "IQ_SGA", $D332,,,,  "USD")</f>
        <v>1496.18903</v>
      </c>
      <c r="AA332">
        <f>_xll.ciqfunctions.udf.CIQ($B332, "IQ_TOTAL_REV_1YR_ANN_GROWTH", $D332,,,,  "USD")</f>
        <v>3.2071999999999998</v>
      </c>
      <c r="AB332">
        <f>_xll.ciqfunctions.udf.CIQ($B332, "IQ_DA", $D332,,,,  "USD")</f>
        <v>25.328610000000001</v>
      </c>
      <c r="AC332">
        <f>_xll.ciqfunctions.udf.CIQ($B332, "IQ_NET_INTEREST_EXP",$D332,,,,  "USD")</f>
        <v>27.105419999999999</v>
      </c>
      <c r="AD332">
        <f>_xll.ciqfunctions.udf.CIQ($B332, "IQ_NET_WORKING_CAP",$D332,,,,  "USD")</f>
        <v>-380.06509</v>
      </c>
      <c r="AE332">
        <f>_xll.ciqfunctions.udf.CIQ($B332, "IQ_CAPEX",$D332,,,,  "USD")</f>
        <v>-911.08603000000005</v>
      </c>
      <c r="AF332" s="1">
        <f>_xll.ciqfunctions.udf.CIQ($B332, "IQ_CEO_NAME", $D332,,,,  "USD")</f>
        <v>0</v>
      </c>
      <c r="AG332">
        <f>_xll.ciqfunctions.udf.CIQ($B332, "IQ_INC_TAX",$D332,,,,  "USD")</f>
        <v>215.65312</v>
      </c>
      <c r="AH332">
        <f>_xll.ciqfunctions.udf.CIQ($B332, "IQ_EFFECT_TAX_RATE",$D332,,,,  "USD")</f>
        <v>24.417300000000001</v>
      </c>
    </row>
    <row r="333" spans="1:34" x14ac:dyDescent="0.25">
      <c r="A333" t="str">
        <f>_xll.ciqfunctions.udf.CIQ(B333,"IQ_COMPANY_NAME",A$1)</f>
        <v>Kia Corporation</v>
      </c>
      <c r="B333" s="3" t="s">
        <v>2</v>
      </c>
      <c r="C333" s="1" t="str">
        <f>_xll.ciqfunctions.udf.CIQ($B333, "IQ_INDUSTRY",$D333,,,, "USD")</f>
        <v>Automobiles</v>
      </c>
      <c r="D333" s="2" t="str">
        <f t="shared" si="4"/>
        <v>CQ12015</v>
      </c>
      <c r="E333" s="1">
        <f>_xll.ciqfunctions.udf.CIQ($B333, "IQ_TOTAL_REV", $D333,,,, "USD")</f>
        <v>10088.14717</v>
      </c>
      <c r="F333" s="1">
        <f>_xll.ciqfunctions.udf.CIQ($B333, "IQ_NI",$D333,,,,  "USD")</f>
        <v>815.17953</v>
      </c>
      <c r="G333" s="1">
        <f>_xll.ciqfunctions.udf.CIQ($B333, "IQ_CASH_EQUIV", $D333,,,,  "USD")</f>
        <v>2168.0377199999998</v>
      </c>
      <c r="H333" s="1">
        <f>_xll.ciqfunctions.udf.CIQ($B333, "IQ_CASH_ST_INVEST", $D333,,,,  "USD")</f>
        <v>5966.1691700000001</v>
      </c>
      <c r="I333" s="1">
        <f>_xll.ciqfunctions.udf.CIQ($B333, "IQ_TOTAL_CA", $D333,,,,  "USD")</f>
        <v>15309.531209999999</v>
      </c>
      <c r="J333" s="1">
        <f>_xll.ciqfunctions.udf.CIQ($B333, "IQ_TOTAL_ASSETS",$D333,,,,  "USD")</f>
        <v>37575.186370000003</v>
      </c>
      <c r="K333" s="1">
        <f>_xll.ciqfunctions.udf.CIQ($B333, "IQ_TOTAL_CL", $D333,,,,  "USD")</f>
        <v>11526.637119999999</v>
      </c>
      <c r="L333" s="1">
        <f>_xll.ciqfunctions.udf.CIQ($B333, "IQ_TOTAL_LIAB", $D333,,,,  "USD")</f>
        <v>17324.869480000001</v>
      </c>
      <c r="M333" s="1">
        <f>_xll.ciqfunctions.udf.CIQ($B333, "IQ_PREF_EQUITY",$D333,,,,  "USD")</f>
        <v>0</v>
      </c>
      <c r="N333" s="1">
        <f>_xll.ciqfunctions.udf.CIQ($B333, "IQ_TOTAL_COMMON_EQUITY",$D333,,,,  "USD")</f>
        <v>20250.316889999998</v>
      </c>
      <c r="O333" s="1">
        <f>_xll.ciqfunctions.udf.CIQ($B333, "IQ_APIC", $D333,,,,  "USD")</f>
        <v>1566.89698</v>
      </c>
      <c r="P333" s="1">
        <f>_xll.ciqfunctions.udf.CIQ($B333, "IQ_TOTAL_ASSETS", $D333,,,,  "USD")</f>
        <v>37575.186370000003</v>
      </c>
      <c r="Q333" s="1">
        <f>_xll.ciqfunctions.udf.CIQ($B333, "IQ_RE", $D333,,,,  "USD")</f>
        <v>17324.23862</v>
      </c>
      <c r="R333" s="1">
        <f>_xll.ciqfunctions.udf.CIQ($B333, "IQ_TOTAL_EQUITY", $D333,,,,  "USD")</f>
        <v>20250.316889999998</v>
      </c>
      <c r="S333" s="1">
        <f>_xll.ciqfunctions.udf.CIQ($B333, "IQ_TOTAL_OUTSTANDING_FILING_DATE", $D333,,,,  "USD")</f>
        <v>400.9316</v>
      </c>
      <c r="T333" s="1">
        <f>_xll.ciqfunctions.udf.CIQ($B333, "IQ_TOTAL_DEBT", $D333,,,,  "USD")</f>
        <v>4379.6314000000002</v>
      </c>
      <c r="U333" s="1">
        <f>_xll.ciqfunctions.udf.CIQ($B333, "IQ_PREF_DIV_OTHER",$D333,,,,  "USD")</f>
        <v>0</v>
      </c>
      <c r="V333" s="1">
        <f>_xll.ciqfunctions.udf.CIQ($B333, "IQ_COGS",$D333,,,,  "USD")</f>
        <v>8132.1933600000002</v>
      </c>
      <c r="W333" s="1">
        <f>_xll.ciqfunctions.udf.CIQ($B333, "IQ_AP",$D333,,,,  "USD")</f>
        <v>5277.1638199999998</v>
      </c>
      <c r="X333" s="1">
        <f>_xll.ciqfunctions.udf.CIQ($B333, "IQ_AR", $D333,,,,  "USD")</f>
        <v>2173.8626300000001</v>
      </c>
      <c r="Y333" s="1">
        <f>_xll.ciqfunctions.udf.CIQ($B333, "IQ_INVENTORY", $D333,,,,  "USD")</f>
        <v>6166.6050800000003</v>
      </c>
      <c r="Z333">
        <f>_xll.ciqfunctions.udf.CIQ($B333, "IQ_SGA", $D333,,,,  "USD")</f>
        <v>1325.7435700000001</v>
      </c>
      <c r="AA333">
        <f>_xll.ciqfunctions.udf.CIQ($B333, "IQ_TOTAL_REV_1YR_ANN_GROWTH", $D333,,,,  "USD")</f>
        <v>-6.2735000000000003</v>
      </c>
      <c r="AB333">
        <f>_xll.ciqfunctions.udf.CIQ($B333, "IQ_DA", $D333,,,,  "USD")</f>
        <v>23.666969999999999</v>
      </c>
      <c r="AC333">
        <f>_xll.ciqfunctions.udf.CIQ($B333, "IQ_NET_INTEREST_EXP",$D333,,,,  "USD")</f>
        <v>24.40523</v>
      </c>
      <c r="AD333">
        <f>_xll.ciqfunctions.udf.CIQ($B333, "IQ_NET_WORKING_CAP",$D333,,,,  "USD")</f>
        <v>-247.96929</v>
      </c>
      <c r="AE333">
        <f>_xll.ciqfunctions.udf.CIQ($B333, "IQ_CAPEX",$D333,,,,  "USD")</f>
        <v>-766.72828000000004</v>
      </c>
      <c r="AF333" s="1">
        <f>_xll.ciqfunctions.udf.CIQ($B333, "IQ_CEO_NAME", $D333,,,,  "USD")</f>
        <v>0</v>
      </c>
      <c r="AG333">
        <f>_xll.ciqfunctions.udf.CIQ($B333, "IQ_INC_TAX",$D333,,,,  "USD")</f>
        <v>14.801439999999999</v>
      </c>
      <c r="AH333">
        <f>_xll.ciqfunctions.udf.CIQ($B333, "IQ_EFFECT_TAX_RATE",$D333,,,,  "USD")</f>
        <v>1.7833000000000001</v>
      </c>
    </row>
    <row r="334" spans="1:34" x14ac:dyDescent="0.25">
      <c r="A334" t="str">
        <f>_xll.ciqfunctions.udf.CIQ(B334,"IQ_COMPANY_NAME",A$1)</f>
        <v>Kia Corporation</v>
      </c>
      <c r="B334" s="3" t="s">
        <v>2</v>
      </c>
      <c r="C334" s="1" t="str">
        <f>_xll.ciqfunctions.udf.CIQ($B334, "IQ_INDUSTRY",$D334,,,, "USD")</f>
        <v>Automobiles</v>
      </c>
      <c r="D334" s="2" t="str">
        <f t="shared" si="4"/>
        <v>CQ42014</v>
      </c>
      <c r="E334" s="1">
        <f>_xll.ciqfunctions.udf.CIQ($B334, "IQ_TOTAL_REV", $D334,,,, "USD")</f>
        <v>10720.95354</v>
      </c>
      <c r="F334" s="1">
        <f>_xll.ciqfunctions.udf.CIQ($B334, "IQ_NI",$D334,,,,  "USD")</f>
        <v>399.61595</v>
      </c>
      <c r="G334" s="1">
        <f>_xll.ciqfunctions.udf.CIQ($B334, "IQ_CASH_EQUIV", $D334,,,,  "USD")</f>
        <v>2270.6998600000002</v>
      </c>
      <c r="H334" s="1">
        <f>_xll.ciqfunctions.udf.CIQ($B334, "IQ_CASH_ST_INVEST", $D334,,,,  "USD")</f>
        <v>6632.7263199999998</v>
      </c>
      <c r="I334" s="1">
        <f>_xll.ciqfunctions.udf.CIQ($B334, "IQ_TOTAL_CA", $D334,,,,  "USD")</f>
        <v>15259.17873</v>
      </c>
      <c r="J334" s="1">
        <f>_xll.ciqfunctions.udf.CIQ($B334, "IQ_TOTAL_ASSETS",$D334,,,,  "USD")</f>
        <v>37603.466549999997</v>
      </c>
      <c r="K334" s="1">
        <f>_xll.ciqfunctions.udf.CIQ($B334, "IQ_TOTAL_CL", $D334,,,,  "USD")</f>
        <v>10970.52925</v>
      </c>
      <c r="L334" s="1">
        <f>_xll.ciqfunctions.udf.CIQ($B334, "IQ_TOTAL_LIAB", $D334,,,,  "USD")</f>
        <v>17004.42395</v>
      </c>
      <c r="M334" s="1">
        <f>_xll.ciqfunctions.udf.CIQ($B334, "IQ_PREF_EQUITY",$D334,,,,  "USD")</f>
        <v>0</v>
      </c>
      <c r="N334" s="1">
        <f>_xll.ciqfunctions.udf.CIQ($B334, "IQ_TOTAL_COMMON_EQUITY",$D334,,,,  "USD")</f>
        <v>20599.042600000001</v>
      </c>
      <c r="O334" s="1">
        <f>_xll.ciqfunctions.udf.CIQ($B334, "IQ_APIC", $D334,,,,  "USD")</f>
        <v>1590.5828899999999</v>
      </c>
      <c r="P334" s="1">
        <f>_xll.ciqfunctions.udf.CIQ($B334, "IQ_TOTAL_ASSETS", $D334,,,,  "USD")</f>
        <v>37603.466549999997</v>
      </c>
      <c r="Q334" s="1">
        <f>_xll.ciqfunctions.udf.CIQ($B334, "IQ_RE", $D334,,,,  "USD")</f>
        <v>17238.337729999999</v>
      </c>
      <c r="R334" s="1">
        <f>_xll.ciqfunctions.udf.CIQ($B334, "IQ_TOTAL_EQUITY", $D334,,,,  "USD")</f>
        <v>20599.042600000001</v>
      </c>
      <c r="S334" s="1">
        <f>_xll.ciqfunctions.udf.CIQ($B334, "IQ_TOTAL_OUTSTANDING_FILING_DATE", $D334,,,,  "USD")</f>
        <v>404.05822999999998</v>
      </c>
      <c r="T334" s="1">
        <f>_xll.ciqfunctions.udf.CIQ($B334, "IQ_TOTAL_DEBT", $D334,,,,  "USD")</f>
        <v>4306.9573099999998</v>
      </c>
      <c r="U334" s="1">
        <f>_xll.ciqfunctions.udf.CIQ($B334, "IQ_PREF_DIV_OTHER",$D334,,,,  "USD")</f>
        <v>0</v>
      </c>
      <c r="V334" s="1">
        <f>_xll.ciqfunctions.udf.CIQ($B334, "IQ_COGS",$D334,,,,  "USD")</f>
        <v>8737.7459999999992</v>
      </c>
      <c r="W334" s="1">
        <f>_xll.ciqfunctions.udf.CIQ($B334, "IQ_AP",$D334,,,,  "USD")</f>
        <v>5394.5839500000002</v>
      </c>
      <c r="X334" s="1">
        <f>_xll.ciqfunctions.udf.CIQ($B334, "IQ_AR", $D334,,,,  "USD")</f>
        <v>2216.45802</v>
      </c>
      <c r="Y334" s="1">
        <f>_xll.ciqfunctions.udf.CIQ($B334, "IQ_INVENTORY", $D334,,,,  "USD")</f>
        <v>5570.84681</v>
      </c>
      <c r="Z334">
        <f>_xll.ciqfunctions.udf.CIQ($B334, "IQ_SGA", $D334,,,,  "USD")</f>
        <v>1964.99134</v>
      </c>
      <c r="AA334">
        <f>_xll.ciqfunctions.udf.CIQ($B334, "IQ_TOTAL_REV_1YR_ANN_GROWTH", $D334,,,,  "USD")</f>
        <v>0</v>
      </c>
      <c r="AB334">
        <f>_xll.ciqfunctions.udf.CIQ($B334, "IQ_DA", $D334,,,,  "USD")</f>
        <v>-72.367350000000002</v>
      </c>
      <c r="AC334">
        <f>_xll.ciqfunctions.udf.CIQ($B334, "IQ_NET_INTEREST_EXP",$D334,,,,  "USD")</f>
        <v>68.268410000000003</v>
      </c>
      <c r="AD334">
        <f>_xll.ciqfunctions.udf.CIQ($B334, "IQ_NET_WORKING_CAP",$D334,,,,  "USD")</f>
        <v>-681.95389</v>
      </c>
      <c r="AE334">
        <f>_xll.ciqfunctions.udf.CIQ($B334, "IQ_CAPEX",$D334,,,,  "USD")</f>
        <v>0</v>
      </c>
      <c r="AF334" s="1">
        <f>_xll.ciqfunctions.udf.CIQ($B334, "IQ_CEO_NAME", $D334,,,,  "USD")</f>
        <v>0</v>
      </c>
      <c r="AG334">
        <f>_xll.ciqfunctions.udf.CIQ($B334, "IQ_INC_TAX",$D334,,,,  "USD")</f>
        <v>130.94818000000001</v>
      </c>
      <c r="AH334">
        <f>_xll.ciqfunctions.udf.CIQ($B334, "IQ_EFFECT_TAX_RATE",$D334,,,,  "USD")</f>
        <v>0</v>
      </c>
    </row>
    <row r="335" spans="1:34" x14ac:dyDescent="0.25">
      <c r="A335" t="str">
        <f>_xll.ciqfunctions.udf.CIQ(B335,"IQ_COMPANY_NAME",A$1)</f>
        <v>Kia Corporation</v>
      </c>
      <c r="B335" s="3" t="s">
        <v>2</v>
      </c>
      <c r="C335" s="1" t="str">
        <f>_xll.ciqfunctions.udf.CIQ($B335, "IQ_INDUSTRY",$D335,,,, "USD")</f>
        <v>Automobiles</v>
      </c>
      <c r="D335" s="2" t="str">
        <f t="shared" si="4"/>
        <v>CQ32014</v>
      </c>
      <c r="E335" s="1">
        <f>_xll.ciqfunctions.udf.CIQ($B335, "IQ_TOTAL_REV", $D335,,,, "USD")</f>
        <v>10788.74286</v>
      </c>
      <c r="F335" s="1">
        <f>_xll.ciqfunctions.udf.CIQ($B335, "IQ_NI",$D335,,,,  "USD")</f>
        <v>621.30011000000002</v>
      </c>
      <c r="G335" s="1">
        <f>_xll.ciqfunctions.udf.CIQ($B335, "IQ_CASH_EQUIV", $D335,,,,  "USD")</f>
        <v>1999.82844</v>
      </c>
      <c r="H335" s="1">
        <f>_xll.ciqfunctions.udf.CIQ($B335, "IQ_CASH_ST_INVEST", $D335,,,,  "USD")</f>
        <v>6714.5946899999999</v>
      </c>
      <c r="I335" s="1">
        <f>_xll.ciqfunctions.udf.CIQ($B335, "IQ_TOTAL_CA", $D335,,,,  "USD")</f>
        <v>14801.690479999999</v>
      </c>
      <c r="J335" s="1">
        <f>_xll.ciqfunctions.udf.CIQ($B335, "IQ_TOTAL_ASSETS",$D335,,,,  "USD")</f>
        <v>37639.407299999999</v>
      </c>
      <c r="K335" s="1">
        <f>_xll.ciqfunctions.udf.CIQ($B335, "IQ_TOTAL_CL", $D335,,,,  "USD")</f>
        <v>10880.855579999999</v>
      </c>
      <c r="L335" s="1">
        <f>_xll.ciqfunctions.udf.CIQ($B335, "IQ_TOTAL_LIAB", $D335,,,,  "USD")</f>
        <v>16577.86075</v>
      </c>
      <c r="M335" s="1">
        <f>_xll.ciqfunctions.udf.CIQ($B335, "IQ_PREF_EQUITY",$D335,,,,  "USD")</f>
        <v>0</v>
      </c>
      <c r="N335" s="1">
        <f>_xll.ciqfunctions.udf.CIQ($B335, "IQ_TOTAL_COMMON_EQUITY",$D335,,,,  "USD")</f>
        <v>21061.546549999999</v>
      </c>
      <c r="O335" s="1">
        <f>_xll.ciqfunctions.udf.CIQ($B335, "IQ_APIC", $D335,,,,  "USD")</f>
        <v>1640.90092</v>
      </c>
      <c r="P335" s="1">
        <f>_xll.ciqfunctions.udf.CIQ($B335, "IQ_TOTAL_ASSETS", $D335,,,,  "USD")</f>
        <v>37639.407299999999</v>
      </c>
      <c r="Q335" s="1">
        <f>_xll.ciqfunctions.udf.CIQ($B335, "IQ_RE", $D335,,,,  "USD")</f>
        <v>17403.727879999999</v>
      </c>
      <c r="R335" s="1">
        <f>_xll.ciqfunctions.udf.CIQ($B335, "IQ_TOTAL_EQUITY", $D335,,,,  "USD")</f>
        <v>21061.546549999999</v>
      </c>
      <c r="S335" s="1">
        <f>_xll.ciqfunctions.udf.CIQ($B335, "IQ_TOTAL_OUTSTANDING_FILING_DATE", $D335,,,,  "USD")</f>
        <v>404.98523</v>
      </c>
      <c r="T335" s="1">
        <f>_xll.ciqfunctions.udf.CIQ($B335, "IQ_TOTAL_DEBT", $D335,,,,  "USD")</f>
        <v>3676.3946999999998</v>
      </c>
      <c r="U335" s="1">
        <f>_xll.ciqfunctions.udf.CIQ($B335, "IQ_PREF_DIV_OTHER",$D335,,,,  "USD")</f>
        <v>0</v>
      </c>
      <c r="V335" s="1">
        <f>_xll.ciqfunctions.udf.CIQ($B335, "IQ_COGS",$D335,,,,  "USD")</f>
        <v>8701.5406999999996</v>
      </c>
      <c r="W335" s="1">
        <f>_xll.ciqfunctions.udf.CIQ($B335, "IQ_AP",$D335,,,,  "USD")</f>
        <v>4853.1168100000004</v>
      </c>
      <c r="X335" s="1">
        <f>_xll.ciqfunctions.udf.CIQ($B335, "IQ_AR", $D335,,,,  "USD")</f>
        <v>2021.01593</v>
      </c>
      <c r="Y335" s="1">
        <f>_xll.ciqfunctions.udf.CIQ($B335, "IQ_INVENTORY", $D335,,,,  "USD")</f>
        <v>5361.6733899999999</v>
      </c>
      <c r="Z335">
        <f>_xll.ciqfunctions.udf.CIQ($B335, "IQ_SGA", $D335,,,,  "USD")</f>
        <v>1378.2684200000001</v>
      </c>
      <c r="AA335">
        <f>_xll.ciqfunctions.udf.CIQ($B335, "IQ_TOTAL_REV_1YR_ANN_GROWTH", $D335,,,,  "USD")</f>
        <v>-1.883</v>
      </c>
      <c r="AB335">
        <f>_xll.ciqfunctions.udf.CIQ($B335, "IQ_DA", $D335,,,,  "USD")</f>
        <v>26.292269999999998</v>
      </c>
      <c r="AC335">
        <f>_xll.ciqfunctions.udf.CIQ($B335, "IQ_NET_INTEREST_EXP",$D335,,,,  "USD")</f>
        <v>36.228659999999998</v>
      </c>
      <c r="AD335">
        <f>_xll.ciqfunctions.udf.CIQ($B335, "IQ_NET_WORKING_CAP",$D335,,,,  "USD")</f>
        <v>-1106.99533</v>
      </c>
      <c r="AE335">
        <f>_xll.ciqfunctions.udf.CIQ($B335, "IQ_CAPEX",$D335,,,,  "USD")</f>
        <v>-474.15962999999999</v>
      </c>
      <c r="AF335" s="1">
        <f>_xll.ciqfunctions.udf.CIQ($B335, "IQ_CEO_NAME", $D335,,,,  "USD")</f>
        <v>0</v>
      </c>
      <c r="AG335">
        <f>_xll.ciqfunctions.udf.CIQ($B335, "IQ_INC_TAX",$D335,,,,  "USD")</f>
        <v>184.52789000000001</v>
      </c>
      <c r="AH335">
        <f>_xll.ciqfunctions.udf.CIQ($B335, "IQ_EFFECT_TAX_RATE",$D335,,,,  "USD")</f>
        <v>22.899100000000001</v>
      </c>
    </row>
    <row r="336" spans="1:34" x14ac:dyDescent="0.25">
      <c r="A336" t="str">
        <f>_xll.ciqfunctions.udf.CIQ(B336,"IQ_COMPANY_NAME",A$1)</f>
        <v>Kia Corporation</v>
      </c>
      <c r="B336" s="3" t="s">
        <v>2</v>
      </c>
      <c r="C336" s="1" t="str">
        <f>_xll.ciqfunctions.udf.CIQ($B336, "IQ_INDUSTRY",$D336,,,, "USD")</f>
        <v>Automobiles</v>
      </c>
      <c r="D336" s="2" t="str">
        <f t="shared" si="4"/>
        <v>CQ22014</v>
      </c>
      <c r="E336" s="1">
        <f>_xll.ciqfunctions.udf.CIQ($B336, "IQ_TOTAL_REV", $D336,,,, "USD")</f>
        <v>11915.19938</v>
      </c>
      <c r="F336" s="1">
        <f>_xll.ciqfunctions.udf.CIQ($B336, "IQ_NI",$D336,,,,  "USD")</f>
        <v>1011.92848</v>
      </c>
      <c r="G336" s="1">
        <f>_xll.ciqfunctions.udf.CIQ($B336, "IQ_CASH_EQUIV", $D336,,,,  "USD")</f>
        <v>1120.6277700000001</v>
      </c>
      <c r="H336" s="1">
        <f>_xll.ciqfunctions.udf.CIQ($B336, "IQ_CASH_ST_INVEST", $D336,,,,  "USD")</f>
        <v>6463.1710199999998</v>
      </c>
      <c r="I336" s="1">
        <f>_xll.ciqfunctions.udf.CIQ($B336, "IQ_TOTAL_CA", $D336,,,,  "USD")</f>
        <v>15328.595509999999</v>
      </c>
      <c r="J336" s="1">
        <f>_xll.ciqfunctions.udf.CIQ($B336, "IQ_TOTAL_ASSETS",$D336,,,,  "USD")</f>
        <v>38434.717129999997</v>
      </c>
      <c r="K336" s="1">
        <f>_xll.ciqfunctions.udf.CIQ($B336, "IQ_TOTAL_CL", $D336,,,,  "USD")</f>
        <v>11625.38335</v>
      </c>
      <c r="L336" s="1">
        <f>_xll.ciqfunctions.udf.CIQ($B336, "IQ_TOTAL_LIAB", $D336,,,,  "USD")</f>
        <v>17071.54826</v>
      </c>
      <c r="M336" s="1">
        <f>_xll.ciqfunctions.udf.CIQ($B336, "IQ_PREF_EQUITY",$D336,,,,  "USD")</f>
        <v>0</v>
      </c>
      <c r="N336" s="1">
        <f>_xll.ciqfunctions.udf.CIQ($B336, "IQ_TOTAL_COMMON_EQUITY",$D336,,,,  "USD")</f>
        <v>21363.168870000001</v>
      </c>
      <c r="O336" s="1">
        <f>_xll.ciqfunctions.udf.CIQ($B336, "IQ_APIC", $D336,,,,  "USD")</f>
        <v>1716.0611100000001</v>
      </c>
      <c r="P336" s="1">
        <f>_xll.ciqfunctions.udf.CIQ($B336, "IQ_TOTAL_ASSETS", $D336,,,,  "USD")</f>
        <v>38434.717129999997</v>
      </c>
      <c r="Q336" s="1">
        <f>_xll.ciqfunctions.udf.CIQ($B336, "IQ_RE", $D336,,,,  "USD")</f>
        <v>17606.781340000001</v>
      </c>
      <c r="R336" s="1">
        <f>_xll.ciqfunctions.udf.CIQ($B336, "IQ_TOTAL_EQUITY", $D336,,,,  "USD")</f>
        <v>21363.168870000001</v>
      </c>
      <c r="S336" s="1">
        <f>_xll.ciqfunctions.udf.CIQ($B336, "IQ_TOTAL_OUTSTANDING_FILING_DATE", $D336,,,,  "USD")</f>
        <v>404.98523</v>
      </c>
      <c r="T336" s="1">
        <f>_xll.ciqfunctions.udf.CIQ($B336, "IQ_TOTAL_DEBT", $D336,,,,  "USD")</f>
        <v>3775.2836400000001</v>
      </c>
      <c r="U336" s="1">
        <f>_xll.ciqfunctions.udf.CIQ($B336, "IQ_PREF_DIV_OTHER",$D336,,,,  "USD")</f>
        <v>0</v>
      </c>
      <c r="V336" s="1">
        <f>_xll.ciqfunctions.udf.CIQ($B336, "IQ_COGS",$D336,,,,  "USD")</f>
        <v>9488.8001800000002</v>
      </c>
      <c r="W336" s="1">
        <f>_xll.ciqfunctions.udf.CIQ($B336, "IQ_AP",$D336,,,,  "USD")</f>
        <v>5168.9584699999996</v>
      </c>
      <c r="X336" s="1">
        <f>_xll.ciqfunctions.udf.CIQ($B336, "IQ_AR", $D336,,,,  "USD")</f>
        <v>2596.29412</v>
      </c>
      <c r="Y336" s="1">
        <f>_xll.ciqfunctions.udf.CIQ($B336, "IQ_INVENTORY", $D336,,,,  "USD")</f>
        <v>5451.9641099999999</v>
      </c>
      <c r="Z336">
        <f>_xll.ciqfunctions.udf.CIQ($B336, "IQ_SGA", $D336,,,,  "USD")</f>
        <v>1499.70632</v>
      </c>
      <c r="AA336">
        <f>_xll.ciqfunctions.udf.CIQ($B336, "IQ_TOTAL_REV_1YR_ANN_GROWTH", $D336,,,,  "USD")</f>
        <v>-8.0694999999999997</v>
      </c>
      <c r="AB336">
        <f>_xll.ciqfunctions.udf.CIQ($B336, "IQ_DA", $D336,,,,  "USD")</f>
        <v>25.951619999999998</v>
      </c>
      <c r="AC336">
        <f>_xll.ciqfunctions.udf.CIQ($B336, "IQ_NET_INTEREST_EXP",$D336,,,,  "USD")</f>
        <v>18.403860000000002</v>
      </c>
      <c r="AD336">
        <f>_xll.ciqfunctions.udf.CIQ($B336, "IQ_NET_WORKING_CAP",$D336,,,,  "USD")</f>
        <v>-824.76739999999995</v>
      </c>
      <c r="AE336">
        <f>_xll.ciqfunctions.udf.CIQ($B336, "IQ_CAPEX",$D336,,,,  "USD")</f>
        <v>-258.12450000000001</v>
      </c>
      <c r="AF336" s="1">
        <f>_xll.ciqfunctions.udf.CIQ($B336, "IQ_CEO_NAME", $D336,,,,  "USD")</f>
        <v>0</v>
      </c>
      <c r="AG336">
        <f>_xll.ciqfunctions.udf.CIQ($B336, "IQ_INC_TAX",$D336,,,,  "USD")</f>
        <v>293.23307999999997</v>
      </c>
      <c r="AH336">
        <f>_xll.ciqfunctions.udf.CIQ($B336, "IQ_EFFECT_TAX_RATE",$D336,,,,  "USD")</f>
        <v>22.467099999999999</v>
      </c>
    </row>
    <row r="337" spans="1:34" x14ac:dyDescent="0.25">
      <c r="A337" t="str">
        <f>_xll.ciqfunctions.udf.CIQ(B337,"IQ_COMPANY_NAME",A$1)</f>
        <v>Kia Corporation</v>
      </c>
      <c r="B337" s="3" t="s">
        <v>2</v>
      </c>
      <c r="C337" s="1" t="str">
        <f>_xll.ciqfunctions.udf.CIQ($B337, "IQ_INDUSTRY",$D337,,,, "USD")</f>
        <v>Automobiles</v>
      </c>
      <c r="D337" s="2" t="str">
        <f t="shared" si="4"/>
        <v>CQ12014</v>
      </c>
      <c r="E337" s="1">
        <f>_xll.ciqfunctions.udf.CIQ($B337, "IQ_TOTAL_REV", $D337,,,, "USD")</f>
        <v>11224.62039</v>
      </c>
      <c r="F337" s="1">
        <f>_xll.ciqfunctions.udf.CIQ($B337, "IQ_NI",$D337,,,,  "USD")</f>
        <v>824.77619000000004</v>
      </c>
      <c r="G337" s="1">
        <f>_xll.ciqfunctions.udf.CIQ($B337, "IQ_CASH_EQUIV", $D337,,,,  "USD")</f>
        <v>1907.72624</v>
      </c>
      <c r="H337" s="1">
        <f>_xll.ciqfunctions.udf.CIQ($B337, "IQ_CASH_ST_INVEST", $D337,,,,  "USD")</f>
        <v>6076.6174000000001</v>
      </c>
      <c r="I337" s="1">
        <f>_xll.ciqfunctions.udf.CIQ($B337, "IQ_TOTAL_CA", $D337,,,,  "USD")</f>
        <v>14012.750739999999</v>
      </c>
      <c r="J337" s="1">
        <f>_xll.ciqfunctions.udf.CIQ($B337, "IQ_TOTAL_ASSETS",$D337,,,,  "USD")</f>
        <v>35754.597450000001</v>
      </c>
      <c r="K337" s="1">
        <f>_xll.ciqfunctions.udf.CIQ($B337, "IQ_TOTAL_CL", $D337,,,,  "USD")</f>
        <v>11132.95757</v>
      </c>
      <c r="L337" s="1">
        <f>_xll.ciqfunctions.udf.CIQ($B337, "IQ_TOTAL_LIAB", $D337,,,,  "USD")</f>
        <v>16182.822260000001</v>
      </c>
      <c r="M337" s="1">
        <f>_xll.ciqfunctions.udf.CIQ($B337, "IQ_PREF_EQUITY",$D337,,,,  "USD")</f>
        <v>0</v>
      </c>
      <c r="N337" s="1">
        <f>_xll.ciqfunctions.udf.CIQ($B337, "IQ_TOTAL_COMMON_EQUITY",$D337,,,,  "USD")</f>
        <v>19571.77519</v>
      </c>
      <c r="O337" s="1">
        <f>_xll.ciqfunctions.udf.CIQ($B337, "IQ_APIC", $D337,,,,  "USD")</f>
        <v>1634.04324</v>
      </c>
      <c r="P337" s="1">
        <f>_xll.ciqfunctions.udf.CIQ($B337, "IQ_TOTAL_ASSETS", $D337,,,,  "USD")</f>
        <v>35754.597450000001</v>
      </c>
      <c r="Q337" s="1">
        <f>_xll.ciqfunctions.udf.CIQ($B337, "IQ_RE", $D337,,,,  "USD")</f>
        <v>15866.2251</v>
      </c>
      <c r="R337" s="1">
        <f>_xll.ciqfunctions.udf.CIQ($B337, "IQ_TOTAL_EQUITY", $D337,,,,  "USD")</f>
        <v>19571.77519</v>
      </c>
      <c r="S337" s="1">
        <f>_xll.ciqfunctions.udf.CIQ($B337, "IQ_TOTAL_OUTSTANDING_FILING_DATE", $D337,,,,  "USD")</f>
        <v>404.98523</v>
      </c>
      <c r="T337" s="1">
        <f>_xll.ciqfunctions.udf.CIQ($B337, "IQ_TOTAL_DEBT", $D337,,,,  "USD")</f>
        <v>3261.2608700000001</v>
      </c>
      <c r="U337" s="1">
        <f>_xll.ciqfunctions.udf.CIQ($B337, "IQ_PREF_DIV_OTHER",$D337,,,,  "USD")</f>
        <v>0</v>
      </c>
      <c r="V337" s="1">
        <f>_xll.ciqfunctions.udf.CIQ($B337, "IQ_COGS",$D337,,,,  "USD")</f>
        <v>8903.9686199999996</v>
      </c>
      <c r="W337" s="1">
        <f>_xll.ciqfunctions.udf.CIQ($B337, "IQ_AP",$D337,,,,  "USD")</f>
        <v>5364.9822800000002</v>
      </c>
      <c r="X337" s="1">
        <f>_xll.ciqfunctions.udf.CIQ($B337, "IQ_AR", $D337,,,,  "USD")</f>
        <v>2297.2939299999998</v>
      </c>
      <c r="Y337" s="1">
        <f>_xll.ciqfunctions.udf.CIQ($B337, "IQ_INVENTORY", $D337,,,,  "USD")</f>
        <v>4893.6833500000002</v>
      </c>
      <c r="Z337">
        <f>_xll.ciqfunctions.udf.CIQ($B337, "IQ_SGA", $D337,,,,  "USD")</f>
        <v>1485.8470600000001</v>
      </c>
      <c r="AA337">
        <f>_xll.ciqfunctions.udf.CIQ($B337, "IQ_TOTAL_REV_1YR_ANN_GROWTH", $D337,,,,  "USD")</f>
        <v>7.5869</v>
      </c>
      <c r="AB337">
        <f>_xll.ciqfunctions.udf.CIQ($B337, "IQ_DA", $D337,,,,  "USD")</f>
        <v>23.45101</v>
      </c>
      <c r="AC337">
        <f>_xll.ciqfunctions.udf.CIQ($B337, "IQ_NET_INTEREST_EXP",$D337,,,,  "USD")</f>
        <v>29.732600000000001</v>
      </c>
      <c r="AD337">
        <f>_xll.ciqfunctions.udf.CIQ($B337, "IQ_NET_WORKING_CAP",$D337,,,,  "USD")</f>
        <v>-1702.9054100000001</v>
      </c>
      <c r="AE337">
        <f>_xll.ciqfunctions.udf.CIQ($B337, "IQ_CAPEX",$D337,,,,  "USD")</f>
        <v>-147.58534</v>
      </c>
      <c r="AF337" s="1">
        <f>_xll.ciqfunctions.udf.CIQ($B337, "IQ_CEO_NAME", $D337,,,,  "USD")</f>
        <v>0</v>
      </c>
      <c r="AG337">
        <f>_xll.ciqfunctions.udf.CIQ($B337, "IQ_INC_TAX",$D337,,,,  "USD")</f>
        <v>176.84827999999999</v>
      </c>
      <c r="AH337">
        <f>_xll.ciqfunctions.udf.CIQ($B337, "IQ_EFFECT_TAX_RATE",$D337,,,,  "USD")</f>
        <v>17.656099999999999</v>
      </c>
    </row>
    <row r="338" spans="1:34" x14ac:dyDescent="0.25">
      <c r="A338" t="str">
        <f>_xll.ciqfunctions.udf.CIQ(B338,"IQ_COMPANY_NAME",A$1)</f>
        <v>Kia Corporation</v>
      </c>
      <c r="B338" s="3" t="s">
        <v>2</v>
      </c>
      <c r="C338" s="1" t="str">
        <f>_xll.ciqfunctions.udf.CIQ($B338, "IQ_INDUSTRY",$D338,,,, "USD")</f>
        <v>Automobiles</v>
      </c>
      <c r="D338" s="2" t="str">
        <f t="shared" si="4"/>
        <v>CQ42013</v>
      </c>
      <c r="E338" s="1">
        <f>_xll.ciqfunctions.udf.CIQ($B338, "IQ_TOTAL_REV", $D338,,,, "USD")</f>
        <v>11145.783369999999</v>
      </c>
      <c r="F338" s="1">
        <f>_xll.ciqfunctions.udf.CIQ($B338, "IQ_NI",$D338,,,,  "USD")</f>
        <v>898.91844000000003</v>
      </c>
      <c r="G338" s="1">
        <f>_xll.ciqfunctions.udf.CIQ($B338, "IQ_CASH_EQUIV", $D338,,,,  "USD")</f>
        <v>2189.3193999999999</v>
      </c>
      <c r="H338" s="1">
        <f>_xll.ciqfunctions.udf.CIQ($B338, "IQ_CASH_ST_INVEST", $D338,,,,  "USD")</f>
        <v>5944.5679</v>
      </c>
      <c r="I338" s="1">
        <f>_xll.ciqfunctions.udf.CIQ($B338, "IQ_TOTAL_CA", $D338,,,,  "USD")</f>
        <v>12761.569439999999</v>
      </c>
      <c r="J338" s="1">
        <f>_xll.ciqfunctions.udf.CIQ($B338, "IQ_TOTAL_ASSETS",$D338,,,,  "USD")</f>
        <v>34273.039389999998</v>
      </c>
      <c r="K338" s="1">
        <f>_xll.ciqfunctions.udf.CIQ($B338, "IQ_TOTAL_CL", $D338,,,,  "USD")</f>
        <v>10236.09008</v>
      </c>
      <c r="L338" s="1">
        <f>_xll.ciqfunctions.udf.CIQ($B338, "IQ_TOTAL_LIAB", $D338,,,,  "USD")</f>
        <v>15086.90763</v>
      </c>
      <c r="M338" s="1">
        <f>_xll.ciqfunctions.udf.CIQ($B338, "IQ_PREF_EQUITY",$D338,,,,  "USD")</f>
        <v>0</v>
      </c>
      <c r="N338" s="1">
        <f>_xll.ciqfunctions.udf.CIQ($B338, "IQ_TOTAL_COMMON_EQUITY",$D338,,,,  "USD")</f>
        <v>19186.13176</v>
      </c>
      <c r="O338" s="1">
        <f>_xll.ciqfunctions.udf.CIQ($B338, "IQ_APIC", $D338,,,,  "USD")</f>
        <v>1644.5224700000001</v>
      </c>
      <c r="P338" s="1">
        <f>_xll.ciqfunctions.udf.CIQ($B338, "IQ_TOTAL_ASSETS", $D338,,,,  "USD")</f>
        <v>34273.039389999998</v>
      </c>
      <c r="Q338" s="1">
        <f>_xll.ciqfunctions.udf.CIQ($B338, "IQ_RE", $D338,,,,  "USD")</f>
        <v>15441.712100000001</v>
      </c>
      <c r="R338" s="1">
        <f>_xll.ciqfunctions.udf.CIQ($B338, "IQ_TOTAL_EQUITY", $D338,,,,  "USD")</f>
        <v>19186.13176</v>
      </c>
      <c r="S338" s="1">
        <f>_xll.ciqfunctions.udf.CIQ($B338, "IQ_TOTAL_OUTSTANDING_FILING_DATE", $D338,,,,  "USD")</f>
        <v>404.98523</v>
      </c>
      <c r="T338" s="1">
        <f>_xll.ciqfunctions.udf.CIQ($B338, "IQ_TOTAL_DEBT", $D338,,,,  "USD")</f>
        <v>3162.9749999999999</v>
      </c>
      <c r="U338" s="1">
        <f>_xll.ciqfunctions.udf.CIQ($B338, "IQ_PREF_DIV_OTHER",$D338,,,,  "USD")</f>
        <v>0</v>
      </c>
      <c r="V338" s="1">
        <f>_xll.ciqfunctions.udf.CIQ($B338, "IQ_COGS",$D338,,,,  "USD")</f>
        <v>8928.3963299999996</v>
      </c>
      <c r="W338" s="1">
        <f>_xll.ciqfunctions.udf.CIQ($B338, "IQ_AP",$D338,,,,  "USD")</f>
        <v>4918.6228099999998</v>
      </c>
      <c r="X338" s="1">
        <f>_xll.ciqfunctions.udf.CIQ($B338, "IQ_AR", $D338,,,,  "USD")</f>
        <v>1963.4540500000001</v>
      </c>
      <c r="Y338" s="1">
        <f>_xll.ciqfunctions.udf.CIQ($B338, "IQ_INVENTORY", $D338,,,,  "USD")</f>
        <v>4102.8397500000001</v>
      </c>
      <c r="Z338">
        <f>_xll.ciqfunctions.udf.CIQ($B338, "IQ_SGA", $D338,,,,  "USD")</f>
        <v>1579.6725899999999</v>
      </c>
      <c r="AA338">
        <f>_xll.ciqfunctions.udf.CIQ($B338, "IQ_TOTAL_REV_1YR_ANN_GROWTH", $D338,,,,  "USD")</f>
        <v>4.3411999999999997</v>
      </c>
      <c r="AB338">
        <f>_xll.ciqfunctions.udf.CIQ($B338, "IQ_DA", $D338,,,,  "USD")</f>
        <v>0</v>
      </c>
      <c r="AC338">
        <f>_xll.ciqfunctions.udf.CIQ($B338, "IQ_NET_INTEREST_EXP",$D338,,,,  "USD")</f>
        <v>13.96988</v>
      </c>
      <c r="AD338">
        <f>_xll.ciqfunctions.udf.CIQ($B338, "IQ_NET_WORKING_CAP",$D338,,,,  "USD")</f>
        <v>-1864.70912</v>
      </c>
      <c r="AE338">
        <f>_xll.ciqfunctions.udf.CIQ($B338, "IQ_CAPEX",$D338,,,,  "USD")</f>
        <v>-463.77390000000003</v>
      </c>
      <c r="AF338" s="1">
        <f>_xll.ciqfunctions.udf.CIQ($B338, "IQ_CEO_NAME", $D338,,,,  "USD")</f>
        <v>0</v>
      </c>
      <c r="AG338">
        <f>_xll.ciqfunctions.udf.CIQ($B338, "IQ_INC_TAX",$D338,,,,  "USD")</f>
        <v>202.59169</v>
      </c>
      <c r="AH338">
        <f>_xll.ciqfunctions.udf.CIQ($B338, "IQ_EFFECT_TAX_RATE",$D338,,,,  "USD")</f>
        <v>18.392099999999999</v>
      </c>
    </row>
    <row r="339" spans="1:34" x14ac:dyDescent="0.25">
      <c r="A339" t="str">
        <f>_xll.ciqfunctions.udf.CIQ(B339,"IQ_COMPANY_NAME",A$1)</f>
        <v>Kia Corporation</v>
      </c>
      <c r="B339" s="3" t="s">
        <v>2</v>
      </c>
      <c r="C339" s="1" t="str">
        <f>_xll.ciqfunctions.udf.CIQ($B339, "IQ_INDUSTRY",$D339,,,, "USD")</f>
        <v>Automobiles</v>
      </c>
      <c r="D339" s="2" t="str">
        <f t="shared" si="4"/>
        <v>CQ32013</v>
      </c>
      <c r="E339" s="1">
        <f>_xll.ciqfunctions.udf.CIQ($B339, "IQ_TOTAL_REV", $D339,,,, "USD")</f>
        <v>10817.06669</v>
      </c>
      <c r="F339" s="1">
        <f>_xll.ciqfunctions.udf.CIQ($B339, "IQ_NI",$D339,,,,  "USD")</f>
        <v>839.84394999999995</v>
      </c>
      <c r="G339" s="1">
        <f>_xll.ciqfunctions.udf.CIQ($B339, "IQ_CASH_EQUIV", $D339,,,,  "USD")</f>
        <v>1913.4076</v>
      </c>
      <c r="H339" s="1">
        <f>_xll.ciqfunctions.udf.CIQ($B339, "IQ_CASH_ST_INVEST", $D339,,,,  "USD")</f>
        <v>5542.5138999999999</v>
      </c>
      <c r="I339" s="1">
        <f>_xll.ciqfunctions.udf.CIQ($B339, "IQ_TOTAL_CA", $D339,,,,  "USD")</f>
        <v>11591.38269</v>
      </c>
      <c r="J339" s="1">
        <f>_xll.ciqfunctions.udf.CIQ($B339, "IQ_TOTAL_ASSETS",$D339,,,,  "USD")</f>
        <v>32121.684000000001</v>
      </c>
      <c r="K339" s="1">
        <f>_xll.ciqfunctions.udf.CIQ($B339, "IQ_TOTAL_CL", $D339,,,,  "USD")</f>
        <v>9269.5030299999999</v>
      </c>
      <c r="L339" s="1">
        <f>_xll.ciqfunctions.udf.CIQ($B339, "IQ_TOTAL_LIAB", $D339,,,,  "USD")</f>
        <v>14040.6307</v>
      </c>
      <c r="M339" s="1">
        <f>_xll.ciqfunctions.udf.CIQ($B339, "IQ_PREF_EQUITY",$D339,,,,  "USD")</f>
        <v>0</v>
      </c>
      <c r="N339" s="1">
        <f>_xll.ciqfunctions.udf.CIQ($B339, "IQ_TOTAL_COMMON_EQUITY",$D339,,,,  "USD")</f>
        <v>18081.0533</v>
      </c>
      <c r="O339" s="1">
        <f>_xll.ciqfunctions.udf.CIQ($B339, "IQ_APIC", $D339,,,,  "USD")</f>
        <v>1614.2306100000001</v>
      </c>
      <c r="P339" s="1">
        <f>_xll.ciqfunctions.udf.CIQ($B339, "IQ_TOTAL_ASSETS", $D339,,,,  "USD")</f>
        <v>32121.684000000001</v>
      </c>
      <c r="Q339" s="1">
        <f>_xll.ciqfunctions.udf.CIQ($B339, "IQ_RE", $D339,,,,  "USD")</f>
        <v>14223.730729999999</v>
      </c>
      <c r="R339" s="1">
        <f>_xll.ciqfunctions.udf.CIQ($B339, "IQ_TOTAL_EQUITY", $D339,,,,  "USD")</f>
        <v>18081.0533</v>
      </c>
      <c r="S339" s="1">
        <f>_xll.ciqfunctions.udf.CIQ($B339, "IQ_TOTAL_OUTSTANDING_FILING_DATE", $D339,,,,  "USD")</f>
        <v>404.98523</v>
      </c>
      <c r="T339" s="1">
        <f>_xll.ciqfunctions.udf.CIQ($B339, "IQ_TOTAL_DEBT", $D339,,,,  "USD")</f>
        <v>2887.1368000000002</v>
      </c>
      <c r="U339" s="1">
        <f>_xll.ciqfunctions.udf.CIQ($B339, "IQ_PREF_DIV_OTHER",$D339,,,,  "USD")</f>
        <v>0</v>
      </c>
      <c r="V339" s="1">
        <f>_xll.ciqfunctions.udf.CIQ($B339, "IQ_COGS",$D339,,,,  "USD")</f>
        <v>8639.4078399999999</v>
      </c>
      <c r="W339" s="1">
        <f>_xll.ciqfunctions.udf.CIQ($B339, "IQ_AP",$D339,,,,  "USD")</f>
        <v>3963.1495300000001</v>
      </c>
      <c r="X339" s="1">
        <f>_xll.ciqfunctions.udf.CIQ($B339, "IQ_AR", $D339,,,,  "USD")</f>
        <v>1695.1168500000001</v>
      </c>
      <c r="Y339" s="1">
        <f>_xll.ciqfunctions.udf.CIQ($B339, "IQ_INVENTORY", $D339,,,,  "USD")</f>
        <v>3596.2447000000002</v>
      </c>
      <c r="Z339">
        <f>_xll.ciqfunctions.udf.CIQ($B339, "IQ_SGA", $D339,,,,  "USD")</f>
        <v>1376.9442300000001</v>
      </c>
      <c r="AA339">
        <f>_xll.ciqfunctions.udf.CIQ($B339, "IQ_TOTAL_REV_1YR_ANN_GROWTH", $D339,,,,  "USD")</f>
        <v>7.6300000000000007E-2</v>
      </c>
      <c r="AB339">
        <f>_xll.ciqfunctions.udf.CIQ($B339, "IQ_DA", $D339,,,,  "USD")</f>
        <v>23.462350000000001</v>
      </c>
      <c r="AC339">
        <f>_xll.ciqfunctions.udf.CIQ($B339, "IQ_NET_INTEREST_EXP",$D339,,,,  "USD")</f>
        <v>29.241</v>
      </c>
      <c r="AD339">
        <f>_xll.ciqfunctions.udf.CIQ($B339, "IQ_NET_WORKING_CAP",$D339,,,,  "USD")</f>
        <v>-1895.23019</v>
      </c>
      <c r="AE339">
        <f>_xll.ciqfunctions.udf.CIQ($B339, "IQ_CAPEX",$D339,,,,  "USD")</f>
        <v>-257.33175</v>
      </c>
      <c r="AF339" s="1">
        <f>_xll.ciqfunctions.udf.CIQ($B339, "IQ_CEO_NAME", $D339,,,,  "USD")</f>
        <v>0</v>
      </c>
      <c r="AG339">
        <f>_xll.ciqfunctions.udf.CIQ($B339, "IQ_INC_TAX",$D339,,,,  "USD")</f>
        <v>299.90874000000002</v>
      </c>
      <c r="AH339">
        <f>_xll.ciqfunctions.udf.CIQ($B339, "IQ_EFFECT_TAX_RATE",$D339,,,,  "USD")</f>
        <v>26.313400000000001</v>
      </c>
    </row>
    <row r="340" spans="1:34" x14ac:dyDescent="0.25">
      <c r="A340" t="str">
        <f>_xll.ciqfunctions.udf.CIQ(B340,"IQ_COMPANY_NAME",A$1)</f>
        <v>Kia Corporation</v>
      </c>
      <c r="B340" s="3" t="s">
        <v>2</v>
      </c>
      <c r="C340" s="1" t="str">
        <f>_xll.ciqfunctions.udf.CIQ($B340, "IQ_INDUSTRY",$D340,,,, "USD")</f>
        <v>Automobiles</v>
      </c>
      <c r="D340" s="2" t="str">
        <f t="shared" si="4"/>
        <v>CQ22013</v>
      </c>
      <c r="E340" s="1">
        <f>_xll.ciqfunctions.udf.CIQ($B340, "IQ_TOTAL_REV", $D340,,,, "USD")</f>
        <v>11451.25368</v>
      </c>
      <c r="F340" s="1">
        <f>_xll.ciqfunctions.udf.CIQ($B340, "IQ_NI",$D340,,,,  "USD")</f>
        <v>1031.2654299999999</v>
      </c>
      <c r="G340" s="1">
        <f>_xll.ciqfunctions.udf.CIQ($B340, "IQ_CASH_EQUIV", $D340,,,,  "USD")</f>
        <v>2477.2571400000002</v>
      </c>
      <c r="H340" s="1">
        <f>_xll.ciqfunctions.udf.CIQ($B340, "IQ_CASH_ST_INVEST", $D340,,,,  "USD")</f>
        <v>5171.5566500000004</v>
      </c>
      <c r="I340" s="1">
        <f>_xll.ciqfunctions.udf.CIQ($B340, "IQ_TOTAL_CA", $D340,,,,  "USD")</f>
        <v>12163.476930000001</v>
      </c>
      <c r="J340" s="1">
        <f>_xll.ciqfunctions.udf.CIQ($B340, "IQ_TOTAL_ASSETS",$D340,,,,  "USD")</f>
        <v>31245.28543</v>
      </c>
      <c r="K340" s="1">
        <f>_xll.ciqfunctions.udf.CIQ($B340, "IQ_TOTAL_CL", $D340,,,,  "USD")</f>
        <v>10459.49726</v>
      </c>
      <c r="L340" s="1">
        <f>_xll.ciqfunctions.udf.CIQ($B340, "IQ_TOTAL_LIAB", $D340,,,,  "USD")</f>
        <v>14965.643959999999</v>
      </c>
      <c r="M340" s="1">
        <f>_xll.ciqfunctions.udf.CIQ($B340, "IQ_PREF_EQUITY",$D340,,,,  "USD")</f>
        <v>0</v>
      </c>
      <c r="N340" s="1">
        <f>_xll.ciqfunctions.udf.CIQ($B340, "IQ_TOTAL_COMMON_EQUITY",$D340,,,,  "USD")</f>
        <v>16279.64147</v>
      </c>
      <c r="O340" s="1">
        <f>_xll.ciqfunctions.udf.CIQ($B340, "IQ_APIC", $D340,,,,  "USD")</f>
        <v>1516.15708</v>
      </c>
      <c r="P340" s="1">
        <f>_xll.ciqfunctions.udf.CIQ($B340, "IQ_TOTAL_ASSETS", $D340,,,,  "USD")</f>
        <v>31245.28543</v>
      </c>
      <c r="Q340" s="1">
        <f>_xll.ciqfunctions.udf.CIQ($B340, "IQ_RE", $D340,,,,  "USD")</f>
        <v>12563.49071</v>
      </c>
      <c r="R340" s="1">
        <f>_xll.ciqfunctions.udf.CIQ($B340, "IQ_TOTAL_EQUITY", $D340,,,,  "USD")</f>
        <v>16279.64147</v>
      </c>
      <c r="S340" s="1">
        <f>_xll.ciqfunctions.udf.CIQ($B340, "IQ_TOTAL_OUTSTANDING_FILING_DATE", $D340,,,,  "USD")</f>
        <v>404.98523</v>
      </c>
      <c r="T340" s="1">
        <f>_xll.ciqfunctions.udf.CIQ($B340, "IQ_TOTAL_DEBT", $D340,,,,  "USD")</f>
        <v>3304.9561100000001</v>
      </c>
      <c r="U340" s="1">
        <f>_xll.ciqfunctions.udf.CIQ($B340, "IQ_PREF_DIV_OTHER",$D340,,,,  "USD")</f>
        <v>0</v>
      </c>
      <c r="V340" s="1">
        <f>_xll.ciqfunctions.udf.CIQ($B340, "IQ_COGS",$D340,,,,  "USD")</f>
        <v>8854.1167600000008</v>
      </c>
      <c r="W340" s="1">
        <f>_xll.ciqfunctions.udf.CIQ($B340, "IQ_AP",$D340,,,,  "USD")</f>
        <v>4631.1265599999997</v>
      </c>
      <c r="X340" s="1">
        <f>_xll.ciqfunctions.udf.CIQ($B340, "IQ_AR", $D340,,,,  "USD")</f>
        <v>2250.5132699999999</v>
      </c>
      <c r="Y340" s="1">
        <f>_xll.ciqfunctions.udf.CIQ($B340, "IQ_INVENTORY", $D340,,,,  "USD")</f>
        <v>3890.8633599999998</v>
      </c>
      <c r="Z340">
        <f>_xll.ciqfunctions.udf.CIQ($B340, "IQ_SGA", $D340,,,,  "USD")</f>
        <v>1473.7460900000001</v>
      </c>
      <c r="AA340">
        <f>_xll.ciqfunctions.udf.CIQ($B340, "IQ_TOTAL_REV_1YR_ANN_GROWTH", $D340,,,,  "USD")</f>
        <v>4.4756</v>
      </c>
      <c r="AB340">
        <f>_xll.ciqfunctions.udf.CIQ($B340, "IQ_DA", $D340,,,,  "USD")</f>
        <v>20.904209999999999</v>
      </c>
      <c r="AC340">
        <f>_xll.ciqfunctions.udf.CIQ($B340, "IQ_NET_INTEREST_EXP",$D340,,,,  "USD")</f>
        <v>16.720220000000001</v>
      </c>
      <c r="AD340">
        <f>_xll.ciqfunctions.udf.CIQ($B340, "IQ_NET_WORKING_CAP",$D340,,,,  "USD")</f>
        <v>-1819.43443</v>
      </c>
      <c r="AE340">
        <f>_xll.ciqfunctions.udf.CIQ($B340, "IQ_CAPEX",$D340,,,,  "USD")</f>
        <v>-183.75214</v>
      </c>
      <c r="AF340" s="1">
        <f>_xll.ciqfunctions.udf.CIQ($B340, "IQ_CEO_NAME", $D340,,,,  "USD")</f>
        <v>0</v>
      </c>
      <c r="AG340">
        <f>_xll.ciqfunctions.udf.CIQ($B340, "IQ_INC_TAX",$D340,,,,  "USD")</f>
        <v>251.24781999999999</v>
      </c>
      <c r="AH340">
        <f>_xll.ciqfunctions.udf.CIQ($B340, "IQ_EFFECT_TAX_RATE",$D340,,,,  "USD")</f>
        <v>19.590199999999999</v>
      </c>
    </row>
    <row r="341" spans="1:34" x14ac:dyDescent="0.25">
      <c r="A341" t="str">
        <f>_xll.ciqfunctions.udf.CIQ(B341,"IQ_COMPANY_NAME",A$1)</f>
        <v>Kia Corporation</v>
      </c>
      <c r="B341" s="3" t="s">
        <v>2</v>
      </c>
      <c r="C341" s="1" t="str">
        <f>_xll.ciqfunctions.udf.CIQ($B341, "IQ_INDUSTRY",$D341,,,, "USD")</f>
        <v>Automobiles</v>
      </c>
      <c r="D341" s="2" t="str">
        <f t="shared" si="4"/>
        <v>CQ12013</v>
      </c>
      <c r="E341" s="1">
        <f>_xll.ciqfunctions.udf.CIQ($B341, "IQ_TOTAL_REV", $D341,,,, "USD")</f>
        <v>9963.2570099999994</v>
      </c>
      <c r="F341" s="1">
        <f>_xll.ciqfunctions.udf.CIQ($B341, "IQ_NI",$D341,,,,  "USD")</f>
        <v>704.61017000000004</v>
      </c>
      <c r="G341" s="1">
        <f>_xll.ciqfunctions.udf.CIQ($B341, "IQ_CASH_EQUIV", $D341,,,,  "USD")</f>
        <v>1936.3513</v>
      </c>
      <c r="H341" s="1">
        <f>_xll.ciqfunctions.udf.CIQ($B341, "IQ_CASH_ST_INVEST", $D341,,,,  "USD")</f>
        <v>4194.5718299999999</v>
      </c>
      <c r="I341" s="1">
        <f>_xll.ciqfunctions.udf.CIQ($B341, "IQ_TOTAL_CA", $D341,,,,  "USD")</f>
        <v>11311.363880000001</v>
      </c>
      <c r="J341" s="1">
        <f>_xll.ciqfunctions.udf.CIQ($B341, "IQ_TOTAL_ASSETS",$D341,,,,  "USD")</f>
        <v>30346.00488</v>
      </c>
      <c r="K341" s="1">
        <f>_xll.ciqfunctions.udf.CIQ($B341, "IQ_TOTAL_CL", $D341,,,,  "USD")</f>
        <v>10294.15041</v>
      </c>
      <c r="L341" s="1">
        <f>_xll.ciqfunctions.udf.CIQ($B341, "IQ_TOTAL_LIAB", $D341,,,,  "USD")</f>
        <v>14812.306430000001</v>
      </c>
      <c r="M341" s="1">
        <f>_xll.ciqfunctions.udf.CIQ($B341, "IQ_PREF_EQUITY",$D341,,,,  "USD")</f>
        <v>0</v>
      </c>
      <c r="N341" s="1">
        <f>_xll.ciqfunctions.udf.CIQ($B341, "IQ_TOTAL_COMMON_EQUITY",$D341,,,,  "USD")</f>
        <v>15533.69846</v>
      </c>
      <c r="O341" s="1">
        <f>_xll.ciqfunctions.udf.CIQ($B341, "IQ_APIC", $D341,,,,  "USD")</f>
        <v>1560.46118</v>
      </c>
      <c r="P341" s="1">
        <f>_xll.ciqfunctions.udf.CIQ($B341, "IQ_TOTAL_ASSETS", $D341,,,,  "USD")</f>
        <v>30346.00488</v>
      </c>
      <c r="Q341" s="1">
        <f>_xll.ciqfunctions.udf.CIQ($B341, "IQ_RE", $D341,,,,  "USD")</f>
        <v>11800.843269999999</v>
      </c>
      <c r="R341" s="1">
        <f>_xll.ciqfunctions.udf.CIQ($B341, "IQ_TOTAL_EQUITY", $D341,,,,  "USD")</f>
        <v>15533.69846</v>
      </c>
      <c r="S341" s="1">
        <f>_xll.ciqfunctions.udf.CIQ($B341, "IQ_TOTAL_OUTSTANDING_FILING_DATE", $D341,,,,  "USD")</f>
        <v>404.98523</v>
      </c>
      <c r="T341" s="1">
        <f>_xll.ciqfunctions.udf.CIQ($B341, "IQ_TOTAL_DEBT", $D341,,,,  "USD")</f>
        <v>3593.5201099999999</v>
      </c>
      <c r="U341" s="1">
        <f>_xll.ciqfunctions.udf.CIQ($B341, "IQ_PREF_DIV_OTHER",$D341,,,,  "USD")</f>
        <v>0</v>
      </c>
      <c r="V341" s="1">
        <f>_xll.ciqfunctions.udf.CIQ($B341, "IQ_COGS",$D341,,,,  "USD")</f>
        <v>7866.6101600000002</v>
      </c>
      <c r="W341" s="1">
        <f>_xll.ciqfunctions.udf.CIQ($B341, "IQ_AP",$D341,,,,  "USD")</f>
        <v>4612.0620399999998</v>
      </c>
      <c r="X341" s="1">
        <f>_xll.ciqfunctions.udf.CIQ($B341, "IQ_AR", $D341,,,,  "USD")</f>
        <v>1761.9289799999999</v>
      </c>
      <c r="Y341" s="1">
        <f>_xll.ciqfunctions.udf.CIQ($B341, "IQ_INVENTORY", $D341,,,,  "USD")</f>
        <v>4125.7446900000004</v>
      </c>
      <c r="Z341">
        <f>_xll.ciqfunctions.udf.CIQ($B341, "IQ_SGA", $D341,,,,  "USD")</f>
        <v>1338.0238999999999</v>
      </c>
      <c r="AA341">
        <f>_xll.ciqfunctions.udf.CIQ($B341, "IQ_TOTAL_REV_1YR_ANN_GROWTH", $D341,,,,  "USD")</f>
        <v>-5.9814999999999996</v>
      </c>
      <c r="AB341">
        <f>_xll.ciqfunctions.udf.CIQ($B341, "IQ_DA", $D341,,,,  "USD")</f>
        <v>21.067440000000001</v>
      </c>
      <c r="AC341">
        <f>_xll.ciqfunctions.udf.CIQ($B341, "IQ_NET_INTEREST_EXP",$D341,,,,  "USD")</f>
        <v>19.58079</v>
      </c>
      <c r="AD341">
        <f>_xll.ciqfunctions.udf.CIQ($B341, "IQ_NET_WORKING_CAP",$D341,,,,  "USD")</f>
        <v>-1279.6212700000001</v>
      </c>
      <c r="AE341">
        <f>_xll.ciqfunctions.udf.CIQ($B341, "IQ_CAPEX",$D341,,,,  "USD")</f>
        <v>-193.7784</v>
      </c>
      <c r="AF341" s="1">
        <f>_xll.ciqfunctions.udf.CIQ($B341, "IQ_CEO_NAME", $D341,,,,  "USD")</f>
        <v>0</v>
      </c>
      <c r="AG341">
        <f>_xll.ciqfunctions.udf.CIQ($B341, "IQ_INC_TAX",$D341,,,,  "USD")</f>
        <v>168.42717999999999</v>
      </c>
      <c r="AH341">
        <f>_xll.ciqfunctions.udf.CIQ($B341, "IQ_EFFECT_TAX_RATE",$D341,,,,  "USD")</f>
        <v>19.292000000000002</v>
      </c>
    </row>
    <row r="342" spans="1:34" x14ac:dyDescent="0.25">
      <c r="A342" t="str">
        <f>_xll.ciqfunctions.udf.CIQ(B342,"IQ_COMPANY_NAME",A$1)</f>
        <v>Kia Corporation</v>
      </c>
      <c r="B342" s="3" t="s">
        <v>2</v>
      </c>
      <c r="C342" s="1" t="str">
        <f>_xll.ciqfunctions.udf.CIQ($B342, "IQ_INDUSTRY",$D342,,,, "USD")</f>
        <v>Automobiles</v>
      </c>
      <c r="D342" s="2" t="str">
        <f t="shared" si="4"/>
        <v>CQ42012</v>
      </c>
      <c r="E342" s="1">
        <f>_xll.ciqfunctions.udf.CIQ($B342, "IQ_TOTAL_REV", $D342,,,, "USD")</f>
        <v>10602.948350000001</v>
      </c>
      <c r="F342" s="1">
        <f>_xll.ciqfunctions.udf.CIQ($B342, "IQ_NI",$D342,,,,  "USD")</f>
        <v>693.41687999999999</v>
      </c>
      <c r="G342" s="1">
        <f>_xll.ciqfunctions.udf.CIQ($B342, "IQ_CASH_EQUIV", $D342,,,,  "USD")</f>
        <v>1789.53871</v>
      </c>
      <c r="H342" s="1">
        <f>_xll.ciqfunctions.udf.CIQ($B342, "IQ_CASH_ST_INVEST", $D342,,,,  "USD")</f>
        <v>3969.48704</v>
      </c>
      <c r="I342" s="1">
        <f>_xll.ciqfunctions.udf.CIQ($B342, "IQ_TOTAL_CA", $D342,,,,  "USD")</f>
        <v>10473.57057</v>
      </c>
      <c r="J342" s="1">
        <f>_xll.ciqfunctions.udf.CIQ($B342, "IQ_TOTAL_ASSETS",$D342,,,,  "USD")</f>
        <v>30461.70478</v>
      </c>
      <c r="K342" s="1">
        <f>_xll.ciqfunctions.udf.CIQ($B342, "IQ_TOTAL_CL", $D342,,,,  "USD")</f>
        <v>9402.4747100000004</v>
      </c>
      <c r="L342" s="1">
        <f>_xll.ciqfunctions.udf.CIQ($B342, "IQ_TOTAL_LIAB", $D342,,,,  "USD")</f>
        <v>14620.73569</v>
      </c>
      <c r="M342" s="1">
        <f>_xll.ciqfunctions.udf.CIQ($B342, "IQ_PREF_EQUITY",$D342,,,,  "USD")</f>
        <v>0</v>
      </c>
      <c r="N342" s="1">
        <f>_xll.ciqfunctions.udf.CIQ($B342, "IQ_TOTAL_COMMON_EQUITY",$D342,,,,  "USD")</f>
        <v>15840.969090000001</v>
      </c>
      <c r="O342" s="1">
        <f>_xll.ciqfunctions.udf.CIQ($B342, "IQ_APIC", $D342,,,,  "USD")</f>
        <v>1632.3453099999999</v>
      </c>
      <c r="P342" s="1">
        <f>_xll.ciqfunctions.udf.CIQ($B342, "IQ_TOTAL_ASSETS", $D342,,,,  "USD")</f>
        <v>30461.70478</v>
      </c>
      <c r="Q342" s="1">
        <f>_xll.ciqfunctions.udf.CIQ($B342, "IQ_RE", $D342,,,,  "USD")</f>
        <v>11906.09174</v>
      </c>
      <c r="R342" s="1">
        <f>_xll.ciqfunctions.udf.CIQ($B342, "IQ_TOTAL_EQUITY", $D342,,,,  "USD")</f>
        <v>15840.969090000001</v>
      </c>
      <c r="S342" s="1">
        <f>_xll.ciqfunctions.udf.CIQ($B342, "IQ_TOTAL_OUTSTANDING_FILING_DATE", $D342,,,,  "USD")</f>
        <v>404.98523</v>
      </c>
      <c r="T342" s="1">
        <f>_xll.ciqfunctions.udf.CIQ($B342, "IQ_TOTAL_DEBT", $D342,,,,  "USD")</f>
        <v>3644.3863799999999</v>
      </c>
      <c r="U342" s="1">
        <f>_xll.ciqfunctions.udf.CIQ($B342, "IQ_PREF_DIV_OTHER",$D342,,,,  "USD")</f>
        <v>0</v>
      </c>
      <c r="V342" s="1">
        <f>_xll.ciqfunctions.udf.CIQ($B342, "IQ_COGS",$D342,,,,  "USD")</f>
        <v>8462.6916199999996</v>
      </c>
      <c r="W342" s="1">
        <f>_xll.ciqfunctions.udf.CIQ($B342, "IQ_AP",$D342,,,,  "USD")</f>
        <v>4699.6629499999999</v>
      </c>
      <c r="X342" s="1">
        <f>_xll.ciqfunctions.udf.CIQ($B342, "IQ_AR", $D342,,,,  "USD")</f>
        <v>1694.03253</v>
      </c>
      <c r="Y342" s="1">
        <f>_xll.ciqfunctions.udf.CIQ($B342, "IQ_INVENTORY", $D342,,,,  "USD")</f>
        <v>3970.5231600000002</v>
      </c>
      <c r="Z342">
        <f>_xll.ciqfunctions.udf.CIQ($B342, "IQ_SGA", $D342,,,,  "USD")</f>
        <v>1736.6726699999999</v>
      </c>
      <c r="AA342">
        <f>_xll.ciqfunctions.udf.CIQ($B342, "IQ_TOTAL_REV_1YR_ANN_GROWTH", $D342,,,,  "USD")</f>
        <v>2.8681000000000001</v>
      </c>
      <c r="AB342">
        <f>_xll.ciqfunctions.udf.CIQ($B342, "IQ_DA", $D342,,,,  "USD")</f>
        <v>0</v>
      </c>
      <c r="AC342">
        <f>_xll.ciqfunctions.udf.CIQ($B342, "IQ_NET_INTEREST_EXP",$D342,,,,  "USD")</f>
        <v>18.199000000000002</v>
      </c>
      <c r="AD342">
        <f>_xll.ciqfunctions.udf.CIQ($B342, "IQ_NET_WORKING_CAP",$D342,,,,  "USD")</f>
        <v>-1577.42489</v>
      </c>
      <c r="AE342">
        <f>_xll.ciqfunctions.udf.CIQ($B342, "IQ_CAPEX",$D342,,,,  "USD")</f>
        <v>-575.64994000000002</v>
      </c>
      <c r="AF342" s="1">
        <f>_xll.ciqfunctions.udf.CIQ($B342, "IQ_CEO_NAME", $D342,,,,  "USD")</f>
        <v>0</v>
      </c>
      <c r="AG342">
        <f>_xll.ciqfunctions.udf.CIQ($B342, "IQ_INC_TAX",$D342,,,,  "USD")</f>
        <v>106.42125</v>
      </c>
      <c r="AH342">
        <f>_xll.ciqfunctions.udf.CIQ($B342, "IQ_EFFECT_TAX_RATE",$D342,,,,  "USD")</f>
        <v>13.305300000000001</v>
      </c>
    </row>
    <row r="343" spans="1:34" x14ac:dyDescent="0.25">
      <c r="A343" t="str">
        <f>_xll.ciqfunctions.udf.CIQ(B343,"IQ_COMPANY_NAME",A$1)</f>
        <v>Kia Corporation</v>
      </c>
      <c r="B343" s="3" t="s">
        <v>2</v>
      </c>
      <c r="C343" s="1" t="str">
        <f>_xll.ciqfunctions.udf.CIQ($B343, "IQ_INDUSTRY",$D343,,,, "USD")</f>
        <v>Automobiles</v>
      </c>
      <c r="D343" s="2" t="str">
        <f t="shared" si="4"/>
        <v>CQ32012</v>
      </c>
      <c r="E343" s="1">
        <f>_xll.ciqfunctions.udf.CIQ($B343, "IQ_TOTAL_REV", $D343,,,, "USD")</f>
        <v>10443.79891</v>
      </c>
      <c r="F343" s="1">
        <f>_xll.ciqfunctions.udf.CIQ($B343, "IQ_NI",$D343,,,,  "USD")</f>
        <v>745.18291999999997</v>
      </c>
      <c r="G343" s="1">
        <f>_xll.ciqfunctions.udf.CIQ($B343, "IQ_CASH_EQUIV", $D343,,,,  "USD")</f>
        <v>2269.1153899999999</v>
      </c>
      <c r="H343" s="1">
        <f>_xll.ciqfunctions.udf.CIQ($B343, "IQ_CASH_ST_INVEST", $D343,,,,  "USD")</f>
        <v>4929.5730299999996</v>
      </c>
      <c r="I343" s="1">
        <f>_xll.ciqfunctions.udf.CIQ($B343, "IQ_TOTAL_CA", $D343,,,,  "USD")</f>
        <v>11137.450070000001</v>
      </c>
      <c r="J343" s="1">
        <f>_xll.ciqfunctions.udf.CIQ($B343, "IQ_TOTAL_ASSETS",$D343,,,,  "USD")</f>
        <v>29780.136989999999</v>
      </c>
      <c r="K343" s="1">
        <f>_xll.ciqfunctions.udf.CIQ($B343, "IQ_TOTAL_CL", $D343,,,,  "USD")</f>
        <v>9556.1435999999994</v>
      </c>
      <c r="L343" s="1">
        <f>_xll.ciqfunctions.udf.CIQ($B343, "IQ_TOTAL_LIAB", $D343,,,,  "USD")</f>
        <v>15050.635399999999</v>
      </c>
      <c r="M343" s="1">
        <f>_xll.ciqfunctions.udf.CIQ($B343, "IQ_PREF_EQUITY",$D343,,,,  "USD")</f>
        <v>0</v>
      </c>
      <c r="N343" s="1">
        <f>_xll.ciqfunctions.udf.CIQ($B343, "IQ_TOTAL_COMMON_EQUITY",$D343,,,,  "USD")</f>
        <v>14729.4962</v>
      </c>
      <c r="O343" s="1">
        <f>_xll.ciqfunctions.udf.CIQ($B343, "IQ_APIC", $D343,,,,  "USD")</f>
        <v>1559.71812</v>
      </c>
      <c r="P343" s="1">
        <f>_xll.ciqfunctions.udf.CIQ($B343, "IQ_TOTAL_ASSETS", $D343,,,,  "USD")</f>
        <v>29780.136989999999</v>
      </c>
      <c r="Q343" s="1">
        <f>_xll.ciqfunctions.udf.CIQ($B343, "IQ_RE", $D343,,,,  "USD")</f>
        <v>10780.75251</v>
      </c>
      <c r="R343" s="1">
        <f>_xll.ciqfunctions.udf.CIQ($B343, "IQ_TOTAL_EQUITY", $D343,,,,  "USD")</f>
        <v>14729.50159</v>
      </c>
      <c r="S343" s="1">
        <f>_xll.ciqfunctions.udf.CIQ($B343, "IQ_TOTAL_OUTSTANDING_FILING_DATE", $D343,,,,  "USD")</f>
        <v>404.98523</v>
      </c>
      <c r="T343" s="1">
        <f>_xll.ciqfunctions.udf.CIQ($B343, "IQ_TOTAL_DEBT", $D343,,,,  "USD")</f>
        <v>3932.0704300000002</v>
      </c>
      <c r="U343" s="1">
        <f>_xll.ciqfunctions.udf.CIQ($B343, "IQ_PREF_DIV_OTHER",$D343,,,,  "USD")</f>
        <v>0</v>
      </c>
      <c r="V343" s="1">
        <f>_xll.ciqfunctions.udf.CIQ($B343, "IQ_COGS",$D343,,,,  "USD")</f>
        <v>8174.59818</v>
      </c>
      <c r="W343" s="1">
        <f>_xll.ciqfunctions.udf.CIQ($B343, "IQ_AP",$D343,,,,  "USD")</f>
        <v>4526.1177600000001</v>
      </c>
      <c r="X343" s="1">
        <f>_xll.ciqfunctions.udf.CIQ($B343, "IQ_AR", $D343,,,,  "USD")</f>
        <v>1932.7709</v>
      </c>
      <c r="Y343" s="1">
        <f>_xll.ciqfunctions.udf.CIQ($B343, "IQ_INVENTORY", $D343,,,,  "USD")</f>
        <v>3633.9336499999999</v>
      </c>
      <c r="Z343">
        <f>_xll.ciqfunctions.udf.CIQ($B343, "IQ_SGA", $D343,,,,  "USD")</f>
        <v>1397.59609</v>
      </c>
      <c r="AA343">
        <f>_xll.ciqfunctions.udf.CIQ($B343, "IQ_TOTAL_REV_1YR_ANN_GROWTH", $D343,,,,  "USD")</f>
        <v>16.366399999999999</v>
      </c>
      <c r="AB343">
        <f>_xll.ciqfunctions.udf.CIQ($B343, "IQ_DA", $D343,,,,  "USD")</f>
        <v>21.31166</v>
      </c>
      <c r="AC343">
        <f>_xll.ciqfunctions.udf.CIQ($B343, "IQ_NET_INTEREST_EXP",$D343,,,,  "USD")</f>
        <v>8.1493099999999998</v>
      </c>
      <c r="AD343">
        <f>_xll.ciqfunctions.udf.CIQ($B343, "IQ_NET_WORKING_CAP",$D343,,,,  "USD")</f>
        <v>-1742.4780000000001</v>
      </c>
      <c r="AE343">
        <f>_xll.ciqfunctions.udf.CIQ($B343, "IQ_CAPEX",$D343,,,,  "USD")</f>
        <v>-351.13472000000002</v>
      </c>
      <c r="AF343" s="1">
        <f>_xll.ciqfunctions.udf.CIQ($B343, "IQ_CEO_NAME", $D343,,,,  "USD")</f>
        <v>0</v>
      </c>
      <c r="AG343">
        <f>_xll.ciqfunctions.udf.CIQ($B343, "IQ_INC_TAX",$D343,,,,  "USD")</f>
        <v>367.98674999999997</v>
      </c>
      <c r="AH343">
        <f>_xll.ciqfunctions.udf.CIQ($B343, "IQ_EFFECT_TAX_RATE",$D343,,,,  "USD")</f>
        <v>33.057600000000001</v>
      </c>
    </row>
    <row r="344" spans="1:34" x14ac:dyDescent="0.25">
      <c r="A344" t="str">
        <f>_xll.ciqfunctions.udf.CIQ(B344,"IQ_COMPANY_NAME",A$1)</f>
        <v>Kia Corporation</v>
      </c>
      <c r="B344" s="3" t="s">
        <v>2</v>
      </c>
      <c r="C344" s="1" t="str">
        <f>_xll.ciqfunctions.udf.CIQ($B344, "IQ_INDUSTRY",$D344,,,, "USD")</f>
        <v>Automobiles</v>
      </c>
      <c r="D344" s="2" t="str">
        <f t="shared" si="4"/>
        <v>CQ22012</v>
      </c>
      <c r="E344" s="1">
        <f>_xll.ciqfunctions.udf.CIQ($B344, "IQ_TOTAL_REV", $D344,,,, "USD")</f>
        <v>10986.79313</v>
      </c>
      <c r="F344" s="1">
        <f>_xll.ciqfunctions.udf.CIQ($B344, "IQ_NI",$D344,,,,  "USD")</f>
        <v>959.82725000000005</v>
      </c>
      <c r="G344" s="1">
        <f>_xll.ciqfunctions.udf.CIQ($B344, "IQ_CASH_EQUIV", $D344,,,,  "USD")</f>
        <v>1700.8766599999999</v>
      </c>
      <c r="H344" s="1">
        <f>_xll.ciqfunctions.udf.CIQ($B344, "IQ_CASH_ST_INVEST", $D344,,,,  "USD")</f>
        <v>4434.3615099999997</v>
      </c>
      <c r="I344" s="1">
        <f>_xll.ciqfunctions.udf.CIQ($B344, "IQ_TOTAL_CA", $D344,,,,  "USD")</f>
        <v>11119.79502</v>
      </c>
      <c r="J344" s="1">
        <f>_xll.ciqfunctions.udf.CIQ($B344, "IQ_TOTAL_ASSETS",$D344,,,,  "USD")</f>
        <v>28707.788130000001</v>
      </c>
      <c r="K344" s="1">
        <f>_xll.ciqfunctions.udf.CIQ($B344, "IQ_TOTAL_CL", $D344,,,,  "USD")</f>
        <v>10001.75841</v>
      </c>
      <c r="L344" s="1">
        <f>_xll.ciqfunctions.udf.CIQ($B344, "IQ_TOTAL_LIAB", $D344,,,,  "USD")</f>
        <v>15155.992109999999</v>
      </c>
      <c r="M344" s="1">
        <f>_xll.ciqfunctions.udf.CIQ($B344, "IQ_PREF_EQUITY",$D344,,,,  "USD")</f>
        <v>0</v>
      </c>
      <c r="N344" s="1">
        <f>_xll.ciqfunctions.udf.CIQ($B344, "IQ_TOTAL_COMMON_EQUITY",$D344,,,,  "USD")</f>
        <v>13551.788140000001</v>
      </c>
      <c r="O344" s="1">
        <f>_xll.ciqfunctions.udf.CIQ($B344, "IQ_APIC", $D344,,,,  "USD")</f>
        <v>1519.76821</v>
      </c>
      <c r="P344" s="1">
        <f>_xll.ciqfunctions.udf.CIQ($B344, "IQ_TOTAL_ASSETS", $D344,,,,  "USD")</f>
        <v>28707.788130000001</v>
      </c>
      <c r="Q344" s="1">
        <f>_xll.ciqfunctions.udf.CIQ($B344, "IQ_RE", $D344,,,,  "USD")</f>
        <v>9820.6797200000001</v>
      </c>
      <c r="R344" s="1">
        <f>_xll.ciqfunctions.udf.CIQ($B344, "IQ_TOTAL_EQUITY", $D344,,,,  "USD")</f>
        <v>13551.79602</v>
      </c>
      <c r="S344" s="1">
        <f>_xll.ciqfunctions.udf.CIQ($B344, "IQ_TOTAL_OUTSTANDING_FILING_DATE", $D344,,,,  "USD")</f>
        <v>404.98523</v>
      </c>
      <c r="T344" s="1">
        <f>_xll.ciqfunctions.udf.CIQ($B344, "IQ_TOTAL_DEBT", $D344,,,,  "USD")</f>
        <v>4226.5381799999996</v>
      </c>
      <c r="U344" s="1">
        <f>_xll.ciqfunctions.udf.CIQ($B344, "IQ_PREF_DIV_OTHER",$D344,,,,  "USD")</f>
        <v>0</v>
      </c>
      <c r="V344" s="1">
        <f>_xll.ciqfunctions.udf.CIQ($B344, "IQ_COGS",$D344,,,,  "USD")</f>
        <v>8268.4234899999992</v>
      </c>
      <c r="W344" s="1">
        <f>_xll.ciqfunctions.udf.CIQ($B344, "IQ_AP",$D344,,,,  "USD")</f>
        <v>4569.2393400000001</v>
      </c>
      <c r="X344" s="1">
        <f>_xll.ciqfunctions.udf.CIQ($B344, "IQ_AR", $D344,,,,  "USD")</f>
        <v>2098.2287299999998</v>
      </c>
      <c r="Y344" s="1">
        <f>_xll.ciqfunctions.udf.CIQ($B344, "IQ_INVENTORY", $D344,,,,  "USD")</f>
        <v>3895.40868</v>
      </c>
      <c r="Z344">
        <f>_xll.ciqfunctions.udf.CIQ($B344, "IQ_SGA", $D344,,,,  "USD")</f>
        <v>1501.5734199999999</v>
      </c>
      <c r="AA344">
        <f>_xll.ciqfunctions.udf.CIQ($B344, "IQ_TOTAL_REV_1YR_ANN_GROWTH", $D344,,,,  "USD")</f>
        <v>8.3790999999999993</v>
      </c>
      <c r="AB344">
        <f>_xll.ciqfunctions.udf.CIQ($B344, "IQ_DA", $D344,,,,  "USD")</f>
        <v>18.642109999999999</v>
      </c>
      <c r="AC344">
        <f>_xll.ciqfunctions.udf.CIQ($B344, "IQ_NET_INTEREST_EXP",$D344,,,,  "USD")</f>
        <v>-3.68973</v>
      </c>
      <c r="AD344">
        <f>_xll.ciqfunctions.udf.CIQ($B344, "IQ_NET_WORKING_CAP",$D344,,,,  "USD")</f>
        <v>-1514.3224700000001</v>
      </c>
      <c r="AE344">
        <f>_xll.ciqfunctions.udf.CIQ($B344, "IQ_CAPEX",$D344,,,,  "USD")</f>
        <v>-271.68412000000001</v>
      </c>
      <c r="AF344" s="1">
        <f>_xll.ciqfunctions.udf.CIQ($B344, "IQ_CEO_NAME", $D344,,,,  "USD")</f>
        <v>0</v>
      </c>
      <c r="AG344">
        <f>_xll.ciqfunctions.udf.CIQ($B344, "IQ_INC_TAX",$D344,,,,  "USD")</f>
        <v>358.75389000000001</v>
      </c>
      <c r="AH344">
        <f>_xll.ciqfunctions.udf.CIQ($B344, "IQ_EFFECT_TAX_RATE",$D344,,,,  "USD")</f>
        <v>27.2072</v>
      </c>
    </row>
    <row r="345" spans="1:34" x14ac:dyDescent="0.25">
      <c r="A345" t="str">
        <f>_xll.ciqfunctions.udf.CIQ(B345,"IQ_COMPANY_NAME",A$1)</f>
        <v>Kia Corporation</v>
      </c>
      <c r="B345" s="3" t="s">
        <v>2</v>
      </c>
      <c r="C345" s="1" t="str">
        <f>_xll.ciqfunctions.udf.CIQ($B345, "IQ_INDUSTRY",$D345,,,, "USD")</f>
        <v>Automobiles</v>
      </c>
      <c r="D345" s="2" t="str">
        <f t="shared" si="4"/>
        <v>CQ12012</v>
      </c>
      <c r="E345" s="1">
        <f>_xll.ciqfunctions.udf.CIQ($B345, "IQ_TOTAL_REV", $D345,,,, "USD")</f>
        <v>10408.057790000001</v>
      </c>
      <c r="F345" s="1">
        <f>_xll.ciqfunctions.udf.CIQ($B345, "IQ_NI",$D345,,,,  "USD")</f>
        <v>1060.4486899999999</v>
      </c>
      <c r="G345" s="1">
        <f>_xll.ciqfunctions.udf.CIQ($B345, "IQ_CASH_EQUIV", $D345,,,,  "USD")</f>
        <v>2152.2106199999998</v>
      </c>
      <c r="H345" s="1">
        <f>_xll.ciqfunctions.udf.CIQ($B345, "IQ_CASH_ST_INVEST", $D345,,,,  "USD")</f>
        <v>4063.98884</v>
      </c>
      <c r="I345" s="1">
        <f>_xll.ciqfunctions.udf.CIQ($B345, "IQ_TOTAL_CA", $D345,,,,  "USD")</f>
        <v>11051.48727</v>
      </c>
      <c r="J345" s="1">
        <f>_xll.ciqfunctions.udf.CIQ($B345, "IQ_TOTAL_ASSETS",$D345,,,,  "USD")</f>
        <v>28157.248449999999</v>
      </c>
      <c r="K345" s="1">
        <f>_xll.ciqfunctions.udf.CIQ($B345, "IQ_TOTAL_CL", $D345,,,,  "USD")</f>
        <v>10378.79703</v>
      </c>
      <c r="L345" s="1">
        <f>_xll.ciqfunctions.udf.CIQ($B345, "IQ_TOTAL_LIAB", $D345,,,,  "USD")</f>
        <v>15397.71715</v>
      </c>
      <c r="M345" s="1">
        <f>_xll.ciqfunctions.udf.CIQ($B345, "IQ_PREF_EQUITY",$D345,,,,  "USD")</f>
        <v>0</v>
      </c>
      <c r="N345" s="1">
        <f>_xll.ciqfunctions.udf.CIQ($B345, "IQ_TOTAL_COMMON_EQUITY",$D345,,,,  "USD")</f>
        <v>12759.54012</v>
      </c>
      <c r="O345" s="1">
        <f>_xll.ciqfunctions.udf.CIQ($B345, "IQ_APIC", $D345,,,,  "USD")</f>
        <v>1532.6207199999999</v>
      </c>
      <c r="P345" s="1">
        <f>_xll.ciqfunctions.udf.CIQ($B345, "IQ_TOTAL_ASSETS", $D345,,,,  "USD")</f>
        <v>28157.248449999999</v>
      </c>
      <c r="Q345" s="1">
        <f>_xll.ciqfunctions.udf.CIQ($B345, "IQ_RE", $D345,,,,  "USD")</f>
        <v>8961.4184600000008</v>
      </c>
      <c r="R345" s="1">
        <f>_xll.ciqfunctions.udf.CIQ($B345, "IQ_TOTAL_EQUITY", $D345,,,,  "USD")</f>
        <v>12759.531300000001</v>
      </c>
      <c r="S345" s="1">
        <f>_xll.ciqfunctions.udf.CIQ($B345, "IQ_TOTAL_OUTSTANDING_FILING_DATE", $D345,,,,  "USD")</f>
        <v>404.98523</v>
      </c>
      <c r="T345" s="1">
        <f>_xll.ciqfunctions.udf.CIQ($B345, "IQ_TOTAL_DEBT", $D345,,,,  "USD")</f>
        <v>4632.9237000000003</v>
      </c>
      <c r="U345" s="1">
        <f>_xll.ciqfunctions.udf.CIQ($B345, "IQ_PREF_DIV_OTHER",$D345,,,,  "USD")</f>
        <v>0</v>
      </c>
      <c r="V345" s="1">
        <f>_xll.ciqfunctions.udf.CIQ($B345, "IQ_COGS",$D345,,,,  "USD")</f>
        <v>8015.5754299999999</v>
      </c>
      <c r="W345" s="1">
        <f>_xll.ciqfunctions.udf.CIQ($B345, "IQ_AP",$D345,,,,  "USD")</f>
        <v>4734.1975700000003</v>
      </c>
      <c r="X345" s="1">
        <f>_xll.ciqfunctions.udf.CIQ($B345, "IQ_AR", $D345,,,,  "USD")</f>
        <v>2127.9102200000002</v>
      </c>
      <c r="Y345" s="1">
        <f>_xll.ciqfunctions.udf.CIQ($B345, "IQ_INVENTORY", $D345,,,,  "USD")</f>
        <v>3976.1756599999999</v>
      </c>
      <c r="Z345">
        <f>_xll.ciqfunctions.udf.CIQ($B345, "IQ_SGA", $D345,,,,  "USD")</f>
        <v>1313.33188</v>
      </c>
      <c r="AA345">
        <f>_xll.ciqfunctions.udf.CIQ($B345, "IQ_TOTAL_REV_1YR_ANN_GROWTH", $D345,,,,  "USD")</f>
        <v>10.623200000000001</v>
      </c>
      <c r="AB345">
        <f>_xll.ciqfunctions.udf.CIQ($B345, "IQ_DA", $D345,,,,  "USD")</f>
        <v>19.204080000000001</v>
      </c>
      <c r="AC345">
        <f>_xll.ciqfunctions.udf.CIQ($B345, "IQ_NET_INTEREST_EXP",$D345,,,,  "USD")</f>
        <v>-0.95516999999999996</v>
      </c>
      <c r="AD345">
        <f>_xll.ciqfunctions.udf.CIQ($B345, "IQ_NET_WORKING_CAP",$D345,,,,  "USD")</f>
        <v>-1276.6363200000001</v>
      </c>
      <c r="AE345">
        <f>_xll.ciqfunctions.udf.CIQ($B345, "IQ_CAPEX",$D345,,,,  "USD")</f>
        <v>-230.577</v>
      </c>
      <c r="AF345" s="1">
        <f>_xll.ciqfunctions.udf.CIQ($B345, "IQ_CEO_NAME", $D345,,,,  "USD")</f>
        <v>0</v>
      </c>
      <c r="AG345">
        <f>_xll.ciqfunctions.udf.CIQ($B345, "IQ_INC_TAX",$D345,,,,  "USD")</f>
        <v>323.74603000000002</v>
      </c>
      <c r="AH345">
        <f>_xll.ciqfunctions.udf.CIQ($B345, "IQ_EFFECT_TAX_RATE",$D345,,,,  "USD")</f>
        <v>23.3887</v>
      </c>
    </row>
    <row r="346" spans="1:34" x14ac:dyDescent="0.25">
      <c r="A346" t="str">
        <f>_xll.ciqfunctions.udf.CIQ(B346,"IQ_COMPANY_NAME",A$1)</f>
        <v>Kia Corporation</v>
      </c>
      <c r="B346" s="3" t="s">
        <v>2</v>
      </c>
      <c r="C346" s="1" t="str">
        <f>_xll.ciqfunctions.udf.CIQ($B346, "IQ_INDUSTRY",$D346,,,, "USD")</f>
        <v>Automobiles</v>
      </c>
      <c r="D346" s="2" t="str">
        <f t="shared" si="4"/>
        <v>CQ42011</v>
      </c>
      <c r="E346" s="1">
        <f>_xll.ciqfunctions.udf.CIQ($B346, "IQ_TOTAL_REV", $D346,,,, "USD")</f>
        <v>9444.82654</v>
      </c>
      <c r="F346" s="1">
        <f>_xll.ciqfunctions.udf.CIQ($B346, "IQ_NI",$D346,,,,  "USD")</f>
        <v>659.85262999999998</v>
      </c>
      <c r="G346" s="1">
        <f>_xll.ciqfunctions.udf.CIQ($B346, "IQ_CASH_EQUIV", $D346,,,,  "USD")</f>
        <v>1985.1545000000001</v>
      </c>
      <c r="H346" s="1">
        <f>_xll.ciqfunctions.udf.CIQ($B346, "IQ_CASH_ST_INVEST", $D346,,,,  "USD")</f>
        <v>3359.7852200000002</v>
      </c>
      <c r="I346" s="1">
        <f>_xll.ciqfunctions.udf.CIQ($B346, "IQ_TOTAL_CA", $D346,,,,  "USD")</f>
        <v>9541.8162900000007</v>
      </c>
      <c r="J346" s="1">
        <f>_xll.ciqfunctions.udf.CIQ($B346, "IQ_TOTAL_ASSETS",$D346,,,,  "USD")</f>
        <v>26066.319210000001</v>
      </c>
      <c r="K346" s="1">
        <f>_xll.ciqfunctions.udf.CIQ($B346, "IQ_TOTAL_CL", $D346,,,,  "USD")</f>
        <v>9840.5472000000009</v>
      </c>
      <c r="L346" s="1">
        <f>_xll.ciqfunctions.udf.CIQ($B346, "IQ_TOTAL_LIAB", $D346,,,,  "USD")</f>
        <v>14427.04207</v>
      </c>
      <c r="M346" s="1">
        <f>_xll.ciqfunctions.udf.CIQ($B346, "IQ_PREF_EQUITY",$D346,,,,  "USD")</f>
        <v>0</v>
      </c>
      <c r="N346" s="1">
        <f>_xll.ciqfunctions.udf.CIQ($B346, "IQ_TOTAL_COMMON_EQUITY",$D346,,,,  "USD")</f>
        <v>11639.286620000001</v>
      </c>
      <c r="O346" s="1">
        <f>_xll.ciqfunctions.udf.CIQ($B346, "IQ_APIC", $D346,,,,  "USD")</f>
        <v>1493.69507</v>
      </c>
      <c r="P346" s="1">
        <f>_xll.ciqfunctions.udf.CIQ($B346, "IQ_TOTAL_ASSETS", $D346,,,,  "USD")</f>
        <v>26066.319210000001</v>
      </c>
      <c r="Q346" s="1">
        <f>_xll.ciqfunctions.udf.CIQ($B346, "IQ_RE", $D346,,,,  "USD")</f>
        <v>7947.5439800000004</v>
      </c>
      <c r="R346" s="1">
        <f>_xll.ciqfunctions.udf.CIQ($B346, "IQ_TOTAL_EQUITY", $D346,,,,  "USD")</f>
        <v>11639.27714</v>
      </c>
      <c r="S346" s="1">
        <f>_xll.ciqfunctions.udf.CIQ($B346, "IQ_TOTAL_OUTSTANDING_FILING_DATE", $D346,,,,  "USD")</f>
        <v>403.61234000000002</v>
      </c>
      <c r="T346" s="1">
        <f>_xll.ciqfunctions.udf.CIQ($B346, "IQ_TOTAL_DEBT", $D346,,,,  "USD")</f>
        <v>4830.9645700000001</v>
      </c>
      <c r="U346" s="1">
        <f>_xll.ciqfunctions.udf.CIQ($B346, "IQ_PREF_DIV_OTHER",$D346,,,,  "USD")</f>
        <v>0</v>
      </c>
      <c r="V346" s="1">
        <f>_xll.ciqfunctions.udf.CIQ($B346, "IQ_COGS",$D346,,,,  "USD")</f>
        <v>7100.1123299999999</v>
      </c>
      <c r="W346" s="1">
        <f>_xll.ciqfunctions.udf.CIQ($B346, "IQ_AP",$D346,,,,  "USD")</f>
        <v>5660.7034599999997</v>
      </c>
      <c r="X346" s="1">
        <f>_xll.ciqfunctions.udf.CIQ($B346, "IQ_AR", $D346,,,,  "USD")</f>
        <v>1877.0559499999999</v>
      </c>
      <c r="Y346" s="1">
        <f>_xll.ciqfunctions.udf.CIQ($B346, "IQ_INVENTORY", $D346,,,,  "USD")</f>
        <v>3707.1290399999998</v>
      </c>
      <c r="Z346">
        <f>_xll.ciqfunctions.udf.CIQ($B346, "IQ_SGA", $D346,,,,  "USD")</f>
        <v>1626.3899899999999</v>
      </c>
      <c r="AA346">
        <f>_xll.ciqfunctions.udf.CIQ($B346, "IQ_TOTAL_REV_1YR_ANN_GROWTH", $D346,,,,  "USD")</f>
        <v>8.7012</v>
      </c>
      <c r="AB346">
        <f>_xll.ciqfunctions.udf.CIQ($B346, "IQ_DA", $D346,,,,  "USD")</f>
        <v>0</v>
      </c>
      <c r="AC346">
        <f>_xll.ciqfunctions.udf.CIQ($B346, "IQ_NET_INTEREST_EXP",$D346,,,,  "USD")</f>
        <v>-21.25441</v>
      </c>
      <c r="AD346">
        <f>_xll.ciqfunctions.udf.CIQ($B346, "IQ_NET_WORKING_CAP",$D346,,,,  "USD")</f>
        <v>-984.20686999999998</v>
      </c>
      <c r="AE346">
        <f>_xll.ciqfunctions.udf.CIQ($B346, "IQ_CAPEX",$D346,,,,  "USD")</f>
        <v>-424.49122</v>
      </c>
      <c r="AF346" s="1">
        <f>_xll.ciqfunctions.udf.CIQ($B346, "IQ_CEO_NAME", $D346,,,,  "USD")</f>
        <v>0</v>
      </c>
      <c r="AG346">
        <f>_xll.ciqfunctions.udf.CIQ($B346, "IQ_INC_TAX",$D346,,,,  "USD")</f>
        <v>313.36777000000001</v>
      </c>
      <c r="AH346">
        <f>_xll.ciqfunctions.udf.CIQ($B346, "IQ_EFFECT_TAX_RATE",$D346,,,,  "USD")</f>
        <v>31.516500000000001</v>
      </c>
    </row>
    <row r="347" spans="1:34" x14ac:dyDescent="0.25">
      <c r="A347" t="str">
        <f>_xll.ciqfunctions.udf.CIQ(B347,"IQ_COMPANY_NAME",A$1)</f>
        <v>Kia Corporation</v>
      </c>
      <c r="B347" s="3" t="s">
        <v>2</v>
      </c>
      <c r="C347" s="1" t="str">
        <f>_xll.ciqfunctions.udf.CIQ($B347, "IQ_INDUSTRY",$D347,,,, "USD")</f>
        <v>Automobiles</v>
      </c>
      <c r="D347" s="2" t="str">
        <f t="shared" si="4"/>
        <v>CQ32011</v>
      </c>
      <c r="E347" s="1">
        <f>_xll.ciqfunctions.udf.CIQ($B347, "IQ_TOTAL_REV", $D347,,,, "USD")</f>
        <v>8458.2006199999996</v>
      </c>
      <c r="F347" s="1">
        <f>_xll.ciqfunctions.udf.CIQ($B347, "IQ_NI",$D347,,,,  "USD")</f>
        <v>522.06818999999996</v>
      </c>
      <c r="G347" s="1">
        <f>_xll.ciqfunctions.udf.CIQ($B347, "IQ_CASH_EQUIV", $D347,,,,  "USD")</f>
        <v>1855.5254199999999</v>
      </c>
      <c r="H347" s="1">
        <f>_xll.ciqfunctions.udf.CIQ($B347, "IQ_CASH_ST_INVEST", $D347,,,,  "USD")</f>
        <v>3094.5673099999999</v>
      </c>
      <c r="I347" s="1">
        <f>_xll.ciqfunctions.udf.CIQ($B347, "IQ_TOTAL_CA", $D347,,,,  "USD")</f>
        <v>9189.6244100000004</v>
      </c>
      <c r="J347" s="1">
        <f>_xll.ciqfunctions.udf.CIQ($B347, "IQ_TOTAL_ASSETS",$D347,,,,  "USD")</f>
        <v>25227.91663</v>
      </c>
      <c r="K347" s="1">
        <f>_xll.ciqfunctions.udf.CIQ($B347, "IQ_TOTAL_CL", $D347,,,,  "USD")</f>
        <v>9633.0794700000006</v>
      </c>
      <c r="L347" s="1">
        <f>_xll.ciqfunctions.udf.CIQ($B347, "IQ_TOTAL_LIAB", $D347,,,,  "USD")</f>
        <v>14038.1847</v>
      </c>
      <c r="M347" s="1">
        <f>_xll.ciqfunctions.udf.CIQ($B347, "IQ_PREF_EQUITY",$D347,,,,  "USD")</f>
        <v>0</v>
      </c>
      <c r="N347" s="1">
        <f>_xll.ciqfunctions.udf.CIQ($B347, "IQ_TOTAL_COMMON_EQUITY",$D347,,,,  "USD")</f>
        <v>10884.7418</v>
      </c>
      <c r="O347" s="1">
        <f>_xll.ciqfunctions.udf.CIQ($B347, "IQ_APIC", $D347,,,,  "USD")</f>
        <v>1452.3522700000001</v>
      </c>
      <c r="P347" s="1">
        <f>_xll.ciqfunctions.udf.CIQ($B347, "IQ_TOTAL_ASSETS", $D347,,,,  "USD")</f>
        <v>25227.91663</v>
      </c>
      <c r="Q347" s="1">
        <f>_xll.ciqfunctions.udf.CIQ($B347, "IQ_RE", $D347,,,,  "USD")</f>
        <v>7246.9870099999998</v>
      </c>
      <c r="R347" s="1">
        <f>_xll.ciqfunctions.udf.CIQ($B347, "IQ_TOTAL_EQUITY", $D347,,,,  "USD")</f>
        <v>11189.73193</v>
      </c>
      <c r="S347" s="1">
        <f>_xll.ciqfunctions.udf.CIQ($B347, "IQ_TOTAL_OUTSTANDING_FILING_DATE", $D347,,,,  "USD")</f>
        <v>396.887</v>
      </c>
      <c r="T347" s="1">
        <f>_xll.ciqfunctions.udf.CIQ($B347, "IQ_TOTAL_DEBT", $D347,,,,  "USD")</f>
        <v>4533.46857</v>
      </c>
      <c r="U347" s="1">
        <f>_xll.ciqfunctions.udf.CIQ($B347, "IQ_PREF_DIV_OTHER",$D347,,,,  "USD")</f>
        <v>0</v>
      </c>
      <c r="V347" s="1">
        <f>_xll.ciqfunctions.udf.CIQ($B347, "IQ_COGS",$D347,,,,  "USD")</f>
        <v>6399.5163700000003</v>
      </c>
      <c r="W347" s="1">
        <f>_xll.ciqfunctions.udf.CIQ($B347, "IQ_AP",$D347,,,,  "USD")</f>
        <v>5536.9293200000002</v>
      </c>
      <c r="X347" s="1">
        <f>_xll.ciqfunctions.udf.CIQ($B347, "IQ_AR", $D347,,,,  "USD")</f>
        <v>2066.19758</v>
      </c>
      <c r="Y347" s="1">
        <f>_xll.ciqfunctions.udf.CIQ($B347, "IQ_INVENTORY", $D347,,,,  "USD")</f>
        <v>3329.0638600000002</v>
      </c>
      <c r="Z347">
        <f>_xll.ciqfunctions.udf.CIQ($B347, "IQ_SGA", $D347,,,,  "USD")</f>
        <v>1215.2564500000001</v>
      </c>
      <c r="AA347">
        <f>_xll.ciqfunctions.udf.CIQ($B347, "IQ_TOTAL_REV_1YR_ANN_GROWTH", $D347,,,,  "USD")</f>
        <v>14.889799999999999</v>
      </c>
      <c r="AB347">
        <f>_xll.ciqfunctions.udf.CIQ($B347, "IQ_DA", $D347,,,,  "USD")</f>
        <v>14.9657</v>
      </c>
      <c r="AC347">
        <f>_xll.ciqfunctions.udf.CIQ($B347, "IQ_NET_INTEREST_EXP",$D347,,,,  "USD")</f>
        <v>-8.3413699999999995</v>
      </c>
      <c r="AD347">
        <f>_xll.ciqfunctions.udf.CIQ($B347, "IQ_NET_WORKING_CAP",$D347,,,,  "USD")</f>
        <v>-1276.41212</v>
      </c>
      <c r="AE347">
        <f>_xll.ciqfunctions.udf.CIQ($B347, "IQ_CAPEX",$D347,,,,  "USD")</f>
        <v>-334.29669999999999</v>
      </c>
      <c r="AF347" s="1">
        <f>_xll.ciqfunctions.udf.CIQ($B347, "IQ_CEO_NAME", $D347,,,,  "USD")</f>
        <v>0</v>
      </c>
      <c r="AG347">
        <f>_xll.ciqfunctions.udf.CIQ($B347, "IQ_INC_TAX",$D347,,,,  "USD")</f>
        <v>191.26992000000001</v>
      </c>
      <c r="AH347">
        <f>_xll.ciqfunctions.udf.CIQ($B347, "IQ_EFFECT_TAX_RATE",$D347,,,,  "USD")</f>
        <v>25.853200000000001</v>
      </c>
    </row>
    <row r="348" spans="1:34" x14ac:dyDescent="0.25">
      <c r="A348" t="str">
        <f>_xll.ciqfunctions.udf.CIQ(B348,"IQ_COMPANY_NAME",A$1)</f>
        <v>Kia Corporation</v>
      </c>
      <c r="B348" s="3" t="s">
        <v>2</v>
      </c>
      <c r="C348" s="1" t="str">
        <f>_xll.ciqfunctions.udf.CIQ($B348, "IQ_INDUSTRY",$D348,,,, "USD")</f>
        <v>Automobiles</v>
      </c>
      <c r="D348" s="2" t="str">
        <f t="shared" si="4"/>
        <v>CQ22011</v>
      </c>
      <c r="E348" s="1">
        <f>_xll.ciqfunctions.udf.CIQ($B348, "IQ_TOTAL_REV", $D348,,,, "USD")</f>
        <v>10846.233029999999</v>
      </c>
      <c r="F348" s="1">
        <f>_xll.ciqfunctions.udf.CIQ($B348, "IQ_NI",$D348,,,,  "USD")</f>
        <v>1036.71198</v>
      </c>
      <c r="G348" s="1">
        <f>_xll.ciqfunctions.udf.CIQ($B348, "IQ_CASH_EQUIV", $D348,,,,  "USD")</f>
        <v>1746.97541</v>
      </c>
      <c r="H348" s="1">
        <f>_xll.ciqfunctions.udf.CIQ($B348, "IQ_CASH_ST_INVEST", $D348,,,,  "USD")</f>
        <v>3179.9627</v>
      </c>
      <c r="I348" s="1">
        <f>_xll.ciqfunctions.udf.CIQ($B348, "IQ_TOTAL_CA", $D348,,,,  "USD")</f>
        <v>10341.132170000001</v>
      </c>
      <c r="J348" s="1">
        <f>_xll.ciqfunctions.udf.CIQ($B348, "IQ_TOTAL_ASSETS",$D348,,,,  "USD")</f>
        <v>27616.155480000001</v>
      </c>
      <c r="K348" s="1">
        <f>_xll.ciqfunctions.udf.CIQ($B348, "IQ_TOTAL_CL", $D348,,,,  "USD")</f>
        <v>10985.36299</v>
      </c>
      <c r="L348" s="1">
        <f>_xll.ciqfunctions.udf.CIQ($B348, "IQ_TOTAL_LIAB", $D348,,,,  "USD")</f>
        <v>15631.63789</v>
      </c>
      <c r="M348" s="1">
        <f>_xll.ciqfunctions.udf.CIQ($B348, "IQ_PREF_EQUITY",$D348,,,,  "USD")</f>
        <v>0</v>
      </c>
      <c r="N348" s="1">
        <f>_xll.ciqfunctions.udf.CIQ($B348, "IQ_TOTAL_COMMON_EQUITY",$D348,,,,  "USD")</f>
        <v>11705.91489</v>
      </c>
      <c r="O348" s="1">
        <f>_xll.ciqfunctions.udf.CIQ($B348, "IQ_APIC", $D348,,,,  "USD")</f>
        <v>1605.44497</v>
      </c>
      <c r="P348" s="1">
        <f>_xll.ciqfunctions.udf.CIQ($B348, "IQ_TOTAL_ASSETS", $D348,,,,  "USD")</f>
        <v>27616.155480000001</v>
      </c>
      <c r="Q348" s="1">
        <f>_xll.ciqfunctions.udf.CIQ($B348, "IQ_RE", $D348,,,,  "USD")</f>
        <v>7441.0262700000003</v>
      </c>
      <c r="R348" s="1">
        <f>_xll.ciqfunctions.udf.CIQ($B348, "IQ_TOTAL_EQUITY", $D348,,,,  "USD")</f>
        <v>11984.517589999999</v>
      </c>
      <c r="S348" s="1">
        <f>_xll.ciqfunctions.udf.CIQ($B348, "IQ_TOTAL_OUTSTANDING_FILING_DATE", $D348,,,,  "USD")</f>
        <v>398.69193000000001</v>
      </c>
      <c r="T348" s="1">
        <f>_xll.ciqfunctions.udf.CIQ($B348, "IQ_TOTAL_DEBT", $D348,,,,  "USD")</f>
        <v>5288.1202199999998</v>
      </c>
      <c r="U348" s="1">
        <f>_xll.ciqfunctions.udf.CIQ($B348, "IQ_PREF_DIV_OTHER",$D348,,,,  "USD")</f>
        <v>0</v>
      </c>
      <c r="V348" s="1">
        <f>_xll.ciqfunctions.udf.CIQ($B348, "IQ_COGS",$D348,,,,  "USD")</f>
        <v>8472.9082400000007</v>
      </c>
      <c r="W348" s="1">
        <f>_xll.ciqfunctions.udf.CIQ($B348, "IQ_AP",$D348,,,,  "USD")</f>
        <v>6198.1917100000001</v>
      </c>
      <c r="X348" s="1">
        <f>_xll.ciqfunctions.udf.CIQ($B348, "IQ_AR", $D348,,,,  "USD")</f>
        <v>2405.8002099999999</v>
      </c>
      <c r="Y348" s="1">
        <f>_xll.ciqfunctions.udf.CIQ($B348, "IQ_INVENTORY", $D348,,,,  "USD")</f>
        <v>3596.85617</v>
      </c>
      <c r="Z348">
        <f>_xll.ciqfunctions.udf.CIQ($B348, "IQ_SGA", $D348,,,,  "USD")</f>
        <v>1308.78288</v>
      </c>
      <c r="AA348">
        <f>_xll.ciqfunctions.udf.CIQ($B348, "IQ_TOTAL_REV_1YR_ANN_GROWTH", $D348,,,,  "USD")</f>
        <v>25.170500000000001</v>
      </c>
      <c r="AB348">
        <f>_xll.ciqfunctions.udf.CIQ($B348, "IQ_DA", $D348,,,,  "USD")</f>
        <v>16.314509999999999</v>
      </c>
      <c r="AC348">
        <f>_xll.ciqfunctions.udf.CIQ($B348, "IQ_NET_INTEREST_EXP",$D348,,,,  "USD")</f>
        <v>-17.199590000000001</v>
      </c>
      <c r="AD348">
        <f>_xll.ciqfunctions.udf.CIQ($B348, "IQ_NET_WORKING_CAP",$D348,,,,  "USD")</f>
        <v>-1004.03894</v>
      </c>
      <c r="AE348">
        <f>_xll.ciqfunctions.udf.CIQ($B348, "IQ_CAPEX",$D348,,,,  "USD")</f>
        <v>-348.71323999999998</v>
      </c>
      <c r="AF348" s="1">
        <f>_xll.ciqfunctions.udf.CIQ($B348, "IQ_CEO_NAME", $D348,,,,  "USD")</f>
        <v>0</v>
      </c>
      <c r="AG348">
        <f>_xll.ciqfunctions.udf.CIQ($B348, "IQ_INC_TAX",$D348,,,,  "USD")</f>
        <v>276.68362000000002</v>
      </c>
      <c r="AH348">
        <f>_xll.ciqfunctions.udf.CIQ($B348, "IQ_EFFECT_TAX_RATE",$D348,,,,  "USD")</f>
        <v>20.757400000000001</v>
      </c>
    </row>
    <row r="349" spans="1:34" x14ac:dyDescent="0.25">
      <c r="A349" t="str">
        <f>_xll.ciqfunctions.udf.CIQ(B349,"IQ_COMPANY_NAME",A$1)</f>
        <v>Kia Corporation</v>
      </c>
      <c r="B349" s="3" t="s">
        <v>2</v>
      </c>
      <c r="C349" s="1" t="str">
        <f>_xll.ciqfunctions.udf.CIQ($B349, "IQ_INDUSTRY",$D349,,,, "USD")</f>
        <v>Automobiles</v>
      </c>
      <c r="D349" s="2" t="str">
        <f t="shared" si="4"/>
        <v>CQ12011</v>
      </c>
      <c r="E349" s="1">
        <f>_xll.ciqfunctions.udf.CIQ($B349, "IQ_TOTAL_REV", $D349,,,, "USD")</f>
        <v>9728.4644900000003</v>
      </c>
      <c r="F349" s="1">
        <f>_xll.ciqfunctions.udf.CIQ($B349, "IQ_NI",$D349,,,,  "USD")</f>
        <v>845.41162999999995</v>
      </c>
      <c r="G349" s="1">
        <f>_xll.ciqfunctions.udf.CIQ($B349, "IQ_CASH_EQUIV", $D349,,,,  "USD")</f>
        <v>2332.4814900000001</v>
      </c>
      <c r="H349" s="1">
        <f>_xll.ciqfunctions.udf.CIQ($B349, "IQ_CASH_ST_INVEST", $D349,,,,  "USD")</f>
        <v>3656.0414900000001</v>
      </c>
      <c r="I349" s="1">
        <f>_xll.ciqfunctions.udf.CIQ($B349, "IQ_TOTAL_CA", $D349,,,,  "USD")</f>
        <v>10736.5106</v>
      </c>
      <c r="J349" s="1">
        <f>_xll.ciqfunctions.udf.CIQ($B349, "IQ_TOTAL_ASSETS",$D349,,,,  "USD")</f>
        <v>25843.866330000001</v>
      </c>
      <c r="K349" s="1">
        <f>_xll.ciqfunctions.udf.CIQ($B349, "IQ_TOTAL_CL", $D349,,,,  "USD")</f>
        <v>11584.130289999999</v>
      </c>
      <c r="L349" s="1">
        <f>_xll.ciqfunctions.udf.CIQ($B349, "IQ_TOTAL_LIAB", $D349,,,,  "USD")</f>
        <v>15639.764590000001</v>
      </c>
      <c r="M349" s="1">
        <f>_xll.ciqfunctions.udf.CIQ($B349, "IQ_PREF_EQUITY",$D349,,,,  "USD")</f>
        <v>0</v>
      </c>
      <c r="N349" s="1">
        <f>_xll.ciqfunctions.udf.CIQ($B349, "IQ_TOTAL_COMMON_EQUITY",$D349,,,,  "USD")</f>
        <v>9944.72415</v>
      </c>
      <c r="O349" s="1">
        <f>_xll.ciqfunctions.udf.CIQ($B349, "IQ_APIC", $D349,,,,  "USD")</f>
        <v>1563.8692100000001</v>
      </c>
      <c r="P349" s="1">
        <f>_xll.ciqfunctions.udf.CIQ($B349, "IQ_TOTAL_ASSETS", $D349,,,,  "USD")</f>
        <v>25843.866330000001</v>
      </c>
      <c r="Q349" s="1">
        <f>_xll.ciqfunctions.udf.CIQ($B349, "IQ_RE", $D349,,,,  "USD")</f>
        <v>6242.7943800000003</v>
      </c>
      <c r="R349" s="1">
        <f>_xll.ciqfunctions.udf.CIQ($B349, "IQ_TOTAL_EQUITY", $D349,,,,  "USD")</f>
        <v>10204.10175</v>
      </c>
      <c r="S349" s="1">
        <f>_xll.ciqfunctions.udf.CIQ($B349, "IQ_TOTAL_OUTSTANDING_FILING_DATE", $D349,,,,  "USD")</f>
        <v>398.09141</v>
      </c>
      <c r="T349" s="1">
        <f>_xll.ciqfunctions.udf.CIQ($B349, "IQ_TOTAL_DEBT", $D349,,,,  "USD")</f>
        <v>5705.7722299999996</v>
      </c>
      <c r="U349" s="1">
        <f>_xll.ciqfunctions.udf.CIQ($B349, "IQ_PREF_DIV_OTHER",$D349,,,,  "USD")</f>
        <v>0</v>
      </c>
      <c r="V349" s="1">
        <f>_xll.ciqfunctions.udf.CIQ($B349, "IQ_COGS",$D349,,,,  "USD")</f>
        <v>7615.7304700000004</v>
      </c>
      <c r="W349" s="1">
        <f>_xll.ciqfunctions.udf.CIQ($B349, "IQ_AP",$D349,,,,  "USD")</f>
        <v>6385.5307400000002</v>
      </c>
      <c r="X349" s="1">
        <f>_xll.ciqfunctions.udf.CIQ($B349, "IQ_AR", $D349,,,,  "USD")</f>
        <v>2277.1092199999998</v>
      </c>
      <c r="Y349" s="1">
        <f>_xll.ciqfunctions.udf.CIQ($B349, "IQ_INVENTORY", $D349,,,,  "USD")</f>
        <v>3477.4037899999998</v>
      </c>
      <c r="Z349">
        <f>_xll.ciqfunctions.udf.CIQ($B349, "IQ_SGA", $D349,,,,  "USD")</f>
        <v>1284.6080899999999</v>
      </c>
      <c r="AA349">
        <f>_xll.ciqfunctions.udf.CIQ($B349, "IQ_TOTAL_REV_1YR_ANN_GROWTH", $D349,,,,  "USD")</f>
        <v>36.729799999999997</v>
      </c>
      <c r="AB349">
        <f>_xll.ciqfunctions.udf.CIQ($B349, "IQ_DA", $D349,,,,  "USD")</f>
        <v>17.613389999999999</v>
      </c>
      <c r="AC349">
        <f>_xll.ciqfunctions.udf.CIQ($B349, "IQ_NET_INTEREST_EXP",$D349,,,,  "USD")</f>
        <v>-20.34723</v>
      </c>
      <c r="AD349">
        <f>_xll.ciqfunctions.udf.CIQ($B349, "IQ_NET_WORKING_CAP",$D349,,,,  "USD")</f>
        <v>-1097.7615800000001</v>
      </c>
      <c r="AE349">
        <f>_xll.ciqfunctions.udf.CIQ($B349, "IQ_CAPEX",$D349,,,,  "USD")</f>
        <v>-142.11931000000001</v>
      </c>
      <c r="AF349" s="1">
        <f>_xll.ciqfunctions.udf.CIQ($B349, "IQ_CEO_NAME", $D349,,,,  "USD")</f>
        <v>0</v>
      </c>
      <c r="AG349">
        <f>_xll.ciqfunctions.udf.CIQ($B349, "IQ_INC_TAX",$D349,,,,  "USD")</f>
        <v>289.68986000000001</v>
      </c>
      <c r="AH349">
        <f>_xll.ciqfunctions.udf.CIQ($B349, "IQ_EFFECT_TAX_RATE",$D349,,,,  "USD")</f>
        <v>24.977699999999999</v>
      </c>
    </row>
    <row r="350" spans="1:34" x14ac:dyDescent="0.25">
      <c r="A350" t="str">
        <f>_xll.ciqfunctions.udf.CIQ(B350,"IQ_COMPANY_NAME",A$1)</f>
        <v>Kia Corporation</v>
      </c>
      <c r="B350" s="3" t="s">
        <v>2</v>
      </c>
      <c r="C350" s="1" t="str">
        <f>_xll.ciqfunctions.udf.CIQ($B350, "IQ_INDUSTRY",$D350,,,, "USD")</f>
        <v>Automobiles</v>
      </c>
      <c r="D350" s="2" t="str">
        <f t="shared" si="4"/>
        <v>CQ42010</v>
      </c>
      <c r="E350" s="1">
        <f>_xll.ciqfunctions.udf.CIQ($B350, "IQ_TOTAL_REV", $D350,,,, "USD")</f>
        <v>8997.0648000000001</v>
      </c>
      <c r="F350" s="1">
        <f>_xll.ciqfunctions.udf.CIQ($B350, "IQ_NI",$D350,,,,  "USD")</f>
        <v>748.07673999999997</v>
      </c>
      <c r="G350" s="1">
        <f>_xll.ciqfunctions.udf.CIQ($B350, "IQ_CASH_EQUIV", $D350,,,,  "USD")</f>
        <v>1441.55151</v>
      </c>
      <c r="H350" s="1">
        <f>_xll.ciqfunctions.udf.CIQ($B350, "IQ_CASH_ST_INVEST", $D350,,,,  "USD")</f>
        <v>2577.3463200000001</v>
      </c>
      <c r="I350" s="1">
        <f>_xll.ciqfunctions.udf.CIQ($B350, "IQ_TOTAL_CA", $D350,,,,  "USD")</f>
        <v>8710.3271199999999</v>
      </c>
      <c r="J350" s="1">
        <f>_xll.ciqfunctions.udf.CIQ($B350, "IQ_TOTAL_ASSETS",$D350,,,,  "USD")</f>
        <v>23440.47637</v>
      </c>
      <c r="K350" s="1">
        <f>_xll.ciqfunctions.udf.CIQ($B350, "IQ_TOTAL_CL", $D350,,,,  "USD")</f>
        <v>10373.113579999999</v>
      </c>
      <c r="L350" s="1">
        <f>_xll.ciqfunctions.udf.CIQ($B350, "IQ_TOTAL_LIAB", $D350,,,,  "USD")</f>
        <v>14297.96722</v>
      </c>
      <c r="M350" s="1">
        <f>_xll.ciqfunctions.udf.CIQ($B350, "IQ_PREF_EQUITY",$D350,,,,  "USD")</f>
        <v>0</v>
      </c>
      <c r="N350" s="1">
        <f>_xll.ciqfunctions.udf.CIQ($B350, "IQ_TOTAL_COMMON_EQUITY",$D350,,,,  "USD")</f>
        <v>8906.2063500000004</v>
      </c>
      <c r="O350" s="1">
        <f>_xll.ciqfunctions.udf.CIQ($B350, "IQ_APIC", $D350,,,,  "USD")</f>
        <v>1527.70226</v>
      </c>
      <c r="P350" s="1">
        <f>_xll.ciqfunctions.udf.CIQ($B350, "IQ_TOTAL_ASSETS", $D350,,,,  "USD")</f>
        <v>23440.47637</v>
      </c>
      <c r="Q350" s="1">
        <f>_xll.ciqfunctions.udf.CIQ($B350, "IQ_RE", $D350,,,,  "USD")</f>
        <v>5453.6674700000003</v>
      </c>
      <c r="R350" s="1">
        <f>_xll.ciqfunctions.udf.CIQ($B350, "IQ_TOTAL_EQUITY", $D350,,,,  "USD")</f>
        <v>9142.5091499999999</v>
      </c>
      <c r="S350" s="1">
        <f>_xll.ciqfunctions.udf.CIQ($B350, "IQ_TOTAL_OUTSTANDING_FILING_DATE", $D350,,,,  "USD")</f>
        <v>397.47631000000001</v>
      </c>
      <c r="T350" s="1">
        <f>_xll.ciqfunctions.udf.CIQ($B350, "IQ_TOTAL_DEBT", $D350,,,,  "USD")</f>
        <v>5659.96216</v>
      </c>
      <c r="U350" s="1">
        <f>_xll.ciqfunctions.udf.CIQ($B350, "IQ_PREF_DIV_OTHER",$D350,,,,  "USD")</f>
        <v>0</v>
      </c>
      <c r="V350" s="1">
        <f>_xll.ciqfunctions.udf.CIQ($B350, "IQ_COGS",$D350,,,,  "USD")</f>
        <v>7049.4239100000004</v>
      </c>
      <c r="W350" s="1">
        <f>_xll.ciqfunctions.udf.CIQ($B350, "IQ_AP",$D350,,,,  "USD")</f>
        <v>6018.5339100000001</v>
      </c>
      <c r="X350" s="1">
        <f>_xll.ciqfunctions.udf.CIQ($B350, "IQ_AR", $D350,,,,  "USD")</f>
        <v>2032.74162</v>
      </c>
      <c r="Y350" s="1">
        <f>_xll.ciqfunctions.udf.CIQ($B350, "IQ_INVENTORY", $D350,,,,  "USD")</f>
        <v>3194.7575000000002</v>
      </c>
      <c r="Z350">
        <f>_xll.ciqfunctions.udf.CIQ($B350, "IQ_SGA", $D350,,,,  "USD")</f>
        <v>1369.0733299999999</v>
      </c>
      <c r="AA350">
        <f>_xll.ciqfunctions.udf.CIQ($B350, "IQ_TOTAL_REV_1YR_ANN_GROWTH", $D350,,,,  "USD")</f>
        <v>0</v>
      </c>
      <c r="AB350">
        <f>_xll.ciqfunctions.udf.CIQ($B350, "IQ_DA", $D350,,,,  "USD")</f>
        <v>0</v>
      </c>
      <c r="AC350">
        <f>_xll.ciqfunctions.udf.CIQ($B350, "IQ_NET_INTEREST_EXP",$D350,,,,  "USD")</f>
        <v>-16.657589999999999</v>
      </c>
      <c r="AD350">
        <f>_xll.ciqfunctions.udf.CIQ($B350, "IQ_NET_WORKING_CAP",$D350,,,,  "USD")</f>
        <v>-1038.34898</v>
      </c>
      <c r="AE350">
        <f>_xll.ciqfunctions.udf.CIQ($B350, "IQ_CAPEX",$D350,,,,  "USD")</f>
        <v>-274.28462999999999</v>
      </c>
      <c r="AF350" s="1">
        <f>_xll.ciqfunctions.udf.CIQ($B350, "IQ_CEO_NAME", $D350,,,,  "USD")</f>
        <v>0</v>
      </c>
      <c r="AG350">
        <f>_xll.ciqfunctions.udf.CIQ($B350, "IQ_INC_TAX",$D350,,,,  "USD")</f>
        <v>138.10579999999999</v>
      </c>
      <c r="AH350">
        <f>_xll.ciqfunctions.udf.CIQ($B350, "IQ_EFFECT_TAX_RATE",$D350,,,,  "USD")</f>
        <v>15.894500000000001</v>
      </c>
    </row>
    <row r="351" spans="1:34" x14ac:dyDescent="0.25">
      <c r="A351" t="str">
        <f>_xll.ciqfunctions.udf.CIQ(B351,"IQ_COMPANY_NAME",A$1)</f>
        <v>Kia Corporation</v>
      </c>
      <c r="B351" s="3" t="s">
        <v>2</v>
      </c>
      <c r="C351" s="1" t="str">
        <f>_xll.ciqfunctions.udf.CIQ($B351, "IQ_INDUSTRY",$D351,,,, "USD")</f>
        <v>Automobiles</v>
      </c>
      <c r="D351" s="2" t="str">
        <f t="shared" si="4"/>
        <v>CQ32010</v>
      </c>
      <c r="E351" s="1">
        <f>_xll.ciqfunctions.udf.CIQ($B351, "IQ_TOTAL_REV", $D351,,,, "USD")</f>
        <v>7624.8918400000002</v>
      </c>
      <c r="F351" s="1">
        <f>_xll.ciqfunctions.udf.CIQ($B351, "IQ_NI",$D351,,,,  "USD")</f>
        <v>619.44374000000005</v>
      </c>
      <c r="G351" s="1">
        <f>_xll.ciqfunctions.udf.CIQ($B351, "IQ_CASH_EQUIV", $D351,,,,  "USD")</f>
        <v>0</v>
      </c>
      <c r="H351" s="1">
        <f>_xll.ciqfunctions.udf.CIQ($B351, "IQ_CASH_ST_INVEST", $D351,,,,  "USD")</f>
        <v>0</v>
      </c>
      <c r="I351" s="1">
        <f>_xll.ciqfunctions.udf.CIQ($B351, "IQ_TOTAL_CA", $D351,,,,  "USD")</f>
        <v>0</v>
      </c>
      <c r="J351" s="1">
        <f>_xll.ciqfunctions.udf.CIQ($B351, "IQ_TOTAL_ASSETS",$D351,,,,  "USD")</f>
        <v>0</v>
      </c>
      <c r="K351" s="1">
        <f>_xll.ciqfunctions.udf.CIQ($B351, "IQ_TOTAL_CL", $D351,,,,  "USD")</f>
        <v>0</v>
      </c>
      <c r="L351" s="1">
        <f>_xll.ciqfunctions.udf.CIQ($B351, "IQ_TOTAL_LIAB", $D351,,,,  "USD")</f>
        <v>0</v>
      </c>
      <c r="M351" s="1">
        <f>_xll.ciqfunctions.udf.CIQ($B351, "IQ_PREF_EQUITY",$D351,,,,  "USD")</f>
        <v>0</v>
      </c>
      <c r="N351" s="1">
        <f>_xll.ciqfunctions.udf.CIQ($B351, "IQ_TOTAL_COMMON_EQUITY",$D351,,,,  "USD")</f>
        <v>0</v>
      </c>
      <c r="O351" s="1">
        <f>_xll.ciqfunctions.udf.CIQ($B351, "IQ_APIC", $D351,,,,  "USD")</f>
        <v>0</v>
      </c>
      <c r="P351" s="1">
        <f>_xll.ciqfunctions.udf.CIQ($B351, "IQ_TOTAL_ASSETS", $D351,,,,  "USD")</f>
        <v>0</v>
      </c>
      <c r="Q351" s="1">
        <f>_xll.ciqfunctions.udf.CIQ($B351, "IQ_RE", $D351,,,,  "USD")</f>
        <v>0</v>
      </c>
      <c r="R351" s="1">
        <f>_xll.ciqfunctions.udf.CIQ($B351, "IQ_TOTAL_EQUITY", $D351,,,,  "USD")</f>
        <v>0</v>
      </c>
      <c r="S351" s="1">
        <f>_xll.ciqfunctions.udf.CIQ($B351, "IQ_TOTAL_OUTSTANDING_FILING_DATE", $D351,,,,  "USD")</f>
        <v>393.96242999999998</v>
      </c>
      <c r="T351" s="1">
        <f>_xll.ciqfunctions.udf.CIQ($B351, "IQ_TOTAL_DEBT", $D351,,,,  "USD")</f>
        <v>0</v>
      </c>
      <c r="U351" s="1">
        <f>_xll.ciqfunctions.udf.CIQ($B351, "IQ_PREF_DIV_OTHER",$D351,,,,  "USD")</f>
        <v>0</v>
      </c>
      <c r="V351" s="1">
        <f>_xll.ciqfunctions.udf.CIQ($B351, "IQ_COGS",$D351,,,,  "USD")</f>
        <v>5826.9115599999996</v>
      </c>
      <c r="W351" s="1">
        <f>_xll.ciqfunctions.udf.CIQ($B351, "IQ_AP",$D351,,,,  "USD")</f>
        <v>0</v>
      </c>
      <c r="X351" s="1">
        <f>_xll.ciqfunctions.udf.CIQ($B351, "IQ_AR", $D351,,,,  "USD")</f>
        <v>0</v>
      </c>
      <c r="Y351" s="1">
        <f>_xll.ciqfunctions.udf.CIQ($B351, "IQ_INVENTORY", $D351,,,,  "USD")</f>
        <v>0</v>
      </c>
      <c r="Z351">
        <f>_xll.ciqfunctions.udf.CIQ($B351, "IQ_SGA", $D351,,,,  "USD")</f>
        <v>1207.41113</v>
      </c>
      <c r="AA351">
        <f>_xll.ciqfunctions.udf.CIQ($B351, "IQ_TOTAL_REV_1YR_ANN_GROWTH", $D351,,,,  "USD")</f>
        <v>0</v>
      </c>
      <c r="AB351">
        <f>_xll.ciqfunctions.udf.CIQ($B351, "IQ_DA", $D351,,,,  "USD")</f>
        <v>0</v>
      </c>
      <c r="AC351">
        <f>_xll.ciqfunctions.udf.CIQ($B351, "IQ_NET_INTEREST_EXP",$D351,,,,  "USD")</f>
        <v>-36.474699999999999</v>
      </c>
      <c r="AD351">
        <f>_xll.ciqfunctions.udf.CIQ($B351, "IQ_NET_WORKING_CAP",$D351,,,,  "USD")</f>
        <v>0</v>
      </c>
      <c r="AE351">
        <f>_xll.ciqfunctions.udf.CIQ($B351, "IQ_CAPEX",$D351,,,,  "USD")</f>
        <v>-240.43047000000001</v>
      </c>
      <c r="AF351" s="1">
        <f>_xll.ciqfunctions.udf.CIQ($B351, "IQ_CEO_NAME", $D351,,,,  "USD")</f>
        <v>0</v>
      </c>
      <c r="AG351">
        <f>_xll.ciqfunctions.udf.CIQ($B351, "IQ_INC_TAX",$D351,,,,  "USD")</f>
        <v>150.64457999999999</v>
      </c>
      <c r="AH351">
        <f>_xll.ciqfunctions.udf.CIQ($B351, "IQ_EFFECT_TAX_RATE",$D351,,,,  "USD")</f>
        <v>19.6037</v>
      </c>
    </row>
    <row r="352" spans="1:34" x14ac:dyDescent="0.25">
      <c r="A352" t="str">
        <f>_xll.ciqfunctions.udf.CIQ(B352,"IQ_COMPANY_NAME",A$1)</f>
        <v>Kia Corporation</v>
      </c>
      <c r="B352" s="3" t="s">
        <v>2</v>
      </c>
      <c r="C352" s="1" t="str">
        <f>_xll.ciqfunctions.udf.CIQ($B352, "IQ_INDUSTRY",$D352,,,, "USD")</f>
        <v>Automobiles</v>
      </c>
      <c r="D352" s="2" t="str">
        <f t="shared" si="4"/>
        <v>CQ22010</v>
      </c>
      <c r="E352" s="1">
        <f>_xll.ciqfunctions.udf.CIQ($B352, "IQ_TOTAL_REV", $D352,,,, "USD")</f>
        <v>7568.5511699999997</v>
      </c>
      <c r="F352" s="1">
        <f>_xll.ciqfunctions.udf.CIQ($B352, "IQ_NI",$D352,,,,  "USD")</f>
        <v>531.94056</v>
      </c>
      <c r="G352" s="1">
        <f>_xll.ciqfunctions.udf.CIQ($B352, "IQ_CASH_EQUIV", $D352,,,,  "USD")</f>
        <v>0</v>
      </c>
      <c r="H352" s="1">
        <f>_xll.ciqfunctions.udf.CIQ($B352, "IQ_CASH_ST_INVEST", $D352,,,,  "USD")</f>
        <v>0</v>
      </c>
      <c r="I352" s="1">
        <f>_xll.ciqfunctions.udf.CIQ($B352, "IQ_TOTAL_CA", $D352,,,,  "USD")</f>
        <v>0</v>
      </c>
      <c r="J352" s="1">
        <f>_xll.ciqfunctions.udf.CIQ($B352, "IQ_TOTAL_ASSETS",$D352,,,,  "USD")</f>
        <v>0</v>
      </c>
      <c r="K352" s="1">
        <f>_xll.ciqfunctions.udf.CIQ($B352, "IQ_TOTAL_CL", $D352,,,,  "USD")</f>
        <v>0</v>
      </c>
      <c r="L352" s="1">
        <f>_xll.ciqfunctions.udf.CIQ($B352, "IQ_TOTAL_LIAB", $D352,,,,  "USD")</f>
        <v>0</v>
      </c>
      <c r="M352" s="1">
        <f>_xll.ciqfunctions.udf.CIQ($B352, "IQ_PREF_EQUITY",$D352,,,,  "USD")</f>
        <v>0</v>
      </c>
      <c r="N352" s="1">
        <f>_xll.ciqfunctions.udf.CIQ($B352, "IQ_TOTAL_COMMON_EQUITY",$D352,,,,  "USD")</f>
        <v>0</v>
      </c>
      <c r="O352" s="1">
        <f>_xll.ciqfunctions.udf.CIQ($B352, "IQ_APIC", $D352,,,,  "USD")</f>
        <v>0</v>
      </c>
      <c r="P352" s="1">
        <f>_xll.ciqfunctions.udf.CIQ($B352, "IQ_TOTAL_ASSETS", $D352,,,,  "USD")</f>
        <v>0</v>
      </c>
      <c r="Q352" s="1">
        <f>_xll.ciqfunctions.udf.CIQ($B352, "IQ_RE", $D352,,,,  "USD")</f>
        <v>0</v>
      </c>
      <c r="R352" s="1">
        <f>_xll.ciqfunctions.udf.CIQ($B352, "IQ_TOTAL_EQUITY", $D352,,,,  "USD")</f>
        <v>0</v>
      </c>
      <c r="S352" s="1">
        <f>_xll.ciqfunctions.udf.CIQ($B352, "IQ_TOTAL_OUTSTANDING_FILING_DATE", $D352,,,,  "USD")</f>
        <v>392.79881999999998</v>
      </c>
      <c r="T352" s="1">
        <f>_xll.ciqfunctions.udf.CIQ($B352, "IQ_TOTAL_DEBT", $D352,,,,  "USD")</f>
        <v>0</v>
      </c>
      <c r="U352" s="1">
        <f>_xll.ciqfunctions.udf.CIQ($B352, "IQ_PREF_DIV_OTHER",$D352,,,,  "USD")</f>
        <v>0</v>
      </c>
      <c r="V352" s="1">
        <f>_xll.ciqfunctions.udf.CIQ($B352, "IQ_COGS",$D352,,,,  "USD")</f>
        <v>5907.5830500000002</v>
      </c>
      <c r="W352" s="1">
        <f>_xll.ciqfunctions.udf.CIQ($B352, "IQ_AP",$D352,,,,  "USD")</f>
        <v>0</v>
      </c>
      <c r="X352" s="1">
        <f>_xll.ciqfunctions.udf.CIQ($B352, "IQ_AR", $D352,,,,  "USD")</f>
        <v>0</v>
      </c>
      <c r="Y352" s="1">
        <f>_xll.ciqfunctions.udf.CIQ($B352, "IQ_INVENTORY", $D352,,,,  "USD")</f>
        <v>0</v>
      </c>
      <c r="Z352">
        <f>_xll.ciqfunctions.udf.CIQ($B352, "IQ_SGA", $D352,,,,  "USD")</f>
        <v>1126.11526</v>
      </c>
      <c r="AA352">
        <f>_xll.ciqfunctions.udf.CIQ($B352, "IQ_TOTAL_REV_1YR_ANN_GROWTH", $D352,,,,  "USD")</f>
        <v>0</v>
      </c>
      <c r="AB352">
        <f>_xll.ciqfunctions.udf.CIQ($B352, "IQ_DA", $D352,,,,  "USD")</f>
        <v>0</v>
      </c>
      <c r="AC352">
        <f>_xll.ciqfunctions.udf.CIQ($B352, "IQ_NET_INTEREST_EXP",$D352,,,,  "USD")</f>
        <v>-54.451909999999998</v>
      </c>
      <c r="AD352">
        <f>_xll.ciqfunctions.udf.CIQ($B352, "IQ_NET_WORKING_CAP",$D352,,,,  "USD")</f>
        <v>0</v>
      </c>
      <c r="AE352">
        <f>_xll.ciqfunctions.udf.CIQ($B352, "IQ_CAPEX",$D352,,,,  "USD")</f>
        <v>-133.21420000000001</v>
      </c>
      <c r="AF352" s="1">
        <f>_xll.ciqfunctions.udf.CIQ($B352, "IQ_CEO_NAME", $D352,,,,  "USD")</f>
        <v>0</v>
      </c>
      <c r="AG352">
        <f>_xll.ciqfunctions.udf.CIQ($B352, "IQ_INC_TAX",$D352,,,,  "USD")</f>
        <v>131.64841999999999</v>
      </c>
      <c r="AH352">
        <f>_xll.ciqfunctions.udf.CIQ($B352, "IQ_EFFECT_TAX_RATE",$D352,,,,  "USD")</f>
        <v>19.225899999999999</v>
      </c>
    </row>
    <row r="353" spans="1:34" x14ac:dyDescent="0.25">
      <c r="A353" t="str">
        <f>_xll.ciqfunctions.udf.CIQ(B353,"IQ_COMPANY_NAME",A$1)</f>
        <v>Kia Corporation</v>
      </c>
      <c r="B353" s="3" t="s">
        <v>2</v>
      </c>
      <c r="C353" s="1" t="str">
        <f>_xll.ciqfunctions.udf.CIQ($B353, "IQ_INDUSTRY",$D353,,,, "USD")</f>
        <v>Automobiles</v>
      </c>
      <c r="D353" s="2" t="str">
        <f t="shared" si="4"/>
        <v>CQ12010</v>
      </c>
      <c r="E353" s="1">
        <f>_xll.ciqfunctions.udf.CIQ($B353, "IQ_TOTAL_REV", $D353,,,, "USD")</f>
        <v>6889.5241400000004</v>
      </c>
      <c r="F353" s="1">
        <f>_xll.ciqfunctions.udf.CIQ($B353, "IQ_NI",$D353,,,,  "USD")</f>
        <v>430.3802</v>
      </c>
      <c r="G353" s="1">
        <f>_xll.ciqfunctions.udf.CIQ($B353, "IQ_CASH_EQUIV", $D353,,,,  "USD")</f>
        <v>0</v>
      </c>
      <c r="H353" s="1">
        <f>_xll.ciqfunctions.udf.CIQ($B353, "IQ_CASH_ST_INVEST", $D353,,,,  "USD")</f>
        <v>2447.3404</v>
      </c>
      <c r="I353" s="1">
        <f>_xll.ciqfunctions.udf.CIQ($B353, "IQ_TOTAL_CA", $D353,,,,  "USD")</f>
        <v>0</v>
      </c>
      <c r="J353" s="1">
        <f>_xll.ciqfunctions.udf.CIQ($B353, "IQ_TOTAL_ASSETS",$D353,,,,  "USD")</f>
        <v>0</v>
      </c>
      <c r="K353" s="1">
        <f>_xll.ciqfunctions.udf.CIQ($B353, "IQ_TOTAL_CL", $D353,,,,  "USD")</f>
        <v>0</v>
      </c>
      <c r="L353" s="1">
        <f>_xll.ciqfunctions.udf.CIQ($B353, "IQ_TOTAL_LIAB", $D353,,,,  "USD")</f>
        <v>0</v>
      </c>
      <c r="M353" s="1">
        <f>_xll.ciqfunctions.udf.CIQ($B353, "IQ_PREF_EQUITY",$D353,,,,  "USD")</f>
        <v>0</v>
      </c>
      <c r="N353" s="1">
        <f>_xll.ciqfunctions.udf.CIQ($B353, "IQ_TOTAL_COMMON_EQUITY",$D353,,,,  "USD")</f>
        <v>5962.81621</v>
      </c>
      <c r="O353" s="1">
        <f>_xll.ciqfunctions.udf.CIQ($B353, "IQ_APIC", $D353,,,,  "USD")</f>
        <v>0</v>
      </c>
      <c r="P353" s="1">
        <f>_xll.ciqfunctions.udf.CIQ($B353, "IQ_TOTAL_ASSETS", $D353,,,,  "USD")</f>
        <v>0</v>
      </c>
      <c r="Q353" s="1">
        <f>_xll.ciqfunctions.udf.CIQ($B353, "IQ_RE", $D353,,,,  "USD")</f>
        <v>0</v>
      </c>
      <c r="R353" s="1">
        <f>_xll.ciqfunctions.udf.CIQ($B353, "IQ_TOTAL_EQUITY", $D353,,,,  "USD")</f>
        <v>6455.8038299999998</v>
      </c>
      <c r="S353" s="1">
        <f>_xll.ciqfunctions.udf.CIQ($B353, "IQ_TOTAL_OUTSTANDING_FILING_DATE", $D353,,,,  "USD")</f>
        <v>390.22886999999997</v>
      </c>
      <c r="T353" s="1">
        <f>_xll.ciqfunctions.udf.CIQ($B353, "IQ_TOTAL_DEBT", $D353,,,,  "USD")</f>
        <v>8790.1390599999995</v>
      </c>
      <c r="U353" s="1">
        <f>_xll.ciqfunctions.udf.CIQ($B353, "IQ_PREF_DIV_OTHER",$D353,,,,  "USD")</f>
        <v>0</v>
      </c>
      <c r="V353" s="1">
        <f>_xll.ciqfunctions.udf.CIQ($B353, "IQ_COGS",$D353,,,,  "USD")</f>
        <v>5465.1459000000004</v>
      </c>
      <c r="W353" s="1">
        <f>_xll.ciqfunctions.udf.CIQ($B353, "IQ_AP",$D353,,,,  "USD")</f>
        <v>0</v>
      </c>
      <c r="X353" s="1">
        <f>_xll.ciqfunctions.udf.CIQ($B353, "IQ_AR", $D353,,,,  "USD")</f>
        <v>0</v>
      </c>
      <c r="Y353" s="1">
        <f>_xll.ciqfunctions.udf.CIQ($B353, "IQ_INVENTORY", $D353,,,,  "USD")</f>
        <v>0</v>
      </c>
      <c r="Z353">
        <f>_xll.ciqfunctions.udf.CIQ($B353, "IQ_SGA", $D353,,,,  "USD")</f>
        <v>1060.7207000000001</v>
      </c>
      <c r="AA353">
        <f>_xll.ciqfunctions.udf.CIQ($B353, "IQ_TOTAL_REV_1YR_ANN_GROWTH", $D353,,,,  "USD")</f>
        <v>0</v>
      </c>
      <c r="AB353">
        <f>_xll.ciqfunctions.udf.CIQ($B353, "IQ_DA", $D353,,,,  "USD")</f>
        <v>0</v>
      </c>
      <c r="AC353">
        <f>_xll.ciqfunctions.udf.CIQ($B353, "IQ_NET_INTEREST_EXP",$D353,,,,  "USD")</f>
        <v>-73.750249999999994</v>
      </c>
      <c r="AD353">
        <f>_xll.ciqfunctions.udf.CIQ($B353, "IQ_NET_WORKING_CAP",$D353,,,,  "USD")</f>
        <v>0</v>
      </c>
      <c r="AE353">
        <f>_xll.ciqfunctions.udf.CIQ($B353, "IQ_CAPEX",$D353,,,,  "USD")</f>
        <v>-143.91024999999999</v>
      </c>
      <c r="AF353" s="1">
        <f>_xll.ciqfunctions.udf.CIQ($B353, "IQ_CEO_NAME", $D353,,,,  "USD")</f>
        <v>0</v>
      </c>
      <c r="AG353">
        <f>_xll.ciqfunctions.udf.CIQ($B353, "IQ_INC_TAX",$D353,,,,  "USD")</f>
        <v>121.25776999999999</v>
      </c>
      <c r="AH353">
        <f>_xll.ciqfunctions.udf.CIQ($B353, "IQ_EFFECT_TAX_RATE",$D353,,,,  "USD")</f>
        <v>21.579899999999999</v>
      </c>
    </row>
    <row r="354" spans="1:34" x14ac:dyDescent="0.25">
      <c r="A354" t="str">
        <f>_xll.ciqfunctions.udf.CIQ(B354,"IQ_COMPANY_NAME",A$1)</f>
        <v>Kia Corporation</v>
      </c>
      <c r="B354" s="3" t="s">
        <v>2</v>
      </c>
      <c r="C354" s="1" t="str">
        <f>_xll.ciqfunctions.udf.CIQ($B354, "IQ_INDUSTRY",$D354,,,, "USD")</f>
        <v>Automobiles</v>
      </c>
      <c r="D354" s="2" t="str">
        <f t="shared" si="4"/>
        <v>CQ42009</v>
      </c>
      <c r="E354" s="1">
        <f>_xll.ciqfunctions.udf.CIQ($B354, "IQ_TOTAL_REV", $D354,,,, "USD")</f>
        <v>0</v>
      </c>
      <c r="F354" s="1">
        <f>_xll.ciqfunctions.udf.CIQ($B354, "IQ_NI",$D354,,,,  "USD")</f>
        <v>0</v>
      </c>
      <c r="G354" s="1">
        <f>_xll.ciqfunctions.udf.CIQ($B354, "IQ_CASH_EQUIV", $D354,,,,  "USD")</f>
        <v>0</v>
      </c>
      <c r="H354" s="1">
        <f>_xll.ciqfunctions.udf.CIQ($B354, "IQ_CASH_ST_INVEST", $D354,,,,  "USD")</f>
        <v>0</v>
      </c>
      <c r="I354" s="1">
        <f>_xll.ciqfunctions.udf.CIQ($B354, "IQ_TOTAL_CA", $D354,,,,  "USD")</f>
        <v>0</v>
      </c>
      <c r="J354" s="1">
        <f>_xll.ciqfunctions.udf.CIQ($B354, "IQ_TOTAL_ASSETS",$D354,,,,  "USD")</f>
        <v>0</v>
      </c>
      <c r="K354" s="1">
        <f>_xll.ciqfunctions.udf.CIQ($B354, "IQ_TOTAL_CL", $D354,,,,  "USD")</f>
        <v>0</v>
      </c>
      <c r="L354" s="1">
        <f>_xll.ciqfunctions.udf.CIQ($B354, "IQ_TOTAL_LIAB", $D354,,,,  "USD")</f>
        <v>0</v>
      </c>
      <c r="M354" s="1">
        <f>_xll.ciqfunctions.udf.CIQ($B354, "IQ_PREF_EQUITY",$D354,,,,  "USD")</f>
        <v>0</v>
      </c>
      <c r="N354" s="1">
        <f>_xll.ciqfunctions.udf.CIQ($B354, "IQ_TOTAL_COMMON_EQUITY",$D354,,,,  "USD")</f>
        <v>0</v>
      </c>
      <c r="O354" s="1">
        <f>_xll.ciqfunctions.udf.CIQ($B354, "IQ_APIC", $D354,,,,  "USD")</f>
        <v>0</v>
      </c>
      <c r="P354" s="1">
        <f>_xll.ciqfunctions.udf.CIQ($B354, "IQ_TOTAL_ASSETS", $D354,,,,  "USD")</f>
        <v>0</v>
      </c>
      <c r="Q354" s="1">
        <f>_xll.ciqfunctions.udf.CIQ($B354, "IQ_RE", $D354,,,,  "USD")</f>
        <v>0</v>
      </c>
      <c r="R354" s="1">
        <f>_xll.ciqfunctions.udf.CIQ($B354, "IQ_TOTAL_EQUITY", $D354,,,,  "USD")</f>
        <v>0</v>
      </c>
      <c r="S354" s="1">
        <f>_xll.ciqfunctions.udf.CIQ($B354, "IQ_TOTAL_OUTSTANDING_FILING_DATE", $D354,,,,  "USD")</f>
        <v>0</v>
      </c>
      <c r="T354" s="1">
        <f>_xll.ciqfunctions.udf.CIQ($B354, "IQ_TOTAL_DEBT", $D354,,,,  "USD")</f>
        <v>0</v>
      </c>
      <c r="U354" s="1">
        <f>_xll.ciqfunctions.udf.CIQ($B354, "IQ_PREF_DIV_OTHER",$D354,,,,  "USD")</f>
        <v>0</v>
      </c>
      <c r="V354" s="1">
        <f>_xll.ciqfunctions.udf.CIQ($B354, "IQ_COGS",$D354,,,,  "USD")</f>
        <v>0</v>
      </c>
      <c r="W354" s="1">
        <f>_xll.ciqfunctions.udf.CIQ($B354, "IQ_AP",$D354,,,,  "USD")</f>
        <v>0</v>
      </c>
      <c r="X354" s="1">
        <f>_xll.ciqfunctions.udf.CIQ($B354, "IQ_AR", $D354,,,,  "USD")</f>
        <v>0</v>
      </c>
      <c r="Y354" s="1">
        <f>_xll.ciqfunctions.udf.CIQ($B354, "IQ_INVENTORY", $D354,,,,  "USD")</f>
        <v>0</v>
      </c>
      <c r="Z354">
        <f>_xll.ciqfunctions.udf.CIQ($B354, "IQ_SGA", $D354,,,,  "USD")</f>
        <v>0</v>
      </c>
      <c r="AA354">
        <f>_xll.ciqfunctions.udf.CIQ($B354, "IQ_TOTAL_REV_1YR_ANN_GROWTH", $D354,,,,  "USD")</f>
        <v>0</v>
      </c>
      <c r="AB354">
        <f>_xll.ciqfunctions.udf.CIQ($B354, "IQ_DA", $D354,,,,  "USD")</f>
        <v>0</v>
      </c>
      <c r="AC354">
        <f>_xll.ciqfunctions.udf.CIQ($B354, "IQ_NET_INTEREST_EXP",$D354,,,,  "USD")</f>
        <v>0</v>
      </c>
      <c r="AD354">
        <f>_xll.ciqfunctions.udf.CIQ($B354, "IQ_NET_WORKING_CAP",$D354,,,,  "USD")</f>
        <v>0</v>
      </c>
      <c r="AE354">
        <f>_xll.ciqfunctions.udf.CIQ($B354, "IQ_CAPEX",$D354,,,,  "USD")</f>
        <v>0</v>
      </c>
      <c r="AF354" s="1">
        <f>_xll.ciqfunctions.udf.CIQ($B354, "IQ_CEO_NAME", $D354,,,,  "USD")</f>
        <v>0</v>
      </c>
      <c r="AG354">
        <f>_xll.ciqfunctions.udf.CIQ($B354, "IQ_INC_TAX",$D354,,,,  "USD")</f>
        <v>0</v>
      </c>
      <c r="AH354">
        <f>_xll.ciqfunctions.udf.CIQ($B354, "IQ_EFFECT_TAX_RATE",$D354,,,,  "USD")</f>
        <v>0</v>
      </c>
    </row>
    <row r="355" spans="1:34" x14ac:dyDescent="0.25">
      <c r="A355" t="str">
        <f>_xll.ciqfunctions.udf.CIQ(B355,"IQ_COMPANY_NAME",A$1)</f>
        <v>Kia Corporation</v>
      </c>
      <c r="B355" s="3" t="s">
        <v>2</v>
      </c>
      <c r="C355" s="1" t="str">
        <f>_xll.ciqfunctions.udf.CIQ($B355, "IQ_INDUSTRY",$D355,,,, "USD")</f>
        <v>Automobiles</v>
      </c>
      <c r="D355" s="2" t="str">
        <f t="shared" si="4"/>
        <v>CQ32009</v>
      </c>
      <c r="E355" s="1">
        <f>_xll.ciqfunctions.udf.CIQ($B355, "IQ_TOTAL_REV", $D355,,,, "USD")</f>
        <v>0</v>
      </c>
      <c r="F355" s="1">
        <f>_xll.ciqfunctions.udf.CIQ($B355, "IQ_NI",$D355,,,,  "USD")</f>
        <v>0</v>
      </c>
      <c r="G355" s="1">
        <f>_xll.ciqfunctions.udf.CIQ($B355, "IQ_CASH_EQUIV", $D355,,,,  "USD")</f>
        <v>0</v>
      </c>
      <c r="H355" s="1">
        <f>_xll.ciqfunctions.udf.CIQ($B355, "IQ_CASH_ST_INVEST", $D355,,,,  "USD")</f>
        <v>0</v>
      </c>
      <c r="I355" s="1">
        <f>_xll.ciqfunctions.udf.CIQ($B355, "IQ_TOTAL_CA", $D355,,,,  "USD")</f>
        <v>0</v>
      </c>
      <c r="J355" s="1">
        <f>_xll.ciqfunctions.udf.CIQ($B355, "IQ_TOTAL_ASSETS",$D355,,,,  "USD")</f>
        <v>0</v>
      </c>
      <c r="K355" s="1">
        <f>_xll.ciqfunctions.udf.CIQ($B355, "IQ_TOTAL_CL", $D355,,,,  "USD")</f>
        <v>0</v>
      </c>
      <c r="L355" s="1">
        <f>_xll.ciqfunctions.udf.CIQ($B355, "IQ_TOTAL_LIAB", $D355,,,,  "USD")</f>
        <v>0</v>
      </c>
      <c r="M355" s="1">
        <f>_xll.ciqfunctions.udf.CIQ($B355, "IQ_PREF_EQUITY",$D355,,,,  "USD")</f>
        <v>0</v>
      </c>
      <c r="N355" s="1">
        <f>_xll.ciqfunctions.udf.CIQ($B355, "IQ_TOTAL_COMMON_EQUITY",$D355,,,,  "USD")</f>
        <v>0</v>
      </c>
      <c r="O355" s="1">
        <f>_xll.ciqfunctions.udf.CIQ($B355, "IQ_APIC", $D355,,,,  "USD")</f>
        <v>0</v>
      </c>
      <c r="P355" s="1">
        <f>_xll.ciqfunctions.udf.CIQ($B355, "IQ_TOTAL_ASSETS", $D355,,,,  "USD")</f>
        <v>0</v>
      </c>
      <c r="Q355" s="1">
        <f>_xll.ciqfunctions.udf.CIQ($B355, "IQ_RE", $D355,,,,  "USD")</f>
        <v>0</v>
      </c>
      <c r="R355" s="1">
        <f>_xll.ciqfunctions.udf.CIQ($B355, "IQ_TOTAL_EQUITY", $D355,,,,  "USD")</f>
        <v>0</v>
      </c>
      <c r="S355" s="1">
        <f>_xll.ciqfunctions.udf.CIQ($B355, "IQ_TOTAL_OUTSTANDING_FILING_DATE", $D355,,,,  "USD")</f>
        <v>0</v>
      </c>
      <c r="T355" s="1">
        <f>_xll.ciqfunctions.udf.CIQ($B355, "IQ_TOTAL_DEBT", $D355,,,,  "USD")</f>
        <v>0</v>
      </c>
      <c r="U355" s="1">
        <f>_xll.ciqfunctions.udf.CIQ($B355, "IQ_PREF_DIV_OTHER",$D355,,,,  "USD")</f>
        <v>0</v>
      </c>
      <c r="V355" s="1">
        <f>_xll.ciqfunctions.udf.CIQ($B355, "IQ_COGS",$D355,,,,  "USD")</f>
        <v>0</v>
      </c>
      <c r="W355" s="1">
        <f>_xll.ciqfunctions.udf.CIQ($B355, "IQ_AP",$D355,,,,  "USD")</f>
        <v>0</v>
      </c>
      <c r="X355" s="1">
        <f>_xll.ciqfunctions.udf.CIQ($B355, "IQ_AR", $D355,,,,  "USD")</f>
        <v>0</v>
      </c>
      <c r="Y355" s="1">
        <f>_xll.ciqfunctions.udf.CIQ($B355, "IQ_INVENTORY", $D355,,,,  "USD")</f>
        <v>0</v>
      </c>
      <c r="Z355">
        <f>_xll.ciqfunctions.udf.CIQ($B355, "IQ_SGA", $D355,,,,  "USD")</f>
        <v>0</v>
      </c>
      <c r="AA355">
        <f>_xll.ciqfunctions.udf.CIQ($B355, "IQ_TOTAL_REV_1YR_ANN_GROWTH", $D355,,,,  "USD")</f>
        <v>0</v>
      </c>
      <c r="AB355">
        <f>_xll.ciqfunctions.udf.CIQ($B355, "IQ_DA", $D355,,,,  "USD")</f>
        <v>0</v>
      </c>
      <c r="AC355">
        <f>_xll.ciqfunctions.udf.CIQ($B355, "IQ_NET_INTEREST_EXP",$D355,,,,  "USD")</f>
        <v>0</v>
      </c>
      <c r="AD355">
        <f>_xll.ciqfunctions.udf.CIQ($B355, "IQ_NET_WORKING_CAP",$D355,,,,  "USD")</f>
        <v>0</v>
      </c>
      <c r="AE355">
        <f>_xll.ciqfunctions.udf.CIQ($B355, "IQ_CAPEX",$D355,,,,  "USD")</f>
        <v>0</v>
      </c>
      <c r="AF355" s="1">
        <f>_xll.ciqfunctions.udf.CIQ($B355, "IQ_CEO_NAME", $D355,,,,  "USD")</f>
        <v>0</v>
      </c>
      <c r="AG355">
        <f>_xll.ciqfunctions.udf.CIQ($B355, "IQ_INC_TAX",$D355,,,,  "USD")</f>
        <v>0</v>
      </c>
      <c r="AH355">
        <f>_xll.ciqfunctions.udf.CIQ($B355, "IQ_EFFECT_TAX_RATE",$D355,,,,  "USD")</f>
        <v>0</v>
      </c>
    </row>
    <row r="356" spans="1:34" x14ac:dyDescent="0.25">
      <c r="A356" t="str">
        <f>_xll.ciqfunctions.udf.CIQ(B356,"IQ_COMPANY_NAME",A$1)</f>
        <v>Kia Corporation</v>
      </c>
      <c r="B356" s="3" t="s">
        <v>2</v>
      </c>
      <c r="C356" s="1" t="str">
        <f>_xll.ciqfunctions.udf.CIQ($B356, "IQ_INDUSTRY",$D356,,,, "USD")</f>
        <v>Automobiles</v>
      </c>
      <c r="D356" s="2" t="str">
        <f t="shared" si="4"/>
        <v>CQ22009</v>
      </c>
      <c r="E356" s="1">
        <f>_xll.ciqfunctions.udf.CIQ($B356, "IQ_TOTAL_REV", $D356,,,, "USD")</f>
        <v>0</v>
      </c>
      <c r="F356" s="1">
        <f>_xll.ciqfunctions.udf.CIQ($B356, "IQ_NI",$D356,,,,  "USD")</f>
        <v>0</v>
      </c>
      <c r="G356" s="1">
        <f>_xll.ciqfunctions.udf.CIQ($B356, "IQ_CASH_EQUIV", $D356,,,,  "USD")</f>
        <v>0</v>
      </c>
      <c r="H356" s="1">
        <f>_xll.ciqfunctions.udf.CIQ($B356, "IQ_CASH_ST_INVEST", $D356,,,,  "USD")</f>
        <v>0</v>
      </c>
      <c r="I356" s="1">
        <f>_xll.ciqfunctions.udf.CIQ($B356, "IQ_TOTAL_CA", $D356,,,,  "USD")</f>
        <v>0</v>
      </c>
      <c r="J356" s="1">
        <f>_xll.ciqfunctions.udf.CIQ($B356, "IQ_TOTAL_ASSETS",$D356,,,,  "USD")</f>
        <v>0</v>
      </c>
      <c r="K356" s="1">
        <f>_xll.ciqfunctions.udf.CIQ($B356, "IQ_TOTAL_CL", $D356,,,,  "USD")</f>
        <v>0</v>
      </c>
      <c r="L356" s="1">
        <f>_xll.ciqfunctions.udf.CIQ($B356, "IQ_TOTAL_LIAB", $D356,,,,  "USD")</f>
        <v>0</v>
      </c>
      <c r="M356" s="1">
        <f>_xll.ciqfunctions.udf.CIQ($B356, "IQ_PREF_EQUITY",$D356,,,,  "USD")</f>
        <v>0</v>
      </c>
      <c r="N356" s="1">
        <f>_xll.ciqfunctions.udf.CIQ($B356, "IQ_TOTAL_COMMON_EQUITY",$D356,,,,  "USD")</f>
        <v>0</v>
      </c>
      <c r="O356" s="1">
        <f>_xll.ciqfunctions.udf.CIQ($B356, "IQ_APIC", $D356,,,,  "USD")</f>
        <v>0</v>
      </c>
      <c r="P356" s="1">
        <f>_xll.ciqfunctions.udf.CIQ($B356, "IQ_TOTAL_ASSETS", $D356,,,,  "USD")</f>
        <v>0</v>
      </c>
      <c r="Q356" s="1">
        <f>_xll.ciqfunctions.udf.CIQ($B356, "IQ_RE", $D356,,,,  "USD")</f>
        <v>0</v>
      </c>
      <c r="R356" s="1">
        <f>_xll.ciqfunctions.udf.CIQ($B356, "IQ_TOTAL_EQUITY", $D356,,,,  "USD")</f>
        <v>0</v>
      </c>
      <c r="S356" s="1">
        <f>_xll.ciqfunctions.udf.CIQ($B356, "IQ_TOTAL_OUTSTANDING_FILING_DATE", $D356,,,,  "USD")</f>
        <v>0</v>
      </c>
      <c r="T356" s="1">
        <f>_xll.ciqfunctions.udf.CIQ($B356, "IQ_TOTAL_DEBT", $D356,,,,  "USD")</f>
        <v>0</v>
      </c>
      <c r="U356" s="1">
        <f>_xll.ciqfunctions.udf.CIQ($B356, "IQ_PREF_DIV_OTHER",$D356,,,,  "USD")</f>
        <v>0</v>
      </c>
      <c r="V356" s="1">
        <f>_xll.ciqfunctions.udf.CIQ($B356, "IQ_COGS",$D356,,,,  "USD")</f>
        <v>0</v>
      </c>
      <c r="W356" s="1">
        <f>_xll.ciqfunctions.udf.CIQ($B356, "IQ_AP",$D356,,,,  "USD")</f>
        <v>0</v>
      </c>
      <c r="X356" s="1">
        <f>_xll.ciqfunctions.udf.CIQ($B356, "IQ_AR", $D356,,,,  "USD")</f>
        <v>0</v>
      </c>
      <c r="Y356" s="1">
        <f>_xll.ciqfunctions.udf.CIQ($B356, "IQ_INVENTORY", $D356,,,,  "USD")</f>
        <v>0</v>
      </c>
      <c r="Z356">
        <f>_xll.ciqfunctions.udf.CIQ($B356, "IQ_SGA", $D356,,,,  "USD")</f>
        <v>0</v>
      </c>
      <c r="AA356">
        <f>_xll.ciqfunctions.udf.CIQ($B356, "IQ_TOTAL_REV_1YR_ANN_GROWTH", $D356,,,,  "USD")</f>
        <v>0</v>
      </c>
      <c r="AB356">
        <f>_xll.ciqfunctions.udf.CIQ($B356, "IQ_DA", $D356,,,,  "USD")</f>
        <v>0</v>
      </c>
      <c r="AC356">
        <f>_xll.ciqfunctions.udf.CIQ($B356, "IQ_NET_INTEREST_EXP",$D356,,,,  "USD")</f>
        <v>0</v>
      </c>
      <c r="AD356">
        <f>_xll.ciqfunctions.udf.CIQ($B356, "IQ_NET_WORKING_CAP",$D356,,,,  "USD")</f>
        <v>0</v>
      </c>
      <c r="AE356">
        <f>_xll.ciqfunctions.udf.CIQ($B356, "IQ_CAPEX",$D356,,,,  "USD")</f>
        <v>0</v>
      </c>
      <c r="AF356" s="1">
        <f>_xll.ciqfunctions.udf.CIQ($B356, "IQ_CEO_NAME", $D356,,,,  "USD")</f>
        <v>0</v>
      </c>
      <c r="AG356">
        <f>_xll.ciqfunctions.udf.CIQ($B356, "IQ_INC_TAX",$D356,,,,  "USD")</f>
        <v>0</v>
      </c>
      <c r="AH356">
        <f>_xll.ciqfunctions.udf.CIQ($B356, "IQ_EFFECT_TAX_RATE",$D356,,,,  "USD")</f>
        <v>0</v>
      </c>
    </row>
    <row r="357" spans="1:34" x14ac:dyDescent="0.25">
      <c r="A357" t="str">
        <f>_xll.ciqfunctions.udf.CIQ(B357,"IQ_COMPANY_NAME",A$1)</f>
        <v>Kia Corporation</v>
      </c>
      <c r="B357" s="3" t="s">
        <v>2</v>
      </c>
      <c r="C357" s="1" t="str">
        <f>_xll.ciqfunctions.udf.CIQ($B357, "IQ_INDUSTRY",$D357,,,, "USD")</f>
        <v>Automobiles</v>
      </c>
      <c r="D357" s="2" t="str">
        <f t="shared" si="4"/>
        <v>CQ12009</v>
      </c>
      <c r="E357" s="1">
        <f>_xll.ciqfunctions.udf.CIQ($B357, "IQ_TOTAL_REV", $D357,,,, "USD")</f>
        <v>0</v>
      </c>
      <c r="F357" s="1">
        <f>_xll.ciqfunctions.udf.CIQ($B357, "IQ_NI",$D357,,,,  "USD")</f>
        <v>0</v>
      </c>
      <c r="G357" s="1">
        <f>_xll.ciqfunctions.udf.CIQ($B357, "IQ_CASH_EQUIV", $D357,,,,  "USD")</f>
        <v>0</v>
      </c>
      <c r="H357" s="1">
        <f>_xll.ciqfunctions.udf.CIQ($B357, "IQ_CASH_ST_INVEST", $D357,,,,  "USD")</f>
        <v>0</v>
      </c>
      <c r="I357" s="1">
        <f>_xll.ciqfunctions.udf.CIQ($B357, "IQ_TOTAL_CA", $D357,,,,  "USD")</f>
        <v>0</v>
      </c>
      <c r="J357" s="1">
        <f>_xll.ciqfunctions.udf.CIQ($B357, "IQ_TOTAL_ASSETS",$D357,,,,  "USD")</f>
        <v>0</v>
      </c>
      <c r="K357" s="1">
        <f>_xll.ciqfunctions.udf.CIQ($B357, "IQ_TOTAL_CL", $D357,,,,  "USD")</f>
        <v>0</v>
      </c>
      <c r="L357" s="1">
        <f>_xll.ciqfunctions.udf.CIQ($B357, "IQ_TOTAL_LIAB", $D357,,,,  "USD")</f>
        <v>0</v>
      </c>
      <c r="M357" s="1">
        <f>_xll.ciqfunctions.udf.CIQ($B357, "IQ_PREF_EQUITY",$D357,,,,  "USD")</f>
        <v>0</v>
      </c>
      <c r="N357" s="1">
        <f>_xll.ciqfunctions.udf.CIQ($B357, "IQ_TOTAL_COMMON_EQUITY",$D357,,,,  "USD")</f>
        <v>0</v>
      </c>
      <c r="O357" s="1">
        <f>_xll.ciqfunctions.udf.CIQ($B357, "IQ_APIC", $D357,,,,  "USD")</f>
        <v>0</v>
      </c>
      <c r="P357" s="1">
        <f>_xll.ciqfunctions.udf.CIQ($B357, "IQ_TOTAL_ASSETS", $D357,,,,  "USD")</f>
        <v>0</v>
      </c>
      <c r="Q357" s="1">
        <f>_xll.ciqfunctions.udf.CIQ($B357, "IQ_RE", $D357,,,,  "USD")</f>
        <v>0</v>
      </c>
      <c r="R357" s="1">
        <f>_xll.ciqfunctions.udf.CIQ($B357, "IQ_TOTAL_EQUITY", $D357,,,,  "USD")</f>
        <v>0</v>
      </c>
      <c r="S357" s="1">
        <f>_xll.ciqfunctions.udf.CIQ($B357, "IQ_TOTAL_OUTSTANDING_FILING_DATE", $D357,,,,  "USD")</f>
        <v>0</v>
      </c>
      <c r="T357" s="1">
        <f>_xll.ciqfunctions.udf.CIQ($B357, "IQ_TOTAL_DEBT", $D357,,,,  "USD")</f>
        <v>0</v>
      </c>
      <c r="U357" s="1">
        <f>_xll.ciqfunctions.udf.CIQ($B357, "IQ_PREF_DIV_OTHER",$D357,,,,  "USD")</f>
        <v>0</v>
      </c>
      <c r="V357" s="1">
        <f>_xll.ciqfunctions.udf.CIQ($B357, "IQ_COGS",$D357,,,,  "USD")</f>
        <v>0</v>
      </c>
      <c r="W357" s="1">
        <f>_xll.ciqfunctions.udf.CIQ($B357, "IQ_AP",$D357,,,,  "USD")</f>
        <v>0</v>
      </c>
      <c r="X357" s="1">
        <f>_xll.ciqfunctions.udf.CIQ($B357, "IQ_AR", $D357,,,,  "USD")</f>
        <v>0</v>
      </c>
      <c r="Y357" s="1">
        <f>_xll.ciqfunctions.udf.CIQ($B357, "IQ_INVENTORY", $D357,,,,  "USD")</f>
        <v>0</v>
      </c>
      <c r="Z357">
        <f>_xll.ciqfunctions.udf.CIQ($B357, "IQ_SGA", $D357,,,,  "USD")</f>
        <v>0</v>
      </c>
      <c r="AA357">
        <f>_xll.ciqfunctions.udf.CIQ($B357, "IQ_TOTAL_REV_1YR_ANN_GROWTH", $D357,,,,  "USD")</f>
        <v>0</v>
      </c>
      <c r="AB357">
        <f>_xll.ciqfunctions.udf.CIQ($B357, "IQ_DA", $D357,,,,  "USD")</f>
        <v>0</v>
      </c>
      <c r="AC357">
        <f>_xll.ciqfunctions.udf.CIQ($B357, "IQ_NET_INTEREST_EXP",$D357,,,,  "USD")</f>
        <v>0</v>
      </c>
      <c r="AD357">
        <f>_xll.ciqfunctions.udf.CIQ($B357, "IQ_NET_WORKING_CAP",$D357,,,,  "USD")</f>
        <v>0</v>
      </c>
      <c r="AE357">
        <f>_xll.ciqfunctions.udf.CIQ($B357, "IQ_CAPEX",$D357,,,,  "USD")</f>
        <v>0</v>
      </c>
      <c r="AF357" s="1">
        <f>_xll.ciqfunctions.udf.CIQ($B357, "IQ_CEO_NAME", $D357,,,,  "USD")</f>
        <v>0</v>
      </c>
      <c r="AG357">
        <f>_xll.ciqfunctions.udf.CIQ($B357, "IQ_INC_TAX",$D357,,,,  "USD")</f>
        <v>0</v>
      </c>
      <c r="AH357">
        <f>_xll.ciqfunctions.udf.CIQ($B357, "IQ_EFFECT_TAX_RATE",$D357,,,,  "USD")</f>
        <v>0</v>
      </c>
    </row>
    <row r="358" spans="1:34" x14ac:dyDescent="0.25">
      <c r="A358" t="str">
        <f>_xll.ciqfunctions.udf.CIQ(B358,"IQ_COMPANY_NAME",A$1)</f>
        <v>Kia Corporation</v>
      </c>
      <c r="B358" s="3" t="s">
        <v>2</v>
      </c>
      <c r="C358" s="1" t="str">
        <f>_xll.ciqfunctions.udf.CIQ($B358, "IQ_INDUSTRY",$D358,,,, "USD")</f>
        <v>Automobiles</v>
      </c>
      <c r="D358" s="2" t="str">
        <f t="shared" si="4"/>
        <v>CQ42008</v>
      </c>
      <c r="E358" s="1">
        <f>_xll.ciqfunctions.udf.CIQ($B358, "IQ_TOTAL_REV", $D358,,,, "USD")</f>
        <v>0</v>
      </c>
      <c r="F358" s="1">
        <f>_xll.ciqfunctions.udf.CIQ($B358, "IQ_NI",$D358,,,,  "USD")</f>
        <v>0</v>
      </c>
      <c r="G358" s="1">
        <f>_xll.ciqfunctions.udf.CIQ($B358, "IQ_CASH_EQUIV", $D358,,,,  "USD")</f>
        <v>0</v>
      </c>
      <c r="H358" s="1">
        <f>_xll.ciqfunctions.udf.CIQ($B358, "IQ_CASH_ST_INVEST", $D358,,,,  "USD")</f>
        <v>0</v>
      </c>
      <c r="I358" s="1">
        <f>_xll.ciqfunctions.udf.CIQ($B358, "IQ_TOTAL_CA", $D358,,,,  "USD")</f>
        <v>0</v>
      </c>
      <c r="J358" s="1">
        <f>_xll.ciqfunctions.udf.CIQ($B358, "IQ_TOTAL_ASSETS",$D358,,,,  "USD")</f>
        <v>0</v>
      </c>
      <c r="K358" s="1">
        <f>_xll.ciqfunctions.udf.CIQ($B358, "IQ_TOTAL_CL", $D358,,,,  "USD")</f>
        <v>0</v>
      </c>
      <c r="L358" s="1">
        <f>_xll.ciqfunctions.udf.CIQ($B358, "IQ_TOTAL_LIAB", $D358,,,,  "USD")</f>
        <v>0</v>
      </c>
      <c r="M358" s="1">
        <f>_xll.ciqfunctions.udf.CIQ($B358, "IQ_PREF_EQUITY",$D358,,,,  "USD")</f>
        <v>0</v>
      </c>
      <c r="N358" s="1">
        <f>_xll.ciqfunctions.udf.CIQ($B358, "IQ_TOTAL_COMMON_EQUITY",$D358,,,,  "USD")</f>
        <v>0</v>
      </c>
      <c r="O358" s="1">
        <f>_xll.ciqfunctions.udf.CIQ($B358, "IQ_APIC", $D358,,,,  "USD")</f>
        <v>0</v>
      </c>
      <c r="P358" s="1">
        <f>_xll.ciqfunctions.udf.CIQ($B358, "IQ_TOTAL_ASSETS", $D358,,,,  "USD")</f>
        <v>0</v>
      </c>
      <c r="Q358" s="1">
        <f>_xll.ciqfunctions.udf.CIQ($B358, "IQ_RE", $D358,,,,  "USD")</f>
        <v>0</v>
      </c>
      <c r="R358" s="1">
        <f>_xll.ciqfunctions.udf.CIQ($B358, "IQ_TOTAL_EQUITY", $D358,,,,  "USD")</f>
        <v>0</v>
      </c>
      <c r="S358" s="1">
        <f>_xll.ciqfunctions.udf.CIQ($B358, "IQ_TOTAL_OUTSTANDING_FILING_DATE", $D358,,,,  "USD")</f>
        <v>0</v>
      </c>
      <c r="T358" s="1">
        <f>_xll.ciqfunctions.udf.CIQ($B358, "IQ_TOTAL_DEBT", $D358,,,,  "USD")</f>
        <v>0</v>
      </c>
      <c r="U358" s="1">
        <f>_xll.ciqfunctions.udf.CIQ($B358, "IQ_PREF_DIV_OTHER",$D358,,,,  "USD")</f>
        <v>0</v>
      </c>
      <c r="V358" s="1">
        <f>_xll.ciqfunctions.udf.CIQ($B358, "IQ_COGS",$D358,,,,  "USD")</f>
        <v>0</v>
      </c>
      <c r="W358" s="1">
        <f>_xll.ciqfunctions.udf.CIQ($B358, "IQ_AP",$D358,,,,  "USD")</f>
        <v>0</v>
      </c>
      <c r="X358" s="1">
        <f>_xll.ciqfunctions.udf.CIQ($B358, "IQ_AR", $D358,,,,  "USD")</f>
        <v>0</v>
      </c>
      <c r="Y358" s="1">
        <f>_xll.ciqfunctions.udf.CIQ($B358, "IQ_INVENTORY", $D358,,,,  "USD")</f>
        <v>0</v>
      </c>
      <c r="Z358">
        <f>_xll.ciqfunctions.udf.CIQ($B358, "IQ_SGA", $D358,,,,  "USD")</f>
        <v>0</v>
      </c>
      <c r="AA358">
        <f>_xll.ciqfunctions.udf.CIQ($B358, "IQ_TOTAL_REV_1YR_ANN_GROWTH", $D358,,,,  "USD")</f>
        <v>0</v>
      </c>
      <c r="AB358">
        <f>_xll.ciqfunctions.udf.CIQ($B358, "IQ_DA", $D358,,,,  "USD")</f>
        <v>0</v>
      </c>
      <c r="AC358">
        <f>_xll.ciqfunctions.udf.CIQ($B358, "IQ_NET_INTEREST_EXP",$D358,,,,  "USD")</f>
        <v>0</v>
      </c>
      <c r="AD358">
        <f>_xll.ciqfunctions.udf.CIQ($B358, "IQ_NET_WORKING_CAP",$D358,,,,  "USD")</f>
        <v>0</v>
      </c>
      <c r="AE358">
        <f>_xll.ciqfunctions.udf.CIQ($B358, "IQ_CAPEX",$D358,,,,  "USD")</f>
        <v>0</v>
      </c>
      <c r="AF358" s="1">
        <f>_xll.ciqfunctions.udf.CIQ($B358, "IQ_CEO_NAME", $D358,,,,  "USD")</f>
        <v>0</v>
      </c>
      <c r="AG358">
        <f>_xll.ciqfunctions.udf.CIQ($B358, "IQ_INC_TAX",$D358,,,,  "USD")</f>
        <v>0</v>
      </c>
      <c r="AH358">
        <f>_xll.ciqfunctions.udf.CIQ($B358, "IQ_EFFECT_TAX_RATE",$D358,,,,  "USD")</f>
        <v>0</v>
      </c>
    </row>
    <row r="359" spans="1:34" x14ac:dyDescent="0.25">
      <c r="A359" t="str">
        <f>_xll.ciqfunctions.udf.CIQ(B359,"IQ_COMPANY_NAME",A$1)</f>
        <v>Kia Corporation</v>
      </c>
      <c r="B359" s="3" t="s">
        <v>2</v>
      </c>
      <c r="C359" s="1" t="str">
        <f>_xll.ciqfunctions.udf.CIQ($B359, "IQ_INDUSTRY",$D359,,,, "USD")</f>
        <v>Automobiles</v>
      </c>
      <c r="D359" s="2" t="str">
        <f t="shared" si="4"/>
        <v>CQ32008</v>
      </c>
      <c r="E359" s="1">
        <f>_xll.ciqfunctions.udf.CIQ($B359, "IQ_TOTAL_REV", $D359,,,, "USD")</f>
        <v>0</v>
      </c>
      <c r="F359" s="1">
        <f>_xll.ciqfunctions.udf.CIQ($B359, "IQ_NI",$D359,,,,  "USD")</f>
        <v>0</v>
      </c>
      <c r="G359" s="1">
        <f>_xll.ciqfunctions.udf.CIQ($B359, "IQ_CASH_EQUIV", $D359,,,,  "USD")</f>
        <v>0</v>
      </c>
      <c r="H359" s="1">
        <f>_xll.ciqfunctions.udf.CIQ($B359, "IQ_CASH_ST_INVEST", $D359,,,,  "USD")</f>
        <v>0</v>
      </c>
      <c r="I359" s="1">
        <f>_xll.ciqfunctions.udf.CIQ($B359, "IQ_TOTAL_CA", $D359,,,,  "USD")</f>
        <v>0</v>
      </c>
      <c r="J359" s="1">
        <f>_xll.ciqfunctions.udf.CIQ($B359, "IQ_TOTAL_ASSETS",$D359,,,,  "USD")</f>
        <v>0</v>
      </c>
      <c r="K359" s="1">
        <f>_xll.ciqfunctions.udf.CIQ($B359, "IQ_TOTAL_CL", $D359,,,,  "USD")</f>
        <v>0</v>
      </c>
      <c r="L359" s="1">
        <f>_xll.ciqfunctions.udf.CIQ($B359, "IQ_TOTAL_LIAB", $D359,,,,  "USD")</f>
        <v>0</v>
      </c>
      <c r="M359" s="1">
        <f>_xll.ciqfunctions.udf.CIQ($B359, "IQ_PREF_EQUITY",$D359,,,,  "USD")</f>
        <v>0</v>
      </c>
      <c r="N359" s="1">
        <f>_xll.ciqfunctions.udf.CIQ($B359, "IQ_TOTAL_COMMON_EQUITY",$D359,,,,  "USD")</f>
        <v>0</v>
      </c>
      <c r="O359" s="1">
        <f>_xll.ciqfunctions.udf.CIQ($B359, "IQ_APIC", $D359,,,,  "USD")</f>
        <v>0</v>
      </c>
      <c r="P359" s="1">
        <f>_xll.ciqfunctions.udf.CIQ($B359, "IQ_TOTAL_ASSETS", $D359,,,,  "USD")</f>
        <v>0</v>
      </c>
      <c r="Q359" s="1">
        <f>_xll.ciqfunctions.udf.CIQ($B359, "IQ_RE", $D359,,,,  "USD")</f>
        <v>0</v>
      </c>
      <c r="R359" s="1">
        <f>_xll.ciqfunctions.udf.CIQ($B359, "IQ_TOTAL_EQUITY", $D359,,,,  "USD")</f>
        <v>0</v>
      </c>
      <c r="S359" s="1">
        <f>_xll.ciqfunctions.udf.CIQ($B359, "IQ_TOTAL_OUTSTANDING_FILING_DATE", $D359,,,,  "USD")</f>
        <v>0</v>
      </c>
      <c r="T359" s="1">
        <f>_xll.ciqfunctions.udf.CIQ($B359, "IQ_TOTAL_DEBT", $D359,,,,  "USD")</f>
        <v>0</v>
      </c>
      <c r="U359" s="1">
        <f>_xll.ciqfunctions.udf.CIQ($B359, "IQ_PREF_DIV_OTHER",$D359,,,,  "USD")</f>
        <v>0</v>
      </c>
      <c r="V359" s="1">
        <f>_xll.ciqfunctions.udf.CIQ($B359, "IQ_COGS",$D359,,,,  "USD")</f>
        <v>0</v>
      </c>
      <c r="W359" s="1">
        <f>_xll.ciqfunctions.udf.CIQ($B359, "IQ_AP",$D359,,,,  "USD")</f>
        <v>0</v>
      </c>
      <c r="X359" s="1">
        <f>_xll.ciqfunctions.udf.CIQ($B359, "IQ_AR", $D359,,,,  "USD")</f>
        <v>0</v>
      </c>
      <c r="Y359" s="1">
        <f>_xll.ciqfunctions.udf.CIQ($B359, "IQ_INVENTORY", $D359,,,,  "USD")</f>
        <v>0</v>
      </c>
      <c r="Z359">
        <f>_xll.ciqfunctions.udf.CIQ($B359, "IQ_SGA", $D359,,,,  "USD")</f>
        <v>0</v>
      </c>
      <c r="AA359">
        <f>_xll.ciqfunctions.udf.CIQ($B359, "IQ_TOTAL_REV_1YR_ANN_GROWTH", $D359,,,,  "USD")</f>
        <v>0</v>
      </c>
      <c r="AB359">
        <f>_xll.ciqfunctions.udf.CIQ($B359, "IQ_DA", $D359,,,,  "USD")</f>
        <v>0</v>
      </c>
      <c r="AC359">
        <f>_xll.ciqfunctions.udf.CIQ($B359, "IQ_NET_INTEREST_EXP",$D359,,,,  "USD")</f>
        <v>0</v>
      </c>
      <c r="AD359">
        <f>_xll.ciqfunctions.udf.CIQ($B359, "IQ_NET_WORKING_CAP",$D359,,,,  "USD")</f>
        <v>0</v>
      </c>
      <c r="AE359">
        <f>_xll.ciqfunctions.udf.CIQ($B359, "IQ_CAPEX",$D359,,,,  "USD")</f>
        <v>0</v>
      </c>
      <c r="AF359" s="1">
        <f>_xll.ciqfunctions.udf.CIQ($B359, "IQ_CEO_NAME", $D359,,,,  "USD")</f>
        <v>0</v>
      </c>
      <c r="AG359">
        <f>_xll.ciqfunctions.udf.CIQ($B359, "IQ_INC_TAX",$D359,,,,  "USD")</f>
        <v>0</v>
      </c>
      <c r="AH359">
        <f>_xll.ciqfunctions.udf.CIQ($B359, "IQ_EFFECT_TAX_RATE",$D359,,,,  "USD")</f>
        <v>0</v>
      </c>
    </row>
    <row r="360" spans="1:34" x14ac:dyDescent="0.25">
      <c r="A360" t="str">
        <f>_xll.ciqfunctions.udf.CIQ(B360,"IQ_COMPANY_NAME",A$1)</f>
        <v>Kia Corporation</v>
      </c>
      <c r="B360" s="3" t="s">
        <v>2</v>
      </c>
      <c r="C360" s="1" t="str">
        <f>_xll.ciqfunctions.udf.CIQ($B360, "IQ_INDUSTRY",$D360,,,, "USD")</f>
        <v>Automobiles</v>
      </c>
      <c r="D360" s="2" t="str">
        <f t="shared" si="4"/>
        <v>CQ22008</v>
      </c>
      <c r="E360" s="1">
        <f>_xll.ciqfunctions.udf.CIQ($B360, "IQ_TOTAL_REV", $D360,,,, "USD")</f>
        <v>0</v>
      </c>
      <c r="F360" s="1">
        <f>_xll.ciqfunctions.udf.CIQ($B360, "IQ_NI",$D360,,,,  "USD")</f>
        <v>0</v>
      </c>
      <c r="G360" s="1">
        <f>_xll.ciqfunctions.udf.CIQ($B360, "IQ_CASH_EQUIV", $D360,,,,  "USD")</f>
        <v>0</v>
      </c>
      <c r="H360" s="1">
        <f>_xll.ciqfunctions.udf.CIQ($B360, "IQ_CASH_ST_INVEST", $D360,,,,  "USD")</f>
        <v>0</v>
      </c>
      <c r="I360" s="1">
        <f>_xll.ciqfunctions.udf.CIQ($B360, "IQ_TOTAL_CA", $D360,,,,  "USD")</f>
        <v>0</v>
      </c>
      <c r="J360" s="1">
        <f>_xll.ciqfunctions.udf.CIQ($B360, "IQ_TOTAL_ASSETS",$D360,,,,  "USD")</f>
        <v>0</v>
      </c>
      <c r="K360" s="1">
        <f>_xll.ciqfunctions.udf.CIQ($B360, "IQ_TOTAL_CL", $D360,,,,  "USD")</f>
        <v>0</v>
      </c>
      <c r="L360" s="1">
        <f>_xll.ciqfunctions.udf.CIQ($B360, "IQ_TOTAL_LIAB", $D360,,,,  "USD")</f>
        <v>0</v>
      </c>
      <c r="M360" s="1">
        <f>_xll.ciqfunctions.udf.CIQ($B360, "IQ_PREF_EQUITY",$D360,,,,  "USD")</f>
        <v>0</v>
      </c>
      <c r="N360" s="1">
        <f>_xll.ciqfunctions.udf.CIQ($B360, "IQ_TOTAL_COMMON_EQUITY",$D360,,,,  "USD")</f>
        <v>0</v>
      </c>
      <c r="O360" s="1">
        <f>_xll.ciqfunctions.udf.CIQ($B360, "IQ_APIC", $D360,,,,  "USD")</f>
        <v>0</v>
      </c>
      <c r="P360" s="1">
        <f>_xll.ciqfunctions.udf.CIQ($B360, "IQ_TOTAL_ASSETS", $D360,,,,  "USD")</f>
        <v>0</v>
      </c>
      <c r="Q360" s="1">
        <f>_xll.ciqfunctions.udf.CIQ($B360, "IQ_RE", $D360,,,,  "USD")</f>
        <v>0</v>
      </c>
      <c r="R360" s="1">
        <f>_xll.ciqfunctions.udf.CIQ($B360, "IQ_TOTAL_EQUITY", $D360,,,,  "USD")</f>
        <v>0</v>
      </c>
      <c r="S360" s="1">
        <f>_xll.ciqfunctions.udf.CIQ($B360, "IQ_TOTAL_OUTSTANDING_FILING_DATE", $D360,,,,  "USD")</f>
        <v>0</v>
      </c>
      <c r="T360" s="1">
        <f>_xll.ciqfunctions.udf.CIQ($B360, "IQ_TOTAL_DEBT", $D360,,,,  "USD")</f>
        <v>0</v>
      </c>
      <c r="U360" s="1">
        <f>_xll.ciqfunctions.udf.CIQ($B360, "IQ_PREF_DIV_OTHER",$D360,,,,  "USD")</f>
        <v>0</v>
      </c>
      <c r="V360" s="1">
        <f>_xll.ciqfunctions.udf.CIQ($B360, "IQ_COGS",$D360,,,,  "USD")</f>
        <v>0</v>
      </c>
      <c r="W360" s="1">
        <f>_xll.ciqfunctions.udf.CIQ($B360, "IQ_AP",$D360,,,,  "USD")</f>
        <v>0</v>
      </c>
      <c r="X360" s="1">
        <f>_xll.ciqfunctions.udf.CIQ($B360, "IQ_AR", $D360,,,,  "USD")</f>
        <v>0</v>
      </c>
      <c r="Y360" s="1">
        <f>_xll.ciqfunctions.udf.CIQ($B360, "IQ_INVENTORY", $D360,,,,  "USD")</f>
        <v>0</v>
      </c>
      <c r="Z360">
        <f>_xll.ciqfunctions.udf.CIQ($B360, "IQ_SGA", $D360,,,,  "USD")</f>
        <v>0</v>
      </c>
      <c r="AA360">
        <f>_xll.ciqfunctions.udf.CIQ($B360, "IQ_TOTAL_REV_1YR_ANN_GROWTH", $D360,,,,  "USD")</f>
        <v>0</v>
      </c>
      <c r="AB360">
        <f>_xll.ciqfunctions.udf.CIQ($B360, "IQ_DA", $D360,,,,  "USD")</f>
        <v>0</v>
      </c>
      <c r="AC360">
        <f>_xll.ciqfunctions.udf.CIQ($B360, "IQ_NET_INTEREST_EXP",$D360,,,,  "USD")</f>
        <v>0</v>
      </c>
      <c r="AD360">
        <f>_xll.ciqfunctions.udf.CIQ($B360, "IQ_NET_WORKING_CAP",$D360,,,,  "USD")</f>
        <v>0</v>
      </c>
      <c r="AE360">
        <f>_xll.ciqfunctions.udf.CIQ($B360, "IQ_CAPEX",$D360,,,,  "USD")</f>
        <v>0</v>
      </c>
      <c r="AF360" s="1">
        <f>_xll.ciqfunctions.udf.CIQ($B360, "IQ_CEO_NAME", $D360,,,,  "USD")</f>
        <v>0</v>
      </c>
      <c r="AG360">
        <f>_xll.ciqfunctions.udf.CIQ($B360, "IQ_INC_TAX",$D360,,,,  "USD")</f>
        <v>0</v>
      </c>
      <c r="AH360">
        <f>_xll.ciqfunctions.udf.CIQ($B360, "IQ_EFFECT_TAX_RATE",$D360,,,,  "USD")</f>
        <v>0</v>
      </c>
    </row>
    <row r="361" spans="1:34" x14ac:dyDescent="0.25">
      <c r="A361" t="str">
        <f>_xll.ciqfunctions.udf.CIQ(B361,"IQ_COMPANY_NAME",A$1)</f>
        <v>Kia Corporation</v>
      </c>
      <c r="B361" s="3" t="s">
        <v>2</v>
      </c>
      <c r="C361" s="1" t="str">
        <f>_xll.ciqfunctions.udf.CIQ($B361, "IQ_INDUSTRY",$D361,,,, "USD")</f>
        <v>Automobiles</v>
      </c>
      <c r="D361" s="2" t="str">
        <f t="shared" si="4"/>
        <v>CQ12008</v>
      </c>
      <c r="E361" s="1">
        <f>_xll.ciqfunctions.udf.CIQ($B361, "IQ_TOTAL_REV", $D361,,,, "USD")</f>
        <v>0</v>
      </c>
      <c r="F361" s="1">
        <f>_xll.ciqfunctions.udf.CIQ($B361, "IQ_NI",$D361,,,,  "USD")</f>
        <v>0</v>
      </c>
      <c r="G361" s="1">
        <f>_xll.ciqfunctions.udf.CIQ($B361, "IQ_CASH_EQUIV", $D361,,,,  "USD")</f>
        <v>0</v>
      </c>
      <c r="H361" s="1">
        <f>_xll.ciqfunctions.udf.CIQ($B361, "IQ_CASH_ST_INVEST", $D361,,,,  "USD")</f>
        <v>0</v>
      </c>
      <c r="I361" s="1">
        <f>_xll.ciqfunctions.udf.CIQ($B361, "IQ_TOTAL_CA", $D361,,,,  "USD")</f>
        <v>0</v>
      </c>
      <c r="J361" s="1">
        <f>_xll.ciqfunctions.udf.CIQ($B361, "IQ_TOTAL_ASSETS",$D361,,,,  "USD")</f>
        <v>0</v>
      </c>
      <c r="K361" s="1">
        <f>_xll.ciqfunctions.udf.CIQ($B361, "IQ_TOTAL_CL", $D361,,,,  "USD")</f>
        <v>0</v>
      </c>
      <c r="L361" s="1">
        <f>_xll.ciqfunctions.udf.CIQ($B361, "IQ_TOTAL_LIAB", $D361,,,,  "USD")</f>
        <v>0</v>
      </c>
      <c r="M361" s="1">
        <f>_xll.ciqfunctions.udf.CIQ($B361, "IQ_PREF_EQUITY",$D361,,,,  "USD")</f>
        <v>0</v>
      </c>
      <c r="N361" s="1">
        <f>_xll.ciqfunctions.udf.CIQ($B361, "IQ_TOTAL_COMMON_EQUITY",$D361,,,,  "USD")</f>
        <v>0</v>
      </c>
      <c r="O361" s="1">
        <f>_xll.ciqfunctions.udf.CIQ($B361, "IQ_APIC", $D361,,,,  "USD")</f>
        <v>0</v>
      </c>
      <c r="P361" s="1">
        <f>_xll.ciqfunctions.udf.CIQ($B361, "IQ_TOTAL_ASSETS", $D361,,,,  "USD")</f>
        <v>0</v>
      </c>
      <c r="Q361" s="1">
        <f>_xll.ciqfunctions.udf.CIQ($B361, "IQ_RE", $D361,,,,  "USD")</f>
        <v>0</v>
      </c>
      <c r="R361" s="1">
        <f>_xll.ciqfunctions.udf.CIQ($B361, "IQ_TOTAL_EQUITY", $D361,,,,  "USD")</f>
        <v>0</v>
      </c>
      <c r="S361" s="1">
        <f>_xll.ciqfunctions.udf.CIQ($B361, "IQ_TOTAL_OUTSTANDING_FILING_DATE", $D361,,,,  "USD")</f>
        <v>0</v>
      </c>
      <c r="T361" s="1">
        <f>_xll.ciqfunctions.udf.CIQ($B361, "IQ_TOTAL_DEBT", $D361,,,,  "USD")</f>
        <v>0</v>
      </c>
      <c r="U361" s="1">
        <f>_xll.ciqfunctions.udf.CIQ($B361, "IQ_PREF_DIV_OTHER",$D361,,,,  "USD")</f>
        <v>0</v>
      </c>
      <c r="V361" s="1">
        <f>_xll.ciqfunctions.udf.CIQ($B361, "IQ_COGS",$D361,,,,  "USD")</f>
        <v>0</v>
      </c>
      <c r="W361" s="1">
        <f>_xll.ciqfunctions.udf.CIQ($B361, "IQ_AP",$D361,,,,  "USD")</f>
        <v>0</v>
      </c>
      <c r="X361" s="1">
        <f>_xll.ciqfunctions.udf.CIQ($B361, "IQ_AR", $D361,,,,  "USD")</f>
        <v>0</v>
      </c>
      <c r="Y361" s="1">
        <f>_xll.ciqfunctions.udf.CIQ($B361, "IQ_INVENTORY", $D361,,,,  "USD")</f>
        <v>0</v>
      </c>
      <c r="Z361">
        <f>_xll.ciqfunctions.udf.CIQ($B361, "IQ_SGA", $D361,,,,  "USD")</f>
        <v>0</v>
      </c>
      <c r="AA361">
        <f>_xll.ciqfunctions.udf.CIQ($B361, "IQ_TOTAL_REV_1YR_ANN_GROWTH", $D361,,,,  "USD")</f>
        <v>0</v>
      </c>
      <c r="AB361">
        <f>_xll.ciqfunctions.udf.CIQ($B361, "IQ_DA", $D361,,,,  "USD")</f>
        <v>0</v>
      </c>
      <c r="AC361">
        <f>_xll.ciqfunctions.udf.CIQ($B361, "IQ_NET_INTEREST_EXP",$D361,,,,  "USD")</f>
        <v>0</v>
      </c>
      <c r="AD361">
        <f>_xll.ciqfunctions.udf.CIQ($B361, "IQ_NET_WORKING_CAP",$D361,,,,  "USD")</f>
        <v>0</v>
      </c>
      <c r="AE361">
        <f>_xll.ciqfunctions.udf.CIQ($B361, "IQ_CAPEX",$D361,,,,  "USD")</f>
        <v>0</v>
      </c>
      <c r="AF361" s="1">
        <f>_xll.ciqfunctions.udf.CIQ($B361, "IQ_CEO_NAME", $D361,,,,  "USD")</f>
        <v>0</v>
      </c>
      <c r="AG361">
        <f>_xll.ciqfunctions.udf.CIQ($B361, "IQ_INC_TAX",$D361,,,,  "USD")</f>
        <v>0</v>
      </c>
      <c r="AH361">
        <f>_xll.ciqfunctions.udf.CIQ($B361, "IQ_EFFECT_TAX_RATE",$D361,,,,  "USD")</f>
        <v>0</v>
      </c>
    </row>
    <row r="362" spans="1:34" x14ac:dyDescent="0.25">
      <c r="A362" t="str">
        <f>_xll.ciqfunctions.udf.CIQ(B362,"IQ_COMPANY_NAME",A$1)</f>
        <v>Suzuki Motor Corporation</v>
      </c>
      <c r="B362" s="3" t="s">
        <v>1</v>
      </c>
      <c r="C362" s="1" t="str">
        <f>_xll.ciqfunctions.udf.CIQ($B362, "IQ_INDUSTRY",$D362,,,, "USD")</f>
        <v>Automobiles</v>
      </c>
      <c r="D362" s="2" t="str">
        <f t="shared" si="4"/>
        <v>CQ42022</v>
      </c>
      <c r="E362" s="1">
        <f>_xll.ciqfunctions.udf.CIQ($B362, "IQ_TOTAL_REV", $D362,,,, "USD")</f>
        <v>9064.2128300000004</v>
      </c>
      <c r="F362" s="1">
        <f>_xll.ciqfunctions.udf.CIQ($B362, "IQ_NI",$D362,,,,  "USD")</f>
        <v>517.86185999999998</v>
      </c>
      <c r="G362" s="1">
        <f>_xll.ciqfunctions.udf.CIQ($B362, "IQ_CASH_EQUIV", $D362,,,,  "USD")</f>
        <v>7552.6904599999998</v>
      </c>
      <c r="H362" s="1">
        <f>_xll.ciqfunctions.udf.CIQ($B362, "IQ_CASH_ST_INVEST", $D362,,,,  "USD")</f>
        <v>7897.1657999999998</v>
      </c>
      <c r="I362" s="1">
        <f>_xll.ciqfunctions.udf.CIQ($B362, "IQ_TOTAL_CA", $D362,,,,  "USD")</f>
        <v>16357.380880000001</v>
      </c>
      <c r="J362" s="1">
        <f>_xll.ciqfunctions.udf.CIQ($B362, "IQ_TOTAL_ASSETS",$D362,,,,  "USD")</f>
        <v>33193.510219999996</v>
      </c>
      <c r="K362" s="1">
        <f>_xll.ciqfunctions.udf.CIQ($B362, "IQ_TOTAL_CL", $D362,,,,  "USD")</f>
        <v>10586.935369999999</v>
      </c>
      <c r="L362" s="1">
        <f>_xll.ciqfunctions.udf.CIQ($B362, "IQ_TOTAL_LIAB", $D362,,,,  "USD")</f>
        <v>14862.108990000001</v>
      </c>
      <c r="M362" s="1">
        <f>_xll.ciqfunctions.udf.CIQ($B362, "IQ_PREF_EQUITY",$D362,,,,  "USD")</f>
        <v>0</v>
      </c>
      <c r="N362" s="1">
        <f>_xll.ciqfunctions.udf.CIQ($B362, "IQ_TOTAL_COMMON_EQUITY",$D362,,,,  "USD")</f>
        <v>15234.436890000001</v>
      </c>
      <c r="O362" s="1">
        <f>_xll.ciqfunctions.udf.CIQ($B362, "IQ_APIC", $D362,,,,  "USD")</f>
        <v>1085.73395</v>
      </c>
      <c r="P362" s="1">
        <f>_xll.ciqfunctions.udf.CIQ($B362, "IQ_TOTAL_ASSETS", $D362,,,,  "USD")</f>
        <v>33193.510219999996</v>
      </c>
      <c r="Q362" s="1">
        <f>_xll.ciqfunctions.udf.CIQ($B362, "IQ_RE", $D362,,,,  "USD")</f>
        <v>13463.71819</v>
      </c>
      <c r="R362" s="1">
        <f>_xll.ciqfunctions.udf.CIQ($B362, "IQ_TOTAL_EQUITY", $D362,,,,  "USD")</f>
        <v>18331.401229999999</v>
      </c>
      <c r="S362" s="1">
        <f>_xll.ciqfunctions.udf.CIQ($B362, "IQ_TOTAL_OUTSTANDING_FILING_DATE", $D362,,,,  "USD")</f>
        <v>485.70774999999998</v>
      </c>
      <c r="T362" s="1">
        <f>_xll.ciqfunctions.udf.CIQ($B362, "IQ_TOTAL_DEBT", $D362,,,,  "USD")</f>
        <v>5719.22199</v>
      </c>
      <c r="U362" s="1">
        <f>_xll.ciqfunctions.udf.CIQ($B362, "IQ_PREF_DIV_OTHER",$D362,,,,  "USD")</f>
        <v>0</v>
      </c>
      <c r="V362" s="1">
        <f>_xll.ciqfunctions.udf.CIQ($B362, "IQ_COGS",$D362,,,,  "USD")</f>
        <v>6834.2037700000001</v>
      </c>
      <c r="W362" s="1">
        <f>_xll.ciqfunctions.udf.CIQ($B362, "IQ_AP",$D362,,,,  "USD")</f>
        <v>2416.1805899999999</v>
      </c>
      <c r="X362" s="1">
        <f>_xll.ciqfunctions.udf.CIQ($B362, "IQ_AR", $D362,,,,  "USD")</f>
        <v>3310.29079</v>
      </c>
      <c r="Y362" s="1">
        <f>_xll.ciqfunctions.udf.CIQ($B362, "IQ_INVENTORY", $D362,,,,  "USD")</f>
        <v>3431.6120599999999</v>
      </c>
      <c r="Z362">
        <f>_xll.ciqfunctions.udf.CIQ($B362, "IQ_SGA", $D362,,,,  "USD")</f>
        <v>1451.7148299999999</v>
      </c>
      <c r="AA362">
        <f>_xll.ciqfunctions.udf.CIQ($B362, "IQ_TOTAL_REV_1YR_ANN_GROWTH", $D362,,,,  "USD")</f>
        <v>32.704099999999997</v>
      </c>
      <c r="AB362">
        <f>_xll.ciqfunctions.udf.CIQ($B362, "IQ_DA", $D362,,,,  "USD")</f>
        <v>0</v>
      </c>
      <c r="AC362">
        <f>_xll.ciqfunctions.udf.CIQ($B362, "IQ_NET_INTEREST_EXP",$D362,,,,  "USD")</f>
        <v>94.462090000000003</v>
      </c>
      <c r="AD362">
        <f>_xll.ciqfunctions.udf.CIQ($B362, "IQ_NET_WORKING_CAP",$D362,,,,  "USD")</f>
        <v>502.10426999999999</v>
      </c>
      <c r="AE362">
        <f>_xll.ciqfunctions.udf.CIQ($B362, "IQ_CAPEX",$D362,,,,  "USD")</f>
        <v>-475.07826999999997</v>
      </c>
      <c r="AF362" s="1" t="str">
        <f>_xll.ciqfunctions.udf.CIQ($B362, "IQ_CEO_NAME", $D362,,,,  "USD")</f>
        <v>Suzuki, Toshihiro</v>
      </c>
      <c r="AG362">
        <f>_xll.ciqfunctions.udf.CIQ($B362, "IQ_INC_TAX",$D362,,,,  "USD")</f>
        <v>150.971</v>
      </c>
      <c r="AH362">
        <f>_xll.ciqfunctions.udf.CIQ($B362, "IQ_EFFECT_TAX_RATE",$D362,,,,  "USD")</f>
        <v>18.670000000000002</v>
      </c>
    </row>
    <row r="363" spans="1:34" x14ac:dyDescent="0.25">
      <c r="A363" t="str">
        <f>_xll.ciqfunctions.udf.CIQ(B363,"IQ_COMPANY_NAME",A$1)</f>
        <v>Suzuki Motor Corporation</v>
      </c>
      <c r="B363" s="3" t="s">
        <v>1</v>
      </c>
      <c r="C363" s="1" t="str">
        <f>_xll.ciqfunctions.udf.CIQ($B363, "IQ_INDUSTRY",$D363,,,, "USD")</f>
        <v>Automobiles</v>
      </c>
      <c r="D363" s="2" t="str">
        <f t="shared" si="4"/>
        <v>CQ32022</v>
      </c>
      <c r="E363" s="1">
        <f>_xll.ciqfunctions.udf.CIQ($B363, "IQ_TOTAL_REV", $D363,,,, "USD")</f>
        <v>7976.8466099999996</v>
      </c>
      <c r="F363" s="1">
        <f>_xll.ciqfunctions.udf.CIQ($B363, "IQ_NI",$D363,,,,  "USD")</f>
        <v>392.73743000000002</v>
      </c>
      <c r="G363" s="1">
        <f>_xll.ciqfunctions.udf.CIQ($B363, "IQ_CASH_EQUIV", $D363,,,,  "USD")</f>
        <v>7216.4603900000002</v>
      </c>
      <c r="H363" s="1">
        <f>_xll.ciqfunctions.udf.CIQ($B363, "IQ_CASH_ST_INVEST", $D363,,,,  "USD")</f>
        <v>8335.4621100000004</v>
      </c>
      <c r="I363" s="1">
        <f>_xll.ciqfunctions.udf.CIQ($B363, "IQ_TOTAL_CA", $D363,,,,  "USD")</f>
        <v>16046.486629999999</v>
      </c>
      <c r="J363" s="1">
        <f>_xll.ciqfunctions.udf.CIQ($B363, "IQ_TOTAL_ASSETS",$D363,,,,  "USD")</f>
        <v>31676.011119999999</v>
      </c>
      <c r="K363" s="1">
        <f>_xll.ciqfunctions.udf.CIQ($B363, "IQ_TOTAL_CL", $D363,,,,  "USD")</f>
        <v>10310.74669</v>
      </c>
      <c r="L363" s="1">
        <f>_xll.ciqfunctions.udf.CIQ($B363, "IQ_TOTAL_LIAB", $D363,,,,  "USD")</f>
        <v>14318.777840000001</v>
      </c>
      <c r="M363" s="1">
        <f>_xll.ciqfunctions.udf.CIQ($B363, "IQ_PREF_EQUITY",$D363,,,,  "USD")</f>
        <v>0</v>
      </c>
      <c r="N363" s="1">
        <f>_xll.ciqfunctions.udf.CIQ($B363, "IQ_TOTAL_COMMON_EQUITY",$D363,,,,  "USD")</f>
        <v>14332.974</v>
      </c>
      <c r="O363" s="1">
        <f>_xll.ciqfunctions.udf.CIQ($B363, "IQ_APIC", $D363,,,,  "USD")</f>
        <v>991.22934999999995</v>
      </c>
      <c r="P363" s="1">
        <f>_xll.ciqfunctions.udf.CIQ($B363, "IQ_TOTAL_ASSETS", $D363,,,,  "USD")</f>
        <v>31676.011119999999</v>
      </c>
      <c r="Q363" s="1">
        <f>_xll.ciqfunctions.udf.CIQ($B363, "IQ_RE", $D363,,,,  "USD")</f>
        <v>11967.17748</v>
      </c>
      <c r="R363" s="1">
        <f>_xll.ciqfunctions.udf.CIQ($B363, "IQ_TOTAL_EQUITY", $D363,,,,  "USD")</f>
        <v>17357.23328</v>
      </c>
      <c r="S363" s="1">
        <f>_xll.ciqfunctions.udf.CIQ($B363, "IQ_TOTAL_OUTSTANDING_FILING_DATE", $D363,,,,  "USD")</f>
        <v>485.58044999999998</v>
      </c>
      <c r="T363" s="1">
        <f>_xll.ciqfunctions.udf.CIQ($B363, "IQ_TOTAL_DEBT", $D363,,,,  "USD")</f>
        <v>5142.8463099999999</v>
      </c>
      <c r="U363" s="1">
        <f>_xll.ciqfunctions.udf.CIQ($B363, "IQ_PREF_DIV_OTHER",$D363,,,,  "USD")</f>
        <v>0</v>
      </c>
      <c r="V363" s="1">
        <f>_xll.ciqfunctions.udf.CIQ($B363, "IQ_COGS",$D363,,,,  "USD")</f>
        <v>5969.4513299999999</v>
      </c>
      <c r="W363" s="1">
        <f>_xll.ciqfunctions.udf.CIQ($B363, "IQ_AP",$D363,,,,  "USD")</f>
        <v>2573.6866599999998</v>
      </c>
      <c r="X363" s="1">
        <f>_xll.ciqfunctions.udf.CIQ($B363, "IQ_AR", $D363,,,,  "USD")</f>
        <v>3158.6666500000001</v>
      </c>
      <c r="Y363" s="1">
        <f>_xll.ciqfunctions.udf.CIQ($B363, "IQ_INVENTORY", $D363,,,,  "USD")</f>
        <v>3044.0744599999998</v>
      </c>
      <c r="Z363">
        <f>_xll.ciqfunctions.udf.CIQ($B363, "IQ_SGA", $D363,,,,  "USD")</f>
        <v>1386.53784</v>
      </c>
      <c r="AA363">
        <f>_xll.ciqfunctions.udf.CIQ($B363, "IQ_TOTAL_REV_1YR_ANN_GROWTH", $D363,,,,  "USD")</f>
        <v>39.349800000000002</v>
      </c>
      <c r="AB363">
        <f>_xll.ciqfunctions.udf.CIQ($B363, "IQ_DA", $D363,,,,  "USD")</f>
        <v>0</v>
      </c>
      <c r="AC363">
        <f>_xll.ciqfunctions.udf.CIQ($B363, "IQ_NET_INTEREST_EXP",$D363,,,,  "USD")</f>
        <v>34.764699999999998</v>
      </c>
      <c r="AD363">
        <f>_xll.ciqfunctions.udf.CIQ($B363, "IQ_NET_WORKING_CAP",$D363,,,,  "USD")</f>
        <v>-366.05914999999999</v>
      </c>
      <c r="AE363">
        <f>_xll.ciqfunctions.udf.CIQ($B363, "IQ_CAPEX",$D363,,,,  "USD")</f>
        <v>-366.04532999999998</v>
      </c>
      <c r="AF363" s="1" t="str">
        <f>_xll.ciqfunctions.udf.CIQ($B363, "IQ_CEO_NAME", $D363,,,,  "USD")</f>
        <v>Suzuki, Toshihiro</v>
      </c>
      <c r="AG363">
        <f>_xll.ciqfunctions.udf.CIQ($B363, "IQ_INC_TAX",$D363,,,,  "USD")</f>
        <v>228.93557000000001</v>
      </c>
      <c r="AH363">
        <f>_xll.ciqfunctions.udf.CIQ($B363, "IQ_EFFECT_TAX_RATE",$D363,,,,  "USD")</f>
        <v>32.279800000000002</v>
      </c>
    </row>
    <row r="364" spans="1:34" x14ac:dyDescent="0.25">
      <c r="A364" t="str">
        <f>_xll.ciqfunctions.udf.CIQ(B364,"IQ_COMPANY_NAME",A$1)</f>
        <v>Suzuki Motor Corporation</v>
      </c>
      <c r="B364" s="3" t="s">
        <v>1</v>
      </c>
      <c r="C364" s="1" t="str">
        <f>_xll.ciqfunctions.udf.CIQ($B364, "IQ_INDUSTRY",$D364,,,, "USD")</f>
        <v>Automobiles</v>
      </c>
      <c r="D364" s="2" t="str">
        <f t="shared" si="4"/>
        <v>CQ22022</v>
      </c>
      <c r="E364" s="1">
        <f>_xll.ciqfunctions.udf.CIQ($B364, "IQ_TOTAL_REV", $D364,,,, "USD")</f>
        <v>7825.1377400000001</v>
      </c>
      <c r="F364" s="1">
        <f>_xll.ciqfunctions.udf.CIQ($B364, "IQ_NI",$D364,,,,  "USD")</f>
        <v>428.89836000000003</v>
      </c>
      <c r="G364" s="1">
        <f>_xll.ciqfunctions.udf.CIQ($B364, "IQ_CASH_EQUIV", $D364,,,,  "USD")</f>
        <v>7628.2726400000001</v>
      </c>
      <c r="H364" s="1">
        <f>_xll.ciqfunctions.udf.CIQ($B364, "IQ_CASH_ST_INVEST", $D364,,,,  "USD")</f>
        <v>8458.4220000000005</v>
      </c>
      <c r="I364" s="1">
        <f>_xll.ciqfunctions.udf.CIQ($B364, "IQ_TOTAL_CA", $D364,,,,  "USD")</f>
        <v>15906.97575</v>
      </c>
      <c r="J364" s="1">
        <f>_xll.ciqfunctions.udf.CIQ($B364, "IQ_TOTAL_ASSETS",$D364,,,,  "USD")</f>
        <v>32306.187849999998</v>
      </c>
      <c r="K364" s="1">
        <f>_xll.ciqfunctions.udf.CIQ($B364, "IQ_TOTAL_CL", $D364,,,,  "USD")</f>
        <v>10349.19389</v>
      </c>
      <c r="L364" s="1">
        <f>_xll.ciqfunctions.udf.CIQ($B364, "IQ_TOTAL_LIAB", $D364,,,,  "USD")</f>
        <v>14586.289940000001</v>
      </c>
      <c r="M364" s="1">
        <f>_xll.ciqfunctions.udf.CIQ($B364, "IQ_PREF_EQUITY",$D364,,,,  "USD")</f>
        <v>0</v>
      </c>
      <c r="N364" s="1">
        <f>_xll.ciqfunctions.udf.CIQ($B364, "IQ_TOTAL_COMMON_EQUITY",$D364,,,,  "USD")</f>
        <v>14623.51122</v>
      </c>
      <c r="O364" s="1">
        <f>_xll.ciqfunctions.udf.CIQ($B364, "IQ_APIC", $D364,,,,  "USD")</f>
        <v>1055.01505</v>
      </c>
      <c r="P364" s="1">
        <f>_xll.ciqfunctions.udf.CIQ($B364, "IQ_TOTAL_ASSETS", $D364,,,,  "USD")</f>
        <v>32306.187849999998</v>
      </c>
      <c r="Q364" s="1">
        <f>_xll.ciqfunctions.udf.CIQ($B364, "IQ_RE", $D364,,,,  "USD")</f>
        <v>12323.724700000001</v>
      </c>
      <c r="R364" s="1">
        <f>_xll.ciqfunctions.udf.CIQ($B364, "IQ_TOTAL_EQUITY", $D364,,,,  "USD")</f>
        <v>17719.89791</v>
      </c>
      <c r="S364" s="1">
        <f>_xll.ciqfunctions.udf.CIQ($B364, "IQ_TOTAL_OUTSTANDING_FILING_DATE", $D364,,,,  "USD")</f>
        <v>485.64616000000001</v>
      </c>
      <c r="T364" s="1">
        <f>_xll.ciqfunctions.udf.CIQ($B364, "IQ_TOTAL_DEBT", $D364,,,,  "USD")</f>
        <v>5394.5321800000002</v>
      </c>
      <c r="U364" s="1">
        <f>_xll.ciqfunctions.udf.CIQ($B364, "IQ_PREF_DIV_OTHER",$D364,,,,  "USD")</f>
        <v>0</v>
      </c>
      <c r="V364" s="1">
        <f>_xll.ciqfunctions.udf.CIQ($B364, "IQ_COGS",$D364,,,,  "USD")</f>
        <v>5921.3258900000001</v>
      </c>
      <c r="W364" s="1">
        <f>_xll.ciqfunctions.udf.CIQ($B364, "IQ_AP",$D364,,,,  "USD")</f>
        <v>2435.94076</v>
      </c>
      <c r="X364" s="1">
        <f>_xll.ciqfunctions.udf.CIQ($B364, "IQ_AR", $D364,,,,  "USD")</f>
        <v>3152.4540999999999</v>
      </c>
      <c r="Y364" s="1">
        <f>_xll.ciqfunctions.udf.CIQ($B364, "IQ_INVENTORY", $D364,,,,  "USD")</f>
        <v>2817.67598</v>
      </c>
      <c r="Z364">
        <f>_xll.ciqfunctions.udf.CIQ($B364, "IQ_SGA", $D364,,,,  "USD")</f>
        <v>1355.47866</v>
      </c>
      <c r="AA364">
        <f>_xll.ciqfunctions.udf.CIQ($B364, "IQ_TOTAL_REV_1YR_ANN_GROWTH", $D364,,,,  "USD")</f>
        <v>25.789000000000001</v>
      </c>
      <c r="AB364">
        <f>_xll.ciqfunctions.udf.CIQ($B364, "IQ_DA", $D364,,,,  "USD")</f>
        <v>0</v>
      </c>
      <c r="AC364">
        <f>_xll.ciqfunctions.udf.CIQ($B364, "IQ_NET_INTEREST_EXP",$D364,,,,  "USD")</f>
        <v>82.920010000000005</v>
      </c>
      <c r="AD364">
        <f>_xll.ciqfunctions.udf.CIQ($B364, "IQ_NET_WORKING_CAP",$D364,,,,  "USD")</f>
        <v>-611.4357</v>
      </c>
      <c r="AE364">
        <f>_xll.ciqfunctions.udf.CIQ($B364, "IQ_CAPEX",$D364,,,,  "USD")</f>
        <v>-537.43466999999998</v>
      </c>
      <c r="AF364" s="1" t="str">
        <f>_xll.ciqfunctions.udf.CIQ($B364, "IQ_CEO_NAME", $D364,,,,  "USD")</f>
        <v>Suzuki, Toshihiro</v>
      </c>
      <c r="AG364">
        <f>_xll.ciqfunctions.udf.CIQ($B364, "IQ_INC_TAX",$D364,,,,  "USD")</f>
        <v>164.97166000000001</v>
      </c>
      <c r="AH364">
        <f>_xll.ciqfunctions.udf.CIQ($B364, "IQ_EFFECT_TAX_RATE",$D364,,,,  "USD")</f>
        <v>24.936499999999999</v>
      </c>
    </row>
    <row r="365" spans="1:34" x14ac:dyDescent="0.25">
      <c r="A365" t="str">
        <f>_xll.ciqfunctions.udf.CIQ(B365,"IQ_COMPANY_NAME",A$1)</f>
        <v>Suzuki Motor Corporation</v>
      </c>
      <c r="B365" s="3" t="s">
        <v>1</v>
      </c>
      <c r="C365" s="1" t="str">
        <f>_xll.ciqfunctions.udf.CIQ($B365, "IQ_INDUSTRY",$D365,,,, "USD")</f>
        <v>Automobiles</v>
      </c>
      <c r="D365" s="2" t="str">
        <f t="shared" si="4"/>
        <v>CQ12022</v>
      </c>
      <c r="E365" s="1">
        <f>_xll.ciqfunctions.udf.CIQ($B365, "IQ_TOTAL_REV", $D365,,,, "USD")</f>
        <v>8185.9281899999996</v>
      </c>
      <c r="F365" s="1">
        <f>_xll.ciqfunctions.udf.CIQ($B365, "IQ_NI",$D365,,,,  "USD")</f>
        <v>202.24154999999999</v>
      </c>
      <c r="G365" s="1">
        <f>_xll.ciqfunctions.udf.CIQ($B365, "IQ_CASH_EQUIV", $D365,,,,  "USD")</f>
        <v>7941.0626700000003</v>
      </c>
      <c r="H365" s="1">
        <f>_xll.ciqfunctions.udf.CIQ($B365, "IQ_CASH_ST_INVEST", $D365,,,,  "USD")</f>
        <v>8948.3094000000001</v>
      </c>
      <c r="I365" s="1">
        <f>_xll.ciqfunctions.udf.CIQ($B365, "IQ_TOTAL_CA", $D365,,,,  "USD")</f>
        <v>16891.63668</v>
      </c>
      <c r="J365" s="1">
        <f>_xll.ciqfunctions.udf.CIQ($B365, "IQ_TOTAL_ASSETS",$D365,,,,  "USD")</f>
        <v>34217.377469999999</v>
      </c>
      <c r="K365" s="1">
        <f>_xll.ciqfunctions.udf.CIQ($B365, "IQ_TOTAL_CL", $D365,,,,  "USD")</f>
        <v>10347.32451</v>
      </c>
      <c r="L365" s="1">
        <f>_xll.ciqfunctions.udf.CIQ($B365, "IQ_TOTAL_LIAB", $D365,,,,  "USD")</f>
        <v>15576.2143</v>
      </c>
      <c r="M365" s="1">
        <f>_xll.ciqfunctions.udf.CIQ($B365, "IQ_PREF_EQUITY",$D365,,,,  "USD")</f>
        <v>0</v>
      </c>
      <c r="N365" s="1">
        <f>_xll.ciqfunctions.udf.CIQ($B365, "IQ_TOTAL_COMMON_EQUITY",$D365,,,,  "USD")</f>
        <v>15467.397989999999</v>
      </c>
      <c r="O365" s="1">
        <f>_xll.ciqfunctions.udf.CIQ($B365, "IQ_APIC", $D365,,,,  "USD")</f>
        <v>1180.63311</v>
      </c>
      <c r="P365" s="1">
        <f>_xll.ciqfunctions.udf.CIQ($B365, "IQ_TOTAL_ASSETS", $D365,,,,  "USD")</f>
        <v>34217.377469999999</v>
      </c>
      <c r="Q365" s="1">
        <f>_xll.ciqfunctions.udf.CIQ($B365, "IQ_RE", $D365,,,,  "USD")</f>
        <v>13494.787340000001</v>
      </c>
      <c r="R365" s="1">
        <f>_xll.ciqfunctions.udf.CIQ($B365, "IQ_TOTAL_EQUITY", $D365,,,,  "USD")</f>
        <v>18641.16317</v>
      </c>
      <c r="S365" s="1">
        <f>_xll.ciqfunctions.udf.CIQ($B365, "IQ_TOTAL_OUTSTANDING_FILING_DATE", $D365,,,,  "USD")</f>
        <v>485.62223999999998</v>
      </c>
      <c r="T365" s="1">
        <f>_xll.ciqfunctions.udf.CIQ($B365, "IQ_TOTAL_DEBT", $D365,,,,  "USD")</f>
        <v>5551.6412399999999</v>
      </c>
      <c r="U365" s="1">
        <f>_xll.ciqfunctions.udf.CIQ($B365, "IQ_PREF_DIV_OTHER",$D365,,,,  "USD")</f>
        <v>0</v>
      </c>
      <c r="V365" s="1">
        <f>_xll.ciqfunctions.udf.CIQ($B365, "IQ_COGS",$D365,,,,  "USD")</f>
        <v>6296.0209100000002</v>
      </c>
      <c r="W365" s="1">
        <f>_xll.ciqfunctions.udf.CIQ($B365, "IQ_AP",$D365,,,,  "USD")</f>
        <v>2492.1768299999999</v>
      </c>
      <c r="X365" s="1">
        <f>_xll.ciqfunctions.udf.CIQ($B365, "IQ_AR", $D365,,,,  "USD")</f>
        <v>3518.0839099999998</v>
      </c>
      <c r="Y365" s="1">
        <f>_xll.ciqfunctions.udf.CIQ($B365, "IQ_INVENTORY", $D365,,,,  "USD")</f>
        <v>3042.3769400000001</v>
      </c>
      <c r="Z365">
        <f>_xll.ciqfunctions.udf.CIQ($B365, "IQ_SGA", $D365,,,,  "USD")</f>
        <v>36.011330000000001</v>
      </c>
      <c r="AA365">
        <f>_xll.ciqfunctions.udf.CIQ($B365, "IQ_TOTAL_REV_1YR_ANN_GROWTH", $D365,,,,  "USD")</f>
        <v>-0.86040000000000005</v>
      </c>
      <c r="AB365">
        <f>_xll.ciqfunctions.udf.CIQ($B365, "IQ_DA", $D365,,,,  "USD")</f>
        <v>0</v>
      </c>
      <c r="AC365">
        <f>_xll.ciqfunctions.udf.CIQ($B365, "IQ_NET_INTEREST_EXP",$D365,,,,  "USD")</f>
        <v>23.123670000000001</v>
      </c>
      <c r="AD365">
        <f>_xll.ciqfunctions.udf.CIQ($B365, "IQ_NET_WORKING_CAP",$D365,,,,  "USD")</f>
        <v>-832.56749000000002</v>
      </c>
      <c r="AE365">
        <f>_xll.ciqfunctions.udf.CIQ($B365, "IQ_CAPEX",$D365,,,,  "USD")</f>
        <v>-484.57598999999999</v>
      </c>
      <c r="AF365" s="1" t="str">
        <f>_xll.ciqfunctions.udf.CIQ($B365, "IQ_CEO_NAME", $D365,,,,  "USD")</f>
        <v>Suzuki, Toshihiro</v>
      </c>
      <c r="AG365">
        <f>_xll.ciqfunctions.udf.CIQ($B365, "IQ_INC_TAX",$D365,,,,  "USD")</f>
        <v>243.24323999999999</v>
      </c>
      <c r="AH365">
        <f>_xll.ciqfunctions.udf.CIQ($B365, "IQ_EFFECT_TAX_RATE",$D365,,,,  "USD")</f>
        <v>47.977699999999999</v>
      </c>
    </row>
    <row r="366" spans="1:34" x14ac:dyDescent="0.25">
      <c r="A366" t="str">
        <f>_xll.ciqfunctions.udf.CIQ(B366,"IQ_COMPANY_NAME",A$1)</f>
        <v>Suzuki Motor Corporation</v>
      </c>
      <c r="B366" s="3" t="s">
        <v>1</v>
      </c>
      <c r="C366" s="1" t="str">
        <f>_xll.ciqfunctions.udf.CIQ($B366, "IQ_INDUSTRY",$D366,,,, "USD")</f>
        <v>Automobiles</v>
      </c>
      <c r="D366" s="2" t="str">
        <f t="shared" si="4"/>
        <v>CQ42021</v>
      </c>
      <c r="E366" s="1">
        <f>_xll.ciqfunctions.udf.CIQ($B366, "IQ_TOTAL_REV", $D366,,,, "USD")</f>
        <v>7823.1688100000001</v>
      </c>
      <c r="F366" s="1">
        <f>_xll.ciqfunctions.udf.CIQ($B366, "IQ_NI",$D366,,,,  "USD")</f>
        <v>306.24121000000002</v>
      </c>
      <c r="G366" s="1">
        <f>_xll.ciqfunctions.udf.CIQ($B366, "IQ_CASH_EQUIV", $D366,,,,  "USD")</f>
        <v>8772.8900300000005</v>
      </c>
      <c r="H366" s="1">
        <f>_xll.ciqfunctions.udf.CIQ($B366, "IQ_CASH_ST_INVEST", $D366,,,,  "USD")</f>
        <v>9646.8934100000006</v>
      </c>
      <c r="I366" s="1">
        <f>_xll.ciqfunctions.udf.CIQ($B366, "IQ_TOTAL_CA", $D366,,,,  "USD")</f>
        <v>17342.424080000001</v>
      </c>
      <c r="J366" s="1">
        <f>_xll.ciqfunctions.udf.CIQ($B366, "IQ_TOTAL_ASSETS",$D366,,,,  "USD")</f>
        <v>34682.016770000002</v>
      </c>
      <c r="K366" s="1">
        <f>_xll.ciqfunctions.udf.CIQ($B366, "IQ_TOTAL_CL", $D366,,,,  "USD")</f>
        <v>11018.134889999999</v>
      </c>
      <c r="L366" s="1">
        <f>_xll.ciqfunctions.udf.CIQ($B366, "IQ_TOTAL_LIAB", $D366,,,,  "USD")</f>
        <v>16022.017250000001</v>
      </c>
      <c r="M366" s="1">
        <f>_xll.ciqfunctions.udf.CIQ($B366, "IQ_PREF_EQUITY",$D366,,,,  "USD")</f>
        <v>0</v>
      </c>
      <c r="N366" s="1">
        <f>_xll.ciqfunctions.udf.CIQ($B366, "IQ_TOTAL_COMMON_EQUITY",$D366,,,,  "USD")</f>
        <v>15559.00764</v>
      </c>
      <c r="O366" s="1">
        <f>_xll.ciqfunctions.udf.CIQ($B366, "IQ_APIC", $D366,,,,  "USD")</f>
        <v>1245.16668</v>
      </c>
      <c r="P366" s="1">
        <f>_xll.ciqfunctions.udf.CIQ($B366, "IQ_TOTAL_ASSETS", $D366,,,,  "USD")</f>
        <v>34682.016770000002</v>
      </c>
      <c r="Q366" s="1">
        <f>_xll.ciqfunctions.udf.CIQ($B366, "IQ_RE", $D366,,,,  "USD")</f>
        <v>14019.420340000001</v>
      </c>
      <c r="R366" s="1">
        <f>_xll.ciqfunctions.udf.CIQ($B366, "IQ_TOTAL_EQUITY", $D366,,,,  "USD")</f>
        <v>18659.999520000001</v>
      </c>
      <c r="S366" s="1">
        <f>_xll.ciqfunctions.udf.CIQ($B366, "IQ_TOTAL_OUTSTANDING_FILING_DATE", $D366,,,,  "USD")</f>
        <v>485.62275</v>
      </c>
      <c r="T366" s="1">
        <f>_xll.ciqfunctions.udf.CIQ($B366, "IQ_TOTAL_DEBT", $D366,,,,  "USD")</f>
        <v>6366.6383699999997</v>
      </c>
      <c r="U366" s="1">
        <f>_xll.ciqfunctions.udf.CIQ($B366, "IQ_PREF_DIV_OTHER",$D366,,,,  "USD")</f>
        <v>0</v>
      </c>
      <c r="V366" s="1">
        <f>_xll.ciqfunctions.udf.CIQ($B366, "IQ_COGS",$D366,,,,  "USD")</f>
        <v>5954.4547199999997</v>
      </c>
      <c r="W366" s="1">
        <f>_xll.ciqfunctions.udf.CIQ($B366, "IQ_AP",$D366,,,,  "USD")</f>
        <v>2574.6322100000002</v>
      </c>
      <c r="X366" s="1">
        <f>_xll.ciqfunctions.udf.CIQ($B366, "IQ_AR", $D366,,,,  "USD")</f>
        <v>3394.83059</v>
      </c>
      <c r="Y366" s="1">
        <f>_xll.ciqfunctions.udf.CIQ($B366, "IQ_INVENTORY", $D366,,,,  "USD")</f>
        <v>2892.4595199999999</v>
      </c>
      <c r="Z366">
        <f>_xll.ciqfunctions.udf.CIQ($B366, "IQ_SGA", $D366,,,,  "USD")</f>
        <v>1455.75746</v>
      </c>
      <c r="AA366">
        <f>_xll.ciqfunctions.udf.CIQ($B366, "IQ_TOTAL_REV_1YR_ANN_GROWTH", $D366,,,,  "USD")</f>
        <v>-0.50170000000000003</v>
      </c>
      <c r="AB366">
        <f>_xll.ciqfunctions.udf.CIQ($B366, "IQ_DA", $D366,,,,  "USD")</f>
        <v>0</v>
      </c>
      <c r="AC366">
        <f>_xll.ciqfunctions.udf.CIQ($B366, "IQ_NET_INTEREST_EXP",$D366,,,,  "USD")</f>
        <v>35.470480000000002</v>
      </c>
      <c r="AD366">
        <f>_xll.ciqfunctions.udf.CIQ($B366, "IQ_NET_WORKING_CAP",$D366,,,,  "USD")</f>
        <v>-690.44104000000004</v>
      </c>
      <c r="AE366">
        <f>_xll.ciqfunctions.udf.CIQ($B366, "IQ_CAPEX",$D366,,,,  "USD")</f>
        <v>-421.06864000000002</v>
      </c>
      <c r="AF366" s="1" t="str">
        <f>_xll.ciqfunctions.udf.CIQ($B366, "IQ_CEO_NAME", $D366,,,,  "USD")</f>
        <v>Suzuki, Toshihiro</v>
      </c>
      <c r="AG366">
        <f>_xll.ciqfunctions.udf.CIQ($B366, "IQ_INC_TAX",$D366,,,,  "USD")</f>
        <v>123.53003</v>
      </c>
      <c r="AH366">
        <f>_xll.ciqfunctions.udf.CIQ($B366, "IQ_EFFECT_TAX_RATE",$D366,,,,  "USD")</f>
        <v>25.481400000000001</v>
      </c>
    </row>
    <row r="367" spans="1:34" x14ac:dyDescent="0.25">
      <c r="A367" t="str">
        <f>_xll.ciqfunctions.udf.CIQ(B367,"IQ_COMPANY_NAME",A$1)</f>
        <v>Suzuki Motor Corporation</v>
      </c>
      <c r="B367" s="3" t="s">
        <v>1</v>
      </c>
      <c r="C367" s="1" t="str">
        <f>_xll.ciqfunctions.udf.CIQ($B367, "IQ_INDUSTRY",$D367,,,, "USD")</f>
        <v>Automobiles</v>
      </c>
      <c r="D367" s="2" t="str">
        <f t="shared" si="4"/>
        <v>CQ32021</v>
      </c>
      <c r="E367" s="1">
        <f>_xll.ciqfunctions.udf.CIQ($B367, "IQ_TOTAL_REV", $D367,,,, "USD")</f>
        <v>7425.26163</v>
      </c>
      <c r="F367" s="1">
        <f>_xll.ciqfunctions.udf.CIQ($B367, "IQ_NI",$D367,,,,  "USD")</f>
        <v>141.41631000000001</v>
      </c>
      <c r="G367" s="1">
        <f>_xll.ciqfunctions.udf.CIQ($B367, "IQ_CASH_EQUIV", $D367,,,,  "USD")</f>
        <v>9526.3167200000007</v>
      </c>
      <c r="H367" s="1">
        <f>_xll.ciqfunctions.udf.CIQ($B367, "IQ_CASH_ST_INVEST", $D367,,,,  "USD")</f>
        <v>10241.70896</v>
      </c>
      <c r="I367" s="1">
        <f>_xll.ciqfunctions.udf.CIQ($B367, "IQ_TOTAL_CA", $D367,,,,  "USD")</f>
        <v>18079.34965</v>
      </c>
      <c r="J367" s="1">
        <f>_xll.ciqfunctions.udf.CIQ($B367, "IQ_TOTAL_ASSETS",$D367,,,,  "USD")</f>
        <v>35475.949189999999</v>
      </c>
      <c r="K367" s="1">
        <f>_xll.ciqfunctions.udf.CIQ($B367, "IQ_TOTAL_CL", $D367,,,,  "USD")</f>
        <v>11666.917100000001</v>
      </c>
      <c r="L367" s="1">
        <f>_xll.ciqfunctions.udf.CIQ($B367, "IQ_TOTAL_LIAB", $D367,,,,  "USD")</f>
        <v>16791.460739999999</v>
      </c>
      <c r="M367" s="1">
        <f>_xll.ciqfunctions.udf.CIQ($B367, "IQ_PREF_EQUITY",$D367,,,,  "USD")</f>
        <v>0</v>
      </c>
      <c r="N367" s="1">
        <f>_xll.ciqfunctions.udf.CIQ($B367, "IQ_TOTAL_COMMON_EQUITY",$D367,,,,  "USD")</f>
        <v>15647.45356</v>
      </c>
      <c r="O367" s="1">
        <f>_xll.ciqfunctions.udf.CIQ($B367, "IQ_APIC", $D367,,,,  "USD")</f>
        <v>1285.2979800000001</v>
      </c>
      <c r="P367" s="1">
        <f>_xll.ciqfunctions.udf.CIQ($B367, "IQ_TOTAL_ASSETS", $D367,,,,  "USD")</f>
        <v>35475.949189999999</v>
      </c>
      <c r="Q367" s="1">
        <f>_xll.ciqfunctions.udf.CIQ($B367, "IQ_RE", $D367,,,,  "USD")</f>
        <v>14351.09258</v>
      </c>
      <c r="R367" s="1">
        <f>_xll.ciqfunctions.udf.CIQ($B367, "IQ_TOTAL_EQUITY", $D367,,,,  "USD")</f>
        <v>18684.488450000001</v>
      </c>
      <c r="S367" s="1">
        <f>_xll.ciqfunctions.udf.CIQ($B367, "IQ_TOTAL_OUTSTANDING_FILING_DATE", $D367,,,,  "USD")</f>
        <v>485.62333999999998</v>
      </c>
      <c r="T367" s="1">
        <f>_xll.ciqfunctions.udf.CIQ($B367, "IQ_TOTAL_DEBT", $D367,,,,  "USD")</f>
        <v>6610.5265499999996</v>
      </c>
      <c r="U367" s="1">
        <f>_xll.ciqfunctions.udf.CIQ($B367, "IQ_PREF_DIV_OTHER",$D367,,,,  "USD")</f>
        <v>0</v>
      </c>
      <c r="V367" s="1">
        <f>_xll.ciqfunctions.udf.CIQ($B367, "IQ_COGS",$D367,,,,  "USD")</f>
        <v>5671.6599699999997</v>
      </c>
      <c r="W367" s="1">
        <f>_xll.ciqfunctions.udf.CIQ($B367, "IQ_AP",$D367,,,,  "USD")</f>
        <v>2716.8534500000001</v>
      </c>
      <c r="X367" s="1">
        <f>_xll.ciqfunctions.udf.CIQ($B367, "IQ_AR", $D367,,,,  "USD")</f>
        <v>3419.64068</v>
      </c>
      <c r="Y367" s="1">
        <f>_xll.ciqfunctions.udf.CIQ($B367, "IQ_INVENTORY", $D367,,,,  "USD")</f>
        <v>2923.64365</v>
      </c>
      <c r="Z367">
        <f>_xll.ciqfunctions.udf.CIQ($B367, "IQ_SGA", $D367,,,,  "USD")</f>
        <v>1353.36142</v>
      </c>
      <c r="AA367">
        <f>_xll.ciqfunctions.udf.CIQ($B367, "IQ_TOTAL_REV_1YR_ANN_GROWTH", $D367,,,,  "USD")</f>
        <v>-1.9822</v>
      </c>
      <c r="AB367">
        <f>_xll.ciqfunctions.udf.CIQ($B367, "IQ_DA", $D367,,,,  "USD")</f>
        <v>0</v>
      </c>
      <c r="AC367">
        <f>_xll.ciqfunctions.udf.CIQ($B367, "IQ_NET_INTEREST_EXP",$D367,,,,  "USD")</f>
        <v>30.90288</v>
      </c>
      <c r="AD367">
        <f>_xll.ciqfunctions.udf.CIQ($B367, "IQ_NET_WORKING_CAP",$D367,,,,  "USD")</f>
        <v>-1045.95532</v>
      </c>
      <c r="AE367">
        <f>_xll.ciqfunctions.udf.CIQ($B367, "IQ_CAPEX",$D367,,,,  "USD")</f>
        <v>-362.86453</v>
      </c>
      <c r="AF367" s="1" t="str">
        <f>_xll.ciqfunctions.udf.CIQ($B367, "IQ_CEO_NAME", $D367,,,,  "USD")</f>
        <v>Suzuki, Toshihiro</v>
      </c>
      <c r="AG367">
        <f>_xll.ciqfunctions.udf.CIQ($B367, "IQ_INC_TAX",$D367,,,,  "USD")</f>
        <v>90.557000000000002</v>
      </c>
      <c r="AH367">
        <f>_xll.ciqfunctions.udf.CIQ($B367, "IQ_EFFECT_TAX_RATE",$D367,,,,  "USD")</f>
        <v>36.004199999999997</v>
      </c>
    </row>
    <row r="368" spans="1:34" x14ac:dyDescent="0.25">
      <c r="A368" t="str">
        <f>_xll.ciqfunctions.udf.CIQ(B368,"IQ_COMPANY_NAME",A$1)</f>
        <v>Suzuki Motor Corporation</v>
      </c>
      <c r="B368" s="3" t="s">
        <v>1</v>
      </c>
      <c r="C368" s="1" t="str">
        <f>_xll.ciqfunctions.udf.CIQ($B368, "IQ_INDUSTRY",$D368,,,, "USD")</f>
        <v>Automobiles</v>
      </c>
      <c r="D368" s="2" t="str">
        <f t="shared" si="4"/>
        <v>CQ22021</v>
      </c>
      <c r="E368" s="1">
        <f>_xll.ciqfunctions.udf.CIQ($B368, "IQ_TOTAL_REV", $D368,,,, "USD")</f>
        <v>7617.4125000000004</v>
      </c>
      <c r="F368" s="1">
        <f>_xll.ciqfunctions.udf.CIQ($B368, "IQ_NI",$D368,,,,  "USD")</f>
        <v>763.69663000000003</v>
      </c>
      <c r="G368" s="1">
        <f>_xll.ciqfunctions.udf.CIQ($B368, "IQ_CASH_EQUIV", $D368,,,,  "USD")</f>
        <v>9499.2607599999992</v>
      </c>
      <c r="H368" s="1">
        <f>_xll.ciqfunctions.udf.CIQ($B368, "IQ_CASH_ST_INVEST", $D368,,,,  "USD")</f>
        <v>11311.391250000001</v>
      </c>
      <c r="I368" s="1">
        <f>_xll.ciqfunctions.udf.CIQ($B368, "IQ_TOTAL_CA", $D368,,,,  "USD")</f>
        <v>19631.478169999998</v>
      </c>
      <c r="J368" s="1">
        <f>_xll.ciqfunctions.udf.CIQ($B368, "IQ_TOTAL_ASSETS",$D368,,,,  "USD")</f>
        <v>36090.10828</v>
      </c>
      <c r="K368" s="1">
        <f>_xll.ciqfunctions.udf.CIQ($B368, "IQ_TOTAL_CL", $D368,,,,  "USD")</f>
        <v>12605.70709</v>
      </c>
      <c r="L368" s="1">
        <f>_xll.ciqfunctions.udf.CIQ($B368, "IQ_TOTAL_LIAB", $D368,,,,  "USD")</f>
        <v>17505.279790000001</v>
      </c>
      <c r="M368" s="1">
        <f>_xll.ciqfunctions.udf.CIQ($B368, "IQ_PREF_EQUITY",$D368,,,,  "USD")</f>
        <v>0</v>
      </c>
      <c r="N368" s="1">
        <f>_xll.ciqfunctions.udf.CIQ($B368, "IQ_TOTAL_COMMON_EQUITY",$D368,,,,  "USD")</f>
        <v>15535.53866</v>
      </c>
      <c r="O368" s="1">
        <f>_xll.ciqfunctions.udf.CIQ($B368, "IQ_APIC", $D368,,,,  "USD")</f>
        <v>1291.3692599999999</v>
      </c>
      <c r="P368" s="1">
        <f>_xll.ciqfunctions.udf.CIQ($B368, "IQ_TOTAL_ASSETS", $D368,,,,  "USD")</f>
        <v>36090.10828</v>
      </c>
      <c r="Q368" s="1">
        <f>_xll.ciqfunctions.udf.CIQ($B368, "IQ_RE", $D368,,,,  "USD")</f>
        <v>14282.276739999999</v>
      </c>
      <c r="R368" s="1">
        <f>_xll.ciqfunctions.udf.CIQ($B368, "IQ_TOTAL_EQUITY", $D368,,,,  "USD")</f>
        <v>18584.82848</v>
      </c>
      <c r="S368" s="1">
        <f>_xll.ciqfunctions.udf.CIQ($B368, "IQ_TOTAL_OUTSTANDING_FILING_DATE", $D368,,,,  "USD")</f>
        <v>485.62398000000002</v>
      </c>
      <c r="T368" s="1">
        <f>_xll.ciqfunctions.udf.CIQ($B368, "IQ_TOTAL_DEBT", $D368,,,,  "USD")</f>
        <v>6883.7493899999999</v>
      </c>
      <c r="U368" s="1">
        <f>_xll.ciqfunctions.udf.CIQ($B368, "IQ_PREF_DIV_OTHER",$D368,,,,  "USD")</f>
        <v>0</v>
      </c>
      <c r="V368" s="1">
        <f>_xll.ciqfunctions.udf.CIQ($B368, "IQ_COGS",$D368,,,,  "USD")</f>
        <v>5669.4958999999999</v>
      </c>
      <c r="W368" s="1">
        <f>_xll.ciqfunctions.udf.CIQ($B368, "IQ_AP",$D368,,,,  "USD")</f>
        <v>3159.3136100000002</v>
      </c>
      <c r="X368" s="1">
        <f>_xll.ciqfunctions.udf.CIQ($B368, "IQ_AR", $D368,,,,  "USD")</f>
        <v>3777.4202100000002</v>
      </c>
      <c r="Y368" s="1">
        <f>_xll.ciqfunctions.udf.CIQ($B368, "IQ_INVENTORY", $D368,,,,  "USD")</f>
        <v>3051.56059</v>
      </c>
      <c r="Z368">
        <f>_xll.ciqfunctions.udf.CIQ($B368, "IQ_SGA", $D368,,,,  "USD")</f>
        <v>1457.09878</v>
      </c>
      <c r="AA368">
        <f>_xll.ciqfunctions.udf.CIQ($B368, "IQ_TOTAL_REV_1YR_ANN_GROWTH", $D368,,,,  "USD")</f>
        <v>98.783299999999997</v>
      </c>
      <c r="AB368">
        <f>_xll.ciqfunctions.udf.CIQ($B368, "IQ_DA", $D368,,,,  "USD")</f>
        <v>0</v>
      </c>
      <c r="AC368">
        <f>_xll.ciqfunctions.udf.CIQ($B368, "IQ_NET_INTEREST_EXP",$D368,,,,  "USD")</f>
        <v>494.37714999999997</v>
      </c>
      <c r="AD368">
        <f>_xll.ciqfunctions.udf.CIQ($B368, "IQ_NET_WORKING_CAP",$D368,,,,  "USD")</f>
        <v>-990.16900999999996</v>
      </c>
      <c r="AE368">
        <f>_xll.ciqfunctions.udf.CIQ($B368, "IQ_CAPEX",$D368,,,,  "USD")</f>
        <v>-384.51555999999999</v>
      </c>
      <c r="AF368" s="1" t="str">
        <f>_xll.ciqfunctions.udf.CIQ($B368, "IQ_CEO_NAME", $D368,,,,  "USD")</f>
        <v>Suzuki, Toshihiro</v>
      </c>
      <c r="AG368">
        <f>_xll.ciqfunctions.udf.CIQ($B368, "IQ_INC_TAX",$D368,,,,  "USD")</f>
        <v>186.14834999999999</v>
      </c>
      <c r="AH368">
        <f>_xll.ciqfunctions.udf.CIQ($B368, "IQ_EFFECT_TAX_RATE",$D368,,,,  "USD")</f>
        <v>16.033999999999999</v>
      </c>
    </row>
    <row r="369" spans="1:34" x14ac:dyDescent="0.25">
      <c r="A369" t="str">
        <f>_xll.ciqfunctions.udf.CIQ(B369,"IQ_COMPANY_NAME",A$1)</f>
        <v>Suzuki Motor Corporation</v>
      </c>
      <c r="B369" s="3" t="s">
        <v>1</v>
      </c>
      <c r="C369" s="1" t="str">
        <f>_xll.ciqfunctions.udf.CIQ($B369, "IQ_INDUSTRY",$D369,,,, "USD")</f>
        <v>Automobiles</v>
      </c>
      <c r="D369" s="2" t="str">
        <f t="shared" si="4"/>
        <v>CQ12021</v>
      </c>
      <c r="E369" s="1">
        <f>_xll.ciqfunctions.udf.CIQ($B369, "IQ_TOTAL_REV", $D369,,,, "USD")</f>
        <v>9065.8775600000008</v>
      </c>
      <c r="F369" s="1">
        <f>_xll.ciqfunctions.udf.CIQ($B369, "IQ_NI",$D369,,,,  "USD")</f>
        <v>299.93038000000001</v>
      </c>
      <c r="G369" s="1">
        <f>_xll.ciqfunctions.udf.CIQ($B369, "IQ_CASH_EQUIV", $D369,,,,  "USD")</f>
        <v>9263.6731999999993</v>
      </c>
      <c r="H369" s="1">
        <f>_xll.ciqfunctions.udf.CIQ($B369, "IQ_CASH_ST_INVEST", $D369,,,,  "USD")</f>
        <v>11086.013349999999</v>
      </c>
      <c r="I369" s="1">
        <f>_xll.ciqfunctions.udf.CIQ($B369, "IQ_TOTAL_CA", $D369,,,,  "USD")</f>
        <v>19519.10038</v>
      </c>
      <c r="J369" s="1">
        <f>_xll.ciqfunctions.udf.CIQ($B369, "IQ_TOTAL_ASSETS",$D369,,,,  "USD")</f>
        <v>36495.447229999998</v>
      </c>
      <c r="K369" s="1">
        <f>_xll.ciqfunctions.udf.CIQ($B369, "IQ_TOTAL_CL", $D369,,,,  "USD")</f>
        <v>15266.521280000001</v>
      </c>
      <c r="L369" s="1">
        <f>_xll.ciqfunctions.udf.CIQ($B369, "IQ_TOTAL_LIAB", $D369,,,,  "USD")</f>
        <v>18123.093199999999</v>
      </c>
      <c r="M369" s="1">
        <f>_xll.ciqfunctions.udf.CIQ($B369, "IQ_PREF_EQUITY",$D369,,,,  "USD")</f>
        <v>0</v>
      </c>
      <c r="N369" s="1">
        <f>_xll.ciqfunctions.udf.CIQ($B369, "IQ_TOTAL_COMMON_EQUITY",$D369,,,,  "USD")</f>
        <v>15258.664059999999</v>
      </c>
      <c r="O369" s="1">
        <f>_xll.ciqfunctions.udf.CIQ($B369, "IQ_APIC", $D369,,,,  "USD")</f>
        <v>1296.57591</v>
      </c>
      <c r="P369" s="1">
        <f>_xll.ciqfunctions.udf.CIQ($B369, "IQ_TOTAL_ASSETS", $D369,,,,  "USD")</f>
        <v>36495.447229999998</v>
      </c>
      <c r="Q369" s="1">
        <f>_xll.ciqfunctions.udf.CIQ($B369, "IQ_RE", $D369,,,,  "USD")</f>
        <v>13741.76971</v>
      </c>
      <c r="R369" s="1">
        <f>_xll.ciqfunctions.udf.CIQ($B369, "IQ_TOTAL_EQUITY", $D369,,,,  "USD")</f>
        <v>18372.354039999998</v>
      </c>
      <c r="S369" s="1">
        <f>_xll.ciqfunctions.udf.CIQ($B369, "IQ_TOTAL_OUTSTANDING_FILING_DATE", $D369,,,,  "USD")</f>
        <v>485.55777999999998</v>
      </c>
      <c r="T369" s="1">
        <f>_xll.ciqfunctions.udf.CIQ($B369, "IQ_TOTAL_DEBT", $D369,,,,  "USD")</f>
        <v>6969.56567</v>
      </c>
      <c r="U369" s="1">
        <f>_xll.ciqfunctions.udf.CIQ($B369, "IQ_PREF_DIV_OTHER",$D369,,,,  "USD")</f>
        <v>0</v>
      </c>
      <c r="V369" s="1">
        <f>_xll.ciqfunctions.udf.CIQ($B369, "IQ_COGS",$D369,,,,  "USD")</f>
        <v>6708.0624100000005</v>
      </c>
      <c r="W369" s="1">
        <f>_xll.ciqfunctions.udf.CIQ($B369, "IQ_AP",$D369,,,,  "USD")</f>
        <v>3699.7169699999999</v>
      </c>
      <c r="X369" s="1">
        <f>_xll.ciqfunctions.udf.CIQ($B369, "IQ_AR", $D369,,,,  "USD")</f>
        <v>4018.6891099999998</v>
      </c>
      <c r="Y369" s="1">
        <f>_xll.ciqfunctions.udf.CIQ($B369, "IQ_INVENTORY", $D369,,,,  "USD")</f>
        <v>3218.0218399999999</v>
      </c>
      <c r="Z369">
        <f>_xll.ciqfunctions.udf.CIQ($B369, "IQ_SGA", $D369,,,,  "USD")</f>
        <v>244.07092</v>
      </c>
      <c r="AA369">
        <f>_xll.ciqfunctions.udf.CIQ($B369, "IQ_TOTAL_REV_1YR_ANN_GROWTH", $D369,,,,  "USD")</f>
        <v>16.270800000000001</v>
      </c>
      <c r="AB369">
        <f>_xll.ciqfunctions.udf.CIQ($B369, "IQ_DA", $D369,,,,  "USD")</f>
        <v>0</v>
      </c>
      <c r="AC369">
        <f>_xll.ciqfunctions.udf.CIQ($B369, "IQ_NET_INTEREST_EXP",$D369,,,,  "USD")</f>
        <v>36.935229999999997</v>
      </c>
      <c r="AD369">
        <f>_xll.ciqfunctions.udf.CIQ($B369, "IQ_NET_WORKING_CAP",$D369,,,,  "USD")</f>
        <v>-1690.0423900000001</v>
      </c>
      <c r="AE369">
        <f>_xll.ciqfunctions.udf.CIQ($B369, "IQ_CAPEX",$D369,,,,  "USD")</f>
        <v>-405.98016000000001</v>
      </c>
      <c r="AF369" s="1" t="str">
        <f>_xll.ciqfunctions.udf.CIQ($B369, "IQ_CEO_NAME", $D369,,,,  "USD")</f>
        <v>Suzuki, Toshihiro</v>
      </c>
      <c r="AG369">
        <f>_xll.ciqfunctions.udf.CIQ($B369, "IQ_INC_TAX",$D369,,,,  "USD")</f>
        <v>252.9408</v>
      </c>
      <c r="AH369">
        <f>_xll.ciqfunctions.udf.CIQ($B369, "IQ_EFFECT_TAX_RATE",$D369,,,,  "USD")</f>
        <v>39.2714</v>
      </c>
    </row>
    <row r="370" spans="1:34" x14ac:dyDescent="0.25">
      <c r="A370" t="str">
        <f>_xll.ciqfunctions.udf.CIQ(B370,"IQ_COMPANY_NAME",A$1)</f>
        <v>Suzuki Motor Corporation</v>
      </c>
      <c r="B370" s="3" t="s">
        <v>1</v>
      </c>
      <c r="C370" s="1" t="str">
        <f>_xll.ciqfunctions.udf.CIQ($B370, "IQ_INDUSTRY",$D370,,,, "USD")</f>
        <v>Automobiles</v>
      </c>
      <c r="D370" s="2" t="str">
        <f t="shared" si="4"/>
        <v>CQ42020</v>
      </c>
      <c r="E370" s="1">
        <f>_xll.ciqfunctions.udf.CIQ($B370, "IQ_TOTAL_REV", $D370,,,, "USD")</f>
        <v>8771.5462700000007</v>
      </c>
      <c r="F370" s="1">
        <f>_xll.ciqfunctions.udf.CIQ($B370, "IQ_NI",$D370,,,,  "USD")</f>
        <v>570.92056000000002</v>
      </c>
      <c r="G370" s="1">
        <f>_xll.ciqfunctions.udf.CIQ($B370, "IQ_CASH_EQUIV", $D370,,,,  "USD")</f>
        <v>9038.4176900000002</v>
      </c>
      <c r="H370" s="1">
        <f>_xll.ciqfunctions.udf.CIQ($B370, "IQ_CASH_ST_INVEST", $D370,,,,  "USD")</f>
        <v>10011.90784</v>
      </c>
      <c r="I370" s="1">
        <f>_xll.ciqfunctions.udf.CIQ($B370, "IQ_TOTAL_CA", $D370,,,,  "USD")</f>
        <v>18701.143800000002</v>
      </c>
      <c r="J370" s="1">
        <f>_xll.ciqfunctions.udf.CIQ($B370, "IQ_TOTAL_ASSETS",$D370,,,,  "USD")</f>
        <v>37081.195039999999</v>
      </c>
      <c r="K370" s="1">
        <f>_xll.ciqfunctions.udf.CIQ($B370, "IQ_TOTAL_CL", $D370,,,,  "USD")</f>
        <v>14906.05248</v>
      </c>
      <c r="L370" s="1">
        <f>_xll.ciqfunctions.udf.CIQ($B370, "IQ_TOTAL_LIAB", $D370,,,,  "USD")</f>
        <v>18703.682379999998</v>
      </c>
      <c r="M370" s="1">
        <f>_xll.ciqfunctions.udf.CIQ($B370, "IQ_PREF_EQUITY",$D370,,,,  "USD")</f>
        <v>0</v>
      </c>
      <c r="N370" s="1">
        <f>_xll.ciqfunctions.udf.CIQ($B370, "IQ_TOTAL_COMMON_EQUITY",$D370,,,,  "USD")</f>
        <v>15357.00056</v>
      </c>
      <c r="O370" s="1">
        <f>_xll.ciqfunctions.udf.CIQ($B370, "IQ_APIC", $D370,,,,  "USD")</f>
        <v>1389.5374899999999</v>
      </c>
      <c r="P370" s="1">
        <f>_xll.ciqfunctions.udf.CIQ($B370, "IQ_TOTAL_ASSETS", $D370,,,,  "USD")</f>
        <v>37081.195039999999</v>
      </c>
      <c r="Q370" s="1">
        <f>_xll.ciqfunctions.udf.CIQ($B370, "IQ_RE", $D370,,,,  "USD")</f>
        <v>14404.57488</v>
      </c>
      <c r="R370" s="1">
        <f>_xll.ciqfunctions.udf.CIQ($B370, "IQ_TOTAL_EQUITY", $D370,,,,  "USD")</f>
        <v>18377.512650000001</v>
      </c>
      <c r="S370" s="1">
        <f>_xll.ciqfunctions.udf.CIQ($B370, "IQ_TOTAL_OUTSTANDING_FILING_DATE", $D370,,,,  "USD")</f>
        <v>485.55797999999999</v>
      </c>
      <c r="T370" s="1">
        <f>_xll.ciqfunctions.udf.CIQ($B370, "IQ_TOTAL_DEBT", $D370,,,,  "USD")</f>
        <v>7609.0088699999997</v>
      </c>
      <c r="U370" s="1">
        <f>_xll.ciqfunctions.udf.CIQ($B370, "IQ_PREF_DIV_OTHER",$D370,,,,  "USD")</f>
        <v>0</v>
      </c>
      <c r="V370" s="1">
        <f>_xll.ciqfunctions.udf.CIQ($B370, "IQ_COGS",$D370,,,,  "USD")</f>
        <v>6506.9034300000003</v>
      </c>
      <c r="W370" s="1">
        <f>_xll.ciqfunctions.udf.CIQ($B370, "IQ_AP",$D370,,,,  "USD")</f>
        <v>3697.01658</v>
      </c>
      <c r="X370" s="1">
        <f>_xll.ciqfunctions.udf.CIQ($B370, "IQ_AR", $D370,,,,  "USD")</f>
        <v>3775.6255799999999</v>
      </c>
      <c r="Y370" s="1">
        <f>_xll.ciqfunctions.udf.CIQ($B370, "IQ_INVENTORY", $D370,,,,  "USD")</f>
        <v>3513.8216400000001</v>
      </c>
      <c r="Z370">
        <f>_xll.ciqfunctions.udf.CIQ($B370, "IQ_SGA", $D370,,,,  "USD")</f>
        <v>1645.73135</v>
      </c>
      <c r="AA370">
        <f>_xll.ciqfunctions.udf.CIQ($B370, "IQ_TOTAL_REV_1YR_ANN_GROWTH", $D370,,,,  "USD")</f>
        <v>3.9811000000000001</v>
      </c>
      <c r="AB370">
        <f>_xll.ciqfunctions.udf.CIQ($B370, "IQ_DA", $D370,,,,  "USD")</f>
        <v>0</v>
      </c>
      <c r="AC370">
        <f>_xll.ciqfunctions.udf.CIQ($B370, "IQ_NET_INTEREST_EXP",$D370,,,,  "USD")</f>
        <v>135.40747999999999</v>
      </c>
      <c r="AD370">
        <f>_xll.ciqfunctions.udf.CIQ($B370, "IQ_NET_WORKING_CAP",$D370,,,,  "USD")</f>
        <v>-1310.00801</v>
      </c>
      <c r="AE370">
        <f>_xll.ciqfunctions.udf.CIQ($B370, "IQ_CAPEX",$D370,,,,  "USD")</f>
        <v>-402.56957999999997</v>
      </c>
      <c r="AF370" s="1" t="str">
        <f>_xll.ciqfunctions.udf.CIQ($B370, "IQ_CEO_NAME", $D370,,,,  "USD")</f>
        <v>Suzuki, Toshihiro</v>
      </c>
      <c r="AG370">
        <f>_xll.ciqfunctions.udf.CIQ($B370, "IQ_INC_TAX",$D370,,,,  "USD")</f>
        <v>193.14581000000001</v>
      </c>
      <c r="AH370">
        <f>_xll.ciqfunctions.udf.CIQ($B370, "IQ_EFFECT_TAX_RATE",$D370,,,,  "USD")</f>
        <v>22.228100000000001</v>
      </c>
    </row>
    <row r="371" spans="1:34" x14ac:dyDescent="0.25">
      <c r="A371" t="str">
        <f>_xll.ciqfunctions.udf.CIQ(B371,"IQ_COMPANY_NAME",A$1)</f>
        <v>Suzuki Motor Corporation</v>
      </c>
      <c r="B371" s="3" t="s">
        <v>1</v>
      </c>
      <c r="C371" s="1" t="str">
        <f>_xll.ciqfunctions.udf.CIQ($B371, "IQ_INDUSTRY",$D371,,,, "USD")</f>
        <v>Automobiles</v>
      </c>
      <c r="D371" s="2" t="str">
        <f t="shared" si="4"/>
        <v>CQ32020</v>
      </c>
      <c r="E371" s="1">
        <f>_xll.ciqfunctions.udf.CIQ($B371, "IQ_TOTAL_REV", $D371,,,, "USD")</f>
        <v>8011.4624899999999</v>
      </c>
      <c r="F371" s="1">
        <f>_xll.ciqfunctions.udf.CIQ($B371, "IQ_NI",$D371,,,,  "USD")</f>
        <v>498.35025999999999</v>
      </c>
      <c r="G371" s="1">
        <f>_xll.ciqfunctions.udf.CIQ($B371, "IQ_CASH_EQUIV", $D371,,,,  "USD")</f>
        <v>8700.9535099999994</v>
      </c>
      <c r="H371" s="1">
        <f>_xll.ciqfunctions.udf.CIQ($B371, "IQ_CASH_ST_INVEST", $D371,,,,  "USD")</f>
        <v>9758.9688800000004</v>
      </c>
      <c r="I371" s="1">
        <f>_xll.ciqfunctions.udf.CIQ($B371, "IQ_TOTAL_CA", $D371,,,,  "USD")</f>
        <v>18043.641309999999</v>
      </c>
      <c r="J371" s="1">
        <f>_xll.ciqfunctions.udf.CIQ($B371, "IQ_TOTAL_ASSETS",$D371,,,,  "USD")</f>
        <v>35607.373269999996</v>
      </c>
      <c r="K371" s="1">
        <f>_xll.ciqfunctions.udf.CIQ($B371, "IQ_TOTAL_CL", $D371,,,,  "USD")</f>
        <v>14378.76355</v>
      </c>
      <c r="L371" s="1">
        <f>_xll.ciqfunctions.udf.CIQ($B371, "IQ_TOTAL_LIAB", $D371,,,,  "USD")</f>
        <v>18133.172170000002</v>
      </c>
      <c r="M371" s="1">
        <f>_xll.ciqfunctions.udf.CIQ($B371, "IQ_PREF_EQUITY",$D371,,,,  "USD")</f>
        <v>0</v>
      </c>
      <c r="N371" s="1">
        <f>_xll.ciqfunctions.udf.CIQ($B371, "IQ_TOTAL_COMMON_EQUITY",$D371,,,,  "USD")</f>
        <v>14619.46249</v>
      </c>
      <c r="O371" s="1">
        <f>_xll.ciqfunctions.udf.CIQ($B371, "IQ_APIC", $D371,,,,  "USD")</f>
        <v>1366.5522100000001</v>
      </c>
      <c r="P371" s="1">
        <f>_xll.ciqfunctions.udf.CIQ($B371, "IQ_TOTAL_ASSETS", $D371,,,,  "USD")</f>
        <v>35607.373269999996</v>
      </c>
      <c r="Q371" s="1">
        <f>_xll.ciqfunctions.udf.CIQ($B371, "IQ_RE", $D371,,,,  "USD")</f>
        <v>13706.87909</v>
      </c>
      <c r="R371" s="1">
        <f>_xll.ciqfunctions.udf.CIQ($B371, "IQ_TOTAL_EQUITY", $D371,,,,  "USD")</f>
        <v>17474.201089999999</v>
      </c>
      <c r="S371" s="1">
        <f>_xll.ciqfunctions.udf.CIQ($B371, "IQ_TOTAL_OUTSTANDING_FILING_DATE", $D371,,,,  "USD")</f>
        <v>485.36281000000002</v>
      </c>
      <c r="T371" s="1">
        <f>_xll.ciqfunctions.udf.CIQ($B371, "IQ_TOTAL_DEBT", $D371,,,,  "USD")</f>
        <v>7516.8288599999996</v>
      </c>
      <c r="U371" s="1">
        <f>_xll.ciqfunctions.udf.CIQ($B371, "IQ_PREF_DIV_OTHER",$D371,,,,  "USD")</f>
        <v>0</v>
      </c>
      <c r="V371" s="1">
        <f>_xll.ciqfunctions.udf.CIQ($B371, "IQ_COGS",$D371,,,,  "USD")</f>
        <v>5808.0436499999996</v>
      </c>
      <c r="W371" s="1">
        <f>_xll.ciqfunctions.udf.CIQ($B371, "IQ_AP",$D371,,,,  "USD")</f>
        <v>3382.1297399999999</v>
      </c>
      <c r="X371" s="1">
        <f>_xll.ciqfunctions.udf.CIQ($B371, "IQ_AR", $D371,,,,  "USD")</f>
        <v>3934.8166900000001</v>
      </c>
      <c r="Y371" s="1">
        <f>_xll.ciqfunctions.udf.CIQ($B371, "IQ_INVENTORY", $D371,,,,  "USD")</f>
        <v>3115.1584200000002</v>
      </c>
      <c r="Z371">
        <f>_xll.ciqfunctions.udf.CIQ($B371, "IQ_SGA", $D371,,,,  "USD")</f>
        <v>1505.5748900000001</v>
      </c>
      <c r="AA371">
        <f>_xll.ciqfunctions.udf.CIQ($B371, "IQ_TOTAL_REV_1YR_ANN_GROWTH", $D371,,,,  "USD")</f>
        <v>-0.3453</v>
      </c>
      <c r="AB371">
        <f>_xll.ciqfunctions.udf.CIQ($B371, "IQ_DA", $D371,,,,  "USD")</f>
        <v>0</v>
      </c>
      <c r="AC371">
        <f>_xll.ciqfunctions.udf.CIQ($B371, "IQ_NET_INTEREST_EXP",$D371,,,,  "USD")</f>
        <v>15.245749999999999</v>
      </c>
      <c r="AD371">
        <f>_xll.ciqfunctions.udf.CIQ($B371, "IQ_NET_WORKING_CAP",$D371,,,,  "USD")</f>
        <v>-1258.9217599999999</v>
      </c>
      <c r="AE371">
        <f>_xll.ciqfunctions.udf.CIQ($B371, "IQ_CAPEX",$D371,,,,  "USD")</f>
        <v>-470.32386000000002</v>
      </c>
      <c r="AF371" s="1" t="str">
        <f>_xll.ciqfunctions.udf.CIQ($B371, "IQ_CEO_NAME", $D371,,,,  "USD")</f>
        <v>Suzuki, Toshihiro</v>
      </c>
      <c r="AG371">
        <f>_xll.ciqfunctions.udf.CIQ($B371, "IQ_INC_TAX",$D371,,,,  "USD")</f>
        <v>227.98466999999999</v>
      </c>
      <c r="AH371">
        <f>_xll.ciqfunctions.udf.CIQ($B371, "IQ_EFFECT_TAX_RATE",$D371,,,,  "USD")</f>
        <v>29.681999999999999</v>
      </c>
    </row>
    <row r="372" spans="1:34" x14ac:dyDescent="0.25">
      <c r="A372" t="str">
        <f>_xll.ciqfunctions.udf.CIQ(B372,"IQ_COMPANY_NAME",A$1)</f>
        <v>Suzuki Motor Corporation</v>
      </c>
      <c r="B372" s="3" t="s">
        <v>1</v>
      </c>
      <c r="C372" s="1" t="str">
        <f>_xll.ciqfunctions.udf.CIQ($B372, "IQ_INDUSTRY",$D372,,,, "USD")</f>
        <v>Automobiles</v>
      </c>
      <c r="D372" s="2" t="str">
        <f t="shared" si="4"/>
        <v>CQ22020</v>
      </c>
      <c r="E372" s="1">
        <f>_xll.ciqfunctions.udf.CIQ($B372, "IQ_TOTAL_REV", $D372,,,, "USD")</f>
        <v>3944.8068600000001</v>
      </c>
      <c r="F372" s="1">
        <f>_xll.ciqfunctions.udf.CIQ($B372, "IQ_NI",$D372,,,,  "USD")</f>
        <v>16.36318</v>
      </c>
      <c r="G372" s="1">
        <f>_xll.ciqfunctions.udf.CIQ($B372, "IQ_CASH_EQUIV", $D372,,,,  "USD")</f>
        <v>7655.7426699999996</v>
      </c>
      <c r="H372" s="1">
        <f>_xll.ciqfunctions.udf.CIQ($B372, "IQ_CASH_ST_INVEST", $D372,,,,  "USD")</f>
        <v>8636.2905499999997</v>
      </c>
      <c r="I372" s="1">
        <f>_xll.ciqfunctions.udf.CIQ($B372, "IQ_TOTAL_CA", $D372,,,,  "USD")</f>
        <v>16889.86447</v>
      </c>
      <c r="J372" s="1">
        <f>_xll.ciqfunctions.udf.CIQ($B372, "IQ_TOTAL_ASSETS",$D372,,,,  "USD")</f>
        <v>33344.638989999999</v>
      </c>
      <c r="K372" s="1">
        <f>_xll.ciqfunctions.udf.CIQ($B372, "IQ_TOTAL_CL", $D372,,,,  "USD")</f>
        <v>12845.718999999999</v>
      </c>
      <c r="L372" s="1">
        <f>_xll.ciqfunctions.udf.CIQ($B372, "IQ_TOTAL_LIAB", $D372,,,,  "USD")</f>
        <v>16770.322339999999</v>
      </c>
      <c r="M372" s="1">
        <f>_xll.ciqfunctions.udf.CIQ($B372, "IQ_PREF_EQUITY",$D372,,,,  "USD")</f>
        <v>0</v>
      </c>
      <c r="N372" s="1">
        <f>_xll.ciqfunctions.udf.CIQ($B372, "IQ_TOTAL_COMMON_EQUITY",$D372,,,,  "USD")</f>
        <v>13755.97199</v>
      </c>
      <c r="O372" s="1">
        <f>_xll.ciqfunctions.udf.CIQ($B372, "IQ_APIC", $D372,,,,  "USD")</f>
        <v>1358.86761</v>
      </c>
      <c r="P372" s="1">
        <f>_xll.ciqfunctions.udf.CIQ($B372, "IQ_TOTAL_ASSETS", $D372,,,,  "USD")</f>
        <v>33344.638989999999</v>
      </c>
      <c r="Q372" s="1">
        <f>_xll.ciqfunctions.udf.CIQ($B372, "IQ_RE", $D372,,,,  "USD")</f>
        <v>12922.915370000001</v>
      </c>
      <c r="R372" s="1">
        <f>_xll.ciqfunctions.udf.CIQ($B372, "IQ_TOTAL_EQUITY", $D372,,,,  "USD")</f>
        <v>16574.316650000001</v>
      </c>
      <c r="S372" s="1">
        <f>_xll.ciqfunctions.udf.CIQ($B372, "IQ_TOTAL_OUTSTANDING_FILING_DATE", $D372,,,,  "USD")</f>
        <v>485.36295999999999</v>
      </c>
      <c r="T372" s="1">
        <f>_xll.ciqfunctions.udf.CIQ($B372, "IQ_TOTAL_DEBT", $D372,,,,  "USD")</f>
        <v>7621.5970500000003</v>
      </c>
      <c r="U372" s="1">
        <f>_xll.ciqfunctions.udf.CIQ($B372, "IQ_PREF_DIV_OTHER",$D372,,,,  "USD")</f>
        <v>0</v>
      </c>
      <c r="V372" s="1">
        <f>_xll.ciqfunctions.udf.CIQ($B372, "IQ_COGS",$D372,,,,  "USD")</f>
        <v>2648.74827</v>
      </c>
      <c r="W372" s="1">
        <f>_xll.ciqfunctions.udf.CIQ($B372, "IQ_AP",$D372,,,,  "USD")</f>
        <v>2098.2719200000001</v>
      </c>
      <c r="X372" s="1">
        <f>_xll.ciqfunctions.udf.CIQ($B372, "IQ_AR", $D372,,,,  "USD")</f>
        <v>3571.2643699999999</v>
      </c>
      <c r="Y372" s="1">
        <f>_xll.ciqfunctions.udf.CIQ($B372, "IQ_INVENTORY", $D372,,,,  "USD")</f>
        <v>3203.5009300000002</v>
      </c>
      <c r="Z372">
        <f>_xll.ciqfunctions.udf.CIQ($B372, "IQ_SGA", $D372,,,,  "USD")</f>
        <v>1284.00884</v>
      </c>
      <c r="AA372">
        <f>_xll.ciqfunctions.udf.CIQ($B372, "IQ_TOTAL_REV_1YR_ANN_GROWTH", $D372,,,,  "USD")</f>
        <v>-53.140999999999998</v>
      </c>
      <c r="AB372">
        <f>_xll.ciqfunctions.udf.CIQ($B372, "IQ_DA", $D372,,,,  "USD")</f>
        <v>0</v>
      </c>
      <c r="AC372">
        <f>_xll.ciqfunctions.udf.CIQ($B372, "IQ_NET_INTEREST_EXP",$D372,,,,  "USD")</f>
        <v>156.76743999999999</v>
      </c>
      <c r="AD372">
        <f>_xll.ciqfunctions.udf.CIQ($B372, "IQ_NET_WORKING_CAP",$D372,,,,  "USD")</f>
        <v>129.23573999999999</v>
      </c>
      <c r="AE372">
        <f>_xll.ciqfunctions.udf.CIQ($B372, "IQ_CAPEX",$D372,,,,  "USD")</f>
        <v>-330.70508999999998</v>
      </c>
      <c r="AF372" s="1" t="str">
        <f>_xll.ciqfunctions.udf.CIQ($B372, "IQ_CEO_NAME", $D372,,,,  "USD")</f>
        <v>Suzuki, Toshihiro</v>
      </c>
      <c r="AG372">
        <f>_xll.ciqfunctions.udf.CIQ($B372, "IQ_INC_TAX",$D372,,,,  "USD")</f>
        <v>-2.9127200000000002</v>
      </c>
      <c r="AH372" t="str">
        <f>_xll.ciqfunctions.udf.CIQ($B372, "IQ_EFFECT_TAX_RATE",$D372,,,,  "USD")</f>
        <v>NM</v>
      </c>
    </row>
    <row r="373" spans="1:34" x14ac:dyDescent="0.25">
      <c r="A373" t="str">
        <f>_xll.ciqfunctions.udf.CIQ(B373,"IQ_COMPANY_NAME",A$1)</f>
        <v>Suzuki Motor Corporation</v>
      </c>
      <c r="B373" s="3" t="s">
        <v>1</v>
      </c>
      <c r="C373" s="1" t="str">
        <f>_xll.ciqfunctions.udf.CIQ($B373, "IQ_INDUSTRY",$D373,,,, "USD")</f>
        <v>Automobiles</v>
      </c>
      <c r="D373" s="2" t="str">
        <f t="shared" si="4"/>
        <v>CQ12020</v>
      </c>
      <c r="E373" s="1">
        <f>_xll.ciqfunctions.udf.CIQ($B373, "IQ_TOTAL_REV", $D373,,,, "USD")</f>
        <v>8014.3774400000002</v>
      </c>
      <c r="F373" s="1">
        <f>_xll.ciqfunctions.udf.CIQ($B373, "IQ_NI",$D373,,,,  "USD")</f>
        <v>164.10476</v>
      </c>
      <c r="G373" s="1">
        <f>_xll.ciqfunctions.udf.CIQ($B373, "IQ_CASH_EQUIV", $D373,,,,  "USD")</f>
        <v>4514.8605299999999</v>
      </c>
      <c r="H373" s="1">
        <f>_xll.ciqfunctions.udf.CIQ($B373, "IQ_CASH_ST_INVEST", $D373,,,,  "USD")</f>
        <v>5616.9218899999996</v>
      </c>
      <c r="I373" s="1">
        <f>_xll.ciqfunctions.udf.CIQ($B373, "IQ_TOTAL_CA", $D373,,,,  "USD")</f>
        <v>14309.418729999999</v>
      </c>
      <c r="J373" s="1">
        <f>_xll.ciqfunctions.udf.CIQ($B373, "IQ_TOTAL_ASSETS",$D373,,,,  "USD")</f>
        <v>31038.300029999999</v>
      </c>
      <c r="K373" s="1">
        <f>_xll.ciqfunctions.udf.CIQ($B373, "IQ_TOTAL_CL", $D373,,,,  "USD")</f>
        <v>11389.249820000001</v>
      </c>
      <c r="L373" s="1">
        <f>_xll.ciqfunctions.udf.CIQ($B373, "IQ_TOTAL_LIAB", $D373,,,,  "USD")</f>
        <v>14368.94364</v>
      </c>
      <c r="M373" s="1">
        <f>_xll.ciqfunctions.udf.CIQ($B373, "IQ_PREF_EQUITY",$D373,,,,  "USD")</f>
        <v>0</v>
      </c>
      <c r="N373" s="1">
        <f>_xll.ciqfunctions.udf.CIQ($B373, "IQ_TOTAL_COMMON_EQUITY",$D373,,,,  "USD")</f>
        <v>13825.63587</v>
      </c>
      <c r="O373" s="1">
        <f>_xll.ciqfunctions.udf.CIQ($B373, "IQ_APIC", $D373,,,,  "USD")</f>
        <v>1361.40599</v>
      </c>
      <c r="P373" s="1">
        <f>_xll.ciqfunctions.udf.CIQ($B373, "IQ_TOTAL_ASSETS", $D373,,,,  "USD")</f>
        <v>31038.300029999999</v>
      </c>
      <c r="Q373" s="1">
        <f>_xll.ciqfunctions.udf.CIQ($B373, "IQ_RE", $D373,,,,  "USD")</f>
        <v>13147.200500000001</v>
      </c>
      <c r="R373" s="1">
        <f>_xll.ciqfunctions.udf.CIQ($B373, "IQ_TOTAL_EQUITY", $D373,,,,  "USD")</f>
        <v>16669.356390000001</v>
      </c>
      <c r="S373" s="1">
        <f>_xll.ciqfunctions.udf.CIQ($B373, "IQ_TOTAL_OUTSTANDING_FILING_DATE", $D373,,,,  "USD")</f>
        <v>485.33247</v>
      </c>
      <c r="T373" s="1">
        <f>_xll.ciqfunctions.udf.CIQ($B373, "IQ_TOTAL_DEBT", $D373,,,,  "USD")</f>
        <v>3756.3708799999999</v>
      </c>
      <c r="U373" s="1">
        <f>_xll.ciqfunctions.udf.CIQ($B373, "IQ_PREF_DIV_OTHER",$D373,,,,  "USD")</f>
        <v>0</v>
      </c>
      <c r="V373" s="1">
        <f>_xll.ciqfunctions.udf.CIQ($B373, "IQ_COGS",$D373,,,,  "USD")</f>
        <v>5800.8775800000003</v>
      </c>
      <c r="W373" s="1">
        <f>_xll.ciqfunctions.udf.CIQ($B373, "IQ_AP",$D373,,,,  "USD")</f>
        <v>3065.60302</v>
      </c>
      <c r="X373" s="1">
        <f>_xll.ciqfunctions.udf.CIQ($B373, "IQ_AR", $D373,,,,  "USD")</f>
        <v>3944.9733299999998</v>
      </c>
      <c r="Y373" s="1">
        <f>_xll.ciqfunctions.udf.CIQ($B373, "IQ_INVENTORY", $D373,,,,  "USD")</f>
        <v>3303.7584499999998</v>
      </c>
      <c r="Z373">
        <f>_xll.ciqfunctions.udf.CIQ($B373, "IQ_SGA", $D373,,,,  "USD")</f>
        <v>-81.002219999999994</v>
      </c>
      <c r="AA373">
        <f>_xll.ciqfunctions.udf.CIQ($B373, "IQ_TOTAL_REV_1YR_ANN_GROWTH", $D373,,,,  "USD")</f>
        <v>-16.491299999999999</v>
      </c>
      <c r="AB373">
        <f>_xll.ciqfunctions.udf.CIQ($B373, "IQ_DA", $D373,,,,  "USD")</f>
        <v>0</v>
      </c>
      <c r="AC373">
        <f>_xll.ciqfunctions.udf.CIQ($B373, "IQ_NET_INTEREST_EXP",$D373,,,,  "USD")</f>
        <v>8.5965000000000007</v>
      </c>
      <c r="AD373">
        <f>_xll.ciqfunctions.udf.CIQ($B373, "IQ_NET_WORKING_CAP",$D373,,,,  "USD")</f>
        <v>-851.35038999999995</v>
      </c>
      <c r="AE373">
        <f>_xll.ciqfunctions.udf.CIQ($B373, "IQ_CAPEX",$D373,,,,  "USD")</f>
        <v>-510.45522</v>
      </c>
      <c r="AF373" s="1" t="str">
        <f>_xll.ciqfunctions.udf.CIQ($B373, "IQ_CEO_NAME", $D373,,,,  "USD")</f>
        <v>Suzuki, Toshihiro</v>
      </c>
      <c r="AG373">
        <f>_xll.ciqfunctions.udf.CIQ($B373, "IQ_INC_TAX",$D373,,,,  "USD")</f>
        <v>264.87427000000002</v>
      </c>
      <c r="AH373">
        <f>_xll.ciqfunctions.udf.CIQ($B373, "IQ_EFFECT_TAX_RATE",$D373,,,,  "USD")</f>
        <v>55.6355</v>
      </c>
    </row>
    <row r="374" spans="1:34" x14ac:dyDescent="0.25">
      <c r="A374" t="str">
        <f>_xll.ciqfunctions.udf.CIQ(B374,"IQ_COMPANY_NAME",A$1)</f>
        <v>Suzuki Motor Corporation</v>
      </c>
      <c r="B374" s="3" t="s">
        <v>1</v>
      </c>
      <c r="C374" s="1" t="str">
        <f>_xll.ciqfunctions.udf.CIQ($B374, "IQ_INDUSTRY",$D374,,,, "USD")</f>
        <v>Automobiles</v>
      </c>
      <c r="D374" s="2" t="str">
        <f t="shared" si="4"/>
        <v>CQ42019</v>
      </c>
      <c r="E374" s="1">
        <f>_xll.ciqfunctions.udf.CIQ($B374, "IQ_TOTAL_REV", $D374,,,, "USD")</f>
        <v>8011.1155200000003</v>
      </c>
      <c r="F374" s="1">
        <f>_xll.ciqfunctions.udf.CIQ($B374, "IQ_NI",$D374,,,,  "USD")</f>
        <v>342.86004000000003</v>
      </c>
      <c r="G374" s="1">
        <f>_xll.ciqfunctions.udf.CIQ($B374, "IQ_CASH_EQUIV", $D374,,,,  "USD")</f>
        <v>5440.7832399999998</v>
      </c>
      <c r="H374" s="1">
        <f>_xll.ciqfunctions.udf.CIQ($B374, "IQ_CASH_ST_INVEST", $D374,,,,  "USD")</f>
        <v>6406.3417399999998</v>
      </c>
      <c r="I374" s="1">
        <f>_xll.ciqfunctions.udf.CIQ($B374, "IQ_TOTAL_CA", $D374,,,,  "USD")</f>
        <v>14630.83267</v>
      </c>
      <c r="J374" s="1">
        <f>_xll.ciqfunctions.udf.CIQ($B374, "IQ_TOTAL_ASSETS",$D374,,,,  "USD")</f>
        <v>31685.149600000001</v>
      </c>
      <c r="K374" s="1">
        <f>_xll.ciqfunctions.udf.CIQ($B374, "IQ_TOTAL_CL", $D374,,,,  "USD")</f>
        <v>11263.450419999999</v>
      </c>
      <c r="L374" s="1">
        <f>_xll.ciqfunctions.udf.CIQ($B374, "IQ_TOTAL_LIAB", $D374,,,,  "USD")</f>
        <v>14426.12514</v>
      </c>
      <c r="M374" s="1">
        <f>_xll.ciqfunctions.udf.CIQ($B374, "IQ_PREF_EQUITY",$D374,,,,  "USD")</f>
        <v>0</v>
      </c>
      <c r="N374" s="1">
        <f>_xll.ciqfunctions.udf.CIQ($B374, "IQ_TOTAL_COMMON_EQUITY",$D374,,,,  "USD")</f>
        <v>14333.2628</v>
      </c>
      <c r="O374" s="1">
        <f>_xll.ciqfunctions.udf.CIQ($B374, "IQ_APIC", $D374,,,,  "USD")</f>
        <v>1360.92274</v>
      </c>
      <c r="P374" s="1">
        <f>_xll.ciqfunctions.udf.CIQ($B374, "IQ_TOTAL_ASSETS", $D374,,,,  "USD")</f>
        <v>31685.149600000001</v>
      </c>
      <c r="Q374" s="1">
        <f>_xll.ciqfunctions.udf.CIQ($B374, "IQ_RE", $D374,,,,  "USD")</f>
        <v>12854.670270000001</v>
      </c>
      <c r="R374" s="1">
        <f>_xll.ciqfunctions.udf.CIQ($B374, "IQ_TOTAL_EQUITY", $D374,,,,  "USD")</f>
        <v>17259.02447</v>
      </c>
      <c r="S374" s="1">
        <f>_xll.ciqfunctions.udf.CIQ($B374, "IQ_TOTAL_OUTSTANDING_FILING_DATE", $D374,,,,  "USD")</f>
        <v>485.33278999999999</v>
      </c>
      <c r="T374" s="1">
        <f>_xll.ciqfunctions.udf.CIQ($B374, "IQ_TOTAL_DEBT", $D374,,,,  "USD")</f>
        <v>3561.8116100000002</v>
      </c>
      <c r="U374" s="1">
        <f>_xll.ciqfunctions.udf.CIQ($B374, "IQ_PREF_DIV_OTHER",$D374,,,,  "USD")</f>
        <v>0</v>
      </c>
      <c r="V374" s="1">
        <f>_xll.ciqfunctions.udf.CIQ($B374, "IQ_COGS",$D374,,,,  "USD")</f>
        <v>5880.1310400000002</v>
      </c>
      <c r="W374" s="1">
        <f>_xll.ciqfunctions.udf.CIQ($B374, "IQ_AP",$D374,,,,  "USD")</f>
        <v>3175.5937399999998</v>
      </c>
      <c r="X374" s="1">
        <f>_xll.ciqfunctions.udf.CIQ($B374, "IQ_AR", $D374,,,,  "USD")</f>
        <v>3631.3571400000001</v>
      </c>
      <c r="Y374" s="1">
        <f>_xll.ciqfunctions.udf.CIQ($B374, "IQ_INVENTORY", $D374,,,,  "USD")</f>
        <v>3285.8838599999999</v>
      </c>
      <c r="Z374">
        <f>_xll.ciqfunctions.udf.CIQ($B374, "IQ_SGA", $D374,,,,  "USD")</f>
        <v>1654.0850399999999</v>
      </c>
      <c r="AA374">
        <f>_xll.ciqfunctions.udf.CIQ($B374, "IQ_TOTAL_REV_1YR_ANN_GROWTH", $D374,,,,  "USD")</f>
        <v>-4.2640000000000002</v>
      </c>
      <c r="AB374">
        <f>_xll.ciqfunctions.udf.CIQ($B374, "IQ_DA", $D374,,,,  "USD")</f>
        <v>0</v>
      </c>
      <c r="AC374">
        <f>_xll.ciqfunctions.udf.CIQ($B374, "IQ_NET_INTEREST_EXP",$D374,,,,  "USD")</f>
        <v>28.092420000000001</v>
      </c>
      <c r="AD374">
        <f>_xll.ciqfunctions.udf.CIQ($B374, "IQ_NET_WORKING_CAP",$D374,,,,  "USD")</f>
        <v>-1523.58825</v>
      </c>
      <c r="AE374">
        <f>_xll.ciqfunctions.udf.CIQ($B374, "IQ_CAPEX",$D374,,,,  "USD")</f>
        <v>-572.66947000000005</v>
      </c>
      <c r="AF374" s="1" t="str">
        <f>_xll.ciqfunctions.udf.CIQ($B374, "IQ_CEO_NAME", $D374,,,,  "USD")</f>
        <v>Suzuki, Toshihiro</v>
      </c>
      <c r="AG374">
        <f>_xll.ciqfunctions.udf.CIQ($B374, "IQ_INC_TAX",$D374,,,,  "USD")</f>
        <v>96.055279999999996</v>
      </c>
      <c r="AH374">
        <f>_xll.ciqfunctions.udf.CIQ($B374, "IQ_EFFECT_TAX_RATE",$D374,,,,  "USD")</f>
        <v>18.8215</v>
      </c>
    </row>
    <row r="375" spans="1:34" x14ac:dyDescent="0.25">
      <c r="A375" t="str">
        <f>_xll.ciqfunctions.udf.CIQ(B375,"IQ_COMPANY_NAME",A$1)</f>
        <v>Suzuki Motor Corporation</v>
      </c>
      <c r="B375" s="3" t="s">
        <v>1</v>
      </c>
      <c r="C375" s="1" t="str">
        <f>_xll.ciqfunctions.udf.CIQ($B375, "IQ_INDUSTRY",$D375,,,, "USD")</f>
        <v>Automobiles</v>
      </c>
      <c r="D375" s="2" t="str">
        <f t="shared" si="4"/>
        <v>CQ32019</v>
      </c>
      <c r="E375" s="1">
        <f>_xll.ciqfunctions.udf.CIQ($B375, "IQ_TOTAL_REV", $D375,,,, "USD")</f>
        <v>7844.2823500000004</v>
      </c>
      <c r="F375" s="1">
        <f>_xll.ciqfunctions.udf.CIQ($B375, "IQ_NI",$D375,,,,  "USD")</f>
        <v>358.87616000000003</v>
      </c>
      <c r="G375" s="1">
        <f>_xll.ciqfunctions.udf.CIQ($B375, "IQ_CASH_EQUIV", $D375,,,,  "USD")</f>
        <v>4665.9543800000001</v>
      </c>
      <c r="H375" s="1">
        <f>_xll.ciqfunctions.udf.CIQ($B375, "IQ_CASH_ST_INVEST", $D375,,,,  "USD")</f>
        <v>5770.8085499999997</v>
      </c>
      <c r="I375" s="1">
        <f>_xll.ciqfunctions.udf.CIQ($B375, "IQ_TOTAL_CA", $D375,,,,  "USD")</f>
        <v>13997.16005</v>
      </c>
      <c r="J375" s="1">
        <f>_xll.ciqfunctions.udf.CIQ($B375, "IQ_TOTAL_ASSETS",$D375,,,,  "USD")</f>
        <v>30331.0857</v>
      </c>
      <c r="K375" s="1">
        <f>_xll.ciqfunctions.udf.CIQ($B375, "IQ_TOTAL_CL", $D375,,,,  "USD")</f>
        <v>11259.027110000001</v>
      </c>
      <c r="L375" s="1">
        <f>_xll.ciqfunctions.udf.CIQ($B375, "IQ_TOTAL_LIAB", $D375,,,,  "USD")</f>
        <v>14398.222110000001</v>
      </c>
      <c r="M375" s="1">
        <f>_xll.ciqfunctions.udf.CIQ($B375, "IQ_PREF_EQUITY",$D375,,,,  "USD")</f>
        <v>0</v>
      </c>
      <c r="N375" s="1">
        <f>_xll.ciqfunctions.udf.CIQ($B375, "IQ_TOTAL_COMMON_EQUITY",$D375,,,,  "USD")</f>
        <v>13110.14608</v>
      </c>
      <c r="O375" s="1">
        <f>_xll.ciqfunctions.udf.CIQ($B375, "IQ_APIC", $D375,,,,  "USD")</f>
        <v>1332.2417</v>
      </c>
      <c r="P375" s="1">
        <f>_xll.ciqfunctions.udf.CIQ($B375, "IQ_TOTAL_ASSETS", $D375,,,,  "USD")</f>
        <v>30331.0857</v>
      </c>
      <c r="Q375" s="1">
        <f>_xll.ciqfunctions.udf.CIQ($B375, "IQ_RE", $D375,,,,  "USD")</f>
        <v>12737.35598</v>
      </c>
      <c r="R375" s="1">
        <f>_xll.ciqfunctions.udf.CIQ($B375, "IQ_TOTAL_EQUITY", $D375,,,,  "USD")</f>
        <v>15932.863600000001</v>
      </c>
      <c r="S375" s="1">
        <f>_xll.ciqfunctions.udf.CIQ($B375, "IQ_TOTAL_OUTSTANDING_FILING_DATE", $D375,,,,  "USD")</f>
        <v>461.33530000000002</v>
      </c>
      <c r="T375" s="1">
        <f>_xll.ciqfunctions.udf.CIQ($B375, "IQ_TOTAL_DEBT", $D375,,,,  "USD")</f>
        <v>3444.5616799999998</v>
      </c>
      <c r="U375" s="1">
        <f>_xll.ciqfunctions.udf.CIQ($B375, "IQ_PREF_DIV_OTHER",$D375,,,,  "USD")</f>
        <v>0</v>
      </c>
      <c r="V375" s="1">
        <f>_xll.ciqfunctions.udf.CIQ($B375, "IQ_COGS",$D375,,,,  "USD")</f>
        <v>5598.2256799999996</v>
      </c>
      <c r="W375" s="1">
        <f>_xll.ciqfunctions.udf.CIQ($B375, "IQ_AP",$D375,,,,  "USD")</f>
        <v>3068.8481700000002</v>
      </c>
      <c r="X375" s="1">
        <f>_xll.ciqfunctions.udf.CIQ($B375, "IQ_AR", $D375,,,,  "USD")</f>
        <v>3882.4161199999999</v>
      </c>
      <c r="Y375" s="1">
        <f>_xll.ciqfunctions.udf.CIQ($B375, "IQ_INVENTORY", $D375,,,,  "USD")</f>
        <v>3108.5454599999998</v>
      </c>
      <c r="Z375">
        <f>_xll.ciqfunctions.udf.CIQ($B375, "IQ_SGA", $D375,,,,  "USD")</f>
        <v>1728.4468300000001</v>
      </c>
      <c r="AA375">
        <f>_xll.ciqfunctions.udf.CIQ($B375, "IQ_TOTAL_REV_1YR_ANN_GROWTH", $D375,,,,  "USD")</f>
        <v>-9.9847999999999999</v>
      </c>
      <c r="AB375">
        <f>_xll.ciqfunctions.udf.CIQ($B375, "IQ_DA", $D375,,,,  "USD")</f>
        <v>0</v>
      </c>
      <c r="AC375">
        <f>_xll.ciqfunctions.udf.CIQ($B375, "IQ_NET_INTEREST_EXP",$D375,,,,  "USD")</f>
        <v>88.044560000000004</v>
      </c>
      <c r="AD375">
        <f>_xll.ciqfunctions.udf.CIQ($B375, "IQ_NET_WORKING_CAP",$D375,,,,  "USD")</f>
        <v>-1648.7284299999999</v>
      </c>
      <c r="AE375">
        <f>_xll.ciqfunctions.udf.CIQ($B375, "IQ_CAPEX",$D375,,,,  "USD")</f>
        <v>-568.37168999999994</v>
      </c>
      <c r="AF375" s="1" t="str">
        <f>_xll.ciqfunctions.udf.CIQ($B375, "IQ_CEO_NAME", $D375,,,,  "USD")</f>
        <v>Suzuki, Toshihiro</v>
      </c>
      <c r="AG375">
        <f>_xll.ciqfunctions.udf.CIQ($B375, "IQ_INC_TAX",$D375,,,,  "USD")</f>
        <v>196.53447</v>
      </c>
      <c r="AH375">
        <f>_xll.ciqfunctions.udf.CIQ($B375, "IQ_EFFECT_TAX_RATE",$D375,,,,  "USD")</f>
        <v>31.8352</v>
      </c>
    </row>
    <row r="376" spans="1:34" x14ac:dyDescent="0.25">
      <c r="A376" t="str">
        <f>_xll.ciqfunctions.udf.CIQ(B376,"IQ_COMPANY_NAME",A$1)</f>
        <v>Suzuki Motor Corporation</v>
      </c>
      <c r="B376" s="3" t="s">
        <v>1</v>
      </c>
      <c r="C376" s="1" t="str">
        <f>_xll.ciqfunctions.udf.CIQ($B376, "IQ_INDUSTRY",$D376,,,, "USD")</f>
        <v>Automobiles</v>
      </c>
      <c r="D376" s="2" t="str">
        <f t="shared" si="4"/>
        <v>CQ22019</v>
      </c>
      <c r="E376" s="1">
        <f>_xll.ciqfunctions.udf.CIQ($B376, "IQ_TOTAL_REV", $D376,,,, "USD")</f>
        <v>8419.8545099999992</v>
      </c>
      <c r="F376" s="1">
        <f>_xll.ciqfunctions.udf.CIQ($B376, "IQ_NI",$D376,,,,  "USD")</f>
        <v>375.85007999999999</v>
      </c>
      <c r="G376" s="1">
        <f>_xll.ciqfunctions.udf.CIQ($B376, "IQ_CASH_EQUIV", $D376,,,,  "USD")</f>
        <v>4827.04468</v>
      </c>
      <c r="H376" s="1">
        <f>_xll.ciqfunctions.udf.CIQ($B376, "IQ_CASH_ST_INVEST", $D376,,,,  "USD")</f>
        <v>5915.6655700000001</v>
      </c>
      <c r="I376" s="1">
        <f>_xll.ciqfunctions.udf.CIQ($B376, "IQ_TOTAL_CA", $D376,,,,  "USD")</f>
        <v>14201.36411</v>
      </c>
      <c r="J376" s="1">
        <f>_xll.ciqfunctions.udf.CIQ($B376, "IQ_TOTAL_ASSETS",$D376,,,,  "USD")</f>
        <v>30876.625390000001</v>
      </c>
      <c r="K376" s="1">
        <f>_xll.ciqfunctions.udf.CIQ($B376, "IQ_TOTAL_CL", $D376,,,,  "USD")</f>
        <v>11681.35664</v>
      </c>
      <c r="L376" s="1">
        <f>_xll.ciqfunctions.udf.CIQ($B376, "IQ_TOTAL_LIAB", $D376,,,,  "USD")</f>
        <v>14953.40755</v>
      </c>
      <c r="M376" s="1">
        <f>_xll.ciqfunctions.udf.CIQ($B376, "IQ_PREF_EQUITY",$D376,,,,  "USD")</f>
        <v>0</v>
      </c>
      <c r="N376" s="1">
        <f>_xll.ciqfunctions.udf.CIQ($B376, "IQ_TOTAL_COMMON_EQUITY",$D376,,,,  "USD")</f>
        <v>12923.44044</v>
      </c>
      <c r="O376" s="1">
        <f>_xll.ciqfunctions.udf.CIQ($B376, "IQ_APIC", $D376,,,,  "USD")</f>
        <v>1335.6682599999999</v>
      </c>
      <c r="P376" s="1">
        <f>_xll.ciqfunctions.udf.CIQ($B376, "IQ_TOTAL_ASSETS", $D376,,,,  "USD")</f>
        <v>30876.625390000001</v>
      </c>
      <c r="Q376" s="1">
        <f>_xll.ciqfunctions.udf.CIQ($B376, "IQ_RE", $D376,,,,  "USD")</f>
        <v>12406.392610000001</v>
      </c>
      <c r="R376" s="1">
        <f>_xll.ciqfunctions.udf.CIQ($B376, "IQ_TOTAL_EQUITY", $D376,,,,  "USD")</f>
        <v>15923.217839999999</v>
      </c>
      <c r="S376" s="1">
        <f>_xll.ciqfunctions.udf.CIQ($B376, "IQ_TOTAL_OUTSTANDING_FILING_DATE", $D376,,,,  "USD")</f>
        <v>461.33551</v>
      </c>
      <c r="T376" s="1">
        <f>_xll.ciqfunctions.udf.CIQ($B376, "IQ_TOTAL_DEBT", $D376,,,,  "USD")</f>
        <v>3497.8708299999998</v>
      </c>
      <c r="U376" s="1">
        <f>_xll.ciqfunctions.udf.CIQ($B376, "IQ_PREF_DIV_OTHER",$D376,,,,  "USD")</f>
        <v>0</v>
      </c>
      <c r="V376" s="1">
        <f>_xll.ciqfunctions.udf.CIQ($B376, "IQ_COGS",$D376,,,,  "USD")</f>
        <v>5997.3930799999998</v>
      </c>
      <c r="W376" s="1">
        <f>_xll.ciqfunctions.udf.CIQ($B376, "IQ_AP",$D376,,,,  "USD")</f>
        <v>3217.5906399999999</v>
      </c>
      <c r="X376" s="1">
        <f>_xll.ciqfunctions.udf.CIQ($B376, "IQ_AR", $D376,,,,  "USD")</f>
        <v>3874.3796299999999</v>
      </c>
      <c r="Y376" s="1">
        <f>_xll.ciqfunctions.udf.CIQ($B376, "IQ_INVENTORY", $D376,,,,  "USD")</f>
        <v>3215.50315</v>
      </c>
      <c r="Z376">
        <f>_xll.ciqfunctions.udf.CIQ($B376, "IQ_SGA", $D376,,,,  "USD")</f>
        <v>1841.1560400000001</v>
      </c>
      <c r="AA376">
        <f>_xll.ciqfunctions.udf.CIQ($B376, "IQ_TOTAL_REV_1YR_ANN_GROWTH", $D376,,,,  "USD")</f>
        <v>-8.0950000000000006</v>
      </c>
      <c r="AB376">
        <f>_xll.ciqfunctions.udf.CIQ($B376, "IQ_DA", $D376,,,,  "USD")</f>
        <v>0</v>
      </c>
      <c r="AC376">
        <f>_xll.ciqfunctions.udf.CIQ($B376, "IQ_NET_INTEREST_EXP",$D376,,,,  "USD")</f>
        <v>90.225920000000002</v>
      </c>
      <c r="AD376">
        <f>_xll.ciqfunctions.udf.CIQ($B376, "IQ_NET_WORKING_CAP",$D376,,,,  "USD")</f>
        <v>-1950.6703600000001</v>
      </c>
      <c r="AE376">
        <f>_xll.ciqfunctions.udf.CIQ($B376, "IQ_CAPEX",$D376,,,,  "USD")</f>
        <v>-623.70461</v>
      </c>
      <c r="AF376" s="1" t="str">
        <f>_xll.ciqfunctions.udf.CIQ($B376, "IQ_CEO_NAME", $D376,,,,  "USD")</f>
        <v>Suzuki, Toshihiro</v>
      </c>
      <c r="AG376">
        <f>_xll.ciqfunctions.udf.CIQ($B376, "IQ_INC_TAX",$D376,,,,  "USD")</f>
        <v>215.55876000000001</v>
      </c>
      <c r="AH376">
        <f>_xll.ciqfunctions.udf.CIQ($B376, "IQ_EFFECT_TAX_RATE",$D376,,,,  "USD")</f>
        <v>32.000900000000001</v>
      </c>
    </row>
    <row r="377" spans="1:34" x14ac:dyDescent="0.25">
      <c r="A377" t="str">
        <f>_xll.ciqfunctions.udf.CIQ(B377,"IQ_COMPANY_NAME",A$1)</f>
        <v>Suzuki Motor Corporation</v>
      </c>
      <c r="B377" s="3" t="s">
        <v>1</v>
      </c>
      <c r="C377" s="1" t="str">
        <f>_xll.ciqfunctions.udf.CIQ($B377, "IQ_INDUSTRY",$D377,,,, "USD")</f>
        <v>Automobiles</v>
      </c>
      <c r="D377" s="2" t="str">
        <f t="shared" si="4"/>
        <v>CQ12019</v>
      </c>
      <c r="E377" s="1">
        <f>_xll.ciqfunctions.udf.CIQ($B377, "IQ_TOTAL_REV", $D377,,,, "USD")</f>
        <v>9319.2127799999998</v>
      </c>
      <c r="F377" s="1">
        <f>_xll.ciqfunctions.udf.CIQ($B377, "IQ_NI",$D377,,,,  "USD")</f>
        <v>-18.247450000000001</v>
      </c>
      <c r="G377" s="1">
        <f>_xll.ciqfunctions.udf.CIQ($B377, "IQ_CASH_EQUIV", $D377,,,,  "USD")</f>
        <v>4599.9186399999999</v>
      </c>
      <c r="H377" s="1">
        <f>_xll.ciqfunctions.udf.CIQ($B377, "IQ_CASH_ST_INVEST", $D377,,,,  "USD")</f>
        <v>6305.9559499999996</v>
      </c>
      <c r="I377" s="1">
        <f>_xll.ciqfunctions.udf.CIQ($B377, "IQ_TOTAL_CA", $D377,,,,  "USD")</f>
        <v>14640.528389999999</v>
      </c>
      <c r="J377" s="1">
        <f>_xll.ciqfunctions.udf.CIQ($B377, "IQ_TOTAL_ASSETS",$D377,,,,  "USD")</f>
        <v>30700.92858</v>
      </c>
      <c r="K377" s="1">
        <f>_xll.ciqfunctions.udf.CIQ($B377, "IQ_TOTAL_CL", $D377,,,,  "USD")</f>
        <v>12089.72077</v>
      </c>
      <c r="L377" s="1">
        <f>_xll.ciqfunctions.udf.CIQ($B377, "IQ_TOTAL_LIAB", $D377,,,,  "USD")</f>
        <v>15215.73819</v>
      </c>
      <c r="M377" s="1">
        <f>_xll.ciqfunctions.udf.CIQ($B377, "IQ_PREF_EQUITY",$D377,,,,  "USD")</f>
        <v>0</v>
      </c>
      <c r="N377" s="1">
        <f>_xll.ciqfunctions.udf.CIQ($B377, "IQ_TOTAL_COMMON_EQUITY",$D377,,,,  "USD")</f>
        <v>12567.502549999999</v>
      </c>
      <c r="O377" s="1">
        <f>_xll.ciqfunctions.udf.CIQ($B377, "IQ_APIC", $D377,,,,  "USD")</f>
        <v>1299.2058099999999</v>
      </c>
      <c r="P377" s="1">
        <f>_xll.ciqfunctions.udf.CIQ($B377, "IQ_TOTAL_ASSETS", $D377,,,,  "USD")</f>
        <v>30700.92858</v>
      </c>
      <c r="Q377" s="1">
        <f>_xll.ciqfunctions.udf.CIQ($B377, "IQ_RE", $D377,,,,  "USD")</f>
        <v>11863.43254</v>
      </c>
      <c r="R377" s="1">
        <f>_xll.ciqfunctions.udf.CIQ($B377, "IQ_TOTAL_EQUITY", $D377,,,,  "USD")</f>
        <v>15485.19039</v>
      </c>
      <c r="S377" s="1">
        <f>_xll.ciqfunctions.udf.CIQ($B377, "IQ_TOTAL_OUTSTANDING_FILING_DATE", $D377,,,,  "USD")</f>
        <v>461.39733999999999</v>
      </c>
      <c r="T377" s="1">
        <f>_xll.ciqfunctions.udf.CIQ($B377, "IQ_TOTAL_DEBT", $D377,,,,  "USD")</f>
        <v>3388.1146899999999</v>
      </c>
      <c r="U377" s="1">
        <f>_xll.ciqfunctions.udf.CIQ($B377, "IQ_PREF_DIV_OTHER",$D377,,,,  "USD")</f>
        <v>0</v>
      </c>
      <c r="V377" s="1">
        <f>_xll.ciqfunctions.udf.CIQ($B377, "IQ_COGS",$D377,,,,  "USD")</f>
        <v>6600.0990700000002</v>
      </c>
      <c r="W377" s="1">
        <f>_xll.ciqfunctions.udf.CIQ($B377, "IQ_AP",$D377,,,,  "USD")</f>
        <v>3599.9006199999999</v>
      </c>
      <c r="X377" s="1">
        <f>_xll.ciqfunctions.udf.CIQ($B377, "IQ_AR", $D377,,,,  "USD")</f>
        <v>3975.9948199999999</v>
      </c>
      <c r="Y377" s="1">
        <f>_xll.ciqfunctions.udf.CIQ($B377, "IQ_INVENTORY", $D377,,,,  "USD")</f>
        <v>3175.6699699999999</v>
      </c>
      <c r="Z377">
        <f>_xll.ciqfunctions.udf.CIQ($B377, "IQ_SGA", $D377,,,,  "USD")</f>
        <v>-77.673490000000001</v>
      </c>
      <c r="AA377">
        <f>_xll.ciqfunctions.udf.CIQ($B377, "IQ_TOTAL_REV_1YR_ANN_GROWTH", $D377,,,,  "USD")</f>
        <v>3.1600000000000003E-2</v>
      </c>
      <c r="AB377">
        <f>_xll.ciqfunctions.udf.CIQ($B377, "IQ_DA", $D377,,,,  "USD")</f>
        <v>2.86978</v>
      </c>
      <c r="AC377">
        <f>_xll.ciqfunctions.udf.CIQ($B377, "IQ_NET_INTEREST_EXP",$D377,,,,  "USD")</f>
        <v>97.482169999999996</v>
      </c>
      <c r="AD377">
        <f>_xll.ciqfunctions.udf.CIQ($B377, "IQ_NET_WORKING_CAP",$D377,,,,  "USD")</f>
        <v>-2332.4247999999998</v>
      </c>
      <c r="AE377">
        <f>_xll.ciqfunctions.udf.CIQ($B377, "IQ_CAPEX",$D377,,,,  "USD")</f>
        <v>-574.73150999999996</v>
      </c>
      <c r="AF377" s="1" t="str">
        <f>_xll.ciqfunctions.udf.CIQ($B377, "IQ_CEO_NAME", $D377,,,,  "USD")</f>
        <v>Suzuki, Toshihiro</v>
      </c>
      <c r="AG377">
        <f>_xll.ciqfunctions.udf.CIQ($B377, "IQ_INC_TAX",$D377,,,,  "USD")</f>
        <v>-154.91381000000001</v>
      </c>
      <c r="AH377" t="str">
        <f>_xll.ciqfunctions.udf.CIQ($B377, "IQ_EFFECT_TAX_RATE",$D377,,,,  "USD")</f>
        <v>NM</v>
      </c>
    </row>
    <row r="378" spans="1:34" x14ac:dyDescent="0.25">
      <c r="A378" t="str">
        <f>_xll.ciqfunctions.udf.CIQ(B378,"IQ_COMPANY_NAME",A$1)</f>
        <v>Suzuki Motor Corporation</v>
      </c>
      <c r="B378" s="3" t="s">
        <v>1</v>
      </c>
      <c r="C378" s="1" t="str">
        <f>_xll.ciqfunctions.udf.CIQ($B378, "IQ_INDUSTRY",$D378,,,, "USD")</f>
        <v>Automobiles</v>
      </c>
      <c r="D378" s="2" t="str">
        <f t="shared" si="4"/>
        <v>CQ42018</v>
      </c>
      <c r="E378" s="1">
        <f>_xll.ciqfunctions.udf.CIQ($B378, "IQ_TOTAL_REV", $D378,,,, "USD")</f>
        <v>8288.7481299999999</v>
      </c>
      <c r="F378" s="1">
        <f>_xll.ciqfunctions.udf.CIQ($B378, "IQ_NI",$D378,,,,  "USD")</f>
        <v>406.48953999999998</v>
      </c>
      <c r="G378" s="1">
        <f>_xll.ciqfunctions.udf.CIQ($B378, "IQ_CASH_EQUIV", $D378,,,,  "USD")</f>
        <v>3682.3588399999999</v>
      </c>
      <c r="H378" s="1">
        <f>_xll.ciqfunctions.udf.CIQ($B378, "IQ_CASH_ST_INVEST", $D378,,,,  "USD")</f>
        <v>5985.3711899999998</v>
      </c>
      <c r="I378" s="1">
        <f>_xll.ciqfunctions.udf.CIQ($B378, "IQ_TOTAL_CA", $D378,,,,  "USD")</f>
        <v>14208.266879999999</v>
      </c>
      <c r="J378" s="1">
        <f>_xll.ciqfunctions.udf.CIQ($B378, "IQ_TOTAL_ASSETS",$D378,,,,  "USD")</f>
        <v>29362.69427</v>
      </c>
      <c r="K378" s="1">
        <f>_xll.ciqfunctions.udf.CIQ($B378, "IQ_TOTAL_CL", $D378,,,,  "USD")</f>
        <v>10842.674209999999</v>
      </c>
      <c r="L378" s="1">
        <f>_xll.ciqfunctions.udf.CIQ($B378, "IQ_TOTAL_LIAB", $D378,,,,  "USD")</f>
        <v>13935.42361</v>
      </c>
      <c r="M378" s="1">
        <f>_xll.ciqfunctions.udf.CIQ($B378, "IQ_PREF_EQUITY",$D378,,,,  "USD")</f>
        <v>0</v>
      </c>
      <c r="N378" s="1">
        <f>_xll.ciqfunctions.udf.CIQ($B378, "IQ_TOTAL_COMMON_EQUITY",$D378,,,,  "USD")</f>
        <v>12631.381310000001</v>
      </c>
      <c r="O378" s="1">
        <f>_xll.ciqfunctions.udf.CIQ($B378, "IQ_APIC", $D378,,,,  "USD")</f>
        <v>1312.17245</v>
      </c>
      <c r="P378" s="1">
        <f>_xll.ciqfunctions.udf.CIQ($B378, "IQ_TOTAL_ASSETS", $D378,,,,  "USD")</f>
        <v>29362.69427</v>
      </c>
      <c r="Q378" s="1">
        <f>_xll.ciqfunctions.udf.CIQ($B378, "IQ_RE", $D378,,,,  "USD")</f>
        <v>12003.70962</v>
      </c>
      <c r="R378" s="1">
        <f>_xll.ciqfunctions.udf.CIQ($B378, "IQ_TOTAL_EQUITY", $D378,,,,  "USD")</f>
        <v>15427.27067</v>
      </c>
      <c r="S378" s="1">
        <f>_xll.ciqfunctions.udf.CIQ($B378, "IQ_TOTAL_OUTSTANDING_FILING_DATE", $D378,,,,  "USD")</f>
        <v>461.23408999999998</v>
      </c>
      <c r="T378" s="1">
        <f>_xll.ciqfunctions.udf.CIQ($B378, "IQ_TOTAL_DEBT", $D378,,,,  "USD")</f>
        <v>3707.7610199999999</v>
      </c>
      <c r="U378" s="1">
        <f>_xll.ciqfunctions.udf.CIQ($B378, "IQ_PREF_DIV_OTHER",$D378,,,,  "USD")</f>
        <v>0</v>
      </c>
      <c r="V378" s="1">
        <f>_xll.ciqfunctions.udf.CIQ($B378, "IQ_COGS",$D378,,,,  "USD")</f>
        <v>5960.4065099999998</v>
      </c>
      <c r="W378" s="1">
        <f>_xll.ciqfunctions.udf.CIQ($B378, "IQ_AP",$D378,,,,  "USD")</f>
        <v>3329.5629600000002</v>
      </c>
      <c r="X378" s="1">
        <f>_xll.ciqfunctions.udf.CIQ($B378, "IQ_AR", $D378,,,,  "USD")</f>
        <v>3501.0253899999998</v>
      </c>
      <c r="Y378" s="1">
        <f>_xll.ciqfunctions.udf.CIQ($B378, "IQ_INVENTORY", $D378,,,,  "USD")</f>
        <v>3553.0055200000002</v>
      </c>
      <c r="Z378">
        <f>_xll.ciqfunctions.udf.CIQ($B378, "IQ_SGA", $D378,,,,  "USD")</f>
        <v>1798.8789200000001</v>
      </c>
      <c r="AA378">
        <f>_xll.ciqfunctions.udf.CIQ($B378, "IQ_TOTAL_REV_1YR_ANN_GROWTH", $D378,,,,  "USD")</f>
        <v>1.7467999999999999</v>
      </c>
      <c r="AB378">
        <f>_xll.ciqfunctions.udf.CIQ($B378, "IQ_DA", $D378,,,,  "USD")</f>
        <v>0</v>
      </c>
      <c r="AC378">
        <f>_xll.ciqfunctions.udf.CIQ($B378, "IQ_NET_INTEREST_EXP",$D378,,,,  "USD")</f>
        <v>132.55251999999999</v>
      </c>
      <c r="AD378">
        <f>_xll.ciqfunctions.udf.CIQ($B378, "IQ_NET_WORKING_CAP",$D378,,,,  "USD")</f>
        <v>-1006.70829</v>
      </c>
      <c r="AE378">
        <f>_xll.ciqfunctions.udf.CIQ($B378, "IQ_CAPEX",$D378,,,,  "USD")</f>
        <v>-521.83384000000001</v>
      </c>
      <c r="AF378" s="1" t="str">
        <f>_xll.ciqfunctions.udf.CIQ($B378, "IQ_CEO_NAME", $D378,,,,  "USD")</f>
        <v>Suzuki, Toshihiro</v>
      </c>
      <c r="AG378">
        <f>_xll.ciqfunctions.udf.CIQ($B378, "IQ_INC_TAX",$D378,,,,  "USD")</f>
        <v>150.82714000000001</v>
      </c>
      <c r="AH378">
        <f>_xll.ciqfunctions.udf.CIQ($B378, "IQ_EFFECT_TAX_RATE",$D378,,,,  "USD")</f>
        <v>22.384799999999998</v>
      </c>
    </row>
    <row r="379" spans="1:34" x14ac:dyDescent="0.25">
      <c r="A379" t="str">
        <f>_xll.ciqfunctions.udf.CIQ(B379,"IQ_COMPANY_NAME",A$1)</f>
        <v>Suzuki Motor Corporation</v>
      </c>
      <c r="B379" s="3" t="s">
        <v>1</v>
      </c>
      <c r="C379" s="1" t="str">
        <f>_xll.ciqfunctions.udf.CIQ($B379, "IQ_INDUSTRY",$D379,,,, "USD")</f>
        <v>Automobiles</v>
      </c>
      <c r="D379" s="2" t="str">
        <f t="shared" si="4"/>
        <v>CQ32018</v>
      </c>
      <c r="E379" s="1">
        <f>_xll.ciqfunctions.udf.CIQ($B379, "IQ_TOTAL_REV", $D379,,,, "USD")</f>
        <v>8300.3478400000004</v>
      </c>
      <c r="F379" s="1">
        <f>_xll.ciqfunctions.udf.CIQ($B379, "IQ_NI",$D379,,,,  "USD")</f>
        <v>442.97483</v>
      </c>
      <c r="G379" s="1">
        <f>_xll.ciqfunctions.udf.CIQ($B379, "IQ_CASH_EQUIV", $D379,,,,  "USD")</f>
        <v>4703.9783699999998</v>
      </c>
      <c r="H379" s="1">
        <f>_xll.ciqfunctions.udf.CIQ($B379, "IQ_CASH_ST_INVEST", $D379,,,,  "USD")</f>
        <v>6523.0028700000003</v>
      </c>
      <c r="I379" s="1">
        <f>_xll.ciqfunctions.udf.CIQ($B379, "IQ_TOTAL_CA", $D379,,,,  "USD")</f>
        <v>14306.05769</v>
      </c>
      <c r="J379" s="1">
        <f>_xll.ciqfunctions.udf.CIQ($B379, "IQ_TOTAL_ASSETS",$D379,,,,  "USD")</f>
        <v>28398.060659999999</v>
      </c>
      <c r="K379" s="1">
        <f>_xll.ciqfunctions.udf.CIQ($B379, "IQ_TOTAL_CL", $D379,,,,  "USD")</f>
        <v>10705.423339999999</v>
      </c>
      <c r="L379" s="1">
        <f>_xll.ciqfunctions.udf.CIQ($B379, "IQ_TOTAL_LIAB", $D379,,,,  "USD")</f>
        <v>13631.98624</v>
      </c>
      <c r="M379" s="1">
        <f>_xll.ciqfunctions.udf.CIQ($B379, "IQ_PREF_EQUITY",$D379,,,,  "USD")</f>
        <v>0</v>
      </c>
      <c r="N379" s="1">
        <f>_xll.ciqfunctions.udf.CIQ($B379, "IQ_TOTAL_COMMON_EQUITY",$D379,,,,  "USD")</f>
        <v>12168.762070000001</v>
      </c>
      <c r="O379" s="1">
        <f>_xll.ciqfunctions.udf.CIQ($B379, "IQ_APIC", $D379,,,,  "USD")</f>
        <v>1268.5817199999999</v>
      </c>
      <c r="P379" s="1">
        <f>_xll.ciqfunctions.udf.CIQ($B379, "IQ_TOTAL_ASSETS", $D379,,,,  "USD")</f>
        <v>28398.060659999999</v>
      </c>
      <c r="Q379" s="1">
        <f>_xll.ciqfunctions.udf.CIQ($B379, "IQ_RE", $D379,,,,  "USD")</f>
        <v>11385.37221</v>
      </c>
      <c r="R379" s="1">
        <f>_xll.ciqfunctions.udf.CIQ($B379, "IQ_TOTAL_EQUITY", $D379,,,,  "USD")</f>
        <v>14766.074420000001</v>
      </c>
      <c r="S379" s="1">
        <f>_xll.ciqfunctions.udf.CIQ($B379, "IQ_TOTAL_OUTSTANDING_FILING_DATE", $D379,,,,  "USD")</f>
        <v>460.54741999999999</v>
      </c>
      <c r="T379" s="1">
        <f>_xll.ciqfunctions.udf.CIQ($B379, "IQ_TOTAL_DEBT", $D379,,,,  "USD")</f>
        <v>3361.9155799999999</v>
      </c>
      <c r="U379" s="1">
        <f>_xll.ciqfunctions.udf.CIQ($B379, "IQ_PREF_DIV_OTHER",$D379,,,,  "USD")</f>
        <v>0</v>
      </c>
      <c r="V379" s="1">
        <f>_xll.ciqfunctions.udf.CIQ($B379, "IQ_COGS",$D379,,,,  "USD")</f>
        <v>5822.2230499999996</v>
      </c>
      <c r="W379" s="1">
        <f>_xll.ciqfunctions.udf.CIQ($B379, "IQ_AP",$D379,,,,  "USD")</f>
        <v>4318.9759599999998</v>
      </c>
      <c r="X379" s="1">
        <f>_xll.ciqfunctions.udf.CIQ($B379, "IQ_AR", $D379,,,,  "USD")</f>
        <v>3377.0100900000002</v>
      </c>
      <c r="Y379" s="1">
        <f>_xll.ciqfunctions.udf.CIQ($B379, "IQ_INVENTORY", $D379,,,,  "USD")</f>
        <v>3188.14813</v>
      </c>
      <c r="Z379">
        <f>_xll.ciqfunctions.udf.CIQ($B379, "IQ_SGA", $D379,,,,  "USD")</f>
        <v>1755.65048</v>
      </c>
      <c r="AA379">
        <f>_xll.ciqfunctions.udf.CIQ($B379, "IQ_TOTAL_REV_1YR_ANN_GROWTH", $D379,,,,  "USD")</f>
        <v>-2.0607000000000002</v>
      </c>
      <c r="AB379">
        <f>_xll.ciqfunctions.udf.CIQ($B379, "IQ_DA", $D379,,,,  "USD")</f>
        <v>0</v>
      </c>
      <c r="AC379">
        <f>_xll.ciqfunctions.udf.CIQ($B379, "IQ_NET_INTEREST_EXP",$D379,,,,  "USD")</f>
        <v>118.49142999999999</v>
      </c>
      <c r="AD379">
        <f>_xll.ciqfunctions.udf.CIQ($B379, "IQ_NET_WORKING_CAP",$D379,,,,  "USD")</f>
        <v>-1536.43209</v>
      </c>
      <c r="AE379">
        <f>_xll.ciqfunctions.udf.CIQ($B379, "IQ_CAPEX",$D379,,,,  "USD")</f>
        <v>-566.07479999999998</v>
      </c>
      <c r="AF379" s="1" t="str">
        <f>_xll.ciqfunctions.udf.CIQ($B379, "IQ_CEO_NAME", $D379,,,,  "USD")</f>
        <v>Suzuki, Toshihiro</v>
      </c>
      <c r="AG379">
        <f>_xll.ciqfunctions.udf.CIQ($B379, "IQ_INC_TAX",$D379,,,,  "USD")</f>
        <v>285.68533000000002</v>
      </c>
      <c r="AH379">
        <f>_xll.ciqfunctions.udf.CIQ($B379, "IQ_EFFECT_TAX_RATE",$D379,,,,  "USD")</f>
        <v>32.722700000000003</v>
      </c>
    </row>
    <row r="380" spans="1:34" x14ac:dyDescent="0.25">
      <c r="A380" t="str">
        <f>_xll.ciqfunctions.udf.CIQ(B380,"IQ_COMPANY_NAME",A$1)</f>
        <v>Suzuki Motor Corporation</v>
      </c>
      <c r="B380" s="3" t="s">
        <v>1</v>
      </c>
      <c r="C380" s="1" t="str">
        <f>_xll.ciqfunctions.udf.CIQ($B380, "IQ_INDUSTRY",$D380,,,, "USD")</f>
        <v>Automobiles</v>
      </c>
      <c r="D380" s="2" t="str">
        <f t="shared" si="4"/>
        <v>CQ22018</v>
      </c>
      <c r="E380" s="1">
        <f>_xll.ciqfunctions.udf.CIQ($B380, "IQ_TOTAL_REV", $D380,,,, "USD")</f>
        <v>8908.9591400000008</v>
      </c>
      <c r="F380" s="1">
        <f>_xll.ciqfunctions.udf.CIQ($B380, "IQ_NI",$D380,,,,  "USD")</f>
        <v>775.09927000000005</v>
      </c>
      <c r="G380" s="1">
        <f>_xll.ciqfunctions.udf.CIQ($B380, "IQ_CASH_EQUIV", $D380,,,,  "USD")</f>
        <v>6194.9207999999999</v>
      </c>
      <c r="H380" s="1">
        <f>_xll.ciqfunctions.udf.CIQ($B380, "IQ_CASH_ST_INVEST", $D380,,,,  "USD")</f>
        <v>8323.7642500000002</v>
      </c>
      <c r="I380" s="1">
        <f>_xll.ciqfunctions.udf.CIQ($B380, "IQ_TOTAL_CA", $D380,,,,  "USD")</f>
        <v>15877.69809</v>
      </c>
      <c r="J380" s="1">
        <f>_xll.ciqfunctions.udf.CIQ($B380, "IQ_TOTAL_ASSETS",$D380,,,,  "USD")</f>
        <v>30168.405869999999</v>
      </c>
      <c r="K380" s="1">
        <f>_xll.ciqfunctions.udf.CIQ($B380, "IQ_TOTAL_CL", $D380,,,,  "USD")</f>
        <v>10729.13242</v>
      </c>
      <c r="L380" s="1">
        <f>_xll.ciqfunctions.udf.CIQ($B380, "IQ_TOTAL_LIAB", $D380,,,,  "USD")</f>
        <v>15323.178040000001</v>
      </c>
      <c r="M380" s="1">
        <f>_xll.ciqfunctions.udf.CIQ($B380, "IQ_PREF_EQUITY",$D380,,,,  "USD")</f>
        <v>0</v>
      </c>
      <c r="N380" s="1">
        <f>_xll.ciqfunctions.udf.CIQ($B380, "IQ_TOTAL_COMMON_EQUITY",$D380,,,,  "USD")</f>
        <v>12065.518249999999</v>
      </c>
      <c r="O380" s="1">
        <f>_xll.ciqfunctions.udf.CIQ($B380, "IQ_APIC", $D380,,,,  "USD")</f>
        <v>1297.97911</v>
      </c>
      <c r="P380" s="1">
        <f>_xll.ciqfunctions.udf.CIQ($B380, "IQ_TOTAL_ASSETS", $D380,,,,  "USD")</f>
        <v>30168.405869999999</v>
      </c>
      <c r="Q380" s="1">
        <f>_xll.ciqfunctions.udf.CIQ($B380, "IQ_RE", $D380,,,,  "USD")</f>
        <v>11852.066419999999</v>
      </c>
      <c r="R380" s="1">
        <f>_xll.ciqfunctions.udf.CIQ($B380, "IQ_TOTAL_EQUITY", $D380,,,,  "USD")</f>
        <v>14845.22783</v>
      </c>
      <c r="S380" s="1">
        <f>_xll.ciqfunctions.udf.CIQ($B380, "IQ_TOTAL_OUTSTANDING_FILING_DATE", $D380,,,,  "USD")</f>
        <v>441.74558000000002</v>
      </c>
      <c r="T380" s="1">
        <f>_xll.ciqfunctions.udf.CIQ($B380, "IQ_TOTAL_DEBT", $D380,,,,  "USD")</f>
        <v>5286.0431099999996</v>
      </c>
      <c r="U380" s="1">
        <f>_xll.ciqfunctions.udf.CIQ($B380, "IQ_PREF_DIV_OTHER",$D380,,,,  "USD")</f>
        <v>0</v>
      </c>
      <c r="V380" s="1">
        <f>_xll.ciqfunctions.udf.CIQ($B380, "IQ_COGS",$D380,,,,  "USD")</f>
        <v>6251.5339400000003</v>
      </c>
      <c r="W380" s="1">
        <f>_xll.ciqfunctions.udf.CIQ($B380, "IQ_AP",$D380,,,,  "USD")</f>
        <v>4179.1322200000004</v>
      </c>
      <c r="X380" s="1">
        <f>_xll.ciqfunctions.udf.CIQ($B380, "IQ_AR", $D380,,,,  "USD")</f>
        <v>3354.9351499999998</v>
      </c>
      <c r="Y380" s="1">
        <f>_xll.ciqfunctions.udf.CIQ($B380, "IQ_INVENTORY", $D380,,,,  "USD")</f>
        <v>2998.3941799999998</v>
      </c>
      <c r="Z380">
        <f>_xll.ciqfunctions.udf.CIQ($B380, "IQ_SGA", $D380,,,,  "USD")</f>
        <v>1606.67634</v>
      </c>
      <c r="AA380">
        <f>_xll.ciqfunctions.udf.CIQ($B380, "IQ_TOTAL_REV_1YR_ANN_GROWTH", $D380,,,,  "USD")</f>
        <v>13.591799999999999</v>
      </c>
      <c r="AB380">
        <f>_xll.ciqfunctions.udf.CIQ($B380, "IQ_DA", $D380,,,,  "USD")</f>
        <v>0</v>
      </c>
      <c r="AC380">
        <f>_xll.ciqfunctions.udf.CIQ($B380, "IQ_NET_INTEREST_EXP",$D380,,,,  "USD")</f>
        <v>107.01011</v>
      </c>
      <c r="AD380">
        <f>_xll.ciqfunctions.udf.CIQ($B380, "IQ_NET_WORKING_CAP",$D380,,,,  "USD")</f>
        <v>-1431.3335</v>
      </c>
      <c r="AE380">
        <f>_xll.ciqfunctions.udf.CIQ($B380, "IQ_CAPEX",$D380,,,,  "USD")</f>
        <v>-598.40311999999994</v>
      </c>
      <c r="AF380" s="1" t="str">
        <f>_xll.ciqfunctions.udf.CIQ($B380, "IQ_CEO_NAME", $D380,,,,  "USD")</f>
        <v>Suzuki, Toshihiro</v>
      </c>
      <c r="AG380">
        <f>_xll.ciqfunctions.udf.CIQ($B380, "IQ_INC_TAX",$D380,,,,  "USD")</f>
        <v>267.94479000000001</v>
      </c>
      <c r="AH380">
        <f>_xll.ciqfunctions.udf.CIQ($B380, "IQ_EFFECT_TAX_RATE",$D380,,,,  "USD")</f>
        <v>22.173500000000001</v>
      </c>
    </row>
    <row r="381" spans="1:34" x14ac:dyDescent="0.25">
      <c r="A381" t="str">
        <f>_xll.ciqfunctions.udf.CIQ(B381,"IQ_COMPANY_NAME",A$1)</f>
        <v>Suzuki Motor Corporation</v>
      </c>
      <c r="B381" s="3" t="s">
        <v>1</v>
      </c>
      <c r="C381" s="1" t="str">
        <f>_xll.ciqfunctions.udf.CIQ($B381, "IQ_INDUSTRY",$D381,,,, "USD")</f>
        <v>Automobiles</v>
      </c>
      <c r="D381" s="2" t="str">
        <f t="shared" si="4"/>
        <v>CQ12018</v>
      </c>
      <c r="E381" s="1">
        <f>_xll.ciqfunctions.udf.CIQ($B381, "IQ_TOTAL_REV", $D381,,,, "USD")</f>
        <v>9720.2113700000009</v>
      </c>
      <c r="F381" s="1">
        <f>_xll.ciqfunctions.udf.CIQ($B381, "IQ_NI",$D381,,,,  "USD")</f>
        <v>484.04503</v>
      </c>
      <c r="G381" s="1">
        <f>_xll.ciqfunctions.udf.CIQ($B381, "IQ_CASH_EQUIV", $D381,,,,  "USD")</f>
        <v>6500.8053600000003</v>
      </c>
      <c r="H381" s="1">
        <f>_xll.ciqfunctions.udf.CIQ($B381, "IQ_CASH_ST_INVEST", $D381,,,,  "USD")</f>
        <v>8917.7820699999993</v>
      </c>
      <c r="I381" s="1">
        <f>_xll.ciqfunctions.udf.CIQ($B381, "IQ_TOTAL_CA", $D381,,,,  "USD")</f>
        <v>18276.739249999999</v>
      </c>
      <c r="J381" s="1">
        <f>_xll.ciqfunctions.udf.CIQ($B381, "IQ_TOTAL_ASSETS",$D381,,,,  "USD")</f>
        <v>31456.411260000001</v>
      </c>
      <c r="K381" s="1">
        <f>_xll.ciqfunctions.udf.CIQ($B381, "IQ_TOTAL_CL", $D381,,,,  "USD")</f>
        <v>11696.90748</v>
      </c>
      <c r="L381" s="1">
        <f>_xll.ciqfunctions.udf.CIQ($B381, "IQ_TOTAL_LIAB", $D381,,,,  "USD")</f>
        <v>16436.15727</v>
      </c>
      <c r="M381" s="1">
        <f>_xll.ciqfunctions.udf.CIQ($B381, "IQ_PREF_EQUITY",$D381,,,,  "USD")</f>
        <v>0</v>
      </c>
      <c r="N381" s="1">
        <f>_xll.ciqfunctions.udf.CIQ($B381, "IQ_TOTAL_COMMON_EQUITY",$D381,,,,  "USD")</f>
        <v>12218.46487</v>
      </c>
      <c r="O381" s="1">
        <f>_xll.ciqfunctions.udf.CIQ($B381, "IQ_APIC", $D381,,,,  "USD")</f>
        <v>1354.62555</v>
      </c>
      <c r="P381" s="1">
        <f>_xll.ciqfunctions.udf.CIQ($B381, "IQ_TOTAL_ASSETS", $D381,,,,  "USD")</f>
        <v>31456.411260000001</v>
      </c>
      <c r="Q381" s="1">
        <f>_xll.ciqfunctions.udf.CIQ($B381, "IQ_RE", $D381,,,,  "USD")</f>
        <v>11743.722599999999</v>
      </c>
      <c r="R381" s="1">
        <f>_xll.ciqfunctions.udf.CIQ($B381, "IQ_TOTAL_EQUITY", $D381,,,,  "USD")</f>
        <v>15020.254000000001</v>
      </c>
      <c r="S381" s="1">
        <f>_xll.ciqfunctions.udf.CIQ($B381, "IQ_TOTAL_OUTSTANDING_FILING_DATE", $D381,,,,  "USD")</f>
        <v>441.73743000000002</v>
      </c>
      <c r="T381" s="1">
        <f>_xll.ciqfunctions.udf.CIQ($B381, "IQ_TOTAL_DEBT", $D381,,,,  "USD")</f>
        <v>5441.4484000000002</v>
      </c>
      <c r="U381" s="1">
        <f>_xll.ciqfunctions.udf.CIQ($B381, "IQ_PREF_DIV_OTHER",$D381,,,,  "USD")</f>
        <v>0</v>
      </c>
      <c r="V381" s="1">
        <f>_xll.ciqfunctions.udf.CIQ($B381, "IQ_COGS",$D381,,,,  "USD")</f>
        <v>6733.8169900000003</v>
      </c>
      <c r="W381" s="1">
        <f>_xll.ciqfunctions.udf.CIQ($B381, "IQ_AP",$D381,,,,  "USD")</f>
        <v>4823.1064900000001</v>
      </c>
      <c r="X381" s="1">
        <f>_xll.ciqfunctions.udf.CIQ($B381, "IQ_AR", $D381,,,,  "USD")</f>
        <v>3613.02216</v>
      </c>
      <c r="Y381" s="1">
        <f>_xll.ciqfunctions.udf.CIQ($B381, "IQ_INVENTORY", $D381,,,,  "USD")</f>
        <v>3322.96047</v>
      </c>
      <c r="Z381">
        <f>_xll.ciqfunctions.udf.CIQ($B381, "IQ_SGA", $D381,,,,  "USD")</f>
        <v>18.28539</v>
      </c>
      <c r="AA381">
        <f>_xll.ciqfunctions.udf.CIQ($B381, "IQ_TOTAL_REV_1YR_ANN_GROWTH", $D381,,,,  "USD")</f>
        <v>12.5067</v>
      </c>
      <c r="AB381">
        <f>_xll.ciqfunctions.udf.CIQ($B381, "IQ_DA", $D381,,,,  "USD")</f>
        <v>3.4085000000000001</v>
      </c>
      <c r="AC381">
        <f>_xll.ciqfunctions.udf.CIQ($B381, "IQ_NET_INTEREST_EXP",$D381,,,,  "USD")</f>
        <v>33.12462</v>
      </c>
      <c r="AD381">
        <f>_xll.ciqfunctions.udf.CIQ($B381, "IQ_NET_WORKING_CAP",$D381,,,,  "USD")</f>
        <v>-541.84834000000001</v>
      </c>
      <c r="AE381">
        <f>_xll.ciqfunctions.udf.CIQ($B381, "IQ_CAPEX",$D381,,,,  "USD")</f>
        <v>-692.42506000000003</v>
      </c>
      <c r="AF381" s="1" t="str">
        <f>_xll.ciqfunctions.udf.CIQ($B381, "IQ_CEO_NAME", $D381,,,,  "USD")</f>
        <v>Suzuki, Toshihiro</v>
      </c>
      <c r="AG381">
        <f>_xll.ciqfunctions.udf.CIQ($B381, "IQ_INC_TAX",$D381,,,,  "USD")</f>
        <v>326.55714999999998</v>
      </c>
      <c r="AH381">
        <f>_xll.ciqfunctions.udf.CIQ($B381, "IQ_EFFECT_TAX_RATE",$D381,,,,  "USD")</f>
        <v>35.200099999999999</v>
      </c>
    </row>
    <row r="382" spans="1:34" x14ac:dyDescent="0.25">
      <c r="A382" t="str">
        <f>_xll.ciqfunctions.udf.CIQ(B382,"IQ_COMPANY_NAME",A$1)</f>
        <v>Suzuki Motor Corporation</v>
      </c>
      <c r="B382" s="3" t="s">
        <v>1</v>
      </c>
      <c r="C382" s="1" t="str">
        <f>_xll.ciqfunctions.udf.CIQ($B382, "IQ_INDUSTRY",$D382,,,, "USD")</f>
        <v>Automobiles</v>
      </c>
      <c r="D382" s="2" t="str">
        <f t="shared" si="4"/>
        <v>CQ42017</v>
      </c>
      <c r="E382" s="1">
        <f>_xll.ciqfunctions.udf.CIQ($B382, "IQ_TOTAL_REV", $D382,,,, "USD")</f>
        <v>7935.2510300000004</v>
      </c>
      <c r="F382" s="1">
        <f>_xll.ciqfunctions.udf.CIQ($B382, "IQ_NI",$D382,,,,  "USD")</f>
        <v>533.70622000000003</v>
      </c>
      <c r="G382" s="1">
        <f>_xll.ciqfunctions.udf.CIQ($B382, "IQ_CASH_EQUIV", $D382,,,,  "USD")</f>
        <v>5840.2361600000004</v>
      </c>
      <c r="H382" s="1">
        <f>_xll.ciqfunctions.udf.CIQ($B382, "IQ_CASH_ST_INVEST", $D382,,,,  "USD")</f>
        <v>9165.8898100000006</v>
      </c>
      <c r="I382" s="1">
        <f>_xll.ciqfunctions.udf.CIQ($B382, "IQ_TOTAL_CA", $D382,,,,  "USD")</f>
        <v>17818.635399999999</v>
      </c>
      <c r="J382" s="1">
        <f>_xll.ciqfunctions.udf.CIQ($B382, "IQ_TOTAL_ASSETS",$D382,,,,  "USD")</f>
        <v>29739.272850000001</v>
      </c>
      <c r="K382" s="1">
        <f>_xll.ciqfunctions.udf.CIQ($B382, "IQ_TOTAL_CL", $D382,,,,  "USD")</f>
        <v>10702.90761</v>
      </c>
      <c r="L382" s="1">
        <f>_xll.ciqfunctions.udf.CIQ($B382, "IQ_TOTAL_LIAB", $D382,,,,  "USD")</f>
        <v>15378.16841</v>
      </c>
      <c r="M382" s="1">
        <f>_xll.ciqfunctions.udf.CIQ($B382, "IQ_PREF_EQUITY",$D382,,,,  "USD")</f>
        <v>0</v>
      </c>
      <c r="N382" s="1">
        <f>_xll.ciqfunctions.udf.CIQ($B382, "IQ_TOTAL_COMMON_EQUITY",$D382,,,,  "USD")</f>
        <v>11637.696980000001</v>
      </c>
      <c r="O382" s="1">
        <f>_xll.ciqfunctions.udf.CIQ($B382, "IQ_APIC", $D382,,,,  "USD")</f>
        <v>1277.2939100000001</v>
      </c>
      <c r="P382" s="1">
        <f>_xll.ciqfunctions.udf.CIQ($B382, "IQ_TOTAL_ASSETS", $D382,,,,  "USD")</f>
        <v>29739.272850000001</v>
      </c>
      <c r="Q382" s="1">
        <f>_xll.ciqfunctions.udf.CIQ($B382, "IQ_RE", $D382,,,,  "USD")</f>
        <v>10633.852699999999</v>
      </c>
      <c r="R382" s="1">
        <f>_xll.ciqfunctions.udf.CIQ($B382, "IQ_TOTAL_EQUITY", $D382,,,,  "USD")</f>
        <v>14361.104439999999</v>
      </c>
      <c r="S382" s="1">
        <f>_xll.ciqfunctions.udf.CIQ($B382, "IQ_TOTAL_OUTSTANDING_FILING_DATE", $D382,,,,  "USD")</f>
        <v>441.23594000000003</v>
      </c>
      <c r="T382" s="1">
        <f>_xll.ciqfunctions.udf.CIQ($B382, "IQ_TOTAL_DEBT", $D382,,,,  "USD")</f>
        <v>5825.0188600000001</v>
      </c>
      <c r="U382" s="1">
        <f>_xll.ciqfunctions.udf.CIQ($B382, "IQ_PREF_DIV_OTHER",$D382,,,,  "USD")</f>
        <v>0</v>
      </c>
      <c r="V382" s="1">
        <f>_xll.ciqfunctions.udf.CIQ($B382, "IQ_COGS",$D382,,,,  "USD")</f>
        <v>5621.5030800000004</v>
      </c>
      <c r="W382" s="1">
        <f>_xll.ciqfunctions.udf.CIQ($B382, "IQ_AP",$D382,,,,  "USD")</f>
        <v>3583.6196500000001</v>
      </c>
      <c r="X382" s="1">
        <f>_xll.ciqfunctions.udf.CIQ($B382, "IQ_AR", $D382,,,,  "USD")</f>
        <v>3102.9875200000001</v>
      </c>
      <c r="Y382" s="1">
        <f>_xll.ciqfunctions.udf.CIQ($B382, "IQ_INVENTORY", $D382,,,,  "USD")</f>
        <v>3202.0419900000002</v>
      </c>
      <c r="Z382">
        <f>_xll.ciqfunctions.udf.CIQ($B382, "IQ_SGA", $D382,,,,  "USD")</f>
        <v>1541.67887</v>
      </c>
      <c r="AA382">
        <f>_xll.ciqfunctions.udf.CIQ($B382, "IQ_TOTAL_REV_1YR_ANN_GROWTH", $D382,,,,  "USD")</f>
        <v>18.6952</v>
      </c>
      <c r="AB382">
        <f>_xll.ciqfunctions.udf.CIQ($B382, "IQ_DA", $D382,,,,  "USD")</f>
        <v>0</v>
      </c>
      <c r="AC382">
        <f>_xll.ciqfunctions.udf.CIQ($B382, "IQ_NET_INTEREST_EXP",$D382,,,,  "USD")</f>
        <v>87.62818</v>
      </c>
      <c r="AD382">
        <f>_xll.ciqfunctions.udf.CIQ($B382, "IQ_NET_WORKING_CAP",$D382,,,,  "USD")</f>
        <v>184.88037</v>
      </c>
      <c r="AE382">
        <f>_xll.ciqfunctions.udf.CIQ($B382, "IQ_CAPEX",$D382,,,,  "USD")</f>
        <v>-406.22363999999999</v>
      </c>
      <c r="AF382" s="1" t="str">
        <f>_xll.ciqfunctions.udf.CIQ($B382, "IQ_CEO_NAME", $D382,,,,  "USD")</f>
        <v>Suzuki, Toshihiro</v>
      </c>
      <c r="AG382">
        <f>_xll.ciqfunctions.udf.CIQ($B382, "IQ_INC_TAX",$D382,,,,  "USD")</f>
        <v>189.41713999999999</v>
      </c>
      <c r="AH382">
        <f>_xll.ciqfunctions.udf.CIQ($B382, "IQ_EFFECT_TAX_RATE",$D382,,,,  "USD")</f>
        <v>21.6328</v>
      </c>
    </row>
    <row r="383" spans="1:34" x14ac:dyDescent="0.25">
      <c r="A383" t="str">
        <f>_xll.ciqfunctions.udf.CIQ(B383,"IQ_COMPANY_NAME",A$1)</f>
        <v>Suzuki Motor Corporation</v>
      </c>
      <c r="B383" s="3" t="s">
        <v>1</v>
      </c>
      <c r="C383" s="1" t="str">
        <f>_xll.ciqfunctions.udf.CIQ($B383, "IQ_INDUSTRY",$D383,,,, "USD")</f>
        <v>Automobiles</v>
      </c>
      <c r="D383" s="2" t="str">
        <f t="shared" ref="D383:D446" si="5">D323</f>
        <v>CQ32017</v>
      </c>
      <c r="E383" s="1">
        <f>_xll.ciqfunctions.udf.CIQ($B383, "IQ_TOTAL_REV", $D383,,,, "USD")</f>
        <v>8541.2189899999994</v>
      </c>
      <c r="F383" s="1">
        <f>_xll.ciqfunctions.udf.CIQ($B383, "IQ_NI",$D383,,,,  "USD")</f>
        <v>344.35415</v>
      </c>
      <c r="G383" s="1">
        <f>_xll.ciqfunctions.udf.CIQ($B383, "IQ_CASH_EQUIV", $D383,,,,  "USD")</f>
        <v>6751.7869700000001</v>
      </c>
      <c r="H383" s="1">
        <f>_xll.ciqfunctions.udf.CIQ($B383, "IQ_CASH_ST_INVEST", $D383,,,,  "USD")</f>
        <v>9469.1440000000002</v>
      </c>
      <c r="I383" s="1">
        <f>_xll.ciqfunctions.udf.CIQ($B383, "IQ_TOTAL_CA", $D383,,,,  "USD")</f>
        <v>17828.754720000001</v>
      </c>
      <c r="J383" s="1">
        <f>_xll.ciqfunctions.udf.CIQ($B383, "IQ_TOTAL_ASSETS",$D383,,,,  "USD")</f>
        <v>29168.677039999999</v>
      </c>
      <c r="K383" s="1">
        <f>_xll.ciqfunctions.udf.CIQ($B383, "IQ_TOTAL_CL", $D383,,,,  "USD")</f>
        <v>10954.291149999999</v>
      </c>
      <c r="L383" s="1">
        <f>_xll.ciqfunctions.udf.CIQ($B383, "IQ_TOTAL_LIAB", $D383,,,,  "USD")</f>
        <v>15603.10763</v>
      </c>
      <c r="M383" s="1">
        <f>_xll.ciqfunctions.udf.CIQ($B383, "IQ_PREF_EQUITY",$D383,,,,  "USD")</f>
        <v>0</v>
      </c>
      <c r="N383" s="1">
        <f>_xll.ciqfunctions.udf.CIQ($B383, "IQ_TOTAL_COMMON_EQUITY",$D383,,,,  "USD")</f>
        <v>11046.587219999999</v>
      </c>
      <c r="O383" s="1">
        <f>_xll.ciqfunctions.udf.CIQ($B383, "IQ_APIC", $D383,,,,  "USD")</f>
        <v>1277.6341600000001</v>
      </c>
      <c r="P383" s="1">
        <f>_xll.ciqfunctions.udf.CIQ($B383, "IQ_TOTAL_ASSETS", $D383,,,,  "USD")</f>
        <v>29168.677039999999</v>
      </c>
      <c r="Q383" s="1">
        <f>_xll.ciqfunctions.udf.CIQ($B383, "IQ_RE", $D383,,,,  "USD")</f>
        <v>10220.17635</v>
      </c>
      <c r="R383" s="1">
        <f>_xll.ciqfunctions.udf.CIQ($B383, "IQ_TOTAL_EQUITY", $D383,,,,  "USD")</f>
        <v>13565.56941</v>
      </c>
      <c r="S383" s="1">
        <f>_xll.ciqfunctions.udf.CIQ($B383, "IQ_TOTAL_OUTSTANDING_FILING_DATE", $D383,,,,  "USD")</f>
        <v>441.23563999999999</v>
      </c>
      <c r="T383" s="1">
        <f>_xll.ciqfunctions.udf.CIQ($B383, "IQ_TOTAL_DEBT", $D383,,,,  "USD")</f>
        <v>5699.9065399999999</v>
      </c>
      <c r="U383" s="1">
        <f>_xll.ciqfunctions.udf.CIQ($B383, "IQ_PREF_DIV_OTHER",$D383,,,,  "USD")</f>
        <v>0</v>
      </c>
      <c r="V383" s="1">
        <f>_xll.ciqfunctions.udf.CIQ($B383, "IQ_COGS",$D383,,,,  "USD")</f>
        <v>6041.0903099999996</v>
      </c>
      <c r="W383" s="1">
        <f>_xll.ciqfunctions.udf.CIQ($B383, "IQ_AP",$D383,,,,  "USD")</f>
        <v>4462.5015000000003</v>
      </c>
      <c r="X383" s="1">
        <f>_xll.ciqfunctions.udf.CIQ($B383, "IQ_AR", $D383,,,,  "USD")</f>
        <v>3250.0686999999998</v>
      </c>
      <c r="Y383" s="1">
        <f>_xll.ciqfunctions.udf.CIQ($B383, "IQ_INVENTORY", $D383,,,,  "USD")</f>
        <v>2904.9863500000001</v>
      </c>
      <c r="Z383">
        <f>_xll.ciqfunctions.udf.CIQ($B383, "IQ_SGA", $D383,,,,  "USD")</f>
        <v>1720.3320699999999</v>
      </c>
      <c r="AA383">
        <f>_xll.ciqfunctions.udf.CIQ($B383, "IQ_TOTAL_REV_1YR_ANN_GROWTH", $D383,,,,  "USD")</f>
        <v>29.111499999999999</v>
      </c>
      <c r="AB383">
        <f>_xll.ciqfunctions.udf.CIQ($B383, "IQ_DA", $D383,,,,  "USD")</f>
        <v>0</v>
      </c>
      <c r="AC383">
        <f>_xll.ciqfunctions.udf.CIQ($B383, "IQ_NET_INTEREST_EXP",$D383,,,,  "USD")</f>
        <v>28.915230000000001</v>
      </c>
      <c r="AD383">
        <f>_xll.ciqfunctions.udf.CIQ($B383, "IQ_NET_WORKING_CAP",$D383,,,,  "USD")</f>
        <v>-471.91507999999999</v>
      </c>
      <c r="AE383">
        <f>_xll.ciqfunctions.udf.CIQ($B383, "IQ_CAPEX",$D383,,,,  "USD")</f>
        <v>-342.35601000000003</v>
      </c>
      <c r="AF383" s="1" t="str">
        <f>_xll.ciqfunctions.udf.CIQ($B383, "IQ_CEO_NAME", $D383,,,,  "USD")</f>
        <v>Suzuki, Toshihiro</v>
      </c>
      <c r="AG383">
        <f>_xll.ciqfunctions.udf.CIQ($B383, "IQ_INC_TAX",$D383,,,,  "USD")</f>
        <v>261.22284999999999</v>
      </c>
      <c r="AH383">
        <f>_xll.ciqfunctions.udf.CIQ($B383, "IQ_EFFECT_TAX_RATE",$D383,,,,  "USD")</f>
        <v>34.224899999999998</v>
      </c>
    </row>
    <row r="384" spans="1:34" x14ac:dyDescent="0.25">
      <c r="A384" t="str">
        <f>_xll.ciqfunctions.udf.CIQ(B384,"IQ_COMPANY_NAME",A$1)</f>
        <v>Suzuki Motor Corporation</v>
      </c>
      <c r="B384" s="3" t="s">
        <v>1</v>
      </c>
      <c r="C384" s="1" t="str">
        <f>_xll.ciqfunctions.udf.CIQ($B384, "IQ_INDUSTRY",$D384,,,, "USD")</f>
        <v>Automobiles</v>
      </c>
      <c r="D384" s="2" t="str">
        <f t="shared" si="5"/>
        <v>CQ22017</v>
      </c>
      <c r="E384" s="1">
        <f>_xll.ciqfunctions.udf.CIQ($B384, "IQ_TOTAL_REV", $D384,,,, "USD")</f>
        <v>7738.5765099999999</v>
      </c>
      <c r="F384" s="1">
        <f>_xll.ciqfunctions.udf.CIQ($B384, "IQ_NI",$D384,,,,  "USD")</f>
        <v>582.47207000000003</v>
      </c>
      <c r="G384" s="1">
        <f>_xll.ciqfunctions.udf.CIQ($B384, "IQ_CASH_EQUIV", $D384,,,,  "USD")</f>
        <v>6408.5636199999999</v>
      </c>
      <c r="H384" s="1">
        <f>_xll.ciqfunctions.udf.CIQ($B384, "IQ_CASH_ST_INVEST", $D384,,,,  "USD")</f>
        <v>9343.7307299999993</v>
      </c>
      <c r="I384" s="1">
        <f>_xll.ciqfunctions.udf.CIQ($B384, "IQ_TOTAL_CA", $D384,,,,  "USD")</f>
        <v>17686.384330000001</v>
      </c>
      <c r="J384" s="1">
        <f>_xll.ciqfunctions.udf.CIQ($B384, "IQ_TOTAL_ASSETS",$D384,,,,  "USD")</f>
        <v>28284.149850000002</v>
      </c>
      <c r="K384" s="1">
        <f>_xll.ciqfunctions.udf.CIQ($B384, "IQ_TOTAL_CL", $D384,,,,  "USD")</f>
        <v>10416.00561</v>
      </c>
      <c r="L384" s="1">
        <f>_xll.ciqfunctions.udf.CIQ($B384, "IQ_TOTAL_LIAB", $D384,,,,  "USD")</f>
        <v>15181.84881</v>
      </c>
      <c r="M384" s="1">
        <f>_xll.ciqfunctions.udf.CIQ($B384, "IQ_PREF_EQUITY",$D384,,,,  "USD")</f>
        <v>0</v>
      </c>
      <c r="N384" s="1">
        <f>_xll.ciqfunctions.udf.CIQ($B384, "IQ_TOTAL_COMMON_EQUITY",$D384,,,,  "USD")</f>
        <v>10572.181329999999</v>
      </c>
      <c r="O384" s="1">
        <f>_xll.ciqfunctions.udf.CIQ($B384, "IQ_APIC", $D384,,,,  "USD")</f>
        <v>1282.19165</v>
      </c>
      <c r="P384" s="1">
        <f>_xll.ciqfunctions.udf.CIQ($B384, "IQ_TOTAL_ASSETS", $D384,,,,  "USD")</f>
        <v>28284.149850000002</v>
      </c>
      <c r="Q384" s="1">
        <f>_xll.ciqfunctions.udf.CIQ($B384, "IQ_RE", $D384,,,,  "USD")</f>
        <v>9899.5592699999997</v>
      </c>
      <c r="R384" s="1">
        <f>_xll.ciqfunctions.udf.CIQ($B384, "IQ_TOTAL_EQUITY", $D384,,,,  "USD")</f>
        <v>13102.30104</v>
      </c>
      <c r="S384" s="1">
        <f>_xll.ciqfunctions.udf.CIQ($B384, "IQ_TOTAL_OUTSTANDING_FILING_DATE", $D384,,,,  "USD")</f>
        <v>441.21773999999999</v>
      </c>
      <c r="T384" s="1">
        <f>_xll.ciqfunctions.udf.CIQ($B384, "IQ_TOTAL_DEBT", $D384,,,,  "USD")</f>
        <v>5978.3682200000003</v>
      </c>
      <c r="U384" s="1">
        <f>_xll.ciqfunctions.udf.CIQ($B384, "IQ_PREF_DIV_OTHER",$D384,,,,  "USD")</f>
        <v>0</v>
      </c>
      <c r="V384" s="1">
        <f>_xll.ciqfunctions.udf.CIQ($B384, "IQ_COGS",$D384,,,,  "USD")</f>
        <v>5544.7811899999997</v>
      </c>
      <c r="W384" s="1">
        <f>_xll.ciqfunctions.udf.CIQ($B384, "IQ_AP",$D384,,,,  "USD")</f>
        <v>4393.5282500000003</v>
      </c>
      <c r="X384" s="1">
        <f>_xll.ciqfunctions.udf.CIQ($B384, "IQ_AR", $D384,,,,  "USD")</f>
        <v>3031.7621100000001</v>
      </c>
      <c r="Y384" s="1">
        <f>_xll.ciqfunctions.udf.CIQ($B384, "IQ_INVENTORY", $D384,,,,  "USD")</f>
        <v>3011.0027799999998</v>
      </c>
      <c r="Z384">
        <f>_xll.ciqfunctions.udf.CIQ($B384, "IQ_SGA", $D384,,,,  "USD")</f>
        <v>1436.4801600000001</v>
      </c>
      <c r="AA384">
        <f>_xll.ciqfunctions.udf.CIQ($B384, "IQ_TOTAL_REV_1YR_ANN_GROWTH", $D384,,,,  "USD")</f>
        <v>15.2887</v>
      </c>
      <c r="AB384">
        <f>_xll.ciqfunctions.udf.CIQ($B384, "IQ_DA", $D384,,,,  "USD")</f>
        <v>0</v>
      </c>
      <c r="AC384">
        <f>_xll.ciqfunctions.udf.CIQ($B384, "IQ_NET_INTEREST_EXP",$D384,,,,  "USD")</f>
        <v>96.461479999999995</v>
      </c>
      <c r="AD384">
        <f>_xll.ciqfunctions.udf.CIQ($B384, "IQ_NET_WORKING_CAP",$D384,,,,  "USD")</f>
        <v>86.651529999999994</v>
      </c>
      <c r="AE384">
        <f>_xll.ciqfunctions.udf.CIQ($B384, "IQ_CAPEX",$D384,,,,  "USD")</f>
        <v>-427.37347999999997</v>
      </c>
      <c r="AF384" s="1" t="str">
        <f>_xll.ciqfunctions.udf.CIQ($B384, "IQ_CEO_NAME", $D384,,,,  "USD")</f>
        <v>Suzuki, Toshihiro</v>
      </c>
      <c r="AG384">
        <f>_xll.ciqfunctions.udf.CIQ($B384, "IQ_INC_TAX",$D384,,,,  "USD")</f>
        <v>206.17795000000001</v>
      </c>
      <c r="AH384">
        <f>_xll.ciqfunctions.udf.CIQ($B384, "IQ_EFFECT_TAX_RATE",$D384,,,,  "USD")</f>
        <v>22.946400000000001</v>
      </c>
    </row>
    <row r="385" spans="1:34" x14ac:dyDescent="0.25">
      <c r="A385" t="str">
        <f>_xll.ciqfunctions.udf.CIQ(B385,"IQ_COMPANY_NAME",A$1)</f>
        <v>Suzuki Motor Corporation</v>
      </c>
      <c r="B385" s="3" t="s">
        <v>1</v>
      </c>
      <c r="C385" s="1" t="str">
        <f>_xll.ciqfunctions.udf.CIQ($B385, "IQ_INDUSTRY",$D385,,,, "USD")</f>
        <v>Automobiles</v>
      </c>
      <c r="D385" s="2" t="str">
        <f t="shared" si="5"/>
        <v>CQ12017</v>
      </c>
      <c r="E385" s="1">
        <f>_xll.ciqfunctions.udf.CIQ($B385, "IQ_TOTAL_REV", $D385,,,, "USD")</f>
        <v>8229.3812899999994</v>
      </c>
      <c r="F385" s="1">
        <f>_xll.ciqfunctions.udf.CIQ($B385, "IQ_NI",$D385,,,,  "USD")</f>
        <v>238.57400000000001</v>
      </c>
      <c r="G385" s="1">
        <f>_xll.ciqfunctions.udf.CIQ($B385, "IQ_CASH_EQUIV", $D385,,,,  "USD")</f>
        <v>6223.78485</v>
      </c>
      <c r="H385" s="1">
        <f>_xll.ciqfunctions.udf.CIQ($B385, "IQ_CASH_ST_INVEST", $D385,,,,  "USD")</f>
        <v>9261.9552999999996</v>
      </c>
      <c r="I385" s="1">
        <f>_xll.ciqfunctions.udf.CIQ($B385, "IQ_TOTAL_CA", $D385,,,,  "USD")</f>
        <v>17542.35901</v>
      </c>
      <c r="J385" s="1">
        <f>_xll.ciqfunctions.udf.CIQ($B385, "IQ_TOTAL_ASSETS",$D385,,,,  "USD")</f>
        <v>27946.054230000002</v>
      </c>
      <c r="K385" s="1">
        <f>_xll.ciqfunctions.udf.CIQ($B385, "IQ_TOTAL_CL", $D385,,,,  "USD")</f>
        <v>10655.793879999999</v>
      </c>
      <c r="L385" s="1">
        <f>_xll.ciqfunctions.udf.CIQ($B385, "IQ_TOTAL_LIAB", $D385,,,,  "USD")</f>
        <v>15506.23342</v>
      </c>
      <c r="M385" s="1">
        <f>_xll.ciqfunctions.udf.CIQ($B385, "IQ_PREF_EQUITY",$D385,,,,  "USD")</f>
        <v>0</v>
      </c>
      <c r="N385" s="1">
        <f>_xll.ciqfunctions.udf.CIQ($B385, "IQ_TOTAL_COMMON_EQUITY",$D385,,,,  "USD")</f>
        <v>10044.762479999999</v>
      </c>
      <c r="O385" s="1">
        <f>_xll.ciqfunctions.udf.CIQ($B385, "IQ_APIC", $D385,,,,  "USD")</f>
        <v>1291.7937400000001</v>
      </c>
      <c r="P385" s="1">
        <f>_xll.ciqfunctions.udf.CIQ($B385, "IQ_TOTAL_ASSETS", $D385,,,,  "USD")</f>
        <v>27946.054230000002</v>
      </c>
      <c r="Q385" s="1">
        <f>_xll.ciqfunctions.udf.CIQ($B385, "IQ_RE", $D385,,,,  "USD")</f>
        <v>9493.7131499999996</v>
      </c>
      <c r="R385" s="1">
        <f>_xll.ciqfunctions.udf.CIQ($B385, "IQ_TOTAL_EQUITY", $D385,,,,  "USD")</f>
        <v>12439.820809999999</v>
      </c>
      <c r="S385" s="1">
        <f>_xll.ciqfunctions.udf.CIQ($B385, "IQ_TOTAL_OUTSTANDING_FILING_DATE", $D385,,,,  "USD")</f>
        <v>441.21789999999999</v>
      </c>
      <c r="T385" s="1">
        <f>_xll.ciqfunctions.udf.CIQ($B385, "IQ_TOTAL_DEBT", $D385,,,,  "USD")</f>
        <v>5738.7534500000002</v>
      </c>
      <c r="U385" s="1">
        <f>_xll.ciqfunctions.udf.CIQ($B385, "IQ_PREF_DIV_OTHER",$D385,,,,  "USD")</f>
        <v>0</v>
      </c>
      <c r="V385" s="1">
        <f>_xll.ciqfunctions.udf.CIQ($B385, "IQ_COGS",$D385,,,,  "USD")</f>
        <v>5883.3184700000002</v>
      </c>
      <c r="W385" s="1">
        <f>_xll.ciqfunctions.udf.CIQ($B385, "IQ_AP",$D385,,,,  "USD")</f>
        <v>4584.15254</v>
      </c>
      <c r="X385" s="1">
        <f>_xll.ciqfunctions.udf.CIQ($B385, "IQ_AR", $D385,,,,  "USD")</f>
        <v>3084.0807599999998</v>
      </c>
      <c r="Y385" s="1">
        <f>_xll.ciqfunctions.udf.CIQ($B385, "IQ_INVENTORY", $D385,,,,  "USD")</f>
        <v>2978.6009399999998</v>
      </c>
      <c r="Z385">
        <f>_xll.ciqfunctions.udf.CIQ($B385, "IQ_SGA", $D385,,,,  "USD")</f>
        <v>-115.19283</v>
      </c>
      <c r="AA385">
        <f>_xll.ciqfunctions.udf.CIQ($B385, "IQ_TOTAL_REV_1YR_ANN_GROWTH", $D385,,,,  "USD")</f>
        <v>11.2121</v>
      </c>
      <c r="AB385">
        <f>_xll.ciqfunctions.udf.CIQ($B385, "IQ_DA", $D385,,,,  "USD")</f>
        <v>4.1345299999999998</v>
      </c>
      <c r="AC385">
        <f>_xll.ciqfunctions.udf.CIQ($B385, "IQ_NET_INTEREST_EXP",$D385,,,,  "USD")</f>
        <v>40.062779999999997</v>
      </c>
      <c r="AD385">
        <f>_xll.ciqfunctions.udf.CIQ($B385, "IQ_NET_WORKING_CAP",$D385,,,,  "USD")</f>
        <v>-432.78028</v>
      </c>
      <c r="AE385">
        <f>_xll.ciqfunctions.udf.CIQ($B385, "IQ_CAPEX",$D385,,,,  "USD")</f>
        <v>-521.87445000000002</v>
      </c>
      <c r="AF385" s="1" t="str">
        <f>_xll.ciqfunctions.udf.CIQ($B385, "IQ_CEO_NAME", $D385,,,,  "USD")</f>
        <v>Suzuki, Toshihiro</v>
      </c>
      <c r="AG385">
        <f>_xll.ciqfunctions.udf.CIQ($B385, "IQ_INC_TAX",$D385,,,,  "USD")</f>
        <v>346.61883999999998</v>
      </c>
      <c r="AH385">
        <f>_xll.ciqfunctions.udf.CIQ($B385, "IQ_EFFECT_TAX_RATE",$D385,,,,  "USD")</f>
        <v>51.940600000000003</v>
      </c>
    </row>
    <row r="386" spans="1:34" x14ac:dyDescent="0.25">
      <c r="A386" t="str">
        <f>_xll.ciqfunctions.udf.CIQ(B386,"IQ_COMPANY_NAME",A$1)</f>
        <v>Suzuki Motor Corporation</v>
      </c>
      <c r="B386" s="3" t="s">
        <v>1</v>
      </c>
      <c r="C386" s="1" t="str">
        <f>_xll.ciqfunctions.udf.CIQ($B386, "IQ_INDUSTRY",$D386,,,, "USD")</f>
        <v>Automobiles</v>
      </c>
      <c r="D386" s="2" t="str">
        <f t="shared" si="5"/>
        <v>CQ42016</v>
      </c>
      <c r="E386" s="1">
        <f>_xll.ciqfunctions.udf.CIQ($B386, "IQ_TOTAL_REV", $D386,,,, "USD")</f>
        <v>6449.7640799999999</v>
      </c>
      <c r="F386" s="1">
        <f>_xll.ciqfunctions.udf.CIQ($B386, "IQ_NI",$D386,,,,  "USD")</f>
        <v>286.32118000000003</v>
      </c>
      <c r="G386" s="1">
        <f>_xll.ciqfunctions.udf.CIQ($B386, "IQ_CASH_EQUIV", $D386,,,,  "USD")</f>
        <v>5644.9846900000002</v>
      </c>
      <c r="H386" s="1">
        <f>_xll.ciqfunctions.udf.CIQ($B386, "IQ_CASH_ST_INVEST", $D386,,,,  "USD")</f>
        <v>8521.5412699999997</v>
      </c>
      <c r="I386" s="1">
        <f>_xll.ciqfunctions.udf.CIQ($B386, "IQ_TOTAL_CA", $D386,,,,  "USD")</f>
        <v>16001.309569999999</v>
      </c>
      <c r="J386" s="1">
        <f>_xll.ciqfunctions.udf.CIQ($B386, "IQ_TOTAL_ASSETS",$D386,,,,  "USD")</f>
        <v>25859.561679999999</v>
      </c>
      <c r="K386" s="1">
        <f>_xll.ciqfunctions.udf.CIQ($B386, "IQ_TOTAL_CL", $D386,,,,  "USD")</f>
        <v>9247.3485099999998</v>
      </c>
      <c r="L386" s="1">
        <f>_xll.ciqfunctions.udf.CIQ($B386, "IQ_TOTAL_LIAB", $D386,,,,  "USD")</f>
        <v>14289.378189999999</v>
      </c>
      <c r="M386" s="1">
        <f>_xll.ciqfunctions.udf.CIQ($B386, "IQ_PREF_EQUITY",$D386,,,,  "USD")</f>
        <v>0</v>
      </c>
      <c r="N386" s="1">
        <f>_xll.ciqfunctions.udf.CIQ($B386, "IQ_TOTAL_COMMON_EQUITY",$D386,,,,  "USD")</f>
        <v>9390.20075</v>
      </c>
      <c r="O386" s="1">
        <f>_xll.ciqfunctions.udf.CIQ($B386, "IQ_APIC", $D386,,,,  "USD")</f>
        <v>1233.70443</v>
      </c>
      <c r="P386" s="1">
        <f>_xll.ciqfunctions.udf.CIQ($B386, "IQ_TOTAL_ASSETS", $D386,,,,  "USD")</f>
        <v>25859.561679999999</v>
      </c>
      <c r="Q386" s="1">
        <f>_xll.ciqfunctions.udf.CIQ($B386, "IQ_RE", $D386,,,,  "USD")</f>
        <v>8838.9630899999993</v>
      </c>
      <c r="R386" s="1">
        <f>_xll.ciqfunctions.udf.CIQ($B386, "IQ_TOTAL_EQUITY", $D386,,,,  "USD")</f>
        <v>11570.183489999999</v>
      </c>
      <c r="S386" s="1">
        <f>_xll.ciqfunctions.udf.CIQ($B386, "IQ_TOTAL_OUTSTANDING_FILING_DATE", $D386,,,,  "USD")</f>
        <v>441.21818000000002</v>
      </c>
      <c r="T386" s="1">
        <f>_xll.ciqfunctions.udf.CIQ($B386, "IQ_TOTAL_DEBT", $D386,,,,  "USD")</f>
        <v>5741.1474200000002</v>
      </c>
      <c r="U386" s="1">
        <f>_xll.ciqfunctions.udf.CIQ($B386, "IQ_PREF_DIV_OTHER",$D386,,,,  "USD")</f>
        <v>0</v>
      </c>
      <c r="V386" s="1">
        <f>_xll.ciqfunctions.udf.CIQ($B386, "IQ_COGS",$D386,,,,  "USD")</f>
        <v>4663.7256399999997</v>
      </c>
      <c r="W386" s="1">
        <f>_xll.ciqfunctions.udf.CIQ($B386, "IQ_AP",$D386,,,,  "USD")</f>
        <v>4212.6164600000002</v>
      </c>
      <c r="X386" s="1">
        <f>_xll.ciqfunctions.udf.CIQ($B386, "IQ_AR", $D386,,,,  "USD")</f>
        <v>2618.1069200000002</v>
      </c>
      <c r="Y386" s="1">
        <f>_xll.ciqfunctions.udf.CIQ($B386, "IQ_INVENTORY", $D386,,,,  "USD")</f>
        <v>2780.91633</v>
      </c>
      <c r="Z386">
        <f>_xll.ciqfunctions.udf.CIQ($B386, "IQ_SGA", $D386,,,,  "USD")</f>
        <v>1341.8928599999999</v>
      </c>
      <c r="AA386">
        <f>_xll.ciqfunctions.udf.CIQ($B386, "IQ_TOTAL_REV_1YR_ANN_GROWTH", $D386,,,,  "USD")</f>
        <v>-5.8818999999999999</v>
      </c>
      <c r="AB386">
        <f>_xll.ciqfunctions.udf.CIQ($B386, "IQ_DA", $D386,,,,  "USD")</f>
        <v>0</v>
      </c>
      <c r="AC386">
        <f>_xll.ciqfunctions.udf.CIQ($B386, "IQ_NET_INTEREST_EXP",$D386,,,,  "USD")</f>
        <v>20.82227</v>
      </c>
      <c r="AD386">
        <f>_xll.ciqfunctions.udf.CIQ($B386, "IQ_NET_WORKING_CAP",$D386,,,,  "USD")</f>
        <v>-199.89721</v>
      </c>
      <c r="AE386">
        <f>_xll.ciqfunctions.udf.CIQ($B386, "IQ_CAPEX",$D386,,,,  "USD")</f>
        <v>-336.86507999999998</v>
      </c>
      <c r="AF386" s="1" t="str">
        <f>_xll.ciqfunctions.udf.CIQ($B386, "IQ_CEO_NAME", $D386,,,,  "USD")</f>
        <v>Suzuki, Toshihiro</v>
      </c>
      <c r="AG386">
        <f>_xll.ciqfunctions.udf.CIQ($B386, "IQ_INC_TAX",$D386,,,,  "USD")</f>
        <v>131.71734000000001</v>
      </c>
      <c r="AH386">
        <f>_xll.ciqfunctions.udf.CIQ($B386, "IQ_EFFECT_TAX_RATE",$D386,,,,  "USD")</f>
        <v>26.231100000000001</v>
      </c>
    </row>
    <row r="387" spans="1:34" x14ac:dyDescent="0.25">
      <c r="A387" t="str">
        <f>_xll.ciqfunctions.udf.CIQ(B387,"IQ_COMPANY_NAME",A$1)</f>
        <v>Suzuki Motor Corporation</v>
      </c>
      <c r="B387" s="3" t="s">
        <v>1</v>
      </c>
      <c r="C387" s="1" t="str">
        <f>_xll.ciqfunctions.udf.CIQ($B387, "IQ_INDUSTRY",$D387,,,, "USD")</f>
        <v>Automobiles</v>
      </c>
      <c r="D387" s="2" t="str">
        <f t="shared" si="5"/>
        <v>CQ32016</v>
      </c>
      <c r="E387" s="1">
        <f>_xll.ciqfunctions.udf.CIQ($B387, "IQ_TOTAL_REV", $D387,,,, "USD")</f>
        <v>7355.46767</v>
      </c>
      <c r="F387" s="1">
        <f>_xll.ciqfunctions.udf.CIQ($B387, "IQ_NI",$D387,,,,  "USD")</f>
        <v>611.90815999999995</v>
      </c>
      <c r="G387" s="1">
        <f>_xll.ciqfunctions.udf.CIQ($B387, "IQ_CASH_EQUIV", $D387,,,,  "USD")</f>
        <v>6265.8996800000004</v>
      </c>
      <c r="H387" s="1">
        <f>_xll.ciqfunctions.udf.CIQ($B387, "IQ_CASH_ST_INVEST", $D387,,,,  "USD")</f>
        <v>9909.8690100000003</v>
      </c>
      <c r="I387" s="1">
        <f>_xll.ciqfunctions.udf.CIQ($B387, "IQ_TOTAL_CA", $D387,,,,  "USD")</f>
        <v>17820.231749999999</v>
      </c>
      <c r="J387" s="1">
        <f>_xll.ciqfunctions.udf.CIQ($B387, "IQ_TOTAL_ASSETS",$D387,,,,  "USD")</f>
        <v>27503.075339999999</v>
      </c>
      <c r="K387" s="1">
        <f>_xll.ciqfunctions.udf.CIQ($B387, "IQ_TOTAL_CL", $D387,,,,  "USD")</f>
        <v>10027.25237</v>
      </c>
      <c r="L387" s="1">
        <f>_xll.ciqfunctions.udf.CIQ($B387, "IQ_TOTAL_LIAB", $D387,,,,  "USD")</f>
        <v>15814.29745</v>
      </c>
      <c r="M387" s="1">
        <f>_xll.ciqfunctions.udf.CIQ($B387, "IQ_PREF_EQUITY",$D387,,,,  "USD")</f>
        <v>0</v>
      </c>
      <c r="N387" s="1">
        <f>_xll.ciqfunctions.udf.CIQ($B387, "IQ_TOTAL_COMMON_EQUITY",$D387,,,,  "USD")</f>
        <v>9590.5601999999999</v>
      </c>
      <c r="O387" s="1">
        <f>_xll.ciqfunctions.udf.CIQ($B387, "IQ_APIC", $D387,,,,  "USD")</f>
        <v>1422.2167099999999</v>
      </c>
      <c r="P387" s="1">
        <f>_xll.ciqfunctions.udf.CIQ($B387, "IQ_TOTAL_ASSETS", $D387,,,,  "USD")</f>
        <v>27503.075339999999</v>
      </c>
      <c r="Q387" s="1">
        <f>_xll.ciqfunctions.udf.CIQ($B387, "IQ_RE", $D387,,,,  "USD")</f>
        <v>9933.5767300000007</v>
      </c>
      <c r="R387" s="1">
        <f>_xll.ciqfunctions.udf.CIQ($B387, "IQ_TOTAL_EQUITY", $D387,,,,  "USD")</f>
        <v>11688.777889999999</v>
      </c>
      <c r="S387" s="1">
        <f>_xll.ciqfunctions.udf.CIQ($B387, "IQ_TOTAL_OUTSTANDING_FILING_DATE", $D387,,,,  "USD")</f>
        <v>441.21845000000002</v>
      </c>
      <c r="T387" s="1">
        <f>_xll.ciqfunctions.udf.CIQ($B387, "IQ_TOTAL_DEBT", $D387,,,,  "USD")</f>
        <v>6317.4523799999997</v>
      </c>
      <c r="U387" s="1">
        <f>_xll.ciqfunctions.udf.CIQ($B387, "IQ_PREF_DIV_OTHER",$D387,,,,  "USD")</f>
        <v>0</v>
      </c>
      <c r="V387" s="1">
        <f>_xll.ciqfunctions.udf.CIQ($B387, "IQ_COGS",$D387,,,,  "USD")</f>
        <v>5152.4363499999999</v>
      </c>
      <c r="W387" s="1">
        <f>_xll.ciqfunctions.udf.CIQ($B387, "IQ_AP",$D387,,,,  "USD")</f>
        <v>4505.4454999999998</v>
      </c>
      <c r="X387" s="1">
        <f>_xll.ciqfunctions.udf.CIQ($B387, "IQ_AR", $D387,,,,  "USD")</f>
        <v>3037.1562100000001</v>
      </c>
      <c r="Y387" s="1">
        <f>_xll.ciqfunctions.udf.CIQ($B387, "IQ_INVENTORY", $D387,,,,  "USD")</f>
        <v>2715.0628999999999</v>
      </c>
      <c r="Z387">
        <f>_xll.ciqfunctions.udf.CIQ($B387, "IQ_SGA", $D387,,,,  "USD")</f>
        <v>1646.6847399999999</v>
      </c>
      <c r="AA387">
        <f>_xll.ciqfunctions.udf.CIQ($B387, "IQ_TOTAL_REV_1YR_ANN_GROWTH", $D387,,,,  "USD")</f>
        <v>-4.8224999999999998</v>
      </c>
      <c r="AB387">
        <f>_xll.ciqfunctions.udf.CIQ($B387, "IQ_DA", $D387,,,,  "USD")</f>
        <v>0</v>
      </c>
      <c r="AC387">
        <f>_xll.ciqfunctions.udf.CIQ($B387, "IQ_NET_INTEREST_EXP",$D387,,,,  "USD")</f>
        <v>15.492470000000001</v>
      </c>
      <c r="AD387">
        <f>_xll.ciqfunctions.udf.CIQ($B387, "IQ_NET_WORKING_CAP",$D387,,,,  "USD")</f>
        <v>-595.83312000000001</v>
      </c>
      <c r="AE387">
        <f>_xll.ciqfunctions.udf.CIQ($B387, "IQ_CAPEX",$D387,,,,  "USD")</f>
        <v>-537.32905000000005</v>
      </c>
      <c r="AF387" s="1" t="str">
        <f>_xll.ciqfunctions.udf.CIQ($B387, "IQ_CEO_NAME", $D387,,,,  "USD")</f>
        <v>Suzuki, Toshihiro</v>
      </c>
      <c r="AG387">
        <f>_xll.ciqfunctions.udf.CIQ($B387, "IQ_INC_TAX",$D387,,,,  "USD")</f>
        <v>283.16958</v>
      </c>
      <c r="AH387">
        <f>_xll.ciqfunctions.udf.CIQ($B387, "IQ_EFFECT_TAX_RATE",$D387,,,,  "USD")</f>
        <v>28.492699999999999</v>
      </c>
    </row>
    <row r="388" spans="1:34" x14ac:dyDescent="0.25">
      <c r="A388" t="str">
        <f>_xll.ciqfunctions.udf.CIQ(B388,"IQ_COMPANY_NAME",A$1)</f>
        <v>Suzuki Motor Corporation</v>
      </c>
      <c r="B388" s="3" t="s">
        <v>1</v>
      </c>
      <c r="C388" s="1" t="str">
        <f>_xll.ciqfunctions.udf.CIQ($B388, "IQ_INDUSTRY",$D388,,,, "USD")</f>
        <v>Automobiles</v>
      </c>
      <c r="D388" s="2" t="str">
        <f t="shared" si="5"/>
        <v>CQ22016</v>
      </c>
      <c r="E388" s="1">
        <f>_xll.ciqfunctions.udf.CIQ($B388, "IQ_TOTAL_REV", $D388,,,, "USD")</f>
        <v>7342.4311500000003</v>
      </c>
      <c r="F388" s="1">
        <f>_xll.ciqfunctions.udf.CIQ($B388, "IQ_NI",$D388,,,,  "USD")</f>
        <v>369.59928000000002</v>
      </c>
      <c r="G388" s="1">
        <f>_xll.ciqfunctions.udf.CIQ($B388, "IQ_CASH_EQUIV", $D388,,,,  "USD")</f>
        <v>5803.4273700000003</v>
      </c>
      <c r="H388" s="1">
        <f>_xll.ciqfunctions.udf.CIQ($B388, "IQ_CASH_ST_INVEST", $D388,,,,  "USD")</f>
        <v>8979.2488400000002</v>
      </c>
      <c r="I388" s="1">
        <f>_xll.ciqfunctions.udf.CIQ($B388, "IQ_TOTAL_CA", $D388,,,,  "USD")</f>
        <v>16675.62126</v>
      </c>
      <c r="J388" s="1">
        <f>_xll.ciqfunctions.udf.CIQ($B388, "IQ_TOTAL_ASSETS",$D388,,,,  "USD")</f>
        <v>26406.883320000001</v>
      </c>
      <c r="K388" s="1">
        <f>_xll.ciqfunctions.udf.CIQ($B388, "IQ_TOTAL_CL", $D388,,,,  "USD")</f>
        <v>9637.8008399999999</v>
      </c>
      <c r="L388" s="1">
        <f>_xll.ciqfunctions.udf.CIQ($B388, "IQ_TOTAL_LIAB", $D388,,,,  "USD")</f>
        <v>15372.724389999999</v>
      </c>
      <c r="M388" s="1">
        <f>_xll.ciqfunctions.udf.CIQ($B388, "IQ_PREF_EQUITY",$D388,,,,  "USD")</f>
        <v>0</v>
      </c>
      <c r="N388" s="1">
        <f>_xll.ciqfunctions.udf.CIQ($B388, "IQ_TOTAL_COMMON_EQUITY",$D388,,,,  "USD")</f>
        <v>8938.7405400000007</v>
      </c>
      <c r="O388" s="1">
        <f>_xll.ciqfunctions.udf.CIQ($B388, "IQ_APIC", $D388,,,,  "USD")</f>
        <v>1403.82681</v>
      </c>
      <c r="P388" s="1">
        <f>_xll.ciqfunctions.udf.CIQ($B388, "IQ_TOTAL_ASSETS", $D388,,,,  "USD")</f>
        <v>26406.883320000001</v>
      </c>
      <c r="Q388" s="1">
        <f>_xll.ciqfunctions.udf.CIQ($B388, "IQ_RE", $D388,,,,  "USD")</f>
        <v>9193.3585800000001</v>
      </c>
      <c r="R388" s="1">
        <f>_xll.ciqfunctions.udf.CIQ($B388, "IQ_TOTAL_EQUITY", $D388,,,,  "USD")</f>
        <v>11034.15893</v>
      </c>
      <c r="S388" s="1">
        <f>_xll.ciqfunctions.udf.CIQ($B388, "IQ_TOTAL_OUTSTANDING_FILING_DATE", $D388,,,,  "USD")</f>
        <v>441.18702000000002</v>
      </c>
      <c r="T388" s="1">
        <f>_xll.ciqfunctions.udf.CIQ($B388, "IQ_TOTAL_DEBT", $D388,,,,  "USD")</f>
        <v>6154.0383899999997</v>
      </c>
      <c r="U388" s="1">
        <f>_xll.ciqfunctions.udf.CIQ($B388, "IQ_PREF_DIV_OTHER",$D388,,,,  "USD")</f>
        <v>0</v>
      </c>
      <c r="V388" s="1">
        <f>_xll.ciqfunctions.udf.CIQ($B388, "IQ_COGS",$D388,,,,  "USD")</f>
        <v>5254.5983399999996</v>
      </c>
      <c r="W388" s="1">
        <f>_xll.ciqfunctions.udf.CIQ($B388, "IQ_AP",$D388,,,,  "USD")</f>
        <v>4477.3648199999998</v>
      </c>
      <c r="X388" s="1">
        <f>_xll.ciqfunctions.udf.CIQ($B388, "IQ_AR", $D388,,,,  "USD")</f>
        <v>2980.1936500000002</v>
      </c>
      <c r="Y388" s="1">
        <f>_xll.ciqfunctions.udf.CIQ($B388, "IQ_INVENTORY", $D388,,,,  "USD")</f>
        <v>2529.93806</v>
      </c>
      <c r="Z388">
        <f>_xll.ciqfunctions.udf.CIQ($B388, "IQ_SGA", $D388,,,,  "USD")</f>
        <v>1511.7580499999999</v>
      </c>
      <c r="AA388">
        <f>_xll.ciqfunctions.udf.CIQ($B388, "IQ_TOTAL_REV_1YR_ANN_GROWTH", $D388,,,,  "USD")</f>
        <v>-2.4354</v>
      </c>
      <c r="AB388">
        <f>_xll.ciqfunctions.udf.CIQ($B388, "IQ_DA", $D388,,,,  "USD")</f>
        <v>0</v>
      </c>
      <c r="AC388">
        <f>_xll.ciqfunctions.udf.CIQ($B388, "IQ_NET_INTEREST_EXP",$D388,,,,  "USD")</f>
        <v>34.938409999999998</v>
      </c>
      <c r="AD388">
        <f>_xll.ciqfunctions.udf.CIQ($B388, "IQ_NET_WORKING_CAP",$D388,,,,  "USD")</f>
        <v>-519.85976000000005</v>
      </c>
      <c r="AE388">
        <f>_xll.ciqfunctions.udf.CIQ($B388, "IQ_CAPEX",$D388,,,,  "USD")</f>
        <v>-390.65190999999999</v>
      </c>
      <c r="AF388" s="1" t="str">
        <f>_xll.ciqfunctions.udf.CIQ($B388, "IQ_CEO_NAME", $D388,,,,  "USD")</f>
        <v>Suzuki, Toshihiro</v>
      </c>
      <c r="AG388">
        <f>_xll.ciqfunctions.udf.CIQ($B388, "IQ_INC_TAX",$D388,,,,  "USD")</f>
        <v>144.88533000000001</v>
      </c>
      <c r="AH388">
        <f>_xll.ciqfunctions.udf.CIQ($B388, "IQ_EFFECT_TAX_RATE",$D388,,,,  "USD")</f>
        <v>24.187200000000001</v>
      </c>
    </row>
    <row r="389" spans="1:34" x14ac:dyDescent="0.25">
      <c r="A389" t="str">
        <f>_xll.ciqfunctions.udf.CIQ(B389,"IQ_COMPANY_NAME",A$1)</f>
        <v>Suzuki Motor Corporation</v>
      </c>
      <c r="B389" s="3" t="s">
        <v>1</v>
      </c>
      <c r="C389" s="1" t="str">
        <f>_xll.ciqfunctions.udf.CIQ($B389, "IQ_INDUSTRY",$D389,,,, "USD")</f>
        <v>Automobiles</v>
      </c>
      <c r="D389" s="2" t="str">
        <f t="shared" si="5"/>
        <v>CQ12016</v>
      </c>
      <c r="E389" s="1">
        <f>_xll.ciqfunctions.udf.CIQ($B389, "IQ_TOTAL_REV", $D389,,,, "USD")</f>
        <v>7343.0754999999999</v>
      </c>
      <c r="F389" s="1">
        <f>_xll.ciqfunctions.udf.CIQ($B389, "IQ_NI",$D389,,,,  "USD")</f>
        <v>128.15948</v>
      </c>
      <c r="G389" s="1">
        <f>_xll.ciqfunctions.udf.CIQ($B389, "IQ_CASH_EQUIV", $D389,,,,  "USD")</f>
        <v>4424.9463999999998</v>
      </c>
      <c r="H389" s="1">
        <f>_xll.ciqfunctions.udf.CIQ($B389, "IQ_CASH_ST_INVEST", $D389,,,,  "USD")</f>
        <v>6913.1182399999998</v>
      </c>
      <c r="I389" s="1">
        <f>_xll.ciqfunctions.udf.CIQ($B389, "IQ_TOTAL_CA", $D389,,,,  "USD")</f>
        <v>14530.34823</v>
      </c>
      <c r="J389" s="1">
        <f>_xll.ciqfunctions.udf.CIQ($B389, "IQ_TOTAL_ASSETS",$D389,,,,  "USD")</f>
        <v>24047.773929999999</v>
      </c>
      <c r="K389" s="1">
        <f>_xll.ciqfunctions.udf.CIQ($B389, "IQ_TOTAL_CL", $D389,,,,  "USD")</f>
        <v>10198.96715</v>
      </c>
      <c r="L389" s="1">
        <f>_xll.ciqfunctions.udf.CIQ($B389, "IQ_TOTAL_LIAB", $D389,,,,  "USD")</f>
        <v>13477.268889999999</v>
      </c>
      <c r="M389" s="1">
        <f>_xll.ciqfunctions.udf.CIQ($B389, "IQ_PREF_EQUITY",$D389,,,,  "USD")</f>
        <v>0</v>
      </c>
      <c r="N389" s="1">
        <f>_xll.ciqfunctions.udf.CIQ($B389, "IQ_TOTAL_COMMON_EQUITY",$D389,,,,  "USD")</f>
        <v>8525.15092</v>
      </c>
      <c r="O389" s="1">
        <f>_xll.ciqfunctions.udf.CIQ($B389, "IQ_APIC", $D389,,,,  "USD")</f>
        <v>1283.07221</v>
      </c>
      <c r="P389" s="1">
        <f>_xll.ciqfunctions.udf.CIQ($B389, "IQ_TOTAL_ASSETS", $D389,,,,  "USD")</f>
        <v>24047.773929999999</v>
      </c>
      <c r="Q389" s="1">
        <f>_xll.ciqfunctions.udf.CIQ($B389, "IQ_RE", $D389,,,,  "USD")</f>
        <v>8131.50551</v>
      </c>
      <c r="R389" s="1">
        <f>_xll.ciqfunctions.udf.CIQ($B389, "IQ_TOTAL_EQUITY", $D389,,,,  "USD")</f>
        <v>10570.50504</v>
      </c>
      <c r="S389" s="1">
        <f>_xll.ciqfunctions.udf.CIQ($B389, "IQ_TOTAL_OUTSTANDING_FILING_DATE", $D389,,,,  "USD")</f>
        <v>441.18716999999998</v>
      </c>
      <c r="T389" s="1">
        <f>_xll.ciqfunctions.udf.CIQ($B389, "IQ_TOTAL_DEBT", $D389,,,,  "USD")</f>
        <v>4710.6263499999995</v>
      </c>
      <c r="U389" s="1">
        <f>_xll.ciqfunctions.udf.CIQ($B389, "IQ_PREF_DIV_OTHER",$D389,,,,  "USD")</f>
        <v>0</v>
      </c>
      <c r="V389" s="1">
        <f>_xll.ciqfunctions.udf.CIQ($B389, "IQ_COGS",$D389,,,,  "USD")</f>
        <v>5321.3596799999996</v>
      </c>
      <c r="W389" s="1">
        <f>_xll.ciqfunctions.udf.CIQ($B389, "IQ_AP",$D389,,,,  "USD")</f>
        <v>4153.4263000000001</v>
      </c>
      <c r="X389" s="1">
        <f>_xll.ciqfunctions.udf.CIQ($B389, "IQ_AR", $D389,,,,  "USD")</f>
        <v>2929.46765</v>
      </c>
      <c r="Y389" s="1">
        <f>_xll.ciqfunctions.udf.CIQ($B389, "IQ_INVENTORY", $D389,,,,  "USD")</f>
        <v>2548.05969</v>
      </c>
      <c r="Z389">
        <f>_xll.ciqfunctions.udf.CIQ($B389, "IQ_SGA", $D389,,,,  "USD")</f>
        <v>-72.783910000000006</v>
      </c>
      <c r="AA389">
        <f>_xll.ciqfunctions.udf.CIQ($B389, "IQ_TOTAL_REV_1YR_ANN_GROWTH", $D389,,,,  "USD")</f>
        <v>-5.4328000000000003</v>
      </c>
      <c r="AB389">
        <f>_xll.ciqfunctions.udf.CIQ($B389, "IQ_DA", $D389,,,,  "USD")</f>
        <v>4.6813799999999999</v>
      </c>
      <c r="AC389">
        <f>_xll.ciqfunctions.udf.CIQ($B389, "IQ_NET_INTEREST_EXP",$D389,,,,  "USD")</f>
        <v>25.5518</v>
      </c>
      <c r="AD389">
        <f>_xll.ciqfunctions.udf.CIQ($B389, "IQ_NET_WORKING_CAP",$D389,,,,  "USD")</f>
        <v>-209.99465000000001</v>
      </c>
      <c r="AE389">
        <f>_xll.ciqfunctions.udf.CIQ($B389, "IQ_CAPEX",$D389,,,,  "USD")</f>
        <v>-448.05979000000002</v>
      </c>
      <c r="AF389" s="1" t="str">
        <f>_xll.ciqfunctions.udf.CIQ($B389, "IQ_CEO_NAME", $D389,,,,  "USD")</f>
        <v>Suzuki, Toshihiro</v>
      </c>
      <c r="AG389">
        <f>_xll.ciqfunctions.udf.CIQ($B389, "IQ_INC_TAX",$D389,,,,  "USD")</f>
        <v>227.78568000000001</v>
      </c>
      <c r="AH389">
        <f>_xll.ciqfunctions.udf.CIQ($B389, "IQ_EFFECT_TAX_RATE",$D389,,,,  "USD")</f>
        <v>54.99</v>
      </c>
    </row>
    <row r="390" spans="1:34" x14ac:dyDescent="0.25">
      <c r="A390" t="str">
        <f>_xll.ciqfunctions.udf.CIQ(B390,"IQ_COMPANY_NAME",A$1)</f>
        <v>Suzuki Motor Corporation</v>
      </c>
      <c r="B390" s="3" t="s">
        <v>1</v>
      </c>
      <c r="C390" s="1" t="str">
        <f>_xll.ciqfunctions.udf.CIQ($B390, "IQ_INDUSTRY",$D390,,,, "USD")</f>
        <v>Automobiles</v>
      </c>
      <c r="D390" s="2" t="str">
        <f t="shared" si="5"/>
        <v>CQ42015</v>
      </c>
      <c r="E390" s="1">
        <f>_xll.ciqfunctions.udf.CIQ($B390, "IQ_TOTAL_REV", $D390,,,, "USD")</f>
        <v>6656.1484399999999</v>
      </c>
      <c r="F390" s="1">
        <f>_xll.ciqfunctions.udf.CIQ($B390, "IQ_NI",$D390,,,,  "USD")</f>
        <v>193.08653000000001</v>
      </c>
      <c r="G390" s="1">
        <f>_xll.ciqfunctions.udf.CIQ($B390, "IQ_CASH_EQUIV", $D390,,,,  "USD")</f>
        <v>1915.54919</v>
      </c>
      <c r="H390" s="1">
        <f>_xll.ciqfunctions.udf.CIQ($B390, "IQ_CASH_ST_INVEST", $D390,,,,  "USD")</f>
        <v>6635.6825500000004</v>
      </c>
      <c r="I390" s="1">
        <f>_xll.ciqfunctions.udf.CIQ($B390, "IQ_TOTAL_CA", $D390,,,,  "USD")</f>
        <v>13903.46164</v>
      </c>
      <c r="J390" s="1">
        <f>_xll.ciqfunctions.udf.CIQ($B390, "IQ_TOTAL_ASSETS",$D390,,,,  "USD")</f>
        <v>23260.525369999999</v>
      </c>
      <c r="K390" s="1">
        <f>_xll.ciqfunctions.udf.CIQ($B390, "IQ_TOTAL_CL", $D390,,,,  "USD")</f>
        <v>9760.4248200000002</v>
      </c>
      <c r="L390" s="1">
        <f>_xll.ciqfunctions.udf.CIQ($B390, "IQ_TOTAL_LIAB", $D390,,,,  "USD")</f>
        <v>12893.79437</v>
      </c>
      <c r="M390" s="1">
        <f>_xll.ciqfunctions.udf.CIQ($B390, "IQ_PREF_EQUITY",$D390,,,,  "USD")</f>
        <v>0</v>
      </c>
      <c r="N390" s="1">
        <f>_xll.ciqfunctions.udf.CIQ($B390, "IQ_TOTAL_COMMON_EQUITY",$D390,,,,  "USD")</f>
        <v>8443.8274099999999</v>
      </c>
      <c r="O390" s="1">
        <f>_xll.ciqfunctions.udf.CIQ($B390, "IQ_APIC", $D390,,,,  "USD")</f>
        <v>1199.3844200000001</v>
      </c>
      <c r="P390" s="1">
        <f>_xll.ciqfunctions.udf.CIQ($B390, "IQ_TOTAL_ASSETS", $D390,,,,  "USD")</f>
        <v>23260.525369999999</v>
      </c>
      <c r="Q390" s="1">
        <f>_xll.ciqfunctions.udf.CIQ($B390, "IQ_RE", $D390,,,,  "USD")</f>
        <v>9720.8740699999998</v>
      </c>
      <c r="R390" s="1">
        <f>_xll.ciqfunctions.udf.CIQ($B390, "IQ_TOTAL_EQUITY", $D390,,,,  "USD")</f>
        <v>10366.73101</v>
      </c>
      <c r="S390" s="1">
        <f>_xll.ciqfunctions.udf.CIQ($B390, "IQ_TOTAL_OUTSTANDING_FILING_DATE", $D390,,,,  "USD")</f>
        <v>441.18747999999999</v>
      </c>
      <c r="T390" s="1">
        <f>_xll.ciqfunctions.udf.CIQ($B390, "IQ_TOTAL_DEBT", $D390,,,,  "USD")</f>
        <v>4908.5859499999997</v>
      </c>
      <c r="U390" s="1">
        <f>_xll.ciqfunctions.udf.CIQ($B390, "IQ_PREF_DIV_OTHER",$D390,,,,  "USD")</f>
        <v>0</v>
      </c>
      <c r="V390" s="1">
        <f>_xll.ciqfunctions.udf.CIQ($B390, "IQ_COGS",$D390,,,,  "USD")</f>
        <v>4872.0718100000004</v>
      </c>
      <c r="W390" s="1">
        <f>_xll.ciqfunctions.udf.CIQ($B390, "IQ_AP",$D390,,,,  "USD")</f>
        <v>3810.1000399999998</v>
      </c>
      <c r="X390" s="1">
        <f>_xll.ciqfunctions.udf.CIQ($B390, "IQ_AR", $D390,,,,  "USD")</f>
        <v>2376.3562000000002</v>
      </c>
      <c r="Y390" s="1">
        <f>_xll.ciqfunctions.udf.CIQ($B390, "IQ_INVENTORY", $D390,,,,  "USD")</f>
        <v>2774.9918299999999</v>
      </c>
      <c r="Z390">
        <f>_xll.ciqfunctions.udf.CIQ($B390, "IQ_SGA", $D390,,,,  "USD")</f>
        <v>1408.44434</v>
      </c>
      <c r="AA390">
        <f>_xll.ciqfunctions.udf.CIQ($B390, "IQ_TOTAL_REV_1YR_ANN_GROWTH", $D390,,,,  "USD")</f>
        <v>12.321099999999999</v>
      </c>
      <c r="AB390">
        <f>_xll.ciqfunctions.udf.CIQ($B390, "IQ_DA", $D390,,,,  "USD")</f>
        <v>0</v>
      </c>
      <c r="AC390">
        <f>_xll.ciqfunctions.udf.CIQ($B390, "IQ_NET_INTEREST_EXP",$D390,,,,  "USD")</f>
        <v>18.868549999999999</v>
      </c>
      <c r="AD390">
        <f>_xll.ciqfunctions.udf.CIQ($B390, "IQ_NET_WORKING_CAP",$D390,,,,  "USD")</f>
        <v>131.29784000000001</v>
      </c>
      <c r="AE390">
        <f>_xll.ciqfunctions.udf.CIQ($B390, "IQ_CAPEX",$D390,,,,  "USD")</f>
        <v>-327.37106999999997</v>
      </c>
      <c r="AF390" s="1" t="str">
        <f>_xll.ciqfunctions.udf.CIQ($B390, "IQ_CEO_NAME", $D390,,,,  "USD")</f>
        <v>Suzuki, Toshihiro</v>
      </c>
      <c r="AG390">
        <f>_xll.ciqfunctions.udf.CIQ($B390, "IQ_INC_TAX",$D390,,,,  "USD")</f>
        <v>145.52413000000001</v>
      </c>
      <c r="AH390">
        <f>_xll.ciqfunctions.udf.CIQ($B390, "IQ_EFFECT_TAX_RATE",$D390,,,,  "USD")</f>
        <v>34.586199999999998</v>
      </c>
    </row>
    <row r="391" spans="1:34" x14ac:dyDescent="0.25">
      <c r="A391" t="str">
        <f>_xll.ciqfunctions.udf.CIQ(B391,"IQ_COMPANY_NAME",A$1)</f>
        <v>Suzuki Motor Corporation</v>
      </c>
      <c r="B391" s="3" t="s">
        <v>1</v>
      </c>
      <c r="C391" s="1" t="str">
        <f>_xll.ciqfunctions.udf.CIQ($B391, "IQ_INDUSTRY",$D391,,,, "USD")</f>
        <v>Automobiles</v>
      </c>
      <c r="D391" s="2" t="str">
        <f t="shared" si="5"/>
        <v>CQ32015</v>
      </c>
      <c r="E391" s="1">
        <f>_xll.ciqfunctions.udf.CIQ($B391, "IQ_TOTAL_REV", $D391,,,, "USD")</f>
        <v>6536.67695</v>
      </c>
      <c r="F391" s="1">
        <f>_xll.ciqfunctions.udf.CIQ($B391, "IQ_NI",$D391,,,,  "USD")</f>
        <v>395.46499</v>
      </c>
      <c r="G391" s="1">
        <f>_xll.ciqfunctions.udf.CIQ($B391, "IQ_CASH_EQUIV", $D391,,,,  "USD")</f>
        <v>1356.3619900000001</v>
      </c>
      <c r="H391" s="1">
        <f>_xll.ciqfunctions.udf.CIQ($B391, "IQ_CASH_ST_INVEST", $D391,,,,  "USD")</f>
        <v>4477.2874300000003</v>
      </c>
      <c r="I391" s="1">
        <f>_xll.ciqfunctions.udf.CIQ($B391, "IQ_TOTAL_CA", $D391,,,,  "USD")</f>
        <v>12369.18218</v>
      </c>
      <c r="J391" s="1">
        <f>_xll.ciqfunctions.udf.CIQ($B391, "IQ_TOTAL_ASSETS",$D391,,,,  "USD")</f>
        <v>21568.689600000002</v>
      </c>
      <c r="K391" s="1">
        <f>_xll.ciqfunctions.udf.CIQ($B391, "IQ_TOTAL_CL", $D391,,,,  "USD")</f>
        <v>8432.4384599999994</v>
      </c>
      <c r="L391" s="1">
        <f>_xll.ciqfunctions.udf.CIQ($B391, "IQ_TOTAL_LIAB", $D391,,,,  "USD")</f>
        <v>11516.382229999999</v>
      </c>
      <c r="M391" s="1">
        <f>_xll.ciqfunctions.udf.CIQ($B391, "IQ_PREF_EQUITY",$D391,,,,  "USD")</f>
        <v>0</v>
      </c>
      <c r="N391" s="1">
        <f>_xll.ciqfunctions.udf.CIQ($B391, "IQ_TOTAL_COMMON_EQUITY",$D391,,,,  "USD")</f>
        <v>8210.7739500000007</v>
      </c>
      <c r="O391" s="1">
        <f>_xll.ciqfunctions.udf.CIQ($B391, "IQ_APIC", $D391,,,,  "USD")</f>
        <v>1204.0422799999999</v>
      </c>
      <c r="P391" s="1">
        <f>_xll.ciqfunctions.udf.CIQ($B391, "IQ_TOTAL_ASSETS", $D391,,,,  "USD")</f>
        <v>21568.689600000002</v>
      </c>
      <c r="Q391" s="1">
        <f>_xll.ciqfunctions.udf.CIQ($B391, "IQ_RE", $D391,,,,  "USD")</f>
        <v>9620.0694999999996</v>
      </c>
      <c r="R391" s="1">
        <f>_xll.ciqfunctions.udf.CIQ($B391, "IQ_TOTAL_EQUITY", $D391,,,,  "USD")</f>
        <v>10052.30737</v>
      </c>
      <c r="S391" s="1">
        <f>_xll.ciqfunctions.udf.CIQ($B391, "IQ_TOTAL_OUTSTANDING_FILING_DATE", $D391,,,,  "USD")</f>
        <v>441.18797999999998</v>
      </c>
      <c r="T391" s="1">
        <f>_xll.ciqfunctions.udf.CIQ($B391, "IQ_TOTAL_DEBT", $D391,,,,  "USD")</f>
        <v>3514.1437999999998</v>
      </c>
      <c r="U391" s="1">
        <f>_xll.ciqfunctions.udf.CIQ($B391, "IQ_PREF_DIV_OTHER",$D391,,,,  "USD")</f>
        <v>0</v>
      </c>
      <c r="V391" s="1">
        <f>_xll.ciqfunctions.udf.CIQ($B391, "IQ_COGS",$D391,,,,  "USD")</f>
        <v>4747.9685200000004</v>
      </c>
      <c r="W391" s="1">
        <f>_xll.ciqfunctions.udf.CIQ($B391, "IQ_AP",$D391,,,,  "USD")</f>
        <v>3733.17751</v>
      </c>
      <c r="X391" s="1">
        <f>_xll.ciqfunctions.udf.CIQ($B391, "IQ_AR", $D391,,,,  "USD")</f>
        <v>2406.6397099999999</v>
      </c>
      <c r="Y391" s="1">
        <f>_xll.ciqfunctions.udf.CIQ($B391, "IQ_INVENTORY", $D391,,,,  "USD")</f>
        <v>2928.15807</v>
      </c>
      <c r="Z391">
        <f>_xll.ciqfunctions.udf.CIQ($B391, "IQ_SGA", $D391,,,,  "USD")</f>
        <v>1405.0946100000001</v>
      </c>
      <c r="AA391">
        <f>_xll.ciqfunctions.udf.CIQ($B391, "IQ_TOTAL_REV_1YR_ANN_GROWTH", $D391,,,,  "USD")</f>
        <v>8.6607000000000003</v>
      </c>
      <c r="AB391">
        <f>_xll.ciqfunctions.udf.CIQ($B391, "IQ_DA", $D391,,,,  "USD")</f>
        <v>0</v>
      </c>
      <c r="AC391">
        <f>_xll.ciqfunctions.udf.CIQ($B391, "IQ_NET_INTEREST_EXP",$D391,,,,  "USD")</f>
        <v>18.432369999999999</v>
      </c>
      <c r="AD391">
        <f>_xll.ciqfunctions.udf.CIQ($B391, "IQ_NET_WORKING_CAP",$D391,,,,  "USD")</f>
        <v>691.44362000000001</v>
      </c>
      <c r="AE391">
        <f>_xll.ciqfunctions.udf.CIQ($B391, "IQ_CAPEX",$D391,,,,  "USD")</f>
        <v>-320.74164000000002</v>
      </c>
      <c r="AF391" s="1" t="str">
        <f>_xll.ciqfunctions.udf.CIQ($B391, "IQ_CEO_NAME", $D391,,,,  "USD")</f>
        <v>Suzuki, Toshihiro</v>
      </c>
      <c r="AG391">
        <f>_xll.ciqfunctions.udf.CIQ($B391, "IQ_INC_TAX",$D391,,,,  "USD")</f>
        <v>251.63068999999999</v>
      </c>
      <c r="AH391">
        <f>_xll.ciqfunctions.udf.CIQ($B391, "IQ_EFFECT_TAX_RATE",$D391,,,,  "USD")</f>
        <v>34.909100000000002</v>
      </c>
    </row>
    <row r="392" spans="1:34" x14ac:dyDescent="0.25">
      <c r="A392" t="str">
        <f>_xll.ciqfunctions.udf.CIQ(B392,"IQ_COMPANY_NAME",A$1)</f>
        <v>Suzuki Motor Corporation</v>
      </c>
      <c r="B392" s="3" t="s">
        <v>1</v>
      </c>
      <c r="C392" s="1" t="str">
        <f>_xll.ciqfunctions.udf.CIQ($B392, "IQ_INDUSTRY",$D392,,,, "USD")</f>
        <v>Automobiles</v>
      </c>
      <c r="D392" s="2" t="str">
        <f t="shared" si="5"/>
        <v>CQ22015</v>
      </c>
      <c r="E392" s="1">
        <f>_xll.ciqfunctions.udf.CIQ($B392, "IQ_TOTAL_REV", $D392,,,, "USD")</f>
        <v>6319.32143</v>
      </c>
      <c r="F392" s="1">
        <f>_xll.ciqfunctions.udf.CIQ($B392, "IQ_NI",$D392,,,,  "USD")</f>
        <v>259.19869999999997</v>
      </c>
      <c r="G392" s="1">
        <f>_xll.ciqfunctions.udf.CIQ($B392, "IQ_CASH_EQUIV", $D392,,,,  "USD")</f>
        <v>1506.0670700000001</v>
      </c>
      <c r="H392" s="1">
        <f>_xll.ciqfunctions.udf.CIQ($B392, "IQ_CASH_ST_INVEST", $D392,,,,  "USD")</f>
        <v>8700.9649700000009</v>
      </c>
      <c r="I392" s="1">
        <f>_xll.ciqfunctions.udf.CIQ($B392, "IQ_TOTAL_CA", $D392,,,,  "USD")</f>
        <v>15646.672350000001</v>
      </c>
      <c r="J392" s="1">
        <f>_xll.ciqfunctions.udf.CIQ($B392, "IQ_TOTAL_ASSETS",$D392,,,,  "USD")</f>
        <v>26083.099320000001</v>
      </c>
      <c r="K392" s="1">
        <f>_xll.ciqfunctions.udf.CIQ($B392, "IQ_TOTAL_CL", $D392,,,,  "USD")</f>
        <v>8522.9600599999994</v>
      </c>
      <c r="L392" s="1">
        <f>_xll.ciqfunctions.udf.CIQ($B392, "IQ_TOTAL_LIAB", $D392,,,,  "USD")</f>
        <v>11824.374659999999</v>
      </c>
      <c r="M392" s="1">
        <f>_xll.ciqfunctions.udf.CIQ($B392, "IQ_PREF_EQUITY",$D392,,,,  "USD")</f>
        <v>0</v>
      </c>
      <c r="N392" s="1">
        <f>_xll.ciqfunctions.udf.CIQ($B392, "IQ_TOTAL_COMMON_EQUITY",$D392,,,,  "USD")</f>
        <v>12371.30026</v>
      </c>
      <c r="O392" s="1">
        <f>_xll.ciqfunctions.udf.CIQ($B392, "IQ_APIC", $D392,,,,  "USD")</f>
        <v>1180.40885</v>
      </c>
      <c r="P392" s="1">
        <f>_xll.ciqfunctions.udf.CIQ($B392, "IQ_TOTAL_ASSETS", $D392,,,,  "USD")</f>
        <v>26083.099320000001</v>
      </c>
      <c r="Q392" s="1">
        <f>_xll.ciqfunctions.udf.CIQ($B392, "IQ_RE", $D392,,,,  "USD")</f>
        <v>9031.9134599999998</v>
      </c>
      <c r="R392" s="1">
        <f>_xll.ciqfunctions.udf.CIQ($B392, "IQ_TOTAL_EQUITY", $D392,,,,  "USD")</f>
        <v>14258.72466</v>
      </c>
      <c r="S392" s="1">
        <f>_xll.ciqfunctions.udf.CIQ($B392, "IQ_TOTAL_OUTSTANDING_FILING_DATE", $D392,,,,  "USD")</f>
        <v>560.97518000000002</v>
      </c>
      <c r="T392" s="1">
        <f>_xll.ciqfunctions.udf.CIQ($B392, "IQ_TOTAL_DEBT", $D392,,,,  "USD")</f>
        <v>3852.7065200000002</v>
      </c>
      <c r="U392" s="1">
        <f>_xll.ciqfunctions.udf.CIQ($B392, "IQ_PREF_DIV_OTHER",$D392,,,,  "USD")</f>
        <v>0</v>
      </c>
      <c r="V392" s="1">
        <f>_xll.ciqfunctions.udf.CIQ($B392, "IQ_COGS",$D392,,,,  "USD")</f>
        <v>4593.2134800000003</v>
      </c>
      <c r="W392" s="1">
        <f>_xll.ciqfunctions.udf.CIQ($B392, "IQ_AP",$D392,,,,  "USD")</f>
        <v>3822.19139</v>
      </c>
      <c r="X392" s="1">
        <f>_xll.ciqfunctions.udf.CIQ($B392, "IQ_AR", $D392,,,,  "USD")</f>
        <v>2310.8177000000001</v>
      </c>
      <c r="Y392" s="1">
        <f>_xll.ciqfunctions.udf.CIQ($B392, "IQ_INVENTORY", $D392,,,,  "USD")</f>
        <v>2722.6492600000001</v>
      </c>
      <c r="Z392">
        <f>_xll.ciqfunctions.udf.CIQ($B392, "IQ_SGA", $D392,,,,  "USD")</f>
        <v>1275.0777</v>
      </c>
      <c r="AA392">
        <f>_xll.ciqfunctions.udf.CIQ($B392, "IQ_TOTAL_REV_1YR_ANN_GROWTH", $D392,,,,  "USD")</f>
        <v>8.7909000000000006</v>
      </c>
      <c r="AB392">
        <f>_xll.ciqfunctions.udf.CIQ($B392, "IQ_DA", $D392,,,,  "USD")</f>
        <v>0</v>
      </c>
      <c r="AC392">
        <f>_xll.ciqfunctions.udf.CIQ($B392, "IQ_NET_INTEREST_EXP",$D392,,,,  "USD")</f>
        <v>58.528210000000001</v>
      </c>
      <c r="AD392">
        <f>_xll.ciqfunctions.udf.CIQ($B392, "IQ_NET_WORKING_CAP",$D392,,,,  "USD")</f>
        <v>32.976289999999999</v>
      </c>
      <c r="AE392">
        <f>_xll.ciqfunctions.udf.CIQ($B392, "IQ_CAPEX",$D392,,,,  "USD")</f>
        <v>-281.89697999999999</v>
      </c>
      <c r="AF392" s="1" t="str">
        <f>_xll.ciqfunctions.udf.CIQ($B392, "IQ_CEO_NAME", $D392,,,,  "USD")</f>
        <v>Suzuki, Toshihiro</v>
      </c>
      <c r="AG392">
        <f>_xll.ciqfunctions.udf.CIQ($B392, "IQ_INC_TAX",$D392,,,,  "USD")</f>
        <v>156.29599999999999</v>
      </c>
      <c r="AH392">
        <f>_xll.ciqfunctions.udf.CIQ($B392, "IQ_EFFECT_TAX_RATE",$D392,,,,  "USD")</f>
        <v>30.728999999999999</v>
      </c>
    </row>
    <row r="393" spans="1:34" x14ac:dyDescent="0.25">
      <c r="A393" t="str">
        <f>_xll.ciqfunctions.udf.CIQ(B393,"IQ_COMPANY_NAME",A$1)</f>
        <v>Suzuki Motor Corporation</v>
      </c>
      <c r="B393" s="3" t="s">
        <v>1</v>
      </c>
      <c r="C393" s="1" t="str">
        <f>_xll.ciqfunctions.udf.CIQ($B393, "IQ_INDUSTRY",$D393,,,, "USD")</f>
        <v>Automobiles</v>
      </c>
      <c r="D393" s="2" t="str">
        <f t="shared" si="5"/>
        <v>CQ12015</v>
      </c>
      <c r="E393" s="1">
        <f>_xll.ciqfunctions.udf.CIQ($B393, "IQ_TOTAL_REV", $D393,,,, "USD")</f>
        <v>7271.1644100000003</v>
      </c>
      <c r="F393" s="1">
        <f>_xll.ciqfunctions.udf.CIQ($B393, "IQ_NI",$D393,,,,  "USD")</f>
        <v>141.39511999999999</v>
      </c>
      <c r="G393" s="1">
        <f>_xll.ciqfunctions.udf.CIQ($B393, "IQ_CASH_EQUIV", $D393,,,,  "USD")</f>
        <v>3812.9261499999998</v>
      </c>
      <c r="H393" s="1">
        <f>_xll.ciqfunctions.udf.CIQ($B393, "IQ_CASH_ST_INVEST", $D393,,,,  "USD")</f>
        <v>9527.12745</v>
      </c>
      <c r="I393" s="1">
        <f>_xll.ciqfunctions.udf.CIQ($B393, "IQ_TOTAL_CA", $D393,,,,  "USD")</f>
        <v>16740.80373</v>
      </c>
      <c r="J393" s="1">
        <f>_xll.ciqfunctions.udf.CIQ($B393, "IQ_TOTAL_ASSETS",$D393,,,,  "USD")</f>
        <v>27108.92628</v>
      </c>
      <c r="K393" s="1">
        <f>_xll.ciqfunctions.udf.CIQ($B393, "IQ_TOTAL_CL", $D393,,,,  "USD")</f>
        <v>9605.8090100000009</v>
      </c>
      <c r="L393" s="1">
        <f>_xll.ciqfunctions.udf.CIQ($B393, "IQ_TOTAL_LIAB", $D393,,,,  "USD")</f>
        <v>12929.511049999999</v>
      </c>
      <c r="M393" s="1">
        <f>_xll.ciqfunctions.udf.CIQ($B393, "IQ_PREF_EQUITY",$D393,,,,  "USD")</f>
        <v>0</v>
      </c>
      <c r="N393" s="1">
        <f>_xll.ciqfunctions.udf.CIQ($B393, "IQ_TOTAL_COMMON_EQUITY",$D393,,,,  "USD")</f>
        <v>12353.863069999999</v>
      </c>
      <c r="O393" s="1">
        <f>_xll.ciqfunctions.udf.CIQ($B393, "IQ_APIC", $D393,,,,  "USD")</f>
        <v>1203.1336200000001</v>
      </c>
      <c r="P393" s="1">
        <f>_xll.ciqfunctions.udf.CIQ($B393, "IQ_TOTAL_ASSETS", $D393,,,,  "USD")</f>
        <v>27108.92628</v>
      </c>
      <c r="Q393" s="1">
        <f>_xll.ciqfunctions.udf.CIQ($B393, "IQ_RE", $D393,,,,  "USD")</f>
        <v>9021.0852699999996</v>
      </c>
      <c r="R393" s="1">
        <f>_xll.ciqfunctions.udf.CIQ($B393, "IQ_TOTAL_EQUITY", $D393,,,,  "USD")</f>
        <v>14179.415230000001</v>
      </c>
      <c r="S393" s="1">
        <f>_xll.ciqfunctions.udf.CIQ($B393, "IQ_TOTAL_OUTSTANDING_FILING_DATE", $D393,,,,  "USD")</f>
        <v>560.97555</v>
      </c>
      <c r="T393" s="1">
        <f>_xll.ciqfunctions.udf.CIQ($B393, "IQ_TOTAL_DEBT", $D393,,,,  "USD")</f>
        <v>4622.61031</v>
      </c>
      <c r="U393" s="1">
        <f>_xll.ciqfunctions.udf.CIQ($B393, "IQ_PREF_DIV_OTHER",$D393,,,,  "USD")</f>
        <v>0</v>
      </c>
      <c r="V393" s="1">
        <f>_xll.ciqfunctions.udf.CIQ($B393, "IQ_COGS",$D393,,,,  "USD")</f>
        <v>5210.0176000000001</v>
      </c>
      <c r="W393" s="1">
        <f>_xll.ciqfunctions.udf.CIQ($B393, "IQ_AP",$D393,,,,  "USD")</f>
        <v>3999.9167400000001</v>
      </c>
      <c r="X393" s="1">
        <f>_xll.ciqfunctions.udf.CIQ($B393, "IQ_AR", $D393,,,,  "USD")</f>
        <v>2602.1335600000002</v>
      </c>
      <c r="Y393" s="1">
        <f>_xll.ciqfunctions.udf.CIQ($B393, "IQ_INVENTORY", $D393,,,,  "USD")</f>
        <v>2620.1350600000001</v>
      </c>
      <c r="Z393">
        <f>_xll.ciqfunctions.udf.CIQ($B393, "IQ_SGA", $D393,,,,  "USD")</f>
        <v>242.69523000000001</v>
      </c>
      <c r="AA393">
        <f>_xll.ciqfunctions.udf.CIQ($B393, "IQ_TOTAL_REV_1YR_ANN_GROWTH", $D393,,,,  "USD")</f>
        <v>1.1478999999999999</v>
      </c>
      <c r="AB393">
        <f>_xll.ciqfunctions.udf.CIQ($B393, "IQ_DA", $D393,,,,  "USD")</f>
        <v>3.2086000000000001</v>
      </c>
      <c r="AC393">
        <f>_xll.ciqfunctions.udf.CIQ($B393, "IQ_NET_INTEREST_EXP",$D393,,,,  "USD")</f>
        <v>31.952660000000002</v>
      </c>
      <c r="AD393">
        <f>_xll.ciqfunctions.udf.CIQ($B393, "IQ_NET_WORKING_CAP",$D393,,,,  "USD")</f>
        <v>-42.353529999999999</v>
      </c>
      <c r="AE393">
        <f>_xll.ciqfunctions.udf.CIQ($B393, "IQ_CAPEX",$D393,,,,  "USD")</f>
        <v>-514.76791000000003</v>
      </c>
      <c r="AF393" s="1" t="str">
        <f>_xll.ciqfunctions.udf.CIQ($B393, "IQ_CEO_NAME", $D393,,,,  "USD")</f>
        <v>Suzuki, Toshihiro</v>
      </c>
      <c r="AG393">
        <f>_xll.ciqfunctions.udf.CIQ($B393, "IQ_INC_TAX",$D393,,,,  "USD")</f>
        <v>167.989</v>
      </c>
      <c r="AH393">
        <f>_xll.ciqfunctions.udf.CIQ($B393, "IQ_EFFECT_TAX_RATE",$D393,,,,  "USD")</f>
        <v>41.065399999999997</v>
      </c>
    </row>
    <row r="394" spans="1:34" x14ac:dyDescent="0.25">
      <c r="A394" t="str">
        <f>_xll.ciqfunctions.udf.CIQ(B394,"IQ_COMPANY_NAME",A$1)</f>
        <v>Suzuki Motor Corporation</v>
      </c>
      <c r="B394" s="3" t="s">
        <v>1</v>
      </c>
      <c r="C394" s="1" t="str">
        <f>_xll.ciqfunctions.udf.CIQ($B394, "IQ_INDUSTRY",$D394,,,, "USD")</f>
        <v>Automobiles</v>
      </c>
      <c r="D394" s="2" t="str">
        <f t="shared" si="5"/>
        <v>CQ42014</v>
      </c>
      <c r="E394" s="1">
        <f>_xll.ciqfunctions.udf.CIQ($B394, "IQ_TOTAL_REV", $D394,,,, "USD")</f>
        <v>5945.53647</v>
      </c>
      <c r="F394" s="1">
        <f>_xll.ciqfunctions.udf.CIQ($B394, "IQ_NI",$D394,,,,  "USD")</f>
        <v>216.61032</v>
      </c>
      <c r="G394" s="1">
        <f>_xll.ciqfunctions.udf.CIQ($B394, "IQ_CASH_EQUIV", $D394,,,,  "USD")</f>
        <v>1580.85221</v>
      </c>
      <c r="H394" s="1">
        <f>_xll.ciqfunctions.udf.CIQ($B394, "IQ_CASH_ST_INVEST", $D394,,,,  "USD")</f>
        <v>8276.1486999999997</v>
      </c>
      <c r="I394" s="1">
        <f>_xll.ciqfunctions.udf.CIQ($B394, "IQ_TOTAL_CA", $D394,,,,  "USD")</f>
        <v>15225.71672</v>
      </c>
      <c r="J394" s="1">
        <f>_xll.ciqfunctions.udf.CIQ($B394, "IQ_TOTAL_ASSETS",$D394,,,,  "USD")</f>
        <v>25408.288339999999</v>
      </c>
      <c r="K394" s="1">
        <f>_xll.ciqfunctions.udf.CIQ($B394, "IQ_TOTAL_CL", $D394,,,,  "USD")</f>
        <v>8417.7037299999993</v>
      </c>
      <c r="L394" s="1">
        <f>_xll.ciqfunctions.udf.CIQ($B394, "IQ_TOTAL_LIAB", $D394,,,,  "USD")</f>
        <v>11515.7881</v>
      </c>
      <c r="M394" s="1">
        <f>_xll.ciqfunctions.udf.CIQ($B394, "IQ_PREF_EQUITY",$D394,,,,  "USD")</f>
        <v>0</v>
      </c>
      <c r="N394" s="1">
        <f>_xll.ciqfunctions.udf.CIQ($B394, "IQ_TOTAL_COMMON_EQUITY",$D394,,,,  "USD")</f>
        <v>12191.769899999999</v>
      </c>
      <c r="O394" s="1">
        <f>_xll.ciqfunctions.udf.CIQ($B394, "IQ_APIC", $D394,,,,  "USD")</f>
        <v>1204.99144</v>
      </c>
      <c r="P394" s="1">
        <f>_xll.ciqfunctions.udf.CIQ($B394, "IQ_TOTAL_ASSETS", $D394,,,,  "USD")</f>
        <v>25408.288339999999</v>
      </c>
      <c r="Q394" s="1">
        <f>_xll.ciqfunctions.udf.CIQ($B394, "IQ_RE", $D394,,,,  "USD")</f>
        <v>8893.4017299999996</v>
      </c>
      <c r="R394" s="1">
        <f>_xll.ciqfunctions.udf.CIQ($B394, "IQ_TOTAL_EQUITY", $D394,,,,  "USD")</f>
        <v>13892.500249999999</v>
      </c>
      <c r="S394" s="1">
        <f>_xll.ciqfunctions.udf.CIQ($B394, "IQ_TOTAL_OUTSTANDING_FILING_DATE", $D394,,,,  "USD")</f>
        <v>560.97591999999997</v>
      </c>
      <c r="T394" s="1">
        <f>_xll.ciqfunctions.udf.CIQ($B394, "IQ_TOTAL_DEBT", $D394,,,,  "USD")</f>
        <v>4027.0940099999998</v>
      </c>
      <c r="U394" s="1">
        <f>_xll.ciqfunctions.udf.CIQ($B394, "IQ_PREF_DIV_OTHER",$D394,,,,  "USD")</f>
        <v>0</v>
      </c>
      <c r="V394" s="1">
        <f>_xll.ciqfunctions.udf.CIQ($B394, "IQ_COGS",$D394,,,,  "USD")</f>
        <v>4324.2852800000001</v>
      </c>
      <c r="W394" s="1">
        <f>_xll.ciqfunctions.udf.CIQ($B394, "IQ_AP",$D394,,,,  "USD")</f>
        <v>3448.63735</v>
      </c>
      <c r="X394" s="1">
        <f>_xll.ciqfunctions.udf.CIQ($B394, "IQ_AR", $D394,,,,  "USD")</f>
        <v>2059.81385</v>
      </c>
      <c r="Y394" s="1">
        <f>_xll.ciqfunctions.udf.CIQ($B394, "IQ_INVENTORY", $D394,,,,  "USD")</f>
        <v>2755.73639</v>
      </c>
      <c r="Z394">
        <f>_xll.ciqfunctions.udf.CIQ($B394, "IQ_SGA", $D394,,,,  "USD")</f>
        <v>1248.2367099999999</v>
      </c>
      <c r="AA394">
        <f>_xll.ciqfunctions.udf.CIQ($B394, "IQ_TOTAL_REV_1YR_ANN_GROWTH", $D394,,,,  "USD")</f>
        <v>0.95589999999999997</v>
      </c>
      <c r="AB394">
        <f>_xll.ciqfunctions.udf.CIQ($B394, "IQ_DA", $D394,,,,  "USD")</f>
        <v>0</v>
      </c>
      <c r="AC394">
        <f>_xll.ciqfunctions.udf.CIQ($B394, "IQ_NET_INTEREST_EXP",$D394,,,,  "USD")</f>
        <v>15.617039999999999</v>
      </c>
      <c r="AD394">
        <f>_xll.ciqfunctions.udf.CIQ($B394, "IQ_NET_WORKING_CAP",$D394,,,,  "USD")</f>
        <v>611.56044999999995</v>
      </c>
      <c r="AE394">
        <f>_xll.ciqfunctions.udf.CIQ($B394, "IQ_CAPEX",$D394,,,,  "USD")</f>
        <v>-353.46605</v>
      </c>
      <c r="AF394" s="1" t="str">
        <f>_xll.ciqfunctions.udf.CIQ($B394, "IQ_CEO_NAME", $D394,,,,  "USD")</f>
        <v>Suzuki, Toshihiro</v>
      </c>
      <c r="AG394">
        <f>_xll.ciqfunctions.udf.CIQ($B394, "IQ_INC_TAX",$D394,,,,  "USD")</f>
        <v>120.82968</v>
      </c>
      <c r="AH394">
        <f>_xll.ciqfunctions.udf.CIQ($B394, "IQ_EFFECT_TAX_RATE",$D394,,,,  "USD")</f>
        <v>30.471900000000002</v>
      </c>
    </row>
    <row r="395" spans="1:34" x14ac:dyDescent="0.25">
      <c r="A395" t="str">
        <f>_xll.ciqfunctions.udf.CIQ(B395,"IQ_COMPANY_NAME",A$1)</f>
        <v>Suzuki Motor Corporation</v>
      </c>
      <c r="B395" s="3" t="s">
        <v>1</v>
      </c>
      <c r="C395" s="1" t="str">
        <f>_xll.ciqfunctions.udf.CIQ($B395, "IQ_INDUSTRY",$D395,,,, "USD")</f>
        <v>Automobiles</v>
      </c>
      <c r="D395" s="2" t="str">
        <f t="shared" si="5"/>
        <v>CQ32014</v>
      </c>
      <c r="E395" s="1">
        <f>_xll.ciqfunctions.udf.CIQ($B395, "IQ_TOTAL_REV", $D395,,,, "USD")</f>
        <v>6565.9706299999998</v>
      </c>
      <c r="F395" s="1">
        <f>_xll.ciqfunctions.udf.CIQ($B395, "IQ_NI",$D395,,,,  "USD")</f>
        <v>149.68093999999999</v>
      </c>
      <c r="G395" s="1">
        <f>_xll.ciqfunctions.udf.CIQ($B395, "IQ_CASH_EQUIV", $D395,,,,  "USD")</f>
        <v>2337.96711</v>
      </c>
      <c r="H395" s="1">
        <f>_xll.ciqfunctions.udf.CIQ($B395, "IQ_CASH_ST_INVEST", $D395,,,,  "USD")</f>
        <v>8977.0006300000005</v>
      </c>
      <c r="I395" s="1">
        <f>_xll.ciqfunctions.udf.CIQ($B395, "IQ_TOTAL_CA", $D395,,,,  "USD")</f>
        <v>16306.59931</v>
      </c>
      <c r="J395" s="1">
        <f>_xll.ciqfunctions.udf.CIQ($B395, "IQ_TOTAL_ASSETS",$D395,,,,  "USD")</f>
        <v>26679.388419999999</v>
      </c>
      <c r="K395" s="1">
        <f>_xll.ciqfunctions.udf.CIQ($B395, "IQ_TOTAL_CL", $D395,,,,  "USD")</f>
        <v>9145.7061900000008</v>
      </c>
      <c r="L395" s="1">
        <f>_xll.ciqfunctions.udf.CIQ($B395, "IQ_TOTAL_LIAB", $D395,,,,  "USD")</f>
        <v>12406.55385</v>
      </c>
      <c r="M395" s="1">
        <f>_xll.ciqfunctions.udf.CIQ($B395, "IQ_PREF_EQUITY",$D395,,,,  "USD")</f>
        <v>0</v>
      </c>
      <c r="N395" s="1">
        <f>_xll.ciqfunctions.udf.CIQ($B395, "IQ_TOTAL_COMMON_EQUITY",$D395,,,,  "USD")</f>
        <v>12593.97409</v>
      </c>
      <c r="O395" s="1">
        <f>_xll.ciqfunctions.udf.CIQ($B395, "IQ_APIC", $D395,,,,  "USD")</f>
        <v>1315.98902</v>
      </c>
      <c r="P395" s="1">
        <f>_xll.ciqfunctions.udf.CIQ($B395, "IQ_TOTAL_ASSETS", $D395,,,,  "USD")</f>
        <v>26679.388419999999</v>
      </c>
      <c r="Q395" s="1">
        <f>_xll.ciqfunctions.udf.CIQ($B395, "IQ_RE", $D395,,,,  "USD")</f>
        <v>9527.1920499999997</v>
      </c>
      <c r="R395" s="1">
        <f>_xll.ciqfunctions.udf.CIQ($B395, "IQ_TOTAL_EQUITY", $D395,,,,  "USD")</f>
        <v>14272.834559999999</v>
      </c>
      <c r="S395" s="1">
        <f>_xll.ciqfunctions.udf.CIQ($B395, "IQ_TOTAL_OUTSTANDING_FILING_DATE", $D395,,,,  "USD")</f>
        <v>560.97644000000003</v>
      </c>
      <c r="T395" s="1">
        <f>_xll.ciqfunctions.udf.CIQ($B395, "IQ_TOTAL_DEBT", $D395,,,,  "USD")</f>
        <v>4131.7865599999996</v>
      </c>
      <c r="U395" s="1">
        <f>_xll.ciqfunctions.udf.CIQ($B395, "IQ_PREF_DIV_OTHER",$D395,,,,  "USD")</f>
        <v>0</v>
      </c>
      <c r="V395" s="1">
        <f>_xll.ciqfunctions.udf.CIQ($B395, "IQ_COGS",$D395,,,,  "USD")</f>
        <v>4826.3262000000004</v>
      </c>
      <c r="W395" s="1">
        <f>_xll.ciqfunctions.udf.CIQ($B395, "IQ_AP",$D395,,,,  "USD")</f>
        <v>3750.6471000000001</v>
      </c>
      <c r="X395" s="1">
        <f>_xll.ciqfunctions.udf.CIQ($B395, "IQ_AR", $D395,,,,  "USD")</f>
        <v>2402.6617299999998</v>
      </c>
      <c r="Y395" s="1">
        <f>_xll.ciqfunctions.udf.CIQ($B395, "IQ_INVENTORY", $D395,,,,  "USD")</f>
        <v>2752.9807700000001</v>
      </c>
      <c r="Z395">
        <f>_xll.ciqfunctions.udf.CIQ($B395, "IQ_SGA", $D395,,,,  "USD")</f>
        <v>1378.58701</v>
      </c>
      <c r="AA395">
        <f>_xll.ciqfunctions.udf.CIQ($B395, "IQ_TOTAL_REV_1YR_ANN_GROWTH", $D395,,,,  "USD")</f>
        <v>3.7296</v>
      </c>
      <c r="AB395">
        <f>_xll.ciqfunctions.udf.CIQ($B395, "IQ_DA", $D395,,,,  "USD")</f>
        <v>0</v>
      </c>
      <c r="AC395">
        <f>_xll.ciqfunctions.udf.CIQ($B395, "IQ_NET_INTEREST_EXP",$D395,,,,  "USD")</f>
        <v>21.13036</v>
      </c>
      <c r="AD395">
        <f>_xll.ciqfunctions.udf.CIQ($B395, "IQ_NET_WORKING_CAP",$D395,,,,  "USD")</f>
        <v>175.41476</v>
      </c>
      <c r="AE395">
        <f>_xll.ciqfunctions.udf.CIQ($B395, "IQ_CAPEX",$D395,,,,  "USD")</f>
        <v>-419.70828</v>
      </c>
      <c r="AF395" s="1" t="str">
        <f>_xll.ciqfunctions.udf.CIQ($B395, "IQ_CEO_NAME", $D395,,,,  "USD")</f>
        <v>Suzuki, Toshihiro</v>
      </c>
      <c r="AG395">
        <f>_xll.ciqfunctions.udf.CIQ($B395, "IQ_INC_TAX",$D395,,,,  "USD")</f>
        <v>138.07657</v>
      </c>
      <c r="AH395">
        <f>_xll.ciqfunctions.udf.CIQ($B395, "IQ_EFFECT_TAX_RATE",$D395,,,,  "USD")</f>
        <v>40.530299999999997</v>
      </c>
    </row>
    <row r="396" spans="1:34" x14ac:dyDescent="0.25">
      <c r="A396" t="str">
        <f>_xll.ciqfunctions.udf.CIQ(B396,"IQ_COMPANY_NAME",A$1)</f>
        <v>Suzuki Motor Corporation</v>
      </c>
      <c r="B396" s="3" t="s">
        <v>1</v>
      </c>
      <c r="C396" s="1" t="str">
        <f>_xll.ciqfunctions.udf.CIQ($B396, "IQ_INDUSTRY",$D396,,,, "USD")</f>
        <v>Automobiles</v>
      </c>
      <c r="D396" s="2" t="str">
        <f t="shared" si="5"/>
        <v>CQ22014</v>
      </c>
      <c r="E396" s="1">
        <f>_xll.ciqfunctions.udf.CIQ($B396, "IQ_TOTAL_REV", $D396,,,, "USD")</f>
        <v>7013.8913000000002</v>
      </c>
      <c r="F396" s="1">
        <f>_xll.ciqfunctions.udf.CIQ($B396, "IQ_NI",$D396,,,,  "USD")</f>
        <v>370.48919999999998</v>
      </c>
      <c r="G396" s="1">
        <f>_xll.ciqfunctions.udf.CIQ($B396, "IQ_CASH_EQUIV", $D396,,,,  "USD")</f>
        <v>2494.3969299999999</v>
      </c>
      <c r="H396" s="1">
        <f>_xll.ciqfunctions.udf.CIQ($B396, "IQ_CASH_ST_INVEST", $D396,,,,  "USD")</f>
        <v>9388.2210899999991</v>
      </c>
      <c r="I396" s="1">
        <f>_xll.ciqfunctions.udf.CIQ($B396, "IQ_TOTAL_CA", $D396,,,,  "USD")</f>
        <v>17093.853500000001</v>
      </c>
      <c r="J396" s="1">
        <f>_xll.ciqfunctions.udf.CIQ($B396, "IQ_TOTAL_ASSETS",$D396,,,,  "USD")</f>
        <v>27817.682000000001</v>
      </c>
      <c r="K396" s="1">
        <f>_xll.ciqfunctions.udf.CIQ($B396, "IQ_TOTAL_CL", $D396,,,,  "USD")</f>
        <v>9706.8072499999998</v>
      </c>
      <c r="L396" s="1">
        <f>_xll.ciqfunctions.udf.CIQ($B396, "IQ_TOTAL_LIAB", $D396,,,,  "USD")</f>
        <v>12914.142900000001</v>
      </c>
      <c r="M396" s="1">
        <f>_xll.ciqfunctions.udf.CIQ($B396, "IQ_PREF_EQUITY",$D396,,,,  "USD")</f>
        <v>0</v>
      </c>
      <c r="N396" s="1">
        <f>_xll.ciqfunctions.udf.CIQ($B396, "IQ_TOTAL_COMMON_EQUITY",$D396,,,,  "USD")</f>
        <v>13230.241029999999</v>
      </c>
      <c r="O396" s="1">
        <f>_xll.ciqfunctions.udf.CIQ($B396, "IQ_APIC", $D396,,,,  "USD")</f>
        <v>1425.3245400000001</v>
      </c>
      <c r="P396" s="1">
        <f>_xll.ciqfunctions.udf.CIQ($B396, "IQ_TOTAL_ASSETS", $D396,,,,  "USD")</f>
        <v>27817.682000000001</v>
      </c>
      <c r="Q396" s="1">
        <f>_xll.ciqfunctions.udf.CIQ($B396, "IQ_RE", $D396,,,,  "USD")</f>
        <v>10156.627060000001</v>
      </c>
      <c r="R396" s="1">
        <f>_xll.ciqfunctions.udf.CIQ($B396, "IQ_TOTAL_EQUITY", $D396,,,,  "USD")</f>
        <v>14903.5391</v>
      </c>
      <c r="S396" s="1">
        <f>_xll.ciqfunctions.udf.CIQ($B396, "IQ_TOTAL_OUTSTANDING_FILING_DATE", $D396,,,,  "USD")</f>
        <v>560.97685000000001</v>
      </c>
      <c r="T396" s="1">
        <f>_xll.ciqfunctions.udf.CIQ($B396, "IQ_TOTAL_DEBT", $D396,,,,  "USD")</f>
        <v>4376.6203100000002</v>
      </c>
      <c r="U396" s="1">
        <f>_xll.ciqfunctions.udf.CIQ($B396, "IQ_PREF_DIV_OTHER",$D396,,,,  "USD")</f>
        <v>0</v>
      </c>
      <c r="V396" s="1">
        <f>_xll.ciqfunctions.udf.CIQ($B396, "IQ_COGS",$D396,,,,  "USD")</f>
        <v>5110.7270099999996</v>
      </c>
      <c r="W396" s="1">
        <f>_xll.ciqfunctions.udf.CIQ($B396, "IQ_AP",$D396,,,,  "USD")</f>
        <v>4114.3998499999998</v>
      </c>
      <c r="X396" s="1">
        <f>_xll.ciqfunctions.udf.CIQ($B396, "IQ_AR", $D396,,,,  "USD")</f>
        <v>2575.15913</v>
      </c>
      <c r="Y396" s="1">
        <f>_xll.ciqfunctions.udf.CIQ($B396, "IQ_INVENTORY", $D396,,,,  "USD")</f>
        <v>2771.0519100000001</v>
      </c>
      <c r="Z396">
        <f>_xll.ciqfunctions.udf.CIQ($B396, "IQ_SGA", $D396,,,,  "USD")</f>
        <v>1400.4245100000001</v>
      </c>
      <c r="AA396">
        <f>_xll.ciqfunctions.udf.CIQ($B396, "IQ_TOTAL_REV_1YR_ANN_GROWTH", $D396,,,,  "USD")</f>
        <v>5.1200999999999999</v>
      </c>
      <c r="AB396">
        <f>_xll.ciqfunctions.udf.CIQ($B396, "IQ_DA", $D396,,,,  "USD")</f>
        <v>0</v>
      </c>
      <c r="AC396">
        <f>_xll.ciqfunctions.udf.CIQ($B396, "IQ_NET_INTEREST_EXP",$D396,,,,  "USD")</f>
        <v>77.040030000000002</v>
      </c>
      <c r="AD396">
        <f>_xll.ciqfunctions.udf.CIQ($B396, "IQ_NET_WORKING_CAP",$D396,,,,  "USD")</f>
        <v>305.48451999999997</v>
      </c>
      <c r="AE396">
        <f>_xll.ciqfunctions.udf.CIQ($B396, "IQ_CAPEX",$D396,,,,  "USD")</f>
        <v>-419.98320000000001</v>
      </c>
      <c r="AF396" s="1" t="str">
        <f>_xll.ciqfunctions.udf.CIQ($B396, "IQ_CEO_NAME", $D396,,,,  "USD")</f>
        <v>Suzuki, Toshihiro</v>
      </c>
      <c r="AG396">
        <f>_xll.ciqfunctions.udf.CIQ($B396, "IQ_INC_TAX",$D396,,,,  "USD")</f>
        <v>156.38050999999999</v>
      </c>
      <c r="AH396">
        <f>_xll.ciqfunctions.udf.CIQ($B396, "IQ_EFFECT_TAX_RATE",$D396,,,,  "USD")</f>
        <v>26.717600000000001</v>
      </c>
    </row>
    <row r="397" spans="1:34" x14ac:dyDescent="0.25">
      <c r="A397" t="str">
        <f>_xll.ciqfunctions.udf.CIQ(B397,"IQ_COMPANY_NAME",A$1)</f>
        <v>Suzuki Motor Corporation</v>
      </c>
      <c r="B397" s="3" t="s">
        <v>1</v>
      </c>
      <c r="C397" s="1" t="str">
        <f>_xll.ciqfunctions.udf.CIQ($B397, "IQ_INDUSTRY",$D397,,,, "USD")</f>
        <v>Automobiles</v>
      </c>
      <c r="D397" s="2" t="str">
        <f t="shared" si="5"/>
        <v>CQ12014</v>
      </c>
      <c r="E397" s="1">
        <f>_xll.ciqfunctions.udf.CIQ($B397, "IQ_TOTAL_REV", $D397,,,, "USD")</f>
        <v>8378.48459</v>
      </c>
      <c r="F397" s="1">
        <f>_xll.ciqfunctions.udf.CIQ($B397, "IQ_NI",$D397,,,,  "USD")</f>
        <v>242.82660999999999</v>
      </c>
      <c r="G397" s="1">
        <f>_xll.ciqfunctions.udf.CIQ($B397, "IQ_CASH_EQUIV", $D397,,,,  "USD")</f>
        <v>3485.6823199999999</v>
      </c>
      <c r="H397" s="1">
        <f>_xll.ciqfunctions.udf.CIQ($B397, "IQ_CASH_ST_INVEST", $D397,,,,  "USD")</f>
        <v>9435.0654400000003</v>
      </c>
      <c r="I397" s="1">
        <f>_xll.ciqfunctions.udf.CIQ($B397, "IQ_TOTAL_CA", $D397,,,,  "USD")</f>
        <v>17395.16246</v>
      </c>
      <c r="J397" s="1">
        <f>_xll.ciqfunctions.udf.CIQ($B397, "IQ_TOTAL_ASSETS",$D397,,,,  "USD")</f>
        <v>27917.182720000001</v>
      </c>
      <c r="K397" s="1">
        <f>_xll.ciqfunctions.udf.CIQ($B397, "IQ_TOTAL_CL", $D397,,,,  "USD")</f>
        <v>10266.46902</v>
      </c>
      <c r="L397" s="1">
        <f>_xll.ciqfunctions.udf.CIQ($B397, "IQ_TOTAL_LIAB", $D397,,,,  "USD")</f>
        <v>13401.835660000001</v>
      </c>
      <c r="M397" s="1">
        <f>_xll.ciqfunctions.udf.CIQ($B397, "IQ_PREF_EQUITY",$D397,,,,  "USD")</f>
        <v>0</v>
      </c>
      <c r="N397" s="1">
        <f>_xll.ciqfunctions.udf.CIQ($B397, "IQ_TOTAL_COMMON_EQUITY",$D397,,,,  "USD")</f>
        <v>12888.693370000001</v>
      </c>
      <c r="O397" s="1">
        <f>_xll.ciqfunctions.udf.CIQ($B397, "IQ_APIC", $D397,,,,  "USD")</f>
        <v>1402.2729300000001</v>
      </c>
      <c r="P397" s="1">
        <f>_xll.ciqfunctions.udf.CIQ($B397, "IQ_TOTAL_ASSETS", $D397,,,,  "USD")</f>
        <v>27917.182720000001</v>
      </c>
      <c r="Q397" s="1">
        <f>_xll.ciqfunctions.udf.CIQ($B397, "IQ_RE", $D397,,,,  "USD")</f>
        <v>9796.5515899999991</v>
      </c>
      <c r="R397" s="1">
        <f>_xll.ciqfunctions.udf.CIQ($B397, "IQ_TOTAL_EQUITY", $D397,,,,  "USD")</f>
        <v>14515.34706</v>
      </c>
      <c r="S397" s="1">
        <f>_xll.ciqfunctions.udf.CIQ($B397, "IQ_TOTAL_OUTSTANDING_FILING_DATE", $D397,,,,  "USD")</f>
        <v>560.97605999999996</v>
      </c>
      <c r="T397" s="1">
        <f>_xll.ciqfunctions.udf.CIQ($B397, "IQ_TOTAL_DEBT", $D397,,,,  "USD")</f>
        <v>4325.6628799999999</v>
      </c>
      <c r="U397" s="1">
        <f>_xll.ciqfunctions.udf.CIQ($B397, "IQ_PREF_DIV_OTHER",$D397,,,,  "USD")</f>
        <v>0</v>
      </c>
      <c r="V397" s="1">
        <f>_xll.ciqfunctions.udf.CIQ($B397, "IQ_COGS",$D397,,,,  "USD")</f>
        <v>6228.7905899999996</v>
      </c>
      <c r="W397" s="1">
        <f>_xll.ciqfunctions.udf.CIQ($B397, "IQ_AP",$D397,,,,  "USD")</f>
        <v>4213.8804700000001</v>
      </c>
      <c r="X397" s="1">
        <f>_xll.ciqfunctions.udf.CIQ($B397, "IQ_AR", $D397,,,,  "USD")</f>
        <v>2964.42929</v>
      </c>
      <c r="Y397" s="1">
        <f>_xll.ciqfunctions.udf.CIQ($B397, "IQ_INVENTORY", $D397,,,,  "USD")</f>
        <v>2683.6716500000002</v>
      </c>
      <c r="Z397">
        <f>_xll.ciqfunctions.udf.CIQ($B397, "IQ_SGA", $D397,,,,  "USD")</f>
        <v>-66.915980000000005</v>
      </c>
      <c r="AA397">
        <f>_xll.ciqfunctions.udf.CIQ($B397, "IQ_TOTAL_REV_1YR_ANN_GROWTH", $D397,,,,  "USD")</f>
        <v>14.1624</v>
      </c>
      <c r="AB397">
        <f>_xll.ciqfunctions.udf.CIQ($B397, "IQ_DA", $D397,,,,  "USD")</f>
        <v>2.8071899999999999</v>
      </c>
      <c r="AC397">
        <f>_xll.ciqfunctions.udf.CIQ($B397, "IQ_NET_INTEREST_EXP",$D397,,,,  "USD")</f>
        <v>58.42642</v>
      </c>
      <c r="AD397">
        <f>_xll.ciqfunctions.udf.CIQ($B397, "IQ_NET_WORKING_CAP",$D397,,,,  "USD")</f>
        <v>-12.43322</v>
      </c>
      <c r="AE397">
        <f>_xll.ciqfunctions.udf.CIQ($B397, "IQ_CAPEX",$D397,,,,  "USD")</f>
        <v>-594.44389999999999</v>
      </c>
      <c r="AF397" s="1" t="str">
        <f>_xll.ciqfunctions.udf.CIQ($B397, "IQ_CEO_NAME", $D397,,,,  "USD")</f>
        <v>Suzuki, Toshihiro</v>
      </c>
      <c r="AG397">
        <f>_xll.ciqfunctions.udf.CIQ($B397, "IQ_INC_TAX",$D397,,,,  "USD")</f>
        <v>249.71344999999999</v>
      </c>
      <c r="AH397">
        <f>_xll.ciqfunctions.udf.CIQ($B397, "IQ_EFFECT_TAX_RATE",$D397,,,,  "USD")</f>
        <v>44.974699999999999</v>
      </c>
    </row>
    <row r="398" spans="1:34" x14ac:dyDescent="0.25">
      <c r="A398" t="str">
        <f>_xll.ciqfunctions.udf.CIQ(B398,"IQ_COMPANY_NAME",A$1)</f>
        <v>Suzuki Motor Corporation</v>
      </c>
      <c r="B398" s="3" t="s">
        <v>1</v>
      </c>
      <c r="C398" s="1" t="str">
        <f>_xll.ciqfunctions.udf.CIQ($B398, "IQ_INDUSTRY",$D398,,,, "USD")</f>
        <v>Automobiles</v>
      </c>
      <c r="D398" s="2" t="str">
        <f t="shared" si="5"/>
        <v>CQ42013</v>
      </c>
      <c r="E398" s="1">
        <f>_xll.ciqfunctions.udf.CIQ($B398, "IQ_TOTAL_REV", $D398,,,, "USD")</f>
        <v>6710.0329400000001</v>
      </c>
      <c r="F398" s="1">
        <f>_xll.ciqfunctions.udf.CIQ($B398, "IQ_NI",$D398,,,,  "USD")</f>
        <v>293.24772999999999</v>
      </c>
      <c r="G398" s="1">
        <f>_xll.ciqfunctions.udf.CIQ($B398, "IQ_CASH_EQUIV", $D398,,,,  "USD")</f>
        <v>2721.7687599999999</v>
      </c>
      <c r="H398" s="1">
        <f>_xll.ciqfunctions.udf.CIQ($B398, "IQ_CASH_ST_INVEST", $D398,,,,  "USD")</f>
        <v>8677.9263200000005</v>
      </c>
      <c r="I398" s="1">
        <f>_xll.ciqfunctions.udf.CIQ($B398, "IQ_TOTAL_CA", $D398,,,,  "USD")</f>
        <v>16005.27735</v>
      </c>
      <c r="J398" s="1">
        <f>_xll.ciqfunctions.udf.CIQ($B398, "IQ_TOTAL_ASSETS",$D398,,,,  "USD")</f>
        <v>26386.104200000002</v>
      </c>
      <c r="K398" s="1">
        <f>_xll.ciqfunctions.udf.CIQ($B398, "IQ_TOTAL_CL", $D398,,,,  "USD")</f>
        <v>9324.1935300000005</v>
      </c>
      <c r="L398" s="1">
        <f>_xll.ciqfunctions.udf.CIQ($B398, "IQ_TOTAL_LIAB", $D398,,,,  "USD")</f>
        <v>12429.63322</v>
      </c>
      <c r="M398" s="1">
        <f>_xll.ciqfunctions.udf.CIQ($B398, "IQ_PREF_EQUITY",$D398,,,,  "USD")</f>
        <v>0</v>
      </c>
      <c r="N398" s="1">
        <f>_xll.ciqfunctions.udf.CIQ($B398, "IQ_TOTAL_COMMON_EQUITY",$D398,,,,  "USD")</f>
        <v>12411.611339999999</v>
      </c>
      <c r="O398" s="1">
        <f>_xll.ciqfunctions.udf.CIQ($B398, "IQ_APIC", $D398,,,,  "USD")</f>
        <v>1372.9338299999999</v>
      </c>
      <c r="P398" s="1">
        <f>_xll.ciqfunctions.udf.CIQ($B398, "IQ_TOTAL_ASSETS", $D398,,,,  "USD")</f>
        <v>26386.104200000002</v>
      </c>
      <c r="Q398" s="1">
        <f>_xll.ciqfunctions.udf.CIQ($B398, "IQ_RE", $D398,,,,  "USD")</f>
        <v>9353.8368900000005</v>
      </c>
      <c r="R398" s="1">
        <f>_xll.ciqfunctions.udf.CIQ($B398, "IQ_TOTAL_EQUITY", $D398,,,,  "USD")</f>
        <v>13956.47099</v>
      </c>
      <c r="S398" s="1">
        <f>_xll.ciqfunctions.udf.CIQ($B398, "IQ_TOTAL_OUTSTANDING_FILING_DATE", $D398,,,,  "USD")</f>
        <v>560.97667000000001</v>
      </c>
      <c r="T398" s="1">
        <f>_xll.ciqfunctions.udf.CIQ($B398, "IQ_TOTAL_DEBT", $D398,,,,  "USD")</f>
        <v>4338.9536500000004</v>
      </c>
      <c r="U398" s="1">
        <f>_xll.ciqfunctions.udf.CIQ($B398, "IQ_PREF_DIV_OTHER",$D398,,,,  "USD")</f>
        <v>0</v>
      </c>
      <c r="V398" s="1">
        <f>_xll.ciqfunctions.udf.CIQ($B398, "IQ_COGS",$D398,,,,  "USD")</f>
        <v>4910.6416900000004</v>
      </c>
      <c r="W398" s="1">
        <f>_xll.ciqfunctions.udf.CIQ($B398, "IQ_AP",$D398,,,,  "USD")</f>
        <v>3719.92373</v>
      </c>
      <c r="X398" s="1">
        <f>_xll.ciqfunctions.udf.CIQ($B398, "IQ_AR", $D398,,,,  "USD")</f>
        <v>2255.0830999999998</v>
      </c>
      <c r="Y398" s="1">
        <f>_xll.ciqfunctions.udf.CIQ($B398, "IQ_INVENTORY", $D398,,,,  "USD")</f>
        <v>2980.4563400000002</v>
      </c>
      <c r="Z398">
        <f>_xll.ciqfunctions.udf.CIQ($B398, "IQ_SGA", $D398,,,,  "USD")</f>
        <v>1376.8900900000001</v>
      </c>
      <c r="AA398">
        <f>_xll.ciqfunctions.udf.CIQ($B398, "IQ_TOTAL_REV_1YR_ANN_GROWTH", $D398,,,,  "USD")</f>
        <v>18.395800000000001</v>
      </c>
      <c r="AB398">
        <f>_xll.ciqfunctions.udf.CIQ($B398, "IQ_DA", $D398,,,,  "USD")</f>
        <v>0</v>
      </c>
      <c r="AC398">
        <f>_xll.ciqfunctions.udf.CIQ($B398, "IQ_NET_INTEREST_EXP",$D398,,,,  "USD")</f>
        <v>12.981450000000001</v>
      </c>
      <c r="AD398">
        <f>_xll.ciqfunctions.udf.CIQ($B398, "IQ_NET_WORKING_CAP",$D398,,,,  "USD")</f>
        <v>337.05180999999999</v>
      </c>
      <c r="AE398">
        <f>_xll.ciqfunctions.udf.CIQ($B398, "IQ_CAPEX",$D398,,,,  "USD")</f>
        <v>-463.84210999999999</v>
      </c>
      <c r="AF398" s="1" t="str">
        <f>_xll.ciqfunctions.udf.CIQ($B398, "IQ_CEO_NAME", $D398,,,,  "USD")</f>
        <v>Suzuki, Toshihiro</v>
      </c>
      <c r="AG398">
        <f>_xll.ciqfunctions.udf.CIQ($B398, "IQ_INC_TAX",$D398,,,,  "USD")</f>
        <v>116.6524</v>
      </c>
      <c r="AH398">
        <f>_xll.ciqfunctions.udf.CIQ($B398, "IQ_EFFECT_TAX_RATE",$D398,,,,  "USD")</f>
        <v>25.9724</v>
      </c>
    </row>
    <row r="399" spans="1:34" x14ac:dyDescent="0.25">
      <c r="A399" t="str">
        <f>_xll.ciqfunctions.udf.CIQ(B399,"IQ_COMPANY_NAME",A$1)</f>
        <v>Suzuki Motor Corporation</v>
      </c>
      <c r="B399" s="3" t="s">
        <v>1</v>
      </c>
      <c r="C399" s="1" t="str">
        <f>_xll.ciqfunctions.udf.CIQ($B399, "IQ_INDUSTRY",$D399,,,, "USD")</f>
        <v>Automobiles</v>
      </c>
      <c r="D399" s="2" t="str">
        <f t="shared" si="5"/>
        <v>CQ32013</v>
      </c>
      <c r="E399" s="1">
        <f>_xll.ciqfunctions.udf.CIQ($B399, "IQ_TOTAL_REV", $D399,,,, "USD")</f>
        <v>7076.2155499999999</v>
      </c>
      <c r="F399" s="1">
        <f>_xll.ciqfunctions.udf.CIQ($B399, "IQ_NI",$D399,,,,  "USD")</f>
        <v>250.87130999999999</v>
      </c>
      <c r="G399" s="1">
        <f>_xll.ciqfunctions.udf.CIQ($B399, "IQ_CASH_EQUIV", $D399,,,,  "USD")</f>
        <v>2724.08043</v>
      </c>
      <c r="H399" s="1">
        <f>_xll.ciqfunctions.udf.CIQ($B399, "IQ_CASH_ST_INVEST", $D399,,,,  "USD")</f>
        <v>9032.7630700000009</v>
      </c>
      <c r="I399" s="1">
        <f>_xll.ciqfunctions.udf.CIQ($B399, "IQ_TOTAL_CA", $D399,,,,  "USD")</f>
        <v>16507.001670000001</v>
      </c>
      <c r="J399" s="1">
        <f>_xll.ciqfunctions.udf.CIQ($B399, "IQ_TOTAL_ASSETS",$D399,,,,  "USD")</f>
        <v>26785.94843</v>
      </c>
      <c r="K399" s="1">
        <f>_xll.ciqfunctions.udf.CIQ($B399, "IQ_TOTAL_CL", $D399,,,,  "USD")</f>
        <v>9521.8795699999991</v>
      </c>
      <c r="L399" s="1">
        <f>_xll.ciqfunctions.udf.CIQ($B399, "IQ_TOTAL_LIAB", $D399,,,,  "USD")</f>
        <v>12774.157310000001</v>
      </c>
      <c r="M399" s="1">
        <f>_xll.ciqfunctions.udf.CIQ($B399, "IQ_PREF_EQUITY",$D399,,,,  "USD")</f>
        <v>0</v>
      </c>
      <c r="N399" s="1">
        <f>_xll.ciqfunctions.udf.CIQ($B399, "IQ_TOTAL_COMMON_EQUITY",$D399,,,,  "USD")</f>
        <v>12550.45405</v>
      </c>
      <c r="O399" s="1">
        <f>_xll.ciqfunctions.udf.CIQ($B399, "IQ_APIC", $D399,,,,  "USD")</f>
        <v>1471.15058</v>
      </c>
      <c r="P399" s="1">
        <f>_xll.ciqfunctions.udf.CIQ($B399, "IQ_TOTAL_ASSETS", $D399,,,,  "USD")</f>
        <v>26785.94843</v>
      </c>
      <c r="Q399" s="1">
        <f>_xll.ciqfunctions.udf.CIQ($B399, "IQ_RE", $D399,,,,  "USD")</f>
        <v>9766.0251000000007</v>
      </c>
      <c r="R399" s="1">
        <f>_xll.ciqfunctions.udf.CIQ($B399, "IQ_TOTAL_EQUITY", $D399,,,,  "USD")</f>
        <v>14011.79112</v>
      </c>
      <c r="S399" s="1">
        <f>_xll.ciqfunctions.udf.CIQ($B399, "IQ_TOTAL_OUTSTANDING_FILING_DATE", $D399,,,,  "USD")</f>
        <v>560.96636000000001</v>
      </c>
      <c r="T399" s="1">
        <f>_xll.ciqfunctions.udf.CIQ($B399, "IQ_TOTAL_DEBT", $D399,,,,  "USD")</f>
        <v>4294.0794800000003</v>
      </c>
      <c r="U399" s="1">
        <f>_xll.ciqfunctions.udf.CIQ($B399, "IQ_PREF_DIV_OTHER",$D399,,,,  "USD")</f>
        <v>0</v>
      </c>
      <c r="V399" s="1">
        <f>_xll.ciqfunctions.udf.CIQ($B399, "IQ_COGS",$D399,,,,  "USD")</f>
        <v>4986.11049</v>
      </c>
      <c r="W399" s="1">
        <f>_xll.ciqfunctions.udf.CIQ($B399, "IQ_AP",$D399,,,,  "USD")</f>
        <v>3957.48515</v>
      </c>
      <c r="X399" s="1">
        <f>_xll.ciqfunctions.udf.CIQ($B399, "IQ_AR", $D399,,,,  "USD")</f>
        <v>2524.4472799999999</v>
      </c>
      <c r="Y399" s="1">
        <f>_xll.ciqfunctions.udf.CIQ($B399, "IQ_INVENTORY", $D399,,,,  "USD")</f>
        <v>2831.7539200000001</v>
      </c>
      <c r="Z399">
        <f>_xll.ciqfunctions.udf.CIQ($B399, "IQ_SGA", $D399,,,,  "USD")</f>
        <v>1619.2398599999999</v>
      </c>
      <c r="AA399">
        <f>_xll.ciqfunctions.udf.CIQ($B399, "IQ_TOTAL_REV_1YR_ANN_GROWTH", $D399,,,,  "USD")</f>
        <v>19.298500000000001</v>
      </c>
      <c r="AB399">
        <f>_xll.ciqfunctions.udf.CIQ($B399, "IQ_DA", $D399,,,,  "USD")</f>
        <v>0</v>
      </c>
      <c r="AC399">
        <f>_xll.ciqfunctions.udf.CIQ($B399, "IQ_NET_INTEREST_EXP",$D399,,,,  "USD")</f>
        <v>3.9946999999999999</v>
      </c>
      <c r="AD399">
        <f>_xll.ciqfunctions.udf.CIQ($B399, "IQ_NET_WORKING_CAP",$D399,,,,  "USD")</f>
        <v>40.008150000000001</v>
      </c>
      <c r="AE399">
        <f>_xll.ciqfunctions.udf.CIQ($B399, "IQ_CAPEX",$D399,,,,  "USD")</f>
        <v>-569.87671999999998</v>
      </c>
      <c r="AF399" s="1" t="str">
        <f>_xll.ciqfunctions.udf.CIQ($B399, "IQ_CEO_NAME", $D399,,,,  "USD")</f>
        <v>Suzuki, Toshihiro</v>
      </c>
      <c r="AG399">
        <f>_xll.ciqfunctions.udf.CIQ($B399, "IQ_INC_TAX",$D399,,,,  "USD")</f>
        <v>162.04015999999999</v>
      </c>
      <c r="AH399">
        <f>_xll.ciqfunctions.udf.CIQ($B399, "IQ_EFFECT_TAX_RATE",$D399,,,,  "USD")</f>
        <v>35.113100000000003</v>
      </c>
    </row>
    <row r="400" spans="1:34" x14ac:dyDescent="0.25">
      <c r="A400" t="str">
        <f>_xll.ciqfunctions.udf.CIQ(B400,"IQ_COMPANY_NAME",A$1)</f>
        <v>Suzuki Motor Corporation</v>
      </c>
      <c r="B400" s="3" t="s">
        <v>1</v>
      </c>
      <c r="C400" s="1" t="str">
        <f>_xll.ciqfunctions.udf.CIQ($B400, "IQ_INDUSTRY",$D400,,,, "USD")</f>
        <v>Automobiles</v>
      </c>
      <c r="D400" s="2" t="str">
        <f t="shared" si="5"/>
        <v>CQ22013</v>
      </c>
      <c r="E400" s="1">
        <f>_xll.ciqfunctions.udf.CIQ($B400, "IQ_TOTAL_REV", $D400,,,, "USD")</f>
        <v>6809.4108100000003</v>
      </c>
      <c r="F400" s="1">
        <f>_xll.ciqfunctions.udf.CIQ($B400, "IQ_NI",$D400,,,,  "USD")</f>
        <v>272.37643000000003</v>
      </c>
      <c r="G400" s="1">
        <f>_xll.ciqfunctions.udf.CIQ($B400, "IQ_CASH_EQUIV", $D400,,,,  "USD")</f>
        <v>2421.9758299999999</v>
      </c>
      <c r="H400" s="1">
        <f>_xll.ciqfunctions.udf.CIQ($B400, "IQ_CASH_ST_INVEST", $D400,,,,  "USD")</f>
        <v>8684.8906200000001</v>
      </c>
      <c r="I400" s="1">
        <f>_xll.ciqfunctions.udf.CIQ($B400, "IQ_TOTAL_CA", $D400,,,,  "USD")</f>
        <v>15809.168659999999</v>
      </c>
      <c r="J400" s="1">
        <f>_xll.ciqfunctions.udf.CIQ($B400, "IQ_TOTAL_ASSETS",$D400,,,,  "USD")</f>
        <v>25629.179390000001</v>
      </c>
      <c r="K400" s="1">
        <f>_xll.ciqfunctions.udf.CIQ($B400, "IQ_TOTAL_CL", $D400,,,,  "USD")</f>
        <v>8881.9080900000008</v>
      </c>
      <c r="L400" s="1">
        <f>_xll.ciqfunctions.udf.CIQ($B400, "IQ_TOTAL_LIAB", $D400,,,,  "USD")</f>
        <v>12046.2286</v>
      </c>
      <c r="M400" s="1">
        <f>_xll.ciqfunctions.udf.CIQ($B400, "IQ_PREF_EQUITY",$D400,,,,  "USD")</f>
        <v>0</v>
      </c>
      <c r="N400" s="1">
        <f>_xll.ciqfunctions.udf.CIQ($B400, "IQ_TOTAL_COMMON_EQUITY",$D400,,,,  "USD")</f>
        <v>12100.589019999999</v>
      </c>
      <c r="O400" s="1">
        <f>_xll.ciqfunctions.udf.CIQ($B400, "IQ_APIC", $D400,,,,  "USD")</f>
        <v>1454.6223500000001</v>
      </c>
      <c r="P400" s="1">
        <f>_xll.ciqfunctions.udf.CIQ($B400, "IQ_TOTAL_ASSETS", $D400,,,,  "USD")</f>
        <v>25629.179390000001</v>
      </c>
      <c r="Q400" s="1">
        <f>_xll.ciqfunctions.udf.CIQ($B400, "IQ_RE", $D400,,,,  "USD")</f>
        <v>9408.2519699999993</v>
      </c>
      <c r="R400" s="1">
        <f>_xll.ciqfunctions.udf.CIQ($B400, "IQ_TOTAL_EQUITY", $D400,,,,  "USD")</f>
        <v>13582.950800000001</v>
      </c>
      <c r="S400" s="1">
        <f>_xll.ciqfunctions.udf.CIQ($B400, "IQ_TOTAL_OUTSTANDING_FILING_DATE", $D400,,,,  "USD")</f>
        <v>560.96681999999998</v>
      </c>
      <c r="T400" s="1">
        <f>_xll.ciqfunctions.udf.CIQ($B400, "IQ_TOTAL_DEBT", $D400,,,,  "USD")</f>
        <v>4345.3169900000003</v>
      </c>
      <c r="U400" s="1">
        <f>_xll.ciqfunctions.udf.CIQ($B400, "IQ_PREF_DIV_OTHER",$D400,,,,  "USD")</f>
        <v>0</v>
      </c>
      <c r="V400" s="1">
        <f>_xll.ciqfunctions.udf.CIQ($B400, "IQ_COGS",$D400,,,,  "USD")</f>
        <v>4996.3119800000004</v>
      </c>
      <c r="W400" s="1">
        <f>_xll.ciqfunctions.udf.CIQ($B400, "IQ_AP",$D400,,,,  "USD")</f>
        <v>3553.5995499999999</v>
      </c>
      <c r="X400" s="1">
        <f>_xll.ciqfunctions.udf.CIQ($B400, "IQ_AR", $D400,,,,  "USD")</f>
        <v>2430.9939199999999</v>
      </c>
      <c r="Y400" s="1">
        <f>_xll.ciqfunctions.udf.CIQ($B400, "IQ_INVENTORY", $D400,,,,  "USD")</f>
        <v>2638.1479199999999</v>
      </c>
      <c r="Z400">
        <f>_xll.ciqfunctions.udf.CIQ($B400, "IQ_SGA", $D400,,,,  "USD")</f>
        <v>1368.8044299999999</v>
      </c>
      <c r="AA400">
        <f>_xll.ciqfunctions.udf.CIQ($B400, "IQ_TOTAL_REV_1YR_ANN_GROWTH", $D400,,,,  "USD")</f>
        <v>4.8132999999999999</v>
      </c>
      <c r="AB400">
        <f>_xll.ciqfunctions.udf.CIQ($B400, "IQ_DA", $D400,,,,  "USD")</f>
        <v>0</v>
      </c>
      <c r="AC400">
        <f>_xll.ciqfunctions.udf.CIQ($B400, "IQ_NET_INTEREST_EXP",$D400,,,,  "USD")</f>
        <v>45.443089999999998</v>
      </c>
      <c r="AD400">
        <f>_xll.ciqfunctions.udf.CIQ($B400, "IQ_NET_WORKING_CAP",$D400,,,,  "USD")</f>
        <v>374.19515999999999</v>
      </c>
      <c r="AE400">
        <f>_xll.ciqfunctions.udf.CIQ($B400, "IQ_CAPEX",$D400,,,,  "USD")</f>
        <v>-391.41516999999999</v>
      </c>
      <c r="AF400" s="1" t="str">
        <f>_xll.ciqfunctions.udf.CIQ($B400, "IQ_CEO_NAME", $D400,,,,  "USD")</f>
        <v>Suzuki, Toshihiro</v>
      </c>
      <c r="AG400">
        <f>_xll.ciqfunctions.udf.CIQ($B400, "IQ_INC_TAX",$D400,,,,  "USD")</f>
        <v>158.44626</v>
      </c>
      <c r="AH400">
        <f>_xll.ciqfunctions.udf.CIQ($B400, "IQ_EFFECT_TAX_RATE",$D400,,,,  "USD")</f>
        <v>33.163899999999998</v>
      </c>
    </row>
    <row r="401" spans="1:34" x14ac:dyDescent="0.25">
      <c r="A401" t="str">
        <f>_xll.ciqfunctions.udf.CIQ(B401,"IQ_COMPANY_NAME",A$1)</f>
        <v>Suzuki Motor Corporation</v>
      </c>
      <c r="B401" s="3" t="s">
        <v>1</v>
      </c>
      <c r="C401" s="1" t="str">
        <f>_xll.ciqfunctions.udf.CIQ($B401, "IQ_INDUSTRY",$D401,,,, "USD")</f>
        <v>Automobiles</v>
      </c>
      <c r="D401" s="2" t="str">
        <f t="shared" si="5"/>
        <v>CQ12013</v>
      </c>
      <c r="E401" s="1">
        <f>_xll.ciqfunctions.udf.CIQ($B401, "IQ_TOTAL_REV", $D401,,,, "USD")</f>
        <v>8021.2221200000004</v>
      </c>
      <c r="F401" s="1">
        <f>_xll.ciqfunctions.udf.CIQ($B401, "IQ_NI",$D401,,,,  "USD")</f>
        <v>339.32799999999997</v>
      </c>
      <c r="G401" s="1">
        <f>_xll.ciqfunctions.udf.CIQ($B401, "IQ_CASH_EQUIV", $D401,,,,  "USD")</f>
        <v>2962.0362700000001</v>
      </c>
      <c r="H401" s="1">
        <f>_xll.ciqfunctions.udf.CIQ($B401, "IQ_CASH_ST_INVEST", $D401,,,,  "USD")</f>
        <v>8902.9993099999992</v>
      </c>
      <c r="I401" s="1">
        <f>_xll.ciqfunctions.udf.CIQ($B401, "IQ_TOTAL_CA", $D401,,,,  "USD")</f>
        <v>16563.70335</v>
      </c>
      <c r="J401" s="1">
        <f>_xll.ciqfunctions.udf.CIQ($B401, "IQ_TOTAL_ASSETS",$D401,,,,  "USD")</f>
        <v>26409.417259999998</v>
      </c>
      <c r="K401" s="1">
        <f>_xll.ciqfunctions.udf.CIQ($B401, "IQ_TOTAL_CL", $D401,,,,  "USD")</f>
        <v>9391.3267300000007</v>
      </c>
      <c r="L401" s="1">
        <f>_xll.ciqfunctions.udf.CIQ($B401, "IQ_TOTAL_LIAB", $D401,,,,  "USD")</f>
        <v>12623.63213</v>
      </c>
      <c r="M401" s="1">
        <f>_xll.ciqfunctions.udf.CIQ($B401, "IQ_PREF_EQUITY",$D401,,,,  "USD")</f>
        <v>0</v>
      </c>
      <c r="N401" s="1">
        <f>_xll.ciqfunctions.udf.CIQ($B401, "IQ_TOTAL_COMMON_EQUITY",$D401,,,,  "USD")</f>
        <v>12177.28146</v>
      </c>
      <c r="O401" s="1">
        <f>_xll.ciqfunctions.udf.CIQ($B401, "IQ_APIC", $D401,,,,  "USD")</f>
        <v>1532.6079199999999</v>
      </c>
      <c r="P401" s="1">
        <f>_xll.ciqfunctions.udf.CIQ($B401, "IQ_TOTAL_ASSETS", $D401,,,,  "USD")</f>
        <v>26409.417259999998</v>
      </c>
      <c r="Q401" s="1">
        <f>_xll.ciqfunctions.udf.CIQ($B401, "IQ_RE", $D401,,,,  "USD")</f>
        <v>9685.2701500000003</v>
      </c>
      <c r="R401" s="1">
        <f>_xll.ciqfunctions.udf.CIQ($B401, "IQ_TOTAL_EQUITY", $D401,,,,  "USD")</f>
        <v>13785.78513</v>
      </c>
      <c r="S401" s="1">
        <f>_xll.ciqfunctions.udf.CIQ($B401, "IQ_TOTAL_OUTSTANDING_FILING_DATE", $D401,,,,  "USD")</f>
        <v>560.96130000000005</v>
      </c>
      <c r="T401" s="1">
        <f>_xll.ciqfunctions.udf.CIQ($B401, "IQ_TOTAL_DEBT", $D401,,,,  "USD")</f>
        <v>4538.2558499999996</v>
      </c>
      <c r="U401" s="1">
        <f>_xll.ciqfunctions.udf.CIQ($B401, "IQ_PREF_DIV_OTHER",$D401,,,,  "USD")</f>
        <v>0</v>
      </c>
      <c r="V401" s="1">
        <f>_xll.ciqfunctions.udf.CIQ($B401, "IQ_COGS",$D401,,,,  "USD")</f>
        <v>5866.71281</v>
      </c>
      <c r="W401" s="1">
        <f>_xll.ciqfunctions.udf.CIQ($B401, "IQ_AP",$D401,,,,  "USD")</f>
        <v>3720.7071299999998</v>
      </c>
      <c r="X401" s="1">
        <f>_xll.ciqfunctions.udf.CIQ($B401, "IQ_AR", $D401,,,,  "USD")</f>
        <v>2625.9356200000002</v>
      </c>
      <c r="Y401" s="1">
        <f>_xll.ciqfunctions.udf.CIQ($B401, "IQ_INVENTORY", $D401,,,,  "USD")</f>
        <v>2774.8713400000001</v>
      </c>
      <c r="Z401">
        <f>_xll.ciqfunctions.udf.CIQ($B401, "IQ_SGA", $D401,,,,  "USD")</f>
        <v>-238.76003</v>
      </c>
      <c r="AA401">
        <f>_xll.ciqfunctions.udf.CIQ($B401, "IQ_TOTAL_REV_1YR_ANN_GROWTH", $D401,,,,  "USD")</f>
        <v>5.7912999999999997</v>
      </c>
      <c r="AB401">
        <f>_xll.ciqfunctions.udf.CIQ($B401, "IQ_DA", $D401,,,,  "USD")</f>
        <v>169.34020000000001</v>
      </c>
      <c r="AC401">
        <f>_xll.ciqfunctions.udf.CIQ($B401, "IQ_NET_INTEREST_EXP",$D401,,,,  "USD")</f>
        <v>89.357190000000003</v>
      </c>
      <c r="AD401">
        <f>_xll.ciqfunctions.udf.CIQ($B401, "IQ_NET_WORKING_CAP",$D401,,,,  "USD")</f>
        <v>467.89109000000002</v>
      </c>
      <c r="AE401">
        <f>_xll.ciqfunctions.udf.CIQ($B401, "IQ_CAPEX",$D401,,,,  "USD")</f>
        <v>-499.82483999999999</v>
      </c>
      <c r="AF401" s="1" t="str">
        <f>_xll.ciqfunctions.udf.CIQ($B401, "IQ_CEO_NAME", $D401,,,,  "USD")</f>
        <v>Suzuki, Toshihiro</v>
      </c>
      <c r="AG401">
        <f>_xll.ciqfunctions.udf.CIQ($B401, "IQ_INC_TAX",$D401,,,,  "USD")</f>
        <v>177.09008</v>
      </c>
      <c r="AH401">
        <f>_xll.ciqfunctions.udf.CIQ($B401, "IQ_EFFECT_TAX_RATE",$D401,,,,  "USD")</f>
        <v>31.261199999999999</v>
      </c>
    </row>
    <row r="402" spans="1:34" x14ac:dyDescent="0.25">
      <c r="A402" t="str">
        <f>_xll.ciqfunctions.udf.CIQ(B402,"IQ_COMPANY_NAME",A$1)</f>
        <v>Suzuki Motor Corporation</v>
      </c>
      <c r="B402" s="3" t="s">
        <v>1</v>
      </c>
      <c r="C402" s="1" t="str">
        <f>_xll.ciqfunctions.udf.CIQ($B402, "IQ_INDUSTRY",$D402,,,, "USD")</f>
        <v>Automobiles</v>
      </c>
      <c r="D402" s="2" t="str">
        <f t="shared" si="5"/>
        <v>CQ42012</v>
      </c>
      <c r="E402" s="1">
        <f>_xll.ciqfunctions.udf.CIQ($B402, "IQ_TOTAL_REV", $D402,,,, "USD")</f>
        <v>6889.7971399999997</v>
      </c>
      <c r="F402" s="1">
        <f>_xll.ciqfunctions.udf.CIQ($B402, "IQ_NI",$D402,,,,  "USD")</f>
        <v>75.437889999999996</v>
      </c>
      <c r="G402" s="1">
        <f>_xll.ciqfunctions.udf.CIQ($B402, "IQ_CASH_EQUIV", $D402,,,,  "USD")</f>
        <v>2727.7068199999999</v>
      </c>
      <c r="H402" s="1">
        <f>_xll.ciqfunctions.udf.CIQ($B402, "IQ_CASH_ST_INVEST", $D402,,,,  "USD")</f>
        <v>9112.9776899999997</v>
      </c>
      <c r="I402" s="1">
        <f>_xll.ciqfunctions.udf.CIQ($B402, "IQ_TOTAL_CA", $D402,,,,  "USD")</f>
        <v>17070.686269999998</v>
      </c>
      <c r="J402" s="1">
        <f>_xll.ciqfunctions.udf.CIQ($B402, "IQ_TOTAL_ASSETS",$D402,,,,  "USD")</f>
        <v>27141.17596</v>
      </c>
      <c r="K402" s="1">
        <f>_xll.ciqfunctions.udf.CIQ($B402, "IQ_TOTAL_CL", $D402,,,,  "USD")</f>
        <v>11716.550160000001</v>
      </c>
      <c r="L402" s="1">
        <f>_xll.ciqfunctions.udf.CIQ($B402, "IQ_TOTAL_LIAB", $D402,,,,  "USD")</f>
        <v>13528.6896</v>
      </c>
      <c r="M402" s="1">
        <f>_xll.ciqfunctions.udf.CIQ($B402, "IQ_PREF_EQUITY",$D402,,,,  "USD")</f>
        <v>0</v>
      </c>
      <c r="N402" s="1">
        <f>_xll.ciqfunctions.udf.CIQ($B402, "IQ_TOTAL_COMMON_EQUITY",$D402,,,,  "USD")</f>
        <v>12141.77706</v>
      </c>
      <c r="O402" s="1">
        <f>_xll.ciqfunctions.udf.CIQ($B402, "IQ_APIC", $D402,,,,  "USD")</f>
        <v>1669.0444600000001</v>
      </c>
      <c r="P402" s="1">
        <f>_xll.ciqfunctions.udf.CIQ($B402, "IQ_TOTAL_ASSETS", $D402,,,,  "USD")</f>
        <v>27141.17596</v>
      </c>
      <c r="Q402" s="1">
        <f>_xll.ciqfunctions.udf.CIQ($B402, "IQ_RE", $D402,,,,  "USD")</f>
        <v>10101.693799999999</v>
      </c>
      <c r="R402" s="1">
        <f>_xll.ciqfunctions.udf.CIQ($B402, "IQ_TOTAL_EQUITY", $D402,,,,  "USD")</f>
        <v>13612.486360000001</v>
      </c>
      <c r="S402" s="1">
        <f>_xll.ciqfunctions.udf.CIQ($B402, "IQ_TOTAL_OUTSTANDING_FILING_DATE", $D402,,,,  "USD")</f>
        <v>560.96208999999999</v>
      </c>
      <c r="T402" s="1">
        <f>_xll.ciqfunctions.udf.CIQ($B402, "IQ_TOTAL_DEBT", $D402,,,,  "USD")</f>
        <v>5085.5309900000002</v>
      </c>
      <c r="U402" s="1">
        <f>_xll.ciqfunctions.udf.CIQ($B402, "IQ_PREF_DIV_OTHER",$D402,,,,  "USD")</f>
        <v>0</v>
      </c>
      <c r="V402" s="1">
        <f>_xll.ciqfunctions.udf.CIQ($B402, "IQ_COGS",$D402,,,,  "USD")</f>
        <v>5194.9245899999996</v>
      </c>
      <c r="W402" s="1">
        <f>_xll.ciqfunctions.udf.CIQ($B402, "IQ_AP",$D402,,,,  "USD")</f>
        <v>3776.92355</v>
      </c>
      <c r="X402" s="1">
        <f>_xll.ciqfunctions.udf.CIQ($B402, "IQ_AR", $D402,,,,  "USD")</f>
        <v>2333.4065700000001</v>
      </c>
      <c r="Y402" s="1">
        <f>_xll.ciqfunctions.udf.CIQ($B402, "IQ_INVENTORY", $D402,,,,  "USD")</f>
        <v>3243.1470199999999</v>
      </c>
      <c r="Z402">
        <f>_xll.ciqfunctions.udf.CIQ($B402, "IQ_SGA", $D402,,,,  "USD")</f>
        <v>1385.75641</v>
      </c>
      <c r="AA402">
        <f>_xll.ciqfunctions.udf.CIQ($B402, "IQ_TOTAL_REV_1YR_ANN_GROWTH", $D402,,,,  "USD")</f>
        <v>4.2168000000000001</v>
      </c>
      <c r="AB402">
        <f>_xll.ciqfunctions.udf.CIQ($B402, "IQ_DA", $D402,,,,  "USD")</f>
        <v>0</v>
      </c>
      <c r="AC402">
        <f>_xll.ciqfunctions.udf.CIQ($B402, "IQ_NET_INTEREST_EXP",$D402,,,,  "USD")</f>
        <v>21.79317</v>
      </c>
      <c r="AD402">
        <f>_xll.ciqfunctions.udf.CIQ($B402, "IQ_NET_WORKING_CAP",$D402,,,,  "USD")</f>
        <v>508.82709999999997</v>
      </c>
      <c r="AE402">
        <f>_xll.ciqfunctions.udf.CIQ($B402, "IQ_CAPEX",$D402,,,,  "USD")</f>
        <v>-595.572</v>
      </c>
      <c r="AF402" s="1" t="str">
        <f>_xll.ciqfunctions.udf.CIQ($B402, "IQ_CEO_NAME", $D402,,,,  "USD")</f>
        <v>Suzuki, Toshihiro</v>
      </c>
      <c r="AG402">
        <f>_xll.ciqfunctions.udf.CIQ($B402, "IQ_INC_TAX",$D402,,,,  "USD")</f>
        <v>71.587950000000006</v>
      </c>
      <c r="AH402">
        <f>_xll.ciqfunctions.udf.CIQ($B402, "IQ_EFFECT_TAX_RATE",$D402,,,,  "USD")</f>
        <v>38.970300000000002</v>
      </c>
    </row>
    <row r="403" spans="1:34" x14ac:dyDescent="0.25">
      <c r="A403" t="str">
        <f>_xll.ciqfunctions.udf.CIQ(B403,"IQ_COMPANY_NAME",A$1)</f>
        <v>Suzuki Motor Corporation</v>
      </c>
      <c r="B403" s="3" t="s">
        <v>1</v>
      </c>
      <c r="C403" s="1" t="str">
        <f>_xll.ciqfunctions.udf.CIQ($B403, "IQ_INDUSTRY",$D403,,,, "USD")</f>
        <v>Automobiles</v>
      </c>
      <c r="D403" s="2" t="str">
        <f t="shared" si="5"/>
        <v>CQ32012</v>
      </c>
      <c r="E403" s="1">
        <f>_xll.ciqfunctions.udf.CIQ($B403, "IQ_TOTAL_REV", $D403,,,, "USD")</f>
        <v>7472.8465800000004</v>
      </c>
      <c r="F403" s="1">
        <f>_xll.ciqfunctions.udf.CIQ($B403, "IQ_NI",$D403,,,,  "USD")</f>
        <v>223.78997000000001</v>
      </c>
      <c r="G403" s="1">
        <f>_xll.ciqfunctions.udf.CIQ($B403, "IQ_CASH_EQUIV", $D403,,,,  "USD")</f>
        <v>3532.4818300000002</v>
      </c>
      <c r="H403" s="1">
        <f>_xll.ciqfunctions.udf.CIQ($B403, "IQ_CASH_ST_INVEST", $D403,,,,  "USD")</f>
        <v>10681.24314</v>
      </c>
      <c r="I403" s="1">
        <f>_xll.ciqfunctions.udf.CIQ($B403, "IQ_TOTAL_CA", $D403,,,,  "USD")</f>
        <v>18774.503140000001</v>
      </c>
      <c r="J403" s="1">
        <f>_xll.ciqfunctions.udf.CIQ($B403, "IQ_TOTAL_ASSETS",$D403,,,,  "USD")</f>
        <v>29045.026020000001</v>
      </c>
      <c r="K403" s="1">
        <f>_xll.ciqfunctions.udf.CIQ($B403, "IQ_TOTAL_CL", $D403,,,,  "USD")</f>
        <v>12727.629139999999</v>
      </c>
      <c r="L403" s="1">
        <f>_xll.ciqfunctions.udf.CIQ($B403, "IQ_TOTAL_LIAB", $D403,,,,  "USD")</f>
        <v>14744.858630000001</v>
      </c>
      <c r="M403" s="1">
        <f>_xll.ciqfunctions.udf.CIQ($B403, "IQ_PREF_EQUITY",$D403,,,,  "USD")</f>
        <v>0</v>
      </c>
      <c r="N403" s="1">
        <f>_xll.ciqfunctions.udf.CIQ($B403, "IQ_TOTAL_COMMON_EQUITY",$D403,,,,  "USD")</f>
        <v>12833.71465</v>
      </c>
      <c r="O403" s="1">
        <f>_xll.ciqfunctions.udf.CIQ($B403, "IQ_APIC", $D403,,,,  "USD")</f>
        <v>1853.4343899999999</v>
      </c>
      <c r="P403" s="1">
        <f>_xll.ciqfunctions.udf.CIQ($B403, "IQ_TOTAL_ASSETS", $D403,,,,  "USD")</f>
        <v>29045.026020000001</v>
      </c>
      <c r="Q403" s="1">
        <f>_xll.ciqfunctions.udf.CIQ($B403, "IQ_RE", $D403,,,,  "USD")</f>
        <v>11191.53973</v>
      </c>
      <c r="R403" s="1">
        <f>_xll.ciqfunctions.udf.CIQ($B403, "IQ_TOTAL_EQUITY", $D403,,,,  "USD")</f>
        <v>14300.167390000001</v>
      </c>
      <c r="S403" s="1">
        <f>_xll.ciqfunctions.udf.CIQ($B403, "IQ_TOTAL_OUTSTANDING_FILING_DATE", $D403,,,,  "USD")</f>
        <v>560.96376999999995</v>
      </c>
      <c r="T403" s="1">
        <f>_xll.ciqfunctions.udf.CIQ($B403, "IQ_TOTAL_DEBT", $D403,,,,  "USD")</f>
        <v>5563.7696100000003</v>
      </c>
      <c r="U403" s="1">
        <f>_xll.ciqfunctions.udf.CIQ($B403, "IQ_PREF_DIV_OTHER",$D403,,,,  "USD")</f>
        <v>0</v>
      </c>
      <c r="V403" s="1">
        <f>_xll.ciqfunctions.udf.CIQ($B403, "IQ_COGS",$D403,,,,  "USD")</f>
        <v>5517.0498699999998</v>
      </c>
      <c r="W403" s="1">
        <f>_xll.ciqfunctions.udf.CIQ($B403, "IQ_AP",$D403,,,,  "USD")</f>
        <v>4220.9784499999996</v>
      </c>
      <c r="X403" s="1">
        <f>_xll.ciqfunctions.udf.CIQ($B403, "IQ_AR", $D403,,,,  "USD")</f>
        <v>2670.9591399999999</v>
      </c>
      <c r="Y403" s="1">
        <f>_xll.ciqfunctions.udf.CIQ($B403, "IQ_INVENTORY", $D403,,,,  "USD")</f>
        <v>3185.5951799999998</v>
      </c>
      <c r="Z403">
        <f>_xll.ciqfunctions.udf.CIQ($B403, "IQ_SGA", $D403,,,,  "USD")</f>
        <v>1564.2958599999999</v>
      </c>
      <c r="AA403">
        <f>_xll.ciqfunctions.udf.CIQ($B403, "IQ_TOTAL_REV_1YR_ANN_GROWTH", $D403,,,,  "USD")</f>
        <v>-5.9424999999999999</v>
      </c>
      <c r="AB403">
        <f>_xll.ciqfunctions.udf.CIQ($B403, "IQ_DA", $D403,,,,  "USD")</f>
        <v>0</v>
      </c>
      <c r="AC403">
        <f>_xll.ciqfunctions.udf.CIQ($B403, "IQ_NET_INTEREST_EXP",$D403,,,,  "USD")</f>
        <v>0.24393000000000001</v>
      </c>
      <c r="AD403">
        <f>_xll.ciqfunctions.udf.CIQ($B403, "IQ_NET_WORKING_CAP",$D403,,,,  "USD")</f>
        <v>3.44075</v>
      </c>
      <c r="AE403">
        <f>_xll.ciqfunctions.udf.CIQ($B403, "IQ_CAPEX",$D403,,,,  "USD")</f>
        <v>-515.35500999999999</v>
      </c>
      <c r="AF403" s="1" t="str">
        <f>_xll.ciqfunctions.udf.CIQ($B403, "IQ_CEO_NAME", $D403,,,,  "USD")</f>
        <v>Suzuki, Toshihiro</v>
      </c>
      <c r="AG403">
        <f>_xll.ciqfunctions.udf.CIQ($B403, "IQ_INC_TAX",$D403,,,,  "USD")</f>
        <v>142.09783999999999</v>
      </c>
      <c r="AH403">
        <f>_xll.ciqfunctions.udf.CIQ($B403, "IQ_EFFECT_TAX_RATE",$D403,,,,  "USD")</f>
        <v>37.073700000000002</v>
      </c>
    </row>
    <row r="404" spans="1:34" x14ac:dyDescent="0.25">
      <c r="A404" t="str">
        <f>_xll.ciqfunctions.udf.CIQ(B404,"IQ_COMPANY_NAME",A$1)</f>
        <v>Suzuki Motor Corporation</v>
      </c>
      <c r="B404" s="3" t="s">
        <v>1</v>
      </c>
      <c r="C404" s="1" t="str">
        <f>_xll.ciqfunctions.udf.CIQ($B404, "IQ_INDUSTRY",$D404,,,, "USD")</f>
        <v>Automobiles</v>
      </c>
      <c r="D404" s="2" t="str">
        <f t="shared" si="5"/>
        <v>CQ22012</v>
      </c>
      <c r="E404" s="1">
        <f>_xll.ciqfunctions.udf.CIQ($B404, "IQ_TOTAL_REV", $D404,,,, "USD")</f>
        <v>8066.6207400000003</v>
      </c>
      <c r="F404" s="1">
        <f>_xll.ciqfunctions.udf.CIQ($B404, "IQ_NI",$D404,,,,  "USD")</f>
        <v>306.14287000000002</v>
      </c>
      <c r="G404" s="1">
        <f>_xll.ciqfunctions.udf.CIQ($B404, "IQ_CASH_EQUIV", $D404,,,,  "USD")</f>
        <v>3173.66444</v>
      </c>
      <c r="H404" s="1">
        <f>_xll.ciqfunctions.udf.CIQ($B404, "IQ_CASH_ST_INVEST", $D404,,,,  "USD")</f>
        <v>10539.071620000001</v>
      </c>
      <c r="I404" s="1">
        <f>_xll.ciqfunctions.udf.CIQ($B404, "IQ_TOTAL_CA", $D404,,,,  "USD")</f>
        <v>18489.540730000001</v>
      </c>
      <c r="J404" s="1">
        <f>_xll.ciqfunctions.udf.CIQ($B404, "IQ_TOTAL_ASSETS",$D404,,,,  "USD")</f>
        <v>28150.806779999999</v>
      </c>
      <c r="K404" s="1">
        <f>_xll.ciqfunctions.udf.CIQ($B404, "IQ_TOTAL_CL", $D404,,,,  "USD")</f>
        <v>12621.93161</v>
      </c>
      <c r="L404" s="1">
        <f>_xll.ciqfunctions.udf.CIQ($B404, "IQ_TOTAL_LIAB", $D404,,,,  "USD")</f>
        <v>14531.402389999999</v>
      </c>
      <c r="M404" s="1">
        <f>_xll.ciqfunctions.udf.CIQ($B404, "IQ_PREF_EQUITY",$D404,,,,  "USD")</f>
        <v>0</v>
      </c>
      <c r="N404" s="1">
        <f>_xll.ciqfunctions.udf.CIQ($B404, "IQ_TOTAL_COMMON_EQUITY",$D404,,,,  "USD")</f>
        <v>12250.6067</v>
      </c>
      <c r="O404" s="1">
        <f>_xll.ciqfunctions.udf.CIQ($B404, "IQ_APIC", $D404,,,,  "USD")</f>
        <v>1806.1303499999999</v>
      </c>
      <c r="P404" s="1">
        <f>_xll.ciqfunctions.udf.CIQ($B404, "IQ_TOTAL_ASSETS", $D404,,,,  "USD")</f>
        <v>28150.806779999999</v>
      </c>
      <c r="Q404" s="1">
        <f>_xll.ciqfunctions.udf.CIQ($B404, "IQ_RE", $D404,,,,  "USD")</f>
        <v>10687.826779999999</v>
      </c>
      <c r="R404" s="1">
        <f>_xll.ciqfunctions.udf.CIQ($B404, "IQ_TOTAL_EQUITY", $D404,,,,  "USD")</f>
        <v>13619.40439</v>
      </c>
      <c r="S404" s="1">
        <f>_xll.ciqfunctions.udf.CIQ($B404, "IQ_TOTAL_OUTSTANDING_FILING_DATE", $D404,,,,  "USD")</f>
        <v>560.96394999999995</v>
      </c>
      <c r="T404" s="1">
        <f>_xll.ciqfunctions.udf.CIQ($B404, "IQ_TOTAL_DEBT", $D404,,,,  "USD")</f>
        <v>5401.7890299999999</v>
      </c>
      <c r="U404" s="1">
        <f>_xll.ciqfunctions.udf.CIQ($B404, "IQ_PREF_DIV_OTHER",$D404,,,,  "USD")</f>
        <v>0</v>
      </c>
      <c r="V404" s="1">
        <f>_xll.ciqfunctions.udf.CIQ($B404, "IQ_COGS",$D404,,,,  "USD")</f>
        <v>6099.64966</v>
      </c>
      <c r="W404" s="1">
        <f>_xll.ciqfunctions.udf.CIQ($B404, "IQ_AP",$D404,,,,  "USD")</f>
        <v>4401.3886899999998</v>
      </c>
      <c r="X404" s="1">
        <f>_xll.ciqfunctions.udf.CIQ($B404, "IQ_AR", $D404,,,,  "USD")</f>
        <v>2772.7136099999998</v>
      </c>
      <c r="Y404" s="1">
        <f>_xll.ciqfunctions.udf.CIQ($B404, "IQ_INVENTORY", $D404,,,,  "USD")</f>
        <v>2970.2239300000001</v>
      </c>
      <c r="Z404">
        <f>_xll.ciqfunctions.udf.CIQ($B404, "IQ_SGA", $D404,,,,  "USD")</f>
        <v>1520.9683399999999</v>
      </c>
      <c r="AA404">
        <f>_xll.ciqfunctions.udf.CIQ($B404, "IQ_TOTAL_REV_1YR_ANN_GROWTH", $D404,,,,  "USD")</f>
        <v>6.1628999999999996</v>
      </c>
      <c r="AB404">
        <f>_xll.ciqfunctions.udf.CIQ($B404, "IQ_DA", $D404,,,,  "USD")</f>
        <v>0</v>
      </c>
      <c r="AC404">
        <f>_xll.ciqfunctions.udf.CIQ($B404, "IQ_NET_INTEREST_EXP",$D404,,,,  "USD")</f>
        <v>46.515700000000002</v>
      </c>
      <c r="AD404">
        <f>_xll.ciqfunctions.udf.CIQ($B404, "IQ_NET_WORKING_CAP",$D404,,,,  "USD")</f>
        <v>-113.8246</v>
      </c>
      <c r="AE404">
        <f>_xll.ciqfunctions.udf.CIQ($B404, "IQ_CAPEX",$D404,,,,  "USD")</f>
        <v>-315.18828999999999</v>
      </c>
      <c r="AF404" s="1" t="str">
        <f>_xll.ciqfunctions.udf.CIQ($B404, "IQ_CEO_NAME", $D404,,,,  "USD")</f>
        <v>Suzuki, Toshihiro</v>
      </c>
      <c r="AG404">
        <f>_xll.ciqfunctions.udf.CIQ($B404, "IQ_INC_TAX",$D404,,,,  "USD")</f>
        <v>180.60803000000001</v>
      </c>
      <c r="AH404">
        <f>_xll.ciqfunctions.udf.CIQ($B404, "IQ_EFFECT_TAX_RATE",$D404,,,,  "USD")</f>
        <v>35.822200000000002</v>
      </c>
    </row>
    <row r="405" spans="1:34" x14ac:dyDescent="0.25">
      <c r="A405" t="str">
        <f>_xll.ciqfunctions.udf.CIQ(B405,"IQ_COMPANY_NAME",A$1)</f>
        <v>Suzuki Motor Corporation</v>
      </c>
      <c r="B405" s="3" t="s">
        <v>1</v>
      </c>
      <c r="C405" s="1" t="str">
        <f>_xll.ciqfunctions.udf.CIQ($B405, "IQ_INDUSTRY",$D405,,,, "USD")</f>
        <v>Automobiles</v>
      </c>
      <c r="D405" s="2" t="str">
        <f t="shared" si="5"/>
        <v>CQ12012</v>
      </c>
      <c r="E405" s="1">
        <f>_xll.ciqfunctions.udf.CIQ($B405, "IQ_TOTAL_REV", $D405,,,, "USD")</f>
        <v>8666.3877900000007</v>
      </c>
      <c r="F405" s="1">
        <f>_xll.ciqfunctions.udf.CIQ($B405, "IQ_NI",$D405,,,,  "USD")</f>
        <v>161.02414999999999</v>
      </c>
      <c r="G405" s="1">
        <f>_xll.ciqfunctions.udf.CIQ($B405, "IQ_CASH_EQUIV", $D405,,,,  "USD")</f>
        <v>3539.2550299999998</v>
      </c>
      <c r="H405" s="1">
        <f>_xll.ciqfunctions.udf.CIQ($B405, "IQ_CASH_ST_INVEST", $D405,,,,  "USD")</f>
        <v>10124.232739999999</v>
      </c>
      <c r="I405" s="1">
        <f>_xll.ciqfunctions.udf.CIQ($B405, "IQ_TOTAL_CA", $D405,,,,  "USD")</f>
        <v>18317.777419999999</v>
      </c>
      <c r="J405" s="1">
        <f>_xll.ciqfunctions.udf.CIQ($B405, "IQ_TOTAL_ASSETS",$D405,,,,  "USD")</f>
        <v>27938.83092</v>
      </c>
      <c r="K405" s="1">
        <f>_xll.ciqfunctions.udf.CIQ($B405, "IQ_TOTAL_CL", $D405,,,,  "USD")</f>
        <v>12583.76442</v>
      </c>
      <c r="L405" s="1">
        <f>_xll.ciqfunctions.udf.CIQ($B405, "IQ_TOTAL_LIAB", $D405,,,,  "USD")</f>
        <v>14448.25906</v>
      </c>
      <c r="M405" s="1">
        <f>_xll.ciqfunctions.udf.CIQ($B405, "IQ_PREF_EQUITY",$D405,,,,  "USD")</f>
        <v>0</v>
      </c>
      <c r="N405" s="1">
        <f>_xll.ciqfunctions.udf.CIQ($B405, "IQ_TOTAL_COMMON_EQUITY",$D405,,,,  "USD")</f>
        <v>11985.790849999999</v>
      </c>
      <c r="O405" s="1">
        <f>_xll.ciqfunctions.udf.CIQ($B405, "IQ_APIC", $D405,,,,  "USD")</f>
        <v>1751.77774</v>
      </c>
      <c r="P405" s="1">
        <f>_xll.ciqfunctions.udf.CIQ($B405, "IQ_TOTAL_ASSETS", $D405,,,,  "USD")</f>
        <v>27938.83092</v>
      </c>
      <c r="Q405" s="1">
        <f>_xll.ciqfunctions.udf.CIQ($B405, "IQ_RE", $D405,,,,  "USD")</f>
        <v>10123.723099999999</v>
      </c>
      <c r="R405" s="1">
        <f>_xll.ciqfunctions.udf.CIQ($B405, "IQ_TOTAL_EQUITY", $D405,,,,  "USD")</f>
        <v>13490.57186</v>
      </c>
      <c r="S405" s="1">
        <f>_xll.ciqfunctions.udf.CIQ($B405, "IQ_TOTAL_OUTSTANDING_FILING_DATE", $D405,,,,  "USD")</f>
        <v>560.96402999999998</v>
      </c>
      <c r="T405" s="1">
        <f>_xll.ciqfunctions.udf.CIQ($B405, "IQ_TOTAL_DEBT", $D405,,,,  "USD")</f>
        <v>5336.3064000000004</v>
      </c>
      <c r="U405" s="1">
        <f>_xll.ciqfunctions.udf.CIQ($B405, "IQ_PREF_DIV_OTHER",$D405,,,,  "USD")</f>
        <v>0</v>
      </c>
      <c r="V405" s="1">
        <f>_xll.ciqfunctions.udf.CIQ($B405, "IQ_COGS",$D405,,,,  "USD")</f>
        <v>6767.2735599999996</v>
      </c>
      <c r="W405" s="1">
        <f>_xll.ciqfunctions.udf.CIQ($B405, "IQ_AP",$D405,,,,  "USD")</f>
        <v>4306.5041700000002</v>
      </c>
      <c r="X405" s="1">
        <f>_xll.ciqfunctions.udf.CIQ($B405, "IQ_AR", $D405,,,,  "USD")</f>
        <v>3014.8647799999999</v>
      </c>
      <c r="Y405" s="1">
        <f>_xll.ciqfunctions.udf.CIQ($B405, "IQ_INVENTORY", $D405,,,,  "USD")</f>
        <v>2908.3849799999998</v>
      </c>
      <c r="Z405">
        <f>_xll.ciqfunctions.udf.CIQ($B405, "IQ_SGA", $D405,,,,  "USD")</f>
        <v>-419.25738000000001</v>
      </c>
      <c r="AA405">
        <f>_xll.ciqfunctions.udf.CIQ($B405, "IQ_TOTAL_REV_1YR_ANN_GROWTH", $D405,,,,  "USD")</f>
        <v>4.9507000000000003</v>
      </c>
      <c r="AB405">
        <f>_xll.ciqfunctions.udf.CIQ($B405, "IQ_DA", $D405,,,,  "USD")</f>
        <v>192.40384</v>
      </c>
      <c r="AC405">
        <f>_xll.ciqfunctions.udf.CIQ($B405, "IQ_NET_INTEREST_EXP",$D405,,,,  "USD")</f>
        <v>60.902810000000002</v>
      </c>
      <c r="AD405">
        <f>_xll.ciqfunctions.udf.CIQ($B405, "IQ_NET_WORKING_CAP",$D405,,,,  "USD")</f>
        <v>128.72225</v>
      </c>
      <c r="AE405">
        <f>_xll.ciqfunctions.udf.CIQ($B405, "IQ_CAPEX",$D405,,,,  "USD")</f>
        <v>-429.60807</v>
      </c>
      <c r="AF405" s="1" t="str">
        <f>_xll.ciqfunctions.udf.CIQ($B405, "IQ_CEO_NAME", $D405,,,,  "USD")</f>
        <v>Suzuki, Toshihiro</v>
      </c>
      <c r="AG405">
        <f>_xll.ciqfunctions.udf.CIQ($B405, "IQ_INC_TAX",$D405,,,,  "USD")</f>
        <v>155.58792</v>
      </c>
      <c r="AH405">
        <f>_xll.ciqfunctions.udf.CIQ($B405, "IQ_EFFECT_TAX_RATE",$D405,,,,  "USD")</f>
        <v>45.774799999999999</v>
      </c>
    </row>
    <row r="406" spans="1:34" x14ac:dyDescent="0.25">
      <c r="A406" t="str">
        <f>_xll.ciqfunctions.udf.CIQ(B406,"IQ_COMPANY_NAME",A$1)</f>
        <v>Suzuki Motor Corporation</v>
      </c>
      <c r="B406" s="3" t="s">
        <v>1</v>
      </c>
      <c r="C406" s="1" t="str">
        <f>_xll.ciqfunctions.udf.CIQ($B406, "IQ_INDUSTRY",$D406,,,, "USD")</f>
        <v>Automobiles</v>
      </c>
      <c r="D406" s="2" t="str">
        <f t="shared" si="5"/>
        <v>CQ42011</v>
      </c>
      <c r="E406" s="1">
        <f>_xll.ciqfunctions.udf.CIQ($B406, "IQ_TOTAL_REV", $D406,,,, "USD")</f>
        <v>7432.0251699999999</v>
      </c>
      <c r="F406" s="1">
        <f>_xll.ciqfunctions.udf.CIQ($B406, "IQ_NI",$D406,,,,  "USD")</f>
        <v>111.87939</v>
      </c>
      <c r="G406" s="1">
        <f>_xll.ciqfunctions.udf.CIQ($B406, "IQ_CASH_EQUIV", $D406,,,,  "USD")</f>
        <v>2835.31331</v>
      </c>
      <c r="H406" s="1">
        <f>_xll.ciqfunctions.udf.CIQ($B406, "IQ_CASH_ST_INVEST", $D406,,,,  "USD")</f>
        <v>10442.95585</v>
      </c>
      <c r="I406" s="1">
        <f>_xll.ciqfunctions.udf.CIQ($B406, "IQ_TOTAL_CA", $D406,,,,  "USD")</f>
        <v>18576.319739999999</v>
      </c>
      <c r="J406" s="1">
        <f>_xll.ciqfunctions.udf.CIQ($B406, "IQ_TOTAL_ASSETS",$D406,,,,  "USD")</f>
        <v>28620.302350000002</v>
      </c>
      <c r="K406" s="1">
        <f>_xll.ciqfunctions.udf.CIQ($B406, "IQ_TOTAL_CL", $D406,,,,  "USD")</f>
        <v>10971.61456</v>
      </c>
      <c r="L406" s="1">
        <f>_xll.ciqfunctions.udf.CIQ($B406, "IQ_TOTAL_LIAB", $D406,,,,  "USD")</f>
        <v>14973.031360000001</v>
      </c>
      <c r="M406" s="1">
        <f>_xll.ciqfunctions.udf.CIQ($B406, "IQ_PREF_EQUITY",$D406,,,,  "USD")</f>
        <v>0</v>
      </c>
      <c r="N406" s="1">
        <f>_xll.ciqfunctions.udf.CIQ($B406, "IQ_TOTAL_COMMON_EQUITY",$D406,,,,  "USD")</f>
        <v>12192.29304</v>
      </c>
      <c r="O406" s="1">
        <f>_xll.ciqfunctions.udf.CIQ($B406, "IQ_APIC", $D406,,,,  "USD")</f>
        <v>1876.31926</v>
      </c>
      <c r="P406" s="1">
        <f>_xll.ciqfunctions.udf.CIQ($B406, "IQ_TOTAL_ASSETS", $D406,,,,  "USD")</f>
        <v>28620.302350000002</v>
      </c>
      <c r="Q406" s="1">
        <f>_xll.ciqfunctions.udf.CIQ($B406, "IQ_RE", $D406,,,,  "USD")</f>
        <v>10670.990690000001</v>
      </c>
      <c r="R406" s="1">
        <f>_xll.ciqfunctions.udf.CIQ($B406, "IQ_TOTAL_EQUITY", $D406,,,,  "USD")</f>
        <v>13647.270990000001</v>
      </c>
      <c r="S406" s="1">
        <f>_xll.ciqfunctions.udf.CIQ($B406, "IQ_TOTAL_OUTSTANDING_FILING_DATE", $D406,,,,  "USD")</f>
        <v>560.96451999999999</v>
      </c>
      <c r="T406" s="1">
        <f>_xll.ciqfunctions.udf.CIQ($B406, "IQ_TOTAL_DEBT", $D406,,,,  "USD")</f>
        <v>5850.45507</v>
      </c>
      <c r="U406" s="1">
        <f>_xll.ciqfunctions.udf.CIQ($B406, "IQ_PREF_DIV_OTHER",$D406,,,,  "USD")</f>
        <v>0</v>
      </c>
      <c r="V406" s="1">
        <f>_xll.ciqfunctions.udf.CIQ($B406, "IQ_COGS",$D406,,,,  "USD")</f>
        <v>5570.9645499999997</v>
      </c>
      <c r="W406" s="1">
        <f>_xll.ciqfunctions.udf.CIQ($B406, "IQ_AP",$D406,,,,  "USD")</f>
        <v>4200.4810100000004</v>
      </c>
      <c r="X406" s="1">
        <f>_xll.ciqfunctions.udf.CIQ($B406, "IQ_AR", $D406,,,,  "USD")</f>
        <v>2505.44587</v>
      </c>
      <c r="Y406" s="1">
        <f>_xll.ciqfunctions.udf.CIQ($B406, "IQ_INVENTORY", $D406,,,,  "USD")</f>
        <v>3215.6096600000001</v>
      </c>
      <c r="Z406">
        <f>_xll.ciqfunctions.udf.CIQ($B406, "IQ_SGA", $D406,,,,  "USD")</f>
        <v>1562.4773</v>
      </c>
      <c r="AA406">
        <f>_xll.ciqfunctions.udf.CIQ($B406, "IQ_TOTAL_REV_1YR_ANN_GROWTH", $D406,,,,  "USD")</f>
        <v>-6.0974000000000004</v>
      </c>
      <c r="AB406">
        <f>_xll.ciqfunctions.udf.CIQ($B406, "IQ_DA", $D406,,,,  "USD")</f>
        <v>0</v>
      </c>
      <c r="AC406">
        <f>_xll.ciqfunctions.udf.CIQ($B406, "IQ_NET_INTEREST_EXP",$D406,,,,  "USD")</f>
        <v>38.068629999999999</v>
      </c>
      <c r="AD406">
        <f>_xll.ciqfunctions.udf.CIQ($B406, "IQ_NET_WORKING_CAP",$D406,,,,  "USD")</f>
        <v>107.95425</v>
      </c>
      <c r="AE406">
        <f>_xll.ciqfunctions.udf.CIQ($B406, "IQ_CAPEX",$D406,,,,  "USD")</f>
        <v>-421.09437000000003</v>
      </c>
      <c r="AF406" s="1" t="str">
        <f>_xll.ciqfunctions.udf.CIQ($B406, "IQ_CEO_NAME", $D406,,,,  "USD")</f>
        <v>Suzuki, Toshihiro</v>
      </c>
      <c r="AG406">
        <f>_xll.ciqfunctions.udf.CIQ($B406, "IQ_INC_TAX",$D406,,,,  "USD")</f>
        <v>249.76606000000001</v>
      </c>
      <c r="AH406">
        <f>_xll.ciqfunctions.udf.CIQ($B406, "IQ_EFFECT_TAX_RATE",$D406,,,,  "USD")</f>
        <v>63.867100000000001</v>
      </c>
    </row>
    <row r="407" spans="1:34" x14ac:dyDescent="0.25">
      <c r="A407" t="str">
        <f>_xll.ciqfunctions.udf.CIQ(B407,"IQ_COMPANY_NAME",A$1)</f>
        <v>Suzuki Motor Corporation</v>
      </c>
      <c r="B407" s="3" t="s">
        <v>1</v>
      </c>
      <c r="C407" s="1" t="str">
        <f>_xll.ciqfunctions.udf.CIQ($B407, "IQ_INDUSTRY",$D407,,,, "USD")</f>
        <v>Automobiles</v>
      </c>
      <c r="D407" s="2" t="str">
        <f t="shared" si="5"/>
        <v>CQ32011</v>
      </c>
      <c r="E407" s="1">
        <f>_xll.ciqfunctions.udf.CIQ($B407, "IQ_TOTAL_REV", $D407,,,, "USD")</f>
        <v>8026.3815599999998</v>
      </c>
      <c r="F407" s="1">
        <f>_xll.ciqfunctions.udf.CIQ($B407, "IQ_NI",$D407,,,,  "USD")</f>
        <v>172.21789999999999</v>
      </c>
      <c r="G407" s="1">
        <f>_xll.ciqfunctions.udf.CIQ($B407, "IQ_CASH_EQUIV", $D407,,,,  "USD")</f>
        <v>3079.4683199999999</v>
      </c>
      <c r="H407" s="1">
        <f>_xll.ciqfunctions.udf.CIQ($B407, "IQ_CASH_ST_INVEST", $D407,,,,  "USD")</f>
        <v>10387.626770000001</v>
      </c>
      <c r="I407" s="1">
        <f>_xll.ciqfunctions.udf.CIQ($B407, "IQ_TOTAL_CA", $D407,,,,  "USD")</f>
        <v>18397.951260000002</v>
      </c>
      <c r="J407" s="1">
        <f>_xll.ciqfunctions.udf.CIQ($B407, "IQ_TOTAL_ASSETS",$D407,,,,  "USD")</f>
        <v>28405.40941</v>
      </c>
      <c r="K407" s="1">
        <f>_xll.ciqfunctions.udf.CIQ($B407, "IQ_TOTAL_CL", $D407,,,,  "USD")</f>
        <v>10661.06387</v>
      </c>
      <c r="L407" s="1">
        <f>_xll.ciqfunctions.udf.CIQ($B407, "IQ_TOTAL_LIAB", $D407,,,,  "USD")</f>
        <v>14681.20667</v>
      </c>
      <c r="M407" s="1">
        <f>_xll.ciqfunctions.udf.CIQ($B407, "IQ_PREF_EQUITY",$D407,,,,  "USD")</f>
        <v>0</v>
      </c>
      <c r="N407" s="1">
        <f>_xll.ciqfunctions.udf.CIQ($B407, "IQ_TOTAL_COMMON_EQUITY",$D407,,,,  "USD")</f>
        <v>12219.131359999999</v>
      </c>
      <c r="O407" s="1">
        <f>_xll.ciqfunctions.udf.CIQ($B407, "IQ_APIC", $D407,,,,  "USD")</f>
        <v>1872.4254800000001</v>
      </c>
      <c r="P407" s="1">
        <f>_xll.ciqfunctions.udf.CIQ($B407, "IQ_TOTAL_ASSETS", $D407,,,,  "USD")</f>
        <v>28405.40941</v>
      </c>
      <c r="Q407" s="1">
        <f>_xll.ciqfunctions.udf.CIQ($B407, "IQ_RE", $D407,,,,  "USD")</f>
        <v>10588.14558</v>
      </c>
      <c r="R407" s="1">
        <f>_xll.ciqfunctions.udf.CIQ($B407, "IQ_TOTAL_EQUITY", $D407,,,,  "USD")</f>
        <v>13724.20275</v>
      </c>
      <c r="S407" s="1">
        <f>_xll.ciqfunctions.udf.CIQ($B407, "IQ_TOTAL_OUTSTANDING_FILING_DATE", $D407,,,,  "USD")</f>
        <v>560.96469999999999</v>
      </c>
      <c r="T407" s="1">
        <f>_xll.ciqfunctions.udf.CIQ($B407, "IQ_TOTAL_DEBT", $D407,,,,  "USD")</f>
        <v>5665.1623</v>
      </c>
      <c r="U407" s="1">
        <f>_xll.ciqfunctions.udf.CIQ($B407, "IQ_PREF_DIV_OTHER",$D407,,,,  "USD")</f>
        <v>0</v>
      </c>
      <c r="V407" s="1">
        <f>_xll.ciqfunctions.udf.CIQ($B407, "IQ_COGS",$D407,,,,  "USD")</f>
        <v>6043.4372800000001</v>
      </c>
      <c r="W407" s="1">
        <f>_xll.ciqfunctions.udf.CIQ($B407, "IQ_AP",$D407,,,,  "USD")</f>
        <v>4051.1933800000002</v>
      </c>
      <c r="X407" s="1">
        <f>_xll.ciqfunctions.udf.CIQ($B407, "IQ_AR", $D407,,,,  "USD")</f>
        <v>2797.1466500000001</v>
      </c>
      <c r="Y407" s="1">
        <f>_xll.ciqfunctions.udf.CIQ($B407, "IQ_INVENTORY", $D407,,,,  "USD")</f>
        <v>2863.6317300000001</v>
      </c>
      <c r="Z407">
        <f>_xll.ciqfunctions.udf.CIQ($B407, "IQ_SGA", $D407,,,,  "USD")</f>
        <v>1475.0584100000001</v>
      </c>
      <c r="AA407">
        <f>_xll.ciqfunctions.udf.CIQ($B407, "IQ_TOTAL_REV_1YR_ANN_GROWTH", $D407,,,,  "USD")</f>
        <v>-6.5879000000000003</v>
      </c>
      <c r="AB407">
        <f>_xll.ciqfunctions.udf.CIQ($B407, "IQ_DA", $D407,,,,  "USD")</f>
        <v>0</v>
      </c>
      <c r="AC407">
        <f>_xll.ciqfunctions.udf.CIQ($B407, "IQ_NET_INTEREST_EXP",$D407,,,,  "USD")</f>
        <v>9.5460399999999996</v>
      </c>
      <c r="AD407">
        <f>_xll.ciqfunctions.udf.CIQ($B407, "IQ_NET_WORKING_CAP",$D407,,,,  "USD")</f>
        <v>87.470820000000003</v>
      </c>
      <c r="AE407">
        <f>_xll.ciqfunctions.udf.CIQ($B407, "IQ_CAPEX",$D407,,,,  "USD")</f>
        <v>-258.40467999999998</v>
      </c>
      <c r="AF407" s="1" t="str">
        <f>_xll.ciqfunctions.udf.CIQ($B407, "IQ_CEO_NAME", $D407,,,,  "USD")</f>
        <v>Suzuki, Toshihiro</v>
      </c>
      <c r="AG407">
        <f>_xll.ciqfunctions.udf.CIQ($B407, "IQ_INC_TAX",$D407,,,,  "USD")</f>
        <v>86.757459999999995</v>
      </c>
      <c r="AH407">
        <f>_xll.ciqfunctions.udf.CIQ($B407, "IQ_EFFECT_TAX_RATE",$D407,,,,  "USD")</f>
        <v>31.2059</v>
      </c>
    </row>
    <row r="408" spans="1:34" x14ac:dyDescent="0.25">
      <c r="A408" t="str">
        <f>_xll.ciqfunctions.udf.CIQ(B408,"IQ_COMPANY_NAME",A$1)</f>
        <v>Suzuki Motor Corporation</v>
      </c>
      <c r="B408" s="3" t="s">
        <v>1</v>
      </c>
      <c r="C408" s="1" t="str">
        <f>_xll.ciqfunctions.udf.CIQ($B408, "IQ_INDUSTRY",$D408,,,, "USD")</f>
        <v>Automobiles</v>
      </c>
      <c r="D408" s="2" t="str">
        <f t="shared" si="5"/>
        <v>CQ22011</v>
      </c>
      <c r="E408" s="1">
        <f>_xll.ciqfunctions.udf.CIQ($B408, "IQ_TOTAL_REV", $D408,,,, "USD")</f>
        <v>7530.9691800000001</v>
      </c>
      <c r="F408" s="1">
        <f>_xll.ciqfunctions.udf.CIQ($B408, "IQ_NI",$D408,,,,  "USD")</f>
        <v>232.26487</v>
      </c>
      <c r="G408" s="1">
        <f>_xll.ciqfunctions.udf.CIQ($B408, "IQ_CASH_EQUIV", $D408,,,,  "USD")</f>
        <v>2361.5103600000002</v>
      </c>
      <c r="H408" s="1">
        <f>_xll.ciqfunctions.udf.CIQ($B408, "IQ_CASH_ST_INVEST", $D408,,,,  "USD")</f>
        <v>9552.0864600000004</v>
      </c>
      <c r="I408" s="1">
        <f>_xll.ciqfunctions.udf.CIQ($B408, "IQ_TOTAL_CA", $D408,,,,  "USD")</f>
        <v>17407.353500000001</v>
      </c>
      <c r="J408" s="1">
        <f>_xll.ciqfunctions.udf.CIQ($B408, "IQ_TOTAL_ASSETS",$D408,,,,  "USD")</f>
        <v>27822.74209</v>
      </c>
      <c r="K408" s="1">
        <f>_xll.ciqfunctions.udf.CIQ($B408, "IQ_TOTAL_CL", $D408,,,,  "USD")</f>
        <v>10107.694380000001</v>
      </c>
      <c r="L408" s="1">
        <f>_xll.ciqfunctions.udf.CIQ($B408, "IQ_TOTAL_LIAB", $D408,,,,  "USD")</f>
        <v>13829.89668</v>
      </c>
      <c r="M408" s="1">
        <f>_xll.ciqfunctions.udf.CIQ($B408, "IQ_PREF_EQUITY",$D408,,,,  "USD")</f>
        <v>0</v>
      </c>
      <c r="N408" s="1">
        <f>_xll.ciqfunctions.udf.CIQ($B408, "IQ_TOTAL_COMMON_EQUITY",$D408,,,,  "USD")</f>
        <v>12291.00398</v>
      </c>
      <c r="O408" s="1">
        <f>_xll.ciqfunctions.udf.CIQ($B408, "IQ_APIC", $D408,,,,  "USD")</f>
        <v>1790.1172100000001</v>
      </c>
      <c r="P408" s="1">
        <f>_xll.ciqfunctions.udf.CIQ($B408, "IQ_TOTAL_ASSETS", $D408,,,,  "USD")</f>
        <v>27822.74209</v>
      </c>
      <c r="Q408" s="1">
        <f>_xll.ciqfunctions.udf.CIQ($B408, "IQ_RE", $D408,,,,  "USD")</f>
        <v>9958.0508800000007</v>
      </c>
      <c r="R408" s="1">
        <f>_xll.ciqfunctions.udf.CIQ($B408, "IQ_TOTAL_EQUITY", $D408,,,,  "USD")</f>
        <v>13992.84541</v>
      </c>
      <c r="S408" s="1">
        <f>_xll.ciqfunctions.udf.CIQ($B408, "IQ_TOTAL_OUTSTANDING_FILING_DATE", $D408,,,,  "USD")</f>
        <v>560.96542999999997</v>
      </c>
      <c r="T408" s="1">
        <f>_xll.ciqfunctions.udf.CIQ($B408, "IQ_TOTAL_DEBT", $D408,,,,  "USD")</f>
        <v>5905.9087099999997</v>
      </c>
      <c r="U408" s="1">
        <f>_xll.ciqfunctions.udf.CIQ($B408, "IQ_PREF_DIV_OTHER",$D408,,,,  "USD")</f>
        <v>0</v>
      </c>
      <c r="V408" s="1">
        <f>_xll.ciqfunctions.udf.CIQ($B408, "IQ_COGS",$D408,,,,  "USD")</f>
        <v>5740.6907700000002</v>
      </c>
      <c r="W408" s="1">
        <f>_xll.ciqfunctions.udf.CIQ($B408, "IQ_AP",$D408,,,,  "USD")</f>
        <v>3370.6244000000002</v>
      </c>
      <c r="X408" s="1">
        <f>_xll.ciqfunctions.udf.CIQ($B408, "IQ_AR", $D408,,,,  "USD")</f>
        <v>2554.0951500000001</v>
      </c>
      <c r="Y408" s="1">
        <f>_xll.ciqfunctions.udf.CIQ($B408, "IQ_INVENTORY", $D408,,,,  "USD")</f>
        <v>2742.8359300000002</v>
      </c>
      <c r="Z408">
        <f>_xll.ciqfunctions.udf.CIQ($B408, "IQ_SGA", $D408,,,,  "USD")</f>
        <v>1473.14777</v>
      </c>
      <c r="AA408">
        <f>_xll.ciqfunctions.udf.CIQ($B408, "IQ_TOTAL_REV_1YR_ANN_GROWTH", $D408,,,,  "USD")</f>
        <v>-7.4584000000000001</v>
      </c>
      <c r="AB408">
        <f>_xll.ciqfunctions.udf.CIQ($B408, "IQ_DA", $D408,,,,  "USD")</f>
        <v>0</v>
      </c>
      <c r="AC408">
        <f>_xll.ciqfunctions.udf.CIQ($B408, "IQ_NET_INTEREST_EXP",$D408,,,,  "USD")</f>
        <v>51.869309999999999</v>
      </c>
      <c r="AD408">
        <f>_xll.ciqfunctions.udf.CIQ($B408, "IQ_NET_WORKING_CAP",$D408,,,,  "USD")</f>
        <v>730.53507000000002</v>
      </c>
      <c r="AE408">
        <f>_xll.ciqfunctions.udf.CIQ($B408, "IQ_CAPEX",$D408,,,,  "USD")</f>
        <v>-390.40239000000003</v>
      </c>
      <c r="AF408" s="1" t="str">
        <f>_xll.ciqfunctions.udf.CIQ($B408, "IQ_CEO_NAME", $D408,,,,  "USD")</f>
        <v>Suzuki, Toshihiro</v>
      </c>
      <c r="AG408">
        <f>_xll.ciqfunctions.udf.CIQ($B408, "IQ_INC_TAX",$D408,,,,  "USD")</f>
        <v>171.78995</v>
      </c>
      <c r="AH408">
        <f>_xll.ciqfunctions.udf.CIQ($B408, "IQ_EFFECT_TAX_RATE",$D408,,,,  "USD")</f>
        <v>37.226900000000001</v>
      </c>
    </row>
    <row r="409" spans="1:34" x14ac:dyDescent="0.25">
      <c r="A409" t="str">
        <f>_xll.ciqfunctions.udf.CIQ(B409,"IQ_COMPANY_NAME",A$1)</f>
        <v>Suzuki Motor Corporation</v>
      </c>
      <c r="B409" s="3" t="s">
        <v>1</v>
      </c>
      <c r="C409" s="1" t="str">
        <f>_xll.ciqfunctions.udf.CIQ($B409, "IQ_INDUSTRY",$D409,,,, "USD")</f>
        <v>Automobiles</v>
      </c>
      <c r="D409" s="2" t="str">
        <f t="shared" si="5"/>
        <v>CQ12011</v>
      </c>
      <c r="E409" s="1">
        <f>_xll.ciqfunctions.udf.CIQ($B409, "IQ_TOTAL_REV", $D409,,,, "USD")</f>
        <v>8212.2366700000002</v>
      </c>
      <c r="F409" s="1">
        <f>_xll.ciqfunctions.udf.CIQ($B409, "IQ_NI",$D409,,,,  "USD")</f>
        <v>30.953959999999999</v>
      </c>
      <c r="G409" s="1">
        <f>_xll.ciqfunctions.udf.CIQ($B409, "IQ_CASH_EQUIV", $D409,,,,  "USD")</f>
        <v>3152.8871899999999</v>
      </c>
      <c r="H409" s="1">
        <f>_xll.ciqfunctions.udf.CIQ($B409, "IQ_CASH_ST_INVEST", $D409,,,,  "USD")</f>
        <v>8995.0400100000006</v>
      </c>
      <c r="I409" s="1">
        <f>_xll.ciqfunctions.udf.CIQ($B409, "IQ_TOTAL_CA", $D409,,,,  "USD")</f>
        <v>16567.73043</v>
      </c>
      <c r="J409" s="1">
        <f>_xll.ciqfunctions.udf.CIQ($B409, "IQ_TOTAL_ASSETS",$D409,,,,  "USD")</f>
        <v>26842.985229999998</v>
      </c>
      <c r="K409" s="1">
        <f>_xll.ciqfunctions.udf.CIQ($B409, "IQ_TOTAL_CL", $D409,,,,  "USD")</f>
        <v>9723.3209399999996</v>
      </c>
      <c r="L409" s="1">
        <f>_xll.ciqfunctions.udf.CIQ($B409, "IQ_TOTAL_LIAB", $D409,,,,  "USD")</f>
        <v>13483.90739</v>
      </c>
      <c r="M409" s="1">
        <f>_xll.ciqfunctions.udf.CIQ($B409, "IQ_PREF_EQUITY",$D409,,,,  "USD")</f>
        <v>0</v>
      </c>
      <c r="N409" s="1">
        <f>_xll.ciqfunctions.udf.CIQ($B409, "IQ_TOTAL_COMMON_EQUITY",$D409,,,,  "USD")</f>
        <v>11700.69375</v>
      </c>
      <c r="O409" s="1">
        <f>_xll.ciqfunctions.udf.CIQ($B409, "IQ_APIC", $D409,,,,  "USD")</f>
        <v>1742.1589100000001</v>
      </c>
      <c r="P409" s="1">
        <f>_xll.ciqfunctions.udf.CIQ($B409, "IQ_TOTAL_ASSETS", $D409,,,,  "USD")</f>
        <v>26842.985229999998</v>
      </c>
      <c r="Q409" s="1">
        <f>_xll.ciqfunctions.udf.CIQ($B409, "IQ_RE", $D409,,,,  "USD")</f>
        <v>9512.61679</v>
      </c>
      <c r="R409" s="1">
        <f>_xll.ciqfunctions.udf.CIQ($B409, "IQ_TOTAL_EQUITY", $D409,,,,  "USD")</f>
        <v>13359.07785</v>
      </c>
      <c r="S409" s="1">
        <f>_xll.ciqfunctions.udf.CIQ($B409, "IQ_TOTAL_OUTSTANDING_FILING_DATE", $D409,,,,  "USD")</f>
        <v>560.96500000000003</v>
      </c>
      <c r="T409" s="1">
        <f>_xll.ciqfunctions.udf.CIQ($B409, "IQ_TOTAL_DEBT", $D409,,,,  "USD")</f>
        <v>5847.8367699999999</v>
      </c>
      <c r="U409" s="1">
        <f>_xll.ciqfunctions.udf.CIQ($B409, "IQ_PREF_DIV_OTHER",$D409,,,,  "USD")</f>
        <v>0</v>
      </c>
      <c r="V409" s="1">
        <f>_xll.ciqfunctions.udf.CIQ($B409, "IQ_COGS",$D409,,,,  "USD")</f>
        <v>6356.50749</v>
      </c>
      <c r="W409" s="1">
        <f>_xll.ciqfunctions.udf.CIQ($B409, "IQ_AP",$D409,,,,  "USD")</f>
        <v>3224.6303800000001</v>
      </c>
      <c r="X409" s="1">
        <f>_xll.ciqfunctions.udf.CIQ($B409, "IQ_AR", $D409,,,,  "USD")</f>
        <v>2424.3769699999998</v>
      </c>
      <c r="Y409" s="1">
        <f>_xll.ciqfunctions.udf.CIQ($B409, "IQ_INVENTORY", $D409,,,,  "USD")</f>
        <v>2798.3587400000001</v>
      </c>
      <c r="Z409">
        <f>_xll.ciqfunctions.udf.CIQ($B409, "IQ_SGA", $D409,,,,  "USD")</f>
        <v>765.13606000000004</v>
      </c>
      <c r="AA409">
        <f>_xll.ciqfunctions.udf.CIQ($B409, "IQ_TOTAL_REV_1YR_ANN_GROWTH", $D409,,,,  "USD")</f>
        <v>-1.4091</v>
      </c>
      <c r="AB409">
        <f>_xll.ciqfunctions.udf.CIQ($B409, "IQ_DA", $D409,,,,  "USD")</f>
        <v>54.824109999999997</v>
      </c>
      <c r="AC409">
        <f>_xll.ciqfunctions.udf.CIQ($B409, "IQ_NET_INTEREST_EXP",$D409,,,,  "USD")</f>
        <v>24.787299999999998</v>
      </c>
      <c r="AD409">
        <f>_xll.ciqfunctions.udf.CIQ($B409, "IQ_NET_WORKING_CAP",$D409,,,,  "USD")</f>
        <v>724.80539999999996</v>
      </c>
      <c r="AE409">
        <f>_xll.ciqfunctions.udf.CIQ($B409, "IQ_CAPEX",$D409,,,,  "USD")</f>
        <v>-421.95136000000002</v>
      </c>
      <c r="AF409" s="1" t="str">
        <f>_xll.ciqfunctions.udf.CIQ($B409, "IQ_CEO_NAME", $D409,,,,  "USD")</f>
        <v>Suzuki, Toshihiro</v>
      </c>
      <c r="AG409">
        <f>_xll.ciqfunctions.udf.CIQ($B409, "IQ_INC_TAX",$D409,,,,  "USD")</f>
        <v>68.146990000000002</v>
      </c>
      <c r="AH409">
        <f>_xll.ciqfunctions.udf.CIQ($B409, "IQ_EFFECT_TAX_RATE",$D409,,,,  "USD")</f>
        <v>43.758200000000002</v>
      </c>
    </row>
    <row r="410" spans="1:34" x14ac:dyDescent="0.25">
      <c r="A410" t="str">
        <f>_xll.ciqfunctions.udf.CIQ(B410,"IQ_COMPANY_NAME",A$1)</f>
        <v>Suzuki Motor Corporation</v>
      </c>
      <c r="B410" s="3" t="s">
        <v>1</v>
      </c>
      <c r="C410" s="1" t="str">
        <f>_xll.ciqfunctions.udf.CIQ($B410, "IQ_INDUSTRY",$D410,,,, "USD")</f>
        <v>Automobiles</v>
      </c>
      <c r="D410" s="2" t="str">
        <f t="shared" si="5"/>
        <v>CQ42010</v>
      </c>
      <c r="E410" s="1">
        <f>_xll.ciqfunctions.udf.CIQ($B410, "IQ_TOTAL_REV", $D410,,,, "USD")</f>
        <v>7505.3921799999998</v>
      </c>
      <c r="F410" s="1">
        <f>_xll.ciqfunctions.udf.CIQ($B410, "IQ_NI",$D410,,,,  "USD")</f>
        <v>150.34201999999999</v>
      </c>
      <c r="G410" s="1">
        <f>_xll.ciqfunctions.udf.CIQ($B410, "IQ_CASH_EQUIV", $D410,,,,  "USD")</f>
        <v>1737.43759</v>
      </c>
      <c r="H410" s="1">
        <f>_xll.ciqfunctions.udf.CIQ($B410, "IQ_CASH_ST_INVEST", $D410,,,,  "USD")</f>
        <v>8718.3705300000001</v>
      </c>
      <c r="I410" s="1">
        <f>_xll.ciqfunctions.udf.CIQ($B410, "IQ_TOTAL_CA", $D410,,,,  "USD")</f>
        <v>16810.37761</v>
      </c>
      <c r="J410" s="1">
        <f>_xll.ciqfunctions.udf.CIQ($B410, "IQ_TOTAL_ASSETS",$D410,,,,  "USD")</f>
        <v>27555.61692</v>
      </c>
      <c r="K410" s="1">
        <f>_xll.ciqfunctions.udf.CIQ($B410, "IQ_TOTAL_CL", $D410,,,,  "USD")</f>
        <v>10228.939329999999</v>
      </c>
      <c r="L410" s="1">
        <f>_xll.ciqfunctions.udf.CIQ($B410, "IQ_TOTAL_LIAB", $D410,,,,  "USD")</f>
        <v>14225.79638</v>
      </c>
      <c r="M410" s="1">
        <f>_xll.ciqfunctions.udf.CIQ($B410, "IQ_PREF_EQUITY",$D410,,,,  "USD")</f>
        <v>0</v>
      </c>
      <c r="N410" s="1">
        <f>_xll.ciqfunctions.udf.CIQ($B410, "IQ_TOTAL_COMMON_EQUITY",$D410,,,,  "USD")</f>
        <v>11734.14668</v>
      </c>
      <c r="O410" s="1">
        <f>_xll.ciqfunctions.udf.CIQ($B410, "IQ_APIC", $D410,,,,  "USD")</f>
        <v>1779.3060800000001</v>
      </c>
      <c r="P410" s="1">
        <f>_xll.ciqfunctions.udf.CIQ($B410, "IQ_TOTAL_ASSETS", $D410,,,,  "USD")</f>
        <v>27555.61692</v>
      </c>
      <c r="Q410" s="1">
        <f>_xll.ciqfunctions.udf.CIQ($B410, "IQ_RE", $D410,,,,  "USD")</f>
        <v>9683.8478200000009</v>
      </c>
      <c r="R410" s="1">
        <f>_xll.ciqfunctions.udf.CIQ($B410, "IQ_TOTAL_EQUITY", $D410,,,,  "USD")</f>
        <v>13329.820540000001</v>
      </c>
      <c r="S410" s="1">
        <f>_xll.ciqfunctions.udf.CIQ($B410, "IQ_TOTAL_OUTSTANDING_FILING_DATE", $D410,,,,  "USD")</f>
        <v>560.96699999999998</v>
      </c>
      <c r="T410" s="1">
        <f>_xll.ciqfunctions.udf.CIQ($B410, "IQ_TOTAL_DEBT", $D410,,,,  "USD")</f>
        <v>6125.5807599999998</v>
      </c>
      <c r="U410" s="1">
        <f>_xll.ciqfunctions.udf.CIQ($B410, "IQ_PREF_DIV_OTHER",$D410,,,,  "USD")</f>
        <v>0</v>
      </c>
      <c r="V410" s="1">
        <f>_xll.ciqfunctions.udf.CIQ($B410, "IQ_COGS",$D410,,,,  "USD")</f>
        <v>5746.80465</v>
      </c>
      <c r="W410" s="1">
        <f>_xll.ciqfunctions.udf.CIQ($B410, "IQ_AP",$D410,,,,  "USD")</f>
        <v>3825.78415</v>
      </c>
      <c r="X410" s="1">
        <f>_xll.ciqfunctions.udf.CIQ($B410, "IQ_AR", $D410,,,,  "USD")</f>
        <v>2274.9244899999999</v>
      </c>
      <c r="Y410" s="1">
        <f>_xll.ciqfunctions.udf.CIQ($B410, "IQ_INVENTORY", $D410,,,,  "USD")</f>
        <v>3308.1777000000002</v>
      </c>
      <c r="Z410">
        <f>_xll.ciqfunctions.udf.CIQ($B410, "IQ_SGA", $D410,,,,  "USD")</f>
        <v>1179.4909600000001</v>
      </c>
      <c r="AA410">
        <f>_xll.ciqfunctions.udf.CIQ($B410, "IQ_TOTAL_REV_1YR_ANN_GROWTH", $D410,,,,  "USD")</f>
        <v>1.9553</v>
      </c>
      <c r="AB410">
        <f>_xll.ciqfunctions.udf.CIQ($B410, "IQ_DA", $D410,,,,  "USD")</f>
        <v>46.552039999999998</v>
      </c>
      <c r="AC410">
        <f>_xll.ciqfunctions.udf.CIQ($B410, "IQ_NET_INTEREST_EXP",$D410,,,,  "USD")</f>
        <v>33.955750000000002</v>
      </c>
      <c r="AD410">
        <f>_xll.ciqfunctions.udf.CIQ($B410, "IQ_NET_WORKING_CAP",$D410,,,,  "USD")</f>
        <v>804.48634000000004</v>
      </c>
      <c r="AE410">
        <f>_xll.ciqfunctions.udf.CIQ($B410, "IQ_CAPEX",$D410,,,,  "USD")</f>
        <v>-598.97700999999995</v>
      </c>
      <c r="AF410" s="1" t="str">
        <f>_xll.ciqfunctions.udf.CIQ($B410, "IQ_CEO_NAME", $D410,,,,  "USD")</f>
        <v>Suzuki, Toshihiro</v>
      </c>
      <c r="AG410">
        <f>_xll.ciqfunctions.udf.CIQ($B410, "IQ_INC_TAX",$D410,,,,  "USD")</f>
        <v>173.77211</v>
      </c>
      <c r="AH410">
        <f>_xll.ciqfunctions.udf.CIQ($B410, "IQ_EFFECT_TAX_RATE",$D410,,,,  "USD")</f>
        <v>44.653799999999997</v>
      </c>
    </row>
    <row r="411" spans="1:34" x14ac:dyDescent="0.25">
      <c r="A411" t="str">
        <f>_xll.ciqfunctions.udf.CIQ(B411,"IQ_COMPANY_NAME",A$1)</f>
        <v>Suzuki Motor Corporation</v>
      </c>
      <c r="B411" s="3" t="s">
        <v>1</v>
      </c>
      <c r="C411" s="1" t="str">
        <f>_xll.ciqfunctions.udf.CIQ($B411, "IQ_INDUSTRY",$D411,,,, "USD")</f>
        <v>Automobiles</v>
      </c>
      <c r="D411" s="2" t="str">
        <f t="shared" si="5"/>
        <v>CQ32010</v>
      </c>
      <c r="E411" s="1">
        <f>_xll.ciqfunctions.udf.CIQ($B411, "IQ_TOTAL_REV", $D411,,,, "USD")</f>
        <v>7928.6340499999997</v>
      </c>
      <c r="F411" s="1">
        <f>_xll.ciqfunctions.udf.CIQ($B411, "IQ_NI",$D411,,,,  "USD")</f>
        <v>182.57436000000001</v>
      </c>
      <c r="G411" s="1">
        <f>_xll.ciqfunctions.udf.CIQ($B411, "IQ_CASH_EQUIV", $D411,,,,  "USD")</f>
        <v>1787.56512</v>
      </c>
      <c r="H411" s="1">
        <f>_xll.ciqfunctions.udf.CIQ($B411, "IQ_CASH_ST_INVEST", $D411,,,,  "USD")</f>
        <v>9509.8081600000005</v>
      </c>
      <c r="I411" s="1">
        <f>_xll.ciqfunctions.udf.CIQ($B411, "IQ_TOTAL_CA", $D411,,,,  "USD")</f>
        <v>17323.18878</v>
      </c>
      <c r="J411" s="1">
        <f>_xll.ciqfunctions.udf.CIQ($B411, "IQ_TOTAL_ASSETS",$D411,,,,  "USD")</f>
        <v>27696.91893</v>
      </c>
      <c r="K411" s="1">
        <f>_xll.ciqfunctions.udf.CIQ($B411, "IQ_TOTAL_CL", $D411,,,,  "USD")</f>
        <v>10768.739439999999</v>
      </c>
      <c r="L411" s="1">
        <f>_xll.ciqfunctions.udf.CIQ($B411, "IQ_TOTAL_LIAB", $D411,,,,  "USD")</f>
        <v>14785.961740000001</v>
      </c>
      <c r="M411" s="1">
        <f>_xll.ciqfunctions.udf.CIQ($B411, "IQ_PREF_EQUITY",$D411,,,,  "USD")</f>
        <v>0</v>
      </c>
      <c r="N411" s="1">
        <f>_xll.ciqfunctions.udf.CIQ($B411, "IQ_TOTAL_COMMON_EQUITY",$D411,,,,  "USD")</f>
        <v>11338.59165</v>
      </c>
      <c r="O411" s="1">
        <f>_xll.ciqfunctions.udf.CIQ($B411, "IQ_APIC", $D411,,,,  "USD")</f>
        <v>1727.77217</v>
      </c>
      <c r="P411" s="1">
        <f>_xll.ciqfunctions.udf.CIQ($B411, "IQ_TOTAL_ASSETS", $D411,,,,  "USD")</f>
        <v>27696.91893</v>
      </c>
      <c r="Q411" s="1">
        <f>_xll.ciqfunctions.udf.CIQ($B411, "IQ_RE", $D411,,,,  "USD")</f>
        <v>9297.6724400000003</v>
      </c>
      <c r="R411" s="1">
        <f>_xll.ciqfunctions.udf.CIQ($B411, "IQ_TOTAL_EQUITY", $D411,,,,  "USD")</f>
        <v>12910.957200000001</v>
      </c>
      <c r="S411" s="1">
        <f>_xll.ciqfunctions.udf.CIQ($B411, "IQ_TOTAL_OUTSTANDING_FILING_DATE", $D411,,,,  "USD")</f>
        <v>560.97299999999996</v>
      </c>
      <c r="T411" s="1">
        <f>_xll.ciqfunctions.udf.CIQ($B411, "IQ_TOTAL_DEBT", $D411,,,,  "USD")</f>
        <v>5990.4016899999997</v>
      </c>
      <c r="U411" s="1">
        <f>_xll.ciqfunctions.udf.CIQ($B411, "IQ_PREF_DIV_OTHER",$D411,,,,  "USD")</f>
        <v>0</v>
      </c>
      <c r="V411" s="1">
        <f>_xll.ciqfunctions.udf.CIQ($B411, "IQ_COGS",$D411,,,,  "USD")</f>
        <v>5903.7880800000003</v>
      </c>
      <c r="W411" s="1">
        <f>_xll.ciqfunctions.udf.CIQ($B411, "IQ_AP",$D411,,,,  "USD")</f>
        <v>4423.6013400000002</v>
      </c>
      <c r="X411" s="1">
        <f>_xll.ciqfunctions.udf.CIQ($B411, "IQ_AR", $D411,,,,  "USD")</f>
        <v>2531.32674</v>
      </c>
      <c r="Y411" s="1">
        <f>_xll.ciqfunctions.udf.CIQ($B411, "IQ_INVENTORY", $D411,,,,  "USD")</f>
        <v>2901.5379899999998</v>
      </c>
      <c r="Z411">
        <f>_xll.ciqfunctions.udf.CIQ($B411, "IQ_SGA", $D411,,,,  "USD")</f>
        <v>1197.43885</v>
      </c>
      <c r="AA411">
        <f>_xll.ciqfunctions.udf.CIQ($B411, "IQ_TOTAL_REV_1YR_ANN_GROWTH", $D411,,,,  "USD")</f>
        <v>9.6060999999999996</v>
      </c>
      <c r="AB411">
        <f>_xll.ciqfunctions.udf.CIQ($B411, "IQ_DA", $D411,,,,  "USD")</f>
        <v>43.576090000000001</v>
      </c>
      <c r="AC411">
        <f>_xll.ciqfunctions.udf.CIQ($B411, "IQ_NET_INTEREST_EXP",$D411,,,,  "USD")</f>
        <v>30.064029999999999</v>
      </c>
      <c r="AD411">
        <f>_xll.ciqfunctions.udf.CIQ($B411, "IQ_NET_WORKING_CAP",$D411,,,,  "USD")</f>
        <v>-165.66334000000001</v>
      </c>
      <c r="AE411">
        <f>_xll.ciqfunctions.udf.CIQ($B411, "IQ_CAPEX",$D411,,,,  "USD")</f>
        <v>-90.587040000000002</v>
      </c>
      <c r="AF411" s="1" t="str">
        <f>_xll.ciqfunctions.udf.CIQ($B411, "IQ_CEO_NAME", $D411,,,,  "USD")</f>
        <v>Suzuki, Toshihiro</v>
      </c>
      <c r="AG411">
        <f>_xll.ciqfunctions.udf.CIQ($B411, "IQ_INC_TAX",$D411,,,,  "USD")</f>
        <v>261.89936</v>
      </c>
      <c r="AH411">
        <f>_xll.ciqfunctions.udf.CIQ($B411, "IQ_EFFECT_TAX_RATE",$D411,,,,  "USD")</f>
        <v>51.269799999999996</v>
      </c>
    </row>
    <row r="412" spans="1:34" x14ac:dyDescent="0.25">
      <c r="A412" t="str">
        <f>_xll.ciqfunctions.udf.CIQ(B412,"IQ_COMPANY_NAME",A$1)</f>
        <v>Suzuki Motor Corporation</v>
      </c>
      <c r="B412" s="3" t="s">
        <v>1</v>
      </c>
      <c r="C412" s="1" t="str">
        <f>_xll.ciqfunctions.udf.CIQ($B412, "IQ_INDUSTRY",$D412,,,, "USD")</f>
        <v>Automobiles</v>
      </c>
      <c r="D412" s="2" t="str">
        <f t="shared" si="5"/>
        <v>CQ22010</v>
      </c>
      <c r="E412" s="1">
        <f>_xll.ciqfunctions.udf.CIQ($B412, "IQ_TOTAL_REV", $D412,,,, "USD")</f>
        <v>7412.6954800000003</v>
      </c>
      <c r="F412" s="1">
        <f>_xll.ciqfunctions.udf.CIQ($B412, "IQ_NI",$D412,,,,  "USD")</f>
        <v>171.18654000000001</v>
      </c>
      <c r="G412" s="1">
        <f>_xll.ciqfunctions.udf.CIQ($B412, "IQ_CASH_EQUIV", $D412,,,,  "USD")</f>
        <v>1733.5178000000001</v>
      </c>
      <c r="H412" s="1">
        <f>_xll.ciqfunctions.udf.CIQ($B412, "IQ_CASH_ST_INVEST", $D412,,,,  "USD")</f>
        <v>8979.0816500000001</v>
      </c>
      <c r="I412" s="1">
        <f>_xll.ciqfunctions.udf.CIQ($B412, "IQ_TOTAL_CA", $D412,,,,  "USD")</f>
        <v>16385.316409999999</v>
      </c>
      <c r="J412" s="1">
        <f>_xll.ciqfunctions.udf.CIQ($B412, "IQ_TOTAL_ASSETS",$D412,,,,  "USD")</f>
        <v>26353.950199999999</v>
      </c>
      <c r="K412" s="1">
        <f>_xll.ciqfunctions.udf.CIQ($B412, "IQ_TOTAL_CL", $D412,,,,  "USD")</f>
        <v>10314.10168</v>
      </c>
      <c r="L412" s="1">
        <f>_xll.ciqfunctions.udf.CIQ($B412, "IQ_TOTAL_LIAB", $D412,,,,  "USD")</f>
        <v>14263.082280000001</v>
      </c>
      <c r="M412" s="1">
        <f>_xll.ciqfunctions.udf.CIQ($B412, "IQ_PREF_EQUITY",$D412,,,,  "USD")</f>
        <v>0</v>
      </c>
      <c r="N412" s="1">
        <f>_xll.ciqfunctions.udf.CIQ($B412, "IQ_TOTAL_COMMON_EQUITY",$D412,,,,  "USD")</f>
        <v>10610.33481</v>
      </c>
      <c r="O412" s="1">
        <f>_xll.ciqfunctions.udf.CIQ($B412, "IQ_APIC", $D412,,,,  "USD")</f>
        <v>1630.5867599999999</v>
      </c>
      <c r="P412" s="1">
        <f>_xll.ciqfunctions.udf.CIQ($B412, "IQ_TOTAL_ASSETS", $D412,,,,  "USD")</f>
        <v>26353.950199999999</v>
      </c>
      <c r="Q412" s="1">
        <f>_xll.ciqfunctions.udf.CIQ($B412, "IQ_RE", $D412,,,,  "USD")</f>
        <v>8602.3831699999992</v>
      </c>
      <c r="R412" s="1">
        <f>_xll.ciqfunctions.udf.CIQ($B412, "IQ_TOTAL_EQUITY", $D412,,,,  "USD")</f>
        <v>12090.867920000001</v>
      </c>
      <c r="S412" s="1">
        <f>_xll.ciqfunctions.udf.CIQ($B412, "IQ_TOTAL_OUTSTANDING_FILING_DATE", $D412,,,,  "USD")</f>
        <v>560.97299999999996</v>
      </c>
      <c r="T412" s="1">
        <f>_xll.ciqfunctions.udf.CIQ($B412, "IQ_TOTAL_DEBT", $D412,,,,  "USD")</f>
        <v>5876.7718500000001</v>
      </c>
      <c r="U412" s="1">
        <f>_xll.ciqfunctions.udf.CIQ($B412, "IQ_PREF_DIV_OTHER",$D412,,,,  "USD")</f>
        <v>0</v>
      </c>
      <c r="V412" s="1">
        <f>_xll.ciqfunctions.udf.CIQ($B412, "IQ_COGS",$D412,,,,  "USD")</f>
        <v>5649.3928500000002</v>
      </c>
      <c r="W412" s="1">
        <f>_xll.ciqfunctions.udf.CIQ($B412, "IQ_AP",$D412,,,,  "USD")</f>
        <v>4483.02927</v>
      </c>
      <c r="X412" s="1">
        <f>_xll.ciqfunctions.udf.CIQ($B412, "IQ_AR", $D412,,,,  "USD")</f>
        <v>2495.1487900000002</v>
      </c>
      <c r="Y412" s="1">
        <f>_xll.ciqfunctions.udf.CIQ($B412, "IQ_INVENTORY", $D412,,,,  "USD")</f>
        <v>2594.99631</v>
      </c>
      <c r="Z412">
        <f>_xll.ciqfunctions.udf.CIQ($B412, "IQ_SGA", $D412,,,,  "USD")</f>
        <v>1108.7027599999999</v>
      </c>
      <c r="AA412">
        <f>_xll.ciqfunctions.udf.CIQ($B412, "IQ_TOTAL_REV_1YR_ANN_GROWTH", $D412,,,,  "USD")</f>
        <v>13.712300000000001</v>
      </c>
      <c r="AB412">
        <f>_xll.ciqfunctions.udf.CIQ($B412, "IQ_DA", $D412,,,,  "USD")</f>
        <v>47.246850000000002</v>
      </c>
      <c r="AC412">
        <f>_xll.ciqfunctions.udf.CIQ($B412, "IQ_NET_INTEREST_EXP",$D412,,,,  "USD")</f>
        <v>31.366129999999998</v>
      </c>
      <c r="AD412">
        <f>_xll.ciqfunctions.udf.CIQ($B412, "IQ_NET_WORKING_CAP",$D412,,,,  "USD")</f>
        <v>-208.32438999999999</v>
      </c>
      <c r="AE412">
        <f>_xll.ciqfunctions.udf.CIQ($B412, "IQ_CAPEX",$D412,,,,  "USD")</f>
        <v>-435.98577</v>
      </c>
      <c r="AF412" s="1" t="str">
        <f>_xll.ciqfunctions.udf.CIQ($B412, "IQ_CEO_NAME", $D412,,,,  "USD")</f>
        <v>Suzuki, Toshihiro</v>
      </c>
      <c r="AG412">
        <f>_xll.ciqfunctions.udf.CIQ($B412, "IQ_INC_TAX",$D412,,,,  "USD")</f>
        <v>127.84774</v>
      </c>
      <c r="AH412">
        <f>_xll.ciqfunctions.udf.CIQ($B412, "IQ_EFFECT_TAX_RATE",$D412,,,,  "USD")</f>
        <v>36.4846</v>
      </c>
    </row>
    <row r="413" spans="1:34" x14ac:dyDescent="0.25">
      <c r="A413" t="str">
        <f>_xll.ciqfunctions.udf.CIQ(B413,"IQ_COMPANY_NAME",A$1)</f>
        <v>Suzuki Motor Corporation</v>
      </c>
      <c r="B413" s="3" t="s">
        <v>1</v>
      </c>
      <c r="C413" s="1" t="str">
        <f>_xll.ciqfunctions.udf.CIQ($B413, "IQ_INDUSTRY",$D413,,,, "USD")</f>
        <v>Automobiles</v>
      </c>
      <c r="D413" s="2" t="str">
        <f t="shared" si="5"/>
        <v>CQ12010</v>
      </c>
      <c r="E413" s="1">
        <f>_xll.ciqfunctions.udf.CIQ($B413, "IQ_TOTAL_REV", $D413,,,, "USD")</f>
        <v>7384.9353899999996</v>
      </c>
      <c r="F413" s="1">
        <f>_xll.ciqfunctions.udf.CIQ($B413, "IQ_NI",$D413,,,,  "USD")</f>
        <v>143.58315999999999</v>
      </c>
      <c r="G413" s="1">
        <f>_xll.ciqfunctions.udf.CIQ($B413, "IQ_CASH_EQUIV", $D413,,,,  "USD")</f>
        <v>1488.1399200000001</v>
      </c>
      <c r="H413" s="1">
        <f>_xll.ciqfunctions.udf.CIQ($B413, "IQ_CASH_ST_INVEST", $D413,,,,  "USD")</f>
        <v>8022.0615799999996</v>
      </c>
      <c r="I413" s="1">
        <f>_xll.ciqfunctions.udf.CIQ($B413, "IQ_TOTAL_CA", $D413,,,,  "USD")</f>
        <v>15827.6999</v>
      </c>
      <c r="J413" s="1">
        <f>_xll.ciqfunctions.udf.CIQ($B413, "IQ_TOTAL_ASSETS",$D413,,,,  "USD")</f>
        <v>25478.135699999999</v>
      </c>
      <c r="K413" s="1">
        <f>_xll.ciqfunctions.udf.CIQ($B413, "IQ_TOTAL_CL", $D413,,,,  "USD")</f>
        <v>9992.1358999999993</v>
      </c>
      <c r="L413" s="1">
        <f>_xll.ciqfunctions.udf.CIQ($B413, "IQ_TOTAL_LIAB", $D413,,,,  "USD")</f>
        <v>13818.616319999999</v>
      </c>
      <c r="M413" s="1">
        <f>_xll.ciqfunctions.udf.CIQ($B413, "IQ_PREF_EQUITY",$D413,,,,  "USD")</f>
        <v>0</v>
      </c>
      <c r="N413" s="1">
        <f>_xll.ciqfunctions.udf.CIQ($B413, "IQ_TOTAL_COMMON_EQUITY",$D413,,,,  "USD")</f>
        <v>10185.448899999999</v>
      </c>
      <c r="O413" s="1">
        <f>_xll.ciqfunctions.udf.CIQ($B413, "IQ_APIC", $D413,,,,  "USD")</f>
        <v>1510.2230500000001</v>
      </c>
      <c r="P413" s="1">
        <f>_xll.ciqfunctions.udf.CIQ($B413, "IQ_TOTAL_ASSETS", $D413,,,,  "USD")</f>
        <v>25478.135699999999</v>
      </c>
      <c r="Q413" s="1">
        <f>_xll.ciqfunctions.udf.CIQ($B413, "IQ_RE", $D413,,,,  "USD")</f>
        <v>8028.2136099999998</v>
      </c>
      <c r="R413" s="1">
        <f>_xll.ciqfunctions.udf.CIQ($B413, "IQ_TOTAL_EQUITY", $D413,,,,  "USD")</f>
        <v>11659.51938</v>
      </c>
      <c r="S413" s="1">
        <f>_xll.ciqfunctions.udf.CIQ($B413, "IQ_TOTAL_OUTSTANDING_FILING_DATE", $D413,,,,  "USD")</f>
        <v>557.31399999999996</v>
      </c>
      <c r="T413" s="1">
        <f>_xll.ciqfunctions.udf.CIQ($B413, "IQ_TOTAL_DEBT", $D413,,,,  "USD")</f>
        <v>5852.6185100000002</v>
      </c>
      <c r="U413" s="1">
        <f>_xll.ciqfunctions.udf.CIQ($B413, "IQ_PREF_DIV_OTHER",$D413,,,,  "USD")</f>
        <v>0</v>
      </c>
      <c r="V413" s="1">
        <f>_xll.ciqfunctions.udf.CIQ($B413, "IQ_COGS",$D413,,,,  "USD")</f>
        <v>5431.8513899999998</v>
      </c>
      <c r="W413" s="1">
        <f>_xll.ciqfunctions.udf.CIQ($B413, "IQ_AP",$D413,,,,  "USD")</f>
        <v>4192.7351699999999</v>
      </c>
      <c r="X413" s="1">
        <f>_xll.ciqfunctions.udf.CIQ($B413, "IQ_AR", $D413,,,,  "USD")</f>
        <v>2619.87905</v>
      </c>
      <c r="Y413" s="1">
        <f>_xll.ciqfunctions.udf.CIQ($B413, "IQ_INVENTORY", $D413,,,,  "USD")</f>
        <v>2527.0849600000001</v>
      </c>
      <c r="Z413">
        <f>_xll.ciqfunctions.udf.CIQ($B413, "IQ_SGA", $D413,,,,  "USD")</f>
        <v>1099.3312800000001</v>
      </c>
      <c r="AA413">
        <f>_xll.ciqfunctions.udf.CIQ($B413, "IQ_TOTAL_REV_1YR_ANN_GROWTH", $D413,,,,  "USD")</f>
        <v>2.9961000000000002</v>
      </c>
      <c r="AB413">
        <f>_xll.ciqfunctions.udf.CIQ($B413, "IQ_DA", $D413,,,,  "USD")</f>
        <v>56.031669999999998</v>
      </c>
      <c r="AC413">
        <f>_xll.ciqfunctions.udf.CIQ($B413, "IQ_NET_INTEREST_EXP",$D413,,,,  "USD")</f>
        <v>31.915690000000001</v>
      </c>
      <c r="AD413">
        <f>_xll.ciqfunctions.udf.CIQ($B413, "IQ_NET_WORKING_CAP",$D413,,,,  "USD")</f>
        <v>605.30678999999998</v>
      </c>
      <c r="AE413">
        <f>_xll.ciqfunctions.udf.CIQ($B413, "IQ_CAPEX",$D413,,,,  "USD")</f>
        <v>-360.1241</v>
      </c>
      <c r="AF413" s="1" t="str">
        <f>_xll.ciqfunctions.udf.CIQ($B413, "IQ_CEO_NAME", $D413,,,,  "USD")</f>
        <v>Suzuki, Toshihiro</v>
      </c>
      <c r="AG413">
        <f>_xll.ciqfunctions.udf.CIQ($B413, "IQ_INC_TAX",$D413,,,,  "USD")</f>
        <v>167.77403000000001</v>
      </c>
      <c r="AH413">
        <f>_xll.ciqfunctions.udf.CIQ($B413, "IQ_EFFECT_TAX_RATE",$D413,,,,  "USD")</f>
        <v>43.32</v>
      </c>
    </row>
    <row r="414" spans="1:34" x14ac:dyDescent="0.25">
      <c r="A414" t="str">
        <f>_xll.ciqfunctions.udf.CIQ(B414,"IQ_COMPANY_NAME",A$1)</f>
        <v>Suzuki Motor Corporation</v>
      </c>
      <c r="B414" s="3" t="s">
        <v>1</v>
      </c>
      <c r="C414" s="1" t="str">
        <f>_xll.ciqfunctions.udf.CIQ($B414, "IQ_INDUSTRY",$D414,,,, "USD")</f>
        <v>Automobiles</v>
      </c>
      <c r="D414" s="2" t="str">
        <f t="shared" si="5"/>
        <v>CQ42009</v>
      </c>
      <c r="E414" s="1">
        <f>_xll.ciqfunctions.udf.CIQ($B414, "IQ_TOTAL_REV", $D414,,,, "USD")</f>
        <v>6416.4041100000004</v>
      </c>
      <c r="F414" s="1">
        <f>_xll.ciqfunctions.udf.CIQ($B414, "IQ_NI",$D414,,,,  "USD")</f>
        <v>32.003010000000003</v>
      </c>
      <c r="G414" s="1">
        <f>_xll.ciqfunctions.udf.CIQ($B414, "IQ_CASH_EQUIV", $D414,,,,  "USD")</f>
        <v>2423.6664500000002</v>
      </c>
      <c r="H414" s="1">
        <f>_xll.ciqfunctions.udf.CIQ($B414, "IQ_CASH_ST_INVEST", $D414,,,,  "USD")</f>
        <v>6494.5907100000004</v>
      </c>
      <c r="I414" s="1">
        <f>_xll.ciqfunctions.udf.CIQ($B414, "IQ_TOTAL_CA", $D414,,,,  "USD")</f>
        <v>13686.13579</v>
      </c>
      <c r="J414" s="1">
        <f>_xll.ciqfunctions.udf.CIQ($B414, "IQ_TOTAL_ASSETS",$D414,,,,  "USD")</f>
        <v>23355.20132</v>
      </c>
      <c r="K414" s="1">
        <f>_xll.ciqfunctions.udf.CIQ($B414, "IQ_TOTAL_CL", $D414,,,,  "USD")</f>
        <v>10760.702160000001</v>
      </c>
      <c r="L414" s="1">
        <f>_xll.ciqfunctions.udf.CIQ($B414, "IQ_TOTAL_LIAB", $D414,,,,  "USD")</f>
        <v>14738.507240000001</v>
      </c>
      <c r="M414" s="1">
        <f>_xll.ciqfunctions.udf.CIQ($B414, "IQ_PREF_EQUITY",$D414,,,,  "USD")</f>
        <v>0</v>
      </c>
      <c r="N414" s="1">
        <f>_xll.ciqfunctions.udf.CIQ($B414, "IQ_TOTAL_COMMON_EQUITY",$D414,,,,  "USD")</f>
        <v>7303.7758299999996</v>
      </c>
      <c r="O414" s="1">
        <f>_xll.ciqfunctions.udf.CIQ($B414, "IQ_APIC", $D414,,,,  "USD")</f>
        <v>1484.04141</v>
      </c>
      <c r="P414" s="1">
        <f>_xll.ciqfunctions.udf.CIQ($B414, "IQ_TOTAL_ASSETS", $D414,,,,  "USD")</f>
        <v>23355.20132</v>
      </c>
      <c r="Q414" s="1">
        <f>_xll.ciqfunctions.udf.CIQ($B414, "IQ_RE", $D414,,,,  "USD")</f>
        <v>8005.3711199999998</v>
      </c>
      <c r="R414" s="1">
        <f>_xll.ciqfunctions.udf.CIQ($B414, "IQ_TOTAL_EQUITY", $D414,,,,  "USD")</f>
        <v>8616.6940799999993</v>
      </c>
      <c r="S414" s="1">
        <f>_xll.ciqfunctions.udf.CIQ($B414, "IQ_TOTAL_OUTSTANDING_FILING_DATE", $D414,,,,  "USD")</f>
        <v>542.64859000000001</v>
      </c>
      <c r="T414" s="1">
        <f>_xll.ciqfunctions.udf.CIQ($B414, "IQ_TOTAL_DEBT", $D414,,,,  "USD")</f>
        <v>7495.2782200000001</v>
      </c>
      <c r="U414" s="1">
        <f>_xll.ciqfunctions.udf.CIQ($B414, "IQ_PREF_DIV_OTHER",$D414,,,,  "USD")</f>
        <v>0</v>
      </c>
      <c r="V414" s="1">
        <f>_xll.ciqfunctions.udf.CIQ($B414, "IQ_COGS",$D414,,,,  "USD")</f>
        <v>4962.7005600000002</v>
      </c>
      <c r="W414" s="1">
        <f>_xll.ciqfunctions.udf.CIQ($B414, "IQ_AP",$D414,,,,  "USD")</f>
        <v>3682.7844100000002</v>
      </c>
      <c r="X414" s="1">
        <f>_xll.ciqfunctions.udf.CIQ($B414, "IQ_AR", $D414,,,,  "USD")</f>
        <v>2209.0024400000002</v>
      </c>
      <c r="Y414" s="1">
        <f>_xll.ciqfunctions.udf.CIQ($B414, "IQ_INVENTORY", $D414,,,,  "USD")</f>
        <v>2776.4300400000002</v>
      </c>
      <c r="Z414">
        <f>_xll.ciqfunctions.udf.CIQ($B414, "IQ_SGA", $D414,,,,  "USD")</f>
        <v>1007.9281999999999</v>
      </c>
      <c r="AA414">
        <f>_xll.ciqfunctions.udf.CIQ($B414, "IQ_TOTAL_REV_1YR_ANN_GROWTH", $D414,,,,  "USD")</f>
        <v>-2.8639000000000001</v>
      </c>
      <c r="AB414">
        <f>_xll.ciqfunctions.udf.CIQ($B414, "IQ_DA", $D414,,,,  "USD")</f>
        <v>48.042110000000001</v>
      </c>
      <c r="AC414">
        <f>_xll.ciqfunctions.udf.CIQ($B414, "IQ_NET_INTEREST_EXP",$D414,,,,  "USD")</f>
        <v>0.64456999999999998</v>
      </c>
      <c r="AD414">
        <f>_xll.ciqfunctions.udf.CIQ($B414, "IQ_NET_WORKING_CAP",$D414,,,,  "USD")</f>
        <v>697.88900000000001</v>
      </c>
      <c r="AE414">
        <f>_xll.ciqfunctions.udf.CIQ($B414, "IQ_CAPEX",$D414,,,,  "USD")</f>
        <v>-262.95321000000001</v>
      </c>
      <c r="AF414" s="1" t="str">
        <f>_xll.ciqfunctions.udf.CIQ($B414, "IQ_CEO_NAME", $D414,,,,  "USD")</f>
        <v>Suzuki, Toshihiro</v>
      </c>
      <c r="AG414">
        <f>_xll.ciqfunctions.udf.CIQ($B414, "IQ_INC_TAX",$D414,,,,  "USD")</f>
        <v>90.487189999999998</v>
      </c>
      <c r="AH414">
        <f>_xll.ciqfunctions.udf.CIQ($B414, "IQ_EFFECT_TAX_RATE",$D414,,,,  "USD")</f>
        <v>48.945300000000003</v>
      </c>
    </row>
    <row r="415" spans="1:34" x14ac:dyDescent="0.25">
      <c r="A415" t="str">
        <f>_xll.ciqfunctions.udf.CIQ(B415,"IQ_COMPANY_NAME",A$1)</f>
        <v>Suzuki Motor Corporation</v>
      </c>
      <c r="B415" s="3" t="s">
        <v>1</v>
      </c>
      <c r="C415" s="1" t="str">
        <f>_xll.ciqfunctions.udf.CIQ($B415, "IQ_INDUSTRY",$D415,,,, "USD")</f>
        <v>Automobiles</v>
      </c>
      <c r="D415" s="2" t="str">
        <f t="shared" si="5"/>
        <v>CQ32009</v>
      </c>
      <c r="E415" s="1">
        <f>_xll.ciqfunctions.udf.CIQ($B415, "IQ_TOTAL_REV", $D415,,,, "USD")</f>
        <v>6755.1381700000002</v>
      </c>
      <c r="F415" s="1">
        <f>_xll.ciqfunctions.udf.CIQ($B415, "IQ_NI",$D415,,,,  "USD")</f>
        <v>115.96535</v>
      </c>
      <c r="G415" s="1">
        <f>_xll.ciqfunctions.udf.CIQ($B415, "IQ_CASH_EQUIV", $D415,,,,  "USD")</f>
        <v>1309.9860000000001</v>
      </c>
      <c r="H415" s="1">
        <f>_xll.ciqfunctions.udf.CIQ($B415, "IQ_CASH_ST_INVEST", $D415,,,,  "USD")</f>
        <v>6111.4947099999999</v>
      </c>
      <c r="I415" s="1">
        <f>_xll.ciqfunctions.udf.CIQ($B415, "IQ_TOTAL_CA", $D415,,,,  "USD")</f>
        <v>13605.76669</v>
      </c>
      <c r="J415" s="1">
        <f>_xll.ciqfunctions.udf.CIQ($B415, "IQ_TOTAL_ASSETS",$D415,,,,  "USD")</f>
        <v>23403.162410000001</v>
      </c>
      <c r="K415" s="1">
        <f>_xll.ciqfunctions.udf.CIQ($B415, "IQ_TOTAL_CL", $D415,,,,  "USD")</f>
        <v>10570.8408</v>
      </c>
      <c r="L415" s="1">
        <f>_xll.ciqfunctions.udf.CIQ($B415, "IQ_TOTAL_LIAB", $D415,,,,  "USD")</f>
        <v>14679.474410000001</v>
      </c>
      <c r="M415" s="1">
        <f>_xll.ciqfunctions.udf.CIQ($B415, "IQ_PREF_EQUITY",$D415,,,,  "USD")</f>
        <v>0</v>
      </c>
      <c r="N415" s="1">
        <f>_xll.ciqfunctions.udf.CIQ($B415, "IQ_TOTAL_COMMON_EQUITY",$D415,,,,  "USD")</f>
        <v>7497.4125299999996</v>
      </c>
      <c r="O415" s="1">
        <f>_xll.ciqfunctions.udf.CIQ($B415, "IQ_APIC", $D415,,,,  "USD")</f>
        <v>1543.9172599999999</v>
      </c>
      <c r="P415" s="1">
        <f>_xll.ciqfunctions.udf.CIQ($B415, "IQ_TOTAL_ASSETS", $D415,,,,  "USD")</f>
        <v>23403.162410000001</v>
      </c>
      <c r="Q415" s="1">
        <f>_xll.ciqfunctions.udf.CIQ($B415, "IQ_RE", $D415,,,,  "USD")</f>
        <v>8319.3516</v>
      </c>
      <c r="R415" s="1">
        <f>_xll.ciqfunctions.udf.CIQ($B415, "IQ_TOTAL_EQUITY", $D415,,,,  "USD")</f>
        <v>8723.6880000000001</v>
      </c>
      <c r="S415" s="1">
        <f>_xll.ciqfunctions.udf.CIQ($B415, "IQ_TOTAL_OUTSTANDING_FILING_DATE", $D415,,,,  "USD")</f>
        <v>434.63400000000001</v>
      </c>
      <c r="T415" s="1">
        <f>_xll.ciqfunctions.udf.CIQ($B415, "IQ_TOTAL_DEBT", $D415,,,,  "USD")</f>
        <v>7480.3016100000004</v>
      </c>
      <c r="U415" s="1">
        <f>_xll.ciqfunctions.udf.CIQ($B415, "IQ_PREF_DIV_OTHER",$D415,,,,  "USD")</f>
        <v>0</v>
      </c>
      <c r="V415" s="1">
        <f>_xll.ciqfunctions.udf.CIQ($B415, "IQ_COGS",$D415,,,,  "USD")</f>
        <v>5212.7408800000003</v>
      </c>
      <c r="W415" s="1">
        <f>_xll.ciqfunctions.udf.CIQ($B415, "IQ_AP",$D415,,,,  "USD")</f>
        <v>3463.4589999999998</v>
      </c>
      <c r="X415" s="1">
        <f>_xll.ciqfunctions.udf.CIQ($B415, "IQ_AR", $D415,,,,  "USD")</f>
        <v>2456.6191199999998</v>
      </c>
      <c r="Y415" s="1">
        <f>_xll.ciqfunctions.udf.CIQ($B415, "IQ_INVENTORY", $D415,,,,  "USD")</f>
        <v>2898.3402599999999</v>
      </c>
      <c r="Z415">
        <f>_xll.ciqfunctions.udf.CIQ($B415, "IQ_SGA", $D415,,,,  "USD")</f>
        <v>940.70968000000005</v>
      </c>
      <c r="AA415">
        <f>_xll.ciqfunctions.udf.CIQ($B415, "IQ_TOTAL_REV_1YR_ANN_GROWTH", $D415,,,,  "USD")</f>
        <v>-25.329899999999999</v>
      </c>
      <c r="AB415">
        <f>_xll.ciqfunctions.udf.CIQ($B415, "IQ_DA", $D415,,,,  "USD")</f>
        <v>45.129919999999998</v>
      </c>
      <c r="AC415">
        <f>_xll.ciqfunctions.udf.CIQ($B415, "IQ_NET_INTEREST_EXP",$D415,,,,  "USD")</f>
        <v>10.069850000000001</v>
      </c>
      <c r="AD415">
        <f>_xll.ciqfunctions.udf.CIQ($B415, "IQ_NET_WORKING_CAP",$D415,,,,  "USD")</f>
        <v>1090.7627600000001</v>
      </c>
      <c r="AE415">
        <f>_xll.ciqfunctions.udf.CIQ($B415, "IQ_CAPEX",$D415,,,,  "USD")</f>
        <v>-390.86894999999998</v>
      </c>
      <c r="AF415" s="1" t="str">
        <f>_xll.ciqfunctions.udf.CIQ($B415, "IQ_CEO_NAME", $D415,,,,  "USD")</f>
        <v>Suzuki, Toshihiro</v>
      </c>
      <c r="AG415">
        <f>_xll.ciqfunctions.udf.CIQ($B415, "IQ_INC_TAX",$D415,,,,  "USD")</f>
        <v>125.72226999999999</v>
      </c>
      <c r="AH415">
        <f>_xll.ciqfunctions.udf.CIQ($B415, "IQ_EFFECT_TAX_RATE",$D415,,,,  "USD")</f>
        <v>42.388199999999998</v>
      </c>
    </row>
    <row r="416" spans="1:34" x14ac:dyDescent="0.25">
      <c r="A416" t="str">
        <f>_xll.ciqfunctions.udf.CIQ(B416,"IQ_COMPANY_NAME",A$1)</f>
        <v>Suzuki Motor Corporation</v>
      </c>
      <c r="B416" s="3" t="s">
        <v>1</v>
      </c>
      <c r="C416" s="1" t="str">
        <f>_xll.ciqfunctions.udf.CIQ($B416, "IQ_INDUSTRY",$D416,,,, "USD")</f>
        <v>Automobiles</v>
      </c>
      <c r="D416" s="2" t="str">
        <f t="shared" si="5"/>
        <v>CQ22009</v>
      </c>
      <c r="E416" s="1">
        <f>_xll.ciqfunctions.udf.CIQ($B416, "IQ_TOTAL_REV", $D416,,,, "USD")</f>
        <v>5991.6221800000003</v>
      </c>
      <c r="F416" s="1">
        <f>_xll.ciqfunctions.udf.CIQ($B416, "IQ_NI",$D416,,,,  "USD")</f>
        <v>22.195689999999999</v>
      </c>
      <c r="G416" s="1">
        <f>_xll.ciqfunctions.udf.CIQ($B416, "IQ_CASH_EQUIV", $D416,,,,  "USD")</f>
        <v>1099.1331499999999</v>
      </c>
      <c r="H416" s="1">
        <f>_xll.ciqfunctions.udf.CIQ($B416, "IQ_CASH_ST_INVEST", $D416,,,,  "USD")</f>
        <v>5573.5168000000003</v>
      </c>
      <c r="I416" s="1">
        <f>_xll.ciqfunctions.udf.CIQ($B416, "IQ_TOTAL_CA", $D416,,,,  "USD")</f>
        <v>13065.87089</v>
      </c>
      <c r="J416" s="1">
        <f>_xll.ciqfunctions.udf.CIQ($B416, "IQ_TOTAL_ASSETS",$D416,,,,  "USD")</f>
        <v>22466.90913</v>
      </c>
      <c r="K416" s="1">
        <f>_xll.ciqfunctions.udf.CIQ($B416, "IQ_TOTAL_CL", $D416,,,,  "USD")</f>
        <v>10370.39201</v>
      </c>
      <c r="L416" s="1">
        <f>_xll.ciqfunctions.udf.CIQ($B416, "IQ_TOTAL_LIAB", $D416,,,,  "USD")</f>
        <v>14325.35701</v>
      </c>
      <c r="M416" s="1">
        <f>_xll.ciqfunctions.udf.CIQ($B416, "IQ_PREF_EQUITY",$D416,,,,  "USD")</f>
        <v>0</v>
      </c>
      <c r="N416" s="1">
        <f>_xll.ciqfunctions.udf.CIQ($B416, "IQ_TOTAL_COMMON_EQUITY",$D416,,,,  "USD")</f>
        <v>6959.3875600000001</v>
      </c>
      <c r="O416" s="1">
        <f>_xll.ciqfunctions.udf.CIQ($B416, "IQ_APIC", $D416,,,,  "USD")</f>
        <v>1434.1240700000001</v>
      </c>
      <c r="P416" s="1">
        <f>_xll.ciqfunctions.udf.CIQ($B416, "IQ_TOTAL_ASSETS", $D416,,,,  "USD")</f>
        <v>22466.90913</v>
      </c>
      <c r="Q416" s="1">
        <f>_xll.ciqfunctions.udf.CIQ($B416, "IQ_RE", $D416,,,,  "USD")</f>
        <v>7620.0156500000003</v>
      </c>
      <c r="R416" s="1">
        <f>_xll.ciqfunctions.udf.CIQ($B416, "IQ_TOTAL_EQUITY", $D416,,,,  "USD")</f>
        <v>8141.5521200000003</v>
      </c>
      <c r="S416" s="1">
        <f>_xll.ciqfunctions.udf.CIQ($B416, "IQ_TOTAL_OUTSTANDING_FILING_DATE", $D416,,,,  "USD")</f>
        <v>434.63299999999998</v>
      </c>
      <c r="T416" s="1">
        <f>_xll.ciqfunctions.udf.CIQ($B416, "IQ_TOTAL_DEBT", $D416,,,,  "USD")</f>
        <v>7475.3699200000001</v>
      </c>
      <c r="U416" s="1">
        <f>_xll.ciqfunctions.udf.CIQ($B416, "IQ_PREF_DIV_OTHER",$D416,,,,  "USD")</f>
        <v>0</v>
      </c>
      <c r="V416" s="1">
        <f>_xll.ciqfunctions.udf.CIQ($B416, "IQ_COGS",$D416,,,,  "USD")</f>
        <v>4627.2515400000002</v>
      </c>
      <c r="W416" s="1">
        <f>_xll.ciqfunctions.udf.CIQ($B416, "IQ_AP",$D416,,,,  "USD")</f>
        <v>3319.3771400000001</v>
      </c>
      <c r="X416" s="1">
        <f>_xll.ciqfunctions.udf.CIQ($B416, "IQ_AR", $D416,,,,  "USD")</f>
        <v>2319.0864499999998</v>
      </c>
      <c r="Y416" s="1">
        <f>_xll.ciqfunctions.udf.CIQ($B416, "IQ_INVENTORY", $D416,,,,  "USD")</f>
        <v>3151.4767999999999</v>
      </c>
      <c r="Z416">
        <f>_xll.ciqfunctions.udf.CIQ($B416, "IQ_SGA", $D416,,,,  "USD")</f>
        <v>1037.62264</v>
      </c>
      <c r="AA416">
        <f>_xll.ciqfunctions.udf.CIQ($B416, "IQ_TOTAL_REV_1YR_ANN_GROWTH", $D416,,,,  "USD")</f>
        <v>-36.606000000000002</v>
      </c>
      <c r="AB416">
        <f>_xll.ciqfunctions.udf.CIQ($B416, "IQ_DA", $D416,,,,  "USD")</f>
        <v>53.19491</v>
      </c>
      <c r="AC416">
        <f>_xll.ciqfunctions.udf.CIQ($B416, "IQ_NET_INTEREST_EXP",$D416,,,,  "USD")</f>
        <v>41.069299999999998</v>
      </c>
      <c r="AD416">
        <f>_xll.ciqfunctions.udf.CIQ($B416, "IQ_NET_WORKING_CAP",$D416,,,,  "USD")</f>
        <v>1395.3179500000001</v>
      </c>
      <c r="AE416">
        <f>_xll.ciqfunctions.udf.CIQ($B416, "IQ_CAPEX",$D416,,,,  "USD")</f>
        <v>-373.96314999999998</v>
      </c>
      <c r="AF416" s="1" t="str">
        <f>_xll.ciqfunctions.udf.CIQ($B416, "IQ_CEO_NAME", $D416,,,,  "USD")</f>
        <v>Suzuki, Toshihiro</v>
      </c>
      <c r="AG416">
        <f>_xll.ciqfunctions.udf.CIQ($B416, "IQ_INC_TAX",$D416,,,,  "USD")</f>
        <v>50.92136</v>
      </c>
      <c r="AH416">
        <f>_xll.ciqfunctions.udf.CIQ($B416, "IQ_EFFECT_TAX_RATE",$D416,,,,  "USD")</f>
        <v>39.083599999999997</v>
      </c>
    </row>
    <row r="417" spans="1:34" x14ac:dyDescent="0.25">
      <c r="A417" t="str">
        <f>_xll.ciqfunctions.udf.CIQ(B417,"IQ_COMPANY_NAME",A$1)</f>
        <v>Suzuki Motor Corporation</v>
      </c>
      <c r="B417" s="3" t="s">
        <v>1</v>
      </c>
      <c r="C417" s="1" t="str">
        <f>_xll.ciqfunctions.udf.CIQ($B417, "IQ_INDUSTRY",$D417,,,, "USD")</f>
        <v>Automobiles</v>
      </c>
      <c r="D417" s="2" t="str">
        <f t="shared" si="5"/>
        <v>CQ12009</v>
      </c>
      <c r="E417" s="1">
        <f>_xll.ciqfunctions.udf.CIQ($B417, "IQ_TOTAL_REV", $D417,,,, "USD")</f>
        <v>6772.9951700000001</v>
      </c>
      <c r="F417" s="1">
        <f>_xll.ciqfunctions.udf.CIQ($B417, "IQ_NI",$D417,,,,  "USD")</f>
        <v>58.58811</v>
      </c>
      <c r="G417" s="1">
        <f>_xll.ciqfunctions.udf.CIQ($B417, "IQ_CASH_EQUIV", $D417,,,,  "USD")</f>
        <v>885.20896000000005</v>
      </c>
      <c r="H417" s="1">
        <f>_xll.ciqfunctions.udf.CIQ($B417, "IQ_CASH_ST_INVEST", $D417,,,,  "USD")</f>
        <v>4855.4045699999997</v>
      </c>
      <c r="I417" s="1">
        <f>_xll.ciqfunctions.udf.CIQ($B417, "IQ_TOTAL_CA", $D417,,,,  "USD")</f>
        <v>12813.07811</v>
      </c>
      <c r="J417" s="1">
        <f>_xll.ciqfunctions.udf.CIQ($B417, "IQ_TOTAL_ASSETS",$D417,,,,  "USD")</f>
        <v>21808.570650000001</v>
      </c>
      <c r="K417" s="1">
        <f>_xll.ciqfunctions.udf.CIQ($B417, "IQ_TOTAL_CL", $D417,,,,  "USD")</f>
        <v>10966.911029999999</v>
      </c>
      <c r="L417" s="1">
        <f>_xll.ciqfunctions.udf.CIQ($B417, "IQ_TOTAL_LIAB", $D417,,,,  "USD")</f>
        <v>14300.21744</v>
      </c>
      <c r="M417" s="1">
        <f>_xll.ciqfunctions.udf.CIQ($B417, "IQ_PREF_EQUITY",$D417,,,,  "USD")</f>
        <v>0</v>
      </c>
      <c r="N417" s="1">
        <f>_xll.ciqfunctions.udf.CIQ($B417, "IQ_TOTAL_COMMON_EQUITY",$D417,,,,  "USD")</f>
        <v>6462.4994399999996</v>
      </c>
      <c r="O417" s="1">
        <f>_xll.ciqfunctions.udf.CIQ($B417, "IQ_APIC", $D417,,,,  "USD")</f>
        <v>1396.14939</v>
      </c>
      <c r="P417" s="1">
        <f>_xll.ciqfunctions.udf.CIQ($B417, "IQ_TOTAL_ASSETS", $D417,,,,  "USD")</f>
        <v>21808.570650000001</v>
      </c>
      <c r="Q417" s="1">
        <f>_xll.ciqfunctions.udf.CIQ($B417, "IQ_RE", $D417,,,,  "USD")</f>
        <v>7431.77531</v>
      </c>
      <c r="R417" s="1">
        <f>_xll.ciqfunctions.udf.CIQ($B417, "IQ_TOTAL_EQUITY", $D417,,,,  "USD")</f>
        <v>7508.3532100000002</v>
      </c>
      <c r="S417" s="1">
        <f>_xll.ciqfunctions.udf.CIQ($B417, "IQ_TOTAL_OUTSTANDING_FILING_DATE", $D417,,,,  "USD")</f>
        <v>434.63400000000001</v>
      </c>
      <c r="T417" s="1">
        <f>_xll.ciqfunctions.udf.CIQ($B417, "IQ_TOTAL_DEBT", $D417,,,,  "USD")</f>
        <v>6886.1186200000002</v>
      </c>
      <c r="U417" s="1">
        <f>_xll.ciqfunctions.udf.CIQ($B417, "IQ_PREF_DIV_OTHER",$D417,,,,  "USD")</f>
        <v>0</v>
      </c>
      <c r="V417" s="1">
        <f>_xll.ciqfunctions.udf.CIQ($B417, "IQ_COGS",$D417,,,,  "USD")</f>
        <v>5356.7133800000001</v>
      </c>
      <c r="W417" s="1">
        <f>_xll.ciqfunctions.udf.CIQ($B417, "IQ_AP",$D417,,,,  "USD")</f>
        <v>3727.4344700000001</v>
      </c>
      <c r="X417" s="1">
        <f>_xll.ciqfunctions.udf.CIQ($B417, "IQ_AR", $D417,,,,  "USD")</f>
        <v>2479.9029999999998</v>
      </c>
      <c r="Y417" s="1">
        <f>_xll.ciqfunctions.udf.CIQ($B417, "IQ_INVENTORY", $D417,,,,  "USD")</f>
        <v>3279.99397</v>
      </c>
      <c r="Z417">
        <f>_xll.ciqfunctions.udf.CIQ($B417, "IQ_SGA", $D417,,,,  "USD")</f>
        <v>974.17758000000003</v>
      </c>
      <c r="AA417">
        <f>_xll.ciqfunctions.udf.CIQ($B417, "IQ_TOTAL_REV_1YR_ANN_GROWTH", $D417,,,,  "USD")</f>
        <v>-27.449300000000001</v>
      </c>
      <c r="AB417">
        <f>_xll.ciqfunctions.udf.CIQ($B417, "IQ_DA", $D417,,,,  "USD")</f>
        <v>63.297789999999999</v>
      </c>
      <c r="AC417">
        <f>_xll.ciqfunctions.udf.CIQ($B417, "IQ_NET_INTEREST_EXP",$D417,,,,  "USD")</f>
        <v>12.98701</v>
      </c>
      <c r="AD417">
        <f>_xll.ciqfunctions.udf.CIQ($B417, "IQ_NET_WORKING_CAP",$D417,,,,  "USD")</f>
        <v>1322.6135899999999</v>
      </c>
      <c r="AE417">
        <f>_xll.ciqfunctions.udf.CIQ($B417, "IQ_CAPEX",$D417,,,,  "USD")</f>
        <v>-613.08808999999997</v>
      </c>
      <c r="AF417" s="1" t="str">
        <f>_xll.ciqfunctions.udf.CIQ($B417, "IQ_CEO_NAME", $D417,,,,  "USD")</f>
        <v>Suzuki, Toshihiro</v>
      </c>
      <c r="AG417">
        <f>_xll.ciqfunctions.udf.CIQ($B417, "IQ_INC_TAX",$D417,,,,  "USD")</f>
        <v>9.9348100000000006</v>
      </c>
      <c r="AH417">
        <f>_xll.ciqfunctions.udf.CIQ($B417, "IQ_EFFECT_TAX_RATE",$D417,,,,  "USD")</f>
        <v>11.6538</v>
      </c>
    </row>
    <row r="418" spans="1:34" x14ac:dyDescent="0.25">
      <c r="A418" t="str">
        <f>_xll.ciqfunctions.udf.CIQ(B418,"IQ_COMPANY_NAME",A$1)</f>
        <v>Suzuki Motor Corporation</v>
      </c>
      <c r="B418" s="3" t="s">
        <v>1</v>
      </c>
      <c r="C418" s="1" t="str">
        <f>_xll.ciqfunctions.udf.CIQ($B418, "IQ_INDUSTRY",$D418,,,, "USD")</f>
        <v>Automobiles</v>
      </c>
      <c r="D418" s="2" t="str">
        <f t="shared" si="5"/>
        <v>CQ42008</v>
      </c>
      <c r="E418" s="1">
        <f>_xll.ciqfunctions.udf.CIQ($B418, "IQ_TOTAL_REV", $D418,,,, "USD")</f>
        <v>6781.8896699999996</v>
      </c>
      <c r="F418" s="1">
        <f>_xll.ciqfunctions.udf.CIQ($B418, "IQ_NI",$D418,,,,  "USD")</f>
        <v>-138.97315</v>
      </c>
      <c r="G418" s="1">
        <f>_xll.ciqfunctions.udf.CIQ($B418, "IQ_CASH_EQUIV", $D418,,,,  "USD")</f>
        <v>837.12572</v>
      </c>
      <c r="H418" s="1">
        <f>_xll.ciqfunctions.udf.CIQ($B418, "IQ_CASH_ST_INVEST", $D418,,,,  "USD")</f>
        <v>2898.2408999999998</v>
      </c>
      <c r="I418" s="1">
        <f>_xll.ciqfunctions.udf.CIQ($B418, "IQ_TOTAL_CA", $D418,,,,  "USD")</f>
        <v>12474.737220000001</v>
      </c>
      <c r="J418" s="1">
        <f>_xll.ciqfunctions.udf.CIQ($B418, "IQ_TOTAL_ASSETS",$D418,,,,  "USD")</f>
        <v>22386.919860000002</v>
      </c>
      <c r="K418" s="1">
        <f>_xll.ciqfunctions.udf.CIQ($B418, "IQ_TOTAL_CL", $D418,,,,  "USD")</f>
        <v>10443.743909999999</v>
      </c>
      <c r="L418" s="1">
        <f>_xll.ciqfunctions.udf.CIQ($B418, "IQ_TOTAL_LIAB", $D418,,,,  "USD")</f>
        <v>14057.66344</v>
      </c>
      <c r="M418" s="1">
        <f>_xll.ciqfunctions.udf.CIQ($B418, "IQ_PREF_EQUITY",$D418,,,,  "USD")</f>
        <v>0</v>
      </c>
      <c r="N418" s="1">
        <f>_xll.ciqfunctions.udf.CIQ($B418, "IQ_TOTAL_COMMON_EQUITY",$D418,,,,  "USD")</f>
        <v>7213.7101300000004</v>
      </c>
      <c r="O418" s="1">
        <f>_xll.ciqfunctions.udf.CIQ($B418, "IQ_APIC", $D418,,,,  "USD")</f>
        <v>1523.65308</v>
      </c>
      <c r="P418" s="1">
        <f>_xll.ciqfunctions.udf.CIQ($B418, "IQ_TOTAL_ASSETS", $D418,,,,  "USD")</f>
        <v>22386.919860000002</v>
      </c>
      <c r="Q418" s="1">
        <f>_xll.ciqfunctions.udf.CIQ($B418, "IQ_RE", $D418,,,,  "USD")</f>
        <v>8046.5453299999999</v>
      </c>
      <c r="R418" s="1">
        <f>_xll.ciqfunctions.udf.CIQ($B418, "IQ_TOTAL_EQUITY", $D418,,,,  "USD")</f>
        <v>8329.2564199999997</v>
      </c>
      <c r="S418" s="1">
        <f>_xll.ciqfunctions.udf.CIQ($B418, "IQ_TOTAL_OUTSTANDING_FILING_DATE", $D418,,,,  "USD")</f>
        <v>434.63499999999999</v>
      </c>
      <c r="T418" s="1">
        <f>_xll.ciqfunctions.udf.CIQ($B418, "IQ_TOTAL_DEBT", $D418,,,,  "USD")</f>
        <v>4656.5269799999996</v>
      </c>
      <c r="U418" s="1">
        <f>_xll.ciqfunctions.udf.CIQ($B418, "IQ_PREF_DIV_OTHER",$D418,,,,  "USD")</f>
        <v>0</v>
      </c>
      <c r="V418" s="1">
        <f>_xll.ciqfunctions.udf.CIQ($B418, "IQ_COGS",$D418,,,,  "USD")</f>
        <v>5226.3610099999996</v>
      </c>
      <c r="W418" s="1">
        <f>_xll.ciqfunctions.udf.CIQ($B418, "IQ_AP",$D418,,,,  "USD")</f>
        <v>5452.6666500000001</v>
      </c>
      <c r="X418" s="1">
        <f>_xll.ciqfunctions.udf.CIQ($B418, "IQ_AR", $D418,,,,  "USD")</f>
        <v>2576.6835099999998</v>
      </c>
      <c r="Y418" s="1">
        <f>_xll.ciqfunctions.udf.CIQ($B418, "IQ_INVENTORY", $D418,,,,  "USD")</f>
        <v>4552.8375699999997</v>
      </c>
      <c r="Z418">
        <f>_xll.ciqfunctions.udf.CIQ($B418, "IQ_SGA", $D418,,,,  "USD")</f>
        <v>1132.2561599999999</v>
      </c>
      <c r="AA418">
        <f>_xll.ciqfunctions.udf.CIQ($B418, "IQ_TOTAL_REV_1YR_ANN_GROWTH", $D418,,,,  "USD")</f>
        <v>-27.654699999999998</v>
      </c>
      <c r="AB418">
        <f>_xll.ciqfunctions.udf.CIQ($B418, "IQ_DA", $D418,,,,  "USD")</f>
        <v>58.534170000000003</v>
      </c>
      <c r="AC418">
        <f>_xll.ciqfunctions.udf.CIQ($B418, "IQ_NET_INTEREST_EXP",$D418,,,,  "USD")</f>
        <v>45.817019999999999</v>
      </c>
      <c r="AD418">
        <f>_xll.ciqfunctions.udf.CIQ($B418, "IQ_NET_WORKING_CAP",$D418,,,,  "USD")</f>
        <v>987.31599000000006</v>
      </c>
      <c r="AE418">
        <f>_xll.ciqfunctions.udf.CIQ($B418, "IQ_CAPEX",$D418,,,,  "USD")</f>
        <v>-505.06813</v>
      </c>
      <c r="AF418" s="1" t="str">
        <f>_xll.ciqfunctions.udf.CIQ($B418, "IQ_CEO_NAME", $D418,,,,  "USD")</f>
        <v>Suzuki, Toshihiro</v>
      </c>
      <c r="AG418">
        <f>_xll.ciqfunctions.udf.CIQ($B418, "IQ_INC_TAX",$D418,,,,  "USD")</f>
        <v>159.9956</v>
      </c>
      <c r="AH418">
        <f>_xll.ciqfunctions.udf.CIQ($B418, "IQ_EFFECT_TAX_RATE",$D418,,,,  "USD")</f>
        <v>405.08229999999998</v>
      </c>
    </row>
    <row r="419" spans="1:34" x14ac:dyDescent="0.25">
      <c r="A419" t="str">
        <f>_xll.ciqfunctions.udf.CIQ(B419,"IQ_COMPANY_NAME",A$1)</f>
        <v>Suzuki Motor Corporation</v>
      </c>
      <c r="B419" s="3" t="s">
        <v>1</v>
      </c>
      <c r="C419" s="1" t="str">
        <f>_xll.ciqfunctions.udf.CIQ($B419, "IQ_INDUSTRY",$D419,,,, "USD")</f>
        <v>Automobiles</v>
      </c>
      <c r="D419" s="2" t="str">
        <f t="shared" si="5"/>
        <v>CQ32008</v>
      </c>
      <c r="E419" s="1">
        <f>_xll.ciqfunctions.udf.CIQ($B419, "IQ_TOTAL_REV", $D419,,,, "USD")</f>
        <v>7637.0220799999997</v>
      </c>
      <c r="F419" s="1">
        <f>_xll.ciqfunctions.udf.CIQ($B419, "IQ_NI",$D419,,,,  "USD")</f>
        <v>77.356350000000006</v>
      </c>
      <c r="G419" s="1">
        <f>_xll.ciqfunctions.udf.CIQ($B419, "IQ_CASH_EQUIV", $D419,,,,  "USD")</f>
        <v>915.82221000000004</v>
      </c>
      <c r="H419" s="1">
        <f>_xll.ciqfunctions.udf.CIQ($B419, "IQ_CASH_ST_INVEST", $D419,,,,  "USD")</f>
        <v>4001.7075599999998</v>
      </c>
      <c r="I419" s="1">
        <f>_xll.ciqfunctions.udf.CIQ($B419, "IQ_TOTAL_CA", $D419,,,,  "USD")</f>
        <v>12559.00511</v>
      </c>
      <c r="J419" s="1">
        <f>_xll.ciqfunctions.udf.CIQ($B419, "IQ_TOTAL_ASSETS",$D419,,,,  "USD")</f>
        <v>21505.046859999999</v>
      </c>
      <c r="K419" s="1">
        <f>_xll.ciqfunctions.udf.CIQ($B419, "IQ_TOTAL_CL", $D419,,,,  "USD")</f>
        <v>10132.73857</v>
      </c>
      <c r="L419" s="1">
        <f>_xll.ciqfunctions.udf.CIQ($B419, "IQ_TOTAL_LIAB", $D419,,,,  "USD")</f>
        <v>13234.05933</v>
      </c>
      <c r="M419" s="1">
        <f>_xll.ciqfunctions.udf.CIQ($B419, "IQ_PREF_EQUITY",$D419,,,,  "USD")</f>
        <v>0</v>
      </c>
      <c r="N419" s="1">
        <f>_xll.ciqfunctions.udf.CIQ($B419, "IQ_TOTAL_COMMON_EQUITY",$D419,,,,  "USD")</f>
        <v>7173.9689799999996</v>
      </c>
      <c r="O419" s="1">
        <f>_xll.ciqfunctions.udf.CIQ($B419, "IQ_APIC", $D419,,,,  "USD")</f>
        <v>1303.3587600000001</v>
      </c>
      <c r="P419" s="1">
        <f>_xll.ciqfunctions.udf.CIQ($B419, "IQ_TOTAL_ASSETS", $D419,,,,  "USD")</f>
        <v>21505.046859999999</v>
      </c>
      <c r="Q419" s="1">
        <f>_xll.ciqfunctions.udf.CIQ($B419, "IQ_RE", $D419,,,,  "USD")</f>
        <v>7036.0408799999996</v>
      </c>
      <c r="R419" s="1">
        <f>_xll.ciqfunctions.udf.CIQ($B419, "IQ_TOTAL_EQUITY", $D419,,,,  "USD")</f>
        <v>8270.9875300000003</v>
      </c>
      <c r="S419" s="1">
        <f>_xll.ciqfunctions.udf.CIQ($B419, "IQ_TOTAL_OUTSTANDING_FILING_DATE", $D419,,,,  "USD")</f>
        <v>451.05</v>
      </c>
      <c r="T419" s="1">
        <f>_xll.ciqfunctions.udf.CIQ($B419, "IQ_TOTAL_DEBT", $D419,,,,  "USD")</f>
        <v>3897.8204099999998</v>
      </c>
      <c r="U419" s="1">
        <f>_xll.ciqfunctions.udf.CIQ($B419, "IQ_PREF_DIV_OTHER",$D419,,,,  "USD")</f>
        <v>0</v>
      </c>
      <c r="V419" s="1">
        <f>_xll.ciqfunctions.udf.CIQ($B419, "IQ_COGS",$D419,,,,  "USD")</f>
        <v>5821.0678099999996</v>
      </c>
      <c r="W419" s="1">
        <f>_xll.ciqfunctions.udf.CIQ($B419, "IQ_AP",$D419,,,,  "USD")</f>
        <v>5106.1890800000001</v>
      </c>
      <c r="X419" s="1">
        <f>_xll.ciqfunctions.udf.CIQ($B419, "IQ_AR", $D419,,,,  "USD")</f>
        <v>2687.3194600000002</v>
      </c>
      <c r="Y419" s="1">
        <f>_xll.ciqfunctions.udf.CIQ($B419, "IQ_INVENTORY", $D419,,,,  "USD")</f>
        <v>3632.2670600000001</v>
      </c>
      <c r="Z419">
        <f>_xll.ciqfunctions.udf.CIQ($B419, "IQ_SGA", $D419,,,,  "USD")</f>
        <v>1178.2998</v>
      </c>
      <c r="AA419">
        <f>_xll.ciqfunctions.udf.CIQ($B419, "IQ_TOTAL_REV_1YR_ANN_GROWTH", $D419,,,,  "USD")</f>
        <v>-2.9742999999999999</v>
      </c>
      <c r="AB419">
        <f>_xll.ciqfunctions.udf.CIQ($B419, "IQ_DA", $D419,,,,  "USD")</f>
        <v>45.985469999999999</v>
      </c>
      <c r="AC419">
        <f>_xll.ciqfunctions.udf.CIQ($B419, "IQ_NET_INTEREST_EXP",$D419,,,,  "USD")</f>
        <v>13.189920000000001</v>
      </c>
      <c r="AD419">
        <f>_xll.ciqfunctions.udf.CIQ($B419, "IQ_NET_WORKING_CAP",$D419,,,,  "USD")</f>
        <v>-44.098500000000001</v>
      </c>
      <c r="AE419">
        <f>_xll.ciqfunctions.udf.CIQ($B419, "IQ_CAPEX",$D419,,,,  "USD")</f>
        <v>-433.90884</v>
      </c>
      <c r="AF419" s="1" t="str">
        <f>_xll.ciqfunctions.udf.CIQ($B419, "IQ_CEO_NAME", $D419,,,,  "USD")</f>
        <v>Suzuki, Toshihiro</v>
      </c>
      <c r="AG419">
        <f>_xll.ciqfunctions.udf.CIQ($B419, "IQ_INC_TAX",$D419,,,,  "USD")</f>
        <v>106.48174</v>
      </c>
      <c r="AH419">
        <f>_xll.ciqfunctions.udf.CIQ($B419, "IQ_EFFECT_TAX_RATE",$D419,,,,  "USD")</f>
        <v>50.115400000000001</v>
      </c>
    </row>
    <row r="420" spans="1:34" x14ac:dyDescent="0.25">
      <c r="A420" t="str">
        <f>_xll.ciqfunctions.udf.CIQ(B420,"IQ_COMPANY_NAME",A$1)</f>
        <v>Suzuki Motor Corporation</v>
      </c>
      <c r="B420" s="3" t="s">
        <v>1</v>
      </c>
      <c r="C420" s="1" t="str">
        <f>_xll.ciqfunctions.udf.CIQ($B420, "IQ_INDUSTRY",$D420,,,, "USD")</f>
        <v>Automobiles</v>
      </c>
      <c r="D420" s="2" t="str">
        <f t="shared" si="5"/>
        <v>CQ22008</v>
      </c>
      <c r="E420" s="1">
        <f>_xll.ciqfunctions.udf.CIQ($B420, "IQ_TOTAL_REV", $D420,,,, "USD")</f>
        <v>8576.1853499999997</v>
      </c>
      <c r="F420" s="1">
        <f>_xll.ciqfunctions.udf.CIQ($B420, "IQ_NI",$D420,,,,  "USD")</f>
        <v>245.23572999999999</v>
      </c>
      <c r="G420" s="1">
        <f>_xll.ciqfunctions.udf.CIQ($B420, "IQ_CASH_EQUIV", $D420,,,,  "USD")</f>
        <v>991.59713999999997</v>
      </c>
      <c r="H420" s="1">
        <f>_xll.ciqfunctions.udf.CIQ($B420, "IQ_CASH_ST_INVEST", $D420,,,,  "USD")</f>
        <v>4360.7364500000003</v>
      </c>
      <c r="I420" s="1">
        <f>_xll.ciqfunctions.udf.CIQ($B420, "IQ_TOTAL_CA", $D420,,,,  "USD")</f>
        <v>13607.57316</v>
      </c>
      <c r="J420" s="1">
        <f>_xll.ciqfunctions.udf.CIQ($B420, "IQ_TOTAL_ASSETS",$D420,,,,  "USD")</f>
        <v>22602.645970000001</v>
      </c>
      <c r="K420" s="1">
        <f>_xll.ciqfunctions.udf.CIQ($B420, "IQ_TOTAL_CL", $D420,,,,  "USD")</f>
        <v>10772.62441</v>
      </c>
      <c r="L420" s="1">
        <f>_xll.ciqfunctions.udf.CIQ($B420, "IQ_TOTAL_LIAB", $D420,,,,  "USD")</f>
        <v>13888.275900000001</v>
      </c>
      <c r="M420" s="1">
        <f>_xll.ciqfunctions.udf.CIQ($B420, "IQ_PREF_EQUITY",$D420,,,,  "USD")</f>
        <v>0</v>
      </c>
      <c r="N420" s="1">
        <f>_xll.ciqfunctions.udf.CIQ($B420, "IQ_TOTAL_COMMON_EQUITY",$D420,,,,  "USD")</f>
        <v>7515.0389599999999</v>
      </c>
      <c r="O420" s="1">
        <f>_xll.ciqfunctions.udf.CIQ($B420, "IQ_APIC", $D420,,,,  "USD")</f>
        <v>1301.3328899999999</v>
      </c>
      <c r="P420" s="1">
        <f>_xll.ciqfunctions.udf.CIQ($B420, "IQ_TOTAL_ASSETS", $D420,,,,  "USD")</f>
        <v>22602.645970000001</v>
      </c>
      <c r="Q420" s="1">
        <f>_xll.ciqfunctions.udf.CIQ($B420, "IQ_RE", $D420,,,,  "USD")</f>
        <v>6947.8589199999997</v>
      </c>
      <c r="R420" s="1">
        <f>_xll.ciqfunctions.udf.CIQ($B420, "IQ_TOTAL_EQUITY", $D420,,,,  "USD")</f>
        <v>8714.3700700000009</v>
      </c>
      <c r="S420" s="1">
        <f>_xll.ciqfunctions.udf.CIQ($B420, "IQ_TOTAL_OUTSTANDING_FILING_DATE", $D420,,,,  "USD")</f>
        <v>451.05099999999999</v>
      </c>
      <c r="T420" s="1">
        <f>_xll.ciqfunctions.udf.CIQ($B420, "IQ_TOTAL_DEBT", $D420,,,,  "USD")</f>
        <v>4055.41876</v>
      </c>
      <c r="U420" s="1">
        <f>_xll.ciqfunctions.udf.CIQ($B420, "IQ_PREF_DIV_OTHER",$D420,,,,  "USD")</f>
        <v>0</v>
      </c>
      <c r="V420" s="1">
        <f>_xll.ciqfunctions.udf.CIQ($B420, "IQ_COGS",$D420,,,,  "USD")</f>
        <v>6548.1038699999999</v>
      </c>
      <c r="W420" s="1">
        <f>_xll.ciqfunctions.udf.CIQ($B420, "IQ_AP",$D420,,,,  "USD")</f>
        <v>5443.8036099999999</v>
      </c>
      <c r="X420" s="1">
        <f>_xll.ciqfunctions.udf.CIQ($B420, "IQ_AR", $D420,,,,  "USD")</f>
        <v>3183.1565500000002</v>
      </c>
      <c r="Y420" s="1">
        <f>_xll.ciqfunctions.udf.CIQ($B420, "IQ_INVENTORY", $D420,,,,  "USD")</f>
        <v>3752.2300500000001</v>
      </c>
      <c r="Z420">
        <f>_xll.ciqfunctions.udf.CIQ($B420, "IQ_SGA", $D420,,,,  "USD")</f>
        <v>1433.2814499999999</v>
      </c>
      <c r="AA420">
        <f>_xll.ciqfunctions.udf.CIQ($B420, "IQ_TOTAL_REV_1YR_ANN_GROWTH", $D420,,,,  "USD")</f>
        <v>1.7745</v>
      </c>
      <c r="AB420">
        <f>_xll.ciqfunctions.udf.CIQ($B420, "IQ_DA", $D420,,,,  "USD")</f>
        <v>47.524839999999998</v>
      </c>
      <c r="AC420">
        <f>_xll.ciqfunctions.udf.CIQ($B420, "IQ_NET_INTEREST_EXP",$D420,,,,  "USD")</f>
        <v>59.714570000000002</v>
      </c>
      <c r="AD420">
        <f>_xll.ciqfunctions.udf.CIQ($B420, "IQ_NET_WORKING_CAP",$D420,,,,  "USD")</f>
        <v>158.41928999999999</v>
      </c>
      <c r="AE420">
        <f>_xll.ciqfunctions.udf.CIQ($B420, "IQ_CAPEX",$D420,,,,  "USD")</f>
        <v>-468.72025000000002</v>
      </c>
      <c r="AF420" s="1" t="str">
        <f>_xll.ciqfunctions.udf.CIQ($B420, "IQ_CEO_NAME", $D420,,,,  "USD")</f>
        <v>Suzuki, Toshihiro</v>
      </c>
      <c r="AG420">
        <f>_xll.ciqfunctions.udf.CIQ($B420, "IQ_INC_TAX",$D420,,,,  "USD")</f>
        <v>124.55371</v>
      </c>
      <c r="AH420">
        <f>_xll.ciqfunctions.udf.CIQ($B420, "IQ_EFFECT_TAX_RATE",$D420,,,,  "USD")</f>
        <v>29.017800000000001</v>
      </c>
    </row>
    <row r="421" spans="1:34" x14ac:dyDescent="0.25">
      <c r="A421" t="str">
        <f>_xll.ciqfunctions.udf.CIQ(B421,"IQ_COMPANY_NAME",A$1)</f>
        <v>Suzuki Motor Corporation</v>
      </c>
      <c r="B421" s="3" t="s">
        <v>1</v>
      </c>
      <c r="C421" s="1" t="str">
        <f>_xll.ciqfunctions.udf.CIQ($B421, "IQ_INDUSTRY",$D421,,,, "USD")</f>
        <v>Automobiles</v>
      </c>
      <c r="D421" s="2" t="str">
        <f t="shared" si="5"/>
        <v>CQ12008</v>
      </c>
      <c r="E421" s="1">
        <f>_xll.ciqfunctions.udf.CIQ($B421, "IQ_TOTAL_REV", $D421,,,, "USD")</f>
        <v>9263.44038</v>
      </c>
      <c r="F421" s="1">
        <f>_xll.ciqfunctions.udf.CIQ($B421, "IQ_NI",$D421,,,,  "USD")</f>
        <v>126.04924</v>
      </c>
      <c r="G421" s="1">
        <f>_xll.ciqfunctions.udf.CIQ($B421, "IQ_CASH_EQUIV", $D421,,,,  "USD")</f>
        <v>1133.1293700000001</v>
      </c>
      <c r="H421" s="1">
        <f>_xll.ciqfunctions.udf.CIQ($B421, "IQ_CASH_ST_INVEST", $D421,,,,  "USD")</f>
        <v>4767.8982900000001</v>
      </c>
      <c r="I421" s="1">
        <f>_xll.ciqfunctions.udf.CIQ($B421, "IQ_TOTAL_CA", $D421,,,,  "USD")</f>
        <v>14872.76671</v>
      </c>
      <c r="J421" s="1">
        <f>_xll.ciqfunctions.udf.CIQ($B421, "IQ_TOTAL_ASSETS",$D421,,,,  "USD")</f>
        <v>24160.50635</v>
      </c>
      <c r="K421" s="1">
        <f>_xll.ciqfunctions.udf.CIQ($B421, "IQ_TOTAL_CL", $D421,,,,  "USD")</f>
        <v>11701.29817</v>
      </c>
      <c r="L421" s="1">
        <f>_xll.ciqfunctions.udf.CIQ($B421, "IQ_TOTAL_LIAB", $D421,,,,  "USD")</f>
        <v>15105.76073</v>
      </c>
      <c r="M421" s="1">
        <f>_xll.ciqfunctions.udf.CIQ($B421, "IQ_PREF_EQUITY",$D421,,,,  "USD")</f>
        <v>0</v>
      </c>
      <c r="N421" s="1">
        <f>_xll.ciqfunctions.udf.CIQ($B421, "IQ_TOTAL_COMMON_EQUITY",$D421,,,,  "USD")</f>
        <v>7808.3434200000002</v>
      </c>
      <c r="O421" s="1">
        <f>_xll.ciqfunctions.udf.CIQ($B421, "IQ_APIC", $D421,,,,  "USD")</f>
        <v>1385.3782699999999</v>
      </c>
      <c r="P421" s="1">
        <f>_xll.ciqfunctions.udf.CIQ($B421, "IQ_TOTAL_ASSETS", $D421,,,,  "USD")</f>
        <v>24160.50635</v>
      </c>
      <c r="Q421" s="1">
        <f>_xll.ciqfunctions.udf.CIQ($B421, "IQ_RE", $D421,,,,  "USD")</f>
        <v>7194.0727800000004</v>
      </c>
      <c r="R421" s="1">
        <f>_xll.ciqfunctions.udf.CIQ($B421, "IQ_TOTAL_EQUITY", $D421,,,,  "USD")</f>
        <v>9054.7456099999999</v>
      </c>
      <c r="S421" s="1">
        <f>_xll.ciqfunctions.udf.CIQ($B421, "IQ_TOTAL_OUTSTANDING_FILING_DATE", $D421,,,,  "USD")</f>
        <v>451.05200000000002</v>
      </c>
      <c r="T421" s="1">
        <f>_xll.ciqfunctions.udf.CIQ($B421, "IQ_TOTAL_DEBT", $D421,,,,  "USD")</f>
        <v>4519.4301699999996</v>
      </c>
      <c r="U421" s="1">
        <f>_xll.ciqfunctions.udf.CIQ($B421, "IQ_PREF_DIV_OTHER",$D421,,,,  "USD")</f>
        <v>0</v>
      </c>
      <c r="V421" s="1">
        <f>_xll.ciqfunctions.udf.CIQ($B421, "IQ_COGS",$D421,,,,  "USD")</f>
        <v>7054.1339600000001</v>
      </c>
      <c r="W421" s="1">
        <f>_xll.ciqfunctions.udf.CIQ($B421, "IQ_AP",$D421,,,,  "USD")</f>
        <v>6071.02214</v>
      </c>
      <c r="X421" s="1">
        <f>_xll.ciqfunctions.udf.CIQ($B421, "IQ_AR", $D421,,,,  "USD")</f>
        <v>3275.9362700000001</v>
      </c>
      <c r="Y421" s="1">
        <f>_xll.ciqfunctions.udf.CIQ($B421, "IQ_INVENTORY", $D421,,,,  "USD")</f>
        <v>4420.1973600000001</v>
      </c>
      <c r="Z421">
        <f>_xll.ciqfunctions.udf.CIQ($B421, "IQ_SGA", $D421,,,,  "USD")</f>
        <v>610.47983999999997</v>
      </c>
      <c r="AA421">
        <f>_xll.ciqfunctions.udf.CIQ($B421, "IQ_TOTAL_REV_1YR_ANN_GROWTH", $D421,,,,  "USD")</f>
        <v>-0.18429999999999999</v>
      </c>
      <c r="AB421">
        <f>_xll.ciqfunctions.udf.CIQ($B421, "IQ_DA", $D421,,,,  "USD")</f>
        <v>192.58886999999999</v>
      </c>
      <c r="AC421">
        <f>_xll.ciqfunctions.udf.CIQ($B421, "IQ_NET_INTEREST_EXP",$D421,,,,  "USD")</f>
        <v>19.866620000000001</v>
      </c>
      <c r="AD421">
        <f>_xll.ciqfunctions.udf.CIQ($B421, "IQ_NET_WORKING_CAP",$D421,,,,  "USD")</f>
        <v>373.08327000000003</v>
      </c>
      <c r="AE421">
        <f>_xll.ciqfunctions.udf.CIQ($B421, "IQ_CAPEX",$D421,,,,  "USD")</f>
        <v>-628.63157000000001</v>
      </c>
      <c r="AF421" s="1" t="str">
        <f>_xll.ciqfunctions.udf.CIQ($B421, "IQ_CEO_NAME", $D421,,,,  "USD")</f>
        <v>Suzuki, Toshihiro</v>
      </c>
      <c r="AG421">
        <f>_xll.ciqfunctions.udf.CIQ($B421, "IQ_INC_TAX",$D421,,,,  "USD")</f>
        <v>123.71258</v>
      </c>
      <c r="AH421">
        <f>_xll.ciqfunctions.udf.CIQ($B421, "IQ_EFFECT_TAX_RATE",$D421,,,,  "USD")</f>
        <v>42.345100000000002</v>
      </c>
    </row>
    <row r="422" spans="1:34" x14ac:dyDescent="0.25">
      <c r="A422" t="str">
        <f>_xll.ciqfunctions.udf.CIQ(B422,"IQ_COMPANY_NAME",A$1)</f>
        <v>Ford Motor Company</v>
      </c>
      <c r="B422" s="3" t="s">
        <v>8</v>
      </c>
      <c r="C422" s="1" t="str">
        <f>_xll.ciqfunctions.udf.CIQ($B422, "IQ_INDUSTRY",$D422,,,, "USD")</f>
        <v>Automobiles</v>
      </c>
      <c r="D422" s="2" t="str">
        <f t="shared" si="5"/>
        <v>CQ42022</v>
      </c>
      <c r="E422" s="1">
        <f>_xll.ciqfunctions.udf.CIQ($B422, "IQ_TOTAL_REV", $D422,,,, "USD")</f>
        <v>43999</v>
      </c>
      <c r="F422" s="1">
        <f>_xll.ciqfunctions.udf.CIQ($B422, "IQ_NI",$D422,,,,  "USD")</f>
        <v>1289</v>
      </c>
      <c r="G422" s="1">
        <f>_xll.ciqfunctions.udf.CIQ($B422, "IQ_CASH_EQUIV", $D422,,,,  "USD")</f>
        <v>14741</v>
      </c>
      <c r="H422" s="1">
        <f>_xll.ciqfunctions.udf.CIQ($B422, "IQ_CASH_ST_INVEST", $D422,,,,  "USD")</f>
        <v>32184</v>
      </c>
      <c r="I422" s="1">
        <f>_xll.ciqfunctions.udf.CIQ($B422, "IQ_TOTAL_CA", $D422,,,,  "USD")</f>
        <v>116476</v>
      </c>
      <c r="J422" s="1">
        <f>_xll.ciqfunctions.udf.CIQ($B422, "IQ_TOTAL_ASSETS",$D422,,,,  "USD")</f>
        <v>255884</v>
      </c>
      <c r="K422" s="1">
        <f>_xll.ciqfunctions.udf.CIQ($B422, "IQ_TOTAL_CL", $D422,,,,  "USD")</f>
        <v>96866</v>
      </c>
      <c r="L422" s="1">
        <f>_xll.ciqfunctions.udf.CIQ($B422, "IQ_TOTAL_LIAB", $D422,,,,  "USD")</f>
        <v>212717</v>
      </c>
      <c r="M422" s="1">
        <f>_xll.ciqfunctions.udf.CIQ($B422, "IQ_PREF_EQUITY",$D422,,,,  "USD")</f>
        <v>0</v>
      </c>
      <c r="N422" s="1">
        <f>_xll.ciqfunctions.udf.CIQ($B422, "IQ_TOTAL_COMMON_EQUITY",$D422,,,,  "USD")</f>
        <v>43242</v>
      </c>
      <c r="O422" s="1">
        <f>_xll.ciqfunctions.udf.CIQ($B422, "IQ_APIC", $D422,,,,  "USD")</f>
        <v>22832</v>
      </c>
      <c r="P422" s="1">
        <f>_xll.ciqfunctions.udf.CIQ($B422, "IQ_TOTAL_ASSETS", $D422,,,,  "USD")</f>
        <v>255884</v>
      </c>
      <c r="Q422" s="1">
        <f>_xll.ciqfunctions.udf.CIQ($B422, "IQ_RE", $D422,,,,  "USD")</f>
        <v>31754</v>
      </c>
      <c r="R422" s="1">
        <f>_xll.ciqfunctions.udf.CIQ($B422, "IQ_TOTAL_EQUITY", $D422,,,,  "USD")</f>
        <v>43167</v>
      </c>
      <c r="S422" s="1">
        <f>_xll.ciqfunctions.udf.CIQ($B422, "IQ_TOTAL_OUTSTANDING_FILING_DATE", $D422,,,,  "USD")</f>
        <v>3986.1818600000001</v>
      </c>
      <c r="T422" s="1">
        <f>_xll.ciqfunctions.udf.CIQ($B422, "IQ_TOTAL_DEBT", $D422,,,,  "USD")</f>
        <v>140474</v>
      </c>
      <c r="U422" s="1">
        <f>_xll.ciqfunctions.udf.CIQ($B422, "IQ_PREF_DIV_OTHER",$D422,,,,  "USD")</f>
        <v>0</v>
      </c>
      <c r="V422" s="1">
        <f>_xll.ciqfunctions.udf.CIQ($B422, "IQ_COGS",$D422,,,,  "USD")</f>
        <v>37797</v>
      </c>
      <c r="W422" s="1">
        <f>_xll.ciqfunctions.udf.CIQ($B422, "IQ_AP",$D422,,,,  "USD")</f>
        <v>24507</v>
      </c>
      <c r="X422" s="1">
        <f>_xll.ciqfunctions.udf.CIQ($B422, "IQ_AR", $D422,,,,  "USD")</f>
        <v>4575</v>
      </c>
      <c r="Y422" s="1">
        <f>_xll.ciqfunctions.udf.CIQ($B422, "IQ_INVENTORY", $D422,,,,  "USD")</f>
        <v>14080</v>
      </c>
      <c r="Z422">
        <f>_xll.ciqfunctions.udf.CIQ($B422, "IQ_SGA", $D422,,,,  "USD")</f>
        <v>2503</v>
      </c>
      <c r="AA422">
        <f>_xll.ciqfunctions.udf.CIQ($B422, "IQ_TOTAL_REV_1YR_ANN_GROWTH", $D422,,,,  "USD")</f>
        <v>16.776299999999999</v>
      </c>
      <c r="AB422">
        <f>_xll.ciqfunctions.udf.CIQ($B422, "IQ_DA", $D422,,,,  "USD")</f>
        <v>0</v>
      </c>
      <c r="AC422">
        <f>_xll.ciqfunctions.udf.CIQ($B422, "IQ_NET_INTEREST_EXP",$D422,,,,  "USD")</f>
        <v>-41</v>
      </c>
      <c r="AD422">
        <f>_xll.ciqfunctions.udf.CIQ($B422, "IQ_NET_WORKING_CAP",$D422,,,,  "USD")</f>
        <v>-11440</v>
      </c>
      <c r="AE422">
        <f>_xll.ciqfunctions.udf.CIQ($B422, "IQ_CAPEX",$D422,,,,  "USD")</f>
        <v>-2065</v>
      </c>
      <c r="AF422" s="1" t="str">
        <f>_xll.ciqfunctions.udf.CIQ($B422, "IQ_CEO_NAME", $D422,,,,  "USD")</f>
        <v>Farley, James</v>
      </c>
      <c r="AG422">
        <f>_xll.ciqfunctions.udf.CIQ($B422, "IQ_INC_TAX",$D422,,,,  "USD")</f>
        <v>-93</v>
      </c>
      <c r="AH422" t="str">
        <f>_xll.ciqfunctions.udf.CIQ($B422, "IQ_EFFECT_TAX_RATE",$D422,,,,  "USD")</f>
        <v>NM</v>
      </c>
    </row>
    <row r="423" spans="1:34" x14ac:dyDescent="0.25">
      <c r="A423" t="str">
        <f>_xll.ciqfunctions.udf.CIQ(B423,"IQ_COMPANY_NAME",A$1)</f>
        <v>Ford Motor Company</v>
      </c>
      <c r="B423" s="3" t="s">
        <v>8</v>
      </c>
      <c r="C423" s="1" t="str">
        <f>_xll.ciqfunctions.udf.CIQ($B423, "IQ_INDUSTRY",$D423,,,, "USD")</f>
        <v>Automobiles</v>
      </c>
      <c r="D423" s="2" t="str">
        <f t="shared" si="5"/>
        <v>CQ32022</v>
      </c>
      <c r="E423" s="1">
        <f>_xll.ciqfunctions.udf.CIQ($B423, "IQ_TOTAL_REV", $D423,,,, "USD")</f>
        <v>39392</v>
      </c>
      <c r="F423" s="1">
        <f>_xll.ciqfunctions.udf.CIQ($B423, "IQ_NI",$D423,,,,  "USD")</f>
        <v>-827</v>
      </c>
      <c r="G423" s="1">
        <f>_xll.ciqfunctions.udf.CIQ($B423, "IQ_CASH_EQUIV", $D423,,,,  "USD")</f>
        <v>15197</v>
      </c>
      <c r="H423" s="1">
        <f>_xll.ciqfunctions.udf.CIQ($B423, "IQ_CASH_ST_INVEST", $D423,,,,  "USD")</f>
        <v>31977</v>
      </c>
      <c r="I423" s="1">
        <f>_xll.ciqfunctions.udf.CIQ($B423, "IQ_TOTAL_CA", $D423,,,,  "USD")</f>
        <v>108088</v>
      </c>
      <c r="J423" s="1">
        <f>_xll.ciqfunctions.udf.CIQ($B423, "IQ_TOTAL_ASSETS",$D423,,,,  "USD")</f>
        <v>246919</v>
      </c>
      <c r="K423" s="1">
        <f>_xll.ciqfunctions.udf.CIQ($B423, "IQ_TOTAL_CL", $D423,,,,  "USD")</f>
        <v>90167</v>
      </c>
      <c r="L423" s="1">
        <f>_xll.ciqfunctions.udf.CIQ($B423, "IQ_TOTAL_LIAB", $D423,,,,  "USD")</f>
        <v>204830</v>
      </c>
      <c r="M423" s="1">
        <f>_xll.ciqfunctions.udf.CIQ($B423, "IQ_PREF_EQUITY",$D423,,,,  "USD")</f>
        <v>0</v>
      </c>
      <c r="N423" s="1">
        <f>_xll.ciqfunctions.udf.CIQ($B423, "IQ_TOTAL_COMMON_EQUITY",$D423,,,,  "USD")</f>
        <v>42125</v>
      </c>
      <c r="O423" s="1">
        <f>_xll.ciqfunctions.udf.CIQ($B423, "IQ_APIC", $D423,,,,  "USD")</f>
        <v>22768</v>
      </c>
      <c r="P423" s="1">
        <f>_xll.ciqfunctions.udf.CIQ($B423, "IQ_TOTAL_ASSETS", $D423,,,,  "USD")</f>
        <v>246919</v>
      </c>
      <c r="Q423" s="1">
        <f>_xll.ciqfunctions.udf.CIQ($B423, "IQ_RE", $D423,,,,  "USD")</f>
        <v>31072</v>
      </c>
      <c r="R423" s="1">
        <f>_xll.ciqfunctions.udf.CIQ($B423, "IQ_TOTAL_EQUITY", $D423,,,,  "USD")</f>
        <v>42089</v>
      </c>
      <c r="S423" s="1">
        <f>_xll.ciqfunctions.udf.CIQ($B423, "IQ_TOTAL_OUTSTANDING_FILING_DATE", $D423,,,,  "USD")</f>
        <v>4020.4940999999999</v>
      </c>
      <c r="T423" s="1">
        <f>_xll.ciqfunctions.udf.CIQ($B423, "IQ_TOTAL_DEBT", $D423,,,,  "USD")</f>
        <v>129765</v>
      </c>
      <c r="U423" s="1">
        <f>_xll.ciqfunctions.udf.CIQ($B423, "IQ_PREF_DIV_OTHER",$D423,,,,  "USD")</f>
        <v>0</v>
      </c>
      <c r="V423" s="1">
        <f>_xll.ciqfunctions.udf.CIQ($B423, "IQ_COGS",$D423,,,,  "USD")</f>
        <v>34322</v>
      </c>
      <c r="W423" s="1">
        <f>_xll.ciqfunctions.udf.CIQ($B423, "IQ_AP",$D423,,,,  "USD")</f>
        <v>25823</v>
      </c>
      <c r="X423" s="1">
        <f>_xll.ciqfunctions.udf.CIQ($B423, "IQ_AR", $D423,,,,  "USD")</f>
        <v>14764</v>
      </c>
      <c r="Y423" s="1">
        <f>_xll.ciqfunctions.udf.CIQ($B423, "IQ_INVENTORY", $D423,,,,  "USD")</f>
        <v>15213</v>
      </c>
      <c r="Z423">
        <f>_xll.ciqfunctions.udf.CIQ($B423, "IQ_SGA", $D423,,,,  "USD")</f>
        <v>2423</v>
      </c>
      <c r="AA423">
        <f>_xll.ciqfunctions.udf.CIQ($B423, "IQ_TOTAL_REV_1YR_ANN_GROWTH", $D423,,,,  "USD")</f>
        <v>10.394299999999999</v>
      </c>
      <c r="AB423">
        <f>_xll.ciqfunctions.udf.CIQ($B423, "IQ_DA", $D423,,,,  "USD")</f>
        <v>0</v>
      </c>
      <c r="AC423">
        <f>_xll.ciqfunctions.udf.CIQ($B423, "IQ_NET_INTEREST_EXP",$D423,,,,  "USD")</f>
        <v>-139</v>
      </c>
      <c r="AD423">
        <f>_xll.ciqfunctions.udf.CIQ($B423, "IQ_NET_WORKING_CAP",$D423,,,,  "USD")</f>
        <v>-12464</v>
      </c>
      <c r="AE423">
        <f>_xll.ciqfunctions.udf.CIQ($B423, "IQ_CAPEX",$D423,,,,  "USD")</f>
        <v>-1732</v>
      </c>
      <c r="AF423" s="1" t="str">
        <f>_xll.ciqfunctions.udf.CIQ($B423, "IQ_CEO_NAME", $D423,,,,  "USD")</f>
        <v>Farley, James</v>
      </c>
      <c r="AG423">
        <f>_xll.ciqfunctions.udf.CIQ($B423, "IQ_INC_TAX",$D423,,,,  "USD")</f>
        <v>-195</v>
      </c>
      <c r="AH423" t="str">
        <f>_xll.ciqfunctions.udf.CIQ($B423, "IQ_EFFECT_TAX_RATE",$D423,,,,  "USD")</f>
        <v>NM</v>
      </c>
    </row>
    <row r="424" spans="1:34" x14ac:dyDescent="0.25">
      <c r="A424" t="str">
        <f>_xll.ciqfunctions.udf.CIQ(B424,"IQ_COMPANY_NAME",A$1)</f>
        <v>Ford Motor Company</v>
      </c>
      <c r="B424" s="3" t="s">
        <v>8</v>
      </c>
      <c r="C424" s="1" t="str">
        <f>_xll.ciqfunctions.udf.CIQ($B424, "IQ_INDUSTRY",$D424,,,, "USD")</f>
        <v>Automobiles</v>
      </c>
      <c r="D424" s="2" t="str">
        <f t="shared" si="5"/>
        <v>CQ22022</v>
      </c>
      <c r="E424" s="1">
        <f>_xll.ciqfunctions.udf.CIQ($B424, "IQ_TOTAL_REV", $D424,,,, "USD")</f>
        <v>40190</v>
      </c>
      <c r="F424" s="1">
        <f>_xll.ciqfunctions.udf.CIQ($B424, "IQ_NI",$D424,,,,  "USD")</f>
        <v>667</v>
      </c>
      <c r="G424" s="1">
        <f>_xll.ciqfunctions.udf.CIQ($B424, "IQ_CASH_EQUIV", $D424,,,,  "USD")</f>
        <v>13218</v>
      </c>
      <c r="H424" s="1">
        <f>_xll.ciqfunctions.udf.CIQ($B424, "IQ_CASH_ST_INVEST", $D424,,,,  "USD")</f>
        <v>28216</v>
      </c>
      <c r="I424" s="1">
        <f>_xll.ciqfunctions.udf.CIQ($B424, "IQ_TOTAL_CA", $D424,,,,  "USD")</f>
        <v>100469</v>
      </c>
      <c r="J424" s="1">
        <f>_xll.ciqfunctions.udf.CIQ($B424, "IQ_TOTAL_ASSETS",$D424,,,,  "USD")</f>
        <v>245755</v>
      </c>
      <c r="K424" s="1">
        <f>_xll.ciqfunctions.udf.CIQ($B424, "IQ_TOTAL_CL", $D424,,,,  "USD")</f>
        <v>86452</v>
      </c>
      <c r="L424" s="1">
        <f>_xll.ciqfunctions.udf.CIQ($B424, "IQ_TOTAL_LIAB", $D424,,,,  "USD")</f>
        <v>201518</v>
      </c>
      <c r="M424" s="1">
        <f>_xll.ciqfunctions.udf.CIQ($B424, "IQ_PREF_EQUITY",$D424,,,,  "USD")</f>
        <v>0</v>
      </c>
      <c r="N424" s="1">
        <f>_xll.ciqfunctions.udf.CIQ($B424, "IQ_TOTAL_COMMON_EQUITY",$D424,,,,  "USD")</f>
        <v>44169</v>
      </c>
      <c r="O424" s="1">
        <f>_xll.ciqfunctions.udf.CIQ($B424, "IQ_APIC", $D424,,,,  "USD")</f>
        <v>22653</v>
      </c>
      <c r="P424" s="1">
        <f>_xll.ciqfunctions.udf.CIQ($B424, "IQ_TOTAL_ASSETS", $D424,,,,  "USD")</f>
        <v>245755</v>
      </c>
      <c r="Q424" s="1">
        <f>_xll.ciqfunctions.udf.CIQ($B424, "IQ_RE", $D424,,,,  "USD")</f>
        <v>32511</v>
      </c>
      <c r="R424" s="1">
        <f>_xll.ciqfunctions.udf.CIQ($B424, "IQ_TOTAL_EQUITY", $D424,,,,  "USD")</f>
        <v>44237</v>
      </c>
      <c r="S424" s="1">
        <f>_xll.ciqfunctions.udf.CIQ($B424, "IQ_TOTAL_OUTSTANDING_FILING_DATE", $D424,,,,  "USD")</f>
        <v>4020.2375200000001</v>
      </c>
      <c r="T424" s="1">
        <f>_xll.ciqfunctions.udf.CIQ($B424, "IQ_TOTAL_DEBT", $D424,,,,  "USD")</f>
        <v>130234</v>
      </c>
      <c r="U424" s="1">
        <f>_xll.ciqfunctions.udf.CIQ($B424, "IQ_PREF_DIV_OTHER",$D424,,,,  "USD")</f>
        <v>0</v>
      </c>
      <c r="V424" s="1">
        <f>_xll.ciqfunctions.udf.CIQ($B424, "IQ_COGS",$D424,,,,  "USD")</f>
        <v>33191</v>
      </c>
      <c r="W424" s="1">
        <f>_xll.ciqfunctions.udf.CIQ($B424, "IQ_AP",$D424,,,,  "USD")</f>
        <v>22242</v>
      </c>
      <c r="X424" s="1">
        <f>_xll.ciqfunctions.udf.CIQ($B424, "IQ_AR", $D424,,,,  "USD")</f>
        <v>3953</v>
      </c>
      <c r="Y424" s="1">
        <f>_xll.ciqfunctions.udf.CIQ($B424, "IQ_INVENTORY", $D424,,,,  "USD")</f>
        <v>13976</v>
      </c>
      <c r="Z424">
        <f>_xll.ciqfunctions.udf.CIQ($B424, "IQ_SGA", $D424,,,,  "USD")</f>
        <v>2313</v>
      </c>
      <c r="AA424">
        <f>_xll.ciqfunctions.udf.CIQ($B424, "IQ_TOTAL_REV_1YR_ANN_GROWTH", $D424,,,,  "USD")</f>
        <v>50.231699999999996</v>
      </c>
      <c r="AB424">
        <f>_xll.ciqfunctions.udf.CIQ($B424, "IQ_DA", $D424,,,,  "USD")</f>
        <v>0</v>
      </c>
      <c r="AC424">
        <f>_xll.ciqfunctions.udf.CIQ($B424, "IQ_NET_INTEREST_EXP",$D424,,,,  "USD")</f>
        <v>-221</v>
      </c>
      <c r="AD424">
        <f>_xll.ciqfunctions.udf.CIQ($B424, "IQ_NET_WORKING_CAP",$D424,,,,  "USD")</f>
        <v>-12314</v>
      </c>
      <c r="AE424">
        <f>_xll.ciqfunctions.udf.CIQ($B424, "IQ_CAPEX",$D424,,,,  "USD")</f>
        <v>-1699</v>
      </c>
      <c r="AF424" s="1" t="str">
        <f>_xll.ciqfunctions.udf.CIQ($B424, "IQ_CEO_NAME", $D424,,,,  "USD")</f>
        <v>Farley, James</v>
      </c>
      <c r="AG424">
        <f>_xll.ciqfunctions.udf.CIQ($B424, "IQ_INC_TAX",$D424,,,,  "USD")</f>
        <v>153</v>
      </c>
      <c r="AH424">
        <f>_xll.ciqfunctions.udf.CIQ($B424, "IQ_EFFECT_TAX_RATE",$D424,,,,  "USD")</f>
        <v>19.342600000000001</v>
      </c>
    </row>
    <row r="425" spans="1:34" x14ac:dyDescent="0.25">
      <c r="A425" t="str">
        <f>_xll.ciqfunctions.udf.CIQ(B425,"IQ_COMPANY_NAME",A$1)</f>
        <v>Ford Motor Company</v>
      </c>
      <c r="B425" s="3" t="s">
        <v>8</v>
      </c>
      <c r="C425" s="1" t="str">
        <f>_xll.ciqfunctions.udf.CIQ($B425, "IQ_INDUSTRY",$D425,,,, "USD")</f>
        <v>Automobiles</v>
      </c>
      <c r="D425" s="2" t="str">
        <f t="shared" si="5"/>
        <v>CQ12022</v>
      </c>
      <c r="E425" s="1">
        <f>_xll.ciqfunctions.udf.CIQ($B425, "IQ_TOTAL_REV", $D425,,,, "USD")</f>
        <v>34476</v>
      </c>
      <c r="F425" s="1">
        <f>_xll.ciqfunctions.udf.CIQ($B425, "IQ_NI",$D425,,,,  "USD")</f>
        <v>-3110</v>
      </c>
      <c r="G425" s="1">
        <f>_xll.ciqfunctions.udf.CIQ($B425, "IQ_CASH_EQUIV", $D425,,,,  "USD")</f>
        <v>10434</v>
      </c>
      <c r="H425" s="1">
        <f>_xll.ciqfunctions.udf.CIQ($B425, "IQ_CASH_ST_INVEST", $D425,,,,  "USD")</f>
        <v>28613</v>
      </c>
      <c r="I425" s="1">
        <f>_xll.ciqfunctions.udf.CIQ($B425, "IQ_TOTAL_CA", $D425,,,,  "USD")</f>
        <v>106142</v>
      </c>
      <c r="J425" s="1">
        <f>_xll.ciqfunctions.udf.CIQ($B425, "IQ_TOTAL_ASSETS",$D425,,,,  "USD")</f>
        <v>252986</v>
      </c>
      <c r="K425" s="1">
        <f>_xll.ciqfunctions.udf.CIQ($B425, "IQ_TOTAL_CL", $D425,,,,  "USD")</f>
        <v>90352</v>
      </c>
      <c r="L425" s="1">
        <f>_xll.ciqfunctions.udf.CIQ($B425, "IQ_TOTAL_LIAB", $D425,,,,  "USD")</f>
        <v>207902</v>
      </c>
      <c r="M425" s="1">
        <f>_xll.ciqfunctions.udf.CIQ($B425, "IQ_PREF_EQUITY",$D425,,,,  "USD")</f>
        <v>0</v>
      </c>
      <c r="N425" s="1">
        <f>_xll.ciqfunctions.udf.CIQ($B425, "IQ_TOTAL_COMMON_EQUITY",$D425,,,,  "USD")</f>
        <v>44985</v>
      </c>
      <c r="O425" s="1">
        <f>_xll.ciqfunctions.udf.CIQ($B425, "IQ_APIC", $D425,,,,  "USD")</f>
        <v>22550</v>
      </c>
      <c r="P425" s="1">
        <f>_xll.ciqfunctions.udf.CIQ($B425, "IQ_TOTAL_ASSETS", $D425,,,,  "USD")</f>
        <v>252986</v>
      </c>
      <c r="Q425" s="1">
        <f>_xll.ciqfunctions.udf.CIQ($B425, "IQ_RE", $D425,,,,  "USD")</f>
        <v>32251</v>
      </c>
      <c r="R425" s="1">
        <f>_xll.ciqfunctions.udf.CIQ($B425, "IQ_TOTAL_EQUITY", $D425,,,,  "USD")</f>
        <v>45084</v>
      </c>
      <c r="S425" s="1">
        <f>_xll.ciqfunctions.udf.CIQ($B425, "IQ_TOTAL_OUTSTANDING_FILING_DATE", $D425,,,,  "USD")</f>
        <v>4019.7653599999999</v>
      </c>
      <c r="T425" s="1">
        <f>_xll.ciqfunctions.udf.CIQ($B425, "IQ_TOTAL_DEBT", $D425,,,,  "USD")</f>
        <v>135601</v>
      </c>
      <c r="U425" s="1">
        <f>_xll.ciqfunctions.udf.CIQ($B425, "IQ_PREF_DIV_OTHER",$D425,,,,  "USD")</f>
        <v>0</v>
      </c>
      <c r="V425" s="1">
        <f>_xll.ciqfunctions.udf.CIQ($B425, "IQ_COGS",$D425,,,,  "USD")</f>
        <v>29036</v>
      </c>
      <c r="W425" s="1">
        <f>_xll.ciqfunctions.udf.CIQ($B425, "IQ_AP",$D425,,,,  "USD")</f>
        <v>22251</v>
      </c>
      <c r="X425" s="1">
        <f>_xll.ciqfunctions.udf.CIQ($B425, "IQ_AR", $D425,,,,  "USD")</f>
        <v>3559</v>
      </c>
      <c r="Y425" s="1">
        <f>_xll.ciqfunctions.udf.CIQ($B425, "IQ_INVENTORY", $D425,,,,  "USD")</f>
        <v>14647</v>
      </c>
      <c r="Z425">
        <f>_xll.ciqfunctions.udf.CIQ($B425, "IQ_SGA", $D425,,,,  "USD")</f>
        <v>2281</v>
      </c>
      <c r="AA425">
        <f>_xll.ciqfunctions.udf.CIQ($B425, "IQ_TOTAL_REV_1YR_ANN_GROWTH", $D425,,,,  "USD")</f>
        <v>-4.8361000000000001</v>
      </c>
      <c r="AB425">
        <f>_xll.ciqfunctions.udf.CIQ($B425, "IQ_DA", $D425,,,,  "USD")</f>
        <v>0</v>
      </c>
      <c r="AC425">
        <f>_xll.ciqfunctions.udf.CIQ($B425, "IQ_NET_INTEREST_EXP",$D425,,,,  "USD")</f>
        <v>-242</v>
      </c>
      <c r="AD425">
        <f>_xll.ciqfunctions.udf.CIQ($B425, "IQ_NET_WORKING_CAP",$D425,,,,  "USD")</f>
        <v>-9896</v>
      </c>
      <c r="AE425">
        <f>_xll.ciqfunctions.udf.CIQ($B425, "IQ_CAPEX",$D425,,,,  "USD")</f>
        <v>-1370</v>
      </c>
      <c r="AF425" s="1" t="str">
        <f>_xll.ciqfunctions.udf.CIQ($B425, "IQ_CEO_NAME", $D425,,,,  "USD")</f>
        <v>Farley, James</v>
      </c>
      <c r="AG425">
        <f>_xll.ciqfunctions.udf.CIQ($B425, "IQ_INC_TAX",$D425,,,,  "USD")</f>
        <v>-729</v>
      </c>
      <c r="AH425" t="str">
        <f>_xll.ciqfunctions.udf.CIQ($B425, "IQ_EFFECT_TAX_RATE",$D425,,,,  "USD")</f>
        <v>NM</v>
      </c>
    </row>
    <row r="426" spans="1:34" x14ac:dyDescent="0.25">
      <c r="A426" t="str">
        <f>_xll.ciqfunctions.udf.CIQ(B426,"IQ_COMPANY_NAME",A$1)</f>
        <v>Ford Motor Company</v>
      </c>
      <c r="B426" s="3" t="s">
        <v>8</v>
      </c>
      <c r="C426" s="1" t="str">
        <f>_xll.ciqfunctions.udf.CIQ($B426, "IQ_INDUSTRY",$D426,,,, "USD")</f>
        <v>Automobiles</v>
      </c>
      <c r="D426" s="2" t="str">
        <f t="shared" si="5"/>
        <v>CQ42021</v>
      </c>
      <c r="E426" s="1">
        <f>_xll.ciqfunctions.udf.CIQ($B426, "IQ_TOTAL_REV", $D426,,,, "USD")</f>
        <v>37678</v>
      </c>
      <c r="F426" s="1">
        <f>_xll.ciqfunctions.udf.CIQ($B426, "IQ_NI",$D426,,,,  "USD")</f>
        <v>12282</v>
      </c>
      <c r="G426" s="1">
        <f>_xll.ciqfunctions.udf.CIQ($B426, "IQ_CASH_EQUIV", $D426,,,,  "USD")</f>
        <v>9577</v>
      </c>
      <c r="H426" s="1">
        <f>_xll.ciqfunctions.udf.CIQ($B426, "IQ_CASH_ST_INVEST", $D426,,,,  "USD")</f>
        <v>36457</v>
      </c>
      <c r="I426" s="1">
        <f>_xll.ciqfunctions.udf.CIQ($B426, "IQ_TOTAL_CA", $D426,,,,  "USD")</f>
        <v>108996</v>
      </c>
      <c r="J426" s="1">
        <f>_xll.ciqfunctions.udf.CIQ($B426, "IQ_TOTAL_ASSETS",$D426,,,,  "USD")</f>
        <v>257035</v>
      </c>
      <c r="K426" s="1">
        <f>_xll.ciqfunctions.udf.CIQ($B426, "IQ_TOTAL_CL", $D426,,,,  "USD")</f>
        <v>90727</v>
      </c>
      <c r="L426" s="1">
        <f>_xll.ciqfunctions.udf.CIQ($B426, "IQ_TOTAL_LIAB", $D426,,,,  "USD")</f>
        <v>208413</v>
      </c>
      <c r="M426" s="1">
        <f>_xll.ciqfunctions.udf.CIQ($B426, "IQ_PREF_EQUITY",$D426,,,,  "USD")</f>
        <v>0</v>
      </c>
      <c r="N426" s="1">
        <f>_xll.ciqfunctions.udf.CIQ($B426, "IQ_TOTAL_COMMON_EQUITY",$D426,,,,  "USD")</f>
        <v>48519</v>
      </c>
      <c r="O426" s="1">
        <f>_xll.ciqfunctions.udf.CIQ($B426, "IQ_APIC", $D426,,,,  "USD")</f>
        <v>22611</v>
      </c>
      <c r="P426" s="1">
        <f>_xll.ciqfunctions.udf.CIQ($B426, "IQ_TOTAL_ASSETS", $D426,,,,  "USD")</f>
        <v>257035</v>
      </c>
      <c r="Q426" s="1">
        <f>_xll.ciqfunctions.udf.CIQ($B426, "IQ_RE", $D426,,,,  "USD")</f>
        <v>35769</v>
      </c>
      <c r="R426" s="1">
        <f>_xll.ciqfunctions.udf.CIQ($B426, "IQ_TOTAL_EQUITY", $D426,,,,  "USD")</f>
        <v>48622</v>
      </c>
      <c r="S426" s="1">
        <f>_xll.ciqfunctions.udf.CIQ($B426, "IQ_TOTAL_OUTSTANDING_FILING_DATE", $D426,,,,  "USD")</f>
        <v>4004.24755</v>
      </c>
      <c r="T426" s="1">
        <f>_xll.ciqfunctions.udf.CIQ($B426, "IQ_TOTAL_DEBT", $D426,,,,  "USD")</f>
        <v>139485</v>
      </c>
      <c r="U426" s="1">
        <f>_xll.ciqfunctions.udf.CIQ($B426, "IQ_PREF_DIV_OTHER",$D426,,,,  "USD")</f>
        <v>0</v>
      </c>
      <c r="V426" s="1">
        <f>_xll.ciqfunctions.udf.CIQ($B426, "IQ_COGS",$D426,,,,  "USD")</f>
        <v>32393</v>
      </c>
      <c r="W426" s="1">
        <f>_xll.ciqfunctions.udf.CIQ($B426, "IQ_AP",$D426,,,,  "USD")</f>
        <v>22349</v>
      </c>
      <c r="X426" s="1">
        <f>_xll.ciqfunctions.udf.CIQ($B426, "IQ_AR", $D426,,,,  "USD")</f>
        <v>11370</v>
      </c>
      <c r="Y426" s="1">
        <f>_xll.ciqfunctions.udf.CIQ($B426, "IQ_INVENTORY", $D426,,,,  "USD")</f>
        <v>12065</v>
      </c>
      <c r="Z426">
        <f>_xll.ciqfunctions.udf.CIQ($B426, "IQ_SGA", $D426,,,,  "USD")</f>
        <v>-471</v>
      </c>
      <c r="AA426">
        <f>_xll.ciqfunctions.udf.CIQ($B426, "IQ_TOTAL_REV_1YR_ANN_GROWTH", $D426,,,,  "USD")</f>
        <v>4.8007999999999997</v>
      </c>
      <c r="AB426">
        <f>_xll.ciqfunctions.udf.CIQ($B426, "IQ_DA", $D426,,,,  "USD")</f>
        <v>0</v>
      </c>
      <c r="AC426">
        <f>_xll.ciqfunctions.udf.CIQ($B426, "IQ_NET_INTEREST_EXP",$D426,,,,  "USD")</f>
        <v>-373</v>
      </c>
      <c r="AD426">
        <f>_xll.ciqfunctions.udf.CIQ($B426, "IQ_NET_WORKING_CAP",$D426,,,,  "USD")</f>
        <v>-14668</v>
      </c>
      <c r="AE426">
        <f>_xll.ciqfunctions.udf.CIQ($B426, "IQ_CAPEX",$D426,,,,  "USD")</f>
        <v>-1772</v>
      </c>
      <c r="AF426" s="1" t="str">
        <f>_xll.ciqfunctions.udf.CIQ($B426, "IQ_CEO_NAME", $D426,,,,  "USD")</f>
        <v>Farley, James</v>
      </c>
      <c r="AG426">
        <f>_xll.ciqfunctions.udf.CIQ($B426, "IQ_INC_TAX",$D426,,,,  "USD")</f>
        <v>-1055</v>
      </c>
      <c r="AH426" t="str">
        <f>_xll.ciqfunctions.udf.CIQ($B426, "IQ_EFFECT_TAX_RATE",$D426,,,,  "USD")</f>
        <v>NM</v>
      </c>
    </row>
    <row r="427" spans="1:34" x14ac:dyDescent="0.25">
      <c r="A427" t="str">
        <f>_xll.ciqfunctions.udf.CIQ(B427,"IQ_COMPANY_NAME",A$1)</f>
        <v>Ford Motor Company</v>
      </c>
      <c r="B427" s="3" t="s">
        <v>8</v>
      </c>
      <c r="C427" s="1" t="str">
        <f>_xll.ciqfunctions.udf.CIQ($B427, "IQ_INDUSTRY",$D427,,,, "USD")</f>
        <v>Automobiles</v>
      </c>
      <c r="D427" s="2" t="str">
        <f t="shared" si="5"/>
        <v>CQ32021</v>
      </c>
      <c r="E427" s="1">
        <f>_xll.ciqfunctions.udf.CIQ($B427, "IQ_TOTAL_REV", $D427,,,, "USD")</f>
        <v>35683</v>
      </c>
      <c r="F427" s="1">
        <f>_xll.ciqfunctions.udf.CIQ($B427, "IQ_NI",$D427,,,,  "USD")</f>
        <v>1832</v>
      </c>
      <c r="G427" s="1">
        <f>_xll.ciqfunctions.udf.CIQ($B427, "IQ_CASH_EQUIV", $D427,,,,  "USD")</f>
        <v>14466</v>
      </c>
      <c r="H427" s="1">
        <f>_xll.ciqfunctions.udf.CIQ($B427, "IQ_CASH_ST_INVEST", $D427,,,,  "USD")</f>
        <v>31417</v>
      </c>
      <c r="I427" s="1">
        <f>_xll.ciqfunctions.udf.CIQ($B427, "IQ_TOTAL_CA", $D427,,,,  "USD")</f>
        <v>106968</v>
      </c>
      <c r="J427" s="1">
        <f>_xll.ciqfunctions.udf.CIQ($B427, "IQ_TOTAL_ASSETS",$D427,,,,  "USD")</f>
        <v>252677</v>
      </c>
      <c r="K427" s="1">
        <f>_xll.ciqfunctions.udf.CIQ($B427, "IQ_TOTAL_CL", $D427,,,,  "USD")</f>
        <v>89033</v>
      </c>
      <c r="L427" s="1">
        <f>_xll.ciqfunctions.udf.CIQ($B427, "IQ_TOTAL_LIAB", $D427,,,,  "USD")</f>
        <v>215973</v>
      </c>
      <c r="M427" s="1">
        <f>_xll.ciqfunctions.udf.CIQ($B427, "IQ_PREF_EQUITY",$D427,,,,  "USD")</f>
        <v>0</v>
      </c>
      <c r="N427" s="1">
        <f>_xll.ciqfunctions.udf.CIQ($B427, "IQ_TOTAL_COMMON_EQUITY",$D427,,,,  "USD")</f>
        <v>36593</v>
      </c>
      <c r="O427" s="1">
        <f>_xll.ciqfunctions.udf.CIQ($B427, "IQ_APIC", $D427,,,,  "USD")</f>
        <v>22477</v>
      </c>
      <c r="P427" s="1">
        <f>_xll.ciqfunctions.udf.CIQ($B427, "IQ_TOTAL_ASSETS", $D427,,,,  "USD")</f>
        <v>252677</v>
      </c>
      <c r="Q427" s="1">
        <f>_xll.ciqfunctions.udf.CIQ($B427, "IQ_RE", $D427,,,,  "USD")</f>
        <v>23894</v>
      </c>
      <c r="R427" s="1">
        <f>_xll.ciqfunctions.udf.CIQ($B427, "IQ_TOTAL_EQUITY", $D427,,,,  "USD")</f>
        <v>36704</v>
      </c>
      <c r="S427" s="1">
        <f>_xll.ciqfunctions.udf.CIQ($B427, "IQ_TOTAL_OUTSTANDING_FILING_DATE", $D427,,,,  "USD")</f>
        <v>3996.2415000000001</v>
      </c>
      <c r="T427" s="1">
        <f>_xll.ciqfunctions.udf.CIQ($B427, "IQ_TOTAL_DEBT", $D427,,,,  "USD")</f>
        <v>145873</v>
      </c>
      <c r="U427" s="1">
        <f>_xll.ciqfunctions.udf.CIQ($B427, "IQ_PREF_DIV_OTHER",$D427,,,,  "USD")</f>
        <v>0</v>
      </c>
      <c r="V427" s="1">
        <f>_xll.ciqfunctions.udf.CIQ($B427, "IQ_COGS",$D427,,,,  "USD")</f>
        <v>30057</v>
      </c>
      <c r="W427" s="1">
        <f>_xll.ciqfunctions.udf.CIQ($B427, "IQ_AP",$D427,,,,  "USD")</f>
        <v>21851</v>
      </c>
      <c r="X427" s="1">
        <f>_xll.ciqfunctions.udf.CIQ($B427, "IQ_AR", $D427,,,,  "USD")</f>
        <v>4040</v>
      </c>
      <c r="Y427" s="1">
        <f>_xll.ciqfunctions.udf.CIQ($B427, "IQ_INVENTORY", $D427,,,,  "USD")</f>
        <v>13508</v>
      </c>
      <c r="Z427">
        <f>_xll.ciqfunctions.udf.CIQ($B427, "IQ_SGA", $D427,,,,  "USD")</f>
        <v>2324</v>
      </c>
      <c r="AA427">
        <f>_xll.ciqfunctions.udf.CIQ($B427, "IQ_TOTAL_REV_1YR_ANN_GROWTH", $D427,,,,  "USD")</f>
        <v>-4.8479000000000001</v>
      </c>
      <c r="AB427">
        <f>_xll.ciqfunctions.udf.CIQ($B427, "IQ_DA", $D427,,,,  "USD")</f>
        <v>0</v>
      </c>
      <c r="AC427">
        <f>_xll.ciqfunctions.udf.CIQ($B427, "IQ_NET_INTEREST_EXP",$D427,,,,  "USD")</f>
        <v>-376</v>
      </c>
      <c r="AD427">
        <f>_xll.ciqfunctions.udf.CIQ($B427, "IQ_NET_WORKING_CAP",$D427,,,,  "USD")</f>
        <v>-11298</v>
      </c>
      <c r="AE427">
        <f>_xll.ciqfunctions.udf.CIQ($B427, "IQ_CAPEX",$D427,,,,  "USD")</f>
        <v>-1574</v>
      </c>
      <c r="AF427" s="1" t="str">
        <f>_xll.ciqfunctions.udf.CIQ($B427, "IQ_CEO_NAME", $D427,,,,  "USD")</f>
        <v>Farley, James</v>
      </c>
      <c r="AG427">
        <f>_xll.ciqfunctions.udf.CIQ($B427, "IQ_INC_TAX",$D427,,,,  "USD")</f>
        <v>63</v>
      </c>
      <c r="AH427">
        <f>_xll.ciqfunctions.udf.CIQ($B427, "IQ_EFFECT_TAX_RATE",$D427,,,,  "USD")</f>
        <v>3.3420999999999998</v>
      </c>
    </row>
    <row r="428" spans="1:34" x14ac:dyDescent="0.25">
      <c r="A428" t="str">
        <f>_xll.ciqfunctions.udf.CIQ(B428,"IQ_COMPANY_NAME",A$1)</f>
        <v>Ford Motor Company</v>
      </c>
      <c r="B428" s="3" t="s">
        <v>8</v>
      </c>
      <c r="C428" s="1" t="str">
        <f>_xll.ciqfunctions.udf.CIQ($B428, "IQ_INDUSTRY",$D428,,,, "USD")</f>
        <v>Automobiles</v>
      </c>
      <c r="D428" s="2" t="str">
        <f t="shared" si="5"/>
        <v>CQ22021</v>
      </c>
      <c r="E428" s="1">
        <f>_xll.ciqfunctions.udf.CIQ($B428, "IQ_TOTAL_REV", $D428,,,, "USD")</f>
        <v>26752</v>
      </c>
      <c r="F428" s="1">
        <f>_xll.ciqfunctions.udf.CIQ($B428, "IQ_NI",$D428,,,,  "USD")</f>
        <v>561</v>
      </c>
      <c r="G428" s="1">
        <f>_xll.ciqfunctions.udf.CIQ($B428, "IQ_CASH_EQUIV", $D428,,,,  "USD")</f>
        <v>9017</v>
      </c>
      <c r="H428" s="1">
        <f>_xll.ciqfunctions.udf.CIQ($B428, "IQ_CASH_ST_INVEST", $D428,,,,  "USD")</f>
        <v>25043</v>
      </c>
      <c r="I428" s="1">
        <f>_xll.ciqfunctions.udf.CIQ($B428, "IQ_TOTAL_CA", $D428,,,,  "USD")</f>
        <v>101275</v>
      </c>
      <c r="J428" s="1">
        <f>_xll.ciqfunctions.udf.CIQ($B428, "IQ_TOTAL_ASSETS",$D428,,,,  "USD")</f>
        <v>248532</v>
      </c>
      <c r="K428" s="1">
        <f>_xll.ciqfunctions.udf.CIQ($B428, "IQ_TOTAL_CL", $D428,,,,  "USD")</f>
        <v>83474</v>
      </c>
      <c r="L428" s="1">
        <f>_xll.ciqfunctions.udf.CIQ($B428, "IQ_TOTAL_LIAB", $D428,,,,  "USD")</f>
        <v>213748</v>
      </c>
      <c r="M428" s="1">
        <f>_xll.ciqfunctions.udf.CIQ($B428, "IQ_PREF_EQUITY",$D428,,,,  "USD")</f>
        <v>0</v>
      </c>
      <c r="N428" s="1">
        <f>_xll.ciqfunctions.udf.CIQ($B428, "IQ_TOTAL_COMMON_EQUITY",$D428,,,,  "USD")</f>
        <v>34664</v>
      </c>
      <c r="O428" s="1">
        <f>_xll.ciqfunctions.udf.CIQ($B428, "IQ_APIC", $D428,,,,  "USD")</f>
        <v>22408</v>
      </c>
      <c r="P428" s="1">
        <f>_xll.ciqfunctions.udf.CIQ($B428, "IQ_TOTAL_ASSETS", $D428,,,,  "USD")</f>
        <v>248532</v>
      </c>
      <c r="Q428" s="1">
        <f>_xll.ciqfunctions.udf.CIQ($B428, "IQ_RE", $D428,,,,  "USD")</f>
        <v>22062</v>
      </c>
      <c r="R428" s="1">
        <f>_xll.ciqfunctions.udf.CIQ($B428, "IQ_TOTAL_EQUITY", $D428,,,,  "USD")</f>
        <v>34784</v>
      </c>
      <c r="S428" s="1">
        <f>_xll.ciqfunctions.udf.CIQ($B428, "IQ_TOTAL_OUTSTANDING_FILING_DATE", $D428,,,,  "USD")</f>
        <v>3994.7643899999998</v>
      </c>
      <c r="T428" s="1">
        <f>_xll.ciqfunctions.udf.CIQ($B428, "IQ_TOTAL_DEBT", $D428,,,,  "USD")</f>
        <v>148226</v>
      </c>
      <c r="U428" s="1">
        <f>_xll.ciqfunctions.udf.CIQ($B428, "IQ_PREF_DIV_OTHER",$D428,,,,  "USD")</f>
        <v>0</v>
      </c>
      <c r="V428" s="1">
        <f>_xll.ciqfunctions.udf.CIQ($B428, "IQ_COGS",$D428,,,,  "USD")</f>
        <v>22904</v>
      </c>
      <c r="W428" s="1">
        <f>_xll.ciqfunctions.udf.CIQ($B428, "IQ_AP",$D428,,,,  "USD")</f>
        <v>17579</v>
      </c>
      <c r="X428" s="1">
        <f>_xll.ciqfunctions.udf.CIQ($B428, "IQ_AR", $D428,,,,  "USD")</f>
        <v>4034</v>
      </c>
      <c r="Y428" s="1">
        <f>_xll.ciqfunctions.udf.CIQ($B428, "IQ_INVENTORY", $D428,,,,  "USD")</f>
        <v>13593</v>
      </c>
      <c r="Z428">
        <f>_xll.ciqfunctions.udf.CIQ($B428, "IQ_SGA", $D428,,,,  "USD")</f>
        <v>2362</v>
      </c>
      <c r="AA428">
        <f>_xll.ciqfunctions.udf.CIQ($B428, "IQ_TOTAL_REV_1YR_ANN_GROWTH", $D428,,,,  "USD")</f>
        <v>38.103299999999997</v>
      </c>
      <c r="AB428">
        <f>_xll.ciqfunctions.udf.CIQ($B428, "IQ_DA", $D428,,,,  "USD")</f>
        <v>0</v>
      </c>
      <c r="AC428">
        <f>_xll.ciqfunctions.udf.CIQ($B428, "IQ_NET_INTEREST_EXP",$D428,,,,  "USD")</f>
        <v>-389</v>
      </c>
      <c r="AD428">
        <f>_xll.ciqfunctions.udf.CIQ($B428, "IQ_NET_WORKING_CAP",$D428,,,,  "USD")</f>
        <v>-4766</v>
      </c>
      <c r="AE428">
        <f>_xll.ciqfunctions.udf.CIQ($B428, "IQ_CAPEX",$D428,,,,  "USD")</f>
        <v>-1513</v>
      </c>
      <c r="AF428" s="1" t="str">
        <f>_xll.ciqfunctions.udf.CIQ($B428, "IQ_CEO_NAME", $D428,,,,  "USD")</f>
        <v>Farley, James</v>
      </c>
      <c r="AG428">
        <f>_xll.ciqfunctions.udf.CIQ($B428, "IQ_INC_TAX",$D428,,,,  "USD")</f>
        <v>182</v>
      </c>
      <c r="AH428">
        <f>_xll.ciqfunctions.udf.CIQ($B428, "IQ_EFFECT_TAX_RATE",$D428,,,,  "USD")</f>
        <v>24.761900000000001</v>
      </c>
    </row>
    <row r="429" spans="1:34" x14ac:dyDescent="0.25">
      <c r="A429" t="str">
        <f>_xll.ciqfunctions.udf.CIQ(B429,"IQ_COMPANY_NAME",A$1)</f>
        <v>Ford Motor Company</v>
      </c>
      <c r="B429" s="3" t="s">
        <v>8</v>
      </c>
      <c r="C429" s="1" t="str">
        <f>_xll.ciqfunctions.udf.CIQ($B429, "IQ_INDUSTRY",$D429,,,, "USD")</f>
        <v>Automobiles</v>
      </c>
      <c r="D429" s="2" t="str">
        <f t="shared" si="5"/>
        <v>CQ12021</v>
      </c>
      <c r="E429" s="1">
        <f>_xll.ciqfunctions.udf.CIQ($B429, "IQ_TOTAL_REV", $D429,,,, "USD")</f>
        <v>36228</v>
      </c>
      <c r="F429" s="1">
        <f>_xll.ciqfunctions.udf.CIQ($B429, "IQ_NI",$D429,,,,  "USD")</f>
        <v>3262</v>
      </c>
      <c r="G429" s="1">
        <f>_xll.ciqfunctions.udf.CIQ($B429, "IQ_CASH_EQUIV", $D429,,,,  "USD")</f>
        <v>10957</v>
      </c>
      <c r="H429" s="1">
        <f>_xll.ciqfunctions.udf.CIQ($B429, "IQ_CASH_ST_INVEST", $D429,,,,  "USD")</f>
        <v>31290</v>
      </c>
      <c r="I429" s="1">
        <f>_xll.ciqfunctions.udf.CIQ($B429, "IQ_TOTAL_CA", $D429,,,,  "USD")</f>
        <v>113932</v>
      </c>
      <c r="J429" s="1">
        <f>_xll.ciqfunctions.udf.CIQ($B429, "IQ_TOTAL_ASSETS",$D429,,,,  "USD")</f>
        <v>260819</v>
      </c>
      <c r="K429" s="1">
        <f>_xll.ciqfunctions.udf.CIQ($B429, "IQ_TOTAL_CL", $D429,,,,  "USD")</f>
        <v>94249</v>
      </c>
      <c r="L429" s="1">
        <f>_xll.ciqfunctions.udf.CIQ($B429, "IQ_TOTAL_LIAB", $D429,,,,  "USD")</f>
        <v>226845</v>
      </c>
      <c r="M429" s="1">
        <f>_xll.ciqfunctions.udf.CIQ($B429, "IQ_PREF_EQUITY",$D429,,,,  "USD")</f>
        <v>0</v>
      </c>
      <c r="N429" s="1">
        <f>_xll.ciqfunctions.udf.CIQ($B429, "IQ_TOTAL_COMMON_EQUITY",$D429,,,,  "USD")</f>
        <v>33828</v>
      </c>
      <c r="O429" s="1">
        <f>_xll.ciqfunctions.udf.CIQ($B429, "IQ_APIC", $D429,,,,  "USD")</f>
        <v>22240</v>
      </c>
      <c r="P429" s="1">
        <f>_xll.ciqfunctions.udf.CIQ($B429, "IQ_TOTAL_ASSETS", $D429,,,,  "USD")</f>
        <v>260819</v>
      </c>
      <c r="Q429" s="1">
        <f>_xll.ciqfunctions.udf.CIQ($B429, "IQ_RE", $D429,,,,  "USD")</f>
        <v>21502</v>
      </c>
      <c r="R429" s="1">
        <f>_xll.ciqfunctions.udf.CIQ($B429, "IQ_TOTAL_EQUITY", $D429,,,,  "USD")</f>
        <v>33974</v>
      </c>
      <c r="S429" s="1">
        <f>_xll.ciqfunctions.udf.CIQ($B429, "IQ_TOTAL_OUTSTANDING_FILING_DATE", $D429,,,,  "USD")</f>
        <v>3991.64446</v>
      </c>
      <c r="T429" s="1">
        <f>_xll.ciqfunctions.udf.CIQ($B429, "IQ_TOTAL_DEBT", $D429,,,,  "USD")</f>
        <v>153966</v>
      </c>
      <c r="U429" s="1">
        <f>_xll.ciqfunctions.udf.CIQ($B429, "IQ_PREF_DIV_OTHER",$D429,,,,  "USD")</f>
        <v>0</v>
      </c>
      <c r="V429" s="1">
        <f>_xll.ciqfunctions.udf.CIQ($B429, "IQ_COGS",$D429,,,,  "USD")</f>
        <v>29297</v>
      </c>
      <c r="W429" s="1">
        <f>_xll.ciqfunctions.udf.CIQ($B429, "IQ_AP",$D429,,,,  "USD")</f>
        <v>22365</v>
      </c>
      <c r="X429" s="1">
        <f>_xll.ciqfunctions.udf.CIQ($B429, "IQ_AR", $D429,,,,  "USD")</f>
        <v>3973</v>
      </c>
      <c r="Y429" s="1">
        <f>_xll.ciqfunctions.udf.CIQ($B429, "IQ_INVENTORY", $D429,,,,  "USD")</f>
        <v>12742</v>
      </c>
      <c r="Z429">
        <f>_xll.ciqfunctions.udf.CIQ($B429, "IQ_SGA", $D429,,,,  "USD")</f>
        <v>2231</v>
      </c>
      <c r="AA429">
        <f>_xll.ciqfunctions.udf.CIQ($B429, "IQ_TOTAL_REV_1YR_ANN_GROWTH", $D429,,,,  "USD")</f>
        <v>5.5594000000000001</v>
      </c>
      <c r="AB429">
        <f>_xll.ciqfunctions.udf.CIQ($B429, "IQ_DA", $D429,,,,  "USD")</f>
        <v>0</v>
      </c>
      <c r="AC429">
        <f>_xll.ciqfunctions.udf.CIQ($B429, "IQ_NET_INTEREST_EXP",$D429,,,,  "USD")</f>
        <v>-404</v>
      </c>
      <c r="AD429">
        <f>_xll.ciqfunctions.udf.CIQ($B429, "IQ_NET_WORKING_CAP",$D429,,,,  "USD")</f>
        <v>-10217</v>
      </c>
      <c r="AE429">
        <f>_xll.ciqfunctions.udf.CIQ($B429, "IQ_CAPEX",$D429,,,,  "USD")</f>
        <v>-1368</v>
      </c>
      <c r="AF429" s="1" t="str">
        <f>_xll.ciqfunctions.udf.CIQ($B429, "IQ_CEO_NAME", $D429,,,,  "USD")</f>
        <v>Farley, James</v>
      </c>
      <c r="AG429">
        <f>_xll.ciqfunctions.udf.CIQ($B429, "IQ_INC_TAX",$D429,,,,  "USD")</f>
        <v>680</v>
      </c>
      <c r="AH429">
        <f>_xll.ciqfunctions.udf.CIQ($B429, "IQ_EFFECT_TAX_RATE",$D429,,,,  "USD")</f>
        <v>17.2501</v>
      </c>
    </row>
    <row r="430" spans="1:34" x14ac:dyDescent="0.25">
      <c r="A430" t="str">
        <f>_xll.ciqfunctions.udf.CIQ(B430,"IQ_COMPANY_NAME",A$1)</f>
        <v>Ford Motor Company</v>
      </c>
      <c r="B430" s="3" t="s">
        <v>8</v>
      </c>
      <c r="C430" s="1" t="str">
        <f>_xll.ciqfunctions.udf.CIQ($B430, "IQ_INDUSTRY",$D430,,,, "USD")</f>
        <v>Automobiles</v>
      </c>
      <c r="D430" s="2" t="str">
        <f t="shared" si="5"/>
        <v>CQ42020</v>
      </c>
      <c r="E430" s="1">
        <f>_xll.ciqfunctions.udf.CIQ($B430, "IQ_TOTAL_REV", $D430,,,, "USD")</f>
        <v>35952</v>
      </c>
      <c r="F430" s="1">
        <f>_xll.ciqfunctions.udf.CIQ($B430, "IQ_NI",$D430,,,,  "USD")</f>
        <v>-2788</v>
      </c>
      <c r="G430" s="1">
        <f>_xll.ciqfunctions.udf.CIQ($B430, "IQ_CASH_EQUIV", $D430,,,,  "USD")</f>
        <v>10894</v>
      </c>
      <c r="H430" s="1">
        <f>_xll.ciqfunctions.udf.CIQ($B430, "IQ_CASH_ST_INVEST", $D430,,,,  "USD")</f>
        <v>30752</v>
      </c>
      <c r="I430" s="1">
        <f>_xll.ciqfunctions.udf.CIQ($B430, "IQ_TOTAL_CA", $D430,,,,  "USD")</f>
        <v>116744</v>
      </c>
      <c r="J430" s="1">
        <f>_xll.ciqfunctions.udf.CIQ($B430, "IQ_TOTAL_ASSETS",$D430,,,,  "USD")</f>
        <v>267261</v>
      </c>
      <c r="K430" s="1">
        <f>_xll.ciqfunctions.udf.CIQ($B430, "IQ_TOTAL_CL", $D430,,,,  "USD")</f>
        <v>97192</v>
      </c>
      <c r="L430" s="1">
        <f>_xll.ciqfunctions.udf.CIQ($B430, "IQ_TOTAL_LIAB", $D430,,,,  "USD")</f>
        <v>236450</v>
      </c>
      <c r="M430" s="1">
        <f>_xll.ciqfunctions.udf.CIQ($B430, "IQ_PREF_EQUITY",$D430,,,,  "USD")</f>
        <v>0</v>
      </c>
      <c r="N430" s="1">
        <f>_xll.ciqfunctions.udf.CIQ($B430, "IQ_TOTAL_COMMON_EQUITY",$D430,,,,  "USD")</f>
        <v>30690</v>
      </c>
      <c r="O430" s="1">
        <f>_xll.ciqfunctions.udf.CIQ($B430, "IQ_APIC", $D430,,,,  "USD")</f>
        <v>22290</v>
      </c>
      <c r="P430" s="1">
        <f>_xll.ciqfunctions.udf.CIQ($B430, "IQ_TOTAL_ASSETS", $D430,,,,  "USD")</f>
        <v>267261</v>
      </c>
      <c r="Q430" s="1">
        <f>_xll.ciqfunctions.udf.CIQ($B430, "IQ_RE", $D430,,,,  "USD")</f>
        <v>18243</v>
      </c>
      <c r="R430" s="1">
        <f>_xll.ciqfunctions.udf.CIQ($B430, "IQ_TOTAL_EQUITY", $D430,,,,  "USD")</f>
        <v>30811</v>
      </c>
      <c r="S430" s="1">
        <f>_xll.ciqfunctions.udf.CIQ($B430, "IQ_TOTAL_OUTSTANDING_FILING_DATE", $D430,,,,  "USD")</f>
        <v>3978.6950200000001</v>
      </c>
      <c r="T430" s="1">
        <f>_xll.ciqfunctions.udf.CIQ($B430, "IQ_TOTAL_DEBT", $D430,,,,  "USD")</f>
        <v>162998</v>
      </c>
      <c r="U430" s="1">
        <f>_xll.ciqfunctions.udf.CIQ($B430, "IQ_PREF_DIV_OTHER",$D430,,,,  "USD")</f>
        <v>0</v>
      </c>
      <c r="V430" s="1">
        <f>_xll.ciqfunctions.udf.CIQ($B430, "IQ_COGS",$D430,,,,  "USD")</f>
        <v>33052</v>
      </c>
      <c r="W430" s="1">
        <f>_xll.ciqfunctions.udf.CIQ($B430, "IQ_AP",$D430,,,,  "USD")</f>
        <v>22204</v>
      </c>
      <c r="X430" s="1">
        <f>_xll.ciqfunctions.udf.CIQ($B430, "IQ_AR", $D430,,,,  "USD")</f>
        <v>9993</v>
      </c>
      <c r="Y430" s="1">
        <f>_xll.ciqfunctions.udf.CIQ($B430, "IQ_INVENTORY", $D430,,,,  "USD")</f>
        <v>10808</v>
      </c>
      <c r="Z430">
        <f>_xll.ciqfunctions.udf.CIQ($B430, "IQ_SGA", $D430,,,,  "USD")</f>
        <v>3461</v>
      </c>
      <c r="AA430">
        <f>_xll.ciqfunctions.udf.CIQ($B430, "IQ_TOTAL_REV_1YR_ANN_GROWTH", $D430,,,,  "USD")</f>
        <v>-9.4750999999999994</v>
      </c>
      <c r="AB430">
        <f>_xll.ciqfunctions.udf.CIQ($B430, "IQ_DA", $D430,,,,  "USD")</f>
        <v>0</v>
      </c>
      <c r="AC430">
        <f>_xll.ciqfunctions.udf.CIQ($B430, "IQ_NET_INTEREST_EXP",$D430,,,,  "USD")</f>
        <v>-477</v>
      </c>
      <c r="AD430">
        <f>_xll.ciqfunctions.udf.CIQ($B430, "IQ_NET_WORKING_CAP",$D430,,,,  "USD")</f>
        <v>-9503</v>
      </c>
      <c r="AE430">
        <f>_xll.ciqfunctions.udf.CIQ($B430, "IQ_CAPEX",$D430,,,,  "USD")</f>
        <v>-1531</v>
      </c>
      <c r="AF430" s="1" t="str">
        <f>_xll.ciqfunctions.udf.CIQ($B430, "IQ_CEO_NAME", $D430,,,,  "USD")</f>
        <v>Farley, James</v>
      </c>
      <c r="AG430">
        <f>_xll.ciqfunctions.udf.CIQ($B430, "IQ_INC_TAX",$D430,,,,  "USD")</f>
        <v>-1019</v>
      </c>
      <c r="AH430" t="str">
        <f>_xll.ciqfunctions.udf.CIQ($B430, "IQ_EFFECT_TAX_RATE",$D430,,,,  "USD")</f>
        <v>NM</v>
      </c>
    </row>
    <row r="431" spans="1:34" x14ac:dyDescent="0.25">
      <c r="A431" t="str">
        <f>_xll.ciqfunctions.udf.CIQ(B431,"IQ_COMPANY_NAME",A$1)</f>
        <v>Ford Motor Company</v>
      </c>
      <c r="B431" s="3" t="s">
        <v>8</v>
      </c>
      <c r="C431" s="1" t="str">
        <f>_xll.ciqfunctions.udf.CIQ($B431, "IQ_INDUSTRY",$D431,,,, "USD")</f>
        <v>Automobiles</v>
      </c>
      <c r="D431" s="2" t="str">
        <f t="shared" si="5"/>
        <v>CQ32020</v>
      </c>
      <c r="E431" s="1">
        <f>_xll.ciqfunctions.udf.CIQ($B431, "IQ_TOTAL_REV", $D431,,,, "USD")</f>
        <v>37501</v>
      </c>
      <c r="F431" s="1">
        <f>_xll.ciqfunctions.udf.CIQ($B431, "IQ_NI",$D431,,,,  "USD")</f>
        <v>2385</v>
      </c>
      <c r="G431" s="1">
        <f>_xll.ciqfunctions.udf.CIQ($B431, "IQ_CASH_EQUIV", $D431,,,,  "USD")</f>
        <v>13185</v>
      </c>
      <c r="H431" s="1">
        <f>_xll.ciqfunctions.udf.CIQ($B431, "IQ_CASH_ST_INVEST", $D431,,,,  "USD")</f>
        <v>29505</v>
      </c>
      <c r="I431" s="1">
        <f>_xll.ciqfunctions.udf.CIQ($B431, "IQ_TOTAL_CA", $D431,,,,  "USD")</f>
        <v>111765</v>
      </c>
      <c r="J431" s="1">
        <f>_xll.ciqfunctions.udf.CIQ($B431, "IQ_TOTAL_ASSETS",$D431,,,,  "USD")</f>
        <v>259943</v>
      </c>
      <c r="K431" s="1">
        <f>_xll.ciqfunctions.udf.CIQ($B431, "IQ_TOTAL_CL", $D431,,,,  "USD")</f>
        <v>93159</v>
      </c>
      <c r="L431" s="1">
        <f>_xll.ciqfunctions.udf.CIQ($B431, "IQ_TOTAL_LIAB", $D431,,,,  "USD")</f>
        <v>226782</v>
      </c>
      <c r="M431" s="1">
        <f>_xll.ciqfunctions.udf.CIQ($B431, "IQ_PREF_EQUITY",$D431,,,,  "USD")</f>
        <v>0</v>
      </c>
      <c r="N431" s="1">
        <f>_xll.ciqfunctions.udf.CIQ($B431, "IQ_TOTAL_COMMON_EQUITY",$D431,,,,  "USD")</f>
        <v>33125</v>
      </c>
      <c r="O431" s="1">
        <f>_xll.ciqfunctions.udf.CIQ($B431, "IQ_APIC", $D431,,,,  "USD")</f>
        <v>22262</v>
      </c>
      <c r="P431" s="1">
        <f>_xll.ciqfunctions.udf.CIQ($B431, "IQ_TOTAL_ASSETS", $D431,,,,  "USD")</f>
        <v>259943</v>
      </c>
      <c r="Q431" s="1">
        <f>_xll.ciqfunctions.udf.CIQ($B431, "IQ_RE", $D431,,,,  "USD")</f>
        <v>21031</v>
      </c>
      <c r="R431" s="1">
        <f>_xll.ciqfunctions.udf.CIQ($B431, "IQ_TOTAL_EQUITY", $D431,,,,  "USD")</f>
        <v>33161</v>
      </c>
      <c r="S431" s="1">
        <f>_xll.ciqfunctions.udf.CIQ($B431, "IQ_TOTAL_OUTSTANDING_FILING_DATE", $D431,,,,  "USD")</f>
        <v>3978.4273600000001</v>
      </c>
      <c r="T431" s="1">
        <f>_xll.ciqfunctions.udf.CIQ($B431, "IQ_TOTAL_DEBT", $D431,,,,  "USD")</f>
        <v>158561</v>
      </c>
      <c r="U431" s="1">
        <f>_xll.ciqfunctions.udf.CIQ($B431, "IQ_PREF_DIV_OTHER",$D431,,,,  "USD")</f>
        <v>0</v>
      </c>
      <c r="V431" s="1">
        <f>_xll.ciqfunctions.udf.CIQ($B431, "IQ_COGS",$D431,,,,  "USD")</f>
        <v>31223</v>
      </c>
      <c r="W431" s="1">
        <f>_xll.ciqfunctions.udf.CIQ($B431, "IQ_AP",$D431,,,,  "USD")</f>
        <v>20412</v>
      </c>
      <c r="X431" s="1">
        <f>_xll.ciqfunctions.udf.CIQ($B431, "IQ_AR", $D431,,,,  "USD")</f>
        <v>3338</v>
      </c>
      <c r="Y431" s="1">
        <f>_xll.ciqfunctions.udf.CIQ($B431, "IQ_INVENTORY", $D431,,,,  "USD")</f>
        <v>10583</v>
      </c>
      <c r="Z431">
        <f>_xll.ciqfunctions.udf.CIQ($B431, "IQ_SGA", $D431,,,,  "USD")</f>
        <v>2266</v>
      </c>
      <c r="AA431">
        <f>_xll.ciqfunctions.udf.CIQ($B431, "IQ_TOTAL_REV_1YR_ANN_GROWTH", $D431,,,,  "USD")</f>
        <v>1.3814</v>
      </c>
      <c r="AB431">
        <f>_xll.ciqfunctions.udf.CIQ($B431, "IQ_DA", $D431,,,,  "USD")</f>
        <v>0</v>
      </c>
      <c r="AC431">
        <f>_xll.ciqfunctions.udf.CIQ($B431, "IQ_NET_INTEREST_EXP",$D431,,,,  "USD")</f>
        <v>-412</v>
      </c>
      <c r="AD431">
        <f>_xll.ciqfunctions.udf.CIQ($B431, "IQ_NET_WORKING_CAP",$D431,,,,  "USD")</f>
        <v>-9020</v>
      </c>
      <c r="AE431">
        <f>_xll.ciqfunctions.udf.CIQ($B431, "IQ_CAPEX",$D431,,,,  "USD")</f>
        <v>-1256</v>
      </c>
      <c r="AF431" s="1" t="str">
        <f>_xll.ciqfunctions.udf.CIQ($B431, "IQ_CEO_NAME", $D431,,,,  "USD")</f>
        <v>Farley, James</v>
      </c>
      <c r="AG431">
        <f>_xll.ciqfunctions.udf.CIQ($B431, "IQ_INC_TAX",$D431,,,,  "USD")</f>
        <v>366</v>
      </c>
      <c r="AH431">
        <f>_xll.ciqfunctions.udf.CIQ($B431, "IQ_EFFECT_TAX_RATE",$D431,,,,  "USD")</f>
        <v>13.280099999999999</v>
      </c>
    </row>
    <row r="432" spans="1:34" x14ac:dyDescent="0.25">
      <c r="A432" t="str">
        <f>_xll.ciqfunctions.udf.CIQ(B432,"IQ_COMPANY_NAME",A$1)</f>
        <v>Ford Motor Company</v>
      </c>
      <c r="B432" s="3" t="s">
        <v>8</v>
      </c>
      <c r="C432" s="1" t="str">
        <f>_xll.ciqfunctions.udf.CIQ($B432, "IQ_INDUSTRY",$D432,,,, "USD")</f>
        <v>Automobiles</v>
      </c>
      <c r="D432" s="2" t="str">
        <f t="shared" si="5"/>
        <v>CQ22020</v>
      </c>
      <c r="E432" s="1">
        <f>_xll.ciqfunctions.udf.CIQ($B432, "IQ_TOTAL_REV", $D432,,,, "USD")</f>
        <v>19371</v>
      </c>
      <c r="F432" s="1">
        <f>_xll.ciqfunctions.udf.CIQ($B432, "IQ_NI",$D432,,,,  "USD")</f>
        <v>1117</v>
      </c>
      <c r="G432" s="1">
        <f>_xll.ciqfunctions.udf.CIQ($B432, "IQ_CASH_EQUIV", $D432,,,,  "USD")</f>
        <v>18151</v>
      </c>
      <c r="H432" s="1">
        <f>_xll.ciqfunctions.udf.CIQ($B432, "IQ_CASH_ST_INVEST", $D432,,,,  "USD")</f>
        <v>39256</v>
      </c>
      <c r="I432" s="1">
        <f>_xll.ciqfunctions.udf.CIQ($B432, "IQ_TOTAL_CA", $D432,,,,  "USD")</f>
        <v>124111</v>
      </c>
      <c r="J432" s="1">
        <f>_xll.ciqfunctions.udf.CIQ($B432, "IQ_TOTAL_ASSETS",$D432,,,,  "USD")</f>
        <v>269366</v>
      </c>
      <c r="K432" s="1">
        <f>_xll.ciqfunctions.udf.CIQ($B432, "IQ_TOTAL_CL", $D432,,,,  "USD")</f>
        <v>92780</v>
      </c>
      <c r="L432" s="1">
        <f>_xll.ciqfunctions.udf.CIQ($B432, "IQ_TOTAL_LIAB", $D432,,,,  "USD")</f>
        <v>238511</v>
      </c>
      <c r="M432" s="1">
        <f>_xll.ciqfunctions.udf.CIQ($B432, "IQ_PREF_EQUITY",$D432,,,,  "USD")</f>
        <v>0</v>
      </c>
      <c r="N432" s="1">
        <f>_xll.ciqfunctions.udf.CIQ($B432, "IQ_TOTAL_COMMON_EQUITY",$D432,,,,  "USD")</f>
        <v>30824</v>
      </c>
      <c r="O432" s="1">
        <f>_xll.ciqfunctions.udf.CIQ($B432, "IQ_APIC", $D432,,,,  "USD")</f>
        <v>22210</v>
      </c>
      <c r="P432" s="1">
        <f>_xll.ciqfunctions.udf.CIQ($B432, "IQ_TOTAL_ASSETS", $D432,,,,  "USD")</f>
        <v>269366</v>
      </c>
      <c r="Q432" s="1">
        <f>_xll.ciqfunctions.udf.CIQ($B432, "IQ_RE", $D432,,,,  "USD")</f>
        <v>18645</v>
      </c>
      <c r="R432" s="1">
        <f>_xll.ciqfunctions.udf.CIQ($B432, "IQ_TOTAL_EQUITY", $D432,,,,  "USD")</f>
        <v>30855</v>
      </c>
      <c r="S432" s="1">
        <f>_xll.ciqfunctions.udf.CIQ($B432, "IQ_TOTAL_OUTSTANDING_FILING_DATE", $D432,,,,  "USD")</f>
        <v>3978.3890000000001</v>
      </c>
      <c r="T432" s="1">
        <f>_xll.ciqfunctions.udf.CIQ($B432, "IQ_TOTAL_DEBT", $D432,,,,  "USD")</f>
        <v>176483</v>
      </c>
      <c r="U432" s="1">
        <f>_xll.ciqfunctions.udf.CIQ($B432, "IQ_PREF_DIV_OTHER",$D432,,,,  "USD")</f>
        <v>0</v>
      </c>
      <c r="V432" s="1">
        <f>_xll.ciqfunctions.udf.CIQ($B432, "IQ_COGS",$D432,,,,  "USD")</f>
        <v>17932</v>
      </c>
      <c r="W432" s="1">
        <f>_xll.ciqfunctions.udf.CIQ($B432, "IQ_AP",$D432,,,,  "USD")</f>
        <v>15312</v>
      </c>
      <c r="X432" s="1">
        <f>_xll.ciqfunctions.udf.CIQ($B432, "IQ_AR", $D432,,,,  "USD")</f>
        <v>3065</v>
      </c>
      <c r="Y432" s="1">
        <f>_xll.ciqfunctions.udf.CIQ($B432, "IQ_INVENTORY", $D432,,,,  "USD")</f>
        <v>10220</v>
      </c>
      <c r="Z432">
        <f>_xll.ciqfunctions.udf.CIQ($B432, "IQ_SGA", $D432,,,,  "USD")</f>
        <v>1273</v>
      </c>
      <c r="AA432">
        <f>_xll.ciqfunctions.udf.CIQ($B432, "IQ_TOTAL_REV_1YR_ANN_GROWTH", $D432,,,,  "USD")</f>
        <v>-50.142899999999997</v>
      </c>
      <c r="AB432">
        <f>_xll.ciqfunctions.udf.CIQ($B432, "IQ_DA", $D432,,,,  "USD")</f>
        <v>0</v>
      </c>
      <c r="AC432">
        <f>_xll.ciqfunctions.udf.CIQ($B432, "IQ_NET_INTEREST_EXP",$D432,,,,  "USD")</f>
        <v>-316</v>
      </c>
      <c r="AD432">
        <f>_xll.ciqfunctions.udf.CIQ($B432, "IQ_NET_WORKING_CAP",$D432,,,,  "USD")</f>
        <v>-5502</v>
      </c>
      <c r="AE432">
        <f>_xll.ciqfunctions.udf.CIQ($B432, "IQ_CAPEX",$D432,,,,  "USD")</f>
        <v>-1175</v>
      </c>
      <c r="AF432" s="1" t="str">
        <f>_xll.ciqfunctions.udf.CIQ($B432, "IQ_CEO_NAME", $D432,,,,  "USD")</f>
        <v>Farley, James</v>
      </c>
      <c r="AG432">
        <f>_xll.ciqfunctions.udf.CIQ($B432, "IQ_INC_TAX",$D432,,,,  "USD")</f>
        <v>-34</v>
      </c>
      <c r="AH432" t="str">
        <f>_xll.ciqfunctions.udf.CIQ($B432, "IQ_EFFECT_TAX_RATE",$D432,,,,  "USD")</f>
        <v>NM</v>
      </c>
    </row>
    <row r="433" spans="1:34" x14ac:dyDescent="0.25">
      <c r="A433" t="str">
        <f>_xll.ciqfunctions.udf.CIQ(B433,"IQ_COMPANY_NAME",A$1)</f>
        <v>Ford Motor Company</v>
      </c>
      <c r="B433" s="3" t="s">
        <v>8</v>
      </c>
      <c r="C433" s="1" t="str">
        <f>_xll.ciqfunctions.udf.CIQ($B433, "IQ_INDUSTRY",$D433,,,, "USD")</f>
        <v>Automobiles</v>
      </c>
      <c r="D433" s="2" t="str">
        <f t="shared" si="5"/>
        <v>CQ12020</v>
      </c>
      <c r="E433" s="1">
        <f>_xll.ciqfunctions.udf.CIQ($B433, "IQ_TOTAL_REV", $D433,,,, "USD")</f>
        <v>34320</v>
      </c>
      <c r="F433" s="1">
        <f>_xll.ciqfunctions.udf.CIQ($B433, "IQ_NI",$D433,,,,  "USD")</f>
        <v>-1993</v>
      </c>
      <c r="G433" s="1">
        <f>_xll.ciqfunctions.udf.CIQ($B433, "IQ_CASH_EQUIV", $D433,,,,  "USD")</f>
        <v>16343</v>
      </c>
      <c r="H433" s="1">
        <f>_xll.ciqfunctions.udf.CIQ($B433, "IQ_CASH_ST_INVEST", $D433,,,,  "USD")</f>
        <v>34289</v>
      </c>
      <c r="I433" s="1">
        <f>_xll.ciqfunctions.udf.CIQ($B433, "IQ_TOTAL_CA", $D433,,,,  "USD")</f>
        <v>124276</v>
      </c>
      <c r="J433" s="1">
        <f>_xll.ciqfunctions.udf.CIQ($B433, "IQ_TOTAL_ASSETS",$D433,,,,  "USD")</f>
        <v>264150</v>
      </c>
      <c r="K433" s="1">
        <f>_xll.ciqfunctions.udf.CIQ($B433, "IQ_TOTAL_CL", $D433,,,,  "USD")</f>
        <v>94494</v>
      </c>
      <c r="L433" s="1">
        <f>_xll.ciqfunctions.udf.CIQ($B433, "IQ_TOTAL_LIAB", $D433,,,,  "USD")</f>
        <v>234452</v>
      </c>
      <c r="M433" s="1">
        <f>_xll.ciqfunctions.udf.CIQ($B433, "IQ_PREF_EQUITY",$D433,,,,  "USD")</f>
        <v>0</v>
      </c>
      <c r="N433" s="1">
        <f>_xll.ciqfunctions.udf.CIQ($B433, "IQ_TOTAL_COMMON_EQUITY",$D433,,,,  "USD")</f>
        <v>29650</v>
      </c>
      <c r="O433" s="1">
        <f>_xll.ciqfunctions.udf.CIQ($B433, "IQ_APIC", $D433,,,,  "USD")</f>
        <v>22150</v>
      </c>
      <c r="P433" s="1">
        <f>_xll.ciqfunctions.udf.CIQ($B433, "IQ_TOTAL_ASSETS", $D433,,,,  "USD")</f>
        <v>264150</v>
      </c>
      <c r="Q433" s="1">
        <f>_xll.ciqfunctions.udf.CIQ($B433, "IQ_RE", $D433,,,,  "USD")</f>
        <v>17527</v>
      </c>
      <c r="R433" s="1">
        <f>_xll.ciqfunctions.udf.CIQ($B433, "IQ_TOTAL_EQUITY", $D433,,,,  "USD")</f>
        <v>29698</v>
      </c>
      <c r="S433" s="1">
        <f>_xll.ciqfunctions.udf.CIQ($B433, "IQ_TOTAL_OUTSTANDING_FILING_DATE", $D433,,,,  "USD")</f>
        <v>3977.0399400000001</v>
      </c>
      <c r="T433" s="1">
        <f>_xll.ciqfunctions.udf.CIQ($B433, "IQ_TOTAL_DEBT", $D433,,,,  "USD")</f>
        <v>168693</v>
      </c>
      <c r="U433" s="1">
        <f>_xll.ciqfunctions.udf.CIQ($B433, "IQ_PREF_DIV_OTHER",$D433,,,,  "USD")</f>
        <v>0</v>
      </c>
      <c r="V433" s="1">
        <f>_xll.ciqfunctions.udf.CIQ($B433, "IQ_COGS",$D433,,,,  "USD")</f>
        <v>30321</v>
      </c>
      <c r="W433" s="1">
        <f>_xll.ciqfunctions.udf.CIQ($B433, "IQ_AP",$D433,,,,  "USD")</f>
        <v>17449</v>
      </c>
      <c r="X433" s="1">
        <f>_xll.ciqfunctions.udf.CIQ($B433, "IQ_AR", $D433,,,,  "USD")</f>
        <v>3128</v>
      </c>
      <c r="Y433" s="1">
        <f>_xll.ciqfunctions.udf.CIQ($B433, "IQ_INVENTORY", $D433,,,,  "USD")</f>
        <v>11312</v>
      </c>
      <c r="Z433">
        <f>_xll.ciqfunctions.udf.CIQ($B433, "IQ_SGA", $D433,,,,  "USD")</f>
        <v>1981</v>
      </c>
      <c r="AA433">
        <f>_xll.ciqfunctions.udf.CIQ($B433, "IQ_TOTAL_REV_1YR_ANN_GROWTH", $D433,,,,  "USD")</f>
        <v>-14.9274</v>
      </c>
      <c r="AB433">
        <f>_xll.ciqfunctions.udf.CIQ($B433, "IQ_DA", $D433,,,,  "USD")</f>
        <v>0</v>
      </c>
      <c r="AC433">
        <f>_xll.ciqfunctions.udf.CIQ($B433, "IQ_NET_INTEREST_EXP",$D433,,,,  "USD")</f>
        <v>-88</v>
      </c>
      <c r="AD433">
        <f>_xll.ciqfunctions.udf.CIQ($B433, "IQ_NET_WORKING_CAP",$D433,,,,  "USD")</f>
        <v>-2537</v>
      </c>
      <c r="AE433">
        <f>_xll.ciqfunctions.udf.CIQ($B433, "IQ_CAPEX",$D433,,,,  "USD")</f>
        <v>-1780</v>
      </c>
      <c r="AF433" s="1" t="str">
        <f>_xll.ciqfunctions.udf.CIQ($B433, "IQ_CEO_NAME", $D433,,,,  "USD")</f>
        <v>Farley, James</v>
      </c>
      <c r="AG433">
        <f>_xll.ciqfunctions.udf.CIQ($B433, "IQ_INC_TAX",$D433,,,,  "USD")</f>
        <v>847</v>
      </c>
      <c r="AH433" t="str">
        <f>_xll.ciqfunctions.udf.CIQ($B433, "IQ_EFFECT_TAX_RATE",$D433,,,,  "USD")</f>
        <v>NM</v>
      </c>
    </row>
    <row r="434" spans="1:34" x14ac:dyDescent="0.25">
      <c r="A434" t="str">
        <f>_xll.ciqfunctions.udf.CIQ(B434,"IQ_COMPANY_NAME",A$1)</f>
        <v>Ford Motor Company</v>
      </c>
      <c r="B434" s="3" t="s">
        <v>8</v>
      </c>
      <c r="C434" s="1" t="str">
        <f>_xll.ciqfunctions.udf.CIQ($B434, "IQ_INDUSTRY",$D434,,,, "USD")</f>
        <v>Automobiles</v>
      </c>
      <c r="D434" s="2" t="str">
        <f t="shared" si="5"/>
        <v>CQ42019</v>
      </c>
      <c r="E434" s="1">
        <f>_xll.ciqfunctions.udf.CIQ($B434, "IQ_TOTAL_REV", $D434,,,, "USD")</f>
        <v>39715</v>
      </c>
      <c r="F434" s="1">
        <f>_xll.ciqfunctions.udf.CIQ($B434, "IQ_NI",$D434,,,,  "USD")</f>
        <v>-1672</v>
      </c>
      <c r="G434" s="1">
        <f>_xll.ciqfunctions.udf.CIQ($B434, "IQ_CASH_EQUIV", $D434,,,,  "USD")</f>
        <v>8437</v>
      </c>
      <c r="H434" s="1">
        <f>_xll.ciqfunctions.udf.CIQ($B434, "IQ_CASH_ST_INVEST", $D434,,,,  "USD")</f>
        <v>22288</v>
      </c>
      <c r="I434" s="1">
        <f>_xll.ciqfunctions.udf.CIQ($B434, "IQ_TOTAL_CA", $D434,,,,  "USD")</f>
        <v>114047</v>
      </c>
      <c r="J434" s="1">
        <f>_xll.ciqfunctions.udf.CIQ($B434, "IQ_TOTAL_ASSETS",$D434,,,,  "USD")</f>
        <v>258537</v>
      </c>
      <c r="K434" s="1">
        <f>_xll.ciqfunctions.udf.CIQ($B434, "IQ_TOTAL_CL", $D434,,,,  "USD")</f>
        <v>98132</v>
      </c>
      <c r="L434" s="1">
        <f>_xll.ciqfunctions.udf.CIQ($B434, "IQ_TOTAL_LIAB", $D434,,,,  "USD")</f>
        <v>225307</v>
      </c>
      <c r="M434" s="1">
        <f>_xll.ciqfunctions.udf.CIQ($B434, "IQ_PREF_EQUITY",$D434,,,,  "USD")</f>
        <v>0</v>
      </c>
      <c r="N434" s="1">
        <f>_xll.ciqfunctions.udf.CIQ($B434, "IQ_TOTAL_COMMON_EQUITY",$D434,,,,  "USD")</f>
        <v>33185</v>
      </c>
      <c r="O434" s="1">
        <f>_xll.ciqfunctions.udf.CIQ($B434, "IQ_APIC", $D434,,,,  "USD")</f>
        <v>22165</v>
      </c>
      <c r="P434" s="1">
        <f>_xll.ciqfunctions.udf.CIQ($B434, "IQ_TOTAL_ASSETS", $D434,,,,  "USD")</f>
        <v>258537</v>
      </c>
      <c r="Q434" s="1">
        <f>_xll.ciqfunctions.udf.CIQ($B434, "IQ_RE", $D434,,,,  "USD")</f>
        <v>20320</v>
      </c>
      <c r="R434" s="1">
        <f>_xll.ciqfunctions.udf.CIQ($B434, "IQ_TOTAL_EQUITY", $D434,,,,  "USD")</f>
        <v>33230</v>
      </c>
      <c r="S434" s="1">
        <f>_xll.ciqfunctions.udf.CIQ($B434, "IQ_TOTAL_OUTSTANDING_FILING_DATE", $D434,,,,  "USD")</f>
        <v>3964.9303300000001</v>
      </c>
      <c r="T434" s="1">
        <f>_xll.ciqfunctions.udf.CIQ($B434, "IQ_TOTAL_DEBT", $D434,,,,  "USD")</f>
        <v>156721</v>
      </c>
      <c r="U434" s="1">
        <f>_xll.ciqfunctions.udf.CIQ($B434, "IQ_PREF_DIV_OTHER",$D434,,,,  "USD")</f>
        <v>0</v>
      </c>
      <c r="V434" s="1">
        <f>_xll.ciqfunctions.udf.CIQ($B434, "IQ_COGS",$D434,,,,  "USD")</f>
        <v>36350</v>
      </c>
      <c r="W434" s="1">
        <f>_xll.ciqfunctions.udf.CIQ($B434, "IQ_AP",$D434,,,,  "USD")</f>
        <v>20673</v>
      </c>
      <c r="X434" s="1">
        <f>_xll.ciqfunctions.udf.CIQ($B434, "IQ_AR", $D434,,,,  "USD")</f>
        <v>9237</v>
      </c>
      <c r="Y434" s="1">
        <f>_xll.ciqfunctions.udf.CIQ($B434, "IQ_INVENTORY", $D434,,,,  "USD")</f>
        <v>10786</v>
      </c>
      <c r="Z434">
        <f>_xll.ciqfunctions.udf.CIQ($B434, "IQ_SGA", $D434,,,,  "USD")</f>
        <v>3036</v>
      </c>
      <c r="AA434">
        <f>_xll.ciqfunctions.udf.CIQ($B434, "IQ_TOTAL_REV_1YR_ANN_GROWTH", $D434,,,,  "USD")</f>
        <v>-4.9722</v>
      </c>
      <c r="AB434">
        <f>_xll.ciqfunctions.udf.CIQ($B434, "IQ_DA", $D434,,,,  "USD")</f>
        <v>0</v>
      </c>
      <c r="AC434">
        <f>_xll.ciqfunctions.udf.CIQ($B434, "IQ_NET_INTEREST_EXP",$D434,,,,  "USD")</f>
        <v>-367</v>
      </c>
      <c r="AD434">
        <f>_xll.ciqfunctions.udf.CIQ($B434, "IQ_NET_WORKING_CAP",$D434,,,,  "USD")</f>
        <v>-4561</v>
      </c>
      <c r="AE434">
        <f>_xll.ciqfunctions.udf.CIQ($B434, "IQ_CAPEX",$D434,,,,  "USD")</f>
        <v>-2274</v>
      </c>
      <c r="AF434" s="1" t="str">
        <f>_xll.ciqfunctions.udf.CIQ($B434, "IQ_CEO_NAME", $D434,,,,  "USD")</f>
        <v>Farley, James</v>
      </c>
      <c r="AG434">
        <f>_xll.ciqfunctions.udf.CIQ($B434, "IQ_INC_TAX",$D434,,,,  "USD")</f>
        <v>-764</v>
      </c>
      <c r="AH434" t="str">
        <f>_xll.ciqfunctions.udf.CIQ($B434, "IQ_EFFECT_TAX_RATE",$D434,,,,  "USD")</f>
        <v>NM</v>
      </c>
    </row>
    <row r="435" spans="1:34" x14ac:dyDescent="0.25">
      <c r="A435" t="str">
        <f>_xll.ciqfunctions.udf.CIQ(B435,"IQ_COMPANY_NAME",A$1)</f>
        <v>Ford Motor Company</v>
      </c>
      <c r="B435" s="3" t="s">
        <v>8</v>
      </c>
      <c r="C435" s="1" t="str">
        <f>_xll.ciqfunctions.udf.CIQ($B435, "IQ_INDUSTRY",$D435,,,, "USD")</f>
        <v>Automobiles</v>
      </c>
      <c r="D435" s="2" t="str">
        <f t="shared" si="5"/>
        <v>CQ32019</v>
      </c>
      <c r="E435" s="1">
        <f>_xll.ciqfunctions.udf.CIQ($B435, "IQ_TOTAL_REV", $D435,,,, "USD")</f>
        <v>36990</v>
      </c>
      <c r="F435" s="1">
        <f>_xll.ciqfunctions.udf.CIQ($B435, "IQ_NI",$D435,,,,  "USD")</f>
        <v>425</v>
      </c>
      <c r="G435" s="1">
        <f>_xll.ciqfunctions.udf.CIQ($B435, "IQ_CASH_EQUIV", $D435,,,,  "USD")</f>
        <v>8944</v>
      </c>
      <c r="H435" s="1">
        <f>_xll.ciqfunctions.udf.CIQ($B435, "IQ_CASH_ST_INVEST", $D435,,,,  "USD")</f>
        <v>22298</v>
      </c>
      <c r="I435" s="1">
        <f>_xll.ciqfunctions.udf.CIQ($B435, "IQ_TOTAL_CA", $D435,,,,  "USD")</f>
        <v>115754</v>
      </c>
      <c r="J435" s="1">
        <f>_xll.ciqfunctions.udf.CIQ($B435, "IQ_TOTAL_ASSETS",$D435,,,,  "USD")</f>
        <v>258157</v>
      </c>
      <c r="K435" s="1">
        <f>_xll.ciqfunctions.udf.CIQ($B435, "IQ_TOTAL_CL", $D435,,,,  "USD")</f>
        <v>99087</v>
      </c>
      <c r="L435" s="1">
        <f>_xll.ciqfunctions.udf.CIQ($B435, "IQ_TOTAL_LIAB", $D435,,,,  "USD")</f>
        <v>222770</v>
      </c>
      <c r="M435" s="1">
        <f>_xll.ciqfunctions.udf.CIQ($B435, "IQ_PREF_EQUITY",$D435,,,,  "USD")</f>
        <v>0</v>
      </c>
      <c r="N435" s="1">
        <f>_xll.ciqfunctions.udf.CIQ($B435, "IQ_TOTAL_COMMON_EQUITY",$D435,,,,  "USD")</f>
        <v>35349</v>
      </c>
      <c r="O435" s="1">
        <f>_xll.ciqfunctions.udf.CIQ($B435, "IQ_APIC", $D435,,,,  "USD")</f>
        <v>22179</v>
      </c>
      <c r="P435" s="1">
        <f>_xll.ciqfunctions.udf.CIQ($B435, "IQ_TOTAL_ASSETS", $D435,,,,  "USD")</f>
        <v>258157</v>
      </c>
      <c r="Q435" s="1">
        <f>_xll.ciqfunctions.udf.CIQ($B435, "IQ_RE", $D435,,,,  "USD")</f>
        <v>22590</v>
      </c>
      <c r="R435" s="1">
        <f>_xll.ciqfunctions.udf.CIQ($B435, "IQ_TOTAL_EQUITY", $D435,,,,  "USD")</f>
        <v>35387</v>
      </c>
      <c r="S435" s="1">
        <f>_xll.ciqfunctions.udf.CIQ($B435, "IQ_TOTAL_OUTSTANDING_FILING_DATE", $D435,,,,  "USD")</f>
        <v>3964.8969999999999</v>
      </c>
      <c r="T435" s="1">
        <f>_xll.ciqfunctions.udf.CIQ($B435, "IQ_TOTAL_DEBT", $D435,,,,  "USD")</f>
        <v>155378</v>
      </c>
      <c r="U435" s="1">
        <f>_xll.ciqfunctions.udf.CIQ($B435, "IQ_PREF_DIV_OTHER",$D435,,,,  "USD")</f>
        <v>0</v>
      </c>
      <c r="V435" s="1">
        <f>_xll.ciqfunctions.udf.CIQ($B435, "IQ_COGS",$D435,,,,  "USD")</f>
        <v>31334</v>
      </c>
      <c r="W435" s="1">
        <f>_xll.ciqfunctions.udf.CIQ($B435, "IQ_AP",$D435,,,,  "USD")</f>
        <v>21156</v>
      </c>
      <c r="X435" s="1">
        <f>_xll.ciqfunctions.udf.CIQ($B435, "IQ_AR", $D435,,,,  "USD")</f>
        <v>3700</v>
      </c>
      <c r="Y435" s="1">
        <f>_xll.ciqfunctions.udf.CIQ($B435, "IQ_INVENTORY", $D435,,,,  "USD")</f>
        <v>12451</v>
      </c>
      <c r="Z435">
        <f>_xll.ciqfunctions.udf.CIQ($B435, "IQ_SGA", $D435,,,,  "USD")</f>
        <v>2231</v>
      </c>
      <c r="AA435">
        <f>_xll.ciqfunctions.udf.CIQ($B435, "IQ_TOTAL_REV_1YR_ANN_GROWTH", $D435,,,,  "USD")</f>
        <v>-1.7948</v>
      </c>
      <c r="AB435">
        <f>_xll.ciqfunctions.udf.CIQ($B435, "IQ_DA", $D435,,,,  "USD")</f>
        <v>0</v>
      </c>
      <c r="AC435">
        <f>_xll.ciqfunctions.udf.CIQ($B435, "IQ_NET_INTEREST_EXP",$D435,,,,  "USD")</f>
        <v>-79</v>
      </c>
      <c r="AD435">
        <f>_xll.ciqfunctions.udf.CIQ($B435, "IQ_NET_WORKING_CAP",$D435,,,,  "USD")</f>
        <v>-3570</v>
      </c>
      <c r="AE435">
        <f>_xll.ciqfunctions.udf.CIQ($B435, "IQ_CAPEX",$D435,,,,  "USD")</f>
        <v>-1805</v>
      </c>
      <c r="AF435" s="1" t="str">
        <f>_xll.ciqfunctions.udf.CIQ($B435, "IQ_CEO_NAME", $D435,,,,  "USD")</f>
        <v>Farley, James</v>
      </c>
      <c r="AG435">
        <f>_xll.ciqfunctions.udf.CIQ($B435, "IQ_INC_TAX",$D435,,,,  "USD")</f>
        <v>-442</v>
      </c>
      <c r="AH435" t="str">
        <f>_xll.ciqfunctions.udf.CIQ($B435, "IQ_EFFECT_TAX_RATE",$D435,,,,  "USD")</f>
        <v>NM</v>
      </c>
    </row>
    <row r="436" spans="1:34" x14ac:dyDescent="0.25">
      <c r="A436" t="str">
        <f>_xll.ciqfunctions.udf.CIQ(B436,"IQ_COMPANY_NAME",A$1)</f>
        <v>Ford Motor Company</v>
      </c>
      <c r="B436" s="3" t="s">
        <v>8</v>
      </c>
      <c r="C436" s="1" t="str">
        <f>_xll.ciqfunctions.udf.CIQ($B436, "IQ_INDUSTRY",$D436,,,, "USD")</f>
        <v>Automobiles</v>
      </c>
      <c r="D436" s="2" t="str">
        <f t="shared" si="5"/>
        <v>CQ22019</v>
      </c>
      <c r="E436" s="1">
        <f>_xll.ciqfunctions.udf.CIQ($B436, "IQ_TOTAL_REV", $D436,,,, "USD")</f>
        <v>38853</v>
      </c>
      <c r="F436" s="1">
        <f>_xll.ciqfunctions.udf.CIQ($B436, "IQ_NI",$D436,,,,  "USD")</f>
        <v>148</v>
      </c>
      <c r="G436" s="1">
        <f>_xll.ciqfunctions.udf.CIQ($B436, "IQ_CASH_EQUIV", $D436,,,,  "USD")</f>
        <v>9499</v>
      </c>
      <c r="H436" s="1">
        <f>_xll.ciqfunctions.udf.CIQ($B436, "IQ_CASH_ST_INVEST", $D436,,,,  "USD")</f>
        <v>23183</v>
      </c>
      <c r="I436" s="1">
        <f>_xll.ciqfunctions.udf.CIQ($B436, "IQ_TOTAL_CA", $D436,,,,  "USD")</f>
        <v>118351</v>
      </c>
      <c r="J436" s="1">
        <f>_xll.ciqfunctions.udf.CIQ($B436, "IQ_TOTAL_ASSETS",$D436,,,,  "USD")</f>
        <v>262184</v>
      </c>
      <c r="K436" s="1">
        <f>_xll.ciqfunctions.udf.CIQ($B436, "IQ_TOTAL_CL", $D436,,,,  "USD")</f>
        <v>98334</v>
      </c>
      <c r="L436" s="1">
        <f>_xll.ciqfunctions.udf.CIQ($B436, "IQ_TOTAL_LIAB", $D436,,,,  "USD")</f>
        <v>226048</v>
      </c>
      <c r="M436" s="1">
        <f>_xll.ciqfunctions.udf.CIQ($B436, "IQ_PREF_EQUITY",$D436,,,,  "USD")</f>
        <v>0</v>
      </c>
      <c r="N436" s="1">
        <f>_xll.ciqfunctions.udf.CIQ($B436, "IQ_TOTAL_COMMON_EQUITY",$D436,,,,  "USD")</f>
        <v>36097</v>
      </c>
      <c r="O436" s="1">
        <f>_xll.ciqfunctions.udf.CIQ($B436, "IQ_APIC", $D436,,,,  "USD")</f>
        <v>22111</v>
      </c>
      <c r="P436" s="1">
        <f>_xll.ciqfunctions.udf.CIQ($B436, "IQ_TOTAL_ASSETS", $D436,,,,  "USD")</f>
        <v>262184</v>
      </c>
      <c r="Q436" s="1">
        <f>_xll.ciqfunctions.udf.CIQ($B436, "IQ_RE", $D436,,,,  "USD")</f>
        <v>22769</v>
      </c>
      <c r="R436" s="1">
        <f>_xll.ciqfunctions.udf.CIQ($B436, "IQ_TOTAL_EQUITY", $D436,,,,  "USD")</f>
        <v>36136</v>
      </c>
      <c r="S436" s="1">
        <f>_xll.ciqfunctions.udf.CIQ($B436, "IQ_TOTAL_OUTSTANDING_FILING_DATE", $D436,,,,  "USD")</f>
        <v>3989.8433</v>
      </c>
      <c r="T436" s="1">
        <f>_xll.ciqfunctions.udf.CIQ($B436, "IQ_TOTAL_DEBT", $D436,,,,  "USD")</f>
        <v>157404</v>
      </c>
      <c r="U436" s="1">
        <f>_xll.ciqfunctions.udf.CIQ($B436, "IQ_PREF_DIV_OTHER",$D436,,,,  "USD")</f>
        <v>0</v>
      </c>
      <c r="V436" s="1">
        <f>_xll.ciqfunctions.udf.CIQ($B436, "IQ_COGS",$D436,,,,  "USD")</f>
        <v>33657</v>
      </c>
      <c r="W436" s="1">
        <f>_xll.ciqfunctions.udf.CIQ($B436, "IQ_AP",$D436,,,,  "USD")</f>
        <v>21906</v>
      </c>
      <c r="X436" s="1">
        <f>_xll.ciqfunctions.udf.CIQ($B436, "IQ_AR", $D436,,,,  "USD")</f>
        <v>3683</v>
      </c>
      <c r="Y436" s="1">
        <f>_xll.ciqfunctions.udf.CIQ($B436, "IQ_INVENTORY", $D436,,,,  "USD")</f>
        <v>12437</v>
      </c>
      <c r="Z436">
        <f>_xll.ciqfunctions.udf.CIQ($B436, "IQ_SGA", $D436,,,,  "USD")</f>
        <v>2604</v>
      </c>
      <c r="AA436">
        <f>_xll.ciqfunctions.udf.CIQ($B436, "IQ_TOTAL_REV_1YR_ANN_GROWTH", $D436,,,,  "USD")</f>
        <v>-0.17219999999999999</v>
      </c>
      <c r="AB436">
        <f>_xll.ciqfunctions.udf.CIQ($B436, "IQ_DA", $D436,,,,  "USD")</f>
        <v>0</v>
      </c>
      <c r="AC436">
        <f>_xll.ciqfunctions.udf.CIQ($B436, "IQ_NET_INTEREST_EXP",$D436,,,,  "USD")</f>
        <v>-38</v>
      </c>
      <c r="AD436">
        <f>_xll.ciqfunctions.udf.CIQ($B436, "IQ_NET_WORKING_CAP",$D436,,,,  "USD")</f>
        <v>-480</v>
      </c>
      <c r="AE436">
        <f>_xll.ciqfunctions.udf.CIQ($B436, "IQ_CAPEX",$D436,,,,  "USD")</f>
        <v>-1920</v>
      </c>
      <c r="AF436" s="1" t="str">
        <f>_xll.ciqfunctions.udf.CIQ($B436, "IQ_CEO_NAME", $D436,,,,  "USD")</f>
        <v>Farley, James</v>
      </c>
      <c r="AG436">
        <f>_xll.ciqfunctions.udf.CIQ($B436, "IQ_INC_TAX",$D436,,,,  "USD")</f>
        <v>55</v>
      </c>
      <c r="AH436">
        <f>_xll.ciqfunctions.udf.CIQ($B436, "IQ_EFFECT_TAX_RATE",$D436,,,,  "USD")</f>
        <v>26.8292</v>
      </c>
    </row>
    <row r="437" spans="1:34" x14ac:dyDescent="0.25">
      <c r="A437" t="str">
        <f>_xll.ciqfunctions.udf.CIQ(B437,"IQ_COMPANY_NAME",A$1)</f>
        <v>Ford Motor Company</v>
      </c>
      <c r="B437" s="3" t="s">
        <v>8</v>
      </c>
      <c r="C437" s="1" t="str">
        <f>_xll.ciqfunctions.udf.CIQ($B437, "IQ_INDUSTRY",$D437,,,, "USD")</f>
        <v>Automobiles</v>
      </c>
      <c r="D437" s="2" t="str">
        <f t="shared" si="5"/>
        <v>CQ12019</v>
      </c>
      <c r="E437" s="1">
        <f>_xll.ciqfunctions.udf.CIQ($B437, "IQ_TOTAL_REV", $D437,,,, "USD")</f>
        <v>40342</v>
      </c>
      <c r="F437" s="1">
        <f>_xll.ciqfunctions.udf.CIQ($B437, "IQ_NI",$D437,,,,  "USD")</f>
        <v>1146</v>
      </c>
      <c r="G437" s="1">
        <f>_xll.ciqfunctions.udf.CIQ($B437, "IQ_CASH_EQUIV", $D437,,,,  "USD")</f>
        <v>9115</v>
      </c>
      <c r="H437" s="1">
        <f>_xll.ciqfunctions.udf.CIQ($B437, "IQ_CASH_ST_INVEST", $D437,,,,  "USD")</f>
        <v>24151</v>
      </c>
      <c r="I437" s="1">
        <f>_xll.ciqfunctions.udf.CIQ($B437, "IQ_TOTAL_CA", $D437,,,,  "USD")</f>
        <v>121195</v>
      </c>
      <c r="J437" s="1">
        <f>_xll.ciqfunctions.udf.CIQ($B437, "IQ_TOTAL_ASSETS",$D437,,,,  "USD")</f>
        <v>263281</v>
      </c>
      <c r="K437" s="1">
        <f>_xll.ciqfunctions.udf.CIQ($B437, "IQ_TOTAL_CL", $D437,,,,  "USD")</f>
        <v>99237</v>
      </c>
      <c r="L437" s="1">
        <f>_xll.ciqfunctions.udf.CIQ($B437, "IQ_TOTAL_LIAB", $D437,,,,  "USD")</f>
        <v>226712</v>
      </c>
      <c r="M437" s="1">
        <f>_xll.ciqfunctions.udf.CIQ($B437, "IQ_PREF_EQUITY",$D437,,,,  "USD")</f>
        <v>0</v>
      </c>
      <c r="N437" s="1">
        <f>_xll.ciqfunctions.udf.CIQ($B437, "IQ_TOTAL_COMMON_EQUITY",$D437,,,,  "USD")</f>
        <v>36398</v>
      </c>
      <c r="O437" s="1">
        <f>_xll.ciqfunctions.udf.CIQ($B437, "IQ_APIC", $D437,,,,  "USD")</f>
        <v>22026</v>
      </c>
      <c r="P437" s="1">
        <f>_xll.ciqfunctions.udf.CIQ($B437, "IQ_TOTAL_ASSETS", $D437,,,,  "USD")</f>
        <v>263281</v>
      </c>
      <c r="Q437" s="1">
        <f>_xll.ciqfunctions.udf.CIQ($B437, "IQ_RE", $D437,,,,  "USD")</f>
        <v>23226</v>
      </c>
      <c r="R437" s="1">
        <f>_xll.ciqfunctions.udf.CIQ($B437, "IQ_TOTAL_EQUITY", $D437,,,,  "USD")</f>
        <v>36569</v>
      </c>
      <c r="S437" s="1">
        <f>_xll.ciqfunctions.udf.CIQ($B437, "IQ_TOTAL_OUTSTANDING_FILING_DATE", $D437,,,,  "USD")</f>
        <v>3989.5459000000001</v>
      </c>
      <c r="T437" s="1">
        <f>_xll.ciqfunctions.udf.CIQ($B437, "IQ_TOTAL_DEBT", $D437,,,,  "USD")</f>
        <v>158520</v>
      </c>
      <c r="U437" s="1">
        <f>_xll.ciqfunctions.udf.CIQ($B437, "IQ_PREF_DIV_OTHER",$D437,,,,  "USD")</f>
        <v>0</v>
      </c>
      <c r="V437" s="1">
        <f>_xll.ciqfunctions.udf.CIQ($B437, "IQ_COGS",$D437,,,,  "USD")</f>
        <v>33942</v>
      </c>
      <c r="W437" s="1">
        <f>_xll.ciqfunctions.udf.CIQ($B437, "IQ_AP",$D437,,,,  "USD")</f>
        <v>22197</v>
      </c>
      <c r="X437" s="1">
        <f>_xll.ciqfunctions.udf.CIQ($B437, "IQ_AR", $D437,,,,  "USD")</f>
        <v>3837</v>
      </c>
      <c r="Y437" s="1">
        <f>_xll.ciqfunctions.udf.CIQ($B437, "IQ_INVENTORY", $D437,,,,  "USD")</f>
        <v>12333</v>
      </c>
      <c r="Z437">
        <f>_xll.ciqfunctions.udf.CIQ($B437, "IQ_SGA", $D437,,,,  "USD")</f>
        <v>2571</v>
      </c>
      <c r="AA437">
        <f>_xll.ciqfunctions.udf.CIQ($B437, "IQ_TOTAL_REV_1YR_ANN_GROWTH", $D437,,,,  "USD")</f>
        <v>-3.8538000000000001</v>
      </c>
      <c r="AB437">
        <f>_xll.ciqfunctions.udf.CIQ($B437, "IQ_DA", $D437,,,,  "USD")</f>
        <v>0</v>
      </c>
      <c r="AC437">
        <f>_xll.ciqfunctions.udf.CIQ($B437, "IQ_NET_INTEREST_EXP",$D437,,,,  "USD")</f>
        <v>-62</v>
      </c>
      <c r="AD437">
        <f>_xll.ciqfunctions.udf.CIQ($B437, "IQ_NET_WORKING_CAP",$D437,,,,  "USD")</f>
        <v>795</v>
      </c>
      <c r="AE437">
        <f>_xll.ciqfunctions.udf.CIQ($B437, "IQ_CAPEX",$D437,,,,  "USD")</f>
        <v>-1633</v>
      </c>
      <c r="AF437" s="1" t="str">
        <f>_xll.ciqfunctions.udf.CIQ($B437, "IQ_CEO_NAME", $D437,,,,  "USD")</f>
        <v>Farley, James</v>
      </c>
      <c r="AG437">
        <f>_xll.ciqfunctions.udf.CIQ($B437, "IQ_INC_TAX",$D437,,,,  "USD")</f>
        <v>427</v>
      </c>
      <c r="AH437">
        <f>_xll.ciqfunctions.udf.CIQ($B437, "IQ_EFFECT_TAX_RATE",$D437,,,,  "USD")</f>
        <v>26.521699999999999</v>
      </c>
    </row>
    <row r="438" spans="1:34" x14ac:dyDescent="0.25">
      <c r="A438" t="str">
        <f>_xll.ciqfunctions.udf.CIQ(B438,"IQ_COMPANY_NAME",A$1)</f>
        <v>Ford Motor Company</v>
      </c>
      <c r="B438" s="3" t="s">
        <v>8</v>
      </c>
      <c r="C438" s="1" t="str">
        <f>_xll.ciqfunctions.udf.CIQ($B438, "IQ_INDUSTRY",$D438,,,, "USD")</f>
        <v>Automobiles</v>
      </c>
      <c r="D438" s="2" t="str">
        <f t="shared" si="5"/>
        <v>CQ42018</v>
      </c>
      <c r="E438" s="1">
        <f>_xll.ciqfunctions.udf.CIQ($B438, "IQ_TOTAL_REV", $D438,,,, "USD")</f>
        <v>41793</v>
      </c>
      <c r="F438" s="1">
        <f>_xll.ciqfunctions.udf.CIQ($B438, "IQ_NI",$D438,,,,  "USD")</f>
        <v>-116</v>
      </c>
      <c r="G438" s="1">
        <f>_xll.ciqfunctions.udf.CIQ($B438, "IQ_CASH_EQUIV", $D438,,,,  "USD")</f>
        <v>7111</v>
      </c>
      <c r="H438" s="1">
        <f>_xll.ciqfunctions.udf.CIQ($B438, "IQ_CASH_ST_INVEST", $D438,,,,  "USD")</f>
        <v>23036</v>
      </c>
      <c r="I438" s="1">
        <f>_xll.ciqfunctions.udf.CIQ($B438, "IQ_TOTAL_CA", $D438,,,,  "USD")</f>
        <v>114649</v>
      </c>
      <c r="J438" s="1">
        <f>_xll.ciqfunctions.udf.CIQ($B438, "IQ_TOTAL_ASSETS",$D438,,,,  "USD")</f>
        <v>256540</v>
      </c>
      <c r="K438" s="1">
        <f>_xll.ciqfunctions.udf.CIQ($B438, "IQ_TOTAL_CL", $D438,,,,  "USD")</f>
        <v>95569</v>
      </c>
      <c r="L438" s="1">
        <f>_xll.ciqfunctions.udf.CIQ($B438, "IQ_TOTAL_LIAB", $D438,,,,  "USD")</f>
        <v>220474</v>
      </c>
      <c r="M438" s="1">
        <f>_xll.ciqfunctions.udf.CIQ($B438, "IQ_PREF_EQUITY",$D438,,,,  "USD")</f>
        <v>0</v>
      </c>
      <c r="N438" s="1">
        <f>_xll.ciqfunctions.udf.CIQ($B438, "IQ_TOTAL_COMMON_EQUITY",$D438,,,,  "USD")</f>
        <v>35932</v>
      </c>
      <c r="O438" s="1">
        <f>_xll.ciqfunctions.udf.CIQ($B438, "IQ_APIC", $D438,,,,  "USD")</f>
        <v>22006</v>
      </c>
      <c r="P438" s="1">
        <f>_xll.ciqfunctions.udf.CIQ($B438, "IQ_TOTAL_ASSETS", $D438,,,,  "USD")</f>
        <v>256540</v>
      </c>
      <c r="Q438" s="1">
        <f>_xll.ciqfunctions.udf.CIQ($B438, "IQ_RE", $D438,,,,  "USD")</f>
        <v>22668</v>
      </c>
      <c r="R438" s="1">
        <f>_xll.ciqfunctions.udf.CIQ($B438, "IQ_TOTAL_EQUITY", $D438,,,,  "USD")</f>
        <v>36066</v>
      </c>
      <c r="S438" s="1">
        <f>_xll.ciqfunctions.udf.CIQ($B438, "IQ_TOTAL_OUTSTANDING_FILING_DATE", $D438,,,,  "USD")</f>
        <v>3978.5517399999999</v>
      </c>
      <c r="T438" s="1">
        <f>_xll.ciqfunctions.udf.CIQ($B438, "IQ_TOTAL_DEBT", $D438,,,,  "USD")</f>
        <v>154213</v>
      </c>
      <c r="U438" s="1">
        <f>_xll.ciqfunctions.udf.CIQ($B438, "IQ_PREF_DIV_OTHER",$D438,,,,  "USD")</f>
        <v>0</v>
      </c>
      <c r="V438" s="1">
        <f>_xll.ciqfunctions.udf.CIQ($B438, "IQ_COGS",$D438,,,,  "USD")</f>
        <v>35754</v>
      </c>
      <c r="W438" s="1">
        <f>_xll.ciqfunctions.udf.CIQ($B438, "IQ_AP",$D438,,,,  "USD")</f>
        <v>21520</v>
      </c>
      <c r="X438" s="1">
        <f>_xll.ciqfunctions.udf.CIQ($B438, "IQ_AR", $D438,,,,  "USD")</f>
        <v>11195</v>
      </c>
      <c r="Y438" s="1">
        <f>_xll.ciqfunctions.udf.CIQ($B438, "IQ_INVENTORY", $D438,,,,  "USD")</f>
        <v>11220</v>
      </c>
      <c r="Z438">
        <f>_xll.ciqfunctions.udf.CIQ($B438, "IQ_SGA", $D438,,,,  "USD")</f>
        <v>2753</v>
      </c>
      <c r="AA438">
        <f>_xll.ciqfunctions.udf.CIQ($B438, "IQ_TOTAL_REV_1YR_ANN_GROWTH", $D438,,,,  "USD")</f>
        <v>1.1299999999999999</v>
      </c>
      <c r="AB438">
        <f>_xll.ciqfunctions.udf.CIQ($B438, "IQ_DA", $D438,,,,  "USD")</f>
        <v>0</v>
      </c>
      <c r="AC438">
        <f>_xll.ciqfunctions.udf.CIQ($B438, "IQ_NET_INTEREST_EXP",$D438,,,,  "USD")</f>
        <v>-306</v>
      </c>
      <c r="AD438">
        <f>_xll.ciqfunctions.udf.CIQ($B438, "IQ_NET_WORKING_CAP",$D438,,,,  "USD")</f>
        <v>-1642</v>
      </c>
      <c r="AE438">
        <f>_xll.ciqfunctions.udf.CIQ($B438, "IQ_CAPEX",$D438,,,,  "USD")</f>
        <v>-2116</v>
      </c>
      <c r="AF438" s="1" t="str">
        <f>_xll.ciqfunctions.udf.CIQ($B438, "IQ_CEO_NAME", $D438,,,,  "USD")</f>
        <v>Farley, James</v>
      </c>
      <c r="AG438">
        <f>_xll.ciqfunctions.udf.CIQ($B438, "IQ_INC_TAX",$D438,,,,  "USD")</f>
        <v>95</v>
      </c>
      <c r="AH438" t="str">
        <f>_xll.ciqfunctions.udf.CIQ($B438, "IQ_EFFECT_TAX_RATE",$D438,,,,  "USD")</f>
        <v>NM</v>
      </c>
    </row>
    <row r="439" spans="1:34" x14ac:dyDescent="0.25">
      <c r="A439" t="str">
        <f>_xll.ciqfunctions.udf.CIQ(B439,"IQ_COMPANY_NAME",A$1)</f>
        <v>Ford Motor Company</v>
      </c>
      <c r="B439" s="3" t="s">
        <v>8</v>
      </c>
      <c r="C439" s="1" t="str">
        <f>_xll.ciqfunctions.udf.CIQ($B439, "IQ_INDUSTRY",$D439,,,, "USD")</f>
        <v>Automobiles</v>
      </c>
      <c r="D439" s="2" t="str">
        <f t="shared" si="5"/>
        <v>CQ32018</v>
      </c>
      <c r="E439" s="1">
        <f>_xll.ciqfunctions.udf.CIQ($B439, "IQ_TOTAL_REV", $D439,,,, "USD")</f>
        <v>37666</v>
      </c>
      <c r="F439" s="1">
        <f>_xll.ciqfunctions.udf.CIQ($B439, "IQ_NI",$D439,,,,  "USD")</f>
        <v>991</v>
      </c>
      <c r="G439" s="1">
        <f>_xll.ciqfunctions.udf.CIQ($B439, "IQ_CASH_EQUIV", $D439,,,,  "USD")</f>
        <v>7565</v>
      </c>
      <c r="H439" s="1">
        <f>_xll.ciqfunctions.udf.CIQ($B439, "IQ_CASH_ST_INVEST", $D439,,,,  "USD")</f>
        <v>23605</v>
      </c>
      <c r="I439" s="1">
        <f>_xll.ciqfunctions.udf.CIQ($B439, "IQ_TOTAL_CA", $D439,,,,  "USD")</f>
        <v>114843</v>
      </c>
      <c r="J439" s="1">
        <f>_xll.ciqfunctions.udf.CIQ($B439, "IQ_TOTAL_ASSETS",$D439,,,,  "USD")</f>
        <v>258966</v>
      </c>
      <c r="K439" s="1">
        <f>_xll.ciqfunctions.udf.CIQ($B439, "IQ_TOTAL_CL", $D439,,,,  "USD")</f>
        <v>94750</v>
      </c>
      <c r="L439" s="1">
        <f>_xll.ciqfunctions.udf.CIQ($B439, "IQ_TOTAL_LIAB", $D439,,,,  "USD")</f>
        <v>222248</v>
      </c>
      <c r="M439" s="1">
        <f>_xll.ciqfunctions.udf.CIQ($B439, "IQ_PREF_EQUITY",$D439,,,,  "USD")</f>
        <v>0</v>
      </c>
      <c r="N439" s="1">
        <f>_xll.ciqfunctions.udf.CIQ($B439, "IQ_TOTAL_COMMON_EQUITY",$D439,,,,  "USD")</f>
        <v>36590</v>
      </c>
      <c r="O439" s="1">
        <f>_xll.ciqfunctions.udf.CIQ($B439, "IQ_APIC", $D439,,,,  "USD")</f>
        <v>22011</v>
      </c>
      <c r="P439" s="1">
        <f>_xll.ciqfunctions.udf.CIQ($B439, "IQ_TOTAL_ASSETS", $D439,,,,  "USD")</f>
        <v>258966</v>
      </c>
      <c r="Q439" s="1">
        <f>_xll.ciqfunctions.udf.CIQ($B439, "IQ_RE", $D439,,,,  "USD")</f>
        <v>23384</v>
      </c>
      <c r="R439" s="1">
        <f>_xll.ciqfunctions.udf.CIQ($B439, "IQ_TOTAL_EQUITY", $D439,,,,  "USD")</f>
        <v>36718</v>
      </c>
      <c r="S439" s="1">
        <f>_xll.ciqfunctions.udf.CIQ($B439, "IQ_TOTAL_OUTSTANDING_FILING_DATE", $D439,,,,  "USD")</f>
        <v>3977.9033899999999</v>
      </c>
      <c r="T439" s="1">
        <f>_xll.ciqfunctions.udf.CIQ($B439, "IQ_TOTAL_DEBT", $D439,,,,  "USD")</f>
        <v>153431</v>
      </c>
      <c r="U439" s="1">
        <f>_xll.ciqfunctions.udf.CIQ($B439, "IQ_PREF_DIV_OTHER",$D439,,,,  "USD")</f>
        <v>0</v>
      </c>
      <c r="V439" s="1">
        <f>_xll.ciqfunctions.udf.CIQ($B439, "IQ_COGS",$D439,,,,  "USD")</f>
        <v>31568</v>
      </c>
      <c r="W439" s="1">
        <f>_xll.ciqfunctions.udf.CIQ($B439, "IQ_AP",$D439,,,,  "USD")</f>
        <v>22140</v>
      </c>
      <c r="X439" s="1">
        <f>_xll.ciqfunctions.udf.CIQ($B439, "IQ_AR", $D439,,,,  "USD")</f>
        <v>3962</v>
      </c>
      <c r="Y439" s="1">
        <f>_xll.ciqfunctions.udf.CIQ($B439, "IQ_INVENTORY", $D439,,,,  "USD")</f>
        <v>12810</v>
      </c>
      <c r="Z439">
        <f>_xll.ciqfunctions.udf.CIQ($B439, "IQ_SGA", $D439,,,,  "USD")</f>
        <v>2442</v>
      </c>
      <c r="AA439">
        <f>_xll.ciqfunctions.udf.CIQ($B439, "IQ_TOTAL_REV_1YR_ANN_GROWTH", $D439,,,,  "USD")</f>
        <v>3.3332000000000002</v>
      </c>
      <c r="AB439">
        <f>_xll.ciqfunctions.udf.CIQ($B439, "IQ_DA", $D439,,,,  "USD")</f>
        <v>0</v>
      </c>
      <c r="AC439">
        <f>_xll.ciqfunctions.udf.CIQ($B439, "IQ_NET_INTEREST_EXP",$D439,,,,  "USD")</f>
        <v>-179</v>
      </c>
      <c r="AD439">
        <f>_xll.ciqfunctions.udf.CIQ($B439, "IQ_NET_WORKING_CAP",$D439,,,,  "USD")</f>
        <v>-296</v>
      </c>
      <c r="AE439">
        <f>_xll.ciqfunctions.udf.CIQ($B439, "IQ_CAPEX",$D439,,,,  "USD")</f>
        <v>-1981</v>
      </c>
      <c r="AF439" s="1" t="str">
        <f>_xll.ciqfunctions.udf.CIQ($B439, "IQ_CEO_NAME", $D439,,,,  "USD")</f>
        <v>Farley, James</v>
      </c>
      <c r="AG439">
        <f>_xll.ciqfunctions.udf.CIQ($B439, "IQ_INC_TAX",$D439,,,,  "USD")</f>
        <v>101</v>
      </c>
      <c r="AH439">
        <f>_xll.ciqfunctions.udf.CIQ($B439, "IQ_EFFECT_TAX_RATE",$D439,,,,  "USD")</f>
        <v>9.2321000000000009</v>
      </c>
    </row>
    <row r="440" spans="1:34" x14ac:dyDescent="0.25">
      <c r="A440" t="str">
        <f>_xll.ciqfunctions.udf.CIQ(B440,"IQ_COMPANY_NAME",A$1)</f>
        <v>Ford Motor Company</v>
      </c>
      <c r="B440" s="3" t="s">
        <v>8</v>
      </c>
      <c r="C440" s="1" t="str">
        <f>_xll.ciqfunctions.udf.CIQ($B440, "IQ_INDUSTRY",$D440,,,, "USD")</f>
        <v>Automobiles</v>
      </c>
      <c r="D440" s="2" t="str">
        <f t="shared" si="5"/>
        <v>CQ22018</v>
      </c>
      <c r="E440" s="1">
        <f>_xll.ciqfunctions.udf.CIQ($B440, "IQ_TOTAL_REV", $D440,,,, "USD")</f>
        <v>38920</v>
      </c>
      <c r="F440" s="1">
        <f>_xll.ciqfunctions.udf.CIQ($B440, "IQ_NI",$D440,,,,  "USD")</f>
        <v>1066</v>
      </c>
      <c r="G440" s="1">
        <f>_xll.ciqfunctions.udf.CIQ($B440, "IQ_CASH_EQUIV", $D440,,,,  "USD")</f>
        <v>7749</v>
      </c>
      <c r="H440" s="1">
        <f>_xll.ciqfunctions.udf.CIQ($B440, "IQ_CASH_ST_INVEST", $D440,,,,  "USD")</f>
        <v>25111</v>
      </c>
      <c r="I440" s="1">
        <f>_xll.ciqfunctions.udf.CIQ($B440, "IQ_TOTAL_CA", $D440,,,,  "USD")</f>
        <v>115025</v>
      </c>
      <c r="J440" s="1">
        <f>_xll.ciqfunctions.udf.CIQ($B440, "IQ_TOTAL_ASSETS",$D440,,,,  "USD")</f>
        <v>258079</v>
      </c>
      <c r="K440" s="1">
        <f>_xll.ciqfunctions.udf.CIQ($B440, "IQ_TOTAL_CL", $D440,,,,  "USD")</f>
        <v>94861</v>
      </c>
      <c r="L440" s="1">
        <f>_xll.ciqfunctions.udf.CIQ($B440, "IQ_TOTAL_LIAB", $D440,,,,  "USD")</f>
        <v>221511</v>
      </c>
      <c r="M440" s="1">
        <f>_xll.ciqfunctions.udf.CIQ($B440, "IQ_PREF_EQUITY",$D440,,,,  "USD")</f>
        <v>0</v>
      </c>
      <c r="N440" s="1">
        <f>_xll.ciqfunctions.udf.CIQ($B440, "IQ_TOTAL_COMMON_EQUITY",$D440,,,,  "USD")</f>
        <v>36441</v>
      </c>
      <c r="O440" s="1">
        <f>_xll.ciqfunctions.udf.CIQ($B440, "IQ_APIC", $D440,,,,  "USD")</f>
        <v>21953</v>
      </c>
      <c r="P440" s="1">
        <f>_xll.ciqfunctions.udf.CIQ($B440, "IQ_TOTAL_ASSETS", $D440,,,,  "USD")</f>
        <v>258079</v>
      </c>
      <c r="Q440" s="1">
        <f>_xll.ciqfunctions.udf.CIQ($B440, "IQ_RE", $D440,,,,  "USD")</f>
        <v>22993</v>
      </c>
      <c r="R440" s="1">
        <f>_xll.ciqfunctions.udf.CIQ($B440, "IQ_TOTAL_EQUITY", $D440,,,,  "USD")</f>
        <v>36568</v>
      </c>
      <c r="S440" s="1">
        <f>_xll.ciqfunctions.udf.CIQ($B440, "IQ_TOTAL_OUTSTANDING_FILING_DATE", $D440,,,,  "USD")</f>
        <v>3985.7265400000001</v>
      </c>
      <c r="T440" s="1">
        <f>_xll.ciqfunctions.udf.CIQ($B440, "IQ_TOTAL_DEBT", $D440,,,,  "USD")</f>
        <v>152843</v>
      </c>
      <c r="U440" s="1">
        <f>_xll.ciqfunctions.udf.CIQ($B440, "IQ_PREF_DIV_OTHER",$D440,,,,  "USD")</f>
        <v>0</v>
      </c>
      <c r="V440" s="1">
        <f>_xll.ciqfunctions.udf.CIQ($B440, "IQ_COGS",$D440,,,,  "USD")</f>
        <v>33194</v>
      </c>
      <c r="W440" s="1">
        <f>_xll.ciqfunctions.udf.CIQ($B440, "IQ_AP",$D440,,,,  "USD")</f>
        <v>21579</v>
      </c>
      <c r="X440" s="1">
        <f>_xll.ciqfunctions.udf.CIQ($B440, "IQ_AR", $D440,,,,  "USD")</f>
        <v>3674</v>
      </c>
      <c r="Y440" s="1">
        <f>_xll.ciqfunctions.udf.CIQ($B440, "IQ_INVENTORY", $D440,,,,  "USD")</f>
        <v>12565</v>
      </c>
      <c r="Z440">
        <f>_xll.ciqfunctions.udf.CIQ($B440, "IQ_SGA", $D440,,,,  "USD")</f>
        <v>2329</v>
      </c>
      <c r="AA440">
        <f>_xll.ciqfunctions.udf.CIQ($B440, "IQ_TOTAL_REV_1YR_ANN_GROWTH", $D440,,,,  "USD")</f>
        <v>-2.3412000000000002</v>
      </c>
      <c r="AB440">
        <f>_xll.ciqfunctions.udf.CIQ($B440, "IQ_DA", $D440,,,,  "USD")</f>
        <v>0</v>
      </c>
      <c r="AC440">
        <f>_xll.ciqfunctions.udf.CIQ($B440, "IQ_NET_INTEREST_EXP",$D440,,,,  "USD")</f>
        <v>-102</v>
      </c>
      <c r="AD440">
        <f>_xll.ciqfunctions.udf.CIQ($B440, "IQ_NET_WORKING_CAP",$D440,,,,  "USD")</f>
        <v>-979</v>
      </c>
      <c r="AE440">
        <f>_xll.ciqfunctions.udf.CIQ($B440, "IQ_CAPEX",$D440,,,,  "USD")</f>
        <v>-1909</v>
      </c>
      <c r="AF440" s="1" t="str">
        <f>_xll.ciqfunctions.udf.CIQ($B440, "IQ_CEO_NAME", $D440,,,,  "USD")</f>
        <v>Farley, James</v>
      </c>
      <c r="AG440">
        <f>_xll.ciqfunctions.udf.CIQ($B440, "IQ_INC_TAX",$D440,,,,  "USD")</f>
        <v>280</v>
      </c>
      <c r="AH440">
        <f>_xll.ciqfunctions.udf.CIQ($B440, "IQ_EFFECT_TAX_RATE",$D440,,,,  "USD")</f>
        <v>20.7561</v>
      </c>
    </row>
    <row r="441" spans="1:34" x14ac:dyDescent="0.25">
      <c r="A441" t="str">
        <f>_xll.ciqfunctions.udf.CIQ(B441,"IQ_COMPANY_NAME",A$1)</f>
        <v>Ford Motor Company</v>
      </c>
      <c r="B441" s="3" t="s">
        <v>8</v>
      </c>
      <c r="C441" s="1" t="str">
        <f>_xll.ciqfunctions.udf.CIQ($B441, "IQ_INDUSTRY",$D441,,,, "USD")</f>
        <v>Automobiles</v>
      </c>
      <c r="D441" s="2" t="str">
        <f t="shared" si="5"/>
        <v>CQ12018</v>
      </c>
      <c r="E441" s="1">
        <f>_xll.ciqfunctions.udf.CIQ($B441, "IQ_TOTAL_REV", $D441,,,, "USD")</f>
        <v>41959</v>
      </c>
      <c r="F441" s="1">
        <f>_xll.ciqfunctions.udf.CIQ($B441, "IQ_NI",$D441,,,,  "USD")</f>
        <v>1736</v>
      </c>
      <c r="G441" s="1">
        <f>_xll.ciqfunctions.udf.CIQ($B441, "IQ_CASH_EQUIV", $D441,,,,  "USD")</f>
        <v>9174</v>
      </c>
      <c r="H441" s="1">
        <f>_xll.ciqfunctions.udf.CIQ($B441, "IQ_CASH_ST_INVEST", $D441,,,,  "USD")</f>
        <v>27597</v>
      </c>
      <c r="I441" s="1">
        <f>_xll.ciqfunctions.udf.CIQ($B441, "IQ_TOTAL_CA", $D441,,,,  "USD")</f>
        <v>123264</v>
      </c>
      <c r="J441" s="1">
        <f>_xll.ciqfunctions.udf.CIQ($B441, "IQ_TOTAL_ASSETS",$D441,,,,  "USD")</f>
        <v>267230</v>
      </c>
      <c r="K441" s="1">
        <f>_xll.ciqfunctions.udf.CIQ($B441, "IQ_TOTAL_CL", $D441,,,,  "USD")</f>
        <v>99878</v>
      </c>
      <c r="L441" s="1">
        <f>_xll.ciqfunctions.udf.CIQ($B441, "IQ_TOTAL_LIAB", $D441,,,,  "USD")</f>
        <v>230696</v>
      </c>
      <c r="M441" s="1">
        <f>_xll.ciqfunctions.udf.CIQ($B441, "IQ_PREF_EQUITY",$D441,,,,  "USD")</f>
        <v>0</v>
      </c>
      <c r="N441" s="1">
        <f>_xll.ciqfunctions.udf.CIQ($B441, "IQ_TOTAL_COMMON_EQUITY",$D441,,,,  "USD")</f>
        <v>36400</v>
      </c>
      <c r="O441" s="1">
        <f>_xll.ciqfunctions.udf.CIQ($B441, "IQ_APIC", $D441,,,,  "USD")</f>
        <v>21841</v>
      </c>
      <c r="P441" s="1">
        <f>_xll.ciqfunctions.udf.CIQ($B441, "IQ_TOTAL_ASSETS", $D441,,,,  "USD")</f>
        <v>267230</v>
      </c>
      <c r="Q441" s="1">
        <f>_xll.ciqfunctions.udf.CIQ($B441, "IQ_RE", $D441,,,,  "USD")</f>
        <v>22529</v>
      </c>
      <c r="R441" s="1">
        <f>_xll.ciqfunctions.udf.CIQ($B441, "IQ_TOTAL_EQUITY", $D441,,,,  "USD")</f>
        <v>36534</v>
      </c>
      <c r="S441" s="1">
        <f>_xll.ciqfunctions.udf.CIQ($B441, "IQ_TOTAL_OUTSTANDING_FILING_DATE", $D441,,,,  "USD")</f>
        <v>3984.9536600000001</v>
      </c>
      <c r="T441" s="1">
        <f>_xll.ciqfunctions.udf.CIQ($B441, "IQ_TOTAL_DEBT", $D441,,,,  "USD")</f>
        <v>158334</v>
      </c>
      <c r="U441" s="1">
        <f>_xll.ciqfunctions.udf.CIQ($B441, "IQ_PREF_DIV_OTHER",$D441,,,,  "USD")</f>
        <v>0</v>
      </c>
      <c r="V441" s="1">
        <f>_xll.ciqfunctions.udf.CIQ($B441, "IQ_COGS",$D441,,,,  "USD")</f>
        <v>35753</v>
      </c>
      <c r="W441" s="1">
        <f>_xll.ciqfunctions.udf.CIQ($B441, "IQ_AP",$D441,,,,  "USD")</f>
        <v>24126</v>
      </c>
      <c r="X441" s="1">
        <f>_xll.ciqfunctions.udf.CIQ($B441, "IQ_AR", $D441,,,,  "USD")</f>
        <v>4281</v>
      </c>
      <c r="Y441" s="1">
        <f>_xll.ciqfunctions.udf.CIQ($B441, "IQ_INVENTORY", $D441,,,,  "USD")</f>
        <v>12371</v>
      </c>
      <c r="Z441">
        <f>_xll.ciqfunctions.udf.CIQ($B441, "IQ_SGA", $D441,,,,  "USD")</f>
        <v>2270</v>
      </c>
      <c r="AA441">
        <f>_xll.ciqfunctions.udf.CIQ($B441, "IQ_TOTAL_REV_1YR_ANN_GROWTH", $D441,,,,  "USD")</f>
        <v>7.1859000000000002</v>
      </c>
      <c r="AB441">
        <f>_xll.ciqfunctions.udf.CIQ($B441, "IQ_DA", $D441,,,,  "USD")</f>
        <v>0</v>
      </c>
      <c r="AC441">
        <f>_xll.ciqfunctions.udf.CIQ($B441, "IQ_NET_INTEREST_EXP",$D441,,,,  "USD")</f>
        <v>-142</v>
      </c>
      <c r="AD441">
        <f>_xll.ciqfunctions.udf.CIQ($B441, "IQ_NET_WORKING_CAP",$D441,,,,  "USD")</f>
        <v>-460</v>
      </c>
      <c r="AE441">
        <f>_xll.ciqfunctions.udf.CIQ($B441, "IQ_CAPEX",$D441,,,,  "USD")</f>
        <v>-1779</v>
      </c>
      <c r="AF441" s="1" t="str">
        <f>_xll.ciqfunctions.udf.CIQ($B441, "IQ_CEO_NAME", $D441,,,,  "USD")</f>
        <v>Farley, James</v>
      </c>
      <c r="AG441">
        <f>_xll.ciqfunctions.udf.CIQ($B441, "IQ_INC_TAX",$D441,,,,  "USD")</f>
        <v>174</v>
      </c>
      <c r="AH441">
        <f>_xll.ciqfunctions.udf.CIQ($B441, "IQ_EFFECT_TAX_RATE",$D441,,,,  "USD")</f>
        <v>9.0671999999999997</v>
      </c>
    </row>
    <row r="442" spans="1:34" x14ac:dyDescent="0.25">
      <c r="A442" t="str">
        <f>_xll.ciqfunctions.udf.CIQ(B442,"IQ_COMPANY_NAME",A$1)</f>
        <v>Ford Motor Company</v>
      </c>
      <c r="B442" s="3" t="s">
        <v>8</v>
      </c>
      <c r="C442" s="1" t="str">
        <f>_xll.ciqfunctions.udf.CIQ($B442, "IQ_INDUSTRY",$D442,,,, "USD")</f>
        <v>Automobiles</v>
      </c>
      <c r="D442" s="2" t="str">
        <f t="shared" si="5"/>
        <v>CQ42017</v>
      </c>
      <c r="E442" s="1">
        <f>_xll.ciqfunctions.udf.CIQ($B442, "IQ_TOTAL_REV", $D442,,,, "USD")</f>
        <v>41326</v>
      </c>
      <c r="F442" s="1">
        <f>_xll.ciqfunctions.udf.CIQ($B442, "IQ_NI",$D442,,,,  "USD")</f>
        <v>2520</v>
      </c>
      <c r="G442" s="1">
        <f>_xll.ciqfunctions.udf.CIQ($B442, "IQ_CASH_EQUIV", $D442,,,,  "USD")</f>
        <v>8934</v>
      </c>
      <c r="H442" s="1">
        <f>_xll.ciqfunctions.udf.CIQ($B442, "IQ_CASH_ST_INVEST", $D442,,,,  "USD")</f>
        <v>26488</v>
      </c>
      <c r="I442" s="1">
        <f>_xll.ciqfunctions.udf.CIQ($B442, "IQ_TOTAL_CA", $D442,,,,  "USD")</f>
        <v>116801</v>
      </c>
      <c r="J442" s="1">
        <f>_xll.ciqfunctions.udf.CIQ($B442, "IQ_TOTAL_ASSETS",$D442,,,,  "USD")</f>
        <v>258496</v>
      </c>
      <c r="K442" s="1">
        <f>_xll.ciqfunctions.udf.CIQ($B442, "IQ_TOTAL_CL", $D442,,,,  "USD")</f>
        <v>94600</v>
      </c>
      <c r="L442" s="1">
        <f>_xll.ciqfunctions.udf.CIQ($B442, "IQ_TOTAL_LIAB", $D442,,,,  "USD")</f>
        <v>222792</v>
      </c>
      <c r="M442" s="1">
        <f>_xll.ciqfunctions.udf.CIQ($B442, "IQ_PREF_EQUITY",$D442,,,,  "USD")</f>
        <v>0</v>
      </c>
      <c r="N442" s="1">
        <f>_xll.ciqfunctions.udf.CIQ($B442, "IQ_TOTAL_COMMON_EQUITY",$D442,,,,  "USD")</f>
        <v>35578</v>
      </c>
      <c r="O442" s="1">
        <f>_xll.ciqfunctions.udf.CIQ($B442, "IQ_APIC", $D442,,,,  "USD")</f>
        <v>21843</v>
      </c>
      <c r="P442" s="1">
        <f>_xll.ciqfunctions.udf.CIQ($B442, "IQ_TOTAL_ASSETS", $D442,,,,  "USD")</f>
        <v>258496</v>
      </c>
      <c r="Q442" s="1">
        <f>_xll.ciqfunctions.udf.CIQ($B442, "IQ_RE", $D442,,,,  "USD")</f>
        <v>21906</v>
      </c>
      <c r="R442" s="1">
        <f>_xll.ciqfunctions.udf.CIQ($B442, "IQ_TOTAL_EQUITY", $D442,,,,  "USD")</f>
        <v>35704</v>
      </c>
      <c r="S442" s="1">
        <f>_xll.ciqfunctions.udf.CIQ($B442, "IQ_TOTAL_OUTSTANDING_FILING_DATE", $D442,,,,  "USD")</f>
        <v>3973.3516599999998</v>
      </c>
      <c r="T442" s="1">
        <f>_xll.ciqfunctions.udf.CIQ($B442, "IQ_TOTAL_DEBT", $D442,,,,  "USD")</f>
        <v>154287</v>
      </c>
      <c r="U442" s="1">
        <f>_xll.ciqfunctions.udf.CIQ($B442, "IQ_PREF_DIV_OTHER",$D442,,,,  "USD")</f>
        <v>0</v>
      </c>
      <c r="V442" s="1">
        <f>_xll.ciqfunctions.udf.CIQ($B442, "IQ_COGS",$D442,,,,  "USD")</f>
        <v>35004</v>
      </c>
      <c r="W442" s="1">
        <f>_xll.ciqfunctions.udf.CIQ($B442, "IQ_AP",$D442,,,,  "USD")</f>
        <v>23282</v>
      </c>
      <c r="X442" s="1">
        <f>_xll.ciqfunctions.udf.CIQ($B442, "IQ_AR", $D442,,,,  "USD")</f>
        <v>10599</v>
      </c>
      <c r="Y442" s="1">
        <f>_xll.ciqfunctions.udf.CIQ($B442, "IQ_INVENTORY", $D442,,,,  "USD")</f>
        <v>11176</v>
      </c>
      <c r="Z442">
        <f>_xll.ciqfunctions.udf.CIQ($B442, "IQ_SGA", $D442,,,,  "USD")</f>
        <v>2475</v>
      </c>
      <c r="AA442">
        <f>_xll.ciqfunctions.udf.CIQ($B442, "IQ_TOTAL_REV_1YR_ANN_GROWTH", $D442,,,,  "USD")</f>
        <v>6.9126000000000003</v>
      </c>
      <c r="AB442">
        <f>_xll.ciqfunctions.udf.CIQ($B442, "IQ_DA", $D442,,,,  "USD")</f>
        <v>0</v>
      </c>
      <c r="AC442">
        <f>_xll.ciqfunctions.udf.CIQ($B442, "IQ_NET_INTEREST_EXP",$D442,,,,  "USD")</f>
        <v>-289</v>
      </c>
      <c r="AD442">
        <f>_xll.ciqfunctions.udf.CIQ($B442, "IQ_NET_WORKING_CAP",$D442,,,,  "USD")</f>
        <v>-931</v>
      </c>
      <c r="AE442">
        <f>_xll.ciqfunctions.udf.CIQ($B442, "IQ_CAPEX",$D442,,,,  "USD")</f>
        <v>-2113</v>
      </c>
      <c r="AF442" s="1" t="str">
        <f>_xll.ciqfunctions.udf.CIQ($B442, "IQ_CEO_NAME", $D442,,,,  "USD")</f>
        <v>Farley, James</v>
      </c>
      <c r="AG442">
        <f>_xll.ciqfunctions.udf.CIQ($B442, "IQ_INC_TAX",$D442,,,,  "USD")</f>
        <v>-652</v>
      </c>
      <c r="AH442" t="str">
        <f>_xll.ciqfunctions.udf.CIQ($B442, "IQ_EFFECT_TAX_RATE",$D442,,,,  "USD")</f>
        <v>NM</v>
      </c>
    </row>
    <row r="443" spans="1:34" x14ac:dyDescent="0.25">
      <c r="A443" t="str">
        <f>_xll.ciqfunctions.udf.CIQ(B443,"IQ_COMPANY_NAME",A$1)</f>
        <v>Ford Motor Company</v>
      </c>
      <c r="B443" s="3" t="s">
        <v>8</v>
      </c>
      <c r="C443" s="1" t="str">
        <f>_xll.ciqfunctions.udf.CIQ($B443, "IQ_INDUSTRY",$D443,,,, "USD")</f>
        <v>Automobiles</v>
      </c>
      <c r="D443" s="2" t="str">
        <f t="shared" si="5"/>
        <v>CQ32017</v>
      </c>
      <c r="E443" s="1">
        <f>_xll.ciqfunctions.udf.CIQ($B443, "IQ_TOTAL_REV", $D443,,,, "USD")</f>
        <v>36451</v>
      </c>
      <c r="F443" s="1">
        <f>_xll.ciqfunctions.udf.CIQ($B443, "IQ_NI",$D443,,,,  "USD")</f>
        <v>1572</v>
      </c>
      <c r="G443" s="1">
        <f>_xll.ciqfunctions.udf.CIQ($B443, "IQ_CASH_EQUIV", $D443,,,,  "USD")</f>
        <v>8754</v>
      </c>
      <c r="H443" s="1">
        <f>_xll.ciqfunctions.udf.CIQ($B443, "IQ_CASH_ST_INVEST", $D443,,,,  "USD")</f>
        <v>26145</v>
      </c>
      <c r="I443" s="1">
        <f>_xll.ciqfunctions.udf.CIQ($B443, "IQ_TOTAL_CA", $D443,,,,  "USD")</f>
        <v>112732</v>
      </c>
      <c r="J443" s="1">
        <f>_xll.ciqfunctions.udf.CIQ($B443, "IQ_TOTAL_ASSETS",$D443,,,,  "USD")</f>
        <v>251273</v>
      </c>
      <c r="K443" s="1">
        <f>_xll.ciqfunctions.udf.CIQ($B443, "IQ_TOTAL_CL", $D443,,,,  "USD")</f>
        <v>94352</v>
      </c>
      <c r="L443" s="1">
        <f>_xll.ciqfunctions.udf.CIQ($B443, "IQ_TOTAL_LIAB", $D443,,,,  "USD")</f>
        <v>217913</v>
      </c>
      <c r="M443" s="1">
        <f>_xll.ciqfunctions.udf.CIQ($B443, "IQ_PREF_EQUITY",$D443,,,,  "USD")</f>
        <v>0</v>
      </c>
      <c r="N443" s="1">
        <f>_xll.ciqfunctions.udf.CIQ($B443, "IQ_TOTAL_COMMON_EQUITY",$D443,,,,  "USD")</f>
        <v>33238</v>
      </c>
      <c r="O443" s="1">
        <f>_xll.ciqfunctions.udf.CIQ($B443, "IQ_APIC", $D443,,,,  "USD")</f>
        <v>21804</v>
      </c>
      <c r="P443" s="1">
        <f>_xll.ciqfunctions.udf.CIQ($B443, "IQ_TOTAL_ASSETS", $D443,,,,  "USD")</f>
        <v>251273</v>
      </c>
      <c r="Q443" s="1">
        <f>_xll.ciqfunctions.udf.CIQ($B443, "IQ_RE", $D443,,,,  "USD")</f>
        <v>19405</v>
      </c>
      <c r="R443" s="1">
        <f>_xll.ciqfunctions.udf.CIQ($B443, "IQ_TOTAL_EQUITY", $D443,,,,  "USD")</f>
        <v>33360</v>
      </c>
      <c r="S443" s="1">
        <f>_xll.ciqfunctions.udf.CIQ($B443, "IQ_TOTAL_OUTSTANDING_FILING_DATE", $D443,,,,  "USD")</f>
        <v>3972.3021899999999</v>
      </c>
      <c r="T443" s="1">
        <f>_xll.ciqfunctions.udf.CIQ($B443, "IQ_TOTAL_DEBT", $D443,,,,  "USD")</f>
        <v>149112</v>
      </c>
      <c r="U443" s="1">
        <f>_xll.ciqfunctions.udf.CIQ($B443, "IQ_PREF_DIV_OTHER",$D443,,,,  "USD")</f>
        <v>0</v>
      </c>
      <c r="V443" s="1">
        <f>_xll.ciqfunctions.udf.CIQ($B443, "IQ_COGS",$D443,,,,  "USD")</f>
        <v>30275</v>
      </c>
      <c r="W443" s="1">
        <f>_xll.ciqfunctions.udf.CIQ($B443, "IQ_AP",$D443,,,,  "USD")</f>
        <v>22347</v>
      </c>
      <c r="X443" s="1">
        <f>_xll.ciqfunctions.udf.CIQ($B443, "IQ_AR", $D443,,,,  "USD")</f>
        <v>4443</v>
      </c>
      <c r="Y443" s="1">
        <f>_xll.ciqfunctions.udf.CIQ($B443, "IQ_INVENTORY", $D443,,,,  "USD")</f>
        <v>11263</v>
      </c>
      <c r="Z443">
        <f>_xll.ciqfunctions.udf.CIQ($B443, "IQ_SGA", $D443,,,,  "USD")</f>
        <v>2491</v>
      </c>
      <c r="AA443">
        <f>_xll.ciqfunctions.udf.CIQ($B443, "IQ_TOTAL_REV_1YR_ANN_GROWTH", $D443,,,,  "USD")</f>
        <v>1.4133</v>
      </c>
      <c r="AB443">
        <f>_xll.ciqfunctions.udf.CIQ($B443, "IQ_DA", $D443,,,,  "USD")</f>
        <v>0</v>
      </c>
      <c r="AC443">
        <f>_xll.ciqfunctions.udf.CIQ($B443, "IQ_NET_INTEREST_EXP",$D443,,,,  "USD")</f>
        <v>-176</v>
      </c>
      <c r="AD443">
        <f>_xll.ciqfunctions.udf.CIQ($B443, "IQ_NET_WORKING_CAP",$D443,,,,  "USD")</f>
        <v>-4214</v>
      </c>
      <c r="AE443">
        <f>_xll.ciqfunctions.udf.CIQ($B443, "IQ_CAPEX",$D443,,,,  "USD")</f>
        <v>-1672</v>
      </c>
      <c r="AF443" s="1" t="str">
        <f>_xll.ciqfunctions.udf.CIQ($B443, "IQ_CEO_NAME", $D443,,,,  "USD")</f>
        <v>Farley, James</v>
      </c>
      <c r="AG443">
        <f>_xll.ciqfunctions.udf.CIQ($B443, "IQ_INC_TAX",$D443,,,,  "USD")</f>
        <v>191</v>
      </c>
      <c r="AH443">
        <f>_xll.ciqfunctions.udf.CIQ($B443, "IQ_EFFECT_TAX_RATE",$D443,,,,  "USD")</f>
        <v>10.790900000000001</v>
      </c>
    </row>
    <row r="444" spans="1:34" x14ac:dyDescent="0.25">
      <c r="A444" t="str">
        <f>_xll.ciqfunctions.udf.CIQ(B444,"IQ_COMPANY_NAME",A$1)</f>
        <v>Ford Motor Company</v>
      </c>
      <c r="B444" s="3" t="s">
        <v>8</v>
      </c>
      <c r="C444" s="1" t="str">
        <f>_xll.ciqfunctions.udf.CIQ($B444, "IQ_INDUSTRY",$D444,,,, "USD")</f>
        <v>Automobiles</v>
      </c>
      <c r="D444" s="2" t="str">
        <f t="shared" si="5"/>
        <v>CQ22017</v>
      </c>
      <c r="E444" s="1">
        <f>_xll.ciqfunctions.udf.CIQ($B444, "IQ_TOTAL_REV", $D444,,,, "USD")</f>
        <v>39853</v>
      </c>
      <c r="F444" s="1">
        <f>_xll.ciqfunctions.udf.CIQ($B444, "IQ_NI",$D444,,,,  "USD")</f>
        <v>2047</v>
      </c>
      <c r="G444" s="1">
        <f>_xll.ciqfunctions.udf.CIQ($B444, "IQ_CASH_EQUIV", $D444,,,,  "USD")</f>
        <v>8857</v>
      </c>
      <c r="H444" s="1">
        <f>_xll.ciqfunctions.udf.CIQ($B444, "IQ_CASH_ST_INVEST", $D444,,,,  "USD")</f>
        <v>28432</v>
      </c>
      <c r="I444" s="1">
        <f>_xll.ciqfunctions.udf.CIQ($B444, "IQ_TOTAL_CA", $D444,,,,  "USD")</f>
        <v>113539</v>
      </c>
      <c r="J444" s="1">
        <f>_xll.ciqfunctions.udf.CIQ($B444, "IQ_TOTAL_ASSETS",$D444,,,,  "USD")</f>
        <v>247469</v>
      </c>
      <c r="K444" s="1">
        <f>_xll.ciqfunctions.udf.CIQ($B444, "IQ_TOTAL_CL", $D444,,,,  "USD")</f>
        <v>94299</v>
      </c>
      <c r="L444" s="1">
        <f>_xll.ciqfunctions.udf.CIQ($B444, "IQ_TOTAL_LIAB", $D444,,,,  "USD")</f>
        <v>215110</v>
      </c>
      <c r="M444" s="1">
        <f>_xll.ciqfunctions.udf.CIQ($B444, "IQ_PREF_EQUITY",$D444,,,,  "USD")</f>
        <v>0</v>
      </c>
      <c r="N444" s="1">
        <f>_xll.ciqfunctions.udf.CIQ($B444, "IQ_TOTAL_COMMON_EQUITY",$D444,,,,  "USD")</f>
        <v>32244</v>
      </c>
      <c r="O444" s="1">
        <f>_xll.ciqfunctions.udf.CIQ($B444, "IQ_APIC", $D444,,,,  "USD")</f>
        <v>21735</v>
      </c>
      <c r="P444" s="1">
        <f>_xll.ciqfunctions.udf.CIQ($B444, "IQ_TOTAL_ASSETS", $D444,,,,  "USD")</f>
        <v>247469</v>
      </c>
      <c r="Q444" s="1">
        <f>_xll.ciqfunctions.udf.CIQ($B444, "IQ_RE", $D444,,,,  "USD")</f>
        <v>18437</v>
      </c>
      <c r="R444" s="1">
        <f>_xll.ciqfunctions.udf.CIQ($B444, "IQ_TOTAL_EQUITY", $D444,,,,  "USD")</f>
        <v>32359</v>
      </c>
      <c r="S444" s="1">
        <f>_xll.ciqfunctions.udf.CIQ($B444, "IQ_TOTAL_OUTSTANDING_FILING_DATE", $D444,,,,  "USD")</f>
        <v>3971.7551400000002</v>
      </c>
      <c r="T444" s="1">
        <f>_xll.ciqfunctions.udf.CIQ($B444, "IQ_TOTAL_DEBT", $D444,,,,  "USD")</f>
        <v>146009</v>
      </c>
      <c r="U444" s="1">
        <f>_xll.ciqfunctions.udf.CIQ($B444, "IQ_PREF_DIV_OTHER",$D444,,,,  "USD")</f>
        <v>0</v>
      </c>
      <c r="V444" s="1">
        <f>_xll.ciqfunctions.udf.CIQ($B444, "IQ_COGS",$D444,,,,  "USD")</f>
        <v>33342</v>
      </c>
      <c r="W444" s="1">
        <f>_xll.ciqfunctions.udf.CIQ($B444, "IQ_AP",$D444,,,,  "USD")</f>
        <v>23568</v>
      </c>
      <c r="X444" s="1">
        <f>_xll.ciqfunctions.udf.CIQ($B444, "IQ_AR", $D444,,,,  "USD")</f>
        <v>4275</v>
      </c>
      <c r="Y444" s="1">
        <f>_xll.ciqfunctions.udf.CIQ($B444, "IQ_INVENTORY", $D444,,,,  "USD")</f>
        <v>11092</v>
      </c>
      <c r="Z444">
        <f>_xll.ciqfunctions.udf.CIQ($B444, "IQ_SGA", $D444,,,,  "USD")</f>
        <v>2756</v>
      </c>
      <c r="AA444">
        <f>_xll.ciqfunctions.udf.CIQ($B444, "IQ_TOTAL_REV_1YR_ANN_GROWTH", $D444,,,,  "USD")</f>
        <v>0.93189999999999995</v>
      </c>
      <c r="AB444">
        <f>_xll.ciqfunctions.udf.CIQ($B444, "IQ_DA", $D444,,,,  "USD")</f>
        <v>0</v>
      </c>
      <c r="AC444">
        <f>_xll.ciqfunctions.udf.CIQ($B444, "IQ_NET_INTEREST_EXP",$D444,,,,  "USD")</f>
        <v>-182</v>
      </c>
      <c r="AD444">
        <f>_xll.ciqfunctions.udf.CIQ($B444, "IQ_NET_WORKING_CAP",$D444,,,,  "USD")</f>
        <v>-6281</v>
      </c>
      <c r="AE444">
        <f>_xll.ciqfunctions.udf.CIQ($B444, "IQ_CAPEX",$D444,,,,  "USD")</f>
        <v>-1558</v>
      </c>
      <c r="AF444" s="1" t="str">
        <f>_xll.ciqfunctions.udf.CIQ($B444, "IQ_CEO_NAME", $D444,,,,  "USD")</f>
        <v>Farley, James</v>
      </c>
      <c r="AG444">
        <f>_xll.ciqfunctions.udf.CIQ($B444, "IQ_INC_TAX",$D444,,,,  "USD")</f>
        <v>211</v>
      </c>
      <c r="AH444">
        <f>_xll.ciqfunctions.udf.CIQ($B444, "IQ_EFFECT_TAX_RATE",$D444,,,,  "USD")</f>
        <v>9.3115000000000006</v>
      </c>
    </row>
    <row r="445" spans="1:34" x14ac:dyDescent="0.25">
      <c r="A445" t="str">
        <f>_xll.ciqfunctions.udf.CIQ(B445,"IQ_COMPANY_NAME",A$1)</f>
        <v>Ford Motor Company</v>
      </c>
      <c r="B445" s="3" t="s">
        <v>8</v>
      </c>
      <c r="C445" s="1" t="str">
        <f>_xll.ciqfunctions.udf.CIQ($B445, "IQ_INDUSTRY",$D445,,,, "USD")</f>
        <v>Automobiles</v>
      </c>
      <c r="D445" s="2" t="str">
        <f t="shared" si="5"/>
        <v>CQ12017</v>
      </c>
      <c r="E445" s="1">
        <f>_xll.ciqfunctions.udf.CIQ($B445, "IQ_TOTAL_REV", $D445,,,, "USD")</f>
        <v>39146</v>
      </c>
      <c r="F445" s="1">
        <f>_xll.ciqfunctions.udf.CIQ($B445, "IQ_NI",$D445,,,,  "USD")</f>
        <v>1592</v>
      </c>
      <c r="G445" s="1">
        <f>_xll.ciqfunctions.udf.CIQ($B445, "IQ_CASH_EQUIV", $D445,,,,  "USD")</f>
        <v>9555</v>
      </c>
      <c r="H445" s="1">
        <f>_xll.ciqfunctions.udf.CIQ($B445, "IQ_CASH_ST_INVEST", $D445,,,,  "USD")</f>
        <v>28034</v>
      </c>
      <c r="I445" s="1">
        <f>_xll.ciqfunctions.udf.CIQ($B445, "IQ_TOTAL_CA", $D445,,,,  "USD")</f>
        <v>113228</v>
      </c>
      <c r="J445" s="1">
        <f>_xll.ciqfunctions.udf.CIQ($B445, "IQ_TOTAL_ASSETS",$D445,,,,  "USD")</f>
        <v>244094</v>
      </c>
      <c r="K445" s="1">
        <f>_xll.ciqfunctions.udf.CIQ($B445, "IQ_TOTAL_CL", $D445,,,,  "USD")</f>
        <v>91304</v>
      </c>
      <c r="L445" s="1">
        <f>_xll.ciqfunctions.udf.CIQ($B445, "IQ_TOTAL_LIAB", $D445,,,,  "USD")</f>
        <v>213356</v>
      </c>
      <c r="M445" s="1">
        <f>_xll.ciqfunctions.udf.CIQ($B445, "IQ_PREF_EQUITY",$D445,,,,  "USD")</f>
        <v>0</v>
      </c>
      <c r="N445" s="1">
        <f>_xll.ciqfunctions.udf.CIQ($B445, "IQ_TOTAL_COMMON_EQUITY",$D445,,,,  "USD")</f>
        <v>30619</v>
      </c>
      <c r="O445" s="1">
        <f>_xll.ciqfunctions.udf.CIQ($B445, "IQ_APIC", $D445,,,,  "USD")</f>
        <v>21637</v>
      </c>
      <c r="P445" s="1">
        <f>_xll.ciqfunctions.udf.CIQ($B445, "IQ_TOTAL_ASSETS", $D445,,,,  "USD")</f>
        <v>244094</v>
      </c>
      <c r="Q445" s="1">
        <f>_xll.ciqfunctions.udf.CIQ($B445, "IQ_RE", $D445,,,,  "USD")</f>
        <v>16992</v>
      </c>
      <c r="R445" s="1">
        <f>_xll.ciqfunctions.udf.CIQ($B445, "IQ_TOTAL_EQUITY", $D445,,,,  "USD")</f>
        <v>30738</v>
      </c>
      <c r="S445" s="1">
        <f>_xll.ciqfunctions.udf.CIQ($B445, "IQ_TOTAL_OUTSTANDING_FILING_DATE", $D445,,,,  "USD")</f>
        <v>3981.9863099999998</v>
      </c>
      <c r="T445" s="1">
        <f>_xll.ciqfunctions.udf.CIQ($B445, "IQ_TOTAL_DEBT", $D445,,,,  "USD")</f>
        <v>145977</v>
      </c>
      <c r="U445" s="1">
        <f>_xll.ciqfunctions.udf.CIQ($B445, "IQ_PREF_DIV_OTHER",$D445,,,,  "USD")</f>
        <v>0</v>
      </c>
      <c r="V445" s="1">
        <f>_xll.ciqfunctions.udf.CIQ($B445, "IQ_COGS",$D445,,,,  "USD")</f>
        <v>32700</v>
      </c>
      <c r="W445" s="1">
        <f>_xll.ciqfunctions.udf.CIQ($B445, "IQ_AP",$D445,,,,  "USD")</f>
        <v>22147</v>
      </c>
      <c r="X445" s="1">
        <f>_xll.ciqfunctions.udf.CIQ($B445, "IQ_AR", $D445,,,,  "USD")</f>
        <v>4618</v>
      </c>
      <c r="Y445" s="1">
        <f>_xll.ciqfunctions.udf.CIQ($B445, "IQ_INVENTORY", $D445,,,,  "USD")</f>
        <v>10535</v>
      </c>
      <c r="Z445">
        <f>_xll.ciqfunctions.udf.CIQ($B445, "IQ_SGA", $D445,,,,  "USD")</f>
        <v>2374</v>
      </c>
      <c r="AA445">
        <f>_xll.ciqfunctions.udf.CIQ($B445, "IQ_TOTAL_REV_1YR_ANN_GROWTH", $D445,,,,  "USD")</f>
        <v>3.7858999999999998</v>
      </c>
      <c r="AB445">
        <f>_xll.ciqfunctions.udf.CIQ($B445, "IQ_DA", $D445,,,,  "USD")</f>
        <v>0</v>
      </c>
      <c r="AC445">
        <f>_xll.ciqfunctions.udf.CIQ($B445, "IQ_NET_INTEREST_EXP",$D445,,,,  "USD")</f>
        <v>-200</v>
      </c>
      <c r="AD445">
        <f>_xll.ciqfunctions.udf.CIQ($B445, "IQ_NET_WORKING_CAP",$D445,,,,  "USD")</f>
        <v>-3010</v>
      </c>
      <c r="AE445">
        <f>_xll.ciqfunctions.udf.CIQ($B445, "IQ_CAPEX",$D445,,,,  "USD")</f>
        <v>-1706</v>
      </c>
      <c r="AF445" s="1" t="str">
        <f>_xll.ciqfunctions.udf.CIQ($B445, "IQ_CEO_NAME", $D445,,,,  "USD")</f>
        <v>Farley, James</v>
      </c>
      <c r="AG445">
        <f>_xll.ciqfunctions.udf.CIQ($B445, "IQ_INC_TAX",$D445,,,,  "USD")</f>
        <v>652</v>
      </c>
      <c r="AH445">
        <f>_xll.ciqfunctions.udf.CIQ($B445, "IQ_EFFECT_TAX_RATE",$D445,,,,  "USD")</f>
        <v>28.9649</v>
      </c>
    </row>
    <row r="446" spans="1:34" x14ac:dyDescent="0.25">
      <c r="A446" t="str">
        <f>_xll.ciqfunctions.udf.CIQ(B446,"IQ_COMPANY_NAME",A$1)</f>
        <v>Ford Motor Company</v>
      </c>
      <c r="B446" s="3" t="s">
        <v>8</v>
      </c>
      <c r="C446" s="1" t="str">
        <f>_xll.ciqfunctions.udf.CIQ($B446, "IQ_INDUSTRY",$D446,,,, "USD")</f>
        <v>Automobiles</v>
      </c>
      <c r="D446" s="2" t="str">
        <f t="shared" si="5"/>
        <v>CQ42016</v>
      </c>
      <c r="E446" s="1">
        <f>_xll.ciqfunctions.udf.CIQ($B446, "IQ_TOTAL_REV", $D446,,,, "USD")</f>
        <v>38654</v>
      </c>
      <c r="F446" s="1">
        <f>_xll.ciqfunctions.udf.CIQ($B446, "IQ_NI",$D446,,,,  "USD")</f>
        <v>-783</v>
      </c>
      <c r="G446" s="1">
        <f>_xll.ciqfunctions.udf.CIQ($B446, "IQ_CASH_EQUIV", $D446,,,,  "USD")</f>
        <v>7828</v>
      </c>
      <c r="H446" s="1">
        <f>_xll.ciqfunctions.udf.CIQ($B446, "IQ_CASH_ST_INVEST", $D446,,,,  "USD")</f>
        <v>27470</v>
      </c>
      <c r="I446" s="1">
        <f>_xll.ciqfunctions.udf.CIQ($B446, "IQ_TOTAL_CA", $D446,,,,  "USD")</f>
        <v>108461</v>
      </c>
      <c r="J446" s="1">
        <f>_xll.ciqfunctions.udf.CIQ($B446, "IQ_TOTAL_ASSETS",$D446,,,,  "USD")</f>
        <v>237951</v>
      </c>
      <c r="K446" s="1">
        <f>_xll.ciqfunctions.udf.CIQ($B446, "IQ_TOTAL_CL", $D446,,,,  "USD")</f>
        <v>90281</v>
      </c>
      <c r="L446" s="1">
        <f>_xll.ciqfunctions.udf.CIQ($B446, "IQ_TOTAL_LIAB", $D446,,,,  "USD")</f>
        <v>208668</v>
      </c>
      <c r="M446" s="1">
        <f>_xll.ciqfunctions.udf.CIQ($B446, "IQ_PREF_EQUITY",$D446,,,,  "USD")</f>
        <v>0</v>
      </c>
      <c r="N446" s="1">
        <f>_xll.ciqfunctions.udf.CIQ($B446, "IQ_TOTAL_COMMON_EQUITY",$D446,,,,  "USD")</f>
        <v>29170</v>
      </c>
      <c r="O446" s="1">
        <f>_xll.ciqfunctions.udf.CIQ($B446, "IQ_APIC", $D446,,,,  "USD")</f>
        <v>21630</v>
      </c>
      <c r="P446" s="1">
        <f>_xll.ciqfunctions.udf.CIQ($B446, "IQ_TOTAL_ASSETS", $D446,,,,  "USD")</f>
        <v>237951</v>
      </c>
      <c r="Q446" s="1">
        <f>_xll.ciqfunctions.udf.CIQ($B446, "IQ_RE", $D446,,,,  "USD")</f>
        <v>15634</v>
      </c>
      <c r="R446" s="1">
        <f>_xll.ciqfunctions.udf.CIQ($B446, "IQ_TOTAL_EQUITY", $D446,,,,  "USD")</f>
        <v>29283</v>
      </c>
      <c r="S446" s="1">
        <f>_xll.ciqfunctions.udf.CIQ($B446, "IQ_TOTAL_OUTSTANDING_FILING_DATE", $D446,,,,  "USD")</f>
        <v>3974.2971699999998</v>
      </c>
      <c r="T446" s="1">
        <f>_xll.ciqfunctions.udf.CIQ($B446, "IQ_TOTAL_DEBT", $D446,,,,  "USD")</f>
        <v>142970</v>
      </c>
      <c r="U446" s="1">
        <f>_xll.ciqfunctions.udf.CIQ($B446, "IQ_PREF_DIV_OTHER",$D446,,,,  "USD")</f>
        <v>0</v>
      </c>
      <c r="V446" s="1">
        <f>_xll.ciqfunctions.udf.CIQ($B446, "IQ_COGS",$D446,,,,  "USD")</f>
        <v>32476</v>
      </c>
      <c r="W446" s="1">
        <f>_xll.ciqfunctions.udf.CIQ($B446, "IQ_AP",$D446,,,,  "USD")</f>
        <v>21296</v>
      </c>
      <c r="X446" s="1">
        <f>_xll.ciqfunctions.udf.CIQ($B446, "IQ_AR", $D446,,,,  "USD")</f>
        <v>11102</v>
      </c>
      <c r="Y446" s="1">
        <f>_xll.ciqfunctions.udf.CIQ($B446, "IQ_INVENTORY", $D446,,,,  "USD")</f>
        <v>8898</v>
      </c>
      <c r="Z446">
        <f>_xll.ciqfunctions.udf.CIQ($B446, "IQ_SGA", $D446,,,,  "USD")</f>
        <v>5471</v>
      </c>
      <c r="AA446">
        <f>_xll.ciqfunctions.udf.CIQ($B446, "IQ_TOTAL_REV_1YR_ANN_GROWTH", $D446,,,,  "USD")</f>
        <v>-3.9676999999999998</v>
      </c>
      <c r="AB446">
        <f>_xll.ciqfunctions.udf.CIQ($B446, "IQ_DA", $D446,,,,  "USD")</f>
        <v>0</v>
      </c>
      <c r="AC446">
        <f>_xll.ciqfunctions.udf.CIQ($B446, "IQ_NET_INTEREST_EXP",$D446,,,,  "USD")</f>
        <v>-203</v>
      </c>
      <c r="AD446">
        <f>_xll.ciqfunctions.udf.CIQ($B446, "IQ_NET_WORKING_CAP",$D446,,,,  "USD")</f>
        <v>-6605</v>
      </c>
      <c r="AE446">
        <f>_xll.ciqfunctions.udf.CIQ($B446, "IQ_CAPEX",$D446,,,,  "USD")</f>
        <v>-2080</v>
      </c>
      <c r="AF446" s="1" t="str">
        <f>_xll.ciqfunctions.udf.CIQ($B446, "IQ_CEO_NAME", $D446,,,,  "USD")</f>
        <v>Farley, James</v>
      </c>
      <c r="AG446">
        <f>_xll.ciqfunctions.udf.CIQ($B446, "IQ_INC_TAX",$D446,,,,  "USD")</f>
        <v>-336</v>
      </c>
      <c r="AH446" t="str">
        <f>_xll.ciqfunctions.udf.CIQ($B446, "IQ_EFFECT_TAX_RATE",$D446,,,,  "USD")</f>
        <v>NM</v>
      </c>
    </row>
    <row r="447" spans="1:34" x14ac:dyDescent="0.25">
      <c r="A447" t="str">
        <f>_xll.ciqfunctions.udf.CIQ(B447,"IQ_COMPANY_NAME",A$1)</f>
        <v>Ford Motor Company</v>
      </c>
      <c r="B447" s="3" t="s">
        <v>8</v>
      </c>
      <c r="C447" s="1" t="str">
        <f>_xll.ciqfunctions.udf.CIQ($B447, "IQ_INDUSTRY",$D447,,,, "USD")</f>
        <v>Automobiles</v>
      </c>
      <c r="D447" s="2" t="str">
        <f t="shared" ref="D447:D510" si="6">D387</f>
        <v>CQ32016</v>
      </c>
      <c r="E447" s="1">
        <f>_xll.ciqfunctions.udf.CIQ($B447, "IQ_TOTAL_REV", $D447,,,, "USD")</f>
        <v>35943</v>
      </c>
      <c r="F447" s="1">
        <f>_xll.ciqfunctions.udf.CIQ($B447, "IQ_NI",$D447,,,,  "USD")</f>
        <v>957</v>
      </c>
      <c r="G447" s="1">
        <f>_xll.ciqfunctions.udf.CIQ($B447, "IQ_CASH_EQUIV", $D447,,,,  "USD")</f>
        <v>7665</v>
      </c>
      <c r="H447" s="1">
        <f>_xll.ciqfunctions.udf.CIQ($B447, "IQ_CASH_ST_INVEST", $D447,,,,  "USD")</f>
        <v>24310</v>
      </c>
      <c r="I447" s="1">
        <f>_xll.ciqfunctions.udf.CIQ($B447, "IQ_TOTAL_CA", $D447,,,,  "USD")</f>
        <v>103515</v>
      </c>
      <c r="J447" s="1">
        <f>_xll.ciqfunctions.udf.CIQ($B447, "IQ_TOTAL_ASSETS",$D447,,,,  "USD")</f>
        <v>234963</v>
      </c>
      <c r="K447" s="1">
        <f>_xll.ciqfunctions.udf.CIQ($B447, "IQ_TOTAL_CL", $D447,,,,  "USD")</f>
        <v>89188</v>
      </c>
      <c r="L447" s="1">
        <f>_xll.ciqfunctions.udf.CIQ($B447, "IQ_TOTAL_LIAB", $D447,,,,  "USD")</f>
        <v>203368</v>
      </c>
      <c r="M447" s="1">
        <f>_xll.ciqfunctions.udf.CIQ($B447, "IQ_PREF_EQUITY",$D447,,,,  "USD")</f>
        <v>0</v>
      </c>
      <c r="N447" s="1">
        <f>_xll.ciqfunctions.udf.CIQ($B447, "IQ_TOTAL_COMMON_EQUITY",$D447,,,,  "USD")</f>
        <v>31484</v>
      </c>
      <c r="O447" s="1">
        <f>_xll.ciqfunctions.udf.CIQ($B447, "IQ_APIC", $D447,,,,  "USD")</f>
        <v>21598</v>
      </c>
      <c r="P447" s="1">
        <f>_xll.ciqfunctions.udf.CIQ($B447, "IQ_TOTAL_ASSETS", $D447,,,,  "USD")</f>
        <v>234963</v>
      </c>
      <c r="Q447" s="1">
        <f>_xll.ciqfunctions.udf.CIQ($B447, "IQ_RE", $D447,,,,  "USD")</f>
        <v>17013</v>
      </c>
      <c r="R447" s="1">
        <f>_xll.ciqfunctions.udf.CIQ($B447, "IQ_TOTAL_EQUITY", $D447,,,,  "USD")</f>
        <v>31595</v>
      </c>
      <c r="S447" s="1">
        <f>_xll.ciqfunctions.udf.CIQ($B447, "IQ_TOTAL_OUTSTANDING_FILING_DATE", $D447,,,,  "USD")</f>
        <v>3973.7146200000002</v>
      </c>
      <c r="T447" s="1">
        <f>_xll.ciqfunctions.udf.CIQ($B447, "IQ_TOTAL_DEBT", $D447,,,,  "USD")</f>
        <v>137224</v>
      </c>
      <c r="U447" s="1">
        <f>_xll.ciqfunctions.udf.CIQ($B447, "IQ_PREF_DIV_OTHER",$D447,,,,  "USD")</f>
        <v>0</v>
      </c>
      <c r="V447" s="1">
        <f>_xll.ciqfunctions.udf.CIQ($B447, "IQ_COGS",$D447,,,,  "USD")</f>
        <v>30668</v>
      </c>
      <c r="W447" s="1">
        <f>_xll.ciqfunctions.udf.CIQ($B447, "IQ_AP",$D447,,,,  "USD")</f>
        <v>21184</v>
      </c>
      <c r="X447" s="1">
        <f>_xll.ciqfunctions.udf.CIQ($B447, "IQ_AR", $D447,,,,  "USD")</f>
        <v>4481</v>
      </c>
      <c r="Y447" s="1">
        <f>_xll.ciqfunctions.udf.CIQ($B447, "IQ_INVENTORY", $D447,,,,  "USD")</f>
        <v>10219</v>
      </c>
      <c r="Z447">
        <f>_xll.ciqfunctions.udf.CIQ($B447, "IQ_SGA", $D447,,,,  "USD")</f>
        <v>2313</v>
      </c>
      <c r="AA447">
        <f>_xll.ciqfunctions.udf.CIQ($B447, "IQ_TOTAL_REV_1YR_ANN_GROWTH", $D447,,,,  "USD")</f>
        <v>-5.7702999999999998</v>
      </c>
      <c r="AB447">
        <f>_xll.ciqfunctions.udf.CIQ($B447, "IQ_DA", $D447,,,,  "USD")</f>
        <v>0</v>
      </c>
      <c r="AC447">
        <f>_xll.ciqfunctions.udf.CIQ($B447, "IQ_NET_INTEREST_EXP",$D447,,,,  "USD")</f>
        <v>-179</v>
      </c>
      <c r="AD447">
        <f>_xll.ciqfunctions.udf.CIQ($B447, "IQ_NET_WORKING_CAP",$D447,,,,  "USD")</f>
        <v>-7511</v>
      </c>
      <c r="AE447">
        <f>_xll.ciqfunctions.udf.CIQ($B447, "IQ_CAPEX",$D447,,,,  "USD")</f>
        <v>-1706</v>
      </c>
      <c r="AF447" s="1" t="str">
        <f>_xll.ciqfunctions.udf.CIQ($B447, "IQ_CEO_NAME", $D447,,,,  "USD")</f>
        <v>Farley, James</v>
      </c>
      <c r="AG447">
        <f>_xll.ciqfunctions.udf.CIQ($B447, "IQ_INC_TAX",$D447,,,,  "USD")</f>
        <v>426</v>
      </c>
      <c r="AH447">
        <f>_xll.ciqfunctions.udf.CIQ($B447, "IQ_EFFECT_TAX_RATE",$D447,,,,  "USD")</f>
        <v>30.713699999999999</v>
      </c>
    </row>
    <row r="448" spans="1:34" x14ac:dyDescent="0.25">
      <c r="A448" t="str">
        <f>_xll.ciqfunctions.udf.CIQ(B448,"IQ_COMPANY_NAME",A$1)</f>
        <v>Ford Motor Company</v>
      </c>
      <c r="B448" s="3" t="s">
        <v>8</v>
      </c>
      <c r="C448" s="1" t="str">
        <f>_xll.ciqfunctions.udf.CIQ($B448, "IQ_INDUSTRY",$D448,,,, "USD")</f>
        <v>Automobiles</v>
      </c>
      <c r="D448" s="2" t="str">
        <f t="shared" si="6"/>
        <v>CQ22016</v>
      </c>
      <c r="E448" s="1">
        <f>_xll.ciqfunctions.udf.CIQ($B448, "IQ_TOTAL_REV", $D448,,,, "USD")</f>
        <v>39485</v>
      </c>
      <c r="F448" s="1">
        <f>_xll.ciqfunctions.udf.CIQ($B448, "IQ_NI",$D448,,,,  "USD")</f>
        <v>1970</v>
      </c>
      <c r="G448" s="1">
        <f>_xll.ciqfunctions.udf.CIQ($B448, "IQ_CASH_EQUIV", $D448,,,,  "USD")</f>
        <v>9493</v>
      </c>
      <c r="H448" s="1">
        <f>_xll.ciqfunctions.udf.CIQ($B448, "IQ_CASH_ST_INVEST", $D448,,,,  "USD")</f>
        <v>27210</v>
      </c>
      <c r="I448" s="1">
        <f>_xll.ciqfunctions.udf.CIQ($B448, "IQ_TOTAL_CA", $D448,,,,  "USD")</f>
        <v>110767</v>
      </c>
      <c r="J448" s="1">
        <f>_xll.ciqfunctions.udf.CIQ($B448, "IQ_TOTAL_ASSETS",$D448,,,,  "USD")</f>
        <v>239678</v>
      </c>
      <c r="K448" s="1">
        <f>_xll.ciqfunctions.udf.CIQ($B448, "IQ_TOTAL_CL", $D448,,,,  "USD")</f>
        <v>89408</v>
      </c>
      <c r="L448" s="1">
        <f>_xll.ciqfunctions.udf.CIQ($B448, "IQ_TOTAL_LIAB", $D448,,,,  "USD")</f>
        <v>208429</v>
      </c>
      <c r="M448" s="1">
        <f>_xll.ciqfunctions.udf.CIQ($B448, "IQ_PREF_EQUITY",$D448,,,,  "USD")</f>
        <v>0</v>
      </c>
      <c r="N448" s="1">
        <f>_xll.ciqfunctions.udf.CIQ($B448, "IQ_TOTAL_COMMON_EQUITY",$D448,,,,  "USD")</f>
        <v>31141</v>
      </c>
      <c r="O448" s="1">
        <f>_xll.ciqfunctions.udf.CIQ($B448, "IQ_APIC", $D448,,,,  "USD")</f>
        <v>21546</v>
      </c>
      <c r="P448" s="1">
        <f>_xll.ciqfunctions.udf.CIQ($B448, "IQ_TOTAL_ASSETS", $D448,,,,  "USD")</f>
        <v>239678</v>
      </c>
      <c r="Q448" s="1">
        <f>_xll.ciqfunctions.udf.CIQ($B448, "IQ_RE", $D448,,,,  "USD")</f>
        <v>16652</v>
      </c>
      <c r="R448" s="1">
        <f>_xll.ciqfunctions.udf.CIQ($B448, "IQ_TOTAL_EQUITY", $D448,,,,  "USD")</f>
        <v>31249</v>
      </c>
      <c r="S448" s="1">
        <f>_xll.ciqfunctions.udf.CIQ($B448, "IQ_TOTAL_OUTSTANDING_FILING_DATE", $D448,,,,  "USD")</f>
        <v>3973.2408700000001</v>
      </c>
      <c r="T448" s="1">
        <f>_xll.ciqfunctions.udf.CIQ($B448, "IQ_TOTAL_DEBT", $D448,,,,  "USD")</f>
        <v>139914</v>
      </c>
      <c r="U448" s="1">
        <f>_xll.ciqfunctions.udf.CIQ($B448, "IQ_PREF_DIV_OTHER",$D448,,,,  "USD")</f>
        <v>0</v>
      </c>
      <c r="V448" s="1">
        <f>_xll.ciqfunctions.udf.CIQ($B448, "IQ_COGS",$D448,,,,  "USD")</f>
        <v>32522</v>
      </c>
      <c r="W448" s="1">
        <f>_xll.ciqfunctions.udf.CIQ($B448, "IQ_AP",$D448,,,,  "USD")</f>
        <v>23084</v>
      </c>
      <c r="X448" s="1">
        <f>_xll.ciqfunctions.udf.CIQ($B448, "IQ_AR", $D448,,,,  "USD")</f>
        <v>10728</v>
      </c>
      <c r="Y448" s="1">
        <f>_xll.ciqfunctions.udf.CIQ($B448, "IQ_INVENTORY", $D448,,,,  "USD")</f>
        <v>9829</v>
      </c>
      <c r="Z448">
        <f>_xll.ciqfunctions.udf.CIQ($B448, "IQ_SGA", $D448,,,,  "USD")</f>
        <v>2487</v>
      </c>
      <c r="AA448">
        <f>_xll.ciqfunctions.udf.CIQ($B448, "IQ_TOTAL_REV_1YR_ANN_GROWTH", $D448,,,,  "USD")</f>
        <v>5.9630000000000001</v>
      </c>
      <c r="AB448">
        <f>_xll.ciqfunctions.udf.CIQ($B448, "IQ_DA", $D448,,,,  "USD")</f>
        <v>0</v>
      </c>
      <c r="AC448">
        <f>_xll.ciqfunctions.udf.CIQ($B448, "IQ_NET_INTEREST_EXP",$D448,,,,  "USD")</f>
        <v>-159</v>
      </c>
      <c r="AD448">
        <f>_xll.ciqfunctions.udf.CIQ($B448, "IQ_NET_WORKING_CAP",$D448,,,,  "USD")</f>
        <v>-3434</v>
      </c>
      <c r="AE448">
        <f>_xll.ciqfunctions.udf.CIQ($B448, "IQ_CAPEX",$D448,,,,  "USD")</f>
        <v>-1695</v>
      </c>
      <c r="AF448" s="1" t="str">
        <f>_xll.ciqfunctions.udf.CIQ($B448, "IQ_CEO_NAME", $D448,,,,  "USD")</f>
        <v>Farley, James</v>
      </c>
      <c r="AG448">
        <f>_xll.ciqfunctions.udf.CIQ($B448, "IQ_INC_TAX",$D448,,,,  "USD")</f>
        <v>903</v>
      </c>
      <c r="AH448">
        <f>_xll.ciqfunctions.udf.CIQ($B448, "IQ_EFFECT_TAX_RATE",$D448,,,,  "USD")</f>
        <v>31.4086</v>
      </c>
    </row>
    <row r="449" spans="1:34" x14ac:dyDescent="0.25">
      <c r="A449" t="str">
        <f>_xll.ciqfunctions.udf.CIQ(B449,"IQ_COMPANY_NAME",A$1)</f>
        <v>Ford Motor Company</v>
      </c>
      <c r="B449" s="3" t="s">
        <v>8</v>
      </c>
      <c r="C449" s="1" t="str">
        <f>_xll.ciqfunctions.udf.CIQ($B449, "IQ_INDUSTRY",$D449,,,, "USD")</f>
        <v>Automobiles</v>
      </c>
      <c r="D449" s="2" t="str">
        <f t="shared" si="6"/>
        <v>CQ12016</v>
      </c>
      <c r="E449" s="1">
        <f>_xll.ciqfunctions.udf.CIQ($B449, "IQ_TOTAL_REV", $D449,,,, "USD")</f>
        <v>37718</v>
      </c>
      <c r="F449" s="1">
        <f>_xll.ciqfunctions.udf.CIQ($B449, "IQ_NI",$D449,,,,  "USD")</f>
        <v>2452</v>
      </c>
      <c r="G449" s="1">
        <f>_xll.ciqfunctions.udf.CIQ($B449, "IQ_CASH_EQUIV", $D449,,,,  "USD")</f>
        <v>5567</v>
      </c>
      <c r="H449" s="1">
        <f>_xll.ciqfunctions.udf.CIQ($B449, "IQ_CASH_ST_INVEST", $D449,,,,  "USD")</f>
        <v>24251</v>
      </c>
      <c r="I449" s="1">
        <f>_xll.ciqfunctions.udf.CIQ($B449, "IQ_TOTAL_CA", $D449,,,,  "USD")</f>
        <v>154994</v>
      </c>
      <c r="J449" s="1">
        <f>_xll.ciqfunctions.udf.CIQ($B449, "IQ_TOTAL_ASSETS",$D449,,,,  "USD")</f>
        <v>237288</v>
      </c>
      <c r="K449" s="1">
        <f>_xll.ciqfunctions.udf.CIQ($B449, "IQ_TOTAL_CL", $D449,,,,  "USD")</f>
        <v>87935</v>
      </c>
      <c r="L449" s="1">
        <f>_xll.ciqfunctions.udf.CIQ($B449, "IQ_TOTAL_LIAB", $D449,,,,  "USD")</f>
        <v>207572</v>
      </c>
      <c r="M449" s="1">
        <f>_xll.ciqfunctions.udf.CIQ($B449, "IQ_PREF_EQUITY",$D449,,,,  "USD")</f>
        <v>0</v>
      </c>
      <c r="N449" s="1">
        <f>_xll.ciqfunctions.udf.CIQ($B449, "IQ_TOTAL_COMMON_EQUITY",$D449,,,,  "USD")</f>
        <v>29605</v>
      </c>
      <c r="O449" s="1">
        <f>_xll.ciqfunctions.udf.CIQ($B449, "IQ_APIC", $D449,,,,  "USD")</f>
        <v>21454</v>
      </c>
      <c r="P449" s="1">
        <f>_xll.ciqfunctions.udf.CIQ($B449, "IQ_TOTAL_ASSETS", $D449,,,,  "USD")</f>
        <v>237288</v>
      </c>
      <c r="Q449" s="1">
        <f>_xll.ciqfunctions.udf.CIQ($B449, "IQ_RE", $D449,,,,  "USD")</f>
        <v>15278</v>
      </c>
      <c r="R449" s="1">
        <f>_xll.ciqfunctions.udf.CIQ($B449, "IQ_TOTAL_EQUITY", $D449,,,,  "USD")</f>
        <v>29716</v>
      </c>
      <c r="S449" s="1">
        <f>_xll.ciqfunctions.udf.CIQ($B449, "IQ_TOTAL_OUTSTANDING_FILING_DATE", $D449,,,,  "USD")</f>
        <v>3972.8351600000001</v>
      </c>
      <c r="T449" s="1">
        <f>_xll.ciqfunctions.udf.CIQ($B449, "IQ_TOTAL_DEBT", $D449,,,,  "USD")</f>
        <v>140995</v>
      </c>
      <c r="U449" s="1">
        <f>_xll.ciqfunctions.udf.CIQ($B449, "IQ_PREF_DIV_OTHER",$D449,,,,  "USD")</f>
        <v>0</v>
      </c>
      <c r="V449" s="1">
        <f>_xll.ciqfunctions.udf.CIQ($B449, "IQ_COGS",$D449,,,,  "USD")</f>
        <v>30517</v>
      </c>
      <c r="W449" s="1">
        <f>_xll.ciqfunctions.udf.CIQ($B449, "IQ_AP",$D449,,,,  "USD")</f>
        <v>20887</v>
      </c>
      <c r="X449" s="1">
        <f>_xll.ciqfunctions.udf.CIQ($B449, "IQ_AR", $D449,,,,  "USD")</f>
        <v>6163</v>
      </c>
      <c r="Y449" s="1">
        <f>_xll.ciqfunctions.udf.CIQ($B449, "IQ_INVENTORY", $D449,,,,  "USD")</f>
        <v>9770</v>
      </c>
      <c r="Z449">
        <f>_xll.ciqfunctions.udf.CIQ($B449, "IQ_SGA", $D449,,,,  "USD")</f>
        <v>2326</v>
      </c>
      <c r="AA449">
        <f>_xll.ciqfunctions.udf.CIQ($B449, "IQ_TOTAL_REV_1YR_ANN_GROWTH", $D449,,,,  "USD")</f>
        <v>11.262499999999999</v>
      </c>
      <c r="AB449">
        <f>_xll.ciqfunctions.udf.CIQ($B449, "IQ_DA", $D449,,,,  "USD")</f>
        <v>0</v>
      </c>
      <c r="AC449">
        <f>_xll.ciqfunctions.udf.CIQ($B449, "IQ_NET_INTEREST_EXP",$D449,,,,  "USD")</f>
        <v>-141</v>
      </c>
      <c r="AD449">
        <f>_xll.ciqfunctions.udf.CIQ($B449, "IQ_NET_WORKING_CAP",$D449,,,,  "USD")</f>
        <v>44749</v>
      </c>
      <c r="AE449">
        <f>_xll.ciqfunctions.udf.CIQ($B449, "IQ_CAPEX",$D449,,,,  "USD")</f>
        <v>-1511</v>
      </c>
      <c r="AF449" s="1" t="str">
        <f>_xll.ciqfunctions.udf.CIQ($B449, "IQ_CEO_NAME", $D449,,,,  "USD")</f>
        <v>Farley, James</v>
      </c>
      <c r="AG449">
        <f>_xll.ciqfunctions.udf.CIQ($B449, "IQ_INC_TAX",$D449,,,,  "USD")</f>
        <v>1196</v>
      </c>
      <c r="AH449">
        <f>_xll.ciqfunctions.udf.CIQ($B449, "IQ_EFFECT_TAX_RATE",$D449,,,,  "USD")</f>
        <v>32.758099999999999</v>
      </c>
    </row>
    <row r="450" spans="1:34" x14ac:dyDescent="0.25">
      <c r="A450" t="str">
        <f>_xll.ciqfunctions.udf.CIQ(B450,"IQ_COMPANY_NAME",A$1)</f>
        <v>Ford Motor Company</v>
      </c>
      <c r="B450" s="3" t="s">
        <v>8</v>
      </c>
      <c r="C450" s="1" t="str">
        <f>_xll.ciqfunctions.udf.CIQ($B450, "IQ_INDUSTRY",$D450,,,, "USD")</f>
        <v>Automobiles</v>
      </c>
      <c r="D450" s="2" t="str">
        <f t="shared" si="6"/>
        <v>CQ42015</v>
      </c>
      <c r="E450" s="1">
        <f>_xll.ciqfunctions.udf.CIQ($B450, "IQ_TOTAL_REV", $D450,,,, "USD")</f>
        <v>40251</v>
      </c>
      <c r="F450" s="1">
        <f>_xll.ciqfunctions.udf.CIQ($B450, "IQ_NI",$D450,,,,  "USD")</f>
        <v>1868</v>
      </c>
      <c r="G450" s="1">
        <f>_xll.ciqfunctions.udf.CIQ($B450, "IQ_CASH_EQUIV", $D450,,,,  "USD")</f>
        <v>5386</v>
      </c>
      <c r="H450" s="1">
        <f>_xll.ciqfunctions.udf.CIQ($B450, "IQ_CASH_ST_INVEST", $D450,,,,  "USD")</f>
        <v>23567</v>
      </c>
      <c r="I450" s="1">
        <f>_xll.ciqfunctions.udf.CIQ($B450, "IQ_TOTAL_CA", $D450,,,,  "USD")</f>
        <v>102587</v>
      </c>
      <c r="J450" s="1">
        <f>_xll.ciqfunctions.udf.CIQ($B450, "IQ_TOTAL_ASSETS",$D450,,,,  "USD")</f>
        <v>224925</v>
      </c>
      <c r="K450" s="1">
        <f>_xll.ciqfunctions.udf.CIQ($B450, "IQ_TOTAL_CL", $D450,,,,  "USD")</f>
        <v>82336</v>
      </c>
      <c r="L450" s="1">
        <f>_xll.ciqfunctions.udf.CIQ($B450, "IQ_TOTAL_LIAB", $D450,,,,  "USD")</f>
        <v>196174</v>
      </c>
      <c r="M450" s="1">
        <f>_xll.ciqfunctions.udf.CIQ($B450, "IQ_PREF_EQUITY",$D450,,,,  "USD")</f>
        <v>0</v>
      </c>
      <c r="N450" s="1">
        <f>_xll.ciqfunctions.udf.CIQ($B450, "IQ_TOTAL_COMMON_EQUITY",$D450,,,,  "USD")</f>
        <v>28642</v>
      </c>
      <c r="O450" s="1">
        <f>_xll.ciqfunctions.udf.CIQ($B450, "IQ_APIC", $D450,,,,  "USD")</f>
        <v>21421</v>
      </c>
      <c r="P450" s="1">
        <f>_xll.ciqfunctions.udf.CIQ($B450, "IQ_TOTAL_ASSETS", $D450,,,,  "USD")</f>
        <v>224925</v>
      </c>
      <c r="Q450" s="1">
        <f>_xll.ciqfunctions.udf.CIQ($B450, "IQ_RE", $D450,,,,  "USD")</f>
        <v>14414</v>
      </c>
      <c r="R450" s="1">
        <f>_xll.ciqfunctions.udf.CIQ($B450, "IQ_TOTAL_EQUITY", $D450,,,,  "USD")</f>
        <v>28751</v>
      </c>
      <c r="S450" s="1">
        <f>_xll.ciqfunctions.udf.CIQ($B450, "IQ_TOTAL_OUTSTANDING_FILING_DATE", $D450,,,,  "USD")</f>
        <v>3969.5132600000002</v>
      </c>
      <c r="T450" s="1">
        <f>_xll.ciqfunctions.udf.CIQ($B450, "IQ_TOTAL_DEBT", $D450,,,,  "USD")</f>
        <v>132854</v>
      </c>
      <c r="U450" s="1">
        <f>_xll.ciqfunctions.udf.CIQ($B450, "IQ_PREF_DIV_OTHER",$D450,,,,  "USD")</f>
        <v>0</v>
      </c>
      <c r="V450" s="1">
        <f>_xll.ciqfunctions.udf.CIQ($B450, "IQ_COGS",$D450,,,,  "USD")</f>
        <v>34030</v>
      </c>
      <c r="W450" s="1">
        <f>_xll.ciqfunctions.udf.CIQ($B450, "IQ_AP",$D450,,,,  "USD")</f>
        <v>20272</v>
      </c>
      <c r="X450" s="1">
        <f>_xll.ciqfunctions.udf.CIQ($B450, "IQ_AR", $D450,,,,  "USD")</f>
        <v>11042</v>
      </c>
      <c r="Y450" s="1">
        <f>_xll.ciqfunctions.udf.CIQ($B450, "IQ_INVENTORY", $D450,,,,  "USD")</f>
        <v>8319</v>
      </c>
      <c r="Z450">
        <f>_xll.ciqfunctions.udf.CIQ($B450, "IQ_SGA", $D450,,,,  "USD")</f>
        <v>3100</v>
      </c>
      <c r="AA450">
        <f>_xll.ciqfunctions.udf.CIQ($B450, "IQ_TOTAL_REV_1YR_ANN_GROWTH", $D450,,,,  "USD")</f>
        <v>12.2135</v>
      </c>
      <c r="AB450">
        <f>_xll.ciqfunctions.udf.CIQ($B450, "IQ_DA", $D450,,,,  "USD")</f>
        <v>0</v>
      </c>
      <c r="AC450">
        <f>_xll.ciqfunctions.udf.CIQ($B450, "IQ_NET_INTEREST_EXP",$D450,,,,  "USD")</f>
        <v>-141</v>
      </c>
      <c r="AD450">
        <f>_xll.ciqfunctions.udf.CIQ($B450, "IQ_NET_WORKING_CAP",$D450,,,,  "USD")</f>
        <v>-1537</v>
      </c>
      <c r="AE450">
        <f>_xll.ciqfunctions.udf.CIQ($B450, "IQ_CAPEX",$D450,,,,  "USD")</f>
        <v>-1838</v>
      </c>
      <c r="AF450" s="1" t="str">
        <f>_xll.ciqfunctions.udf.CIQ($B450, "IQ_CEO_NAME", $D450,,,,  "USD")</f>
        <v>Farley, James</v>
      </c>
      <c r="AG450">
        <f>_xll.ciqfunctions.udf.CIQ($B450, "IQ_INC_TAX",$D450,,,,  "USD")</f>
        <v>32</v>
      </c>
      <c r="AH450">
        <f>_xll.ciqfunctions.udf.CIQ($B450, "IQ_EFFECT_TAX_RATE",$D450,,,,  "USD")</f>
        <v>1.6877</v>
      </c>
    </row>
    <row r="451" spans="1:34" x14ac:dyDescent="0.25">
      <c r="A451" t="str">
        <f>_xll.ciqfunctions.udf.CIQ(B451,"IQ_COMPANY_NAME",A$1)</f>
        <v>Ford Motor Company</v>
      </c>
      <c r="B451" s="3" t="s">
        <v>8</v>
      </c>
      <c r="C451" s="1" t="str">
        <f>_xll.ciqfunctions.udf.CIQ($B451, "IQ_INDUSTRY",$D451,,,, "USD")</f>
        <v>Automobiles</v>
      </c>
      <c r="D451" s="2" t="str">
        <f t="shared" si="6"/>
        <v>CQ32015</v>
      </c>
      <c r="E451" s="1">
        <f>_xll.ciqfunctions.udf.CIQ($B451, "IQ_TOTAL_REV", $D451,,,, "USD")</f>
        <v>38144</v>
      </c>
      <c r="F451" s="1">
        <f>_xll.ciqfunctions.udf.CIQ($B451, "IQ_NI",$D451,,,,  "USD")</f>
        <v>2192</v>
      </c>
      <c r="G451" s="1">
        <f>_xll.ciqfunctions.udf.CIQ($B451, "IQ_CASH_EQUIV", $D451,,,,  "USD")</f>
        <v>7773</v>
      </c>
      <c r="H451" s="1">
        <f>_xll.ciqfunctions.udf.CIQ($B451, "IQ_CASH_ST_INVEST", $D451,,,,  "USD")</f>
        <v>22177</v>
      </c>
      <c r="I451" s="1">
        <f>_xll.ciqfunctions.udf.CIQ($B451, "IQ_TOTAL_CA", $D451,,,,  "USD")</f>
        <v>139924</v>
      </c>
      <c r="J451" s="1">
        <f>_xll.ciqfunctions.udf.CIQ($B451, "IQ_TOTAL_ASSETS",$D451,,,,  "USD")</f>
        <v>219431</v>
      </c>
      <c r="K451" s="1">
        <f>_xll.ciqfunctions.udf.CIQ($B451, "IQ_TOTAL_CL", $D451,,,,  "USD")</f>
        <v>78042</v>
      </c>
      <c r="L451" s="1">
        <f>_xll.ciqfunctions.udf.CIQ($B451, "IQ_TOTAL_LIAB", $D451,,,,  "USD")</f>
        <v>191853</v>
      </c>
      <c r="M451" s="1">
        <f>_xll.ciqfunctions.udf.CIQ($B451, "IQ_PREF_EQUITY",$D451,,,,  "USD")</f>
        <v>0</v>
      </c>
      <c r="N451" s="1">
        <f>_xll.ciqfunctions.udf.CIQ($B451, "IQ_TOTAL_COMMON_EQUITY",$D451,,,,  "USD")</f>
        <v>27465</v>
      </c>
      <c r="O451" s="1">
        <f>_xll.ciqfunctions.udf.CIQ($B451, "IQ_APIC", $D451,,,,  "USD")</f>
        <v>21354</v>
      </c>
      <c r="P451" s="1">
        <f>_xll.ciqfunctions.udf.CIQ($B451, "IQ_TOTAL_ASSETS", $D451,,,,  "USD")</f>
        <v>219431</v>
      </c>
      <c r="Q451" s="1">
        <f>_xll.ciqfunctions.udf.CIQ($B451, "IQ_RE", $D451,,,,  "USD")</f>
        <v>27489</v>
      </c>
      <c r="R451" s="1">
        <f>_xll.ciqfunctions.udf.CIQ($B451, "IQ_TOTAL_EQUITY", $D451,,,,  "USD")</f>
        <v>27578</v>
      </c>
      <c r="S451" s="1">
        <f>_xll.ciqfunctions.udf.CIQ($B451, "IQ_TOTAL_OUTSTANDING_FILING_DATE", $D451,,,,  "USD")</f>
        <v>3968.6301699999999</v>
      </c>
      <c r="T451" s="1">
        <f>_xll.ciqfunctions.udf.CIQ($B451, "IQ_TOTAL_DEBT", $D451,,,,  "USD")</f>
        <v>126425</v>
      </c>
      <c r="U451" s="1">
        <f>_xll.ciqfunctions.udf.CIQ($B451, "IQ_PREF_DIV_OTHER",$D451,,,,  "USD")</f>
        <v>0</v>
      </c>
      <c r="V451" s="1">
        <f>_xll.ciqfunctions.udf.CIQ($B451, "IQ_COGS",$D451,,,,  "USD")</f>
        <v>31213</v>
      </c>
      <c r="W451" s="1">
        <f>_xll.ciqfunctions.udf.CIQ($B451, "IQ_AP",$D451,,,,  "USD")</f>
        <v>21095</v>
      </c>
      <c r="X451" s="1">
        <f>_xll.ciqfunctions.udf.CIQ($B451, "IQ_AR", $D451,,,,  "USD")</f>
        <v>6613</v>
      </c>
      <c r="Y451" s="1">
        <f>_xll.ciqfunctions.udf.CIQ($B451, "IQ_INVENTORY", $D451,,,,  "USD")</f>
        <v>9496</v>
      </c>
      <c r="Z451">
        <f>_xll.ciqfunctions.udf.CIQ($B451, "IQ_SGA", $D451,,,,  "USD")</f>
        <v>2386</v>
      </c>
      <c r="AA451">
        <f>_xll.ciqfunctions.udf.CIQ($B451, "IQ_TOTAL_REV_1YR_ANN_GROWTH", $D451,,,,  "USD")</f>
        <v>9.2324999999999999</v>
      </c>
      <c r="AB451">
        <f>_xll.ciqfunctions.udf.CIQ($B451, "IQ_DA", $D451,,,,  "USD")</f>
        <v>0</v>
      </c>
      <c r="AC451">
        <f>_xll.ciqfunctions.udf.CIQ($B451, "IQ_NET_INTEREST_EXP",$D451,,,,  "USD")</f>
        <v>-146</v>
      </c>
      <c r="AD451">
        <f>_xll.ciqfunctions.udf.CIQ($B451, "IQ_NET_WORKING_CAP",$D451,,,,  "USD")</f>
        <v>41295</v>
      </c>
      <c r="AE451">
        <f>_xll.ciqfunctions.udf.CIQ($B451, "IQ_CAPEX",$D451,,,,  "USD")</f>
        <v>-1825</v>
      </c>
      <c r="AF451" s="1" t="str">
        <f>_xll.ciqfunctions.udf.CIQ($B451, "IQ_CEO_NAME", $D451,,,,  "USD")</f>
        <v>Farley, James</v>
      </c>
      <c r="AG451">
        <f>_xll.ciqfunctions.udf.CIQ($B451, "IQ_INC_TAX",$D451,,,,  "USD")</f>
        <v>1099</v>
      </c>
      <c r="AH451">
        <f>_xll.ciqfunctions.udf.CIQ($B451, "IQ_EFFECT_TAX_RATE",$D451,,,,  "USD")</f>
        <v>33.394100000000002</v>
      </c>
    </row>
    <row r="452" spans="1:34" x14ac:dyDescent="0.25">
      <c r="A452" t="str">
        <f>_xll.ciqfunctions.udf.CIQ(B452,"IQ_COMPANY_NAME",A$1)</f>
        <v>Ford Motor Company</v>
      </c>
      <c r="B452" s="3" t="s">
        <v>8</v>
      </c>
      <c r="C452" s="1" t="str">
        <f>_xll.ciqfunctions.udf.CIQ($B452, "IQ_INDUSTRY",$D452,,,, "USD")</f>
        <v>Automobiles</v>
      </c>
      <c r="D452" s="2" t="str">
        <f t="shared" si="6"/>
        <v>CQ22015</v>
      </c>
      <c r="E452" s="1">
        <f>_xll.ciqfunctions.udf.CIQ($B452, "IQ_TOTAL_REV", $D452,,,, "USD")</f>
        <v>37263</v>
      </c>
      <c r="F452" s="1">
        <f>_xll.ciqfunctions.udf.CIQ($B452, "IQ_NI",$D452,,,,  "USD")</f>
        <v>2160</v>
      </c>
      <c r="G452" s="1">
        <f>_xll.ciqfunctions.udf.CIQ($B452, "IQ_CASH_EQUIV", $D452,,,,  "USD")</f>
        <v>6130</v>
      </c>
      <c r="H452" s="1">
        <f>_xll.ciqfunctions.udf.CIQ($B452, "IQ_CASH_ST_INVEST", $D452,,,,  "USD")</f>
        <v>20729</v>
      </c>
      <c r="I452" s="1">
        <f>_xll.ciqfunctions.udf.CIQ($B452, "IQ_TOTAL_CA", $D452,,,,  "USD")</f>
        <v>136227</v>
      </c>
      <c r="J452" s="1">
        <f>_xll.ciqfunctions.udf.CIQ($B452, "IQ_TOTAL_ASSETS",$D452,,,,  "USD")</f>
        <v>216045</v>
      </c>
      <c r="K452" s="1">
        <f>_xll.ciqfunctions.udf.CIQ($B452, "IQ_TOTAL_CL", $D452,,,,  "USD")</f>
        <v>78361</v>
      </c>
      <c r="L452" s="1">
        <f>_xll.ciqfunctions.udf.CIQ($B452, "IQ_TOTAL_LIAB", $D452,,,,  "USD")</f>
        <v>189597</v>
      </c>
      <c r="M452" s="1">
        <f>_xll.ciqfunctions.udf.CIQ($B452, "IQ_PREF_EQUITY",$D452,,,,  "USD")</f>
        <v>0</v>
      </c>
      <c r="N452" s="1">
        <f>_xll.ciqfunctions.udf.CIQ($B452, "IQ_TOTAL_COMMON_EQUITY",$D452,,,,  "USD")</f>
        <v>26334</v>
      </c>
      <c r="O452" s="1">
        <f>_xll.ciqfunctions.udf.CIQ($B452, "IQ_APIC", $D452,,,,  "USD")</f>
        <v>21317</v>
      </c>
      <c r="P452" s="1">
        <f>_xll.ciqfunctions.udf.CIQ($B452, "IQ_TOTAL_ASSETS", $D452,,,,  "USD")</f>
        <v>216045</v>
      </c>
      <c r="Q452" s="1">
        <f>_xll.ciqfunctions.udf.CIQ($B452, "IQ_RE", $D452,,,,  "USD")</f>
        <v>26175</v>
      </c>
      <c r="R452" s="1">
        <f>_xll.ciqfunctions.udf.CIQ($B452, "IQ_TOTAL_EQUITY", $D452,,,,  "USD")</f>
        <v>26448</v>
      </c>
      <c r="S452" s="1">
        <f>_xll.ciqfunctions.udf.CIQ($B452, "IQ_TOTAL_OUTSTANDING_FILING_DATE", $D452,,,,  "USD")</f>
        <v>3967.83799</v>
      </c>
      <c r="T452" s="1">
        <f>_xll.ciqfunctions.udf.CIQ($B452, "IQ_TOTAL_DEBT", $D452,,,,  "USD")</f>
        <v>123526</v>
      </c>
      <c r="U452" s="1">
        <f>_xll.ciqfunctions.udf.CIQ($B452, "IQ_PREF_DIV_OTHER",$D452,,,,  "USD")</f>
        <v>0</v>
      </c>
      <c r="V452" s="1">
        <f>_xll.ciqfunctions.udf.CIQ($B452, "IQ_COGS",$D452,,,,  "USD")</f>
        <v>30326</v>
      </c>
      <c r="W452" s="1">
        <f>_xll.ciqfunctions.udf.CIQ($B452, "IQ_AP",$D452,,,,  "USD")</f>
        <v>20640</v>
      </c>
      <c r="X452" s="1">
        <f>_xll.ciqfunctions.udf.CIQ($B452, "IQ_AR", $D452,,,,  "USD")</f>
        <v>6691</v>
      </c>
      <c r="Y452" s="1">
        <f>_xll.ciqfunctions.udf.CIQ($B452, "IQ_INVENTORY", $D452,,,,  "USD")</f>
        <v>9438</v>
      </c>
      <c r="Z452">
        <f>_xll.ciqfunctions.udf.CIQ($B452, "IQ_SGA", $D452,,,,  "USD")</f>
        <v>2544</v>
      </c>
      <c r="AA452">
        <f>_xll.ciqfunctions.udf.CIQ($B452, "IQ_TOTAL_REV_1YR_ANN_GROWTH", $D452,,,,  "USD")</f>
        <v>-0.3957</v>
      </c>
      <c r="AB452">
        <f>_xll.ciqfunctions.udf.CIQ($B452, "IQ_DA", $D452,,,,  "USD")</f>
        <v>0</v>
      </c>
      <c r="AC452">
        <f>_xll.ciqfunctions.udf.CIQ($B452, "IQ_NET_INTEREST_EXP",$D452,,,,  "USD")</f>
        <v>-124</v>
      </c>
      <c r="AD452">
        <f>_xll.ciqfunctions.udf.CIQ($B452, "IQ_NET_WORKING_CAP",$D452,,,,  "USD")</f>
        <v>39325</v>
      </c>
      <c r="AE452">
        <f>_xll.ciqfunctions.udf.CIQ($B452, "IQ_CAPEX",$D452,,,,  "USD")</f>
        <v>-1733</v>
      </c>
      <c r="AF452" s="1" t="str">
        <f>_xll.ciqfunctions.udf.CIQ($B452, "IQ_CEO_NAME", $D452,,,,  "USD")</f>
        <v>Farley, James</v>
      </c>
      <c r="AG452">
        <f>_xll.ciqfunctions.udf.CIQ($B452, "IQ_INC_TAX",$D452,,,,  "USD")</f>
        <v>1125</v>
      </c>
      <c r="AH452">
        <f>_xll.ciqfunctions.udf.CIQ($B452, "IQ_EFFECT_TAX_RATE",$D452,,,,  "USD")</f>
        <v>34.2361</v>
      </c>
    </row>
    <row r="453" spans="1:34" x14ac:dyDescent="0.25">
      <c r="A453" t="str">
        <f>_xll.ciqfunctions.udf.CIQ(B453,"IQ_COMPANY_NAME",A$1)</f>
        <v>Ford Motor Company</v>
      </c>
      <c r="B453" s="3" t="s">
        <v>8</v>
      </c>
      <c r="C453" s="1" t="str">
        <f>_xll.ciqfunctions.udf.CIQ($B453, "IQ_INDUSTRY",$D453,,,, "USD")</f>
        <v>Automobiles</v>
      </c>
      <c r="D453" s="2" t="str">
        <f t="shared" si="6"/>
        <v>CQ12015</v>
      </c>
      <c r="E453" s="1">
        <f>_xll.ciqfunctions.udf.CIQ($B453, "IQ_TOTAL_REV", $D453,,,, "USD")</f>
        <v>33900</v>
      </c>
      <c r="F453" s="1">
        <f>_xll.ciqfunctions.udf.CIQ($B453, "IQ_NI",$D453,,,,  "USD")</f>
        <v>1153</v>
      </c>
      <c r="G453" s="1">
        <f>_xll.ciqfunctions.udf.CIQ($B453, "IQ_CASH_EQUIV", $D453,,,,  "USD")</f>
        <v>5074</v>
      </c>
      <c r="H453" s="1">
        <f>_xll.ciqfunctions.udf.CIQ($B453, "IQ_CASH_ST_INVEST", $D453,,,,  "USD")</f>
        <v>19542</v>
      </c>
      <c r="I453" s="1">
        <f>_xll.ciqfunctions.udf.CIQ($B453, "IQ_TOTAL_CA", $D453,,,,  "USD")</f>
        <v>134791</v>
      </c>
      <c r="J453" s="1">
        <f>_xll.ciqfunctions.udf.CIQ($B453, "IQ_TOTAL_ASSETS",$D453,,,,  "USD")</f>
        <v>212374</v>
      </c>
      <c r="K453" s="1">
        <f>_xll.ciqfunctions.udf.CIQ($B453, "IQ_TOTAL_CL", $D453,,,,  "USD")</f>
        <v>76609</v>
      </c>
      <c r="L453" s="1">
        <f>_xll.ciqfunctions.udf.CIQ($B453, "IQ_TOTAL_LIAB", $D453,,,,  "USD")</f>
        <v>187311</v>
      </c>
      <c r="M453" s="1">
        <f>_xll.ciqfunctions.udf.CIQ($B453, "IQ_PREF_EQUITY",$D453,,,,  "USD")</f>
        <v>0</v>
      </c>
      <c r="N453" s="1">
        <f>_xll.ciqfunctions.udf.CIQ($B453, "IQ_TOTAL_COMMON_EQUITY",$D453,,,,  "USD")</f>
        <v>24947</v>
      </c>
      <c r="O453" s="1">
        <f>_xll.ciqfunctions.udf.CIQ($B453, "IQ_APIC", $D453,,,,  "USD")</f>
        <v>21273</v>
      </c>
      <c r="P453" s="1">
        <f>_xll.ciqfunctions.udf.CIQ($B453, "IQ_TOTAL_ASSETS", $D453,,,,  "USD")</f>
        <v>212374</v>
      </c>
      <c r="Q453" s="1">
        <f>_xll.ciqfunctions.udf.CIQ($B453, "IQ_RE", $D453,,,,  "USD")</f>
        <v>24887</v>
      </c>
      <c r="R453" s="1">
        <f>_xll.ciqfunctions.udf.CIQ($B453, "IQ_TOTAL_EQUITY", $D453,,,,  "USD")</f>
        <v>25063</v>
      </c>
      <c r="S453" s="1">
        <f>_xll.ciqfunctions.udf.CIQ($B453, "IQ_TOTAL_OUTSTANDING_FILING_DATE", $D453,,,,  "USD")</f>
        <v>3975.3562400000001</v>
      </c>
      <c r="T453" s="1">
        <f>_xll.ciqfunctions.udf.CIQ($B453, "IQ_TOTAL_DEBT", $D453,,,,  "USD")</f>
        <v>122776</v>
      </c>
      <c r="U453" s="1">
        <f>_xll.ciqfunctions.udf.CIQ($B453, "IQ_PREF_DIV_OTHER",$D453,,,,  "USD")</f>
        <v>0</v>
      </c>
      <c r="V453" s="1">
        <f>_xll.ciqfunctions.udf.CIQ($B453, "IQ_COGS",$D453,,,,  "USD")</f>
        <v>28472</v>
      </c>
      <c r="W453" s="1">
        <f>_xll.ciqfunctions.udf.CIQ($B453, "IQ_AP",$D453,,,,  "USD")</f>
        <v>21161</v>
      </c>
      <c r="X453" s="1">
        <f>_xll.ciqfunctions.udf.CIQ($B453, "IQ_AR", $D453,,,,  "USD")</f>
        <v>6473</v>
      </c>
      <c r="Y453" s="1">
        <f>_xll.ciqfunctions.udf.CIQ($B453, "IQ_INVENTORY", $D453,,,,  "USD")</f>
        <v>9519</v>
      </c>
      <c r="Z453">
        <f>_xll.ciqfunctions.udf.CIQ($B453, "IQ_SGA", $D453,,,,  "USD")</f>
        <v>2472</v>
      </c>
      <c r="AA453">
        <f>_xll.ciqfunctions.udf.CIQ($B453, "IQ_TOTAL_REV_1YR_ANN_GROWTH", $D453,,,,  "USD")</f>
        <v>-5.5079000000000002</v>
      </c>
      <c r="AB453">
        <f>_xll.ciqfunctions.udf.CIQ($B453, "IQ_DA", $D453,,,,  "USD")</f>
        <v>0</v>
      </c>
      <c r="AC453">
        <f>_xll.ciqfunctions.udf.CIQ($B453, "IQ_NET_INTEREST_EXP",$D453,,,,  "USD")</f>
        <v>-129</v>
      </c>
      <c r="AD453">
        <f>_xll.ciqfunctions.udf.CIQ($B453, "IQ_NET_WORKING_CAP",$D453,,,,  "USD")</f>
        <v>40626</v>
      </c>
      <c r="AE453">
        <f>_xll.ciqfunctions.udf.CIQ($B453, "IQ_CAPEX",$D453,,,,  "USD")</f>
        <v>-1800</v>
      </c>
      <c r="AF453" s="1" t="str">
        <f>_xll.ciqfunctions.udf.CIQ($B453, "IQ_CEO_NAME", $D453,,,,  "USD")</f>
        <v>Farley, James</v>
      </c>
      <c r="AG453">
        <f>_xll.ciqfunctions.udf.CIQ($B453, "IQ_INC_TAX",$D453,,,,  "USD")</f>
        <v>625</v>
      </c>
      <c r="AH453">
        <f>_xll.ciqfunctions.udf.CIQ($B453, "IQ_EFFECT_TAX_RATE",$D453,,,,  "USD")</f>
        <v>35.131999999999998</v>
      </c>
    </row>
    <row r="454" spans="1:34" x14ac:dyDescent="0.25">
      <c r="A454" t="str">
        <f>_xll.ciqfunctions.udf.CIQ(B454,"IQ_COMPANY_NAME",A$1)</f>
        <v>Ford Motor Company</v>
      </c>
      <c r="B454" s="3" t="s">
        <v>8</v>
      </c>
      <c r="C454" s="1" t="str">
        <f>_xll.ciqfunctions.udf.CIQ($B454, "IQ_INDUSTRY",$D454,,,, "USD")</f>
        <v>Automobiles</v>
      </c>
      <c r="D454" s="2" t="str">
        <f t="shared" si="6"/>
        <v>CQ42014</v>
      </c>
      <c r="E454" s="1">
        <f>_xll.ciqfunctions.udf.CIQ($B454, "IQ_TOTAL_REV", $D454,,,, "USD")</f>
        <v>35870</v>
      </c>
      <c r="F454" s="1">
        <f>_xll.ciqfunctions.udf.CIQ($B454, "IQ_NI",$D454,,,,  "USD")</f>
        <v>-1904</v>
      </c>
      <c r="G454" s="1">
        <f>_xll.ciqfunctions.udf.CIQ($B454, "IQ_CASH_EQUIV", $D454,,,,  "USD")</f>
        <v>4567</v>
      </c>
      <c r="H454" s="1">
        <f>_xll.ciqfunctions.udf.CIQ($B454, "IQ_CASH_ST_INVEST", $D454,,,,  "USD")</f>
        <v>21702</v>
      </c>
      <c r="I454" s="1">
        <f>_xll.ciqfunctions.udf.CIQ($B454, "IQ_TOTAL_CA", $D454,,,,  "USD")</f>
        <v>132356</v>
      </c>
      <c r="J454" s="1">
        <f>_xll.ciqfunctions.udf.CIQ($B454, "IQ_TOTAL_ASSETS",$D454,,,,  "USD")</f>
        <v>208615</v>
      </c>
      <c r="K454" s="1">
        <f>_xll.ciqfunctions.udf.CIQ($B454, "IQ_TOTAL_CL", $D454,,,,  "USD")</f>
        <v>75960</v>
      </c>
      <c r="L454" s="1">
        <f>_xll.ciqfunctions.udf.CIQ($B454, "IQ_TOTAL_LIAB", $D454,,,,  "USD")</f>
        <v>183808</v>
      </c>
      <c r="M454" s="1">
        <f>_xll.ciqfunctions.udf.CIQ($B454, "IQ_PREF_EQUITY",$D454,,,,  "USD")</f>
        <v>0</v>
      </c>
      <c r="N454" s="1">
        <f>_xll.ciqfunctions.udf.CIQ($B454, "IQ_TOTAL_COMMON_EQUITY",$D454,,,,  "USD")</f>
        <v>24438</v>
      </c>
      <c r="O454" s="1">
        <f>_xll.ciqfunctions.udf.CIQ($B454, "IQ_APIC", $D454,,,,  "USD")</f>
        <v>21089</v>
      </c>
      <c r="P454" s="1">
        <f>_xll.ciqfunctions.udf.CIQ($B454, "IQ_TOTAL_ASSETS", $D454,,,,  "USD")</f>
        <v>208615</v>
      </c>
      <c r="Q454" s="1">
        <f>_xll.ciqfunctions.udf.CIQ($B454, "IQ_RE", $D454,,,,  "USD")</f>
        <v>9422</v>
      </c>
      <c r="R454" s="1">
        <f>_xll.ciqfunctions.udf.CIQ($B454, "IQ_TOTAL_EQUITY", $D454,,,,  "USD")</f>
        <v>24807</v>
      </c>
      <c r="S454" s="1">
        <f>_xll.ciqfunctions.udf.CIQ($B454, "IQ_TOTAL_OUTSTANDING_FILING_DATE", $D454,,,,  "USD")</f>
        <v>3955.9418300000002</v>
      </c>
      <c r="T454" s="1">
        <f>_xll.ciqfunctions.udf.CIQ($B454, "IQ_TOTAL_DEBT", $D454,,,,  "USD")</f>
        <v>119171</v>
      </c>
      <c r="U454" s="1">
        <f>_xll.ciqfunctions.udf.CIQ($B454, "IQ_PREF_DIV_OTHER",$D454,,,,  "USD")</f>
        <v>0</v>
      </c>
      <c r="V454" s="1">
        <f>_xll.ciqfunctions.udf.CIQ($B454, "IQ_COGS",$D454,,,,  "USD")</f>
        <v>32560</v>
      </c>
      <c r="W454" s="1">
        <f>_xll.ciqfunctions.udf.CIQ($B454, "IQ_AP",$D454,,,,  "USD")</f>
        <v>18876</v>
      </c>
      <c r="X454" s="1">
        <f>_xll.ciqfunctions.udf.CIQ($B454, "IQ_AR", $D454,,,,  "USD")</f>
        <v>6678</v>
      </c>
      <c r="Y454" s="1">
        <f>_xll.ciqfunctions.udf.CIQ($B454, "IQ_INVENTORY", $D454,,,,  "USD")</f>
        <v>7870</v>
      </c>
      <c r="Z454">
        <f>_xll.ciqfunctions.udf.CIQ($B454, "IQ_SGA", $D454,,,,  "USD")</f>
        <v>4326</v>
      </c>
      <c r="AA454">
        <f>_xll.ciqfunctions.udf.CIQ($B454, "IQ_TOTAL_REV_1YR_ANN_GROWTH", $D454,,,,  "USD")</f>
        <v>-4.5248999999999997</v>
      </c>
      <c r="AB454">
        <f>_xll.ciqfunctions.udf.CIQ($B454, "IQ_DA", $D454,,,,  "USD")</f>
        <v>0</v>
      </c>
      <c r="AC454">
        <f>_xll.ciqfunctions.udf.CIQ($B454, "IQ_NET_INTEREST_EXP",$D454,,,,  "USD")</f>
        <v>-55</v>
      </c>
      <c r="AD454">
        <f>_xll.ciqfunctions.udf.CIQ($B454, "IQ_NET_WORKING_CAP",$D454,,,,  "USD")</f>
        <v>37195</v>
      </c>
      <c r="AE454">
        <f>_xll.ciqfunctions.udf.CIQ($B454, "IQ_CAPEX",$D454,,,,  "USD")</f>
        <v>-2154</v>
      </c>
      <c r="AF454" s="1" t="str">
        <f>_xll.ciqfunctions.udf.CIQ($B454, "IQ_CEO_NAME", $D454,,,,  "USD")</f>
        <v>Farley, James</v>
      </c>
      <c r="AG454">
        <f>_xll.ciqfunctions.udf.CIQ($B454, "IQ_INC_TAX",$D454,,,,  "USD")</f>
        <v>-1257</v>
      </c>
      <c r="AH454" t="str">
        <f>_xll.ciqfunctions.udf.CIQ($B454, "IQ_EFFECT_TAX_RATE",$D454,,,,  "USD")</f>
        <v>NM</v>
      </c>
    </row>
    <row r="455" spans="1:34" x14ac:dyDescent="0.25">
      <c r="A455" t="str">
        <f>_xll.ciqfunctions.udf.CIQ(B455,"IQ_COMPANY_NAME",A$1)</f>
        <v>Ford Motor Company</v>
      </c>
      <c r="B455" s="3" t="s">
        <v>8</v>
      </c>
      <c r="C455" s="1" t="str">
        <f>_xll.ciqfunctions.udf.CIQ($B455, "IQ_INDUSTRY",$D455,,,, "USD")</f>
        <v>Automobiles</v>
      </c>
      <c r="D455" s="2" t="str">
        <f t="shared" si="6"/>
        <v>CQ32014</v>
      </c>
      <c r="E455" s="1">
        <f>_xll.ciqfunctions.udf.CIQ($B455, "IQ_TOTAL_REV", $D455,,,, "USD")</f>
        <v>34920</v>
      </c>
      <c r="F455" s="1">
        <f>_xll.ciqfunctions.udf.CIQ($B455, "IQ_NI",$D455,,,,  "USD")</f>
        <v>835</v>
      </c>
      <c r="G455" s="1">
        <f>_xll.ciqfunctions.udf.CIQ($B455, "IQ_CASH_EQUIV", $D455,,,,  "USD")</f>
        <v>5980</v>
      </c>
      <c r="H455" s="1">
        <f>_xll.ciqfunctions.udf.CIQ($B455, "IQ_CASH_ST_INVEST", $D455,,,,  "USD")</f>
        <v>22856</v>
      </c>
      <c r="I455" s="1">
        <f>_xll.ciqfunctions.udf.CIQ($B455, "IQ_TOTAL_CA", $D455,,,,  "USD")</f>
        <v>134284</v>
      </c>
      <c r="J455" s="1">
        <f>_xll.ciqfunctions.udf.CIQ($B455, "IQ_TOTAL_ASSETS",$D455,,,,  "USD")</f>
        <v>208835</v>
      </c>
      <c r="K455" s="1">
        <f>_xll.ciqfunctions.udf.CIQ($B455, "IQ_TOTAL_CL", $D455,,,,  "USD")</f>
        <v>79238</v>
      </c>
      <c r="L455" s="1">
        <f>_xll.ciqfunctions.udf.CIQ($B455, "IQ_TOTAL_LIAB", $D455,,,,  "USD")</f>
        <v>182331</v>
      </c>
      <c r="M455" s="1">
        <f>_xll.ciqfunctions.udf.CIQ($B455, "IQ_PREF_EQUITY",$D455,,,,  "USD")</f>
        <v>0</v>
      </c>
      <c r="N455" s="1">
        <f>_xll.ciqfunctions.udf.CIQ($B455, "IQ_TOTAL_COMMON_EQUITY",$D455,,,,  "USD")</f>
        <v>26136</v>
      </c>
      <c r="O455" s="1">
        <f>_xll.ciqfunctions.udf.CIQ($B455, "IQ_APIC", $D455,,,,  "USD")</f>
        <v>21680</v>
      </c>
      <c r="P455" s="1">
        <f>_xll.ciqfunctions.udf.CIQ($B455, "IQ_TOTAL_ASSETS", $D455,,,,  "USD")</f>
        <v>208835</v>
      </c>
      <c r="Q455" s="1">
        <f>_xll.ciqfunctions.udf.CIQ($B455, "IQ_RE", $D455,,,,  "USD")</f>
        <v>25051</v>
      </c>
      <c r="R455" s="1">
        <f>_xll.ciqfunctions.udf.CIQ($B455, "IQ_TOTAL_EQUITY", $D455,,,,  "USD")</f>
        <v>26504</v>
      </c>
      <c r="S455" s="1">
        <f>_xll.ciqfunctions.udf.CIQ($B455, "IQ_TOTAL_OUTSTANDING_FILING_DATE", $D455,,,,  "USD")</f>
        <v>3848.6874200000002</v>
      </c>
      <c r="T455" s="1">
        <f>_xll.ciqfunctions.udf.CIQ($B455, "IQ_TOTAL_DEBT", $D455,,,,  "USD")</f>
        <v>119472</v>
      </c>
      <c r="U455" s="1">
        <f>_xll.ciqfunctions.udf.CIQ($B455, "IQ_PREF_DIV_OTHER",$D455,,,,  "USD")</f>
        <v>0</v>
      </c>
      <c r="V455" s="1">
        <f>_xll.ciqfunctions.udf.CIQ($B455, "IQ_COGS",$D455,,,,  "USD")</f>
        <v>30197</v>
      </c>
      <c r="W455" s="1">
        <f>_xll.ciqfunctions.udf.CIQ($B455, "IQ_AP",$D455,,,,  "USD")</f>
        <v>19193</v>
      </c>
      <c r="X455" s="1">
        <f>_xll.ciqfunctions.udf.CIQ($B455, "IQ_AR", $D455,,,,  "USD")</f>
        <v>6488</v>
      </c>
      <c r="Y455" s="1">
        <f>_xll.ciqfunctions.udf.CIQ($B455, "IQ_INVENTORY", $D455,,,,  "USD")</f>
        <v>9296</v>
      </c>
      <c r="Z455">
        <f>_xll.ciqfunctions.udf.CIQ($B455, "IQ_SGA", $D455,,,,  "USD")</f>
        <v>2489</v>
      </c>
      <c r="AA455">
        <f>_xll.ciqfunctions.udf.CIQ($B455, "IQ_TOTAL_REV_1YR_ANN_GROWTH", $D455,,,,  "USD")</f>
        <v>-2.39</v>
      </c>
      <c r="AB455">
        <f>_xll.ciqfunctions.udf.CIQ($B455, "IQ_DA", $D455,,,,  "USD")</f>
        <v>0</v>
      </c>
      <c r="AC455">
        <f>_xll.ciqfunctions.udf.CIQ($B455, "IQ_NET_INTEREST_EXP",$D455,,,,  "USD")</f>
        <v>-142</v>
      </c>
      <c r="AD455">
        <f>_xll.ciqfunctions.udf.CIQ($B455, "IQ_NET_WORKING_CAP",$D455,,,,  "USD")</f>
        <v>34917</v>
      </c>
      <c r="AE455">
        <f>_xll.ciqfunctions.udf.CIQ($B455, "IQ_CAPEX",$D455,,,,  "USD")</f>
        <v>-1881</v>
      </c>
      <c r="AF455" s="1" t="str">
        <f>_xll.ciqfunctions.udf.CIQ($B455, "IQ_CEO_NAME", $D455,,,,  "USD")</f>
        <v>Farley, James</v>
      </c>
      <c r="AG455">
        <f>_xll.ciqfunctions.udf.CIQ($B455, "IQ_INC_TAX",$D455,,,,  "USD")</f>
        <v>188</v>
      </c>
      <c r="AH455">
        <f>_xll.ciqfunctions.udf.CIQ($B455, "IQ_EFFECT_TAX_RATE",$D455,,,,  "USD")</f>
        <v>18.4133</v>
      </c>
    </row>
    <row r="456" spans="1:34" x14ac:dyDescent="0.25">
      <c r="A456" t="str">
        <f>_xll.ciqfunctions.udf.CIQ(B456,"IQ_COMPANY_NAME",A$1)</f>
        <v>Ford Motor Company</v>
      </c>
      <c r="B456" s="3" t="s">
        <v>8</v>
      </c>
      <c r="C456" s="1" t="str">
        <f>_xll.ciqfunctions.udf.CIQ($B456, "IQ_INDUSTRY",$D456,,,, "USD")</f>
        <v>Automobiles</v>
      </c>
      <c r="D456" s="2" t="str">
        <f t="shared" si="6"/>
        <v>CQ22014</v>
      </c>
      <c r="E456" s="1">
        <f>_xll.ciqfunctions.udf.CIQ($B456, "IQ_TOTAL_REV", $D456,,,, "USD")</f>
        <v>37411</v>
      </c>
      <c r="F456" s="1">
        <f>_xll.ciqfunctions.udf.CIQ($B456, "IQ_NI",$D456,,,,  "USD")</f>
        <v>1311</v>
      </c>
      <c r="G456" s="1">
        <f>_xll.ciqfunctions.udf.CIQ($B456, "IQ_CASH_EQUIV", $D456,,,,  "USD")</f>
        <v>4736</v>
      </c>
      <c r="H456" s="1">
        <f>_xll.ciqfunctions.udf.CIQ($B456, "IQ_CASH_ST_INVEST", $D456,,,,  "USD")</f>
        <v>25812</v>
      </c>
      <c r="I456" s="1">
        <f>_xll.ciqfunctions.udf.CIQ($B456, "IQ_TOTAL_CA", $D456,,,,  "USD")</f>
        <v>137913</v>
      </c>
      <c r="J456" s="1">
        <f>_xll.ciqfunctions.udf.CIQ($B456, "IQ_TOTAL_ASSETS",$D456,,,,  "USD")</f>
        <v>210945</v>
      </c>
      <c r="K456" s="1">
        <f>_xll.ciqfunctions.udf.CIQ($B456, "IQ_TOTAL_CL", $D456,,,,  "USD")</f>
        <v>79995</v>
      </c>
      <c r="L456" s="1">
        <f>_xll.ciqfunctions.udf.CIQ($B456, "IQ_TOTAL_LIAB", $D456,,,,  "USD")</f>
        <v>183801</v>
      </c>
      <c r="M456" s="1">
        <f>_xll.ciqfunctions.udf.CIQ($B456, "IQ_PREF_EQUITY",$D456,,,,  "USD")</f>
        <v>0</v>
      </c>
      <c r="N456" s="1">
        <f>_xll.ciqfunctions.udf.CIQ($B456, "IQ_TOTAL_COMMON_EQUITY",$D456,,,,  "USD")</f>
        <v>26776</v>
      </c>
      <c r="O456" s="1">
        <f>_xll.ciqfunctions.udf.CIQ($B456, "IQ_APIC", $D456,,,,  "USD")</f>
        <v>21605</v>
      </c>
      <c r="P456" s="1">
        <f>_xll.ciqfunctions.udf.CIQ($B456, "IQ_TOTAL_ASSETS", $D456,,,,  "USD")</f>
        <v>210945</v>
      </c>
      <c r="Q456" s="1">
        <f>_xll.ciqfunctions.udf.CIQ($B456, "IQ_RE", $D456,,,,  "USD")</f>
        <v>24699</v>
      </c>
      <c r="R456" s="1">
        <f>_xll.ciqfunctions.udf.CIQ($B456, "IQ_TOTAL_EQUITY", $D456,,,,  "USD")</f>
        <v>27144</v>
      </c>
      <c r="S456" s="1">
        <f>_xll.ciqfunctions.udf.CIQ($B456, "IQ_TOTAL_OUTSTANDING_FILING_DATE", $D456,,,,  "USD")</f>
        <v>3878.4581899999998</v>
      </c>
      <c r="T456" s="1">
        <f>_xll.ciqfunctions.udf.CIQ($B456, "IQ_TOTAL_DEBT", $D456,,,,  "USD")</f>
        <v>119007</v>
      </c>
      <c r="U456" s="1">
        <f>_xll.ciqfunctions.udf.CIQ($B456, "IQ_PREF_DIV_OTHER",$D456,,,,  "USD")</f>
        <v>0</v>
      </c>
      <c r="V456" s="1">
        <f>_xll.ciqfunctions.udf.CIQ($B456, "IQ_COGS",$D456,,,,  "USD")</f>
        <v>31247</v>
      </c>
      <c r="W456" s="1">
        <f>_xll.ciqfunctions.udf.CIQ($B456, "IQ_AP",$D456,,,,  "USD")</f>
        <v>20392</v>
      </c>
      <c r="X456" s="1">
        <f>_xll.ciqfunctions.udf.CIQ($B456, "IQ_AR", $D456,,,,  "USD")</f>
        <v>6864</v>
      </c>
      <c r="Y456" s="1">
        <f>_xll.ciqfunctions.udf.CIQ($B456, "IQ_INVENTORY", $D456,,,,  "USD")</f>
        <v>9365</v>
      </c>
      <c r="Z456">
        <f>_xll.ciqfunctions.udf.CIQ($B456, "IQ_SGA", $D456,,,,  "USD")</f>
        <v>2551</v>
      </c>
      <c r="AA456">
        <f>_xll.ciqfunctions.udf.CIQ($B456, "IQ_TOTAL_REV_1YR_ANN_GROWTH", $D456,,,,  "USD")</f>
        <v>-1.3502000000000001</v>
      </c>
      <c r="AB456">
        <f>_xll.ciqfunctions.udf.CIQ($B456, "IQ_DA", $D456,,,,  "USD")</f>
        <v>0</v>
      </c>
      <c r="AC456">
        <f>_xll.ciqfunctions.udf.CIQ($B456, "IQ_NET_INTEREST_EXP",$D456,,,,  "USD")</f>
        <v>-155</v>
      </c>
      <c r="AD456">
        <f>_xll.ciqfunctions.udf.CIQ($B456, "IQ_NET_WORKING_CAP",$D456,,,,  "USD")</f>
        <v>34267</v>
      </c>
      <c r="AE456">
        <f>_xll.ciqfunctions.udf.CIQ($B456, "IQ_CAPEX",$D456,,,,  "USD")</f>
        <v>-1912</v>
      </c>
      <c r="AF456" s="1" t="str">
        <f>_xll.ciqfunctions.udf.CIQ($B456, "IQ_CEO_NAME", $D456,,,,  "USD")</f>
        <v>Farley, James</v>
      </c>
      <c r="AG456">
        <f>_xll.ciqfunctions.udf.CIQ($B456, "IQ_INC_TAX",$D456,,,,  "USD")</f>
        <v>803</v>
      </c>
      <c r="AH456">
        <f>_xll.ciqfunctions.udf.CIQ($B456, "IQ_EFFECT_TAX_RATE",$D456,,,,  "USD")</f>
        <v>37.9131</v>
      </c>
    </row>
    <row r="457" spans="1:34" x14ac:dyDescent="0.25">
      <c r="A457" t="str">
        <f>_xll.ciqfunctions.udf.CIQ(B457,"IQ_COMPANY_NAME",A$1)</f>
        <v>Ford Motor Company</v>
      </c>
      <c r="B457" s="3" t="s">
        <v>8</v>
      </c>
      <c r="C457" s="1" t="str">
        <f>_xll.ciqfunctions.udf.CIQ($B457, "IQ_INDUSTRY",$D457,,,, "USD")</f>
        <v>Automobiles</v>
      </c>
      <c r="D457" s="2" t="str">
        <f t="shared" si="6"/>
        <v>CQ12014</v>
      </c>
      <c r="E457" s="1">
        <f>_xll.ciqfunctions.udf.CIQ($B457, "IQ_TOTAL_REV", $D457,,,, "USD")</f>
        <v>35876</v>
      </c>
      <c r="F457" s="1">
        <f>_xll.ciqfunctions.udf.CIQ($B457, "IQ_NI",$D457,,,,  "USD")</f>
        <v>989</v>
      </c>
      <c r="G457" s="1">
        <f>_xll.ciqfunctions.udf.CIQ($B457, "IQ_CASH_EQUIV", $D457,,,,  "USD")</f>
        <v>4533</v>
      </c>
      <c r="H457" s="1">
        <f>_xll.ciqfunctions.udf.CIQ($B457, "IQ_CASH_ST_INVEST", $D457,,,,  "USD")</f>
        <v>25262</v>
      </c>
      <c r="I457" s="1">
        <f>_xll.ciqfunctions.udf.CIQ($B457, "IQ_TOTAL_CA", $D457,,,,  "USD")</f>
        <v>135448</v>
      </c>
      <c r="J457" s="1">
        <f>_xll.ciqfunctions.udf.CIQ($B457, "IQ_TOTAL_ASSETS",$D457,,,,  "USD")</f>
        <v>207082</v>
      </c>
      <c r="K457" s="1">
        <f>_xll.ciqfunctions.udf.CIQ($B457, "IQ_TOTAL_CL", $D457,,,,  "USD")</f>
        <v>76394</v>
      </c>
      <c r="L457" s="1">
        <f>_xll.ciqfunctions.udf.CIQ($B457, "IQ_TOTAL_LIAB", $D457,,,,  "USD")</f>
        <v>179944</v>
      </c>
      <c r="M457" s="1">
        <f>_xll.ciqfunctions.udf.CIQ($B457, "IQ_PREF_EQUITY",$D457,,,,  "USD")</f>
        <v>0</v>
      </c>
      <c r="N457" s="1">
        <f>_xll.ciqfunctions.udf.CIQ($B457, "IQ_TOTAL_COMMON_EQUITY",$D457,,,,  "USD")</f>
        <v>26773</v>
      </c>
      <c r="O457" s="1">
        <f>_xll.ciqfunctions.udf.CIQ($B457, "IQ_APIC", $D457,,,,  "USD")</f>
        <v>21547</v>
      </c>
      <c r="P457" s="1">
        <f>_xll.ciqfunctions.udf.CIQ($B457, "IQ_TOTAL_ASSETS", $D457,,,,  "USD")</f>
        <v>207082</v>
      </c>
      <c r="Q457" s="1">
        <f>_xll.ciqfunctions.udf.CIQ($B457, "IQ_RE", $D457,,,,  "USD")</f>
        <v>23882</v>
      </c>
      <c r="R457" s="1">
        <f>_xll.ciqfunctions.udf.CIQ($B457, "IQ_TOTAL_EQUITY", $D457,,,,  "USD")</f>
        <v>27138</v>
      </c>
      <c r="S457" s="1">
        <f>_xll.ciqfunctions.udf.CIQ($B457, "IQ_TOTAL_OUTSTANDING_FILING_DATE", $D457,,,,  "USD")</f>
        <v>3954.2583500000001</v>
      </c>
      <c r="T457" s="1">
        <f>_xll.ciqfunctions.udf.CIQ($B457, "IQ_TOTAL_DEBT", $D457,,,,  "USD")</f>
        <v>117453</v>
      </c>
      <c r="U457" s="1">
        <f>_xll.ciqfunctions.udf.CIQ($B457, "IQ_PREF_DIV_OTHER",$D457,,,,  "USD")</f>
        <v>0</v>
      </c>
      <c r="V457" s="1">
        <f>_xll.ciqfunctions.udf.CIQ($B457, "IQ_COGS",$D457,,,,  "USD")</f>
        <v>31021</v>
      </c>
      <c r="W457" s="1">
        <f>_xll.ciqfunctions.udf.CIQ($B457, "IQ_AP",$D457,,,,  "USD")</f>
        <v>20257</v>
      </c>
      <c r="X457" s="1">
        <f>_xll.ciqfunctions.udf.CIQ($B457, "IQ_AR", $D457,,,,  "USD")</f>
        <v>6551</v>
      </c>
      <c r="Y457" s="1">
        <f>_xll.ciqfunctions.udf.CIQ($B457, "IQ_INVENTORY", $D457,,,,  "USD")</f>
        <v>8874</v>
      </c>
      <c r="Z457">
        <f>_xll.ciqfunctions.udf.CIQ($B457, "IQ_SGA", $D457,,,,  "USD")</f>
        <v>2476</v>
      </c>
      <c r="AA457">
        <f>_xll.ciqfunctions.udf.CIQ($B457, "IQ_TOTAL_REV_1YR_ANN_GROWTH", $D457,,,,  "USD")</f>
        <v>0.63670000000000004</v>
      </c>
      <c r="AB457">
        <f>_xll.ciqfunctions.udf.CIQ($B457, "IQ_DA", $D457,,,,  "USD")</f>
        <v>0</v>
      </c>
      <c r="AC457">
        <f>_xll.ciqfunctions.udf.CIQ($B457, "IQ_NET_INTEREST_EXP",$D457,,,,  "USD")</f>
        <v>-143</v>
      </c>
      <c r="AD457">
        <f>_xll.ciqfunctions.udf.CIQ($B457, "IQ_NET_WORKING_CAP",$D457,,,,  "USD")</f>
        <v>35878</v>
      </c>
      <c r="AE457">
        <f>_xll.ciqfunctions.udf.CIQ($B457, "IQ_CAPEX",$D457,,,,  "USD")</f>
        <v>-1516</v>
      </c>
      <c r="AF457" s="1" t="str">
        <f>_xll.ciqfunctions.udf.CIQ($B457, "IQ_CEO_NAME", $D457,,,,  "USD")</f>
        <v>Farley, James</v>
      </c>
      <c r="AG457">
        <f>_xll.ciqfunctions.udf.CIQ($B457, "IQ_INC_TAX",$D457,,,,  "USD")</f>
        <v>270</v>
      </c>
      <c r="AH457">
        <f>_xll.ciqfunctions.udf.CIQ($B457, "IQ_EFFECT_TAX_RATE",$D457,,,,  "USD")</f>
        <v>21.445499999999999</v>
      </c>
    </row>
    <row r="458" spans="1:34" x14ac:dyDescent="0.25">
      <c r="A458" t="str">
        <f>_xll.ciqfunctions.udf.CIQ(B458,"IQ_COMPANY_NAME",A$1)</f>
        <v>Ford Motor Company</v>
      </c>
      <c r="B458" s="3" t="s">
        <v>8</v>
      </c>
      <c r="C458" s="1" t="str">
        <f>_xll.ciqfunctions.udf.CIQ($B458, "IQ_INDUSTRY",$D458,,,, "USD")</f>
        <v>Automobiles</v>
      </c>
      <c r="D458" s="2" t="str">
        <f t="shared" si="6"/>
        <v>CQ42013</v>
      </c>
      <c r="E458" s="1">
        <f>_xll.ciqfunctions.udf.CIQ($B458, "IQ_TOTAL_REV", $D458,,,, "USD")</f>
        <v>37570</v>
      </c>
      <c r="F458" s="1">
        <f>_xll.ciqfunctions.udf.CIQ($B458, "IQ_NI",$D458,,,,  "USD")</f>
        <v>3066</v>
      </c>
      <c r="G458" s="1">
        <f>_xll.ciqfunctions.udf.CIQ($B458, "IQ_CASH_EQUIV", $D458,,,,  "USD")</f>
        <v>4959</v>
      </c>
      <c r="H458" s="1">
        <f>_xll.ciqfunctions.udf.CIQ($B458, "IQ_CASH_ST_INVEST", $D458,,,,  "USD")</f>
        <v>25116</v>
      </c>
      <c r="I458" s="1">
        <f>_xll.ciqfunctions.udf.CIQ($B458, "IQ_TOTAL_CA", $D458,,,,  "USD")</f>
        <v>132165</v>
      </c>
      <c r="J458" s="1">
        <f>_xll.ciqfunctions.udf.CIQ($B458, "IQ_TOTAL_ASSETS",$D458,,,,  "USD")</f>
        <v>202179</v>
      </c>
      <c r="K458" s="1">
        <f>_xll.ciqfunctions.udf.CIQ($B458, "IQ_TOTAL_CL", $D458,,,,  "USD")</f>
        <v>72635</v>
      </c>
      <c r="L458" s="1">
        <f>_xll.ciqfunctions.udf.CIQ($B458, "IQ_TOTAL_LIAB", $D458,,,,  "USD")</f>
        <v>175703</v>
      </c>
      <c r="M458" s="1">
        <f>_xll.ciqfunctions.udf.CIQ($B458, "IQ_PREF_EQUITY",$D458,,,,  "USD")</f>
        <v>0</v>
      </c>
      <c r="N458" s="1">
        <f>_xll.ciqfunctions.udf.CIQ($B458, "IQ_TOTAL_COMMON_EQUITY",$D458,,,,  "USD")</f>
        <v>26112</v>
      </c>
      <c r="O458" s="1">
        <f>_xll.ciqfunctions.udf.CIQ($B458, "IQ_APIC", $D458,,,,  "USD")</f>
        <v>21422</v>
      </c>
      <c r="P458" s="1">
        <f>_xll.ciqfunctions.udf.CIQ($B458, "IQ_TOTAL_ASSETS", $D458,,,,  "USD")</f>
        <v>202179</v>
      </c>
      <c r="Q458" s="1">
        <f>_xll.ciqfunctions.udf.CIQ($B458, "IQ_RE", $D458,,,,  "USD")</f>
        <v>23386</v>
      </c>
      <c r="R458" s="1">
        <f>_xll.ciqfunctions.udf.CIQ($B458, "IQ_TOTAL_EQUITY", $D458,,,,  "USD")</f>
        <v>26476</v>
      </c>
      <c r="S458" s="1">
        <f>_xll.ciqfunctions.udf.CIQ($B458, "IQ_TOTAL_OUTSTANDING_FILING_DATE", $D458,,,,  "USD")</f>
        <v>3943.8223800000001</v>
      </c>
      <c r="T458" s="1">
        <f>_xll.ciqfunctions.udf.CIQ($B458, "IQ_TOTAL_DEBT", $D458,,,,  "USD")</f>
        <v>114688</v>
      </c>
      <c r="U458" s="1">
        <f>_xll.ciqfunctions.udf.CIQ($B458, "IQ_PREF_DIV_OTHER",$D458,,,,  "USD")</f>
        <v>0</v>
      </c>
      <c r="V458" s="1">
        <f>_xll.ciqfunctions.udf.CIQ($B458, "IQ_COGS",$D458,,,,  "USD")</f>
        <v>32636</v>
      </c>
      <c r="W458" s="1">
        <f>_xll.ciqfunctions.udf.CIQ($B458, "IQ_AP",$D458,,,,  "USD")</f>
        <v>18035</v>
      </c>
      <c r="X458" s="1">
        <f>_xll.ciqfunctions.udf.CIQ($B458, "IQ_AR", $D458,,,,  "USD")</f>
        <v>6493</v>
      </c>
      <c r="Y458" s="1">
        <f>_xll.ciqfunctions.udf.CIQ($B458, "IQ_INVENTORY", $D458,,,,  "USD")</f>
        <v>7708</v>
      </c>
      <c r="Z458">
        <f>_xll.ciqfunctions.udf.CIQ($B458, "IQ_SGA", $D458,,,,  "USD")</f>
        <v>2646</v>
      </c>
      <c r="AA458">
        <f>_xll.ciqfunctions.udf.CIQ($B458, "IQ_TOTAL_REV_1YR_ANN_GROWTH", $D458,,,,  "USD")</f>
        <v>5.1467000000000001</v>
      </c>
      <c r="AB458">
        <f>_xll.ciqfunctions.udf.CIQ($B458, "IQ_DA", $D458,,,,  "USD")</f>
        <v>0</v>
      </c>
      <c r="AC458">
        <f>_xll.ciqfunctions.udf.CIQ($B458, "IQ_NET_INTEREST_EXP",$D458,,,,  "USD")</f>
        <v>-174</v>
      </c>
      <c r="AD458">
        <f>_xll.ciqfunctions.udf.CIQ($B458, "IQ_NET_WORKING_CAP",$D458,,,,  "USD")</f>
        <v>35671</v>
      </c>
      <c r="AE458">
        <f>_xll.ciqfunctions.udf.CIQ($B458, "IQ_CAPEX",$D458,,,,  "USD")</f>
        <v>-1938</v>
      </c>
      <c r="AF458" s="1" t="str">
        <f>_xll.ciqfunctions.udf.CIQ($B458, "IQ_CEO_NAME", $D458,,,,  "USD")</f>
        <v>Farley, James</v>
      </c>
      <c r="AG458">
        <f>_xll.ciqfunctions.udf.CIQ($B458, "IQ_INC_TAX",$D458,,,,  "USD")</f>
        <v>-2049</v>
      </c>
      <c r="AH458" t="str">
        <f>_xll.ciqfunctions.udf.CIQ($B458, "IQ_EFFECT_TAX_RATE",$D458,,,,  "USD")</f>
        <v>NM</v>
      </c>
    </row>
    <row r="459" spans="1:34" x14ac:dyDescent="0.25">
      <c r="A459" t="str">
        <f>_xll.ciqfunctions.udf.CIQ(B459,"IQ_COMPANY_NAME",A$1)</f>
        <v>Ford Motor Company</v>
      </c>
      <c r="B459" s="3" t="s">
        <v>8</v>
      </c>
      <c r="C459" s="1" t="str">
        <f>_xll.ciqfunctions.udf.CIQ($B459, "IQ_INDUSTRY",$D459,,,, "USD")</f>
        <v>Automobiles</v>
      </c>
      <c r="D459" s="2" t="str">
        <f t="shared" si="6"/>
        <v>CQ32013</v>
      </c>
      <c r="E459" s="1">
        <f>_xll.ciqfunctions.udf.CIQ($B459, "IQ_TOTAL_REV", $D459,,,, "USD")</f>
        <v>35775</v>
      </c>
      <c r="F459" s="1">
        <f>_xll.ciqfunctions.udf.CIQ($B459, "IQ_NI",$D459,,,,  "USD")</f>
        <v>1272</v>
      </c>
      <c r="G459" s="1">
        <f>_xll.ciqfunctions.udf.CIQ($B459, "IQ_CASH_EQUIV", $D459,,,,  "USD")</f>
        <v>5660</v>
      </c>
      <c r="H459" s="1">
        <f>_xll.ciqfunctions.udf.CIQ($B459, "IQ_CASH_ST_INVEST", $D459,,,,  "USD")</f>
        <v>26145</v>
      </c>
      <c r="I459" s="1">
        <f>_xll.ciqfunctions.udf.CIQ($B459, "IQ_TOTAL_CA", $D459,,,,  "USD")</f>
        <v>132295</v>
      </c>
      <c r="J459" s="1">
        <f>_xll.ciqfunctions.udf.CIQ($B459, "IQ_TOTAL_ASSETS",$D459,,,,  "USD")</f>
        <v>201071</v>
      </c>
      <c r="K459" s="1">
        <f>_xll.ciqfunctions.udf.CIQ($B459, "IQ_TOTAL_CL", $D459,,,,  "USD")</f>
        <v>79052</v>
      </c>
      <c r="L459" s="1">
        <f>_xll.ciqfunctions.udf.CIQ($B459, "IQ_TOTAL_LIAB", $D459,,,,  "USD")</f>
        <v>180232</v>
      </c>
      <c r="M459" s="1">
        <f>_xll.ciqfunctions.udf.CIQ($B459, "IQ_PREF_EQUITY",$D459,,,,  "USD")</f>
        <v>0</v>
      </c>
      <c r="N459" s="1">
        <f>_xll.ciqfunctions.udf.CIQ($B459, "IQ_TOTAL_COMMON_EQUITY",$D459,,,,  "USD")</f>
        <v>20467</v>
      </c>
      <c r="O459" s="1">
        <f>_xll.ciqfunctions.udf.CIQ($B459, "IQ_APIC", $D459,,,,  "USD")</f>
        <v>21378</v>
      </c>
      <c r="P459" s="1">
        <f>_xll.ciqfunctions.udf.CIQ($B459, "IQ_TOTAL_ASSETS", $D459,,,,  "USD")</f>
        <v>201071</v>
      </c>
      <c r="Q459" s="1">
        <f>_xll.ciqfunctions.udf.CIQ($B459, "IQ_RE", $D459,,,,  "USD")</f>
        <v>21014</v>
      </c>
      <c r="R459" s="1">
        <f>_xll.ciqfunctions.udf.CIQ($B459, "IQ_TOTAL_EQUITY", $D459,,,,  "USD")</f>
        <v>20839</v>
      </c>
      <c r="S459" s="1">
        <f>_xll.ciqfunctions.udf.CIQ($B459, "IQ_TOTAL_OUTSTANDING_FILING_DATE", $D459,,,,  "USD")</f>
        <v>3944.43667</v>
      </c>
      <c r="T459" s="1">
        <f>_xll.ciqfunctions.udf.CIQ($B459, "IQ_TOTAL_DEBT", $D459,,,,  "USD")</f>
        <v>111112</v>
      </c>
      <c r="U459" s="1">
        <f>_xll.ciqfunctions.udf.CIQ($B459, "IQ_PREF_DIV_OTHER",$D459,,,,  "USD")</f>
        <v>0</v>
      </c>
      <c r="V459" s="1">
        <f>_xll.ciqfunctions.udf.CIQ($B459, "IQ_COGS",$D459,,,,  "USD")</f>
        <v>30030</v>
      </c>
      <c r="W459" s="1">
        <f>_xll.ciqfunctions.udf.CIQ($B459, "IQ_AP",$D459,,,,  "USD")</f>
        <v>19756</v>
      </c>
      <c r="X459" s="1">
        <f>_xll.ciqfunctions.udf.CIQ($B459, "IQ_AR", $D459,,,,  "USD")</f>
        <v>6930</v>
      </c>
      <c r="Y459" s="1">
        <f>_xll.ciqfunctions.udf.CIQ($B459, "IQ_INVENTORY", $D459,,,,  "USD")</f>
        <v>8799</v>
      </c>
      <c r="Z459">
        <f>_xll.ciqfunctions.udf.CIQ($B459, "IQ_SGA", $D459,,,,  "USD")</f>
        <v>2382</v>
      </c>
      <c r="AA459">
        <f>_xll.ciqfunctions.udf.CIQ($B459, "IQ_TOTAL_REV_1YR_ANN_GROWTH", $D459,,,,  "USD")</f>
        <v>11.1991</v>
      </c>
      <c r="AB459">
        <f>_xll.ciqfunctions.udf.CIQ($B459, "IQ_DA", $D459,,,,  "USD")</f>
        <v>0</v>
      </c>
      <c r="AC459">
        <f>_xll.ciqfunctions.udf.CIQ($B459, "IQ_NET_INTEREST_EXP",$D459,,,,  "USD")</f>
        <v>-166</v>
      </c>
      <c r="AD459">
        <f>_xll.ciqfunctions.udf.CIQ($B459, "IQ_NET_WORKING_CAP",$D459,,,,  "USD")</f>
        <v>28411</v>
      </c>
      <c r="AE459">
        <f>_xll.ciqfunctions.udf.CIQ($B459, "IQ_CAPEX",$D459,,,,  "USD")</f>
        <v>-1582</v>
      </c>
      <c r="AF459" s="1" t="str">
        <f>_xll.ciqfunctions.udf.CIQ($B459, "IQ_CEO_NAME", $D459,,,,  "USD")</f>
        <v>Farley, James</v>
      </c>
      <c r="AG459">
        <f>_xll.ciqfunctions.udf.CIQ($B459, "IQ_INC_TAX",$D459,,,,  "USD")</f>
        <v>818</v>
      </c>
      <c r="AH459">
        <f>_xll.ciqfunctions.udf.CIQ($B459, "IQ_EFFECT_TAX_RATE",$D459,,,,  "USD")</f>
        <v>39.119999999999997</v>
      </c>
    </row>
    <row r="460" spans="1:34" x14ac:dyDescent="0.25">
      <c r="A460" t="str">
        <f>_xll.ciqfunctions.udf.CIQ(B460,"IQ_COMPANY_NAME",A$1)</f>
        <v>Ford Motor Company</v>
      </c>
      <c r="B460" s="3" t="s">
        <v>8</v>
      </c>
      <c r="C460" s="1" t="str">
        <f>_xll.ciqfunctions.udf.CIQ($B460, "IQ_INDUSTRY",$D460,,,, "USD")</f>
        <v>Automobiles</v>
      </c>
      <c r="D460" s="2" t="str">
        <f t="shared" si="6"/>
        <v>CQ22013</v>
      </c>
      <c r="E460" s="1">
        <f>_xll.ciqfunctions.udf.CIQ($B460, "IQ_TOTAL_REV", $D460,,,, "USD")</f>
        <v>37923</v>
      </c>
      <c r="F460" s="1">
        <f>_xll.ciqfunctions.udf.CIQ($B460, "IQ_NI",$D460,,,,  "USD")</f>
        <v>1233</v>
      </c>
      <c r="G460" s="1">
        <f>_xll.ciqfunctions.udf.CIQ($B460, "IQ_CASH_EQUIV", $D460,,,,  "USD")</f>
        <v>5475</v>
      </c>
      <c r="H460" s="1">
        <f>_xll.ciqfunctions.udf.CIQ($B460, "IQ_CASH_ST_INVEST", $D460,,,,  "USD")</f>
        <v>25735</v>
      </c>
      <c r="I460" s="1">
        <f>_xll.ciqfunctions.udf.CIQ($B460, "IQ_TOTAL_CA", $D460,,,,  "USD")</f>
        <v>129580</v>
      </c>
      <c r="J460" s="1">
        <f>_xll.ciqfunctions.udf.CIQ($B460, "IQ_TOTAL_ASSETS",$D460,,,,  "USD")</f>
        <v>196210</v>
      </c>
      <c r="K460" s="1">
        <f>_xll.ciqfunctions.udf.CIQ($B460, "IQ_TOTAL_CL", $D460,,,,  "USD")</f>
        <v>76991</v>
      </c>
      <c r="L460" s="1">
        <f>_xll.ciqfunctions.udf.CIQ($B460, "IQ_TOTAL_LIAB", $D460,,,,  "USD")</f>
        <v>176661</v>
      </c>
      <c r="M460" s="1">
        <f>_xll.ciqfunctions.udf.CIQ($B460, "IQ_PREF_EQUITY",$D460,,,,  "USD")</f>
        <v>0</v>
      </c>
      <c r="N460" s="1">
        <f>_xll.ciqfunctions.udf.CIQ($B460, "IQ_TOTAL_COMMON_EQUITY",$D460,,,,  "USD")</f>
        <v>19179</v>
      </c>
      <c r="O460" s="1">
        <f>_xll.ciqfunctions.udf.CIQ($B460, "IQ_APIC", $D460,,,,  "USD")</f>
        <v>21219</v>
      </c>
      <c r="P460" s="1">
        <f>_xll.ciqfunctions.udf.CIQ($B460, "IQ_TOTAL_ASSETS", $D460,,,,  "USD")</f>
        <v>196210</v>
      </c>
      <c r="Q460" s="1">
        <f>_xll.ciqfunctions.udf.CIQ($B460, "IQ_RE", $D460,,,,  "USD")</f>
        <v>20136</v>
      </c>
      <c r="R460" s="1">
        <f>_xll.ciqfunctions.udf.CIQ($B460, "IQ_TOTAL_EQUITY", $D460,,,,  "USD")</f>
        <v>19549</v>
      </c>
      <c r="S460" s="1">
        <f>_xll.ciqfunctions.udf.CIQ($B460, "IQ_TOTAL_OUTSTANDING_FILING_DATE", $D460,,,,  "USD")</f>
        <v>3939.66786</v>
      </c>
      <c r="T460" s="1">
        <f>_xll.ciqfunctions.udf.CIQ($B460, "IQ_TOTAL_DEBT", $D460,,,,  "USD")</f>
        <v>108231</v>
      </c>
      <c r="U460" s="1">
        <f>_xll.ciqfunctions.udf.CIQ($B460, "IQ_PREF_DIV_OTHER",$D460,,,,  "USD")</f>
        <v>0</v>
      </c>
      <c r="V460" s="1">
        <f>_xll.ciqfunctions.udf.CIQ($B460, "IQ_COGS",$D460,,,,  "USD")</f>
        <v>32524</v>
      </c>
      <c r="W460" s="1">
        <f>_xll.ciqfunctions.udf.CIQ($B460, "IQ_AP",$D460,,,,  "USD")</f>
        <v>19182</v>
      </c>
      <c r="X460" s="1">
        <f>_xll.ciqfunctions.udf.CIQ($B460, "IQ_AR", $D460,,,,  "USD")</f>
        <v>6604</v>
      </c>
      <c r="Y460" s="1">
        <f>_xll.ciqfunctions.udf.CIQ($B460, "IQ_INVENTORY", $D460,,,,  "USD")</f>
        <v>8192</v>
      </c>
      <c r="Z460">
        <f>_xll.ciqfunctions.udf.CIQ($B460, "IQ_SGA", $D460,,,,  "USD")</f>
        <v>2488</v>
      </c>
      <c r="AA460">
        <f>_xll.ciqfunctions.udf.CIQ($B460, "IQ_TOTAL_REV_1YR_ANN_GROWTH", $D460,,,,  "USD")</f>
        <v>14.188000000000001</v>
      </c>
      <c r="AB460">
        <f>_xll.ciqfunctions.udf.CIQ($B460, "IQ_DA", $D460,,,,  "USD")</f>
        <v>0</v>
      </c>
      <c r="AC460">
        <f>_xll.ciqfunctions.udf.CIQ($B460, "IQ_NET_INTEREST_EXP",$D460,,,,  "USD")</f>
        <v>-164</v>
      </c>
      <c r="AD460">
        <f>_xll.ciqfunctions.udf.CIQ($B460, "IQ_NET_WORKING_CAP",$D460,,,,  "USD")</f>
        <v>28029</v>
      </c>
      <c r="AE460">
        <f>_xll.ciqfunctions.udf.CIQ($B460, "IQ_CAPEX",$D460,,,,  "USD")</f>
        <v>-1594</v>
      </c>
      <c r="AF460" s="1" t="str">
        <f>_xll.ciqfunctions.udf.CIQ($B460, "IQ_CEO_NAME", $D460,,,,  "USD")</f>
        <v>Farley, James</v>
      </c>
      <c r="AG460">
        <f>_xll.ciqfunctions.udf.CIQ($B460, "IQ_INC_TAX",$D460,,,,  "USD")</f>
        <v>585</v>
      </c>
      <c r="AH460">
        <f>_xll.ciqfunctions.udf.CIQ($B460, "IQ_EFFECT_TAX_RATE",$D460,,,,  "USD")</f>
        <v>32.160499999999999</v>
      </c>
    </row>
    <row r="461" spans="1:34" x14ac:dyDescent="0.25">
      <c r="A461" t="str">
        <f>_xll.ciqfunctions.udf.CIQ(B461,"IQ_COMPANY_NAME",A$1)</f>
        <v>Ford Motor Company</v>
      </c>
      <c r="B461" s="3" t="s">
        <v>8</v>
      </c>
      <c r="C461" s="1" t="str">
        <f>_xll.ciqfunctions.udf.CIQ($B461, "IQ_INDUSTRY",$D461,,,, "USD")</f>
        <v>Automobiles</v>
      </c>
      <c r="D461" s="2" t="str">
        <f t="shared" si="6"/>
        <v>CQ12013</v>
      </c>
      <c r="E461" s="1">
        <f>_xll.ciqfunctions.udf.CIQ($B461, "IQ_TOTAL_REV", $D461,,,, "USD")</f>
        <v>35649</v>
      </c>
      <c r="F461" s="1">
        <f>_xll.ciqfunctions.udf.CIQ($B461, "IQ_NI",$D461,,,,  "USD")</f>
        <v>1611</v>
      </c>
      <c r="G461" s="1">
        <f>_xll.ciqfunctions.udf.CIQ($B461, "IQ_CASH_EQUIV", $D461,,,,  "USD")</f>
        <v>5989</v>
      </c>
      <c r="H461" s="1">
        <f>_xll.ciqfunctions.udf.CIQ($B461, "IQ_CASH_ST_INVEST", $D461,,,,  "USD")</f>
        <v>24179</v>
      </c>
      <c r="I461" s="1">
        <f>_xll.ciqfunctions.udf.CIQ($B461, "IQ_TOTAL_CA", $D461,,,,  "USD")</f>
        <v>126727</v>
      </c>
      <c r="J461" s="1">
        <f>_xll.ciqfunctions.udf.CIQ($B461, "IQ_TOTAL_ASSETS",$D461,,,,  "USD")</f>
        <v>193010</v>
      </c>
      <c r="K461" s="1">
        <f>_xll.ciqfunctions.udf.CIQ($B461, "IQ_TOTAL_CL", $D461,,,,  "USD")</f>
        <v>76441</v>
      </c>
      <c r="L461" s="1">
        <f>_xll.ciqfunctions.udf.CIQ($B461, "IQ_TOTAL_LIAB", $D461,,,,  "USD")</f>
        <v>175048</v>
      </c>
      <c r="M461" s="1">
        <f>_xll.ciqfunctions.udf.CIQ($B461, "IQ_PREF_EQUITY",$D461,,,,  "USD")</f>
        <v>0</v>
      </c>
      <c r="N461" s="1">
        <f>_xll.ciqfunctions.udf.CIQ($B461, "IQ_TOTAL_COMMON_EQUITY",$D461,,,,  "USD")</f>
        <v>17595</v>
      </c>
      <c r="O461" s="1">
        <f>_xll.ciqfunctions.udf.CIQ($B461, "IQ_APIC", $D461,,,,  "USD")</f>
        <v>21094</v>
      </c>
      <c r="P461" s="1">
        <f>_xll.ciqfunctions.udf.CIQ($B461, "IQ_TOTAL_ASSETS", $D461,,,,  "USD")</f>
        <v>193010</v>
      </c>
      <c r="Q461" s="1">
        <f>_xll.ciqfunctions.udf.CIQ($B461, "IQ_RE", $D461,,,,  "USD")</f>
        <v>19296</v>
      </c>
      <c r="R461" s="1">
        <f>_xll.ciqfunctions.udf.CIQ($B461, "IQ_TOTAL_EQUITY", $D461,,,,  "USD")</f>
        <v>17962</v>
      </c>
      <c r="S461" s="1">
        <f>_xll.ciqfunctions.udf.CIQ($B461, "IQ_TOTAL_OUTSTANDING_FILING_DATE", $D461,,,,  "USD")</f>
        <v>3931.20606</v>
      </c>
      <c r="T461" s="1">
        <f>_xll.ciqfunctions.udf.CIQ($B461, "IQ_TOTAL_DEBT", $D461,,,,  "USD")</f>
        <v>107597</v>
      </c>
      <c r="U461" s="1">
        <f>_xll.ciqfunctions.udf.CIQ($B461, "IQ_PREF_DIV_OTHER",$D461,,,,  "USD")</f>
        <v>0</v>
      </c>
      <c r="V461" s="1">
        <f>_xll.ciqfunctions.udf.CIQ($B461, "IQ_COGS",$D461,,,,  "USD")</f>
        <v>30005</v>
      </c>
      <c r="W461" s="1">
        <f>_xll.ciqfunctions.udf.CIQ($B461, "IQ_AP",$D461,,,,  "USD")</f>
        <v>18707</v>
      </c>
      <c r="X461" s="1">
        <f>_xll.ciqfunctions.udf.CIQ($B461, "IQ_AR", $D461,,,,  "USD")</f>
        <v>6402</v>
      </c>
      <c r="Y461" s="1">
        <f>_xll.ciqfunctions.udf.CIQ($B461, "IQ_INVENTORY", $D461,,,,  "USD")</f>
        <v>8423</v>
      </c>
      <c r="Z461">
        <f>_xll.ciqfunctions.udf.CIQ($B461, "IQ_SGA", $D461,,,,  "USD")</f>
        <v>2481</v>
      </c>
      <c r="AA461">
        <f>_xll.ciqfunctions.udf.CIQ($B461, "IQ_TOTAL_REV_1YR_ANN_GROWTH", $D461,,,,  "USD")</f>
        <v>9.8750999999999998</v>
      </c>
      <c r="AB461">
        <f>_xll.ciqfunctions.udf.CIQ($B461, "IQ_DA", $D461,,,,  "USD")</f>
        <v>0</v>
      </c>
      <c r="AC461">
        <f>_xll.ciqfunctions.udf.CIQ($B461, "IQ_NET_INTEREST_EXP",$D461,,,,  "USD")</f>
        <v>-162</v>
      </c>
      <c r="AD461">
        <f>_xll.ciqfunctions.udf.CIQ($B461, "IQ_NET_WORKING_CAP",$D461,,,,  "USD")</f>
        <v>27351</v>
      </c>
      <c r="AE461">
        <f>_xll.ciqfunctions.udf.CIQ($B461, "IQ_CAPEX",$D461,,,,  "USD")</f>
        <v>-1483</v>
      </c>
      <c r="AF461" s="1" t="str">
        <f>_xll.ciqfunctions.udf.CIQ($B461, "IQ_CEO_NAME", $D461,,,,  "USD")</f>
        <v>Farley, James</v>
      </c>
      <c r="AG461">
        <f>_xll.ciqfunctions.udf.CIQ($B461, "IQ_INC_TAX",$D461,,,,  "USD")</f>
        <v>511</v>
      </c>
      <c r="AH461">
        <f>_xll.ciqfunctions.udf.CIQ($B461, "IQ_EFFECT_TAX_RATE",$D461,,,,  "USD")</f>
        <v>24.069700000000001</v>
      </c>
    </row>
    <row r="462" spans="1:34" x14ac:dyDescent="0.25">
      <c r="A462" t="str">
        <f>_xll.ciqfunctions.udf.CIQ(B462,"IQ_COMPANY_NAME",A$1)</f>
        <v>Ford Motor Company</v>
      </c>
      <c r="B462" s="3" t="s">
        <v>8</v>
      </c>
      <c r="C462" s="1" t="str">
        <f>_xll.ciqfunctions.udf.CIQ($B462, "IQ_INDUSTRY",$D462,,,, "USD")</f>
        <v>Automobiles</v>
      </c>
      <c r="D462" s="2" t="str">
        <f t="shared" si="6"/>
        <v>CQ42012</v>
      </c>
      <c r="E462" s="1">
        <f>_xll.ciqfunctions.udf.CIQ($B462, "IQ_TOTAL_REV", $D462,,,, "USD")</f>
        <v>35731</v>
      </c>
      <c r="F462" s="1">
        <f>_xll.ciqfunctions.udf.CIQ($B462, "IQ_NI",$D462,,,,  "USD")</f>
        <v>1598</v>
      </c>
      <c r="G462" s="1">
        <f>_xll.ciqfunctions.udf.CIQ($B462, "IQ_CASH_EQUIV", $D462,,,,  "USD")</f>
        <v>6247</v>
      </c>
      <c r="H462" s="1">
        <f>_xll.ciqfunctions.udf.CIQ($B462, "IQ_CASH_ST_INVEST", $D462,,,,  "USD")</f>
        <v>24425</v>
      </c>
      <c r="I462" s="1">
        <f>_xll.ciqfunctions.udf.CIQ($B462, "IQ_TOTAL_CA", $D462,,,,  "USD")</f>
        <v>125759</v>
      </c>
      <c r="J462" s="1">
        <f>_xll.ciqfunctions.udf.CIQ($B462, "IQ_TOTAL_ASSETS",$D462,,,,  "USD")</f>
        <v>189406</v>
      </c>
      <c r="K462" s="1">
        <f>_xll.ciqfunctions.udf.CIQ($B462, "IQ_TOTAL_CL", $D462,,,,  "USD")</f>
        <v>72652</v>
      </c>
      <c r="L462" s="1">
        <f>_xll.ciqfunctions.udf.CIQ($B462, "IQ_TOTAL_LIAB", $D462,,,,  "USD")</f>
        <v>173095</v>
      </c>
      <c r="M462" s="1">
        <f>_xll.ciqfunctions.udf.CIQ($B462, "IQ_PREF_EQUITY",$D462,,,,  "USD")</f>
        <v>0</v>
      </c>
      <c r="N462" s="1">
        <f>_xll.ciqfunctions.udf.CIQ($B462, "IQ_TOTAL_COMMON_EQUITY",$D462,,,,  "USD")</f>
        <v>15947</v>
      </c>
      <c r="O462" s="1">
        <f>_xll.ciqfunctions.udf.CIQ($B462, "IQ_APIC", $D462,,,,  "USD")</f>
        <v>20976</v>
      </c>
      <c r="P462" s="1">
        <f>_xll.ciqfunctions.udf.CIQ($B462, "IQ_TOTAL_ASSETS", $D462,,,,  "USD")</f>
        <v>189406</v>
      </c>
      <c r="Q462" s="1">
        <f>_xll.ciqfunctions.udf.CIQ($B462, "IQ_RE", $D462,,,,  "USD")</f>
        <v>18077</v>
      </c>
      <c r="R462" s="1">
        <f>_xll.ciqfunctions.udf.CIQ($B462, "IQ_TOTAL_EQUITY", $D462,,,,  "USD")</f>
        <v>16311</v>
      </c>
      <c r="S462" s="1">
        <f>_xll.ciqfunctions.udf.CIQ($B462, "IQ_TOTAL_OUTSTANDING_FILING_DATE", $D462,,,,  "USD")</f>
        <v>3922.2476700000002</v>
      </c>
      <c r="T462" s="1">
        <f>_xll.ciqfunctions.udf.CIQ($B462, "IQ_TOTAL_DEBT", $D462,,,,  "USD")</f>
        <v>105431</v>
      </c>
      <c r="U462" s="1">
        <f>_xll.ciqfunctions.udf.CIQ($B462, "IQ_PREF_DIV_OTHER",$D462,,,,  "USD")</f>
        <v>0</v>
      </c>
      <c r="V462" s="1">
        <f>_xll.ciqfunctions.udf.CIQ($B462, "IQ_COGS",$D462,,,,  "USD")</f>
        <v>31538</v>
      </c>
      <c r="W462" s="1">
        <f>_xll.ciqfunctions.udf.CIQ($B462, "IQ_AP",$D462,,,,  "USD")</f>
        <v>17541</v>
      </c>
      <c r="X462" s="1">
        <f>_xll.ciqfunctions.udf.CIQ($B462, "IQ_AR", $D462,,,,  "USD")</f>
        <v>6099</v>
      </c>
      <c r="Y462" s="1">
        <f>_xll.ciqfunctions.udf.CIQ($B462, "IQ_INVENTORY", $D462,,,,  "USD")</f>
        <v>7362</v>
      </c>
      <c r="Z462">
        <f>_xll.ciqfunctions.udf.CIQ($B462, "IQ_SGA", $D462,,,,  "USD")</f>
        <v>2546</v>
      </c>
      <c r="AA462">
        <f>_xll.ciqfunctions.udf.CIQ($B462, "IQ_TOTAL_REV_1YR_ANN_GROWTH", $D462,,,,  "USD")</f>
        <v>3.3403999999999998</v>
      </c>
      <c r="AB462">
        <f>_xll.ciqfunctions.udf.CIQ($B462, "IQ_DA", $D462,,,,  "USD")</f>
        <v>0</v>
      </c>
      <c r="AC462">
        <f>_xll.ciqfunctions.udf.CIQ($B462, "IQ_NET_INTEREST_EXP",$D462,,,,  "USD")</f>
        <v>-90</v>
      </c>
      <c r="AD462">
        <f>_xll.ciqfunctions.udf.CIQ($B462, "IQ_NET_WORKING_CAP",$D462,,,,  "USD")</f>
        <v>30068</v>
      </c>
      <c r="AE462">
        <f>_xll.ciqfunctions.udf.CIQ($B462, "IQ_CAPEX",$D462,,,,  "USD")</f>
        <v>-1885</v>
      </c>
      <c r="AF462" s="1" t="str">
        <f>_xll.ciqfunctions.udf.CIQ($B462, "IQ_CEO_NAME", $D462,,,,  "USD")</f>
        <v>Farley, James</v>
      </c>
      <c r="AG462">
        <f>_xll.ciqfunctions.udf.CIQ($B462, "IQ_INC_TAX",$D462,,,,  "USD")</f>
        <v>246</v>
      </c>
      <c r="AH462">
        <f>_xll.ciqfunctions.udf.CIQ($B462, "IQ_EFFECT_TAX_RATE",$D462,,,,  "USD")</f>
        <v>13.362299999999999</v>
      </c>
    </row>
    <row r="463" spans="1:34" x14ac:dyDescent="0.25">
      <c r="A463" t="str">
        <f>_xll.ciqfunctions.udf.CIQ(B463,"IQ_COMPANY_NAME",A$1)</f>
        <v>Ford Motor Company</v>
      </c>
      <c r="B463" s="3" t="s">
        <v>8</v>
      </c>
      <c r="C463" s="1" t="str">
        <f>_xll.ciqfunctions.udf.CIQ($B463, "IQ_INDUSTRY",$D463,,,, "USD")</f>
        <v>Automobiles</v>
      </c>
      <c r="D463" s="2" t="str">
        <f t="shared" si="6"/>
        <v>CQ32012</v>
      </c>
      <c r="E463" s="1">
        <f>_xll.ciqfunctions.udf.CIQ($B463, "IQ_TOTAL_REV", $D463,,,, "USD")</f>
        <v>32172</v>
      </c>
      <c r="F463" s="1">
        <f>_xll.ciqfunctions.udf.CIQ($B463, "IQ_NI",$D463,,,,  "USD")</f>
        <v>1631</v>
      </c>
      <c r="G463" s="1">
        <f>_xll.ciqfunctions.udf.CIQ($B463, "IQ_CASH_EQUIV", $D463,,,,  "USD")</f>
        <v>6220</v>
      </c>
      <c r="H463" s="1">
        <f>_xll.ciqfunctions.udf.CIQ($B463, "IQ_CASH_ST_INVEST", $D463,,,,  "USD")</f>
        <v>24105</v>
      </c>
      <c r="I463" s="1">
        <f>_xll.ciqfunctions.udf.CIQ($B463, "IQ_TOTAL_CA", $D463,,,,  "USD")</f>
        <v>123405</v>
      </c>
      <c r="J463" s="1">
        <f>_xll.ciqfunctions.udf.CIQ($B463, "IQ_TOTAL_ASSETS",$D463,,,,  "USD")</f>
        <v>184680</v>
      </c>
      <c r="K463" s="1">
        <f>_xll.ciqfunctions.udf.CIQ($B463, "IQ_TOTAL_CL", $D463,,,,  "USD")</f>
        <v>73406</v>
      </c>
      <c r="L463" s="1">
        <f>_xll.ciqfunctions.udf.CIQ($B463, "IQ_TOTAL_LIAB", $D463,,,,  "USD")</f>
        <v>165474</v>
      </c>
      <c r="M463" s="1">
        <f>_xll.ciqfunctions.udf.CIQ($B463, "IQ_PREF_EQUITY",$D463,,,,  "USD")</f>
        <v>0</v>
      </c>
      <c r="N463" s="1">
        <f>_xll.ciqfunctions.udf.CIQ($B463, "IQ_TOTAL_COMMON_EQUITY",$D463,,,,  "USD")</f>
        <v>18841</v>
      </c>
      <c r="O463" s="1">
        <f>_xll.ciqfunctions.udf.CIQ($B463, "IQ_APIC", $D463,,,,  "USD")</f>
        <v>20931</v>
      </c>
      <c r="P463" s="1">
        <f>_xll.ciqfunctions.udf.CIQ($B463, "IQ_TOTAL_ASSETS", $D463,,,,  "USD")</f>
        <v>184680</v>
      </c>
      <c r="Q463" s="1">
        <f>_xll.ciqfunctions.udf.CIQ($B463, "IQ_RE", $D463,,,,  "USD")</f>
        <v>16670</v>
      </c>
      <c r="R463" s="1">
        <f>_xll.ciqfunctions.udf.CIQ($B463, "IQ_TOTAL_EQUITY", $D463,,,,  "USD")</f>
        <v>19206</v>
      </c>
      <c r="S463" s="1">
        <f>_xll.ciqfunctions.udf.CIQ($B463, "IQ_TOTAL_OUTSTANDING_FILING_DATE", $D463,,,,  "USD")</f>
        <v>3812.6619999999998</v>
      </c>
      <c r="T463" s="1">
        <f>_xll.ciqfunctions.udf.CIQ($B463, "IQ_TOTAL_DEBT", $D463,,,,  "USD")</f>
        <v>100971</v>
      </c>
      <c r="U463" s="1">
        <f>_xll.ciqfunctions.udf.CIQ($B463, "IQ_PREF_DIV_OTHER",$D463,,,,  "USD")</f>
        <v>0</v>
      </c>
      <c r="V463" s="1">
        <f>_xll.ciqfunctions.udf.CIQ($B463, "IQ_COGS",$D463,,,,  "USD")</f>
        <v>26650</v>
      </c>
      <c r="W463" s="1">
        <f>_xll.ciqfunctions.udf.CIQ($B463, "IQ_AP",$D463,,,,  "USD")</f>
        <v>16975</v>
      </c>
      <c r="X463" s="1">
        <f>_xll.ciqfunctions.udf.CIQ($B463, "IQ_AR", $D463,,,,  "USD")</f>
        <v>5738</v>
      </c>
      <c r="Y463" s="1">
        <f>_xll.ciqfunctions.udf.CIQ($B463, "IQ_INVENTORY", $D463,,,,  "USD")</f>
        <v>8208</v>
      </c>
      <c r="Z463">
        <f>_xll.ciqfunctions.udf.CIQ($B463, "IQ_SGA", $D463,,,,  "USD")</f>
        <v>2092</v>
      </c>
      <c r="AA463">
        <f>_xll.ciqfunctions.udf.CIQ($B463, "IQ_TOTAL_REV_1YR_ANN_GROWTH", $D463,,,,  "USD")</f>
        <v>-2.6478000000000002</v>
      </c>
      <c r="AB463">
        <f>_xll.ciqfunctions.udf.CIQ($B463, "IQ_DA", $D463,,,,  "USD")</f>
        <v>0</v>
      </c>
      <c r="AC463">
        <f>_xll.ciqfunctions.udf.CIQ($B463, "IQ_NET_INTEREST_EXP",$D463,,,,  "USD")</f>
        <v>-130</v>
      </c>
      <c r="AD463">
        <f>_xll.ciqfunctions.udf.CIQ($B463, "IQ_NET_WORKING_CAP",$D463,,,,  "USD")</f>
        <v>27148</v>
      </c>
      <c r="AE463">
        <f>_xll.ciqfunctions.udf.CIQ($B463, "IQ_CAPEX",$D463,,,,  "USD")</f>
        <v>-1319</v>
      </c>
      <c r="AF463" s="1" t="str">
        <f>_xll.ciqfunctions.udf.CIQ($B463, "IQ_CEO_NAME", $D463,,,,  "USD")</f>
        <v>Farley, James</v>
      </c>
      <c r="AG463">
        <f>_xll.ciqfunctions.udf.CIQ($B463, "IQ_INC_TAX",$D463,,,,  "USD")</f>
        <v>613</v>
      </c>
      <c r="AH463">
        <f>_xll.ciqfunctions.udf.CIQ($B463, "IQ_EFFECT_TAX_RATE",$D463,,,,  "USD")</f>
        <v>27.292899999999999</v>
      </c>
    </row>
    <row r="464" spans="1:34" x14ac:dyDescent="0.25">
      <c r="A464" t="str">
        <f>_xll.ciqfunctions.udf.CIQ(B464,"IQ_COMPANY_NAME",A$1)</f>
        <v>Ford Motor Company</v>
      </c>
      <c r="B464" s="3" t="s">
        <v>8</v>
      </c>
      <c r="C464" s="1" t="str">
        <f>_xll.ciqfunctions.udf.CIQ($B464, "IQ_INDUSTRY",$D464,,,, "USD")</f>
        <v>Automobiles</v>
      </c>
      <c r="D464" s="2" t="str">
        <f t="shared" si="6"/>
        <v>CQ22012</v>
      </c>
      <c r="E464" s="1">
        <f>_xll.ciqfunctions.udf.CIQ($B464, "IQ_TOTAL_REV", $D464,,,, "USD")</f>
        <v>33211</v>
      </c>
      <c r="F464" s="1">
        <f>_xll.ciqfunctions.udf.CIQ($B464, "IQ_NI",$D464,,,,  "USD")</f>
        <v>1040</v>
      </c>
      <c r="G464" s="1">
        <f>_xll.ciqfunctions.udf.CIQ($B464, "IQ_CASH_EQUIV", $D464,,,,  "USD")</f>
        <v>7180</v>
      </c>
      <c r="H464" s="1">
        <f>_xll.ciqfunctions.udf.CIQ($B464, "IQ_CASH_ST_INVEST", $D464,,,,  "USD")</f>
        <v>23793</v>
      </c>
      <c r="I464" s="1">
        <f>_xll.ciqfunctions.udf.CIQ($B464, "IQ_TOTAL_CA", $D464,,,,  "USD")</f>
        <v>121770</v>
      </c>
      <c r="J464" s="1">
        <f>_xll.ciqfunctions.udf.CIQ($B464, "IQ_TOTAL_ASSETS",$D464,,,,  "USD")</f>
        <v>181236</v>
      </c>
      <c r="K464" s="1">
        <f>_xll.ciqfunctions.udf.CIQ($B464, "IQ_TOTAL_CL", $D464,,,,  "USD")</f>
        <v>72304</v>
      </c>
      <c r="L464" s="1">
        <f>_xll.ciqfunctions.udf.CIQ($B464, "IQ_TOTAL_LIAB", $D464,,,,  "USD")</f>
        <v>164157</v>
      </c>
      <c r="M464" s="1">
        <f>_xll.ciqfunctions.udf.CIQ($B464, "IQ_PREF_EQUITY",$D464,,,,  "USD")</f>
        <v>0</v>
      </c>
      <c r="N464" s="1">
        <f>_xll.ciqfunctions.udf.CIQ($B464, "IQ_TOTAL_COMMON_EQUITY",$D464,,,,  "USD")</f>
        <v>17036</v>
      </c>
      <c r="O464" s="1">
        <f>_xll.ciqfunctions.udf.CIQ($B464, "IQ_APIC", $D464,,,,  "USD")</f>
        <v>20920</v>
      </c>
      <c r="P464" s="1">
        <f>_xll.ciqfunctions.udf.CIQ($B464, "IQ_TOTAL_ASSETS", $D464,,,,  "USD")</f>
        <v>181236</v>
      </c>
      <c r="Q464" s="1">
        <f>_xll.ciqfunctions.udf.CIQ($B464, "IQ_RE", $D464,,,,  "USD")</f>
        <v>15230</v>
      </c>
      <c r="R464" s="1">
        <f>_xll.ciqfunctions.udf.CIQ($B464, "IQ_TOTAL_EQUITY", $D464,,,,  "USD")</f>
        <v>17079</v>
      </c>
      <c r="S464" s="1">
        <f>_xll.ciqfunctions.udf.CIQ($B464, "IQ_TOTAL_OUTSTANDING_FILING_DATE", $D464,,,,  "USD")</f>
        <v>3813.9865500000001</v>
      </c>
      <c r="T464" s="1">
        <f>_xll.ciqfunctions.udf.CIQ($B464, "IQ_TOTAL_DEBT", $D464,,,,  "USD")</f>
        <v>99897</v>
      </c>
      <c r="U464" s="1">
        <f>_xll.ciqfunctions.udf.CIQ($B464, "IQ_PREF_DIV_OTHER",$D464,,,,  "USD")</f>
        <v>0</v>
      </c>
      <c r="V464" s="1">
        <f>_xll.ciqfunctions.udf.CIQ($B464, "IQ_COGS",$D464,,,,  "USD")</f>
        <v>27870</v>
      </c>
      <c r="W464" s="1">
        <f>_xll.ciqfunctions.udf.CIQ($B464, "IQ_AP",$D464,,,,  "USD")</f>
        <v>15820</v>
      </c>
      <c r="X464" s="1">
        <f>_xll.ciqfunctions.udf.CIQ($B464, "IQ_AR", $D464,,,,  "USD")</f>
        <v>5395</v>
      </c>
      <c r="Y464" s="1">
        <f>_xll.ciqfunctions.udf.CIQ($B464, "IQ_INVENTORY", $D464,,,,  "USD")</f>
        <v>7289</v>
      </c>
      <c r="Z464">
        <f>_xll.ciqfunctions.udf.CIQ($B464, "IQ_SGA", $D464,,,,  "USD")</f>
        <v>2233</v>
      </c>
      <c r="AA464">
        <f>_xll.ciqfunctions.udf.CIQ($B464, "IQ_TOTAL_REV_1YR_ANN_GROWTH", $D464,,,,  "USD")</f>
        <v>-6.5190000000000001</v>
      </c>
      <c r="AB464">
        <f>_xll.ciqfunctions.udf.CIQ($B464, "IQ_DA", $D464,,,,  "USD")</f>
        <v>0</v>
      </c>
      <c r="AC464">
        <f>_xll.ciqfunctions.udf.CIQ($B464, "IQ_NET_INTEREST_EXP",$D464,,,,  "USD")</f>
        <v>-123</v>
      </c>
      <c r="AD464">
        <f>_xll.ciqfunctions.udf.CIQ($B464, "IQ_NET_WORKING_CAP",$D464,,,,  "USD")</f>
        <v>26970</v>
      </c>
      <c r="AE464">
        <f>_xll.ciqfunctions.udf.CIQ($B464, "IQ_CAPEX",$D464,,,,  "USD")</f>
        <v>-1191</v>
      </c>
      <c r="AF464" s="1" t="str">
        <f>_xll.ciqfunctions.udf.CIQ($B464, "IQ_CEO_NAME", $D464,,,,  "USD")</f>
        <v>Farley, James</v>
      </c>
      <c r="AG464">
        <f>_xll.ciqfunctions.udf.CIQ($B464, "IQ_INC_TAX",$D464,,,,  "USD")</f>
        <v>557</v>
      </c>
      <c r="AH464">
        <f>_xll.ciqfunctions.udf.CIQ($B464, "IQ_EFFECT_TAX_RATE",$D464,,,,  "USD")</f>
        <v>34.921599999999998</v>
      </c>
    </row>
    <row r="465" spans="1:34" x14ac:dyDescent="0.25">
      <c r="A465" t="str">
        <f>_xll.ciqfunctions.udf.CIQ(B465,"IQ_COMPANY_NAME",A$1)</f>
        <v>Ford Motor Company</v>
      </c>
      <c r="B465" s="3" t="s">
        <v>8</v>
      </c>
      <c r="C465" s="1" t="str">
        <f>_xll.ciqfunctions.udf.CIQ($B465, "IQ_INDUSTRY",$D465,,,, "USD")</f>
        <v>Automobiles</v>
      </c>
      <c r="D465" s="2" t="str">
        <f t="shared" si="6"/>
        <v>CQ12012</v>
      </c>
      <c r="E465" s="1">
        <f>_xll.ciqfunctions.udf.CIQ($B465, "IQ_TOTAL_REV", $D465,,,, "USD")</f>
        <v>32445</v>
      </c>
      <c r="F465" s="1">
        <f>_xll.ciqfunctions.udf.CIQ($B465, "IQ_NI",$D465,,,,  "USD")</f>
        <v>1396</v>
      </c>
      <c r="G465" s="1">
        <f>_xll.ciqfunctions.udf.CIQ($B465, "IQ_CASH_EQUIV", $D465,,,,  "USD")</f>
        <v>7261</v>
      </c>
      <c r="H465" s="1">
        <f>_xll.ciqfunctions.udf.CIQ($B465, "IQ_CASH_ST_INVEST", $D465,,,,  "USD")</f>
        <v>23062</v>
      </c>
      <c r="I465" s="1">
        <f>_xll.ciqfunctions.udf.CIQ($B465, "IQ_TOTAL_CA", $D465,,,,  "USD")</f>
        <v>123511</v>
      </c>
      <c r="J465" s="1">
        <f>_xll.ciqfunctions.udf.CIQ($B465, "IQ_TOTAL_ASSETS",$D465,,,,  "USD")</f>
        <v>182075</v>
      </c>
      <c r="K465" s="1">
        <f>_xll.ciqfunctions.udf.CIQ($B465, "IQ_TOTAL_CL", $D465,,,,  "USD")</f>
        <v>76157</v>
      </c>
      <c r="L465" s="1">
        <f>_xll.ciqfunctions.udf.CIQ($B465, "IQ_TOTAL_LIAB", $D465,,,,  "USD")</f>
        <v>165425</v>
      </c>
      <c r="M465" s="1">
        <f>_xll.ciqfunctions.udf.CIQ($B465, "IQ_PREF_EQUITY",$D465,,,,  "USD")</f>
        <v>0</v>
      </c>
      <c r="N465" s="1">
        <f>_xll.ciqfunctions.udf.CIQ($B465, "IQ_TOTAL_COMMON_EQUITY",$D465,,,,  "USD")</f>
        <v>16606</v>
      </c>
      <c r="O465" s="1">
        <f>_xll.ciqfunctions.udf.CIQ($B465, "IQ_APIC", $D465,,,,  "USD")</f>
        <v>20884</v>
      </c>
      <c r="P465" s="1">
        <f>_xll.ciqfunctions.udf.CIQ($B465, "IQ_TOTAL_ASSETS", $D465,,,,  "USD")</f>
        <v>182075</v>
      </c>
      <c r="Q465" s="1">
        <f>_xll.ciqfunctions.udf.CIQ($B465, "IQ_RE", $D465,,,,  "USD")</f>
        <v>14190</v>
      </c>
      <c r="R465" s="1">
        <f>_xll.ciqfunctions.udf.CIQ($B465, "IQ_TOTAL_EQUITY", $D465,,,,  "USD")</f>
        <v>16650</v>
      </c>
      <c r="S465" s="1">
        <f>_xll.ciqfunctions.udf.CIQ($B465, "IQ_TOTAL_OUTSTANDING_FILING_DATE", $D465,,,,  "USD")</f>
        <v>3816.3674999999998</v>
      </c>
      <c r="T465" s="1">
        <f>_xll.ciqfunctions.udf.CIQ($B465, "IQ_TOTAL_DEBT", $D465,,,,  "USD")</f>
        <v>100490</v>
      </c>
      <c r="U465" s="1">
        <f>_xll.ciqfunctions.udf.CIQ($B465, "IQ_PREF_DIV_OTHER",$D465,,,,  "USD")</f>
        <v>0</v>
      </c>
      <c r="V465" s="1">
        <f>_xll.ciqfunctions.udf.CIQ($B465, "IQ_COGS",$D465,,,,  "USD")</f>
        <v>26934</v>
      </c>
      <c r="W465" s="1">
        <f>_xll.ciqfunctions.udf.CIQ($B465, "IQ_AP",$D465,,,,  "USD")</f>
        <v>15918</v>
      </c>
      <c r="X465" s="1">
        <f>_xll.ciqfunctions.udf.CIQ($B465, "IQ_AR", $D465,,,,  "USD")</f>
        <v>5534</v>
      </c>
      <c r="Y465" s="1">
        <f>_xll.ciqfunctions.udf.CIQ($B465, "IQ_INVENTORY", $D465,,,,  "USD")</f>
        <v>7031</v>
      </c>
      <c r="Z465">
        <f>_xll.ciqfunctions.udf.CIQ($B465, "IQ_SGA", $D465,,,,  "USD")</f>
        <v>2135</v>
      </c>
      <c r="AA465">
        <f>_xll.ciqfunctions.udf.CIQ($B465, "IQ_TOTAL_REV_1YR_ANN_GROWTH", $D465,,,,  "USD")</f>
        <v>-2.0203000000000002</v>
      </c>
      <c r="AB465">
        <f>_xll.ciqfunctions.udf.CIQ($B465, "IQ_DA", $D465,,,,  "USD")</f>
        <v>0</v>
      </c>
      <c r="AC465">
        <f>_xll.ciqfunctions.udf.CIQ($B465, "IQ_NET_INTEREST_EXP",$D465,,,,  "USD")</f>
        <v>-98</v>
      </c>
      <c r="AD465">
        <f>_xll.ciqfunctions.udf.CIQ($B465, "IQ_NET_WORKING_CAP",$D465,,,,  "USD")</f>
        <v>25434</v>
      </c>
      <c r="AE465">
        <f>_xll.ciqfunctions.udf.CIQ($B465, "IQ_CAPEX",$D465,,,,  "USD")</f>
        <v>-1093</v>
      </c>
      <c r="AF465" s="1" t="str">
        <f>_xll.ciqfunctions.udf.CIQ($B465, "IQ_CEO_NAME", $D465,,,,  "USD")</f>
        <v>Farley, James</v>
      </c>
      <c r="AG465">
        <f>_xll.ciqfunctions.udf.CIQ($B465, "IQ_INC_TAX",$D465,,,,  "USD")</f>
        <v>640</v>
      </c>
      <c r="AH465">
        <f>_xll.ciqfunctions.udf.CIQ($B465, "IQ_EFFECT_TAX_RATE",$D465,,,,  "USD")</f>
        <v>31.403300000000002</v>
      </c>
    </row>
    <row r="466" spans="1:34" x14ac:dyDescent="0.25">
      <c r="A466" t="str">
        <f>_xll.ciqfunctions.udf.CIQ(B466,"IQ_COMPANY_NAME",A$1)</f>
        <v>Ford Motor Company</v>
      </c>
      <c r="B466" s="3" t="s">
        <v>8</v>
      </c>
      <c r="C466" s="1" t="str">
        <f>_xll.ciqfunctions.udf.CIQ($B466, "IQ_INDUSTRY",$D466,,,, "USD")</f>
        <v>Automobiles</v>
      </c>
      <c r="D466" s="2" t="str">
        <f t="shared" si="6"/>
        <v>CQ42011</v>
      </c>
      <c r="E466" s="1">
        <f>_xll.ciqfunctions.udf.CIQ($B466, "IQ_TOTAL_REV", $D466,,,, "USD")</f>
        <v>34576</v>
      </c>
      <c r="F466" s="1">
        <f>_xll.ciqfunctions.udf.CIQ($B466, "IQ_NI",$D466,,,,  "USD")</f>
        <v>13615</v>
      </c>
      <c r="G466" s="1">
        <f>_xll.ciqfunctions.udf.CIQ($B466, "IQ_CASH_EQUIV", $D466,,,,  "USD")</f>
        <v>7965</v>
      </c>
      <c r="H466" s="1">
        <f>_xll.ciqfunctions.udf.CIQ($B466, "IQ_CASH_ST_INVEST", $D466,,,,  "USD")</f>
        <v>22748</v>
      </c>
      <c r="I466" s="1">
        <f>_xll.ciqfunctions.udf.CIQ($B466, "IQ_TOTAL_CA", $D466,,,,  "USD")</f>
        <v>120905</v>
      </c>
      <c r="J466" s="1">
        <f>_xll.ciqfunctions.udf.CIQ($B466, "IQ_TOTAL_ASSETS",$D466,,,,  "USD")</f>
        <v>178348</v>
      </c>
      <c r="K466" s="1">
        <f>_xll.ciqfunctions.udf.CIQ($B466, "IQ_TOTAL_CL", $D466,,,,  "USD")</f>
        <v>75519</v>
      </c>
      <c r="L466" s="1">
        <f>_xll.ciqfunctions.udf.CIQ($B466, "IQ_TOTAL_LIAB", $D466,,,,  "USD")</f>
        <v>163277</v>
      </c>
      <c r="M466" s="1">
        <f>_xll.ciqfunctions.udf.CIQ($B466, "IQ_PREF_EQUITY",$D466,,,,  "USD")</f>
        <v>0</v>
      </c>
      <c r="N466" s="1">
        <f>_xll.ciqfunctions.udf.CIQ($B466, "IQ_TOTAL_COMMON_EQUITY",$D466,,,,  "USD")</f>
        <v>15028</v>
      </c>
      <c r="O466" s="1">
        <f>_xll.ciqfunctions.udf.CIQ($B466, "IQ_APIC", $D466,,,,  "USD")</f>
        <v>20905</v>
      </c>
      <c r="P466" s="1">
        <f>_xll.ciqfunctions.udf.CIQ($B466, "IQ_TOTAL_ASSETS", $D466,,,,  "USD")</f>
        <v>178348</v>
      </c>
      <c r="Q466" s="1">
        <f>_xll.ciqfunctions.udf.CIQ($B466, "IQ_RE", $D466,,,,  "USD")</f>
        <v>12985</v>
      </c>
      <c r="R466" s="1">
        <f>_xll.ciqfunctions.udf.CIQ($B466, "IQ_TOTAL_EQUITY", $D466,,,,  "USD")</f>
        <v>15071</v>
      </c>
      <c r="S466" s="1">
        <f>_xll.ciqfunctions.udf.CIQ($B466, "IQ_TOTAL_OUTSTANDING_FILING_DATE", $D466,,,,  "USD")</f>
        <v>3800.7468399999998</v>
      </c>
      <c r="T466" s="1">
        <f>_xll.ciqfunctions.udf.CIQ($B466, "IQ_TOTAL_DEBT", $D466,,,,  "USD")</f>
        <v>99488</v>
      </c>
      <c r="U466" s="1">
        <f>_xll.ciqfunctions.udf.CIQ($B466, "IQ_PREF_DIV_OTHER",$D466,,,,  "USD")</f>
        <v>0</v>
      </c>
      <c r="V466" s="1">
        <f>_xll.ciqfunctions.udf.CIQ($B466, "IQ_COGS",$D466,,,,  "USD")</f>
        <v>29699</v>
      </c>
      <c r="W466" s="1">
        <f>_xll.ciqfunctions.udf.CIQ($B466, "IQ_AP",$D466,,,,  "USD")</f>
        <v>14015</v>
      </c>
      <c r="X466" s="1">
        <f>_xll.ciqfunctions.udf.CIQ($B466, "IQ_AR", $D466,,,,  "USD")</f>
        <v>4865</v>
      </c>
      <c r="Y466" s="1">
        <f>_xll.ciqfunctions.udf.CIQ($B466, "IQ_INVENTORY", $D466,,,,  "USD")</f>
        <v>5901</v>
      </c>
      <c r="Z466">
        <f>_xll.ciqfunctions.udf.CIQ($B466, "IQ_SGA", $D466,,,,  "USD")</f>
        <v>2338</v>
      </c>
      <c r="AA466">
        <f>_xll.ciqfunctions.udf.CIQ($B466, "IQ_TOTAL_REV_1YR_ANN_GROWTH", $D466,,,,  "USD")</f>
        <v>6.6238999999999999</v>
      </c>
      <c r="AB466">
        <f>_xll.ciqfunctions.udf.CIQ($B466, "IQ_DA", $D466,,,,  "USD")</f>
        <v>0</v>
      </c>
      <c r="AC466">
        <f>_xll.ciqfunctions.udf.CIQ($B466, "IQ_NET_INTEREST_EXP",$D466,,,,  "USD")</f>
        <v>-87</v>
      </c>
      <c r="AD466">
        <f>_xll.ciqfunctions.udf.CIQ($B466, "IQ_NET_WORKING_CAP",$D466,,,,  "USD")</f>
        <v>23671</v>
      </c>
      <c r="AE466">
        <f>_xll.ciqfunctions.udf.CIQ($B466, "IQ_CAPEX",$D466,,,,  "USD")</f>
        <v>-1158</v>
      </c>
      <c r="AF466" s="1" t="str">
        <f>_xll.ciqfunctions.udf.CIQ($B466, "IQ_CEO_NAME", $D466,,,,  "USD")</f>
        <v>Farley, James</v>
      </c>
      <c r="AG466">
        <f>_xll.ciqfunctions.udf.CIQ($B466, "IQ_INC_TAX",$D466,,,,  "USD")</f>
        <v>-12161</v>
      </c>
      <c r="AH466" t="str">
        <f>_xll.ciqfunctions.udf.CIQ($B466, "IQ_EFFECT_TAX_RATE",$D466,,,,  "USD")</f>
        <v>NM</v>
      </c>
    </row>
    <row r="467" spans="1:34" x14ac:dyDescent="0.25">
      <c r="A467" t="str">
        <f>_xll.ciqfunctions.udf.CIQ(B467,"IQ_COMPANY_NAME",A$1)</f>
        <v>Ford Motor Company</v>
      </c>
      <c r="B467" s="3" t="s">
        <v>8</v>
      </c>
      <c r="C467" s="1" t="str">
        <f>_xll.ciqfunctions.udf.CIQ($B467, "IQ_INDUSTRY",$D467,,,, "USD")</f>
        <v>Automobiles</v>
      </c>
      <c r="D467" s="2" t="str">
        <f t="shared" si="6"/>
        <v>CQ32011</v>
      </c>
      <c r="E467" s="1">
        <f>_xll.ciqfunctions.udf.CIQ($B467, "IQ_TOTAL_REV", $D467,,,, "USD")</f>
        <v>33047</v>
      </c>
      <c r="F467" s="1">
        <f>_xll.ciqfunctions.udf.CIQ($B467, "IQ_NI",$D467,,,,  "USD")</f>
        <v>1649</v>
      </c>
      <c r="G467" s="1">
        <f>_xll.ciqfunctions.udf.CIQ($B467, "IQ_CASH_EQUIV", $D467,,,,  "USD")</f>
        <v>8089</v>
      </c>
      <c r="H467" s="1">
        <f>_xll.ciqfunctions.udf.CIQ($B467, "IQ_CASH_ST_INVEST", $D467,,,,  "USD")</f>
        <v>20575</v>
      </c>
      <c r="I467" s="1">
        <f>_xll.ciqfunctions.udf.CIQ($B467, "IQ_TOTAL_CA", $D467,,,,  "USD")</f>
        <v>118686</v>
      </c>
      <c r="J467" s="1">
        <f>_xll.ciqfunctions.udf.CIQ($B467, "IQ_TOTAL_ASSETS",$D467,,,,  "USD")</f>
        <v>162740</v>
      </c>
      <c r="K467" s="1">
        <f>_xll.ciqfunctions.udf.CIQ($B467, "IQ_TOTAL_CL", $D467,,,,  "USD")</f>
        <v>97999</v>
      </c>
      <c r="L467" s="1">
        <f>_xll.ciqfunctions.udf.CIQ($B467, "IQ_TOTAL_LIAB", $D467,,,,  "USD")</f>
        <v>156714</v>
      </c>
      <c r="M467" s="1">
        <f>_xll.ciqfunctions.udf.CIQ($B467, "IQ_PREF_EQUITY",$D467,,,,  "USD")</f>
        <v>0</v>
      </c>
      <c r="N467" s="1">
        <f>_xll.ciqfunctions.udf.CIQ($B467, "IQ_TOTAL_COMMON_EQUITY",$D467,,,,  "USD")</f>
        <v>5982</v>
      </c>
      <c r="O467" s="1">
        <f>_xll.ciqfunctions.udf.CIQ($B467, "IQ_APIC", $D467,,,,  "USD")</f>
        <v>20819</v>
      </c>
      <c r="P467" s="1">
        <f>_xll.ciqfunctions.udf.CIQ($B467, "IQ_TOTAL_ASSETS", $D467,,,,  "USD")</f>
        <v>162740</v>
      </c>
      <c r="Q467" s="1">
        <f>_xll.ciqfunctions.udf.CIQ($B467, "IQ_RE", $D467,,,,  "USD")</f>
        <v>-440</v>
      </c>
      <c r="R467" s="1">
        <f>_xll.ciqfunctions.udf.CIQ($B467, "IQ_TOTAL_EQUITY", $D467,,,,  "USD")</f>
        <v>6026</v>
      </c>
      <c r="S467" s="1">
        <f>_xll.ciqfunctions.udf.CIQ($B467, "IQ_TOTAL_OUTSTANDING_FILING_DATE", $D467,,,,  "USD")</f>
        <v>3800.1002100000001</v>
      </c>
      <c r="T467" s="1">
        <f>_xll.ciqfunctions.udf.CIQ($B467, "IQ_TOTAL_DEBT", $D467,,,,  "USD")</f>
        <v>95131</v>
      </c>
      <c r="U467" s="1">
        <f>_xll.ciqfunctions.udf.CIQ($B467, "IQ_PREF_DIV_OTHER",$D467,,,,  "USD")</f>
        <v>0</v>
      </c>
      <c r="V467" s="1">
        <f>_xll.ciqfunctions.udf.CIQ($B467, "IQ_COGS",$D467,,,,  "USD")</f>
        <v>27617</v>
      </c>
      <c r="W467" s="1">
        <f>_xll.ciqfunctions.udf.CIQ($B467, "IQ_AP",$D467,,,,  "USD")</f>
        <v>15603</v>
      </c>
      <c r="X467" s="1">
        <f>_xll.ciqfunctions.udf.CIQ($B467, "IQ_AR", $D467,,,,  "USD")</f>
        <v>4830</v>
      </c>
      <c r="Y467" s="1">
        <f>_xll.ciqfunctions.udf.CIQ($B467, "IQ_INVENTORY", $D467,,,,  "USD")</f>
        <v>7212</v>
      </c>
      <c r="Z467">
        <f>_xll.ciqfunctions.udf.CIQ($B467, "IQ_SGA", $D467,,,,  "USD")</f>
        <v>2202</v>
      </c>
      <c r="AA467">
        <f>_xll.ciqfunctions.udf.CIQ($B467, "IQ_TOTAL_REV_1YR_ANN_GROWTH", $D467,,,,  "USD")</f>
        <v>10.5509</v>
      </c>
      <c r="AB467">
        <f>_xll.ciqfunctions.udf.CIQ($B467, "IQ_DA", $D467,,,,  "USD")</f>
        <v>0</v>
      </c>
      <c r="AC467">
        <f>_xll.ciqfunctions.udf.CIQ($B467, "IQ_NET_INTEREST_EXP",$D467,,,,  "USD")</f>
        <v>-80</v>
      </c>
      <c r="AD467">
        <f>_xll.ciqfunctions.udf.CIQ($B467, "IQ_NET_WORKING_CAP",$D467,,,,  "USD")</f>
        <v>1028</v>
      </c>
      <c r="AE467">
        <f>_xll.ciqfunctions.udf.CIQ($B467, "IQ_CAPEX",$D467,,,,  "USD")</f>
        <v>-1113</v>
      </c>
      <c r="AF467" s="1" t="str">
        <f>_xll.ciqfunctions.udf.CIQ($B467, "IQ_CEO_NAME", $D467,,,,  "USD")</f>
        <v>Farley, James</v>
      </c>
      <c r="AG467">
        <f>_xll.ciqfunctions.udf.CIQ($B467, "IQ_INC_TAX",$D467,,,,  "USD")</f>
        <v>194</v>
      </c>
      <c r="AH467">
        <f>_xll.ciqfunctions.udf.CIQ($B467, "IQ_EFFECT_TAX_RATE",$D467,,,,  "USD")</f>
        <v>10.5092</v>
      </c>
    </row>
    <row r="468" spans="1:34" x14ac:dyDescent="0.25">
      <c r="A468" t="str">
        <f>_xll.ciqfunctions.udf.CIQ(B468,"IQ_COMPANY_NAME",A$1)</f>
        <v>Ford Motor Company</v>
      </c>
      <c r="B468" s="3" t="s">
        <v>8</v>
      </c>
      <c r="C468" s="1" t="str">
        <f>_xll.ciqfunctions.udf.CIQ($B468, "IQ_INDUSTRY",$D468,,,, "USD")</f>
        <v>Automobiles</v>
      </c>
      <c r="D468" s="2" t="str">
        <f t="shared" si="6"/>
        <v>CQ22011</v>
      </c>
      <c r="E468" s="1">
        <f>_xll.ciqfunctions.udf.CIQ($B468, "IQ_TOTAL_REV", $D468,,,, "USD")</f>
        <v>35527</v>
      </c>
      <c r="F468" s="1">
        <f>_xll.ciqfunctions.udf.CIQ($B468, "IQ_NI",$D468,,,,  "USD")</f>
        <v>2398</v>
      </c>
      <c r="G468" s="1">
        <f>_xll.ciqfunctions.udf.CIQ($B468, "IQ_CASH_EQUIV", $D468,,,,  "USD")</f>
        <v>9822</v>
      </c>
      <c r="H468" s="1">
        <f>_xll.ciqfunctions.udf.CIQ($B468, "IQ_CASH_ST_INVEST", $D468,,,,  "USD")</f>
        <v>21760</v>
      </c>
      <c r="I468" s="1">
        <f>_xll.ciqfunctions.udf.CIQ($B468, "IQ_TOTAL_CA", $D468,,,,  "USD")</f>
        <v>122768</v>
      </c>
      <c r="J468" s="1">
        <f>_xll.ciqfunctions.udf.CIQ($B468, "IQ_TOTAL_ASSETS",$D468,,,,  "USD")</f>
        <v>168086</v>
      </c>
      <c r="K468" s="1">
        <f>_xll.ciqfunctions.udf.CIQ($B468, "IQ_TOTAL_CL", $D468,,,,  "USD")</f>
        <v>100041</v>
      </c>
      <c r="L468" s="1">
        <f>_xll.ciqfunctions.udf.CIQ($B468, "IQ_TOTAL_LIAB", $D468,,,,  "USD")</f>
        <v>162736</v>
      </c>
      <c r="M468" s="1">
        <f>_xll.ciqfunctions.udf.CIQ($B468, "IQ_PREF_EQUITY",$D468,,,,  "USD")</f>
        <v>0</v>
      </c>
      <c r="N468" s="1">
        <f>_xll.ciqfunctions.udf.CIQ($B468, "IQ_TOTAL_COMMON_EQUITY",$D468,,,,  "USD")</f>
        <v>5309</v>
      </c>
      <c r="O468" s="1">
        <f>_xll.ciqfunctions.udf.CIQ($B468, "IQ_APIC", $D468,,,,  "USD")</f>
        <v>20762</v>
      </c>
      <c r="P468" s="1">
        <f>_xll.ciqfunctions.udf.CIQ($B468, "IQ_TOTAL_ASSETS", $D468,,,,  "USD")</f>
        <v>168086</v>
      </c>
      <c r="Q468" s="1">
        <f>_xll.ciqfunctions.udf.CIQ($B468, "IQ_RE", $D468,,,,  "USD")</f>
        <v>-2089</v>
      </c>
      <c r="R468" s="1">
        <f>_xll.ciqfunctions.udf.CIQ($B468, "IQ_TOTAL_EQUITY", $D468,,,,  "USD")</f>
        <v>5350</v>
      </c>
      <c r="S468" s="1">
        <f>_xll.ciqfunctions.udf.CIQ($B468, "IQ_TOTAL_OUTSTANDING_FILING_DATE", $D468,,,,  "USD")</f>
        <v>3799.8287300000002</v>
      </c>
      <c r="T468" s="1">
        <f>_xll.ciqfunctions.udf.CIQ($B468, "IQ_TOTAL_DEBT", $D468,,,,  "USD")</f>
        <v>98550</v>
      </c>
      <c r="U468" s="1">
        <f>_xll.ciqfunctions.udf.CIQ($B468, "IQ_PREF_DIV_OTHER",$D468,,,,  "USD")</f>
        <v>0</v>
      </c>
      <c r="V468" s="1">
        <f>_xll.ciqfunctions.udf.CIQ($B468, "IQ_COGS",$D468,,,,  "USD")</f>
        <v>29253</v>
      </c>
      <c r="W468" s="1">
        <f>_xll.ciqfunctions.udf.CIQ($B468, "IQ_AP",$D468,,,,  "USD")</f>
        <v>16483</v>
      </c>
      <c r="X468" s="1">
        <f>_xll.ciqfunctions.udf.CIQ($B468, "IQ_AR", $D468,,,,  "USD")</f>
        <v>4347</v>
      </c>
      <c r="Y468" s="1">
        <f>_xll.ciqfunctions.udf.CIQ($B468, "IQ_INVENTORY", $D468,,,,  "USD")</f>
        <v>7036</v>
      </c>
      <c r="Z468">
        <f>_xll.ciqfunctions.udf.CIQ($B468, "IQ_SGA", $D468,,,,  "USD")</f>
        <v>2345</v>
      </c>
      <c r="AA468">
        <f>_xll.ciqfunctions.udf.CIQ($B468, "IQ_TOTAL_REV_1YR_ANN_GROWTH", $D468,,,,  "USD")</f>
        <v>1.3117000000000001</v>
      </c>
      <c r="AB468">
        <f>_xll.ciqfunctions.udf.CIQ($B468, "IQ_DA", $D468,,,,  "USD")</f>
        <v>0</v>
      </c>
      <c r="AC468">
        <f>_xll.ciqfunctions.udf.CIQ($B468, "IQ_NET_INTEREST_EXP",$D468,,,,  "USD")</f>
        <v>-97</v>
      </c>
      <c r="AD468">
        <f>_xll.ciqfunctions.udf.CIQ($B468, "IQ_NET_WORKING_CAP",$D468,,,,  "USD")</f>
        <v>2022</v>
      </c>
      <c r="AE468">
        <f>_xll.ciqfunctions.udf.CIQ($B468, "IQ_CAPEX",$D468,,,,  "USD")</f>
        <v>-1093</v>
      </c>
      <c r="AF468" s="1" t="str">
        <f>_xll.ciqfunctions.udf.CIQ($B468, "IQ_CEO_NAME", $D468,,,,  "USD")</f>
        <v>Farley, James</v>
      </c>
      <c r="AG468">
        <f>_xll.ciqfunctions.udf.CIQ($B468, "IQ_INC_TAX",$D468,,,,  "USD")</f>
        <v>206</v>
      </c>
      <c r="AH468">
        <f>_xll.ciqfunctions.udf.CIQ($B468, "IQ_EFFECT_TAX_RATE",$D468,,,,  "USD")</f>
        <v>7.9047999999999998</v>
      </c>
    </row>
    <row r="469" spans="1:34" x14ac:dyDescent="0.25">
      <c r="A469" t="str">
        <f>_xll.ciqfunctions.udf.CIQ(B469,"IQ_COMPANY_NAME",A$1)</f>
        <v>Ford Motor Company</v>
      </c>
      <c r="B469" s="3" t="s">
        <v>8</v>
      </c>
      <c r="C469" s="1" t="str">
        <f>_xll.ciqfunctions.udf.CIQ($B469, "IQ_INDUSTRY",$D469,,,, "USD")</f>
        <v>Automobiles</v>
      </c>
      <c r="D469" s="2" t="str">
        <f t="shared" si="6"/>
        <v>CQ12011</v>
      </c>
      <c r="E469" s="1">
        <f>_xll.ciqfunctions.udf.CIQ($B469, "IQ_TOTAL_REV", $D469,,,, "USD")</f>
        <v>33114</v>
      </c>
      <c r="F469" s="1">
        <f>_xll.ciqfunctions.udf.CIQ($B469, "IQ_NI",$D469,,,,  "USD")</f>
        <v>2551</v>
      </c>
      <c r="G469" s="1">
        <f>_xll.ciqfunctions.udf.CIQ($B469, "IQ_CASH_EQUIV", $D469,,,,  "USD")</f>
        <v>12544</v>
      </c>
      <c r="H469" s="1">
        <f>_xll.ciqfunctions.udf.CIQ($B469, "IQ_CASH_ST_INVEST", $D469,,,,  "USD")</f>
        <v>21165</v>
      </c>
      <c r="I469" s="1">
        <f>_xll.ciqfunctions.udf.CIQ($B469, "IQ_TOTAL_CA", $D469,,,,  "USD")</f>
        <v>123051</v>
      </c>
      <c r="J469" s="1">
        <f>_xll.ciqfunctions.udf.CIQ($B469, "IQ_TOTAL_ASSETS",$D469,,,,  "USD")</f>
        <v>167391</v>
      </c>
      <c r="K469" s="1">
        <f>_xll.ciqfunctions.udf.CIQ($B469, "IQ_TOTAL_CL", $D469,,,,  "USD")</f>
        <v>100749</v>
      </c>
      <c r="L469" s="1">
        <f>_xll.ciqfunctions.udf.CIQ($B469, "IQ_TOTAL_LIAB", $D469,,,,  "USD")</f>
        <v>164926</v>
      </c>
      <c r="M469" s="1">
        <f>_xll.ciqfunctions.udf.CIQ($B469, "IQ_PREF_EQUITY",$D469,,,,  "USD")</f>
        <v>0</v>
      </c>
      <c r="N469" s="1">
        <f>_xll.ciqfunctions.udf.CIQ($B469, "IQ_TOTAL_COMMON_EQUITY",$D469,,,,  "USD")</f>
        <v>2426</v>
      </c>
      <c r="O469" s="1">
        <f>_xll.ciqfunctions.udf.CIQ($B469, "IQ_APIC", $D469,,,,  "USD")</f>
        <v>20723</v>
      </c>
      <c r="P469" s="1">
        <f>_xll.ciqfunctions.udf.CIQ($B469, "IQ_TOTAL_ASSETS", $D469,,,,  "USD")</f>
        <v>167391</v>
      </c>
      <c r="Q469" s="1">
        <f>_xll.ciqfunctions.udf.CIQ($B469, "IQ_RE", $D469,,,,  "USD")</f>
        <v>-4487</v>
      </c>
      <c r="R469" s="1">
        <f>_xll.ciqfunctions.udf.CIQ($B469, "IQ_TOTAL_EQUITY", $D469,,,,  "USD")</f>
        <v>2465</v>
      </c>
      <c r="S469" s="1">
        <f>_xll.ciqfunctions.udf.CIQ($B469, "IQ_TOTAL_OUTSTANDING_FILING_DATE", $D469,,,,  "USD")</f>
        <v>3798.1850300000001</v>
      </c>
      <c r="T469" s="1">
        <f>_xll.ciqfunctions.udf.CIQ($B469, "IQ_TOTAL_DEBT", $D469,,,,  "USD")</f>
        <v>101638</v>
      </c>
      <c r="U469" s="1">
        <f>_xll.ciqfunctions.udf.CIQ($B469, "IQ_PREF_DIV_OTHER",$D469,,,,  "USD")</f>
        <v>0</v>
      </c>
      <c r="V469" s="1">
        <f>_xll.ciqfunctions.udf.CIQ($B469, "IQ_COGS",$D469,,,,  "USD")</f>
        <v>26776</v>
      </c>
      <c r="W469" s="1">
        <f>_xll.ciqfunctions.udf.CIQ($B469, "IQ_AP",$D469,,,,  "USD")</f>
        <v>16756</v>
      </c>
      <c r="X469" s="1">
        <f>_xll.ciqfunctions.udf.CIQ($B469, "IQ_AR", $D469,,,,  "USD")</f>
        <v>4216</v>
      </c>
      <c r="Y469" s="1">
        <f>_xll.ciqfunctions.udf.CIQ($B469, "IQ_INVENTORY", $D469,,,,  "USD")</f>
        <v>7414</v>
      </c>
      <c r="Z469">
        <f>_xll.ciqfunctions.udf.CIQ($B469, "IQ_SGA", $D469,,,,  "USD")</f>
        <v>2143</v>
      </c>
      <c r="AA469">
        <f>_xll.ciqfunctions.udf.CIQ($B469, "IQ_TOTAL_REV_1YR_ANN_GROWTH", $D469,,,,  "USD")</f>
        <v>4.9039999999999999</v>
      </c>
      <c r="AB469">
        <f>_xll.ciqfunctions.udf.CIQ($B469, "IQ_DA", $D469,,,,  "USD")</f>
        <v>0</v>
      </c>
      <c r="AC469">
        <f>_xll.ciqfunctions.udf.CIQ($B469, "IQ_NET_INTEREST_EXP",$D469,,,,  "USD")</f>
        <v>-166</v>
      </c>
      <c r="AD469">
        <f>_xll.ciqfunctions.udf.CIQ($B469, "IQ_NET_WORKING_CAP",$D469,,,,  "USD")</f>
        <v>3148</v>
      </c>
      <c r="AE469">
        <f>_xll.ciqfunctions.udf.CIQ($B469, "IQ_CAPEX",$D469,,,,  "USD")</f>
        <v>-929</v>
      </c>
      <c r="AF469" s="1" t="str">
        <f>_xll.ciqfunctions.udf.CIQ($B469, "IQ_CEO_NAME", $D469,,,,  "USD")</f>
        <v>Farley, James</v>
      </c>
      <c r="AG469">
        <f>_xll.ciqfunctions.udf.CIQ($B469, "IQ_INC_TAX",$D469,,,,  "USD")</f>
        <v>220</v>
      </c>
      <c r="AH469">
        <f>_xll.ciqfunctions.udf.CIQ($B469, "IQ_EFFECT_TAX_RATE",$D469,,,,  "USD")</f>
        <v>7.9249999999999998</v>
      </c>
    </row>
    <row r="470" spans="1:34" x14ac:dyDescent="0.25">
      <c r="A470" t="str">
        <f>_xll.ciqfunctions.udf.CIQ(B470,"IQ_COMPANY_NAME",A$1)</f>
        <v>Ford Motor Company</v>
      </c>
      <c r="B470" s="3" t="s">
        <v>8</v>
      </c>
      <c r="C470" s="1" t="str">
        <f>_xll.ciqfunctions.udf.CIQ($B470, "IQ_INDUSTRY",$D470,,,, "USD")</f>
        <v>Automobiles</v>
      </c>
      <c r="D470" s="2" t="str">
        <f t="shared" si="6"/>
        <v>CQ42010</v>
      </c>
      <c r="E470" s="1">
        <f>_xll.ciqfunctions.udf.CIQ($B470, "IQ_TOTAL_REV", $D470,,,, "USD")</f>
        <v>32428</v>
      </c>
      <c r="F470" s="1">
        <f>_xll.ciqfunctions.udf.CIQ($B470, "IQ_NI",$D470,,,,  "USD")</f>
        <v>190</v>
      </c>
      <c r="G470" s="1">
        <f>_xll.ciqfunctions.udf.CIQ($B470, "IQ_CASH_EQUIV", $D470,,,,  "USD")</f>
        <v>6301</v>
      </c>
      <c r="H470" s="1">
        <f>_xll.ciqfunctions.udf.CIQ($B470, "IQ_CASH_ST_INVEST", $D470,,,,  "USD")</f>
        <v>20307</v>
      </c>
      <c r="I470" s="1">
        <f>_xll.ciqfunctions.udf.CIQ($B470, "IQ_TOTAL_CA", $D470,,,,  "USD")</f>
        <v>120801</v>
      </c>
      <c r="J470" s="1">
        <f>_xll.ciqfunctions.udf.CIQ($B470, "IQ_TOTAL_ASSETS",$D470,,,,  "USD")</f>
        <v>164687</v>
      </c>
      <c r="K470" s="1">
        <f>_xll.ciqfunctions.udf.CIQ($B470, "IQ_TOTAL_CL", $D470,,,,  "USD")</f>
        <v>78854</v>
      </c>
      <c r="L470" s="1">
        <f>_xll.ciqfunctions.udf.CIQ($B470, "IQ_TOTAL_LIAB", $D470,,,,  "USD")</f>
        <v>165329</v>
      </c>
      <c r="M470" s="1">
        <f>_xll.ciqfunctions.udf.CIQ($B470, "IQ_PREF_EQUITY",$D470,,,,  "USD")</f>
        <v>0</v>
      </c>
      <c r="N470" s="1">
        <f>_xll.ciqfunctions.udf.CIQ($B470, "IQ_TOTAL_COMMON_EQUITY",$D470,,,,  "USD")</f>
        <v>-673</v>
      </c>
      <c r="O470" s="1">
        <f>_xll.ciqfunctions.udf.CIQ($B470, "IQ_APIC", $D470,,,,  "USD")</f>
        <v>20803</v>
      </c>
      <c r="P470" s="1">
        <f>_xll.ciqfunctions.udf.CIQ($B470, "IQ_TOTAL_ASSETS", $D470,,,,  "USD")</f>
        <v>164687</v>
      </c>
      <c r="Q470" s="1">
        <f>_xll.ciqfunctions.udf.CIQ($B470, "IQ_RE", $D470,,,,  "USD")</f>
        <v>-7038</v>
      </c>
      <c r="R470" s="1">
        <f>_xll.ciqfunctions.udf.CIQ($B470, "IQ_TOTAL_EQUITY", $D470,,,,  "USD")</f>
        <v>-642</v>
      </c>
      <c r="S470" s="1">
        <f>_xll.ciqfunctions.udf.CIQ($B470, "IQ_TOTAL_OUTSTANDING_FILING_DATE", $D470,,,,  "USD")</f>
        <v>3782.7109399999999</v>
      </c>
      <c r="T470" s="1">
        <f>_xll.ciqfunctions.udf.CIQ($B470, "IQ_TOTAL_DEBT", $D470,,,,  "USD")</f>
        <v>103988</v>
      </c>
      <c r="U470" s="1">
        <f>_xll.ciqfunctions.udf.CIQ($B470, "IQ_PREF_DIV_OTHER",$D470,,,,  "USD")</f>
        <v>0</v>
      </c>
      <c r="V470" s="1">
        <f>_xll.ciqfunctions.udf.CIQ($B470, "IQ_COGS",$D470,,,,  "USD")</f>
        <v>27251</v>
      </c>
      <c r="W470" s="1">
        <f>_xll.ciqfunctions.udf.CIQ($B470, "IQ_AP",$D470,,,,  "USD")</f>
        <v>13466</v>
      </c>
      <c r="X470" s="1">
        <f>_xll.ciqfunctions.udf.CIQ($B470, "IQ_AR", $D470,,,,  "USD")</f>
        <v>4962</v>
      </c>
      <c r="Y470" s="1">
        <f>_xll.ciqfunctions.udf.CIQ($B470, "IQ_INVENTORY", $D470,,,,  "USD")</f>
        <v>5917</v>
      </c>
      <c r="Z470">
        <f>_xll.ciqfunctions.udf.CIQ($B470, "IQ_SGA", $D470,,,,  "USD")</f>
        <v>2338</v>
      </c>
      <c r="AA470">
        <f>_xll.ciqfunctions.udf.CIQ($B470, "IQ_TOTAL_REV_1YR_ANN_GROWTH", $D470,,,,  "USD")</f>
        <v>0</v>
      </c>
      <c r="AB470">
        <f>_xll.ciqfunctions.udf.CIQ($B470, "IQ_DA", $D470,,,,  "USD")</f>
        <v>0</v>
      </c>
      <c r="AC470">
        <f>_xll.ciqfunctions.udf.CIQ($B470, "IQ_NET_INTEREST_EXP",$D470,,,,  "USD")</f>
        <v>-248</v>
      </c>
      <c r="AD470">
        <f>_xll.ciqfunctions.udf.CIQ($B470, "IQ_NET_WORKING_CAP",$D470,,,,  "USD")</f>
        <v>23689</v>
      </c>
      <c r="AE470">
        <f>_xll.ciqfunctions.udf.CIQ($B470, "IQ_CAPEX",$D470,,,,  "USD")</f>
        <v>-1146</v>
      </c>
      <c r="AF470" s="1" t="str">
        <f>_xll.ciqfunctions.udf.CIQ($B470, "IQ_CEO_NAME", $D470,,,,  "USD")</f>
        <v>Farley, James</v>
      </c>
      <c r="AG470">
        <f>_xll.ciqfunctions.udf.CIQ($B470, "IQ_INC_TAX",$D470,,,,  "USD")</f>
        <v>92</v>
      </c>
      <c r="AH470">
        <f>_xll.ciqfunctions.udf.CIQ($B470, "IQ_EFFECT_TAX_RATE",$D470,,,,  "USD")</f>
        <v>32.857100000000003</v>
      </c>
    </row>
    <row r="471" spans="1:34" x14ac:dyDescent="0.25">
      <c r="A471" t="str">
        <f>_xll.ciqfunctions.udf.CIQ(B471,"IQ_COMPANY_NAME",A$1)</f>
        <v>Ford Motor Company</v>
      </c>
      <c r="B471" s="3" t="s">
        <v>8</v>
      </c>
      <c r="C471" s="1" t="str">
        <f>_xll.ciqfunctions.udf.CIQ($B471, "IQ_INDUSTRY",$D471,,,, "USD")</f>
        <v>Automobiles</v>
      </c>
      <c r="D471" s="2" t="str">
        <f t="shared" si="6"/>
        <v>CQ32010</v>
      </c>
      <c r="E471" s="1">
        <f>_xll.ciqfunctions.udf.CIQ($B471, "IQ_TOTAL_REV", $D471,,,, "USD")</f>
        <v>29893</v>
      </c>
      <c r="F471" s="1">
        <f>_xll.ciqfunctions.udf.CIQ($B471, "IQ_NI",$D471,,,,  "USD")</f>
        <v>1687</v>
      </c>
      <c r="G471" s="1">
        <f>_xll.ciqfunctions.udf.CIQ($B471, "IQ_CASH_EQUIV", $D471,,,,  "USD")</f>
        <v>9040</v>
      </c>
      <c r="H471" s="1">
        <f>_xll.ciqfunctions.udf.CIQ($B471, "IQ_CASH_ST_INVEST", $D471,,,,  "USD")</f>
        <v>23659</v>
      </c>
      <c r="I471" s="1">
        <f>_xll.ciqfunctions.udf.CIQ($B471, "IQ_TOTAL_CA", $D471,,,,  "USD")</f>
        <v>130913</v>
      </c>
      <c r="J471" s="1">
        <f>_xll.ciqfunctions.udf.CIQ($B471, "IQ_TOTAL_ASSETS",$D471,,,,  "USD")</f>
        <v>177078</v>
      </c>
      <c r="K471" s="1">
        <f>_xll.ciqfunctions.udf.CIQ($B471, "IQ_TOTAL_CL", $D471,,,,  "USD")</f>
        <v>98914</v>
      </c>
      <c r="L471" s="1">
        <f>_xll.ciqfunctions.udf.CIQ($B471, "IQ_TOTAL_LIAB", $D471,,,,  "USD")</f>
        <v>178818</v>
      </c>
      <c r="M471" s="1">
        <f>_xll.ciqfunctions.udf.CIQ($B471, "IQ_PREF_EQUITY",$D471,,,,  "USD")</f>
        <v>0</v>
      </c>
      <c r="N471" s="1">
        <f>_xll.ciqfunctions.udf.CIQ($B471, "IQ_TOTAL_COMMON_EQUITY",$D471,,,,  "USD")</f>
        <v>-1773</v>
      </c>
      <c r="O471" s="1">
        <f>_xll.ciqfunctions.udf.CIQ($B471, "IQ_APIC", $D471,,,,  "USD")</f>
        <v>18190</v>
      </c>
      <c r="P471" s="1">
        <f>_xll.ciqfunctions.udf.CIQ($B471, "IQ_TOTAL_ASSETS", $D471,,,,  "USD")</f>
        <v>177078</v>
      </c>
      <c r="Q471" s="1">
        <f>_xll.ciqfunctions.udf.CIQ($B471, "IQ_RE", $D471,,,,  "USD")</f>
        <v>-7228</v>
      </c>
      <c r="R471" s="1">
        <f>_xll.ciqfunctions.udf.CIQ($B471, "IQ_TOTAL_EQUITY", $D471,,,,  "USD")</f>
        <v>-1740</v>
      </c>
      <c r="S471" s="1">
        <f>_xll.ciqfunctions.udf.CIQ($B471, "IQ_TOTAL_OUTSTANDING_FILING_DATE", $D471,,,,  "USD")</f>
        <v>3472.6550999999999</v>
      </c>
      <c r="T471" s="1">
        <f>_xll.ciqfunctions.udf.CIQ($B471, "IQ_TOTAL_DEBT", $D471,,,,  "USD")</f>
        <v>116691</v>
      </c>
      <c r="U471" s="1">
        <f>_xll.ciqfunctions.udf.CIQ($B471, "IQ_PREF_DIV_OTHER",$D471,,,,  "USD")</f>
        <v>0</v>
      </c>
      <c r="V471" s="1">
        <f>_xll.ciqfunctions.udf.CIQ($B471, "IQ_COGS",$D471,,,,  "USD")</f>
        <v>24233</v>
      </c>
      <c r="W471" s="1">
        <f>_xll.ciqfunctions.udf.CIQ($B471, "IQ_AP",$D471,,,,  "USD")</f>
        <v>14319</v>
      </c>
      <c r="X471" s="1">
        <f>_xll.ciqfunctions.udf.CIQ($B471, "IQ_AR", $D471,,,,  "USD")</f>
        <v>4047</v>
      </c>
      <c r="Y471" s="1">
        <f>_xll.ciqfunctions.udf.CIQ($B471, "IQ_INVENTORY", $D471,,,,  "USD")</f>
        <v>6855</v>
      </c>
      <c r="Z471">
        <f>_xll.ciqfunctions.udf.CIQ($B471, "IQ_SGA", $D471,,,,  "USD")</f>
        <v>2025</v>
      </c>
      <c r="AA471">
        <f>_xll.ciqfunctions.udf.CIQ($B471, "IQ_TOTAL_REV_1YR_ANN_GROWTH", $D471,,,,  "USD")</f>
        <v>-1.252</v>
      </c>
      <c r="AB471">
        <f>_xll.ciqfunctions.udf.CIQ($B471, "IQ_DA", $D471,,,,  "USD")</f>
        <v>0</v>
      </c>
      <c r="AC471">
        <f>_xll.ciqfunctions.udf.CIQ($B471, "IQ_NET_INTEREST_EXP",$D471,,,,  "USD")</f>
        <v>-344</v>
      </c>
      <c r="AD471">
        <f>_xll.ciqfunctions.udf.CIQ($B471, "IQ_NET_WORKING_CAP",$D471,,,,  "USD")</f>
        <v>9597</v>
      </c>
      <c r="AE471">
        <f>_xll.ciqfunctions.udf.CIQ($B471, "IQ_CAPEX",$D471,,,,  "USD")</f>
        <v>-919</v>
      </c>
      <c r="AF471" s="1" t="str">
        <f>_xll.ciqfunctions.udf.CIQ($B471, "IQ_CEO_NAME", $D471,,,,  "USD")</f>
        <v>Farley, James</v>
      </c>
      <c r="AG471">
        <f>_xll.ciqfunctions.udf.CIQ($B471, "IQ_INC_TAX",$D471,,,,  "USD")</f>
        <v>199</v>
      </c>
      <c r="AH471">
        <f>_xll.ciqfunctions.udf.CIQ($B471, "IQ_EFFECT_TAX_RATE",$D471,,,,  "USD")</f>
        <v>10.5458</v>
      </c>
    </row>
    <row r="472" spans="1:34" x14ac:dyDescent="0.25">
      <c r="A472" t="str">
        <f>_xll.ciqfunctions.udf.CIQ(B472,"IQ_COMPANY_NAME",A$1)</f>
        <v>Ford Motor Company</v>
      </c>
      <c r="B472" s="3" t="s">
        <v>8</v>
      </c>
      <c r="C472" s="1" t="str">
        <f>_xll.ciqfunctions.udf.CIQ($B472, "IQ_INDUSTRY",$D472,,,, "USD")</f>
        <v>Automobiles</v>
      </c>
      <c r="D472" s="2" t="str">
        <f t="shared" si="6"/>
        <v>CQ22010</v>
      </c>
      <c r="E472" s="1">
        <f>_xll.ciqfunctions.udf.CIQ($B472, "IQ_TOTAL_REV", $D472,,,, "USD")</f>
        <v>35067</v>
      </c>
      <c r="F472" s="1">
        <f>_xll.ciqfunctions.udf.CIQ($B472, "IQ_NI",$D472,,,,  "USD")</f>
        <v>2599</v>
      </c>
      <c r="G472" s="1">
        <f>_xll.ciqfunctions.udf.CIQ($B472, "IQ_CASH_EQUIV", $D472,,,,  "USD")</f>
        <v>8647</v>
      </c>
      <c r="H472" s="1">
        <f>_xll.ciqfunctions.udf.CIQ($B472, "IQ_CASH_ST_INVEST", $D472,,,,  "USD")</f>
        <v>21573</v>
      </c>
      <c r="I472" s="1">
        <f>_xll.ciqfunctions.udf.CIQ($B472, "IQ_TOTAL_CA", $D472,,,,  "USD")</f>
        <v>133230</v>
      </c>
      <c r="J472" s="1">
        <f>_xll.ciqfunctions.udf.CIQ($B472, "IQ_TOTAL_ASSETS",$D472,,,,  "USD")</f>
        <v>179750</v>
      </c>
      <c r="K472" s="1">
        <f>_xll.ciqfunctions.udf.CIQ($B472, "IQ_TOTAL_CL", $D472,,,,  "USD")</f>
        <v>98063</v>
      </c>
      <c r="L472" s="1">
        <f>_xll.ciqfunctions.udf.CIQ($B472, "IQ_TOTAL_LIAB", $D472,,,,  "USD")</f>
        <v>183291</v>
      </c>
      <c r="M472" s="1">
        <f>_xll.ciqfunctions.udf.CIQ($B472, "IQ_PREF_EQUITY",$D472,,,,  "USD")</f>
        <v>0</v>
      </c>
      <c r="N472" s="1">
        <f>_xll.ciqfunctions.udf.CIQ($B472, "IQ_TOTAL_COMMON_EQUITY",$D472,,,,  "USD")</f>
        <v>-3574</v>
      </c>
      <c r="O472" s="1">
        <f>_xll.ciqfunctions.udf.CIQ($B472, "IQ_APIC", $D472,,,,  "USD")</f>
        <v>17759</v>
      </c>
      <c r="P472" s="1">
        <f>_xll.ciqfunctions.udf.CIQ($B472, "IQ_TOTAL_ASSETS", $D472,,,,  "USD")</f>
        <v>179750</v>
      </c>
      <c r="Q472" s="1">
        <f>_xll.ciqfunctions.udf.CIQ($B472, "IQ_RE", $D472,,,,  "USD")</f>
        <v>-8915</v>
      </c>
      <c r="R472" s="1">
        <f>_xll.ciqfunctions.udf.CIQ($B472, "IQ_TOTAL_EQUITY", $D472,,,,  "USD")</f>
        <v>-3541</v>
      </c>
      <c r="S472" s="1">
        <f>_xll.ciqfunctions.udf.CIQ($B472, "IQ_TOTAL_OUTSTANDING_FILING_DATE", $D472,,,,  "USD")</f>
        <v>3439.3192300000001</v>
      </c>
      <c r="T472" s="1">
        <f>_xll.ciqfunctions.udf.CIQ($B472, "IQ_TOTAL_DEBT", $D472,,,,  "USD")</f>
        <v>117385</v>
      </c>
      <c r="U472" s="1">
        <f>_xll.ciqfunctions.udf.CIQ($B472, "IQ_PREF_DIV_OTHER",$D472,,,,  "USD")</f>
        <v>0</v>
      </c>
      <c r="V472" s="1">
        <f>_xll.ciqfunctions.udf.CIQ($B472, "IQ_COGS",$D472,,,,  "USD")</f>
        <v>27828</v>
      </c>
      <c r="W472" s="1">
        <f>_xll.ciqfunctions.udf.CIQ($B472, "IQ_AP",$D472,,,,  "USD")</f>
        <v>13334</v>
      </c>
      <c r="X472" s="1">
        <f>_xll.ciqfunctions.udf.CIQ($B472, "IQ_AR", $D472,,,,  "USD")</f>
        <v>3509</v>
      </c>
      <c r="Y472" s="1">
        <f>_xll.ciqfunctions.udf.CIQ($B472, "IQ_INVENTORY", $D472,,,,  "USD")</f>
        <v>6076</v>
      </c>
      <c r="Z472">
        <f>_xll.ciqfunctions.udf.CIQ($B472, "IQ_SGA", $D472,,,,  "USD")</f>
        <v>2424</v>
      </c>
      <c r="AA472">
        <f>_xll.ciqfunctions.udf.CIQ($B472, "IQ_TOTAL_REV_1YR_ANN_GROWTH", $D472,,,,  "USD")</f>
        <v>30.798200000000001</v>
      </c>
      <c r="AB472">
        <f>_xll.ciqfunctions.udf.CIQ($B472, "IQ_DA", $D472,,,,  "USD")</f>
        <v>0</v>
      </c>
      <c r="AC472">
        <f>_xll.ciqfunctions.udf.CIQ($B472, "IQ_NET_INTEREST_EXP",$D472,,,,  "USD")</f>
        <v>-458</v>
      </c>
      <c r="AD472">
        <f>_xll.ciqfunctions.udf.CIQ($B472, "IQ_NET_WORKING_CAP",$D472,,,,  "USD")</f>
        <v>14696</v>
      </c>
      <c r="AE472">
        <f>_xll.ciqfunctions.udf.CIQ($B472, "IQ_CAPEX",$D472,,,,  "USD")</f>
        <v>-959</v>
      </c>
      <c r="AF472" s="1" t="str">
        <f>_xll.ciqfunctions.udf.CIQ($B472, "IQ_CEO_NAME", $D472,,,,  "USD")</f>
        <v>Farley, James</v>
      </c>
      <c r="AG472">
        <f>_xll.ciqfunctions.udf.CIQ($B472, "IQ_INC_TAX",$D472,,,,  "USD")</f>
        <v>251</v>
      </c>
      <c r="AH472">
        <f>_xll.ciqfunctions.udf.CIQ($B472, "IQ_EFFECT_TAX_RATE",$D472,,,,  "USD")</f>
        <v>8.8162000000000003</v>
      </c>
    </row>
    <row r="473" spans="1:34" x14ac:dyDescent="0.25">
      <c r="A473" t="str">
        <f>_xll.ciqfunctions.udf.CIQ(B473,"IQ_COMPANY_NAME",A$1)</f>
        <v>Ford Motor Company</v>
      </c>
      <c r="B473" s="3" t="s">
        <v>8</v>
      </c>
      <c r="C473" s="1" t="str">
        <f>_xll.ciqfunctions.udf.CIQ($B473, "IQ_INDUSTRY",$D473,,,, "USD")</f>
        <v>Automobiles</v>
      </c>
      <c r="D473" s="2" t="str">
        <f t="shared" si="6"/>
        <v>CQ12010</v>
      </c>
      <c r="E473" s="1">
        <f>_xll.ciqfunctions.udf.CIQ($B473, "IQ_TOTAL_REV", $D473,,,, "USD")</f>
        <v>31566</v>
      </c>
      <c r="F473" s="1">
        <f>_xll.ciqfunctions.udf.CIQ($B473, "IQ_NI",$D473,,,,  "USD")</f>
        <v>2085</v>
      </c>
      <c r="G473" s="1">
        <f>_xll.ciqfunctions.udf.CIQ($B473, "IQ_CASH_EQUIV", $D473,,,,  "USD")</f>
        <v>12801</v>
      </c>
      <c r="H473" s="1">
        <f>_xll.ciqfunctions.udf.CIQ($B473, "IQ_CASH_ST_INVEST", $D473,,,,  "USD")</f>
        <v>24860</v>
      </c>
      <c r="I473" s="1">
        <f>_xll.ciqfunctions.udf.CIQ($B473, "IQ_TOTAL_CA", $D473,,,,  "USD")</f>
        <v>142526</v>
      </c>
      <c r="J473" s="1">
        <f>_xll.ciqfunctions.udf.CIQ($B473, "IQ_TOTAL_ASSETS",$D473,,,,  "USD")</f>
        <v>191968</v>
      </c>
      <c r="K473" s="1">
        <f>_xll.ciqfunctions.udf.CIQ($B473, "IQ_TOTAL_CL", $D473,,,,  "USD")</f>
        <v>103668</v>
      </c>
      <c r="L473" s="1">
        <f>_xll.ciqfunctions.udf.CIQ($B473, "IQ_TOTAL_LIAB", $D473,,,,  "USD")</f>
        <v>197405</v>
      </c>
      <c r="M473" s="1">
        <f>_xll.ciqfunctions.udf.CIQ($B473, "IQ_PREF_EQUITY",$D473,,,,  "USD")</f>
        <v>0</v>
      </c>
      <c r="N473" s="1">
        <f>_xll.ciqfunctions.udf.CIQ($B473, "IQ_TOTAL_COMMON_EQUITY",$D473,,,,  "USD")</f>
        <v>-5475</v>
      </c>
      <c r="O473" s="1">
        <f>_xll.ciqfunctions.udf.CIQ($B473, "IQ_APIC", $D473,,,,  "USD")</f>
        <v>17382</v>
      </c>
      <c r="P473" s="1">
        <f>_xll.ciqfunctions.udf.CIQ($B473, "IQ_TOTAL_ASSETS", $D473,,,,  "USD")</f>
        <v>191968</v>
      </c>
      <c r="Q473" s="1">
        <f>_xll.ciqfunctions.udf.CIQ($B473, "IQ_RE", $D473,,,,  "USD")</f>
        <v>-11514</v>
      </c>
      <c r="R473" s="1">
        <f>_xll.ciqfunctions.udf.CIQ($B473, "IQ_TOTAL_EQUITY", $D473,,,,  "USD")</f>
        <v>-5437</v>
      </c>
      <c r="S473" s="1">
        <f>_xll.ciqfunctions.udf.CIQ($B473, "IQ_TOTAL_OUTSTANDING_FILING_DATE", $D473,,,,  "USD")</f>
        <v>3406.5807199999999</v>
      </c>
      <c r="T473" s="1">
        <f>_xll.ciqfunctions.udf.CIQ($B473, "IQ_TOTAL_DEBT", $D473,,,,  "USD")</f>
        <v>130105</v>
      </c>
      <c r="U473" s="1">
        <f>_xll.ciqfunctions.udf.CIQ($B473, "IQ_PREF_DIV_OTHER",$D473,,,,  "USD")</f>
        <v>0</v>
      </c>
      <c r="V473" s="1">
        <f>_xll.ciqfunctions.udf.CIQ($B473, "IQ_COGS",$D473,,,,  "USD")</f>
        <v>25139</v>
      </c>
      <c r="W473" s="1">
        <f>_xll.ciqfunctions.udf.CIQ($B473, "IQ_AP",$D473,,,,  "USD")</f>
        <v>11898</v>
      </c>
      <c r="X473" s="1">
        <f>_xll.ciqfunctions.udf.CIQ($B473, "IQ_AR", $D473,,,,  "USD")</f>
        <v>3323</v>
      </c>
      <c r="Y473" s="1">
        <f>_xll.ciqfunctions.udf.CIQ($B473, "IQ_INVENTORY", $D473,,,,  "USD")</f>
        <v>6292</v>
      </c>
      <c r="Z473">
        <f>_xll.ciqfunctions.udf.CIQ($B473, "IQ_SGA", $D473,,,,  "USD")</f>
        <v>2220</v>
      </c>
      <c r="AA473">
        <f>_xll.ciqfunctions.udf.CIQ($B473, "IQ_TOTAL_REV_1YR_ANN_GROWTH", $D473,,,,  "USD")</f>
        <v>29.421800000000001</v>
      </c>
      <c r="AB473">
        <f>_xll.ciqfunctions.udf.CIQ($B473, "IQ_DA", $D473,,,,  "USD")</f>
        <v>0</v>
      </c>
      <c r="AC473">
        <f>_xll.ciqfunctions.udf.CIQ($B473, "IQ_NET_INTEREST_EXP",$D473,,,,  "USD")</f>
        <v>-495</v>
      </c>
      <c r="AD473">
        <f>_xll.ciqfunctions.udf.CIQ($B473, "IQ_NET_WORKING_CAP",$D473,,,,  "USD")</f>
        <v>19007</v>
      </c>
      <c r="AE473">
        <f>_xll.ciqfunctions.udf.CIQ($B473, "IQ_CAPEX",$D473,,,,  "USD")</f>
        <v>-1068</v>
      </c>
      <c r="AF473" s="1" t="str">
        <f>_xll.ciqfunctions.udf.CIQ($B473, "IQ_CEO_NAME", $D473,,,,  "USD")</f>
        <v>Farley, James</v>
      </c>
      <c r="AG473">
        <f>_xll.ciqfunctions.udf.CIQ($B473, "IQ_INC_TAX",$D473,,,,  "USD")</f>
        <v>50</v>
      </c>
      <c r="AH473">
        <f>_xll.ciqfunctions.udf.CIQ($B473, "IQ_EFFECT_TAX_RATE",$D473,,,,  "USD")</f>
        <v>2.3418999999999999</v>
      </c>
    </row>
    <row r="474" spans="1:34" x14ac:dyDescent="0.25">
      <c r="A474" t="str">
        <f>_xll.ciqfunctions.udf.CIQ(B474,"IQ_COMPANY_NAME",A$1)</f>
        <v>Ford Motor Company</v>
      </c>
      <c r="B474" s="3" t="s">
        <v>8</v>
      </c>
      <c r="C474" s="1" t="str">
        <f>_xll.ciqfunctions.udf.CIQ($B474, "IQ_INDUSTRY",$D474,,,, "USD")</f>
        <v>Automobiles</v>
      </c>
      <c r="D474" s="2" t="str">
        <f t="shared" si="6"/>
        <v>CQ42009</v>
      </c>
      <c r="E474" s="1">
        <f>_xll.ciqfunctions.udf.CIQ($B474, "IQ_TOTAL_REV", $D474,,,, "USD")</f>
        <v>0</v>
      </c>
      <c r="F474" s="1">
        <f>_xll.ciqfunctions.udf.CIQ($B474, "IQ_NI",$D474,,,,  "USD")</f>
        <v>0</v>
      </c>
      <c r="G474" s="1">
        <f>_xll.ciqfunctions.udf.CIQ($B474, "IQ_CASH_EQUIV", $D474,,,,  "USD")</f>
        <v>9762</v>
      </c>
      <c r="H474" s="1">
        <f>_xll.ciqfunctions.udf.CIQ($B474, "IQ_CASH_ST_INVEST", $D474,,,,  "USD")</f>
        <v>24285</v>
      </c>
      <c r="I474" s="1">
        <f>_xll.ciqfunctions.udf.CIQ($B474, "IQ_TOTAL_CA", $D474,,,,  "USD")</f>
        <v>139205</v>
      </c>
      <c r="J474" s="1">
        <f>_xll.ciqfunctions.udf.CIQ($B474, "IQ_TOTAL_ASSETS",$D474,,,,  "USD")</f>
        <v>192040</v>
      </c>
      <c r="K474" s="1">
        <f>_xll.ciqfunctions.udf.CIQ($B474, "IQ_TOTAL_CL", $D474,,,,  "USD")</f>
        <v>80870</v>
      </c>
      <c r="L474" s="1">
        <f>_xll.ciqfunctions.udf.CIQ($B474, "IQ_TOTAL_LIAB", $D474,,,,  "USD")</f>
        <v>199822</v>
      </c>
      <c r="M474" s="1">
        <f>_xll.ciqfunctions.udf.CIQ($B474, "IQ_PREF_EQUITY",$D474,,,,  "USD")</f>
        <v>0</v>
      </c>
      <c r="N474" s="1">
        <f>_xll.ciqfunctions.udf.CIQ($B474, "IQ_TOTAL_COMMON_EQUITY",$D474,,,,  "USD")</f>
        <v>-7820</v>
      </c>
      <c r="O474" s="1">
        <f>_xll.ciqfunctions.udf.CIQ($B474, "IQ_APIC", $D474,,,,  "USD")</f>
        <v>16786</v>
      </c>
      <c r="P474" s="1">
        <f>_xll.ciqfunctions.udf.CIQ($B474, "IQ_TOTAL_ASSETS", $D474,,,,  "USD")</f>
        <v>192040</v>
      </c>
      <c r="Q474" s="1">
        <f>_xll.ciqfunctions.udf.CIQ($B474, "IQ_RE", $D474,,,,  "USD")</f>
        <v>-13599</v>
      </c>
      <c r="R474" s="1">
        <f>_xll.ciqfunctions.udf.CIQ($B474, "IQ_TOTAL_EQUITY", $D474,,,,  "USD")</f>
        <v>-7782</v>
      </c>
      <c r="S474" s="1">
        <f>_xll.ciqfunctions.udf.CIQ($B474, "IQ_TOTAL_OUTSTANDING_FILING_DATE", $D474,,,,  "USD")</f>
        <v>3368.26568</v>
      </c>
      <c r="T474" s="1">
        <f>_xll.ciqfunctions.udf.CIQ($B474, "IQ_TOTAL_DEBT", $D474,,,,  "USD")</f>
        <v>131635</v>
      </c>
      <c r="U474" s="1">
        <f>_xll.ciqfunctions.udf.CIQ($B474, "IQ_PREF_DIV_OTHER",$D474,,,,  "USD")</f>
        <v>0</v>
      </c>
      <c r="V474" s="1">
        <f>_xll.ciqfunctions.udf.CIQ($B474, "IQ_COGS",$D474,,,,  "USD")</f>
        <v>0</v>
      </c>
      <c r="W474" s="1">
        <f>_xll.ciqfunctions.udf.CIQ($B474, "IQ_AP",$D474,,,,  "USD")</f>
        <v>11607</v>
      </c>
      <c r="X474" s="1">
        <f>_xll.ciqfunctions.udf.CIQ($B474, "IQ_AR", $D474,,,,  "USD")</f>
        <v>3294</v>
      </c>
      <c r="Y474" s="1">
        <f>_xll.ciqfunctions.udf.CIQ($B474, "IQ_INVENTORY", $D474,,,,  "USD")</f>
        <v>5041</v>
      </c>
      <c r="Z474">
        <f>_xll.ciqfunctions.udf.CIQ($B474, "IQ_SGA", $D474,,,,  "USD")</f>
        <v>0</v>
      </c>
      <c r="AA474">
        <f>_xll.ciqfunctions.udf.CIQ($B474, "IQ_TOTAL_REV_1YR_ANN_GROWTH", $D474,,,,  "USD")</f>
        <v>0</v>
      </c>
      <c r="AB474">
        <f>_xll.ciqfunctions.udf.CIQ($B474, "IQ_DA", $D474,,,,  "USD")</f>
        <v>0</v>
      </c>
      <c r="AC474">
        <f>_xll.ciqfunctions.udf.CIQ($B474, "IQ_NET_INTEREST_EXP",$D474,,,,  "USD")</f>
        <v>0</v>
      </c>
      <c r="AD474">
        <f>_xll.ciqfunctions.udf.CIQ($B474, "IQ_NET_WORKING_CAP",$D474,,,,  "USD")</f>
        <v>35688</v>
      </c>
      <c r="AE474">
        <f>_xll.ciqfunctions.udf.CIQ($B474, "IQ_CAPEX",$D474,,,,  "USD")</f>
        <v>0</v>
      </c>
      <c r="AF474" s="1" t="str">
        <f>_xll.ciqfunctions.udf.CIQ($B474, "IQ_CEO_NAME", $D474,,,,  "USD")</f>
        <v>Farley, James</v>
      </c>
      <c r="AG474">
        <f>_xll.ciqfunctions.udf.CIQ($B474, "IQ_INC_TAX",$D474,,,,  "USD")</f>
        <v>0</v>
      </c>
      <c r="AH474">
        <f>_xll.ciqfunctions.udf.CIQ($B474, "IQ_EFFECT_TAX_RATE",$D474,,,,  "USD")</f>
        <v>0</v>
      </c>
    </row>
    <row r="475" spans="1:34" x14ac:dyDescent="0.25">
      <c r="A475" t="str">
        <f>_xll.ciqfunctions.udf.CIQ(B475,"IQ_COMPANY_NAME",A$1)</f>
        <v>Ford Motor Company</v>
      </c>
      <c r="B475" s="3" t="s">
        <v>8</v>
      </c>
      <c r="C475" s="1" t="str">
        <f>_xll.ciqfunctions.udf.CIQ($B475, "IQ_INDUSTRY",$D475,,,, "USD")</f>
        <v>Automobiles</v>
      </c>
      <c r="D475" s="2" t="str">
        <f t="shared" si="6"/>
        <v>CQ32009</v>
      </c>
      <c r="E475" s="1">
        <f>_xll.ciqfunctions.udf.CIQ($B475, "IQ_TOTAL_REV", $D475,,,, "USD")</f>
        <v>30272</v>
      </c>
      <c r="F475" s="1">
        <f>_xll.ciqfunctions.udf.CIQ($B475, "IQ_NI",$D475,,,,  "USD")</f>
        <v>997</v>
      </c>
      <c r="G475" s="1">
        <f>_xll.ciqfunctions.udf.CIQ($B475, "IQ_CASH_EQUIV", $D475,,,,  "USD")</f>
        <v>10176</v>
      </c>
      <c r="H475" s="1">
        <f>_xll.ciqfunctions.udf.CIQ($B475, "IQ_CASH_ST_INVEST", $D475,,,,  "USD")</f>
        <v>24102</v>
      </c>
      <c r="I475" s="1">
        <f>_xll.ciqfunctions.udf.CIQ($B475, "IQ_TOTAL_CA", $D475,,,,  "USD")</f>
        <v>148180</v>
      </c>
      <c r="J475" s="1">
        <f>_xll.ciqfunctions.udf.CIQ($B475, "IQ_TOTAL_ASSETS",$D475,,,,  "USD")</f>
        <v>203106</v>
      </c>
      <c r="K475" s="1">
        <f>_xll.ciqfunctions.udf.CIQ($B475, "IQ_TOTAL_CL", $D475,,,,  "USD")</f>
        <v>118637</v>
      </c>
      <c r="L475" s="1">
        <f>_xll.ciqfunctions.udf.CIQ($B475, "IQ_TOTAL_LIAB", $D475,,,,  "USD")</f>
        <v>210376</v>
      </c>
      <c r="M475" s="1">
        <f>_xll.ciqfunctions.udf.CIQ($B475, "IQ_PREF_EQUITY",$D475,,,,  "USD")</f>
        <v>0</v>
      </c>
      <c r="N475" s="1">
        <f>_xll.ciqfunctions.udf.CIQ($B475, "IQ_TOTAL_COMMON_EQUITY",$D475,,,,  "USD")</f>
        <v>-8675</v>
      </c>
      <c r="O475" s="1">
        <f>_xll.ciqfunctions.udf.CIQ($B475, "IQ_APIC", $D475,,,,  "USD")</f>
        <v>14698</v>
      </c>
      <c r="P475" s="1">
        <f>_xll.ciqfunctions.udf.CIQ($B475, "IQ_TOTAL_ASSETS", $D475,,,,  "USD")</f>
        <v>203106</v>
      </c>
      <c r="Q475" s="1">
        <f>_xll.ciqfunctions.udf.CIQ($B475, "IQ_RE", $D475,,,,  "USD")</f>
        <v>-14524</v>
      </c>
      <c r="R475" s="1">
        <f>_xll.ciqfunctions.udf.CIQ($B475, "IQ_TOTAL_EQUITY", $D475,,,,  "USD")</f>
        <v>-7270</v>
      </c>
      <c r="S475" s="1">
        <f>_xll.ciqfunctions.udf.CIQ($B475, "IQ_TOTAL_OUTSTANDING_FILING_DATE", $D475,,,,  "USD")</f>
        <v>3307.10088</v>
      </c>
      <c r="T475" s="1">
        <f>_xll.ciqfunctions.udf.CIQ($B475, "IQ_TOTAL_DEBT", $D475,,,,  "USD")</f>
        <v>132017</v>
      </c>
      <c r="U475" s="1">
        <f>_xll.ciqfunctions.udf.CIQ($B475, "IQ_PREF_DIV_OTHER",$D475,,,,  "USD")</f>
        <v>0</v>
      </c>
      <c r="V475" s="1">
        <f>_xll.ciqfunctions.udf.CIQ($B475, "IQ_COGS",$D475,,,,  "USD")</f>
        <v>24817</v>
      </c>
      <c r="W475" s="1">
        <f>_xll.ciqfunctions.udf.CIQ($B475, "IQ_AP",$D475,,,,  "USD")</f>
        <v>11622</v>
      </c>
      <c r="X475" s="1">
        <f>_xll.ciqfunctions.udf.CIQ($B475, "IQ_AR", $D475,,,,  "USD")</f>
        <v>3736</v>
      </c>
      <c r="Y475" s="1">
        <f>_xll.ciqfunctions.udf.CIQ($B475, "IQ_INVENTORY", $D475,,,,  "USD")</f>
        <v>6560</v>
      </c>
      <c r="Z475">
        <f>_xll.ciqfunctions.udf.CIQ($B475, "IQ_SGA", $D475,,,,  "USD")</f>
        <v>1956</v>
      </c>
      <c r="AA475">
        <f>_xll.ciqfunctions.udf.CIQ($B475, "IQ_TOTAL_REV_1YR_ANN_GROWTH", $D475,,,,  "USD")</f>
        <v>-4.6432000000000002</v>
      </c>
      <c r="AB475">
        <f>_xll.ciqfunctions.udf.CIQ($B475, "IQ_DA", $D475,,,,  "USD")</f>
        <v>0</v>
      </c>
      <c r="AC475">
        <f>_xll.ciqfunctions.udf.CIQ($B475, "IQ_NET_INTEREST_EXP",$D475,,,,  "USD")</f>
        <v>-256</v>
      </c>
      <c r="AD475">
        <f>_xll.ciqfunctions.udf.CIQ($B475, "IQ_NET_WORKING_CAP",$D475,,,,  "USD")</f>
        <v>7076</v>
      </c>
      <c r="AE475">
        <f>_xll.ciqfunctions.udf.CIQ($B475, "IQ_CAPEX",$D475,,,,  "USD")</f>
        <v>-944</v>
      </c>
      <c r="AF475" s="1" t="str">
        <f>_xll.ciqfunctions.udf.CIQ($B475, "IQ_CEO_NAME", $D475,,,,  "USD")</f>
        <v>Farley, James</v>
      </c>
      <c r="AG475">
        <f>_xll.ciqfunctions.udf.CIQ($B475, "IQ_INC_TAX",$D475,,,,  "USD")</f>
        <v>99</v>
      </c>
      <c r="AH475">
        <f>_xll.ciqfunctions.udf.CIQ($B475, "IQ_EFFECT_TAX_RATE",$D475,,,,  "USD")</f>
        <v>8.9027999999999992</v>
      </c>
    </row>
    <row r="476" spans="1:34" x14ac:dyDescent="0.25">
      <c r="A476" t="str">
        <f>_xll.ciqfunctions.udf.CIQ(B476,"IQ_COMPANY_NAME",A$1)</f>
        <v>Ford Motor Company</v>
      </c>
      <c r="B476" s="3" t="s">
        <v>8</v>
      </c>
      <c r="C476" s="1" t="str">
        <f>_xll.ciqfunctions.udf.CIQ($B476, "IQ_INDUSTRY",$D476,,,, "USD")</f>
        <v>Automobiles</v>
      </c>
      <c r="D476" s="2" t="str">
        <f t="shared" si="6"/>
        <v>CQ22009</v>
      </c>
      <c r="E476" s="1">
        <f>_xll.ciqfunctions.udf.CIQ($B476, "IQ_TOTAL_REV", $D476,,,, "USD")</f>
        <v>26810</v>
      </c>
      <c r="F476" s="1">
        <f>_xll.ciqfunctions.udf.CIQ($B476, "IQ_NI",$D476,,,,  "USD")</f>
        <v>2261</v>
      </c>
      <c r="G476" s="1">
        <f>_xll.ciqfunctions.udf.CIQ($B476, "IQ_CASH_EQUIV", $D476,,,,  "USD")</f>
        <v>11857</v>
      </c>
      <c r="H476" s="1">
        <f>_xll.ciqfunctions.udf.CIQ($B476, "IQ_CASH_ST_INVEST", $D476,,,,  "USD")</f>
        <v>21203</v>
      </c>
      <c r="I476" s="1">
        <f>_xll.ciqfunctions.udf.CIQ($B476, "IQ_TOTAL_CA", $D476,,,,  "USD")</f>
        <v>142206</v>
      </c>
      <c r="J476" s="1">
        <f>_xll.ciqfunctions.udf.CIQ($B476, "IQ_TOTAL_ASSETS",$D476,,,,  "USD")</f>
        <v>200190</v>
      </c>
      <c r="K476" s="1">
        <f>_xll.ciqfunctions.udf.CIQ($B476, "IQ_TOTAL_CL", $D476,,,,  "USD")</f>
        <v>119572</v>
      </c>
      <c r="L476" s="1">
        <f>_xll.ciqfunctions.udf.CIQ($B476, "IQ_TOTAL_LIAB", $D476,,,,  "USD")</f>
        <v>209608</v>
      </c>
      <c r="M476" s="1">
        <f>_xll.ciqfunctions.udf.CIQ($B476, "IQ_PREF_EQUITY",$D476,,,,  "USD")</f>
        <v>0</v>
      </c>
      <c r="N476" s="1">
        <f>_xll.ciqfunctions.udf.CIQ($B476, "IQ_TOTAL_COMMON_EQUITY",$D476,,,,  "USD")</f>
        <v>-10743</v>
      </c>
      <c r="O476" s="1">
        <f>_xll.ciqfunctions.udf.CIQ($B476, "IQ_APIC", $D476,,,,  "USD")</f>
        <v>13929</v>
      </c>
      <c r="P476" s="1">
        <f>_xll.ciqfunctions.udf.CIQ($B476, "IQ_TOTAL_ASSETS", $D476,,,,  "USD")</f>
        <v>200190</v>
      </c>
      <c r="Q476" s="1">
        <f>_xll.ciqfunctions.udf.CIQ($B476, "IQ_RE", $D476,,,,  "USD")</f>
        <v>-15521</v>
      </c>
      <c r="R476" s="1">
        <f>_xll.ciqfunctions.udf.CIQ($B476, "IQ_TOTAL_EQUITY", $D476,,,,  "USD")</f>
        <v>-9418</v>
      </c>
      <c r="S476" s="1">
        <f>_xll.ciqfunctions.udf.CIQ($B476, "IQ_TOTAL_OUTSTANDING_FILING_DATE", $D476,,,,  "USD")</f>
        <v>3221.2897499999999</v>
      </c>
      <c r="T476" s="1">
        <f>_xll.ciqfunctions.udf.CIQ($B476, "IQ_TOTAL_DEBT", $D476,,,,  "USD")</f>
        <v>133066</v>
      </c>
      <c r="U476" s="1">
        <f>_xll.ciqfunctions.udf.CIQ($B476, "IQ_PREF_DIV_OTHER",$D476,,,,  "USD")</f>
        <v>0</v>
      </c>
      <c r="V476" s="1">
        <f>_xll.ciqfunctions.udf.CIQ($B476, "IQ_COGS",$D476,,,,  "USD")</f>
        <v>23346</v>
      </c>
      <c r="W476" s="1">
        <f>_xll.ciqfunctions.udf.CIQ($B476, "IQ_AP",$D476,,,,  "USD")</f>
        <v>10615</v>
      </c>
      <c r="X476" s="1">
        <f>_xll.ciqfunctions.udf.CIQ($B476, "IQ_AR", $D476,,,,  "USD")</f>
        <v>3821</v>
      </c>
      <c r="Y476" s="1">
        <f>_xll.ciqfunctions.udf.CIQ($B476, "IQ_INVENTORY", $D476,,,,  "USD")</f>
        <v>6603</v>
      </c>
      <c r="Z476">
        <f>_xll.ciqfunctions.udf.CIQ($B476, "IQ_SGA", $D476,,,,  "USD")</f>
        <v>2056</v>
      </c>
      <c r="AA476">
        <f>_xll.ciqfunctions.udf.CIQ($B476, "IQ_TOTAL_REV_1YR_ANN_GROWTH", $D476,,,,  "USD")</f>
        <v>-34.772100000000002</v>
      </c>
      <c r="AB476">
        <f>_xll.ciqfunctions.udf.CIQ($B476, "IQ_DA", $D476,,,,  "USD")</f>
        <v>0</v>
      </c>
      <c r="AC476">
        <f>_xll.ciqfunctions.udf.CIQ($B476, "IQ_NET_INTEREST_EXP",$D476,,,,  "USD")</f>
        <v>-308</v>
      </c>
      <c r="AD476">
        <f>_xll.ciqfunctions.udf.CIQ($B476, "IQ_NET_WORKING_CAP",$D476,,,,  "USD")</f>
        <v>3223</v>
      </c>
      <c r="AE476">
        <f>_xll.ciqfunctions.udf.CIQ($B476, "IQ_CAPEX",$D476,,,,  "USD")</f>
        <v>-977</v>
      </c>
      <c r="AF476" s="1" t="str">
        <f>_xll.ciqfunctions.udf.CIQ($B476, "IQ_CEO_NAME", $D476,,,,  "USD")</f>
        <v>Farley, James</v>
      </c>
      <c r="AG476">
        <f>_xll.ciqfunctions.udf.CIQ($B476, "IQ_INC_TAX",$D476,,,,  "USD")</f>
        <v>-15</v>
      </c>
      <c r="AH476" t="str">
        <f>_xll.ciqfunctions.udf.CIQ($B476, "IQ_EFFECT_TAX_RATE",$D476,,,,  "USD")</f>
        <v>NM</v>
      </c>
    </row>
    <row r="477" spans="1:34" x14ac:dyDescent="0.25">
      <c r="A477" t="str">
        <f>_xll.ciqfunctions.udf.CIQ(B477,"IQ_COMPANY_NAME",A$1)</f>
        <v>Ford Motor Company</v>
      </c>
      <c r="B477" s="3" t="s">
        <v>8</v>
      </c>
      <c r="C477" s="1" t="str">
        <f>_xll.ciqfunctions.udf.CIQ($B477, "IQ_INDUSTRY",$D477,,,, "USD")</f>
        <v>Automobiles</v>
      </c>
      <c r="D477" s="2" t="str">
        <f t="shared" si="6"/>
        <v>CQ12009</v>
      </c>
      <c r="E477" s="1">
        <f>_xll.ciqfunctions.udf.CIQ($B477, "IQ_TOTAL_REV", $D477,,,, "USD")</f>
        <v>24390</v>
      </c>
      <c r="F477" s="1">
        <f>_xll.ciqfunctions.udf.CIQ($B477, "IQ_NI",$D477,,,,  "USD")</f>
        <v>-1427</v>
      </c>
      <c r="G477" s="1">
        <f>_xll.ciqfunctions.udf.CIQ($B477, "IQ_CASH_EQUIV", $D477,,,,  "USD")</f>
        <v>8102</v>
      </c>
      <c r="H477" s="1">
        <f>_xll.ciqfunctions.udf.CIQ($B477, "IQ_CASH_ST_INVEST", $D477,,,,  "USD")</f>
        <v>21228</v>
      </c>
      <c r="I477" s="1">
        <f>_xll.ciqfunctions.udf.CIQ($B477, "IQ_TOTAL_CA", $D477,,,,  "USD")</f>
        <v>144702</v>
      </c>
      <c r="J477" s="1">
        <f>_xll.ciqfunctions.udf.CIQ($B477, "IQ_TOTAL_ASSETS",$D477,,,,  "USD")</f>
        <v>203134</v>
      </c>
      <c r="K477" s="1">
        <f>_xll.ciqfunctions.udf.CIQ($B477, "IQ_TOTAL_CL", $D477,,,,  "USD")</f>
        <v>122149</v>
      </c>
      <c r="L477" s="1">
        <f>_xll.ciqfunctions.udf.CIQ($B477, "IQ_TOTAL_LIAB", $D477,,,,  "USD")</f>
        <v>219611</v>
      </c>
      <c r="M477" s="1">
        <f>_xll.ciqfunctions.udf.CIQ($B477, "IQ_PREF_EQUITY",$D477,,,,  "USD")</f>
        <v>0</v>
      </c>
      <c r="N477" s="1">
        <f>_xll.ciqfunctions.udf.CIQ($B477, "IQ_TOTAL_COMMON_EQUITY",$D477,,,,  "USD")</f>
        <v>-17577</v>
      </c>
      <c r="O477" s="1">
        <f>_xll.ciqfunctions.udf.CIQ($B477, "IQ_APIC", $D477,,,,  "USD")</f>
        <v>10985</v>
      </c>
      <c r="P477" s="1">
        <f>_xll.ciqfunctions.udf.CIQ($B477, "IQ_TOTAL_ASSETS", $D477,,,,  "USD")</f>
        <v>203134</v>
      </c>
      <c r="Q477" s="1">
        <f>_xll.ciqfunctions.udf.CIQ($B477, "IQ_RE", $D477,,,,  "USD")</f>
        <v>-17782</v>
      </c>
      <c r="R477" s="1">
        <f>_xll.ciqfunctions.udf.CIQ($B477, "IQ_TOTAL_EQUITY", $D477,,,,  "USD")</f>
        <v>-16477</v>
      </c>
      <c r="S477" s="1">
        <f>_xll.ciqfunctions.udf.CIQ($B477, "IQ_TOTAL_OUTSTANDING_FILING_DATE", $D477,,,,  "USD")</f>
        <v>2873.24973</v>
      </c>
      <c r="T477" s="1">
        <f>_xll.ciqfunctions.udf.CIQ($B477, "IQ_TOTAL_DEBT", $D477,,,,  "USD")</f>
        <v>145586</v>
      </c>
      <c r="U477" s="1">
        <f>_xll.ciqfunctions.udf.CIQ($B477, "IQ_PREF_DIV_OTHER",$D477,,,,  "USD")</f>
        <v>0</v>
      </c>
      <c r="V477" s="1">
        <f>_xll.ciqfunctions.udf.CIQ($B477, "IQ_COGS",$D477,,,,  "USD")</f>
        <v>21413</v>
      </c>
      <c r="W477" s="1">
        <f>_xll.ciqfunctions.udf.CIQ($B477, "IQ_AP",$D477,,,,  "USD")</f>
        <v>9614</v>
      </c>
      <c r="X477" s="1">
        <f>_xll.ciqfunctions.udf.CIQ($B477, "IQ_AR", $D477,,,,  "USD")</f>
        <v>5390</v>
      </c>
      <c r="Y477" s="1">
        <f>_xll.ciqfunctions.udf.CIQ($B477, "IQ_INVENTORY", $D477,,,,  "USD")</f>
        <v>6575</v>
      </c>
      <c r="Z477">
        <f>_xll.ciqfunctions.udf.CIQ($B477, "IQ_SGA", $D477,,,,  "USD")</f>
        <v>2009</v>
      </c>
      <c r="AA477">
        <f>_xll.ciqfunctions.udf.CIQ($B477, "IQ_TOTAL_REV_1YR_ANN_GROWTH", $D477,,,,  "USD")</f>
        <v>-43.661700000000003</v>
      </c>
      <c r="AB477">
        <f>_xll.ciqfunctions.udf.CIQ($B477, "IQ_DA", $D477,,,,  "USD")</f>
        <v>0</v>
      </c>
      <c r="AC477">
        <f>_xll.ciqfunctions.udf.CIQ($B477, "IQ_NET_INTEREST_EXP",$D477,,,,  "USD")</f>
        <v>-407</v>
      </c>
      <c r="AD477">
        <f>_xll.ciqfunctions.udf.CIQ($B477, "IQ_NET_WORKING_CAP",$D477,,,,  "USD")</f>
        <v>2753</v>
      </c>
      <c r="AE477">
        <f>_xll.ciqfunctions.udf.CIQ($B477, "IQ_CAPEX",$D477,,,,  "USD")</f>
        <v>-1069</v>
      </c>
      <c r="AF477" s="1" t="str">
        <f>_xll.ciqfunctions.udf.CIQ($B477, "IQ_CEO_NAME", $D477,,,,  "USD")</f>
        <v>Farley, James</v>
      </c>
      <c r="AG477">
        <f>_xll.ciqfunctions.udf.CIQ($B477, "IQ_INC_TAX",$D477,,,,  "USD")</f>
        <v>-227</v>
      </c>
      <c r="AH477" t="str">
        <f>_xll.ciqfunctions.udf.CIQ($B477, "IQ_EFFECT_TAX_RATE",$D477,,,,  "USD")</f>
        <v>NM</v>
      </c>
    </row>
    <row r="478" spans="1:34" x14ac:dyDescent="0.25">
      <c r="A478" t="str">
        <f>_xll.ciqfunctions.udf.CIQ(B478,"IQ_COMPANY_NAME",A$1)</f>
        <v>Ford Motor Company</v>
      </c>
      <c r="B478" s="3" t="s">
        <v>8</v>
      </c>
      <c r="C478" s="1" t="str">
        <f>_xll.ciqfunctions.udf.CIQ($B478, "IQ_INDUSTRY",$D478,,,, "USD")</f>
        <v>Automobiles</v>
      </c>
      <c r="D478" s="2" t="str">
        <f t="shared" si="6"/>
        <v>CQ42008</v>
      </c>
      <c r="E478" s="1">
        <f>_xll.ciqfunctions.udf.CIQ($B478, "IQ_TOTAL_REV", $D478,,,, "USD")</f>
        <v>28974</v>
      </c>
      <c r="F478" s="1">
        <f>_xll.ciqfunctions.udf.CIQ($B478, "IQ_NI",$D478,,,,  "USD")</f>
        <v>-5978</v>
      </c>
      <c r="G478" s="1">
        <f>_xll.ciqfunctions.udf.CIQ($B478, "IQ_CASH_EQUIV", $D478,,,,  "USD")</f>
        <v>6377</v>
      </c>
      <c r="H478" s="1">
        <f>_xll.ciqfunctions.udf.CIQ($B478, "IQ_CASH_ST_INVEST", $D478,,,,  "USD")</f>
        <v>15181</v>
      </c>
      <c r="I478" s="1">
        <f>_xll.ciqfunctions.udf.CIQ($B478, "IQ_TOTAL_CA", $D478,,,,  "USD")</f>
        <v>155030</v>
      </c>
      <c r="J478" s="1">
        <f>_xll.ciqfunctions.udf.CIQ($B478, "IQ_TOTAL_ASSETS",$D478,,,,  "USD")</f>
        <v>218298</v>
      </c>
      <c r="K478" s="1">
        <f>_xll.ciqfunctions.udf.CIQ($B478, "IQ_TOTAL_CL", $D478,,,,  "USD")</f>
        <v>110895</v>
      </c>
      <c r="L478" s="1">
        <f>_xll.ciqfunctions.udf.CIQ($B478, "IQ_TOTAL_LIAB", $D478,,,,  "USD")</f>
        <v>232825</v>
      </c>
      <c r="M478" s="1">
        <f>_xll.ciqfunctions.udf.CIQ($B478, "IQ_PREF_EQUITY",$D478,,,,  "USD")</f>
        <v>0</v>
      </c>
      <c r="N478" s="1">
        <f>_xll.ciqfunctions.udf.CIQ($B478, "IQ_TOTAL_COMMON_EQUITY",$D478,,,,  "USD")</f>
        <v>-15722</v>
      </c>
      <c r="O478" s="1">
        <f>_xll.ciqfunctions.udf.CIQ($B478, "IQ_APIC", $D478,,,,  "USD")</f>
        <v>10875</v>
      </c>
      <c r="P478" s="1">
        <f>_xll.ciqfunctions.udf.CIQ($B478, "IQ_TOTAL_ASSETS", $D478,,,,  "USD")</f>
        <v>218298</v>
      </c>
      <c r="Q478" s="1">
        <f>_xll.ciqfunctions.udf.CIQ($B478, "IQ_RE", $D478,,,,  "USD")</f>
        <v>-16316</v>
      </c>
      <c r="R478" s="1">
        <f>_xll.ciqfunctions.udf.CIQ($B478, "IQ_TOTAL_EQUITY", $D478,,,,  "USD")</f>
        <v>-14527</v>
      </c>
      <c r="S478" s="1">
        <f>_xll.ciqfunctions.udf.CIQ($B478, "IQ_TOTAL_OUTSTANDING_FILING_DATE", $D478,,,,  "USD")</f>
        <v>2396.3208399999999</v>
      </c>
      <c r="T478" s="1">
        <f>_xll.ciqfunctions.udf.CIQ($B478, "IQ_TOTAL_DEBT", $D478,,,,  "USD")</f>
        <v>152577</v>
      </c>
      <c r="U478" s="1">
        <f>_xll.ciqfunctions.udf.CIQ($B478, "IQ_PREF_DIV_OTHER",$D478,,,,  "USD")</f>
        <v>0</v>
      </c>
      <c r="V478" s="1">
        <f>_xll.ciqfunctions.udf.CIQ($B478, "IQ_COGS",$D478,,,,  "USD")</f>
        <v>26628</v>
      </c>
      <c r="W478" s="1">
        <f>_xll.ciqfunctions.udf.CIQ($B478, "IQ_AP",$D478,,,,  "USD")</f>
        <v>9193</v>
      </c>
      <c r="X478" s="1">
        <f>_xll.ciqfunctions.udf.CIQ($B478, "IQ_AR", $D478,,,,  "USD")</f>
        <v>3057</v>
      </c>
      <c r="Y478" s="1">
        <f>_xll.ciqfunctions.udf.CIQ($B478, "IQ_INVENTORY", $D478,,,,  "USD")</f>
        <v>6988</v>
      </c>
      <c r="Z478">
        <f>_xll.ciqfunctions.udf.CIQ($B478, "IQ_SGA", $D478,,,,  "USD")</f>
        <v>2536</v>
      </c>
      <c r="AA478">
        <f>_xll.ciqfunctions.udf.CIQ($B478, "IQ_TOTAL_REV_1YR_ANN_GROWTH", $D478,,,,  "USD")</f>
        <v>-34.3232</v>
      </c>
      <c r="AB478">
        <f>_xll.ciqfunctions.udf.CIQ($B478, "IQ_DA", $D478,,,,  "USD")</f>
        <v>0</v>
      </c>
      <c r="AC478">
        <f>_xll.ciqfunctions.udf.CIQ($B478, "IQ_NET_INTEREST_EXP",$D478,,,,  "USD")</f>
        <v>-772</v>
      </c>
      <c r="AD478">
        <f>_xll.ciqfunctions.udf.CIQ($B478, "IQ_NET_WORKING_CAP",$D478,,,,  "USD")</f>
        <v>30145</v>
      </c>
      <c r="AE478">
        <f>_xll.ciqfunctions.udf.CIQ($B478, "IQ_CAPEX",$D478,,,,  "USD")</f>
        <v>-1821</v>
      </c>
      <c r="AF478" s="1" t="str">
        <f>_xll.ciqfunctions.udf.CIQ($B478, "IQ_CEO_NAME", $D478,,,,  "USD")</f>
        <v>Farley, James</v>
      </c>
      <c r="AG478">
        <f>_xll.ciqfunctions.udf.CIQ($B478, "IQ_INC_TAX",$D478,,,,  "USD")</f>
        <v>874</v>
      </c>
      <c r="AH478" t="str">
        <f>_xll.ciqfunctions.udf.CIQ($B478, "IQ_EFFECT_TAX_RATE",$D478,,,,  "USD")</f>
        <v>NM</v>
      </c>
    </row>
    <row r="479" spans="1:34" x14ac:dyDescent="0.25">
      <c r="A479" t="str">
        <f>_xll.ciqfunctions.udf.CIQ(B479,"IQ_COMPANY_NAME",A$1)</f>
        <v>Ford Motor Company</v>
      </c>
      <c r="B479" s="3" t="s">
        <v>8</v>
      </c>
      <c r="C479" s="1" t="str">
        <f>_xll.ciqfunctions.udf.CIQ($B479, "IQ_INDUSTRY",$D479,,,, "USD")</f>
        <v>Automobiles</v>
      </c>
      <c r="D479" s="2" t="str">
        <f t="shared" si="6"/>
        <v>CQ32008</v>
      </c>
      <c r="E479" s="1">
        <f>_xll.ciqfunctions.udf.CIQ($B479, "IQ_TOTAL_REV", $D479,,,, "USD")</f>
        <v>31746</v>
      </c>
      <c r="F479" s="1">
        <f>_xll.ciqfunctions.udf.CIQ($B479, "IQ_NI",$D479,,,,  "USD")</f>
        <v>-161</v>
      </c>
      <c r="G479" s="1">
        <f>_xll.ciqfunctions.udf.CIQ($B479, "IQ_CASH_EQUIV", $D479,,,,  "USD")</f>
        <v>10607</v>
      </c>
      <c r="H479" s="1">
        <f>_xll.ciqfunctions.udf.CIQ($B479, "IQ_CASH_ST_INVEST", $D479,,,,  "USD")</f>
        <v>21779</v>
      </c>
      <c r="I479" s="1">
        <f>_xll.ciqfunctions.udf.CIQ($B479, "IQ_TOTAL_CA", $D479,,,,  "USD")</f>
        <v>162415</v>
      </c>
      <c r="J479" s="1">
        <f>_xll.ciqfunctions.udf.CIQ($B479, "IQ_TOTAL_ASSETS",$D479,,,,  "USD")</f>
        <v>242065</v>
      </c>
      <c r="K479" s="1">
        <f>_xll.ciqfunctions.udf.CIQ($B479, "IQ_TOTAL_CL", $D479,,,,  "USD")</f>
        <v>83289</v>
      </c>
      <c r="L479" s="1">
        <f>_xll.ciqfunctions.udf.CIQ($B479, "IQ_TOTAL_LIAB", $D479,,,,  "USD")</f>
        <v>242596</v>
      </c>
      <c r="M479" s="1">
        <f>_xll.ciqfunctions.udf.CIQ($B479, "IQ_PREF_EQUITY",$D479,,,,  "USD")</f>
        <v>0</v>
      </c>
      <c r="N479" s="1">
        <f>_xll.ciqfunctions.udf.CIQ($B479, "IQ_TOTAL_COMMON_EQUITY",$D479,,,,  "USD")</f>
        <v>-1989</v>
      </c>
      <c r="O479" s="1">
        <f>_xll.ciqfunctions.udf.CIQ($B479, "IQ_APIC", $D479,,,,  "USD")</f>
        <v>8910</v>
      </c>
      <c r="P479" s="1">
        <f>_xll.ciqfunctions.udf.CIQ($B479, "IQ_TOTAL_ASSETS", $D479,,,,  "USD")</f>
        <v>242065</v>
      </c>
      <c r="Q479" s="1">
        <f>_xll.ciqfunctions.udf.CIQ($B479, "IQ_RE", $D479,,,,  "USD")</f>
        <v>-10169</v>
      </c>
      <c r="R479" s="1">
        <f>_xll.ciqfunctions.udf.CIQ($B479, "IQ_TOTAL_EQUITY", $D479,,,,  "USD")</f>
        <v>-531</v>
      </c>
      <c r="S479" s="1">
        <f>_xll.ciqfunctions.udf.CIQ($B479, "IQ_TOTAL_OUTSTANDING_FILING_DATE", $D479,,,,  "USD")</f>
        <v>2388.85554</v>
      </c>
      <c r="T479" s="1">
        <f>_xll.ciqfunctions.udf.CIQ($B479, "IQ_TOTAL_DEBT", $D479,,,,  "USD")</f>
        <v>156793</v>
      </c>
      <c r="U479" s="1">
        <f>_xll.ciqfunctions.udf.CIQ($B479, "IQ_PREF_DIV_OTHER",$D479,,,,  "USD")</f>
        <v>0</v>
      </c>
      <c r="V479" s="1">
        <f>_xll.ciqfunctions.udf.CIQ($B479, "IQ_COGS",$D479,,,,  "USD")</f>
        <v>25276</v>
      </c>
      <c r="W479" s="1">
        <f>_xll.ciqfunctions.udf.CIQ($B479, "IQ_AP",$D479,,,,  "USD")</f>
        <v>15154</v>
      </c>
      <c r="X479" s="1">
        <f>_xll.ciqfunctions.udf.CIQ($B479, "IQ_AR", $D479,,,,  "USD")</f>
        <v>7529</v>
      </c>
      <c r="Y479" s="1">
        <f>_xll.ciqfunctions.udf.CIQ($B479, "IQ_INVENTORY", $D479,,,,  "USD")</f>
        <v>12048</v>
      </c>
      <c r="Z479">
        <f>_xll.ciqfunctions.udf.CIQ($B479, "IQ_SGA", $D479,,,,  "USD")</f>
        <v>2740</v>
      </c>
      <c r="AA479">
        <f>_xll.ciqfunctions.udf.CIQ($B479, "IQ_TOTAL_REV_1YR_ANN_GROWTH", $D479,,,,  "USD")</f>
        <v>-22.7178</v>
      </c>
      <c r="AB479">
        <f>_xll.ciqfunctions.udf.CIQ($B479, "IQ_DA", $D479,,,,  "USD")</f>
        <v>0</v>
      </c>
      <c r="AC479">
        <f>_xll.ciqfunctions.udf.CIQ($B479, "IQ_NET_INTEREST_EXP",$D479,,,,  "USD")</f>
        <v>-155</v>
      </c>
      <c r="AD479">
        <f>_xll.ciqfunctions.udf.CIQ($B479, "IQ_NET_WORKING_CAP",$D479,,,,  "USD")</f>
        <v>57347</v>
      </c>
      <c r="AE479">
        <f>_xll.ciqfunctions.udf.CIQ($B479, "IQ_CAPEX",$D479,,,,  "USD")</f>
        <v>-1747</v>
      </c>
      <c r="AF479" s="1" t="str">
        <f>_xll.ciqfunctions.udf.CIQ($B479, "IQ_CEO_NAME", $D479,,,,  "USD")</f>
        <v>Farley, James</v>
      </c>
      <c r="AG479">
        <f>_xll.ciqfunctions.udf.CIQ($B479, "IQ_INC_TAX",$D479,,,,  "USD")</f>
        <v>-463</v>
      </c>
      <c r="AH479" t="str">
        <f>_xll.ciqfunctions.udf.CIQ($B479, "IQ_EFFECT_TAX_RATE",$D479,,,,  "USD")</f>
        <v>NM</v>
      </c>
    </row>
    <row r="480" spans="1:34" x14ac:dyDescent="0.25">
      <c r="A480" t="str">
        <f>_xll.ciqfunctions.udf.CIQ(B480,"IQ_COMPANY_NAME",A$1)</f>
        <v>Ford Motor Company</v>
      </c>
      <c r="B480" s="3" t="s">
        <v>8</v>
      </c>
      <c r="C480" s="1" t="str">
        <f>_xll.ciqfunctions.udf.CIQ($B480, "IQ_INDUSTRY",$D480,,,, "USD")</f>
        <v>Automobiles</v>
      </c>
      <c r="D480" s="2" t="str">
        <f t="shared" si="6"/>
        <v>CQ22008</v>
      </c>
      <c r="E480" s="1">
        <f>_xll.ciqfunctions.udf.CIQ($B480, "IQ_TOTAL_REV", $D480,,,, "USD")</f>
        <v>41102</v>
      </c>
      <c r="F480" s="1">
        <f>_xll.ciqfunctions.udf.CIQ($B480, "IQ_NI",$D480,,,,  "USD")</f>
        <v>-8697</v>
      </c>
      <c r="G480" s="1">
        <f>_xll.ciqfunctions.udf.CIQ($B480, "IQ_CASH_EQUIV", $D480,,,,  "USD")</f>
        <v>16948</v>
      </c>
      <c r="H480" s="1">
        <f>_xll.ciqfunctions.udf.CIQ($B480, "IQ_CASH_ST_INVEST", $D480,,,,  "USD")</f>
        <v>22047</v>
      </c>
      <c r="I480" s="1">
        <f>_xll.ciqfunctions.udf.CIQ($B480, "IQ_TOTAL_CA", $D480,,,,  "USD")</f>
        <v>179225</v>
      </c>
      <c r="J480" s="1">
        <f>_xll.ciqfunctions.udf.CIQ($B480, "IQ_TOTAL_ASSETS",$D480,,,,  "USD")</f>
        <v>265297</v>
      </c>
      <c r="K480" s="1">
        <f>_xll.ciqfunctions.udf.CIQ($B480, "IQ_TOTAL_CL", $D480,,,,  "USD")</f>
        <v>59226</v>
      </c>
      <c r="L480" s="1">
        <f>_xll.ciqfunctions.udf.CIQ($B480, "IQ_TOTAL_LIAB", $D480,,,,  "USD")</f>
        <v>265521</v>
      </c>
      <c r="M480" s="1">
        <f>_xll.ciqfunctions.udf.CIQ($B480, "IQ_PREF_EQUITY",$D480,,,,  "USD")</f>
        <v>0</v>
      </c>
      <c r="N480" s="1">
        <f>_xll.ciqfunctions.udf.CIQ($B480, "IQ_TOTAL_COMMON_EQUITY",$D480,,,,  "USD")</f>
        <v>-1683</v>
      </c>
      <c r="O480" s="1">
        <f>_xll.ciqfunctions.udf.CIQ($B480, "IQ_APIC", $D480,,,,  "USD")</f>
        <v>8386</v>
      </c>
      <c r="P480" s="1">
        <f>_xll.ciqfunctions.udf.CIQ($B480, "IQ_TOTAL_ASSETS", $D480,,,,  "USD")</f>
        <v>265297</v>
      </c>
      <c r="Q480" s="1">
        <f>_xll.ciqfunctions.udf.CIQ($B480, "IQ_RE", $D480,,,,  "USD")</f>
        <v>-10040</v>
      </c>
      <c r="R480" s="1">
        <f>_xll.ciqfunctions.udf.CIQ($B480, "IQ_TOTAL_EQUITY", $D480,,,,  "USD")</f>
        <v>-224</v>
      </c>
      <c r="S480" s="1">
        <f>_xll.ciqfunctions.udf.CIQ($B480, "IQ_TOTAL_OUTSTANDING_FILING_DATE", $D480,,,,  "USD")</f>
        <v>2261.35025</v>
      </c>
      <c r="T480" s="1">
        <f>_xll.ciqfunctions.udf.CIQ($B480, "IQ_TOTAL_DEBT", $D480,,,,  "USD")</f>
        <v>166025</v>
      </c>
      <c r="U480" s="1">
        <f>_xll.ciqfunctions.udf.CIQ($B480, "IQ_PREF_DIV_OTHER",$D480,,,,  "USD")</f>
        <v>0</v>
      </c>
      <c r="V480" s="1">
        <f>_xll.ciqfunctions.udf.CIQ($B480, "IQ_COGS",$D480,,,,  "USD")</f>
        <v>34651</v>
      </c>
      <c r="W480" s="1">
        <f>_xll.ciqfunctions.udf.CIQ($B480, "IQ_AP",$D480,,,,  "USD")</f>
        <v>18137</v>
      </c>
      <c r="X480" s="1">
        <f>_xll.ciqfunctions.udf.CIQ($B480, "IQ_AR", $D480,,,,  "USD")</f>
        <v>8964</v>
      </c>
      <c r="Y480" s="1">
        <f>_xll.ciqfunctions.udf.CIQ($B480, "IQ_INVENTORY", $D480,,,,  "USD")</f>
        <v>12987</v>
      </c>
      <c r="Z480">
        <f>_xll.ciqfunctions.udf.CIQ($B480, "IQ_SGA", $D480,,,,  "USD")</f>
        <v>2955</v>
      </c>
      <c r="AA480">
        <f>_xll.ciqfunctions.udf.CIQ($B480, "IQ_TOTAL_REV_1YR_ANN_GROWTH", $D480,,,,  "USD")</f>
        <v>-7.0974000000000004</v>
      </c>
      <c r="AB480">
        <f>_xll.ciqfunctions.udf.CIQ($B480, "IQ_DA", $D480,,,,  "USD")</f>
        <v>0</v>
      </c>
      <c r="AC480">
        <f>_xll.ciqfunctions.udf.CIQ($B480, "IQ_NET_INTEREST_EXP",$D480,,,,  "USD")</f>
        <v>-253</v>
      </c>
      <c r="AD480">
        <f>_xll.ciqfunctions.udf.CIQ($B480, "IQ_NET_WORKING_CAP",$D480,,,,  "USD")</f>
        <v>99384</v>
      </c>
      <c r="AE480">
        <f>_xll.ciqfunctions.udf.CIQ($B480, "IQ_CAPEX",$D480,,,,  "USD")</f>
        <v>-1638</v>
      </c>
      <c r="AF480" s="1" t="str">
        <f>_xll.ciqfunctions.udf.CIQ($B480, "IQ_CEO_NAME", $D480,,,,  "USD")</f>
        <v>Farley, James</v>
      </c>
      <c r="AG480">
        <f>_xll.ciqfunctions.udf.CIQ($B480, "IQ_INC_TAX",$D480,,,,  "USD")</f>
        <v>-443</v>
      </c>
      <c r="AH480" t="str">
        <f>_xll.ciqfunctions.udf.CIQ($B480, "IQ_EFFECT_TAX_RATE",$D480,,,,  "USD")</f>
        <v>NM</v>
      </c>
    </row>
    <row r="481" spans="1:34" x14ac:dyDescent="0.25">
      <c r="A481" t="str">
        <f>_xll.ciqfunctions.udf.CIQ(B481,"IQ_COMPANY_NAME",A$1)</f>
        <v>Ford Motor Company</v>
      </c>
      <c r="B481" s="3" t="s">
        <v>8</v>
      </c>
      <c r="C481" s="1" t="str">
        <f>_xll.ciqfunctions.udf.CIQ($B481, "IQ_INDUSTRY",$D481,,,, "USD")</f>
        <v>Automobiles</v>
      </c>
      <c r="D481" s="2" t="str">
        <f t="shared" si="6"/>
        <v>CQ12008</v>
      </c>
      <c r="E481" s="1">
        <f>_xll.ciqfunctions.udf.CIQ($B481, "IQ_TOTAL_REV", $D481,,,, "USD")</f>
        <v>43292</v>
      </c>
      <c r="F481" s="1">
        <f>_xll.ciqfunctions.udf.CIQ($B481, "IQ_NI",$D481,,,,  "USD")</f>
        <v>70</v>
      </c>
      <c r="G481" s="1">
        <f>_xll.ciqfunctions.udf.CIQ($B481, "IQ_CASH_EQUIV", $D481,,,,  "USD")</f>
        <v>18663</v>
      </c>
      <c r="H481" s="1">
        <f>_xll.ciqfunctions.udf.CIQ($B481, "IQ_CASH_ST_INVEST", $D481,,,,  "USD")</f>
        <v>25265</v>
      </c>
      <c r="I481" s="1">
        <f>_xll.ciqfunctions.udf.CIQ($B481, "IQ_TOTAL_CA", $D481,,,,  "USD")</f>
        <v>188234</v>
      </c>
      <c r="J481" s="1">
        <f>_xll.ciqfunctions.udf.CIQ($B481, "IQ_TOTAL_ASSETS",$D481,,,,  "USD")</f>
        <v>282913</v>
      </c>
      <c r="K481" s="1">
        <f>_xll.ciqfunctions.udf.CIQ($B481, "IQ_TOTAL_CL", $D481,,,,  "USD")</f>
        <v>98267</v>
      </c>
      <c r="L481" s="1">
        <f>_xll.ciqfunctions.udf.CIQ($B481, "IQ_TOTAL_LIAB", $D481,,,,  "USD")</f>
        <v>274336</v>
      </c>
      <c r="M481" s="1">
        <f>_xll.ciqfunctions.udf.CIQ($B481, "IQ_PREF_EQUITY",$D481,,,,  "USD")</f>
        <v>0</v>
      </c>
      <c r="N481" s="1">
        <f>_xll.ciqfunctions.udf.CIQ($B481, "IQ_TOTAL_COMMON_EQUITY",$D481,,,,  "USD")</f>
        <v>7111</v>
      </c>
      <c r="O481" s="1">
        <f>_xll.ciqfunctions.udf.CIQ($B481, "IQ_APIC", $D481,,,,  "USD")</f>
        <v>7988</v>
      </c>
      <c r="P481" s="1">
        <f>_xll.ciqfunctions.udf.CIQ($B481, "IQ_TOTAL_ASSETS", $D481,,,,  "USD")</f>
        <v>282913</v>
      </c>
      <c r="Q481" s="1">
        <f>_xll.ciqfunctions.udf.CIQ($B481, "IQ_RE", $D481,,,,  "USD")</f>
        <v>-1372</v>
      </c>
      <c r="R481" s="1">
        <f>_xll.ciqfunctions.udf.CIQ($B481, "IQ_TOTAL_EQUITY", $D481,,,,  "USD")</f>
        <v>8577</v>
      </c>
      <c r="S481" s="1">
        <f>_xll.ciqfunctions.udf.CIQ($B481, "IQ_TOTAL_OUTSTANDING_FILING_DATE", $D481,,,,  "USD")</f>
        <v>2242.0000599999998</v>
      </c>
      <c r="T481" s="1">
        <f>_xll.ciqfunctions.udf.CIQ($B481, "IQ_TOTAL_DEBT", $D481,,,,  "USD")</f>
        <v>169205</v>
      </c>
      <c r="U481" s="1">
        <f>_xll.ciqfunctions.udf.CIQ($B481, "IQ_PREF_DIV_OTHER",$D481,,,,  "USD")</f>
        <v>0</v>
      </c>
      <c r="V481" s="1">
        <f>_xll.ciqfunctions.udf.CIQ($B481, "IQ_COGS",$D481,,,,  "USD")</f>
        <v>35308</v>
      </c>
      <c r="W481" s="1">
        <f>_xll.ciqfunctions.udf.CIQ($B481, "IQ_AP",$D481,,,,  "USD")</f>
        <v>17692</v>
      </c>
      <c r="X481" s="1">
        <f>_xll.ciqfunctions.udf.CIQ($B481, "IQ_AR", $D481,,,,  "USD")</f>
        <v>8089</v>
      </c>
      <c r="Y481" s="1">
        <f>_xll.ciqfunctions.udf.CIQ($B481, "IQ_INVENTORY", $D481,,,,  "USD")</f>
        <v>11721</v>
      </c>
      <c r="Z481">
        <f>_xll.ciqfunctions.udf.CIQ($B481, "IQ_SGA", $D481,,,,  "USD")</f>
        <v>3109</v>
      </c>
      <c r="AA481">
        <f>_xll.ciqfunctions.udf.CIQ($B481, "IQ_TOTAL_REV_1YR_ANN_GROWTH", $D481,,,,  "USD")</f>
        <v>0.63460000000000005</v>
      </c>
      <c r="AB481">
        <f>_xll.ciqfunctions.udf.CIQ($B481, "IQ_DA", $D481,,,,  "USD")</f>
        <v>0</v>
      </c>
      <c r="AC481">
        <f>_xll.ciqfunctions.udf.CIQ($B481, "IQ_NET_INTEREST_EXP",$D481,,,,  "USD")</f>
        <v>-214</v>
      </c>
      <c r="AD481">
        <f>_xll.ciqfunctions.udf.CIQ($B481, "IQ_NET_WORKING_CAP",$D481,,,,  "USD")</f>
        <v>66147</v>
      </c>
      <c r="AE481">
        <f>_xll.ciqfunctions.udf.CIQ($B481, "IQ_CAPEX",$D481,,,,  "USD")</f>
        <v>-1490</v>
      </c>
      <c r="AF481" s="1" t="str">
        <f>_xll.ciqfunctions.udf.CIQ($B481, "IQ_CEO_NAME", $D481,,,,  "USD")</f>
        <v>Farley, James</v>
      </c>
      <c r="AG481">
        <f>_xll.ciqfunctions.udf.CIQ($B481, "IQ_INC_TAX",$D481,,,,  "USD")</f>
        <v>95</v>
      </c>
      <c r="AH481">
        <f>_xll.ciqfunctions.udf.CIQ($B481, "IQ_EFFECT_TAX_RATE",$D481,,,,  "USD")</f>
        <v>33.216700000000003</v>
      </c>
    </row>
    <row r="482" spans="1:34" x14ac:dyDescent="0.25">
      <c r="A482" t="str">
        <f>_xll.ciqfunctions.udf.CIQ(B482,"IQ_COMPANY_NAME",A$1)</f>
        <v>Honda Motor Co., Ltd.</v>
      </c>
      <c r="B482" t="s">
        <v>30</v>
      </c>
      <c r="C482" s="1" t="str">
        <f>_xll.ciqfunctions.udf.CIQ($B482, "IQ_INDUSTRY",$D482,,,, "USD")</f>
        <v>Automobiles</v>
      </c>
      <c r="D482" s="2" t="str">
        <f t="shared" si="6"/>
        <v>CQ42022</v>
      </c>
      <c r="E482" s="1">
        <f>_xll.ciqfunctions.udf.CIQ($B482, "IQ_TOTAL_REV", $D482,,,, "USD")</f>
        <v>33654.999660000001</v>
      </c>
      <c r="F482" s="1">
        <f>_xll.ciqfunctions.udf.CIQ($B482, "IQ_NI",$D482,,,,  "USD")</f>
        <v>1855.2318299999999</v>
      </c>
      <c r="G482" s="1">
        <f>_xll.ciqfunctions.udf.CIQ($B482, "IQ_CASH_EQUIV", $D482,,,,  "USD")</f>
        <v>27261.735260000001</v>
      </c>
      <c r="H482" s="1">
        <f>_xll.ciqfunctions.udf.CIQ($B482, "IQ_CASH_ST_INVEST", $D482,,,,  "USD")</f>
        <v>30163.974389999999</v>
      </c>
      <c r="I482" s="1">
        <f>_xll.ciqfunctions.udf.CIQ($B482, "IQ_TOTAL_CA", $D482,,,,  "USD")</f>
        <v>68930.869319999998</v>
      </c>
      <c r="J482" s="1">
        <f>_xll.ciqfunctions.udf.CIQ($B482, "IQ_TOTAL_ASSETS",$D482,,,,  "USD")</f>
        <v>183074.54711000001</v>
      </c>
      <c r="K482" s="1">
        <f>_xll.ciqfunctions.udf.CIQ($B482, "IQ_TOTAL_CL", $D482,,,,  "USD")</f>
        <v>46790.910049999999</v>
      </c>
      <c r="L482" s="1">
        <f>_xll.ciqfunctions.udf.CIQ($B482, "IQ_TOTAL_LIAB", $D482,,,,  "USD")</f>
        <v>96604.508440000005</v>
      </c>
      <c r="M482" s="1">
        <f>_xll.ciqfunctions.udf.CIQ($B482, "IQ_PREF_EQUITY",$D482,,,,  "USD")</f>
        <v>0</v>
      </c>
      <c r="N482" s="1">
        <f>_xll.ciqfunctions.udf.CIQ($B482, "IQ_TOTAL_COMMON_EQUITY",$D482,,,,  "USD")</f>
        <v>84179.152870000005</v>
      </c>
      <c r="O482" s="1">
        <f>_xll.ciqfunctions.udf.CIQ($B482, "IQ_APIC", $D482,,,,  "USD")</f>
        <v>1407.25539</v>
      </c>
      <c r="P482" s="1">
        <f>_xll.ciqfunctions.udf.CIQ($B482, "IQ_TOTAL_ASSETS", $D482,,,,  "USD")</f>
        <v>183074.54711000001</v>
      </c>
      <c r="Q482" s="1">
        <f>_xll.ciqfunctions.udf.CIQ($B482, "IQ_RE", $D482,,,,  "USD")</f>
        <v>75137.173550000007</v>
      </c>
      <c r="R482" s="1">
        <f>_xll.ciqfunctions.udf.CIQ($B482, "IQ_TOTAL_EQUITY", $D482,,,,  "USD")</f>
        <v>86470.038669999994</v>
      </c>
      <c r="S482" s="1">
        <f>_xll.ciqfunctions.udf.CIQ($B482, "IQ_TOTAL_OUTSTANDING_FILING_DATE", $D482,,,,  "USD")</f>
        <v>5051.8810899999999</v>
      </c>
      <c r="T482" s="1">
        <f>_xll.ciqfunctions.udf.CIQ($B482, "IQ_TOTAL_DEBT", $D482,,,,  "USD")</f>
        <v>60261.028330000001</v>
      </c>
      <c r="U482" s="1">
        <f>_xll.ciqfunctions.udf.CIQ($B482, "IQ_PREF_DIV_OTHER",$D482,,,,  "USD")</f>
        <v>0</v>
      </c>
      <c r="V482" s="1">
        <f>_xll.ciqfunctions.udf.CIQ($B482, "IQ_COGS",$D482,,,,  "USD")</f>
        <v>26840.84549</v>
      </c>
      <c r="W482" s="1">
        <f>_xll.ciqfunctions.udf.CIQ($B482, "IQ_AP",$D482,,,,  "USD")</f>
        <v>8789.3953999999994</v>
      </c>
      <c r="X482" s="1">
        <f>_xll.ciqfunctions.udf.CIQ($B482, "IQ_AR", $D482,,,,  "USD")</f>
        <v>6364.7597100000003</v>
      </c>
      <c r="Y482" s="1">
        <f>_xll.ciqfunctions.udf.CIQ($B482, "IQ_INVENTORY", $D482,,,,  "USD")</f>
        <v>16012.27614</v>
      </c>
      <c r="Z482">
        <f>_xll.ciqfunctions.udf.CIQ($B482, "IQ_SGA", $D482,,,,  "USD")</f>
        <v>3013.21711</v>
      </c>
      <c r="AA482">
        <f>_xll.ciqfunctions.udf.CIQ($B482, "IQ_TOTAL_REV_1YR_ANN_GROWTH", $D482,,,,  "USD")</f>
        <v>20.3156</v>
      </c>
      <c r="AB482">
        <f>_xll.ciqfunctions.udf.CIQ($B482, "IQ_DA", $D482,,,,  "USD")</f>
        <v>0</v>
      </c>
      <c r="AC482">
        <f>_xll.ciqfunctions.udf.CIQ($B482, "IQ_NET_INTEREST_EXP",$D482,,,,  "USD")</f>
        <v>101.87072999999999</v>
      </c>
      <c r="AD482">
        <f>_xll.ciqfunctions.udf.CIQ($B482, "IQ_NET_WORKING_CAP",$D482,,,,  "USD")</f>
        <v>16885.123449999999</v>
      </c>
      <c r="AE482">
        <f>_xll.ciqfunctions.udf.CIQ($B482, "IQ_CAPEX",$D482,,,,  "USD")</f>
        <v>-1041.38067</v>
      </c>
      <c r="AF482" s="1" t="str">
        <f>_xll.ciqfunctions.udf.CIQ($B482, "IQ_CEO_NAME", $D482,,,,  "USD")</f>
        <v>Mibe, Toshihiro</v>
      </c>
      <c r="AG482">
        <f>_xll.ciqfunctions.udf.CIQ($B482, "IQ_INC_TAX",$D482,,,,  "USD")</f>
        <v>594.59477000000004</v>
      </c>
      <c r="AH482">
        <f>_xll.ciqfunctions.udf.CIQ($B482, "IQ_EFFECT_TAX_RATE",$D482,,,,  "USD")</f>
        <v>22.824000000000002</v>
      </c>
    </row>
    <row r="483" spans="1:34" x14ac:dyDescent="0.25">
      <c r="A483" t="str">
        <f>_xll.ciqfunctions.udf.CIQ(B483,"IQ_COMPANY_NAME",A$1)</f>
        <v>Honda Motor Co., Ltd.</v>
      </c>
      <c r="B483" t="s">
        <v>30</v>
      </c>
      <c r="C483" s="1" t="str">
        <f>_xll.ciqfunctions.udf.CIQ($B483, "IQ_INDUSTRY",$D483,,,, "USD")</f>
        <v>Automobiles</v>
      </c>
      <c r="D483" s="2" t="str">
        <f t="shared" si="6"/>
        <v>CQ32022</v>
      </c>
      <c r="E483" s="1">
        <f>_xll.ciqfunctions.udf.CIQ($B483, "IQ_TOTAL_REV", $D483,,,, "USD")</f>
        <v>29413.520349999999</v>
      </c>
      <c r="F483" s="1">
        <f>_xll.ciqfunctions.udf.CIQ($B483, "IQ_NI",$D483,,,,  "USD")</f>
        <v>1308.3069</v>
      </c>
      <c r="G483" s="1">
        <f>_xll.ciqfunctions.udf.CIQ($B483, "IQ_CASH_EQUIV", $D483,,,,  "USD")</f>
        <v>27199.043580000001</v>
      </c>
      <c r="H483" s="1">
        <f>_xll.ciqfunctions.udf.CIQ($B483, "IQ_CASH_ST_INVEST", $D483,,,,  "USD")</f>
        <v>29021.660680000001</v>
      </c>
      <c r="I483" s="1">
        <f>_xll.ciqfunctions.udf.CIQ($B483, "IQ_TOTAL_CA", $D483,,,,  "USD")</f>
        <v>67004.630990000005</v>
      </c>
      <c r="J483" s="1">
        <f>_xll.ciqfunctions.udf.CIQ($B483, "IQ_TOTAL_ASSETS",$D483,,,,  "USD")</f>
        <v>178508.73345999999</v>
      </c>
      <c r="K483" s="1">
        <f>_xll.ciqfunctions.udf.CIQ($B483, "IQ_TOTAL_CL", $D483,,,,  "USD")</f>
        <v>46637.286220000002</v>
      </c>
      <c r="L483" s="1">
        <f>_xll.ciqfunctions.udf.CIQ($B483, "IQ_TOTAL_LIAB", $D483,,,,  "USD")</f>
        <v>96187.169989999995</v>
      </c>
      <c r="M483" s="1">
        <f>_xll.ciqfunctions.udf.CIQ($B483, "IQ_PREF_EQUITY",$D483,,,,  "USD")</f>
        <v>0</v>
      </c>
      <c r="N483" s="1">
        <f>_xll.ciqfunctions.udf.CIQ($B483, "IQ_TOTAL_COMMON_EQUITY",$D483,,,,  "USD")</f>
        <v>80239.869879999998</v>
      </c>
      <c r="O483" s="1">
        <f>_xll.ciqfunctions.udf.CIQ($B483, "IQ_APIC", $D483,,,,  "USD")</f>
        <v>1281.7530300000001</v>
      </c>
      <c r="P483" s="1">
        <f>_xll.ciqfunctions.udf.CIQ($B483, "IQ_TOTAL_ASSETS", $D483,,,,  "USD")</f>
        <v>178508.73345999999</v>
      </c>
      <c r="Q483" s="1">
        <f>_xll.ciqfunctions.udf.CIQ($B483, "IQ_RE", $D483,,,,  "USD")</f>
        <v>67499.817160000006</v>
      </c>
      <c r="R483" s="1">
        <f>_xll.ciqfunctions.udf.CIQ($B483, "IQ_TOTAL_EQUITY", $D483,,,,  "USD")</f>
        <v>82321.563479999997</v>
      </c>
      <c r="S483" s="1">
        <f>_xll.ciqfunctions.udf.CIQ($B483, "IQ_TOTAL_OUTSTANDING_FILING_DATE", $D483,,,,  "USD")</f>
        <v>5108.0776999999998</v>
      </c>
      <c r="T483" s="1">
        <f>_xll.ciqfunctions.udf.CIQ($B483, "IQ_TOTAL_DEBT", $D483,,,,  "USD")</f>
        <v>57320.761630000001</v>
      </c>
      <c r="U483" s="1">
        <f>_xll.ciqfunctions.udf.CIQ($B483, "IQ_PREF_DIV_OTHER",$D483,,,,  "USD")</f>
        <v>0</v>
      </c>
      <c r="V483" s="1">
        <f>_xll.ciqfunctions.udf.CIQ($B483, "IQ_COGS",$D483,,,,  "USD")</f>
        <v>23787.493109999999</v>
      </c>
      <c r="W483" s="1">
        <f>_xll.ciqfunctions.udf.CIQ($B483, "IQ_AP",$D483,,,,  "USD")</f>
        <v>8950.9078599999993</v>
      </c>
      <c r="X483" s="1">
        <f>_xll.ciqfunctions.udf.CIQ($B483, "IQ_AR", $D483,,,,  "USD")</f>
        <v>19314.13336</v>
      </c>
      <c r="Y483" s="1">
        <f>_xll.ciqfunctions.udf.CIQ($B483, "IQ_INVENTORY", $D483,,,,  "USD")</f>
        <v>15655.608389999999</v>
      </c>
      <c r="Z483">
        <f>_xll.ciqfunctions.udf.CIQ($B483, "IQ_SGA", $D483,,,,  "USD")</f>
        <v>2648.5102499999998</v>
      </c>
      <c r="AA483">
        <f>_xll.ciqfunctions.udf.CIQ($B483, "IQ_TOTAL_REV_1YR_ANN_GROWTH", $D483,,,,  "USD")</f>
        <v>25.009</v>
      </c>
      <c r="AB483">
        <f>_xll.ciqfunctions.udf.CIQ($B483, "IQ_DA", $D483,,,,  "USD")</f>
        <v>0</v>
      </c>
      <c r="AC483">
        <f>_xll.ciqfunctions.udf.CIQ($B483, "IQ_NET_INTEREST_EXP",$D483,,,,  "USD")</f>
        <v>53.010980000000004</v>
      </c>
      <c r="AD483">
        <f>_xll.ciqfunctions.udf.CIQ($B483, "IQ_NET_WORKING_CAP",$D483,,,,  "USD")</f>
        <v>15707.762350000001</v>
      </c>
      <c r="AE483">
        <f>_xll.ciqfunctions.udf.CIQ($B483, "IQ_CAPEX",$D483,,,,  "USD")</f>
        <v>-1053.52244</v>
      </c>
      <c r="AF483" s="1" t="str">
        <f>_xll.ciqfunctions.udf.CIQ($B483, "IQ_CEO_NAME", $D483,,,,  "USD")</f>
        <v>Mibe, Toshihiro</v>
      </c>
      <c r="AG483">
        <f>_xll.ciqfunctions.udf.CIQ($B483, "IQ_INC_TAX",$D483,,,,  "USD")</f>
        <v>506.38965999999999</v>
      </c>
      <c r="AH483">
        <f>_xll.ciqfunctions.udf.CIQ($B483, "IQ_EFFECT_TAX_RATE",$D483,,,,  "USD")</f>
        <v>26.314900000000002</v>
      </c>
    </row>
    <row r="484" spans="1:34" x14ac:dyDescent="0.25">
      <c r="A484" t="str">
        <f>_xll.ciqfunctions.udf.CIQ(B484,"IQ_COMPANY_NAME",A$1)</f>
        <v>Honda Motor Co., Ltd.</v>
      </c>
      <c r="B484" t="s">
        <v>30</v>
      </c>
      <c r="C484" s="1" t="str">
        <f>_xll.ciqfunctions.udf.CIQ($B484, "IQ_INDUSTRY",$D484,,,, "USD")</f>
        <v>Automobiles</v>
      </c>
      <c r="D484" s="2" t="str">
        <f t="shared" si="6"/>
        <v>CQ22022</v>
      </c>
      <c r="E484" s="1">
        <f>_xll.ciqfunctions.udf.CIQ($B484, "IQ_TOTAL_REV", $D484,,,, "USD")</f>
        <v>28181.24869</v>
      </c>
      <c r="F484" s="1">
        <f>_xll.ciqfunctions.udf.CIQ($B484, "IQ_NI",$D484,,,,  "USD")</f>
        <v>1098.0866599999999</v>
      </c>
      <c r="G484" s="1">
        <f>_xll.ciqfunctions.udf.CIQ($B484, "IQ_CASH_EQUIV", $D484,,,,  "USD")</f>
        <v>26713.70145</v>
      </c>
      <c r="H484" s="1">
        <f>_xll.ciqfunctions.udf.CIQ($B484, "IQ_CASH_ST_INVEST", $D484,,,,  "USD")</f>
        <v>29479.673849999999</v>
      </c>
      <c r="I484" s="1">
        <f>_xll.ciqfunctions.udf.CIQ($B484, "IQ_TOTAL_CA", $D484,,,,  "USD")</f>
        <v>68078.716020000007</v>
      </c>
      <c r="J484" s="1">
        <f>_xll.ciqfunctions.udf.CIQ($B484, "IQ_TOTAL_ASSETS",$D484,,,,  "USD")</f>
        <v>185110.58385</v>
      </c>
      <c r="K484" s="1">
        <f>_xll.ciqfunctions.udf.CIQ($B484, "IQ_TOTAL_CL", $D484,,,,  "USD")</f>
        <v>46343.644200000002</v>
      </c>
      <c r="L484" s="1">
        <f>_xll.ciqfunctions.udf.CIQ($B484, "IQ_TOTAL_LIAB", $D484,,,,  "USD")</f>
        <v>100566.98497</v>
      </c>
      <c r="M484" s="1">
        <f>_xll.ciqfunctions.udf.CIQ($B484, "IQ_PREF_EQUITY",$D484,,,,  "USD")</f>
        <v>0</v>
      </c>
      <c r="N484" s="1">
        <f>_xll.ciqfunctions.udf.CIQ($B484, "IQ_TOTAL_COMMON_EQUITY",$D484,,,,  "USD")</f>
        <v>82439.558919999996</v>
      </c>
      <c r="O484" s="1">
        <f>_xll.ciqfunctions.udf.CIQ($B484, "IQ_APIC", $D484,,,,  "USD")</f>
        <v>1363.8089199999999</v>
      </c>
      <c r="P484" s="1">
        <f>_xll.ciqfunctions.udf.CIQ($B484, "IQ_TOTAL_ASSETS", $D484,,,,  "USD")</f>
        <v>185110.58385</v>
      </c>
      <c r="Q484" s="1">
        <f>_xll.ciqfunctions.udf.CIQ($B484, "IQ_RE", $D484,,,,  "USD")</f>
        <v>70476.375820000001</v>
      </c>
      <c r="R484" s="1">
        <f>_xll.ciqfunctions.udf.CIQ($B484, "IQ_TOTAL_EQUITY", $D484,,,,  "USD")</f>
        <v>84543.598889999994</v>
      </c>
      <c r="S484" s="1">
        <f>_xll.ciqfunctions.udf.CIQ($B484, "IQ_TOTAL_OUTSTANDING_FILING_DATE", $D484,,,,  "USD")</f>
        <v>5132.0355600000003</v>
      </c>
      <c r="T484" s="1">
        <f>_xll.ciqfunctions.udf.CIQ($B484, "IQ_TOTAL_DEBT", $D484,,,,  "USD")</f>
        <v>63061.165209999999</v>
      </c>
      <c r="U484" s="1">
        <f>_xll.ciqfunctions.udf.CIQ($B484, "IQ_PREF_DIV_OTHER",$D484,,,,  "USD")</f>
        <v>0</v>
      </c>
      <c r="V484" s="1">
        <f>_xll.ciqfunctions.udf.CIQ($B484, "IQ_COGS",$D484,,,,  "USD")</f>
        <v>22548.899160000001</v>
      </c>
      <c r="W484" s="1">
        <f>_xll.ciqfunctions.udf.CIQ($B484, "IQ_AP",$D484,,,,  "USD")</f>
        <v>8632.4303799999998</v>
      </c>
      <c r="X484" s="1">
        <f>_xll.ciqfunctions.udf.CIQ($B484, "IQ_AR", $D484,,,,  "USD")</f>
        <v>6299.8158400000002</v>
      </c>
      <c r="Y484" s="1">
        <f>_xll.ciqfunctions.udf.CIQ($B484, "IQ_INVENTORY", $D484,,,,  "USD")</f>
        <v>15403.76729</v>
      </c>
      <c r="Z484">
        <f>_xll.ciqfunctions.udf.CIQ($B484, "IQ_SGA", $D484,,,,  "USD")</f>
        <v>2660.77702</v>
      </c>
      <c r="AA484">
        <f>_xll.ciqfunctions.udf.CIQ($B484, "IQ_TOTAL_REV_1YR_ANN_GROWTH", $D484,,,,  "USD")</f>
        <v>6.8551000000000002</v>
      </c>
      <c r="AB484">
        <f>_xll.ciqfunctions.udf.CIQ($B484, "IQ_DA", $D484,,,,  "USD")</f>
        <v>0</v>
      </c>
      <c r="AC484">
        <f>_xll.ciqfunctions.udf.CIQ($B484, "IQ_NET_INTEREST_EXP",$D484,,,,  "USD")</f>
        <v>12.54691</v>
      </c>
      <c r="AD484">
        <f>_xll.ciqfunctions.udf.CIQ($B484, "IQ_NET_WORKING_CAP",$D484,,,,  "USD")</f>
        <v>16335.6975</v>
      </c>
      <c r="AE484">
        <f>_xll.ciqfunctions.udf.CIQ($B484, "IQ_CAPEX",$D484,,,,  "USD")</f>
        <v>-713.73902999999996</v>
      </c>
      <c r="AF484" s="1" t="str">
        <f>_xll.ciqfunctions.udf.CIQ($B484, "IQ_CEO_NAME", $D484,,,,  "USD")</f>
        <v>Mibe, Toshihiro</v>
      </c>
      <c r="AG484">
        <f>_xll.ciqfunctions.udf.CIQ($B484, "IQ_INC_TAX",$D484,,,,  "USD")</f>
        <v>543.26292000000001</v>
      </c>
      <c r="AH484">
        <f>_xll.ciqfunctions.udf.CIQ($B484, "IQ_EFFECT_TAX_RATE",$D484,,,,  "USD")</f>
        <v>31.096299999999999</v>
      </c>
    </row>
    <row r="485" spans="1:34" x14ac:dyDescent="0.25">
      <c r="A485" t="str">
        <f>_xll.ciqfunctions.udf.CIQ(B485,"IQ_COMPANY_NAME",A$1)</f>
        <v>Honda Motor Co., Ltd.</v>
      </c>
      <c r="B485" t="s">
        <v>30</v>
      </c>
      <c r="C485" s="1" t="str">
        <f>_xll.ciqfunctions.udf.CIQ($B485, "IQ_INDUSTRY",$D485,,,, "USD")</f>
        <v>Automobiles</v>
      </c>
      <c r="D485" s="2" t="str">
        <f t="shared" si="6"/>
        <v>CQ12022</v>
      </c>
      <c r="E485" s="1">
        <f>_xll.ciqfunctions.udf.CIQ($B485, "IQ_TOTAL_REV", $D485,,,, "USD")</f>
        <v>31915.9627</v>
      </c>
      <c r="F485" s="1">
        <f>_xll.ciqfunctions.udf.CIQ($B485, "IQ_NI",$D485,,,,  "USD")</f>
        <v>1028.5257899999999</v>
      </c>
      <c r="G485" s="1">
        <f>_xll.ciqfunctions.udf.CIQ($B485, "IQ_CASH_EQUIV", $D485,,,,  "USD")</f>
        <v>30262.78484</v>
      </c>
      <c r="H485" s="1">
        <f>_xll.ciqfunctions.udf.CIQ($B485, "IQ_CASH_ST_INVEST", $D485,,,,  "USD")</f>
        <v>32055.88233</v>
      </c>
      <c r="I485" s="1">
        <f>_xll.ciqfunctions.udf.CIQ($B485, "IQ_TOTAL_CA", $D485,,,,  "USD")</f>
        <v>72808.480609999999</v>
      </c>
      <c r="J485" s="1">
        <f>_xll.ciqfunctions.udf.CIQ($B485, "IQ_TOTAL_ASSETS",$D485,,,,  "USD")</f>
        <v>197417.14094000001</v>
      </c>
      <c r="K485" s="1">
        <f>_xll.ciqfunctions.udf.CIQ($B485, "IQ_TOTAL_CL", $D485,,,,  "USD")</f>
        <v>49445.781439999999</v>
      </c>
      <c r="L485" s="1">
        <f>_xll.ciqfunctions.udf.CIQ($B485, "IQ_TOTAL_LIAB", $D485,,,,  "USD")</f>
        <v>108706.0218</v>
      </c>
      <c r="M485" s="1">
        <f>_xll.ciqfunctions.udf.CIQ($B485, "IQ_PREF_EQUITY",$D485,,,,  "USD")</f>
        <v>0</v>
      </c>
      <c r="N485" s="1">
        <f>_xll.ciqfunctions.udf.CIQ($B485, "IQ_TOTAL_COMMON_EQUITY",$D485,,,,  "USD")</f>
        <v>86242.930649999995</v>
      </c>
      <c r="O485" s="1">
        <f>_xll.ciqfunctions.udf.CIQ($B485, "IQ_APIC", $D485,,,,  "USD")</f>
        <v>1527.5376000000001</v>
      </c>
      <c r="P485" s="1">
        <f>_xll.ciqfunctions.udf.CIQ($B485, "IQ_TOTAL_ASSETS", $D485,,,,  "USD")</f>
        <v>197417.14094000001</v>
      </c>
      <c r="Q485" s="1">
        <f>_xll.ciqfunctions.udf.CIQ($B485, "IQ_RE", $D485,,,,  "USD")</f>
        <v>78554.054359999995</v>
      </c>
      <c r="R485" s="1">
        <f>_xll.ciqfunctions.udf.CIQ($B485, "IQ_TOTAL_EQUITY", $D485,,,,  "USD")</f>
        <v>88711.119139999995</v>
      </c>
      <c r="S485" s="1">
        <f>_xll.ciqfunctions.udf.CIQ($B485, "IQ_TOTAL_OUTSTANDING_FILING_DATE", $D485,,,,  "USD")</f>
        <v>5131.8010700000004</v>
      </c>
      <c r="T485" s="1">
        <f>_xll.ciqfunctions.udf.CIQ($B485, "IQ_TOTAL_DEBT", $D485,,,,  "USD")</f>
        <v>69348.89761</v>
      </c>
      <c r="U485" s="1">
        <f>_xll.ciqfunctions.udf.CIQ($B485, "IQ_PREF_DIV_OTHER",$D485,,,,  "USD")</f>
        <v>0</v>
      </c>
      <c r="V485" s="1">
        <f>_xll.ciqfunctions.udf.CIQ($B485, "IQ_COGS",$D485,,,,  "USD")</f>
        <v>25373.231650000002</v>
      </c>
      <c r="W485" s="1">
        <f>_xll.ciqfunctions.udf.CIQ($B485, "IQ_AP",$D485,,,,  "USD")</f>
        <v>10180.287270000001</v>
      </c>
      <c r="X485" s="1">
        <f>_xll.ciqfunctions.udf.CIQ($B485, "IQ_AR", $D485,,,,  "USD")</f>
        <v>7384.8181199999999</v>
      </c>
      <c r="Y485" s="1">
        <f>_xll.ciqfunctions.udf.CIQ($B485, "IQ_INVENTORY", $D485,,,,  "USD")</f>
        <v>15799.10081</v>
      </c>
      <c r="Z485">
        <f>_xll.ciqfunctions.udf.CIQ($B485, "IQ_SGA", $D485,,,,  "USD")</f>
        <v>3057.1174599999999</v>
      </c>
      <c r="AA485">
        <f>_xll.ciqfunctions.udf.CIQ($B485, "IQ_TOTAL_REV_1YR_ANN_GROWTH", $D485,,,,  "USD")</f>
        <v>6.9505999999999997</v>
      </c>
      <c r="AB485">
        <f>_xll.ciqfunctions.udf.CIQ($B485, "IQ_DA", $D485,,,,  "USD")</f>
        <v>0</v>
      </c>
      <c r="AC485">
        <f>_xll.ciqfunctions.udf.CIQ($B485, "IQ_NET_INTEREST_EXP",$D485,,,,  "USD")</f>
        <v>36.801879999999997</v>
      </c>
      <c r="AD485">
        <f>_xll.ciqfunctions.udf.CIQ($B485, "IQ_NET_WORKING_CAP",$D485,,,,  "USD")</f>
        <v>10109.38456</v>
      </c>
      <c r="AE485">
        <f>_xll.ciqfunctions.udf.CIQ($B485, "IQ_CAPEX",$D485,,,,  "USD")</f>
        <v>-571.34739999999999</v>
      </c>
      <c r="AF485" s="1" t="str">
        <f>_xll.ciqfunctions.udf.CIQ($B485, "IQ_CEO_NAME", $D485,,,,  "USD")</f>
        <v>Mibe, Toshihiro</v>
      </c>
      <c r="AG485">
        <f>_xll.ciqfunctions.udf.CIQ($B485, "IQ_INC_TAX",$D485,,,,  "USD")</f>
        <v>662.53273999999999</v>
      </c>
      <c r="AH485">
        <f>_xll.ciqfunctions.udf.CIQ($B485, "IQ_EFFECT_TAX_RATE",$D485,,,,  "USD")</f>
        <v>35.764899999999997</v>
      </c>
    </row>
    <row r="486" spans="1:34" x14ac:dyDescent="0.25">
      <c r="A486" t="str">
        <f>_xll.ciqfunctions.udf.CIQ(B486,"IQ_COMPANY_NAME",A$1)</f>
        <v>Honda Motor Co., Ltd.</v>
      </c>
      <c r="B486" t="s">
        <v>30</v>
      </c>
      <c r="C486" s="1" t="str">
        <f>_xll.ciqfunctions.udf.CIQ($B486, "IQ_INDUSTRY",$D486,,,, "USD")</f>
        <v>Automobiles</v>
      </c>
      <c r="D486" s="2" t="str">
        <f t="shared" si="6"/>
        <v>CQ42021</v>
      </c>
      <c r="E486" s="1">
        <f>_xll.ciqfunctions.udf.CIQ($B486, "IQ_TOTAL_REV", $D486,,,, "USD")</f>
        <v>32037.94615</v>
      </c>
      <c r="F486" s="1">
        <f>_xll.ciqfunctions.udf.CIQ($B486, "IQ_NI",$D486,,,,  "USD")</f>
        <v>1675.9019800000001</v>
      </c>
      <c r="G486" s="1">
        <f>_xll.ciqfunctions.udf.CIQ($B486, "IQ_CASH_EQUIV", $D486,,,,  "USD")</f>
        <v>23367.185740000001</v>
      </c>
      <c r="H486" s="1">
        <f>_xll.ciqfunctions.udf.CIQ($B486, "IQ_CASH_ST_INVEST", $D486,,,,  "USD")</f>
        <v>26905.183659999999</v>
      </c>
      <c r="I486" s="1">
        <f>_xll.ciqfunctions.udf.CIQ($B486, "IQ_TOTAL_CA", $D486,,,,  "USD")</f>
        <v>65962.697709999993</v>
      </c>
      <c r="J486" s="1">
        <f>_xll.ciqfunctions.udf.CIQ($B486, "IQ_TOTAL_ASSETS",$D486,,,,  "USD")</f>
        <v>193244.44806</v>
      </c>
      <c r="K486" s="1">
        <f>_xll.ciqfunctions.udf.CIQ($B486, "IQ_TOTAL_CL", $D486,,,,  "USD")</f>
        <v>47926.297700000003</v>
      </c>
      <c r="L486" s="1">
        <f>_xll.ciqfunctions.udf.CIQ($B486, "IQ_TOTAL_LIAB", $D486,,,,  "USD")</f>
        <v>106076.72657</v>
      </c>
      <c r="M486" s="1">
        <f>_xll.ciqfunctions.udf.CIQ($B486, "IQ_PREF_EQUITY",$D486,,,,  "USD")</f>
        <v>0</v>
      </c>
      <c r="N486" s="1">
        <f>_xll.ciqfunctions.udf.CIQ($B486, "IQ_TOTAL_COMMON_EQUITY",$D486,,,,  "USD")</f>
        <v>84862.183770000003</v>
      </c>
      <c r="O486" s="1">
        <f>_xll.ciqfunctions.udf.CIQ($B486, "IQ_APIC", $D486,,,,  "USD")</f>
        <v>1611.57917</v>
      </c>
      <c r="P486" s="1">
        <f>_xll.ciqfunctions.udf.CIQ($B486, "IQ_TOTAL_ASSETS", $D486,,,,  "USD")</f>
        <v>193244.44806</v>
      </c>
      <c r="Q486" s="1">
        <f>_xll.ciqfunctions.udf.CIQ($B486, "IQ_RE", $D486,,,,  "USD")</f>
        <v>80729.160740000007</v>
      </c>
      <c r="R486" s="1">
        <f>_xll.ciqfunctions.udf.CIQ($B486, "IQ_TOTAL_EQUITY", $D486,,,,  "USD")</f>
        <v>87167.7215</v>
      </c>
      <c r="S486" s="1">
        <f>_xll.ciqfunctions.udf.CIQ($B486, "IQ_TOTAL_OUTSTANDING_FILING_DATE", $D486,,,,  "USD")</f>
        <v>5131.6755000000003</v>
      </c>
      <c r="T486" s="1">
        <f>_xll.ciqfunctions.udf.CIQ($B486, "IQ_TOTAL_DEBT", $D486,,,,  "USD")</f>
        <v>68655.310089999999</v>
      </c>
      <c r="U486" s="1">
        <f>_xll.ciqfunctions.udf.CIQ($B486, "IQ_PREF_DIV_OTHER",$D486,,,,  "USD")</f>
        <v>0</v>
      </c>
      <c r="V486" s="1">
        <f>_xll.ciqfunctions.udf.CIQ($B486, "IQ_COGS",$D486,,,,  "USD")</f>
        <v>25404.080620000001</v>
      </c>
      <c r="W486" s="1">
        <f>_xll.ciqfunctions.udf.CIQ($B486, "IQ_AP",$D486,,,,  "USD")</f>
        <v>8980.0153900000005</v>
      </c>
      <c r="X486" s="1">
        <f>_xll.ciqfunctions.udf.CIQ($B486, "IQ_AR", $D486,,,,  "USD")</f>
        <v>6221.1955099999996</v>
      </c>
      <c r="Y486" s="1">
        <f>_xll.ciqfunctions.udf.CIQ($B486, "IQ_INVENTORY", $D486,,,,  "USD")</f>
        <v>15628.41131</v>
      </c>
      <c r="Z486">
        <f>_xll.ciqfunctions.udf.CIQ($B486, "IQ_SGA", $D486,,,,  "USD")</f>
        <v>2863.0339600000002</v>
      </c>
      <c r="AA486">
        <f>_xll.ciqfunctions.udf.CIQ($B486, "IQ_TOTAL_REV_1YR_ANN_GROWTH", $D486,,,,  "USD")</f>
        <v>-2.1949999999999998</v>
      </c>
      <c r="AB486">
        <f>_xll.ciqfunctions.udf.CIQ($B486, "IQ_DA", $D486,,,,  "USD")</f>
        <v>0</v>
      </c>
      <c r="AC486">
        <f>_xll.ciqfunctions.udf.CIQ($B486, "IQ_NET_INTEREST_EXP",$D486,,,,  "USD")</f>
        <v>38.35398</v>
      </c>
      <c r="AD486">
        <f>_xll.ciqfunctions.udf.CIQ($B486, "IQ_NET_WORKING_CAP",$D486,,,,  "USD")</f>
        <v>18395.681919999999</v>
      </c>
      <c r="AE486">
        <f>_xll.ciqfunctions.udf.CIQ($B486, "IQ_CAPEX",$D486,,,,  "USD")</f>
        <v>-503.94310000000002</v>
      </c>
      <c r="AF486" s="1" t="str">
        <f>_xll.ciqfunctions.udf.CIQ($B486, "IQ_CEO_NAME", $D486,,,,  "USD")</f>
        <v>Mibe, Toshihiro</v>
      </c>
      <c r="AG486">
        <f>_xll.ciqfunctions.udf.CIQ($B486, "IQ_INC_TAX",$D486,,,,  "USD")</f>
        <v>670.84717000000001</v>
      </c>
      <c r="AH486">
        <f>_xll.ciqfunctions.udf.CIQ($B486, "IQ_EFFECT_TAX_RATE",$D486,,,,  "USD")</f>
        <v>27.116700000000002</v>
      </c>
    </row>
    <row r="487" spans="1:34" x14ac:dyDescent="0.25">
      <c r="A487" t="str">
        <f>_xll.ciqfunctions.udf.CIQ(B487,"IQ_COMPANY_NAME",A$1)</f>
        <v>Honda Motor Co., Ltd.</v>
      </c>
      <c r="B487" t="s">
        <v>30</v>
      </c>
      <c r="C487" s="1" t="str">
        <f>_xll.ciqfunctions.udf.CIQ($B487, "IQ_INDUSTRY",$D487,,,, "USD")</f>
        <v>Automobiles</v>
      </c>
      <c r="D487" s="2" t="str">
        <f t="shared" si="6"/>
        <v>CQ32021</v>
      </c>
      <c r="E487" s="1">
        <f>_xll.ciqfunctions.udf.CIQ($B487, "IQ_TOTAL_REV", $D487,,,, "USD")</f>
        <v>30520.586930000001</v>
      </c>
      <c r="F487" s="1">
        <f>_xll.ciqfunctions.udf.CIQ($B487, "IQ_NI",$D487,,,,  "USD")</f>
        <v>1494.4639400000001</v>
      </c>
      <c r="G487" s="1">
        <f>_xll.ciqfunctions.udf.CIQ($B487, "IQ_CASH_EQUIV", $D487,,,,  "USD")</f>
        <v>23482.21644</v>
      </c>
      <c r="H487" s="1">
        <f>_xll.ciqfunctions.udf.CIQ($B487, "IQ_CASH_ST_INVEST", $D487,,,,  "USD")</f>
        <v>25196.837619999998</v>
      </c>
      <c r="I487" s="1">
        <f>_xll.ciqfunctions.udf.CIQ($B487, "IQ_TOTAL_CA", $D487,,,,  "USD")</f>
        <v>64172.324919999999</v>
      </c>
      <c r="J487" s="1">
        <f>_xll.ciqfunctions.udf.CIQ($B487, "IQ_TOTAL_ASSETS",$D487,,,,  "USD")</f>
        <v>196375.07414000001</v>
      </c>
      <c r="K487" s="1">
        <f>_xll.ciqfunctions.udf.CIQ($B487, "IQ_TOTAL_CL", $D487,,,,  "USD")</f>
        <v>47409.749900000003</v>
      </c>
      <c r="L487" s="1">
        <f>_xll.ciqfunctions.udf.CIQ($B487, "IQ_TOTAL_LIAB", $D487,,,,  "USD")</f>
        <v>108947.4856</v>
      </c>
      <c r="M487" s="1">
        <f>_xll.ciqfunctions.udf.CIQ($B487, "IQ_PREF_EQUITY",$D487,,,,  "USD")</f>
        <v>0</v>
      </c>
      <c r="N487" s="1">
        <f>_xll.ciqfunctions.udf.CIQ($B487, "IQ_TOTAL_COMMON_EQUITY",$D487,,,,  "USD")</f>
        <v>85221.264630000005</v>
      </c>
      <c r="O487" s="1">
        <f>_xll.ciqfunctions.udf.CIQ($B487, "IQ_APIC", $D487,,,,  "USD")</f>
        <v>1663.0536300000001</v>
      </c>
      <c r="P487" s="1">
        <f>_xll.ciqfunctions.udf.CIQ($B487, "IQ_TOTAL_ASSETS", $D487,,,,  "USD")</f>
        <v>196375.07414000001</v>
      </c>
      <c r="Q487" s="1">
        <f>_xll.ciqfunctions.udf.CIQ($B487, "IQ_RE", $D487,,,,  "USD")</f>
        <v>82453.498080000005</v>
      </c>
      <c r="R487" s="1">
        <f>_xll.ciqfunctions.udf.CIQ($B487, "IQ_TOTAL_EQUITY", $D487,,,,  "USD")</f>
        <v>87427.588529999994</v>
      </c>
      <c r="S487" s="1">
        <f>_xll.ciqfunctions.udf.CIQ($B487, "IQ_TOTAL_OUTSTANDING_FILING_DATE", $D487,,,,  "USD")</f>
        <v>5179.0646399999996</v>
      </c>
      <c r="T487" s="1">
        <f>_xll.ciqfunctions.udf.CIQ($B487, "IQ_TOTAL_DEBT", $D487,,,,  "USD")</f>
        <v>69371.862059999999</v>
      </c>
      <c r="U487" s="1">
        <f>_xll.ciqfunctions.udf.CIQ($B487, "IQ_PREF_DIV_OTHER",$D487,,,,  "USD")</f>
        <v>0</v>
      </c>
      <c r="V487" s="1">
        <f>_xll.ciqfunctions.udf.CIQ($B487, "IQ_COGS",$D487,,,,  "USD")</f>
        <v>24343.570309999999</v>
      </c>
      <c r="W487" s="1">
        <f>_xll.ciqfunctions.udf.CIQ($B487, "IQ_AP",$D487,,,,  "USD")</f>
        <v>7726.8403799999996</v>
      </c>
      <c r="X487" s="1">
        <f>_xll.ciqfunctions.udf.CIQ($B487, "IQ_AR", $D487,,,,  "USD")</f>
        <v>20244.65799</v>
      </c>
      <c r="Y487" s="1">
        <f>_xll.ciqfunctions.udf.CIQ($B487, "IQ_INVENTORY", $D487,,,,  "USD")</f>
        <v>15789.838100000001</v>
      </c>
      <c r="Z487">
        <f>_xll.ciqfunctions.udf.CIQ($B487, "IQ_SGA", $D487,,,,  "USD")</f>
        <v>2766.54729</v>
      </c>
      <c r="AA487">
        <f>_xll.ciqfunctions.udf.CIQ($B487, "IQ_TOTAL_REV_1YR_ANN_GROWTH", $D487,,,,  "USD")</f>
        <v>-6.7648999999999999</v>
      </c>
      <c r="AB487">
        <f>_xll.ciqfunctions.udf.CIQ($B487, "IQ_DA", $D487,,,,  "USD")</f>
        <v>0</v>
      </c>
      <c r="AC487">
        <f>_xll.ciqfunctions.udf.CIQ($B487, "IQ_NET_INTEREST_EXP",$D487,,,,  "USD")</f>
        <v>21.310169999999999</v>
      </c>
      <c r="AD487">
        <f>_xll.ciqfunctions.udf.CIQ($B487, "IQ_NET_WORKING_CAP",$D487,,,,  "USD")</f>
        <v>18957.369739999998</v>
      </c>
      <c r="AE487">
        <f>_xll.ciqfunctions.udf.CIQ($B487, "IQ_CAPEX",$D487,,,,  "USD")</f>
        <v>-541.75517000000002</v>
      </c>
      <c r="AF487" s="1" t="str">
        <f>_xll.ciqfunctions.udf.CIQ($B487, "IQ_CEO_NAME", $D487,,,,  "USD")</f>
        <v>Mibe, Toshihiro</v>
      </c>
      <c r="AG487">
        <f>_xll.ciqfunctions.udf.CIQ($B487, "IQ_INC_TAX",$D487,,,,  "USD")</f>
        <v>700.67146000000002</v>
      </c>
      <c r="AH487">
        <f>_xll.ciqfunctions.udf.CIQ($B487, "IQ_EFFECT_TAX_RATE",$D487,,,,  "USD")</f>
        <v>31.382999999999999</v>
      </c>
    </row>
    <row r="488" spans="1:34" x14ac:dyDescent="0.25">
      <c r="A488" t="str">
        <f>_xll.ciqfunctions.udf.CIQ(B488,"IQ_COMPANY_NAME",A$1)</f>
        <v>Honda Motor Co., Ltd.</v>
      </c>
      <c r="B488" t="s">
        <v>30</v>
      </c>
      <c r="C488" s="1" t="str">
        <f>_xll.ciqfunctions.udf.CIQ($B488, "IQ_INDUSTRY",$D488,,,, "USD")</f>
        <v>Automobiles</v>
      </c>
      <c r="D488" s="2" t="str">
        <f t="shared" si="6"/>
        <v>CQ22021</v>
      </c>
      <c r="E488" s="1">
        <f>_xll.ciqfunctions.udf.CIQ($B488, "IQ_TOTAL_REV", $D488,,,, "USD")</f>
        <v>32294.098460000001</v>
      </c>
      <c r="F488" s="1">
        <f>_xll.ciqfunctions.udf.CIQ($B488, "IQ_NI",$D488,,,,  "USD")</f>
        <v>2005.0460599999999</v>
      </c>
      <c r="G488" s="1">
        <f>_xll.ciqfunctions.udf.CIQ($B488, "IQ_CASH_EQUIV", $D488,,,,  "USD")</f>
        <v>22558.516350000002</v>
      </c>
      <c r="H488" s="1">
        <f>_xll.ciqfunctions.udf.CIQ($B488, "IQ_CASH_ST_INVEST", $D488,,,,  "USD")</f>
        <v>25036.142049999999</v>
      </c>
      <c r="I488" s="1">
        <f>_xll.ciqfunctions.udf.CIQ($B488, "IQ_TOTAL_CA", $D488,,,,  "USD")</f>
        <v>65507.21542</v>
      </c>
      <c r="J488" s="1">
        <f>_xll.ciqfunctions.udf.CIQ($B488, "IQ_TOTAL_ASSETS",$D488,,,,  "USD")</f>
        <v>198086.38993</v>
      </c>
      <c r="K488" s="1">
        <f>_xll.ciqfunctions.udf.CIQ($B488, "IQ_TOTAL_CL", $D488,,,,  "USD")</f>
        <v>51897.444430000003</v>
      </c>
      <c r="L488" s="1">
        <f>_xll.ciqfunctions.udf.CIQ($B488, "IQ_TOTAL_LIAB", $D488,,,,  "USD")</f>
        <v>111543.18551</v>
      </c>
      <c r="M488" s="1">
        <f>_xll.ciqfunctions.udf.CIQ($B488, "IQ_PREF_EQUITY",$D488,,,,  "USD")</f>
        <v>0</v>
      </c>
      <c r="N488" s="1">
        <f>_xll.ciqfunctions.udf.CIQ($B488, "IQ_TOTAL_COMMON_EQUITY",$D488,,,,  "USD")</f>
        <v>84030.760389999996</v>
      </c>
      <c r="O488" s="1">
        <f>_xll.ciqfunctions.udf.CIQ($B488, "IQ_APIC", $D488,,,,  "USD")</f>
        <v>1547.6408799999999</v>
      </c>
      <c r="P488" s="1">
        <f>_xll.ciqfunctions.udf.CIQ($B488, "IQ_TOTAL_ASSETS", $D488,,,,  "USD")</f>
        <v>198086.38993</v>
      </c>
      <c r="Q488" s="1">
        <f>_xll.ciqfunctions.udf.CIQ($B488, "IQ_RE", $D488,,,,  "USD")</f>
        <v>81372.672250000003</v>
      </c>
      <c r="R488" s="1">
        <f>_xll.ciqfunctions.udf.CIQ($B488, "IQ_TOTAL_EQUITY", $D488,,,,  "USD")</f>
        <v>86543.204429999998</v>
      </c>
      <c r="S488" s="1">
        <f>_xll.ciqfunctions.udf.CIQ($B488, "IQ_TOTAL_OUTSTANDING_FILING_DATE", $D488,,,,  "USD")</f>
        <v>5180.3127999999997</v>
      </c>
      <c r="T488" s="1">
        <f>_xll.ciqfunctions.udf.CIQ($B488, "IQ_TOTAL_DEBT", $D488,,,,  "USD")</f>
        <v>72060.271699999998</v>
      </c>
      <c r="U488" s="1">
        <f>_xll.ciqfunctions.udf.CIQ($B488, "IQ_PREF_DIV_OTHER",$D488,,,,  "USD")</f>
        <v>0</v>
      </c>
      <c r="V488" s="1">
        <f>_xll.ciqfunctions.udf.CIQ($B488, "IQ_COGS",$D488,,,,  "USD")</f>
        <v>25648.968219999999</v>
      </c>
      <c r="W488" s="1">
        <f>_xll.ciqfunctions.udf.CIQ($B488, "IQ_AP",$D488,,,,  "USD")</f>
        <v>9203.7013700000007</v>
      </c>
      <c r="X488" s="1">
        <f>_xll.ciqfunctions.udf.CIQ($B488, "IQ_AR", $D488,,,,  "USD")</f>
        <v>6340.3166000000001</v>
      </c>
      <c r="Y488" s="1">
        <f>_xll.ciqfunctions.udf.CIQ($B488, "IQ_INVENTORY", $D488,,,,  "USD")</f>
        <v>15643.91344</v>
      </c>
      <c r="Z488">
        <f>_xll.ciqfunctions.udf.CIQ($B488, "IQ_SGA", $D488,,,,  "USD")</f>
        <v>2856.5995200000002</v>
      </c>
      <c r="AA488">
        <f>_xll.ciqfunctions.udf.CIQ($B488, "IQ_TOTAL_REV_1YR_ANN_GROWTH", $D488,,,,  "USD")</f>
        <v>68.749899999999997</v>
      </c>
      <c r="AB488">
        <f>_xll.ciqfunctions.udf.CIQ($B488, "IQ_DA", $D488,,,,  "USD")</f>
        <v>0</v>
      </c>
      <c r="AC488">
        <f>_xll.ciqfunctions.udf.CIQ($B488, "IQ_NET_INTEREST_EXP",$D488,,,,  "USD")</f>
        <v>20.499929999999999</v>
      </c>
      <c r="AD488">
        <f>_xll.ciqfunctions.udf.CIQ($B488, "IQ_NET_WORKING_CAP",$D488,,,,  "USD")</f>
        <v>18004.063289999998</v>
      </c>
      <c r="AE488">
        <f>_xll.ciqfunctions.udf.CIQ($B488, "IQ_CAPEX",$D488,,,,  "USD")</f>
        <v>-723.66995999999995</v>
      </c>
      <c r="AF488" s="1" t="str">
        <f>_xll.ciqfunctions.udf.CIQ($B488, "IQ_CEO_NAME", $D488,,,,  "USD")</f>
        <v>Mibe, Toshihiro</v>
      </c>
      <c r="AG488">
        <f>_xll.ciqfunctions.udf.CIQ($B488, "IQ_INC_TAX",$D488,,,,  "USD")</f>
        <v>663.56686999999999</v>
      </c>
      <c r="AH488">
        <f>_xll.ciqfunctions.udf.CIQ($B488, "IQ_EFFECT_TAX_RATE",$D488,,,,  "USD")</f>
        <v>23.651</v>
      </c>
    </row>
    <row r="489" spans="1:34" x14ac:dyDescent="0.25">
      <c r="A489" t="str">
        <f>_xll.ciqfunctions.udf.CIQ(B489,"IQ_COMPANY_NAME",A$1)</f>
        <v>Honda Motor Co., Ltd.</v>
      </c>
      <c r="B489" t="s">
        <v>30</v>
      </c>
      <c r="C489" s="1" t="str">
        <f>_xll.ciqfunctions.udf.CIQ($B489, "IQ_INDUSTRY",$D489,,,, "USD")</f>
        <v>Automobiles</v>
      </c>
      <c r="D489" s="2" t="str">
        <f t="shared" si="6"/>
        <v>CQ12021</v>
      </c>
      <c r="E489" s="1">
        <f>_xll.ciqfunctions.udf.CIQ($B489, "IQ_TOTAL_REV", $D489,,,, "USD")</f>
        <v>32765.26887</v>
      </c>
      <c r="F489" s="1">
        <f>_xll.ciqfunctions.udf.CIQ($B489, "IQ_NI",$D489,,,,  "USD")</f>
        <v>1928.7968100000001</v>
      </c>
      <c r="G489" s="1">
        <f>_xll.ciqfunctions.udf.CIQ($B489, "IQ_CASH_EQUIV", $D489,,,,  "USD")</f>
        <v>24937.114969999999</v>
      </c>
      <c r="H489" s="1">
        <f>_xll.ciqfunctions.udf.CIQ($B489, "IQ_CASH_ST_INVEST", $D489,,,,  "USD")</f>
        <v>27607.184300000001</v>
      </c>
      <c r="I489" s="1">
        <f>_xll.ciqfunctions.udf.CIQ($B489, "IQ_TOTAL_CA", $D489,,,,  "USD")</f>
        <v>68527.662460000007</v>
      </c>
      <c r="J489" s="1">
        <f>_xll.ciqfunctions.udf.CIQ($B489, "IQ_TOTAL_ASSETS",$D489,,,,  "USD")</f>
        <v>198202.78508</v>
      </c>
      <c r="K489" s="1">
        <f>_xll.ciqfunctions.udf.CIQ($B489, "IQ_TOTAL_CL", $D489,,,,  "USD")</f>
        <v>51677.293239999999</v>
      </c>
      <c r="L489" s="1">
        <f>_xll.ciqfunctions.udf.CIQ($B489, "IQ_TOTAL_LIAB", $D489,,,,  "USD")</f>
        <v>113456.63976000001</v>
      </c>
      <c r="M489" s="1">
        <f>_xll.ciqfunctions.udf.CIQ($B489, "IQ_PREF_EQUITY",$D489,,,,  "USD")</f>
        <v>0</v>
      </c>
      <c r="N489" s="1">
        <f>_xll.ciqfunctions.udf.CIQ($B489, "IQ_TOTAL_COMMON_EQUITY",$D489,,,,  "USD")</f>
        <v>82119.240940000003</v>
      </c>
      <c r="O489" s="1">
        <f>_xll.ciqfunctions.udf.CIQ($B489, "IQ_APIC", $D489,,,,  "USD")</f>
        <v>1555.6107999999999</v>
      </c>
      <c r="P489" s="1">
        <f>_xll.ciqfunctions.udf.CIQ($B489, "IQ_TOTAL_ASSETS", $D489,,,,  "USD")</f>
        <v>198202.78508</v>
      </c>
      <c r="Q489" s="1">
        <f>_xll.ciqfunctions.udf.CIQ($B489, "IQ_RE", $D489,,,,  "USD")</f>
        <v>80482.336460000006</v>
      </c>
      <c r="R489" s="1">
        <f>_xll.ciqfunctions.udf.CIQ($B489, "IQ_TOTAL_EQUITY", $D489,,,,  "USD")</f>
        <v>84746.145319999996</v>
      </c>
      <c r="S489" s="1">
        <f>_xll.ciqfunctions.udf.CIQ($B489, "IQ_TOTAL_OUTSTANDING_FILING_DATE", $D489,,,,  "USD")</f>
        <v>5179.9657999999999</v>
      </c>
      <c r="T489" s="1">
        <f>_xll.ciqfunctions.udf.CIQ($B489, "IQ_TOTAL_DEBT", $D489,,,,  "USD")</f>
        <v>72680.710829999996</v>
      </c>
      <c r="U489" s="1">
        <f>_xll.ciqfunctions.udf.CIQ($B489, "IQ_PREF_DIV_OTHER",$D489,,,,  "USD")</f>
        <v>0</v>
      </c>
      <c r="V489" s="1">
        <f>_xll.ciqfunctions.udf.CIQ($B489, "IQ_COGS",$D489,,,,  "USD")</f>
        <v>25725.078689999998</v>
      </c>
      <c r="W489" s="1">
        <f>_xll.ciqfunctions.udf.CIQ($B489, "IQ_AP",$D489,,,,  "USD")</f>
        <v>9837.8917700000002</v>
      </c>
      <c r="X489" s="1">
        <f>_xll.ciqfunctions.udf.CIQ($B489, "IQ_AR", $D489,,,,  "USD")</f>
        <v>7249.74</v>
      </c>
      <c r="Y489" s="1">
        <f>_xll.ciqfunctions.udf.CIQ($B489, "IQ_INVENTORY", $D489,,,,  "USD")</f>
        <v>13974.809789999999</v>
      </c>
      <c r="Z489">
        <f>_xll.ciqfunctions.udf.CIQ($B489, "IQ_SGA", $D489,,,,  "USD")</f>
        <v>2961.3016200000002</v>
      </c>
      <c r="AA489">
        <f>_xll.ciqfunctions.udf.CIQ($B489, "IQ_TOTAL_REV_1YR_ANN_GROWTH", $D489,,,,  "USD")</f>
        <v>4.7930000000000001</v>
      </c>
      <c r="AB489">
        <f>_xll.ciqfunctions.udf.CIQ($B489, "IQ_DA", $D489,,,,  "USD")</f>
        <v>0</v>
      </c>
      <c r="AC489">
        <f>_xll.ciqfunctions.udf.CIQ($B489, "IQ_NET_INTEREST_EXP",$D489,,,,  "USD")</f>
        <v>38.797820000000002</v>
      </c>
      <c r="AD489">
        <f>_xll.ciqfunctions.udf.CIQ($B489, "IQ_NET_WORKING_CAP",$D489,,,,  "USD")</f>
        <v>5222.8048699999999</v>
      </c>
      <c r="AE489">
        <f>_xll.ciqfunctions.udf.CIQ($B489, "IQ_CAPEX",$D489,,,,  "USD")</f>
        <v>-825.13404000000003</v>
      </c>
      <c r="AF489" s="1" t="str">
        <f>_xll.ciqfunctions.udf.CIQ($B489, "IQ_CEO_NAME", $D489,,,,  "USD")</f>
        <v>Mibe, Toshihiro</v>
      </c>
      <c r="AG489">
        <f>_xll.ciqfunctions.udf.CIQ($B489, "IQ_INC_TAX",$D489,,,,  "USD")</f>
        <v>287.52519999999998</v>
      </c>
      <c r="AH489">
        <f>_xll.ciqfunctions.udf.CIQ($B489, "IQ_EFFECT_TAX_RATE",$D489,,,,  "USD")</f>
        <v>12.4536</v>
      </c>
    </row>
    <row r="490" spans="1:34" x14ac:dyDescent="0.25">
      <c r="A490" t="str">
        <f>_xll.ciqfunctions.udf.CIQ(B490,"IQ_COMPANY_NAME",A$1)</f>
        <v>Honda Motor Co., Ltd.</v>
      </c>
      <c r="B490" t="s">
        <v>30</v>
      </c>
      <c r="C490" s="1" t="str">
        <f>_xll.ciqfunctions.udf.CIQ($B490, "IQ_INDUSTRY",$D490,,,, "USD")</f>
        <v>Automobiles</v>
      </c>
      <c r="D490" s="2" t="str">
        <f t="shared" si="6"/>
        <v>CQ42020</v>
      </c>
      <c r="E490" s="1">
        <f>_xll.ciqfunctions.udf.CIQ($B490, "IQ_TOTAL_REV", $D490,,,, "USD")</f>
        <v>36543.731509999998</v>
      </c>
      <c r="F490" s="1">
        <f>_xll.ciqfunctions.udf.CIQ($B490, "IQ_NI",$D490,,,,  "USD")</f>
        <v>2752.24541</v>
      </c>
      <c r="G490" s="1">
        <f>_xll.ciqfunctions.udf.CIQ($B490, "IQ_CASH_EQUIV", $D490,,,,  "USD")</f>
        <v>27840.058540000002</v>
      </c>
      <c r="H490" s="1">
        <f>_xll.ciqfunctions.udf.CIQ($B490, "IQ_CASH_ST_INVEST", $D490,,,,  "USD")</f>
        <v>31251.871599999999</v>
      </c>
      <c r="I490" s="1">
        <f>_xll.ciqfunctions.udf.CIQ($B490, "IQ_TOTAL_CA", $D490,,,,  "USD")</f>
        <v>71308.736810000002</v>
      </c>
      <c r="J490" s="1">
        <f>_xll.ciqfunctions.udf.CIQ($B490, "IQ_TOTAL_ASSETS",$D490,,,,  "USD")</f>
        <v>201344.89361999999</v>
      </c>
      <c r="K490" s="1">
        <f>_xll.ciqfunctions.udf.CIQ($B490, "IQ_TOTAL_CL", $D490,,,,  "USD")</f>
        <v>55477.592069999999</v>
      </c>
      <c r="L490" s="1">
        <f>_xll.ciqfunctions.udf.CIQ($B490, "IQ_TOTAL_LIAB", $D490,,,,  "USD")</f>
        <v>118249.25314</v>
      </c>
      <c r="M490" s="1">
        <f>_xll.ciqfunctions.udf.CIQ($B490, "IQ_PREF_EQUITY",$D490,,,,  "USD")</f>
        <v>0</v>
      </c>
      <c r="N490" s="1">
        <f>_xll.ciqfunctions.udf.CIQ($B490, "IQ_TOTAL_COMMON_EQUITY",$D490,,,,  "USD")</f>
        <v>80484.877720000004</v>
      </c>
      <c r="O490" s="1">
        <f>_xll.ciqfunctions.udf.CIQ($B490, "IQ_APIC", $D490,,,,  "USD")</f>
        <v>1666.8054999999999</v>
      </c>
      <c r="P490" s="1">
        <f>_xll.ciqfunctions.udf.CIQ($B490, "IQ_TOTAL_ASSETS", $D490,,,,  "USD")</f>
        <v>201344.89361999999</v>
      </c>
      <c r="Q490" s="1">
        <f>_xll.ciqfunctions.udf.CIQ($B490, "IQ_RE", $D490,,,,  "USD")</f>
        <v>82234.943069999994</v>
      </c>
      <c r="R490" s="1">
        <f>_xll.ciqfunctions.udf.CIQ($B490, "IQ_TOTAL_EQUITY", $D490,,,,  "USD")</f>
        <v>83095.640480000002</v>
      </c>
      <c r="S490" s="1">
        <f>_xll.ciqfunctions.udf.CIQ($B490, "IQ_TOTAL_OUTSTANDING_FILING_DATE", $D490,,,,  "USD")</f>
        <v>5179.9367899999997</v>
      </c>
      <c r="T490" s="1">
        <f>_xll.ciqfunctions.udf.CIQ($B490, "IQ_TOTAL_DEBT", $D490,,,,  "USD")</f>
        <v>77335.168969999999</v>
      </c>
      <c r="U490" s="1">
        <f>_xll.ciqfunctions.udf.CIQ($B490, "IQ_PREF_DIV_OTHER",$D490,,,,  "USD")</f>
        <v>0</v>
      </c>
      <c r="V490" s="1">
        <f>_xll.ciqfunctions.udf.CIQ($B490, "IQ_COGS",$D490,,,,  "USD")</f>
        <v>28495.779549999999</v>
      </c>
      <c r="W490" s="1">
        <f>_xll.ciqfunctions.udf.CIQ($B490, "IQ_AP",$D490,,,,  "USD")</f>
        <v>9293.3228799999997</v>
      </c>
      <c r="X490" s="1">
        <f>_xll.ciqfunctions.udf.CIQ($B490, "IQ_AR", $D490,,,,  "USD")</f>
        <v>6198.7557299999999</v>
      </c>
      <c r="Y490" s="1">
        <f>_xll.ciqfunctions.udf.CIQ($B490, "IQ_INVENTORY", $D490,,,,  "USD")</f>
        <v>14036.247160000001</v>
      </c>
      <c r="Z490">
        <f>_xll.ciqfunctions.udf.CIQ($B490, "IQ_SGA", $D490,,,,  "USD")</f>
        <v>3691.7940600000002</v>
      </c>
      <c r="AA490">
        <f>_xll.ciqfunctions.udf.CIQ($B490, "IQ_TOTAL_REV_1YR_ANN_GROWTH", $D490,,,,  "USD")</f>
        <v>0.63970000000000005</v>
      </c>
      <c r="AB490">
        <f>_xll.ciqfunctions.udf.CIQ($B490, "IQ_DA", $D490,,,,  "USD")</f>
        <v>0</v>
      </c>
      <c r="AC490">
        <f>_xll.ciqfunctions.udf.CIQ($B490, "IQ_NET_INTEREST_EXP",$D490,,,,  "USD")</f>
        <v>25.97692</v>
      </c>
      <c r="AD490">
        <f>_xll.ciqfunctions.udf.CIQ($B490, "IQ_NET_WORKING_CAP",$D490,,,,  "USD")</f>
        <v>17421.501950000002</v>
      </c>
      <c r="AE490">
        <f>_xll.ciqfunctions.udf.CIQ($B490, "IQ_CAPEX",$D490,,,,  "USD")</f>
        <v>-826.31989999999996</v>
      </c>
      <c r="AF490" s="1" t="str">
        <f>_xll.ciqfunctions.udf.CIQ($B490, "IQ_CEO_NAME", $D490,,,,  "USD")</f>
        <v>Mibe, Toshihiro</v>
      </c>
      <c r="AG490">
        <f>_xll.ciqfunctions.udf.CIQ($B490, "IQ_INC_TAX",$D490,,,,  "USD")</f>
        <v>843.87684999999999</v>
      </c>
      <c r="AH490">
        <f>_xll.ciqfunctions.udf.CIQ($B490, "IQ_EFFECT_TAX_RATE",$D490,,,,  "USD")</f>
        <v>22.538499999999999</v>
      </c>
    </row>
    <row r="491" spans="1:34" x14ac:dyDescent="0.25">
      <c r="A491" t="str">
        <f>_xll.ciqfunctions.udf.CIQ(B491,"IQ_COMPANY_NAME",A$1)</f>
        <v>Honda Motor Co., Ltd.</v>
      </c>
      <c r="B491" t="s">
        <v>30</v>
      </c>
      <c r="C491" s="1" t="str">
        <f>_xll.ciqfunctions.udf.CIQ($B491, "IQ_INDUSTRY",$D491,,,, "USD")</f>
        <v>Automobiles</v>
      </c>
      <c r="D491" s="2" t="str">
        <f t="shared" si="6"/>
        <v>CQ32020</v>
      </c>
      <c r="E491" s="1">
        <f>_xll.ciqfunctions.udf.CIQ($B491, "IQ_TOTAL_REV", $D491,,,, "USD")</f>
        <v>34619.319600000003</v>
      </c>
      <c r="F491" s="1">
        <f>_xll.ciqfunctions.udf.CIQ($B491, "IQ_NI",$D491,,,,  "USD")</f>
        <v>2284.2270199999998</v>
      </c>
      <c r="G491" s="1">
        <f>_xll.ciqfunctions.udf.CIQ($B491, "IQ_CASH_EQUIV", $D491,,,,  "USD")</f>
        <v>28114.892100000001</v>
      </c>
      <c r="H491" s="1">
        <f>_xll.ciqfunctions.udf.CIQ($B491, "IQ_CASH_ST_INVEST", $D491,,,,  "USD")</f>
        <v>28919.38047</v>
      </c>
      <c r="I491" s="1">
        <f>_xll.ciqfunctions.udf.CIQ($B491, "IQ_TOTAL_CA", $D491,,,,  "USD")</f>
        <v>68447.889070000005</v>
      </c>
      <c r="J491" s="1">
        <f>_xll.ciqfunctions.udf.CIQ($B491, "IQ_TOTAL_ASSETS",$D491,,,,  "USD")</f>
        <v>194337.57118</v>
      </c>
      <c r="K491" s="1">
        <f>_xll.ciqfunctions.udf.CIQ($B491, "IQ_TOTAL_CL", $D491,,,,  "USD")</f>
        <v>52815.627009999997</v>
      </c>
      <c r="L491" s="1">
        <f>_xll.ciqfunctions.udf.CIQ($B491, "IQ_TOTAL_LIAB", $D491,,,,  "USD")</f>
        <v>115700.88353000001</v>
      </c>
      <c r="M491" s="1">
        <f>_xll.ciqfunctions.udf.CIQ($B491, "IQ_PREF_EQUITY",$D491,,,,  "USD")</f>
        <v>0</v>
      </c>
      <c r="N491" s="1">
        <f>_xll.ciqfunctions.udf.CIQ($B491, "IQ_TOTAL_COMMON_EQUITY",$D491,,,,  "USD")</f>
        <v>76251.978990000003</v>
      </c>
      <c r="O491" s="1">
        <f>_xll.ciqfunctions.udf.CIQ($B491, "IQ_APIC", $D491,,,,  "USD")</f>
        <v>1629.98705</v>
      </c>
      <c r="P491" s="1">
        <f>_xll.ciqfunctions.udf.CIQ($B491, "IQ_TOTAL_ASSETS", $D491,,,,  "USD")</f>
        <v>194337.57118</v>
      </c>
      <c r="Q491" s="1">
        <f>_xll.ciqfunctions.udf.CIQ($B491, "IQ_RE", $D491,,,,  "USD")</f>
        <v>78083.621450000006</v>
      </c>
      <c r="R491" s="1">
        <f>_xll.ciqfunctions.udf.CIQ($B491, "IQ_TOTAL_EQUITY", $D491,,,,  "USD")</f>
        <v>78636.687650000007</v>
      </c>
      <c r="S491" s="1">
        <f>_xll.ciqfunctions.udf.CIQ($B491, "IQ_TOTAL_OUTSTANDING_FILING_DATE", $D491,,,,  "USD")</f>
        <v>5179.9381100000001</v>
      </c>
      <c r="T491" s="1">
        <f>_xll.ciqfunctions.udf.CIQ($B491, "IQ_TOTAL_DEBT", $D491,,,,  "USD")</f>
        <v>75914.145269999994</v>
      </c>
      <c r="U491" s="1">
        <f>_xll.ciqfunctions.udf.CIQ($B491, "IQ_PREF_DIV_OTHER",$D491,,,,  "USD")</f>
        <v>0</v>
      </c>
      <c r="V491" s="1">
        <f>_xll.ciqfunctions.udf.CIQ($B491, "IQ_COGS",$D491,,,,  "USD")</f>
        <v>27346.195220000001</v>
      </c>
      <c r="W491" s="1">
        <f>_xll.ciqfunctions.udf.CIQ($B491, "IQ_AP",$D491,,,,  "USD")</f>
        <v>9307.5030999999999</v>
      </c>
      <c r="X491" s="1">
        <f>_xll.ciqfunctions.udf.CIQ($B491, "IQ_AR", $D491,,,,  "USD")</f>
        <v>6521.3419400000002</v>
      </c>
      <c r="Y491" s="1">
        <f>_xll.ciqfunctions.udf.CIQ($B491, "IQ_INVENTORY", $D491,,,,  "USD")</f>
        <v>14312.224560000001</v>
      </c>
      <c r="Z491">
        <f>_xll.ciqfunctions.udf.CIQ($B491, "IQ_SGA", $D491,,,,  "USD")</f>
        <v>3014.43975</v>
      </c>
      <c r="AA491">
        <f>_xll.ciqfunctions.udf.CIQ($B491, "IQ_TOTAL_REV_1YR_ANN_GROWTH", $D491,,,,  "USD")</f>
        <v>-2.0846</v>
      </c>
      <c r="AB491">
        <f>_xll.ciqfunctions.udf.CIQ($B491, "IQ_DA", $D491,,,,  "USD")</f>
        <v>0</v>
      </c>
      <c r="AC491">
        <f>_xll.ciqfunctions.udf.CIQ($B491, "IQ_NET_INTEREST_EXP",$D491,,,,  "USD")</f>
        <v>-4.1148400000000001</v>
      </c>
      <c r="AD491">
        <f>_xll.ciqfunctions.udf.CIQ($B491, "IQ_NET_WORKING_CAP",$D491,,,,  "USD")</f>
        <v>17041.090899999999</v>
      </c>
      <c r="AE491">
        <f>_xll.ciqfunctions.udf.CIQ($B491, "IQ_CAPEX",$D491,,,,  "USD")</f>
        <v>-547.81362000000001</v>
      </c>
      <c r="AF491" s="1" t="str">
        <f>_xll.ciqfunctions.udf.CIQ($B491, "IQ_CEO_NAME", $D491,,,,  "USD")</f>
        <v>Mibe, Toshihiro</v>
      </c>
      <c r="AG491">
        <f>_xll.ciqfunctions.udf.CIQ($B491, "IQ_INC_TAX",$D491,,,,  "USD")</f>
        <v>883.35289999999998</v>
      </c>
      <c r="AH491">
        <f>_xll.ciqfunctions.udf.CIQ($B491, "IQ_EFFECT_TAX_RATE",$D491,,,,  "USD")</f>
        <v>26.949400000000001</v>
      </c>
    </row>
    <row r="492" spans="1:34" x14ac:dyDescent="0.25">
      <c r="A492" t="str">
        <f>_xll.ciqfunctions.udf.CIQ(B492,"IQ_COMPANY_NAME",A$1)</f>
        <v>Honda Motor Co., Ltd.</v>
      </c>
      <c r="B492" t="s">
        <v>30</v>
      </c>
      <c r="C492" s="1" t="str">
        <f>_xll.ciqfunctions.udf.CIQ($B492, "IQ_INDUSTRY",$D492,,,, "USD")</f>
        <v>Automobiles</v>
      </c>
      <c r="D492" s="2" t="str">
        <f t="shared" si="6"/>
        <v>CQ22020</v>
      </c>
      <c r="E492" s="1">
        <f>_xll.ciqfunctions.udf.CIQ($B492, "IQ_TOTAL_REV", $D492,,,, "USD")</f>
        <v>19700.519179999999</v>
      </c>
      <c r="F492" s="1">
        <f>_xll.ciqfunctions.udf.CIQ($B492, "IQ_NI",$D492,,,,  "USD")</f>
        <v>-750.17394999999999</v>
      </c>
      <c r="G492" s="1">
        <f>_xll.ciqfunctions.udf.CIQ($B492, "IQ_CASH_EQUIV", $D492,,,,  "USD")</f>
        <v>24190.051159999999</v>
      </c>
      <c r="H492" s="1">
        <f>_xll.ciqfunctions.udf.CIQ($B492, "IQ_CASH_ST_INVEST", $D492,,,,  "USD")</f>
        <v>25831.025949999999</v>
      </c>
      <c r="I492" s="1">
        <f>_xll.ciqfunctions.udf.CIQ($B492, "IQ_TOTAL_CA", $D492,,,,  "USD")</f>
        <v>65539.578949999996</v>
      </c>
      <c r="J492" s="1">
        <f>_xll.ciqfunctions.udf.CIQ($B492, "IQ_TOTAL_ASSETS",$D492,,,,  "USD")</f>
        <v>186560.06469999999</v>
      </c>
      <c r="K492" s="1">
        <f>_xll.ciqfunctions.udf.CIQ($B492, "IQ_TOTAL_CL", $D492,,,,  "USD")</f>
        <v>51485.711719999999</v>
      </c>
      <c r="L492" s="1">
        <f>_xll.ciqfunctions.udf.CIQ($B492, "IQ_TOTAL_LIAB", $D492,,,,  "USD")</f>
        <v>111080.64145</v>
      </c>
      <c r="M492" s="1">
        <f>_xll.ciqfunctions.udf.CIQ($B492, "IQ_PREF_EQUITY",$D492,,,,  "USD")</f>
        <v>0</v>
      </c>
      <c r="N492" s="1">
        <f>_xll.ciqfunctions.udf.CIQ($B492, "IQ_TOTAL_COMMON_EQUITY",$D492,,,,  "USD")</f>
        <v>73135.629400000005</v>
      </c>
      <c r="O492" s="1">
        <f>_xll.ciqfunctions.udf.CIQ($B492, "IQ_APIC", $D492,,,,  "USD")</f>
        <v>1593.7497599999999</v>
      </c>
      <c r="P492" s="1">
        <f>_xll.ciqfunctions.udf.CIQ($B492, "IQ_TOTAL_ASSETS", $D492,,,,  "USD")</f>
        <v>186560.06469999999</v>
      </c>
      <c r="Q492" s="1">
        <f>_xll.ciqfunctions.udf.CIQ($B492, "IQ_RE", $D492,,,,  "USD")</f>
        <v>74336.653529999996</v>
      </c>
      <c r="R492" s="1">
        <f>_xll.ciqfunctions.udf.CIQ($B492, "IQ_TOTAL_EQUITY", $D492,,,,  "USD")</f>
        <v>75479.423250000007</v>
      </c>
      <c r="S492" s="1">
        <f>_xll.ciqfunctions.udf.CIQ($B492, "IQ_TOTAL_OUTSTANDING_FILING_DATE", $D492,,,,  "USD")</f>
        <v>5181.8166899999997</v>
      </c>
      <c r="T492" s="1">
        <f>_xll.ciqfunctions.udf.CIQ($B492, "IQ_TOTAL_DEBT", $D492,,,,  "USD")</f>
        <v>70902.992020000005</v>
      </c>
      <c r="U492" s="1">
        <f>_xll.ciqfunctions.udf.CIQ($B492, "IQ_PREF_DIV_OTHER",$D492,,,,  "USD")</f>
        <v>0</v>
      </c>
      <c r="V492" s="1">
        <f>_xll.ciqfunctions.udf.CIQ($B492, "IQ_COGS",$D492,,,,  "USD")</f>
        <v>16412.335999999999</v>
      </c>
      <c r="W492" s="1">
        <f>_xll.ciqfunctions.udf.CIQ($B492, "IQ_AP",$D492,,,,  "USD")</f>
        <v>7251.8114100000003</v>
      </c>
      <c r="X492" s="1">
        <f>_xll.ciqfunctions.udf.CIQ($B492, "IQ_AR", $D492,,,,  "USD")</f>
        <v>21280.317569999999</v>
      </c>
      <c r="Y492" s="1">
        <f>_xll.ciqfunctions.udf.CIQ($B492, "IQ_INVENTORY", $D492,,,,  "USD")</f>
        <v>15321.46651</v>
      </c>
      <c r="Z492">
        <f>_xll.ciqfunctions.udf.CIQ($B492, "IQ_SGA", $D492,,,,  "USD")</f>
        <v>2831.5817699999998</v>
      </c>
      <c r="AA492">
        <f>_xll.ciqfunctions.udf.CIQ($B492, "IQ_TOTAL_REV_1YR_ANN_GROWTH", $D492,,,,  "USD")</f>
        <v>-46.855899999999998</v>
      </c>
      <c r="AB492">
        <f>_xll.ciqfunctions.udf.CIQ($B492, "IQ_DA", $D492,,,,  "USD")</f>
        <v>0</v>
      </c>
      <c r="AC492">
        <f>_xll.ciqfunctions.udf.CIQ($B492, "IQ_NET_INTEREST_EXP",$D492,,,,  "USD")</f>
        <v>25.620809999999999</v>
      </c>
      <c r="AD492">
        <f>_xll.ciqfunctions.udf.CIQ($B492, "IQ_NET_WORKING_CAP",$D492,,,,  "USD")</f>
        <v>19156.591810000002</v>
      </c>
      <c r="AE492">
        <f>_xll.ciqfunctions.udf.CIQ($B492, "IQ_CAPEX",$D492,,,,  "USD")</f>
        <v>-780.03398000000004</v>
      </c>
      <c r="AF492" s="1" t="str">
        <f>_xll.ciqfunctions.udf.CIQ($B492, "IQ_CEO_NAME", $D492,,,,  "USD")</f>
        <v>Mibe, Toshihiro</v>
      </c>
      <c r="AG492">
        <f>_xll.ciqfunctions.udf.CIQ($B492, "IQ_INC_TAX",$D492,,,,  "USD")</f>
        <v>60.721870000000003</v>
      </c>
      <c r="AH492" t="str">
        <f>_xll.ciqfunctions.udf.CIQ($B492, "IQ_EFFECT_TAX_RATE",$D492,,,,  "USD")</f>
        <v>NM</v>
      </c>
    </row>
    <row r="493" spans="1:34" x14ac:dyDescent="0.25">
      <c r="A493" t="str">
        <f>_xll.ciqfunctions.udf.CIQ(B493,"IQ_COMPANY_NAME",A$1)</f>
        <v>Honda Motor Co., Ltd.</v>
      </c>
      <c r="B493" t="s">
        <v>30</v>
      </c>
      <c r="C493" s="1" t="str">
        <f>_xll.ciqfunctions.udf.CIQ($B493, "IQ_INDUSTRY",$D493,,,, "USD")</f>
        <v>Automobiles</v>
      </c>
      <c r="D493" s="2" t="str">
        <f t="shared" si="6"/>
        <v>CQ12020</v>
      </c>
      <c r="E493" s="1">
        <f>_xll.ciqfunctions.udf.CIQ($B493, "IQ_TOTAL_REV", $D493,,,, "USD")</f>
        <v>32137.508269999998</v>
      </c>
      <c r="F493" s="1">
        <f>_xll.ciqfunctions.udf.CIQ($B493, "IQ_NI",$D493,,,,  "USD")</f>
        <v>-274.54881</v>
      </c>
      <c r="G493" s="1">
        <f>_xll.ciqfunctions.udf.CIQ($B493, "IQ_CASH_EQUIV", $D493,,,,  "USD")</f>
        <v>24835.53398</v>
      </c>
      <c r="H493" s="1">
        <f>_xll.ciqfunctions.udf.CIQ($B493, "IQ_CASH_ST_INVEST", $D493,,,,  "USD")</f>
        <v>26601.79306</v>
      </c>
      <c r="I493" s="1">
        <f>_xll.ciqfunctions.udf.CIQ($B493, "IQ_TOTAL_CA", $D493,,,,  "USD")</f>
        <v>67851.994839999999</v>
      </c>
      <c r="J493" s="1">
        <f>_xll.ciqfunctions.udf.CIQ($B493, "IQ_TOTAL_ASSETS",$D493,,,,  "USD")</f>
        <v>190158.78867000001</v>
      </c>
      <c r="K493" s="1">
        <f>_xll.ciqfunctions.udf.CIQ($B493, "IQ_TOTAL_CL", $D493,,,,  "USD")</f>
        <v>53810.229149999999</v>
      </c>
      <c r="L493" s="1">
        <f>_xll.ciqfunctions.udf.CIQ($B493, "IQ_TOTAL_LIAB", $D493,,,,  "USD")</f>
        <v>113152.56763000001</v>
      </c>
      <c r="M493" s="1">
        <f>_xll.ciqfunctions.udf.CIQ($B493, "IQ_PREF_EQUITY",$D493,,,,  "USD")</f>
        <v>0</v>
      </c>
      <c r="N493" s="1">
        <f>_xll.ciqfunctions.udf.CIQ($B493, "IQ_TOTAL_COMMON_EQUITY",$D493,,,,  "USD")</f>
        <v>74461.993119999999</v>
      </c>
      <c r="O493" s="1">
        <f>_xll.ciqfunctions.udf.CIQ($B493, "IQ_APIC", $D493,,,,  "USD")</f>
        <v>1596.83843</v>
      </c>
      <c r="P493" s="1">
        <f>_xll.ciqfunctions.udf.CIQ($B493, "IQ_TOTAL_ASSETS", $D493,,,,  "USD")</f>
        <v>190158.78867000001</v>
      </c>
      <c r="Q493" s="1">
        <f>_xll.ciqfunctions.udf.CIQ($B493, "IQ_RE", $D493,,,,  "USD")</f>
        <v>75676.552379999994</v>
      </c>
      <c r="R493" s="1">
        <f>_xll.ciqfunctions.udf.CIQ($B493, "IQ_TOTAL_EQUITY", $D493,,,,  "USD")</f>
        <v>77006.221040000004</v>
      </c>
      <c r="S493" s="1">
        <f>_xll.ciqfunctions.udf.CIQ($B493, "IQ_TOTAL_OUTSTANDING_FILING_DATE", $D493,,,,  "USD")</f>
        <v>5179.8293599999997</v>
      </c>
      <c r="T493" s="1">
        <f>_xll.ciqfunctions.udf.CIQ($B493, "IQ_TOTAL_DEBT", $D493,,,,  "USD")</f>
        <v>72486.815979999999</v>
      </c>
      <c r="U493" s="1">
        <f>_xll.ciqfunctions.udf.CIQ($B493, "IQ_PREF_DIV_OTHER",$D493,,,,  "USD")</f>
        <v>0</v>
      </c>
      <c r="V493" s="1">
        <f>_xll.ciqfunctions.udf.CIQ($B493, "IQ_COGS",$D493,,,,  "USD")</f>
        <v>25664.329030000001</v>
      </c>
      <c r="W493" s="1">
        <f>_xll.ciqfunctions.udf.CIQ($B493, "IQ_AP",$D493,,,,  "USD")</f>
        <v>8907.5393199999999</v>
      </c>
      <c r="X493" s="1">
        <f>_xll.ciqfunctions.udf.CIQ($B493, "IQ_AR", $D493,,,,  "USD")</f>
        <v>5891.2383600000003</v>
      </c>
      <c r="Y493" s="1">
        <f>_xll.ciqfunctions.udf.CIQ($B493, "IQ_INVENTORY", $D493,,,,  "USD")</f>
        <v>14503.15119</v>
      </c>
      <c r="Z493">
        <f>_xll.ciqfunctions.udf.CIQ($B493, "IQ_SGA", $D493,,,,  "USD")</f>
        <v>4442.2875299999996</v>
      </c>
      <c r="AA493">
        <f>_xll.ciqfunctions.udf.CIQ($B493, "IQ_TOTAL_REV_1YR_ANN_GROWTH", $D493,,,,  "USD")</f>
        <v>-14.597200000000001</v>
      </c>
      <c r="AB493">
        <f>_xll.ciqfunctions.udf.CIQ($B493, "IQ_DA", $D493,,,,  "USD")</f>
        <v>0</v>
      </c>
      <c r="AC493">
        <f>_xll.ciqfunctions.udf.CIQ($B493, "IQ_NET_INTEREST_EXP",$D493,,,,  "USD")</f>
        <v>60.194049999999997</v>
      </c>
      <c r="AD493">
        <f>_xll.ciqfunctions.udf.CIQ($B493, "IQ_NET_WORKING_CAP",$D493,,,,  "USD")</f>
        <v>4905.03917</v>
      </c>
      <c r="AE493">
        <f>_xll.ciqfunctions.udf.CIQ($B493, "IQ_CAPEX",$D493,,,,  "USD")</f>
        <v>-1107.7861499999999</v>
      </c>
      <c r="AF493" s="1" t="str">
        <f>_xll.ciqfunctions.udf.CIQ($B493, "IQ_CEO_NAME", $D493,,,,  "USD")</f>
        <v>Mibe, Toshihiro</v>
      </c>
      <c r="AG493">
        <f>_xll.ciqfunctions.udf.CIQ($B493, "IQ_INC_TAX",$D493,,,,  "USD")</f>
        <v>234.87483</v>
      </c>
      <c r="AH493">
        <f>_xll.ciqfunctions.udf.CIQ($B493, "IQ_EFFECT_TAX_RATE",$D493,,,,  "USD")</f>
        <v>673.94659999999999</v>
      </c>
    </row>
    <row r="494" spans="1:34" x14ac:dyDescent="0.25">
      <c r="A494" t="str">
        <f>_xll.ciqfunctions.udf.CIQ(B494,"IQ_COMPANY_NAME",A$1)</f>
        <v>Honda Motor Co., Ltd.</v>
      </c>
      <c r="B494" t="s">
        <v>30</v>
      </c>
      <c r="C494" s="1" t="str">
        <f>_xll.ciqfunctions.udf.CIQ($B494, "IQ_INDUSTRY",$D494,,,, "USD")</f>
        <v>Automobiles</v>
      </c>
      <c r="D494" s="2" t="str">
        <f t="shared" si="6"/>
        <v>CQ42019</v>
      </c>
      <c r="E494" s="1">
        <f>_xll.ciqfunctions.udf.CIQ($B494, "IQ_TOTAL_REV", $D494,,,, "USD")</f>
        <v>34483.773050000003</v>
      </c>
      <c r="F494" s="1">
        <f>_xll.ciqfunctions.udf.CIQ($B494, "IQ_NI",$D494,,,,  "USD")</f>
        <v>1071.35825</v>
      </c>
      <c r="G494" s="1">
        <f>_xll.ciqfunctions.udf.CIQ($B494, "IQ_CASH_EQUIV", $D494,,,,  "USD")</f>
        <v>22468.636439999998</v>
      </c>
      <c r="H494" s="1">
        <f>_xll.ciqfunctions.udf.CIQ($B494, "IQ_CASH_ST_INVEST", $D494,,,,  "USD")</f>
        <v>24804.12601</v>
      </c>
      <c r="I494" s="1">
        <f>_xll.ciqfunctions.udf.CIQ($B494, "IQ_TOTAL_CA", $D494,,,,  "USD")</f>
        <v>65793.673060000001</v>
      </c>
      <c r="J494" s="1">
        <f>_xll.ciqfunctions.udf.CIQ($B494, "IQ_TOTAL_ASSETS",$D494,,,,  "USD")</f>
        <v>188528.44687000001</v>
      </c>
      <c r="K494" s="1">
        <f>_xll.ciqfunctions.udf.CIQ($B494, "IQ_TOTAL_CL", $D494,,,,  "USD")</f>
        <v>50726.335890000002</v>
      </c>
      <c r="L494" s="1">
        <f>_xll.ciqfunctions.udf.CIQ($B494, "IQ_TOTAL_LIAB", $D494,,,,  "USD")</f>
        <v>108067.48449</v>
      </c>
      <c r="M494" s="1">
        <f>_xll.ciqfunctions.udf.CIQ($B494, "IQ_PREF_EQUITY",$D494,,,,  "USD")</f>
        <v>0</v>
      </c>
      <c r="N494" s="1">
        <f>_xll.ciqfunctions.udf.CIQ($B494, "IQ_TOTAL_COMMON_EQUITY",$D494,,,,  "USD")</f>
        <v>77856.703890000004</v>
      </c>
      <c r="O494" s="1">
        <f>_xll.ciqfunctions.udf.CIQ($B494, "IQ_APIC", $D494,,,,  "USD")</f>
        <v>1580.7392600000001</v>
      </c>
      <c r="P494" s="1">
        <f>_xll.ciqfunctions.udf.CIQ($B494, "IQ_TOTAL_ASSETS", $D494,,,,  "USD")</f>
        <v>188528.44687000001</v>
      </c>
      <c r="Q494" s="1">
        <f>_xll.ciqfunctions.udf.CIQ($B494, "IQ_RE", $D494,,,,  "USD")</f>
        <v>76490.858309999996</v>
      </c>
      <c r="R494" s="1">
        <f>_xll.ciqfunctions.udf.CIQ($B494, "IQ_TOTAL_EQUITY", $D494,,,,  "USD")</f>
        <v>80460.962379999997</v>
      </c>
      <c r="S494" s="1">
        <f>_xll.ciqfunctions.udf.CIQ($B494, "IQ_TOTAL_OUTSTANDING_FILING_DATE", $D494,,,,  "USD")</f>
        <v>5262.6837100000002</v>
      </c>
      <c r="T494" s="1">
        <f>_xll.ciqfunctions.udf.CIQ($B494, "IQ_TOTAL_DEBT", $D494,,,,  "USD")</f>
        <v>70311.307889999996</v>
      </c>
      <c r="U494" s="1">
        <f>_xll.ciqfunctions.udf.CIQ($B494, "IQ_PREF_DIV_OTHER",$D494,,,,  "USD")</f>
        <v>0</v>
      </c>
      <c r="V494" s="1">
        <f>_xll.ciqfunctions.udf.CIQ($B494, "IQ_COGS",$D494,,,,  "USD")</f>
        <v>27296.962589999999</v>
      </c>
      <c r="W494" s="1">
        <f>_xll.ciqfunctions.udf.CIQ($B494, "IQ_AP",$D494,,,,  "USD")</f>
        <v>8272.652</v>
      </c>
      <c r="X494" s="1">
        <f>_xll.ciqfunctions.udf.CIQ($B494, "IQ_AR", $D494,,,,  "USD")</f>
        <v>5847.3550100000002</v>
      </c>
      <c r="Y494" s="1">
        <f>_xll.ciqfunctions.udf.CIQ($B494, "IQ_INVENTORY", $D494,,,,  "USD")</f>
        <v>14413.53738</v>
      </c>
      <c r="Z494">
        <f>_xll.ciqfunctions.udf.CIQ($B494, "IQ_SGA", $D494,,,,  "USD")</f>
        <v>3493.3610600000002</v>
      </c>
      <c r="AA494">
        <f>_xll.ciqfunctions.udf.CIQ($B494, "IQ_TOTAL_REV_1YR_ANN_GROWTH", $D494,,,,  "USD")</f>
        <v>-5.6890999999999998</v>
      </c>
      <c r="AB494">
        <f>_xll.ciqfunctions.udf.CIQ($B494, "IQ_DA", $D494,,,,  "USD")</f>
        <v>0</v>
      </c>
      <c r="AC494">
        <f>_xll.ciqfunctions.udf.CIQ($B494, "IQ_NET_INTEREST_EXP",$D494,,,,  "USD")</f>
        <v>43.937539999999998</v>
      </c>
      <c r="AD494">
        <f>_xll.ciqfunctions.udf.CIQ($B494, "IQ_NET_WORKING_CAP",$D494,,,,  "USD")</f>
        <v>19337.50474</v>
      </c>
      <c r="AE494">
        <f>_xll.ciqfunctions.udf.CIQ($B494, "IQ_CAPEX",$D494,,,,  "USD")</f>
        <v>-898.45137999999997</v>
      </c>
      <c r="AF494" s="1" t="str">
        <f>_xll.ciqfunctions.udf.CIQ($B494, "IQ_CEO_NAME", $D494,,,,  "USD")</f>
        <v>Mibe, Toshihiro</v>
      </c>
      <c r="AG494">
        <f>_xll.ciqfunctions.udf.CIQ($B494, "IQ_INC_TAX",$D494,,,,  "USD")</f>
        <v>690.51409000000001</v>
      </c>
      <c r="AH494">
        <f>_xll.ciqfunctions.udf.CIQ($B494, "IQ_EFFECT_TAX_RATE",$D494,,,,  "USD")</f>
        <v>36.299399999999999</v>
      </c>
    </row>
    <row r="495" spans="1:34" x14ac:dyDescent="0.25">
      <c r="A495" t="str">
        <f>_xll.ciqfunctions.udf.CIQ(B495,"IQ_COMPANY_NAME",A$1)</f>
        <v>Honda Motor Co., Ltd.</v>
      </c>
      <c r="B495" t="s">
        <v>30</v>
      </c>
      <c r="C495" s="1" t="str">
        <f>_xll.ciqfunctions.udf.CIQ($B495, "IQ_INDUSTRY",$D495,,,, "USD")</f>
        <v>Automobiles</v>
      </c>
      <c r="D495" s="2" t="str">
        <f t="shared" si="6"/>
        <v>CQ32019</v>
      </c>
      <c r="E495" s="1">
        <f>_xll.ciqfunctions.udf.CIQ($B495, "IQ_TOTAL_REV", $D495,,,, "USD")</f>
        <v>34499.02448</v>
      </c>
      <c r="F495" s="1">
        <f>_xll.ciqfunctions.udf.CIQ($B495, "IQ_NI",$D495,,,,  "USD")</f>
        <v>1818.3786399999999</v>
      </c>
      <c r="G495" s="1">
        <f>_xll.ciqfunctions.udf.CIQ($B495, "IQ_CASH_EQUIV", $D495,,,,  "USD")</f>
        <v>21601.46386</v>
      </c>
      <c r="H495" s="1">
        <f>_xll.ciqfunctions.udf.CIQ($B495, "IQ_CASH_ST_INVEST", $D495,,,,  "USD")</f>
        <v>23296.347000000002</v>
      </c>
      <c r="I495" s="1">
        <f>_xll.ciqfunctions.udf.CIQ($B495, "IQ_TOTAL_CA", $D495,,,,  "USD")</f>
        <v>64803.716240000002</v>
      </c>
      <c r="J495" s="1">
        <f>_xll.ciqfunctions.udf.CIQ($B495, "IQ_TOTAL_ASSETS",$D495,,,,  "USD")</f>
        <v>187995.42329000001</v>
      </c>
      <c r="K495" s="1">
        <f>_xll.ciqfunctions.udf.CIQ($B495, "IQ_TOTAL_CL", $D495,,,,  "USD")</f>
        <v>52106.788419999997</v>
      </c>
      <c r="L495" s="1">
        <f>_xll.ciqfunctions.udf.CIQ($B495, "IQ_TOTAL_LIAB", $D495,,,,  "USD")</f>
        <v>108339.96805</v>
      </c>
      <c r="M495" s="1">
        <f>_xll.ciqfunctions.udf.CIQ($B495, "IQ_PREF_EQUITY",$D495,,,,  "USD")</f>
        <v>0</v>
      </c>
      <c r="N495" s="1">
        <f>_xll.ciqfunctions.udf.CIQ($B495, "IQ_TOTAL_COMMON_EQUITY",$D495,,,,  "USD")</f>
        <v>77165.247690000004</v>
      </c>
      <c r="O495" s="1">
        <f>_xll.ciqfunctions.udf.CIQ($B495, "IQ_APIC", $D495,,,,  "USD")</f>
        <v>1588.1139599999999</v>
      </c>
      <c r="P495" s="1">
        <f>_xll.ciqfunctions.udf.CIQ($B495, "IQ_TOTAL_ASSETS", $D495,,,,  "USD")</f>
        <v>187995.42329000001</v>
      </c>
      <c r="Q495" s="1">
        <f>_xll.ciqfunctions.udf.CIQ($B495, "IQ_RE", $D495,,,,  "USD")</f>
        <v>76254.43939</v>
      </c>
      <c r="R495" s="1">
        <f>_xll.ciqfunctions.udf.CIQ($B495, "IQ_TOTAL_EQUITY", $D495,,,,  "USD")</f>
        <v>79655.455239999996</v>
      </c>
      <c r="S495" s="1">
        <f>_xll.ciqfunctions.udf.CIQ($B495, "IQ_TOTAL_OUTSTANDING_FILING_DATE", $D495,,,,  "USD")</f>
        <v>5278.7500799999998</v>
      </c>
      <c r="T495" s="1">
        <f>_xll.ciqfunctions.udf.CIQ($B495, "IQ_TOTAL_DEBT", $D495,,,,  "USD")</f>
        <v>69124.199590000004</v>
      </c>
      <c r="U495" s="1">
        <f>_xll.ciqfunctions.udf.CIQ($B495, "IQ_PREF_DIV_OTHER",$D495,,,,  "USD")</f>
        <v>0</v>
      </c>
      <c r="V495" s="1">
        <f>_xll.ciqfunctions.udf.CIQ($B495, "IQ_COGS",$D495,,,,  "USD")</f>
        <v>27356.915270000001</v>
      </c>
      <c r="W495" s="1">
        <f>_xll.ciqfunctions.udf.CIQ($B495, "IQ_AP",$D495,,,,  "USD")</f>
        <v>9413.0888599999998</v>
      </c>
      <c r="X495" s="1">
        <f>_xll.ciqfunctions.udf.CIQ($B495, "IQ_AR", $D495,,,,  "USD")</f>
        <v>6397.3153700000003</v>
      </c>
      <c r="Y495" s="1">
        <f>_xll.ciqfunctions.udf.CIQ($B495, "IQ_INVENTORY", $D495,,,,  "USD")</f>
        <v>15072.15105</v>
      </c>
      <c r="Z495">
        <f>_xll.ciqfunctions.udf.CIQ($B495, "IQ_SGA", $D495,,,,  "USD")</f>
        <v>3483.0563099999999</v>
      </c>
      <c r="AA495">
        <f>_xll.ciqfunctions.udf.CIQ($B495, "IQ_TOTAL_REV_1YR_ANN_GROWTH", $D495,,,,  "USD")</f>
        <v>-2.9312999999999998</v>
      </c>
      <c r="AB495">
        <f>_xll.ciqfunctions.udf.CIQ($B495, "IQ_DA", $D495,,,,  "USD")</f>
        <v>0</v>
      </c>
      <c r="AC495">
        <f>_xll.ciqfunctions.udf.CIQ($B495, "IQ_NET_INTEREST_EXP",$D495,,,,  "USD")</f>
        <v>74.611680000000007</v>
      </c>
      <c r="AD495">
        <f>_xll.ciqfunctions.udf.CIQ($B495, "IQ_NET_WORKING_CAP",$D495,,,,  "USD")</f>
        <v>18098.452519999999</v>
      </c>
      <c r="AE495">
        <f>_xll.ciqfunctions.udf.CIQ($B495, "IQ_CAPEX",$D495,,,,  "USD")</f>
        <v>-517.50807999999995</v>
      </c>
      <c r="AF495" s="1" t="str">
        <f>_xll.ciqfunctions.udf.CIQ($B495, "IQ_CEO_NAME", $D495,,,,  "USD")</f>
        <v>Mibe, Toshihiro</v>
      </c>
      <c r="AG495">
        <f>_xll.ciqfunctions.udf.CIQ($B495, "IQ_INC_TAX",$D495,,,,  "USD")</f>
        <v>735.02448000000004</v>
      </c>
      <c r="AH495">
        <f>_xll.ciqfunctions.udf.CIQ($B495, "IQ_EFFECT_TAX_RATE",$D495,,,,  "USD")</f>
        <v>27.432400000000001</v>
      </c>
    </row>
    <row r="496" spans="1:34" x14ac:dyDescent="0.25">
      <c r="A496" t="str">
        <f>_xll.ciqfunctions.udf.CIQ(B496,"IQ_COMPANY_NAME",A$1)</f>
        <v>Honda Motor Co., Ltd.</v>
      </c>
      <c r="B496" t="s">
        <v>30</v>
      </c>
      <c r="C496" s="1" t="str">
        <f>_xll.ciqfunctions.udf.CIQ($B496, "IQ_INDUSTRY",$D496,,,, "USD")</f>
        <v>Automobiles</v>
      </c>
      <c r="D496" s="2" t="str">
        <f t="shared" si="6"/>
        <v>CQ22019</v>
      </c>
      <c r="E496" s="1">
        <f>_xll.ciqfunctions.udf.CIQ($B496, "IQ_TOTAL_REV", $D496,,,, "USD")</f>
        <v>37076.152349999997</v>
      </c>
      <c r="F496" s="1">
        <f>_xll.ciqfunctions.udf.CIQ($B496, "IQ_NI",$D496,,,,  "USD")</f>
        <v>1598.5712599999999</v>
      </c>
      <c r="G496" s="1">
        <f>_xll.ciqfunctions.udf.CIQ($B496, "IQ_CASH_EQUIV", $D496,,,,  "USD")</f>
        <v>22184.794249999999</v>
      </c>
      <c r="H496" s="1">
        <f>_xll.ciqfunctions.udf.CIQ($B496, "IQ_CASH_ST_INVEST", $D496,,,,  "USD")</f>
        <v>23594.034899999999</v>
      </c>
      <c r="I496" s="1">
        <f>_xll.ciqfunctions.udf.CIQ($B496, "IQ_TOTAL_CA", $D496,,,,  "USD")</f>
        <v>66024.104879999999</v>
      </c>
      <c r="J496" s="1">
        <f>_xll.ciqfunctions.udf.CIQ($B496, "IQ_TOTAL_ASSETS",$D496,,,,  "USD")</f>
        <v>188400.07803999999</v>
      </c>
      <c r="K496" s="1">
        <f>_xll.ciqfunctions.udf.CIQ($B496, "IQ_TOTAL_CL", $D496,,,,  "USD")</f>
        <v>52221.831550000003</v>
      </c>
      <c r="L496" s="1">
        <f>_xll.ciqfunctions.udf.CIQ($B496, "IQ_TOTAL_LIAB", $D496,,,,  "USD")</f>
        <v>109431.21249999999</v>
      </c>
      <c r="M496" s="1">
        <f>_xll.ciqfunctions.udf.CIQ($B496, "IQ_PREF_EQUITY",$D496,,,,  "USD")</f>
        <v>0</v>
      </c>
      <c r="N496" s="1">
        <f>_xll.ciqfunctions.udf.CIQ($B496, "IQ_TOTAL_COMMON_EQUITY",$D496,,,,  "USD")</f>
        <v>76513.802169999995</v>
      </c>
      <c r="O496" s="1">
        <f>_xll.ciqfunctions.udf.CIQ($B496, "IQ_APIC", $D496,,,,  "USD")</f>
        <v>1591.48308</v>
      </c>
      <c r="P496" s="1">
        <f>_xll.ciqfunctions.udf.CIQ($B496, "IQ_TOTAL_ASSETS", $D496,,,,  "USD")</f>
        <v>188400.07803999999</v>
      </c>
      <c r="Q496" s="1">
        <f>_xll.ciqfunctions.udf.CIQ($B496, "IQ_RE", $D496,,,,  "USD")</f>
        <v>75120.157389999993</v>
      </c>
      <c r="R496" s="1">
        <f>_xll.ciqfunctions.udf.CIQ($B496, "IQ_TOTAL_EQUITY", $D496,,,,  "USD")</f>
        <v>78968.865539999999</v>
      </c>
      <c r="S496" s="1">
        <f>_xll.ciqfunctions.udf.CIQ($B496, "IQ_TOTAL_OUTSTANDING_FILING_DATE", $D496,,,,  "USD")</f>
        <v>5280.82269</v>
      </c>
      <c r="T496" s="1">
        <f>_xll.ciqfunctions.udf.CIQ($B496, "IQ_TOTAL_DEBT", $D496,,,,  "USD")</f>
        <v>66551.590160000007</v>
      </c>
      <c r="U496" s="1">
        <f>_xll.ciqfunctions.udf.CIQ($B496, "IQ_PREF_DIV_OTHER",$D496,,,,  "USD")</f>
        <v>0</v>
      </c>
      <c r="V496" s="1">
        <f>_xll.ciqfunctions.udf.CIQ($B496, "IQ_COGS",$D496,,,,  "USD")</f>
        <v>29377.77116</v>
      </c>
      <c r="W496" s="1">
        <f>_xll.ciqfunctions.udf.CIQ($B496, "IQ_AP",$D496,,,,  "USD")</f>
        <v>9785.7032199999994</v>
      </c>
      <c r="X496" s="1">
        <f>_xll.ciqfunctions.udf.CIQ($B496, "IQ_AR", $D496,,,,  "USD")</f>
        <v>24717.985379999998</v>
      </c>
      <c r="Y496" s="1">
        <f>_xll.ciqfunctions.udf.CIQ($B496, "IQ_INVENTORY", $D496,,,,  "USD")</f>
        <v>14464.31351</v>
      </c>
      <c r="Z496">
        <f>_xll.ciqfunctions.udf.CIQ($B496, "IQ_SGA", $D496,,,,  "USD")</f>
        <v>3780.2013999999999</v>
      </c>
      <c r="AA496">
        <f>_xll.ciqfunctions.udf.CIQ($B496, "IQ_TOTAL_REV_1YR_ANN_GROWTH", $D496,,,,  "USD")</f>
        <v>-0.69289999999999996</v>
      </c>
      <c r="AB496">
        <f>_xll.ciqfunctions.udf.CIQ($B496, "IQ_DA", $D496,,,,  "USD")</f>
        <v>0</v>
      </c>
      <c r="AC496">
        <f>_xll.ciqfunctions.udf.CIQ($B496, "IQ_NET_INTEREST_EXP",$D496,,,,  "USD")</f>
        <v>98.34393</v>
      </c>
      <c r="AD496">
        <f>_xll.ciqfunctions.udf.CIQ($B496, "IQ_NET_WORKING_CAP",$D496,,,,  "USD")</f>
        <v>18054.636910000001</v>
      </c>
      <c r="AE496">
        <f>_xll.ciqfunctions.udf.CIQ($B496, "IQ_CAPEX",$D496,,,,  "USD")</f>
        <v>-903.78997000000004</v>
      </c>
      <c r="AF496" s="1" t="str">
        <f>_xll.ciqfunctions.udf.CIQ($B496, "IQ_CEO_NAME", $D496,,,,  "USD")</f>
        <v>Mibe, Toshihiro</v>
      </c>
      <c r="AG496">
        <f>_xll.ciqfunctions.udf.CIQ($B496, "IQ_INC_TAX",$D496,,,,  "USD")</f>
        <v>929.80471999999997</v>
      </c>
      <c r="AH496">
        <f>_xll.ciqfunctions.udf.CIQ($B496, "IQ_EFFECT_TAX_RATE",$D496,,,,  "USD")</f>
        <v>34.580800000000004</v>
      </c>
    </row>
    <row r="497" spans="1:34" x14ac:dyDescent="0.25">
      <c r="A497" t="str">
        <f>_xll.ciqfunctions.udf.CIQ(B497,"IQ_COMPANY_NAME",A$1)</f>
        <v>Honda Motor Co., Ltd.</v>
      </c>
      <c r="B497" t="s">
        <v>30</v>
      </c>
      <c r="C497" s="1" t="str">
        <f>_xll.ciqfunctions.udf.CIQ($B497, "IQ_INDUSTRY",$D497,,,, "USD")</f>
        <v>Automobiles</v>
      </c>
      <c r="D497" s="2" t="str">
        <f t="shared" si="6"/>
        <v>CQ12019</v>
      </c>
      <c r="E497" s="1">
        <f>_xll.ciqfunctions.udf.CIQ($B497, "IQ_TOTAL_REV", $D497,,,, "USD")</f>
        <v>36541.07821</v>
      </c>
      <c r="F497" s="1">
        <f>_xll.ciqfunctions.udf.CIQ($B497, "IQ_NI",$D497,,,,  "USD")</f>
        <v>-117.52549</v>
      </c>
      <c r="G497" s="1">
        <f>_xll.ciqfunctions.udf.CIQ($B497, "IQ_CASH_EQUIV", $D497,,,,  "USD")</f>
        <v>22508.085220000001</v>
      </c>
      <c r="H497" s="1">
        <f>_xll.ciqfunctions.udf.CIQ($B497, "IQ_CASH_ST_INVEST", $D497,,,,  "USD")</f>
        <v>23981.544249999999</v>
      </c>
      <c r="I497" s="1">
        <f>_xll.ciqfunctions.udf.CIQ($B497, "IQ_TOTAL_CA", $D497,,,,  "USD")</f>
        <v>66305.331420000002</v>
      </c>
      <c r="J497" s="1">
        <f>_xll.ciqfunctions.udf.CIQ($B497, "IQ_TOTAL_ASSETS",$D497,,,,  "USD")</f>
        <v>184271.46805</v>
      </c>
      <c r="K497" s="1">
        <f>_xll.ciqfunctions.udf.CIQ($B497, "IQ_TOTAL_CL", $D497,,,,  "USD")</f>
        <v>53976.390370000001</v>
      </c>
      <c r="L497" s="1">
        <f>_xll.ciqfunctions.udf.CIQ($B497, "IQ_TOTAL_LIAB", $D497,,,,  "USD")</f>
        <v>106969.87308999999</v>
      </c>
      <c r="M497" s="1">
        <f>_xll.ciqfunctions.udf.CIQ($B497, "IQ_PREF_EQUITY",$D497,,,,  "USD")</f>
        <v>0</v>
      </c>
      <c r="N497" s="1">
        <f>_xll.ciqfunctions.udf.CIQ($B497, "IQ_TOTAL_COMMON_EQUITY",$D497,,,,  "USD")</f>
        <v>74611.675359999994</v>
      </c>
      <c r="O497" s="1">
        <f>_xll.ciqfunctions.udf.CIQ($B497, "IQ_APIC", $D497,,,,  "USD")</f>
        <v>1547.33323</v>
      </c>
      <c r="P497" s="1">
        <f>_xll.ciqfunctions.udf.CIQ($B497, "IQ_TOTAL_ASSETS", $D497,,,,  "USD")</f>
        <v>184271.46805</v>
      </c>
      <c r="Q497" s="1">
        <f>_xll.ciqfunctions.udf.CIQ($B497, "IQ_RE", $D497,,,,  "USD")</f>
        <v>71957.736269999994</v>
      </c>
      <c r="R497" s="1">
        <f>_xll.ciqfunctions.udf.CIQ($B497, "IQ_TOTAL_EQUITY", $D497,,,,  "USD")</f>
        <v>77301.594960000002</v>
      </c>
      <c r="S497" s="1">
        <f>_xll.ciqfunctions.udf.CIQ($B497, "IQ_TOTAL_OUTSTANDING_FILING_DATE", $D497,,,,  "USD")</f>
        <v>5278.6841599999998</v>
      </c>
      <c r="T497" s="1">
        <f>_xll.ciqfunctions.udf.CIQ($B497, "IQ_TOTAL_DEBT", $D497,,,,  "USD")</f>
        <v>66721.665680000006</v>
      </c>
      <c r="U497" s="1">
        <f>_xll.ciqfunctions.udf.CIQ($B497, "IQ_PREF_DIV_OTHER",$D497,,,,  "USD")</f>
        <v>0</v>
      </c>
      <c r="V497" s="1">
        <f>_xll.ciqfunctions.udf.CIQ($B497, "IQ_COGS",$D497,,,,  "USD")</f>
        <v>28867.890100000001</v>
      </c>
      <c r="W497" s="1">
        <f>_xll.ciqfunctions.udf.CIQ($B497, "IQ_AP",$D497,,,,  "USD")</f>
        <v>10692.91547</v>
      </c>
      <c r="X497" s="1">
        <f>_xll.ciqfunctions.udf.CIQ($B497, "IQ_AR", $D497,,,,  "USD")</f>
        <v>7158.6045999999997</v>
      </c>
      <c r="Y497" s="1">
        <f>_xll.ciqfunctions.udf.CIQ($B497, "IQ_INVENTORY", $D497,,,,  "USD")</f>
        <v>14319.88946</v>
      </c>
      <c r="Z497">
        <f>_xll.ciqfunctions.udf.CIQ($B497, "IQ_SGA", $D497,,,,  "USD")</f>
        <v>4587.94319</v>
      </c>
      <c r="AA497">
        <f>_xll.ciqfunctions.udf.CIQ($B497, "IQ_TOTAL_REV_1YR_ANN_GROWTH", $D497,,,,  "USD")</f>
        <v>3.4329000000000001</v>
      </c>
      <c r="AB497">
        <f>_xll.ciqfunctions.udf.CIQ($B497, "IQ_DA", $D497,,,,  "USD")</f>
        <v>0</v>
      </c>
      <c r="AC497">
        <f>_xll.ciqfunctions.udf.CIQ($B497, "IQ_NET_INTEREST_EXP",$D497,,,,  "USD")</f>
        <v>129.69046</v>
      </c>
      <c r="AD497">
        <f>_xll.ciqfunctions.udf.CIQ($B497, "IQ_NET_WORKING_CAP",$D497,,,,  "USD")</f>
        <v>3825.7647099999999</v>
      </c>
      <c r="AE497">
        <f>_xll.ciqfunctions.udf.CIQ($B497, "IQ_CAPEX",$D497,,,,  "USD")</f>
        <v>-940.23099999999999</v>
      </c>
      <c r="AF497" s="1" t="str">
        <f>_xll.ciqfunctions.udf.CIQ($B497, "IQ_CEO_NAME", $D497,,,,  "USD")</f>
        <v>Mibe, Toshihiro</v>
      </c>
      <c r="AG497">
        <f>_xll.ciqfunctions.udf.CIQ($B497, "IQ_INC_TAX",$D497,,,,  "USD")</f>
        <v>1043.70541</v>
      </c>
      <c r="AH497">
        <f>_xll.ciqfunctions.udf.CIQ($B497, "IQ_EFFECT_TAX_RATE",$D497,,,,  "USD")</f>
        <v>104.07559999999999</v>
      </c>
    </row>
    <row r="498" spans="1:34" x14ac:dyDescent="0.25">
      <c r="A498" t="str">
        <f>_xll.ciqfunctions.udf.CIQ(B498,"IQ_COMPANY_NAME",A$1)</f>
        <v>Honda Motor Co., Ltd.</v>
      </c>
      <c r="B498" t="s">
        <v>30</v>
      </c>
      <c r="C498" s="1" t="str">
        <f>_xll.ciqfunctions.udf.CIQ($B498, "IQ_INDUSTRY",$D498,,,, "USD")</f>
        <v>Automobiles</v>
      </c>
      <c r="D498" s="2" t="str">
        <f t="shared" si="6"/>
        <v>CQ42018</v>
      </c>
      <c r="E498" s="1">
        <f>_xll.ciqfunctions.udf.CIQ($B498, "IQ_TOTAL_REV", $D498,,,, "USD")</f>
        <v>36217.973870000002</v>
      </c>
      <c r="F498" s="1">
        <f>_xll.ciqfunctions.udf.CIQ($B498, "IQ_NI",$D498,,,,  "USD")</f>
        <v>1533.4092900000001</v>
      </c>
      <c r="G498" s="1">
        <f>_xll.ciqfunctions.udf.CIQ($B498, "IQ_CASH_EQUIV", $D498,,,,  "USD")</f>
        <v>19997.93102</v>
      </c>
      <c r="H498" s="1">
        <f>_xll.ciqfunctions.udf.CIQ($B498, "IQ_CASH_ST_INVEST", $D498,,,,  "USD")</f>
        <v>22086.879659999999</v>
      </c>
      <c r="I498" s="1">
        <f>_xll.ciqfunctions.udf.CIQ($B498, "IQ_TOTAL_CA", $D498,,,,  "USD")</f>
        <v>63609.59764</v>
      </c>
      <c r="J498" s="1">
        <f>_xll.ciqfunctions.udf.CIQ($B498, "IQ_TOTAL_ASSETS",$D498,,,,  "USD")</f>
        <v>180934.24794</v>
      </c>
      <c r="K498" s="1">
        <f>_xll.ciqfunctions.udf.CIQ($B498, "IQ_TOTAL_CL", $D498,,,,  "USD")</f>
        <v>51601.08466</v>
      </c>
      <c r="L498" s="1">
        <f>_xll.ciqfunctions.udf.CIQ($B498, "IQ_TOTAL_LIAB", $D498,,,,  "USD")</f>
        <v>102815.82288000001</v>
      </c>
      <c r="M498" s="1">
        <f>_xll.ciqfunctions.udf.CIQ($B498, "IQ_PREF_EQUITY",$D498,,,,  "USD")</f>
        <v>0</v>
      </c>
      <c r="N498" s="1">
        <f>_xll.ciqfunctions.udf.CIQ($B498, "IQ_TOTAL_COMMON_EQUITY",$D498,,,,  "USD")</f>
        <v>75527.867710000006</v>
      </c>
      <c r="O498" s="1">
        <f>_xll.ciqfunctions.udf.CIQ($B498, "IQ_APIC", $D498,,,,  "USD")</f>
        <v>1561.7098900000001</v>
      </c>
      <c r="P498" s="1">
        <f>_xll.ciqfunctions.udf.CIQ($B498, "IQ_TOTAL_ASSETS", $D498,,,,  "USD")</f>
        <v>180934.24794</v>
      </c>
      <c r="Q498" s="1">
        <f>_xll.ciqfunctions.udf.CIQ($B498, "IQ_RE", $D498,,,,  "USD")</f>
        <v>73177.842640000003</v>
      </c>
      <c r="R498" s="1">
        <f>_xll.ciqfunctions.udf.CIQ($B498, "IQ_TOTAL_EQUITY", $D498,,,,  "USD")</f>
        <v>78118.425059999994</v>
      </c>
      <c r="S498" s="1">
        <f>_xll.ciqfunctions.udf.CIQ($B498, "IQ_TOTAL_OUTSTANDING_FILING_DATE", $D498,,,,  "USD")</f>
        <v>5278.6871600000004</v>
      </c>
      <c r="T498" s="1">
        <f>_xll.ciqfunctions.udf.CIQ($B498, "IQ_TOTAL_DEBT", $D498,,,,  "USD")</f>
        <v>65055.18849</v>
      </c>
      <c r="U498" s="1">
        <f>_xll.ciqfunctions.udf.CIQ($B498, "IQ_PREF_DIV_OTHER",$D498,,,,  "USD")</f>
        <v>0</v>
      </c>
      <c r="V498" s="1">
        <f>_xll.ciqfunctions.udf.CIQ($B498, "IQ_COGS",$D498,,,,  "USD")</f>
        <v>28784.614699999998</v>
      </c>
      <c r="W498" s="1">
        <f>_xll.ciqfunctions.udf.CIQ($B498, "IQ_AP",$D498,,,,  "USD")</f>
        <v>9630.2602299999999</v>
      </c>
      <c r="X498" s="1">
        <f>_xll.ciqfunctions.udf.CIQ($B498, "IQ_AR", $D498,,,,  "USD")</f>
        <v>6272.7339099999999</v>
      </c>
      <c r="Y498" s="1">
        <f>_xll.ciqfunctions.udf.CIQ($B498, "IQ_INVENTORY", $D498,,,,  "USD")</f>
        <v>14753.49771</v>
      </c>
      <c r="Z498">
        <f>_xll.ciqfunctions.udf.CIQ($B498, "IQ_SGA", $D498,,,,  "USD")</f>
        <v>4051.91633</v>
      </c>
      <c r="AA498">
        <f>_xll.ciqfunctions.udf.CIQ($B498, "IQ_TOTAL_REV_1YR_ANN_GROWTH", $D498,,,,  "USD")</f>
        <v>0.41770000000000002</v>
      </c>
      <c r="AB498">
        <f>_xll.ciqfunctions.udf.CIQ($B498, "IQ_DA", $D498,,,,  "USD")</f>
        <v>0</v>
      </c>
      <c r="AC498">
        <f>_xll.ciqfunctions.udf.CIQ($B498, "IQ_NET_INTEREST_EXP",$D498,,,,  "USD")</f>
        <v>79.660939999999997</v>
      </c>
      <c r="AD498">
        <f>_xll.ciqfunctions.udf.CIQ($B498, "IQ_NET_WORKING_CAP",$D498,,,,  "USD")</f>
        <v>18530.200990000001</v>
      </c>
      <c r="AE498">
        <f>_xll.ciqfunctions.udf.CIQ($B498, "IQ_CAPEX",$D498,,,,  "USD")</f>
        <v>-836.76799000000005</v>
      </c>
      <c r="AF498" s="1" t="str">
        <f>_xll.ciqfunctions.udf.CIQ($B498, "IQ_CEO_NAME", $D498,,,,  "USD")</f>
        <v>Mibe, Toshihiro</v>
      </c>
      <c r="AG498">
        <f>_xll.ciqfunctions.udf.CIQ($B498, "IQ_INC_TAX",$D498,,,,  "USD")</f>
        <v>383.34777000000003</v>
      </c>
      <c r="AH498">
        <f>_xll.ciqfunctions.udf.CIQ($B498, "IQ_EFFECT_TAX_RATE",$D498,,,,  "USD")</f>
        <v>18.534099999999999</v>
      </c>
    </row>
    <row r="499" spans="1:34" x14ac:dyDescent="0.25">
      <c r="A499" t="str">
        <f>_xll.ciqfunctions.udf.CIQ(B499,"IQ_COMPANY_NAME",A$1)</f>
        <v>Honda Motor Co., Ltd.</v>
      </c>
      <c r="B499" t="s">
        <v>30</v>
      </c>
      <c r="C499" s="1" t="str">
        <f>_xll.ciqfunctions.udf.CIQ($B499, "IQ_INDUSTRY",$D499,,,, "USD")</f>
        <v>Automobiles</v>
      </c>
      <c r="D499" s="2" t="str">
        <f t="shared" si="6"/>
        <v>CQ32018</v>
      </c>
      <c r="E499" s="1">
        <f>_xll.ciqfunctions.udf.CIQ($B499, "IQ_TOTAL_REV", $D499,,,, "USD")</f>
        <v>33852.155769999998</v>
      </c>
      <c r="F499" s="1">
        <f>_xll.ciqfunctions.udf.CIQ($B499, "IQ_NI",$D499,,,,  "USD")</f>
        <v>1857.2586200000001</v>
      </c>
      <c r="G499" s="1">
        <f>_xll.ciqfunctions.udf.CIQ($B499, "IQ_CASH_EQUIV", $D499,,,,  "USD")</f>
        <v>19834.153770000001</v>
      </c>
      <c r="H499" s="1">
        <f>_xll.ciqfunctions.udf.CIQ($B499, "IQ_CASH_ST_INVEST", $D499,,,,  "USD")</f>
        <v>21704.471379999999</v>
      </c>
      <c r="I499" s="1">
        <f>_xll.ciqfunctions.udf.CIQ($B499, "IQ_TOTAL_CA", $D499,,,,  "USD")</f>
        <v>62307.721830000002</v>
      </c>
      <c r="J499" s="1">
        <f>_xll.ciqfunctions.udf.CIQ($B499, "IQ_TOTAL_ASSETS",$D499,,,,  "USD")</f>
        <v>178594.00328</v>
      </c>
      <c r="K499" s="1">
        <f>_xll.ciqfunctions.udf.CIQ($B499, "IQ_TOTAL_CL", $D499,,,,  "USD")</f>
        <v>51055.671199999997</v>
      </c>
      <c r="L499" s="1">
        <f>_xll.ciqfunctions.udf.CIQ($B499, "IQ_TOTAL_LIAB", $D499,,,,  "USD")</f>
        <v>102384.25070999999</v>
      </c>
      <c r="M499" s="1">
        <f>_xll.ciqfunctions.udf.CIQ($B499, "IQ_PREF_EQUITY",$D499,,,,  "USD")</f>
        <v>0</v>
      </c>
      <c r="N499" s="1">
        <f>_xll.ciqfunctions.udf.CIQ($B499, "IQ_TOTAL_COMMON_EQUITY",$D499,,,,  "USD")</f>
        <v>73692.970679999999</v>
      </c>
      <c r="O499" s="1">
        <f>_xll.ciqfunctions.udf.CIQ($B499, "IQ_APIC", $D499,,,,  "USD")</f>
        <v>1508.8161</v>
      </c>
      <c r="P499" s="1">
        <f>_xll.ciqfunctions.udf.CIQ($B499, "IQ_TOTAL_ASSETS", $D499,,,,  "USD")</f>
        <v>178594.00328</v>
      </c>
      <c r="Q499" s="1">
        <f>_xll.ciqfunctions.udf.CIQ($B499, "IQ_RE", $D499,,,,  "USD")</f>
        <v>69690.036479999995</v>
      </c>
      <c r="R499" s="1">
        <f>_xll.ciqfunctions.udf.CIQ($B499, "IQ_TOTAL_EQUITY", $D499,,,,  "USD")</f>
        <v>76209.752569999997</v>
      </c>
      <c r="S499" s="1">
        <f>_xll.ciqfunctions.udf.CIQ($B499, "IQ_TOTAL_OUTSTANDING_FILING_DATE", $D499,,,,  "USD")</f>
        <v>5284.0682900000002</v>
      </c>
      <c r="T499" s="1">
        <f>_xll.ciqfunctions.udf.CIQ($B499, "IQ_TOTAL_DEBT", $D499,,,,  "USD")</f>
        <v>64196.667459999997</v>
      </c>
      <c r="U499" s="1">
        <f>_xll.ciqfunctions.udf.CIQ($B499, "IQ_PREF_DIV_OTHER",$D499,,,,  "USD")</f>
        <v>0</v>
      </c>
      <c r="V499" s="1">
        <f>_xll.ciqfunctions.udf.CIQ($B499, "IQ_COGS",$D499,,,,  "USD")</f>
        <v>26476.696660000001</v>
      </c>
      <c r="W499" s="1">
        <f>_xll.ciqfunctions.udf.CIQ($B499, "IQ_AP",$D499,,,,  "USD")</f>
        <v>9718.7026499999993</v>
      </c>
      <c r="X499" s="1">
        <f>_xll.ciqfunctions.udf.CIQ($B499, "IQ_AR", $D499,,,,  "USD")</f>
        <v>6572.1018700000004</v>
      </c>
      <c r="Y499" s="1">
        <f>_xll.ciqfunctions.udf.CIQ($B499, "IQ_INVENTORY", $D499,,,,  "USD")</f>
        <v>14135.09237</v>
      </c>
      <c r="Z499">
        <f>_xll.ciqfunctions.udf.CIQ($B499, "IQ_SGA", $D499,,,,  "USD")</f>
        <v>3862.0873999999999</v>
      </c>
      <c r="AA499">
        <f>_xll.ciqfunctions.udf.CIQ($B499, "IQ_TOTAL_REV_1YR_ANN_GROWTH", $D499,,,,  "USD")</f>
        <v>1.7347999999999999</v>
      </c>
      <c r="AB499">
        <f>_xll.ciqfunctions.udf.CIQ($B499, "IQ_DA", $D499,,,,  "USD")</f>
        <v>0</v>
      </c>
      <c r="AC499">
        <f>_xll.ciqfunctions.udf.CIQ($B499, "IQ_NET_INTEREST_EXP",$D499,,,,  "USD")</f>
        <v>74.168390000000002</v>
      </c>
      <c r="AD499">
        <f>_xll.ciqfunctions.udf.CIQ($B499, "IQ_NET_WORKING_CAP",$D499,,,,  "USD")</f>
        <v>17453.19599</v>
      </c>
      <c r="AE499">
        <f>_xll.ciqfunctions.udf.CIQ($B499, "IQ_CAPEX",$D499,,,,  "USD")</f>
        <v>-703.84631000000002</v>
      </c>
      <c r="AF499" s="1" t="str">
        <f>_xll.ciqfunctions.udf.CIQ($B499, "IQ_CEO_NAME", $D499,,,,  "USD")</f>
        <v>Mibe, Toshihiro</v>
      </c>
      <c r="AG499">
        <f>_xll.ciqfunctions.udf.CIQ($B499, "IQ_INC_TAX",$D499,,,,  "USD")</f>
        <v>474.22125</v>
      </c>
      <c r="AH499">
        <f>_xll.ciqfunctions.udf.CIQ($B499, "IQ_EFFECT_TAX_RATE",$D499,,,,  "USD")</f>
        <v>19.0137</v>
      </c>
    </row>
    <row r="500" spans="1:34" x14ac:dyDescent="0.25">
      <c r="A500" t="str">
        <f>_xll.ciqfunctions.udf.CIQ(B500,"IQ_COMPANY_NAME",A$1)</f>
        <v>Honda Motor Co., Ltd.</v>
      </c>
      <c r="B500" t="s">
        <v>30</v>
      </c>
      <c r="C500" s="1" t="str">
        <f>_xll.ciqfunctions.udf.CIQ($B500, "IQ_INDUSTRY",$D500,,,, "USD")</f>
        <v>Automobiles</v>
      </c>
      <c r="D500" s="2" t="str">
        <f t="shared" si="6"/>
        <v>CQ22018</v>
      </c>
      <c r="E500" s="1">
        <f>_xll.ciqfunctions.udf.CIQ($B500, "IQ_TOTAL_REV", $D500,,,, "USD")</f>
        <v>36305.78426</v>
      </c>
      <c r="F500" s="1">
        <f>_xll.ciqfunctions.udf.CIQ($B500, "IQ_NI",$D500,,,,  "USD")</f>
        <v>2204.3486800000001</v>
      </c>
      <c r="G500" s="1">
        <f>_xll.ciqfunctions.udf.CIQ($B500, "IQ_CASH_EQUIV", $D500,,,,  "USD")</f>
        <v>19551.65165</v>
      </c>
      <c r="H500" s="1">
        <f>_xll.ciqfunctions.udf.CIQ($B500, "IQ_CASH_ST_INVEST", $D500,,,,  "USD")</f>
        <v>21885.132420000002</v>
      </c>
      <c r="I500" s="1">
        <f>_xll.ciqfunctions.udf.CIQ($B500, "IQ_TOTAL_CA", $D500,,,,  "USD")</f>
        <v>62400.76885</v>
      </c>
      <c r="J500" s="1">
        <f>_xll.ciqfunctions.udf.CIQ($B500, "IQ_TOTAL_ASSETS",$D500,,,,  "USD")</f>
        <v>177298.85081</v>
      </c>
      <c r="K500" s="1">
        <f>_xll.ciqfunctions.udf.CIQ($B500, "IQ_TOTAL_CL", $D500,,,,  "USD")</f>
        <v>50630.252419999997</v>
      </c>
      <c r="L500" s="1">
        <f>_xll.ciqfunctions.udf.CIQ($B500, "IQ_TOTAL_LIAB", $D500,,,,  "USD")</f>
        <v>101811.66869999999</v>
      </c>
      <c r="M500" s="1">
        <f>_xll.ciqfunctions.udf.CIQ($B500, "IQ_PREF_EQUITY",$D500,,,,  "USD")</f>
        <v>0</v>
      </c>
      <c r="N500" s="1">
        <f>_xll.ciqfunctions.udf.CIQ($B500, "IQ_TOTAL_COMMON_EQUITY",$D500,,,,  "USD")</f>
        <v>73056.94025</v>
      </c>
      <c r="O500" s="1">
        <f>_xll.ciqfunctions.udf.CIQ($B500, "IQ_APIC", $D500,,,,  "USD")</f>
        <v>1543.82899</v>
      </c>
      <c r="P500" s="1">
        <f>_xll.ciqfunctions.udf.CIQ($B500, "IQ_TOTAL_ASSETS", $D500,,,,  "USD")</f>
        <v>177298.85081</v>
      </c>
      <c r="Q500" s="1">
        <f>_xll.ciqfunctions.udf.CIQ($B500, "IQ_RE", $D500,,,,  "USD")</f>
        <v>70018.912370000005</v>
      </c>
      <c r="R500" s="1">
        <f>_xll.ciqfunctions.udf.CIQ($B500, "IQ_TOTAL_EQUITY", $D500,,,,  "USD")</f>
        <v>75487.182119999998</v>
      </c>
      <c r="S500" s="1">
        <f>_xll.ciqfunctions.udf.CIQ($B500, "IQ_TOTAL_OUTSTANDING_FILING_DATE", $D500,,,,  "USD")</f>
        <v>5298.0651900000003</v>
      </c>
      <c r="T500" s="1">
        <f>_xll.ciqfunctions.udf.CIQ($B500, "IQ_TOTAL_DEBT", $D500,,,,  "USD")</f>
        <v>63282.021139999997</v>
      </c>
      <c r="U500" s="1">
        <f>_xll.ciqfunctions.udf.CIQ($B500, "IQ_PREF_DIV_OTHER",$D500,,,,  "USD")</f>
        <v>0</v>
      </c>
      <c r="V500" s="1">
        <f>_xll.ciqfunctions.udf.CIQ($B500, "IQ_COGS",$D500,,,,  "USD")</f>
        <v>28533.887589999998</v>
      </c>
      <c r="W500" s="1">
        <f>_xll.ciqfunctions.udf.CIQ($B500, "IQ_AP",$D500,,,,  "USD")</f>
        <v>9904.9714399999993</v>
      </c>
      <c r="X500" s="1">
        <f>_xll.ciqfunctions.udf.CIQ($B500, "IQ_AR", $D500,,,,  "USD")</f>
        <v>23622.907640000001</v>
      </c>
      <c r="Y500" s="1">
        <f>_xll.ciqfunctions.udf.CIQ($B500, "IQ_INVENTORY", $D500,,,,  "USD")</f>
        <v>13729.800149999999</v>
      </c>
      <c r="Z500">
        <f>_xll.ciqfunctions.udf.CIQ($B500, "IQ_SGA", $D500,,,,  "USD")</f>
        <v>3353.0856399999998</v>
      </c>
      <c r="AA500">
        <f>_xll.ciqfunctions.udf.CIQ($B500, "IQ_TOTAL_REV_1YR_ANN_GROWTH", $D500,,,,  "USD")</f>
        <v>8.3766999999999996</v>
      </c>
      <c r="AB500">
        <f>_xll.ciqfunctions.udf.CIQ($B500, "IQ_DA", $D500,,,,  "USD")</f>
        <v>0</v>
      </c>
      <c r="AC500">
        <f>_xll.ciqfunctions.udf.CIQ($B500, "IQ_NET_INTEREST_EXP",$D500,,,,  "USD")</f>
        <v>80.747029999999995</v>
      </c>
      <c r="AD500">
        <f>_xll.ciqfunctions.udf.CIQ($B500, "IQ_NET_WORKING_CAP",$D500,,,,  "USD")</f>
        <v>16954.322080000002</v>
      </c>
      <c r="AE500">
        <f>_xll.ciqfunctions.udf.CIQ($B500, "IQ_CAPEX",$D500,,,,  "USD")</f>
        <v>-1307.28081</v>
      </c>
      <c r="AF500" s="1" t="str">
        <f>_xll.ciqfunctions.udf.CIQ($B500, "IQ_CEO_NAME", $D500,,,,  "USD")</f>
        <v>Mibe, Toshihiro</v>
      </c>
      <c r="AG500">
        <f>_xll.ciqfunctions.udf.CIQ($B500, "IQ_INC_TAX",$D500,,,,  "USD")</f>
        <v>826.05560000000003</v>
      </c>
      <c r="AH500">
        <f>_xll.ciqfunctions.udf.CIQ($B500, "IQ_EFFECT_TAX_RATE",$D500,,,,  "USD")</f>
        <v>25.555199999999999</v>
      </c>
    </row>
    <row r="501" spans="1:34" x14ac:dyDescent="0.25">
      <c r="A501" t="str">
        <f>_xll.ciqfunctions.udf.CIQ(B501,"IQ_COMPANY_NAME",A$1)</f>
        <v>Honda Motor Co., Ltd.</v>
      </c>
      <c r="B501" t="s">
        <v>30</v>
      </c>
      <c r="C501" s="1" t="str">
        <f>_xll.ciqfunctions.udf.CIQ($B501, "IQ_INDUSTRY",$D501,,,, "USD")</f>
        <v>Automobiles</v>
      </c>
      <c r="D501" s="2" t="str">
        <f t="shared" si="6"/>
        <v>CQ12018</v>
      </c>
      <c r="E501" s="1">
        <f>_xll.ciqfunctions.udf.CIQ($B501, "IQ_TOTAL_REV", $D501,,,, "USD")</f>
        <v>36860.11191</v>
      </c>
      <c r="F501" s="1">
        <f>_xll.ciqfunctions.udf.CIQ($B501, "IQ_NI",$D501,,,,  "USD")</f>
        <v>1014.50031</v>
      </c>
      <c r="G501" s="1">
        <f>_xll.ciqfunctions.udf.CIQ($B501, "IQ_CASH_EQUIV", $D501,,,,  "USD")</f>
        <v>21246.533660000001</v>
      </c>
      <c r="H501" s="1">
        <f>_xll.ciqfunctions.udf.CIQ($B501, "IQ_CASH_ST_INVEST", $D501,,,,  "USD")</f>
        <v>23253.75563</v>
      </c>
      <c r="I501" s="1">
        <f>_xll.ciqfunctions.udf.CIQ($B501, "IQ_TOTAL_CA", $D501,,,,  "USD")</f>
        <v>65206.80126</v>
      </c>
      <c r="J501" s="1">
        <f>_xll.ciqfunctions.udf.CIQ($B501, "IQ_TOTAL_ASSETS",$D501,,,,  "USD")</f>
        <v>182186.94897999999</v>
      </c>
      <c r="K501" s="1">
        <f>_xll.ciqfunctions.udf.CIQ($B501, "IQ_TOTAL_CL", $D501,,,,  "USD")</f>
        <v>52955.127030000003</v>
      </c>
      <c r="L501" s="1">
        <f>_xll.ciqfunctions.udf.CIQ($B501, "IQ_TOTAL_LIAB", $D501,,,,  "USD")</f>
        <v>104656.74428</v>
      </c>
      <c r="M501" s="1">
        <f>_xll.ciqfunctions.udf.CIQ($B501, "IQ_PREF_EQUITY",$D501,,,,  "USD")</f>
        <v>0</v>
      </c>
      <c r="N501" s="1">
        <f>_xll.ciqfunctions.udf.CIQ($B501, "IQ_TOTAL_COMMON_EQUITY",$D501,,,,  "USD")</f>
        <v>74700.234219999998</v>
      </c>
      <c r="O501" s="1">
        <f>_xll.ciqfunctions.udf.CIQ($B501, "IQ_APIC", $D501,,,,  "USD")</f>
        <v>1611.2048199999999</v>
      </c>
      <c r="P501" s="1">
        <f>_xll.ciqfunctions.udf.CIQ($B501, "IQ_TOTAL_ASSETS", $D501,,,,  "USD")</f>
        <v>182186.94897999999</v>
      </c>
      <c r="Q501" s="1">
        <f>_xll.ciqfunctions.udf.CIQ($B501, "IQ_RE", $D501,,,,  "USD")</f>
        <v>71666.42211</v>
      </c>
      <c r="R501" s="1">
        <f>_xll.ciqfunctions.udf.CIQ($B501, "IQ_TOTAL_EQUITY", $D501,,,,  "USD")</f>
        <v>77530.204700000002</v>
      </c>
      <c r="S501" s="1">
        <f>_xll.ciqfunctions.udf.CIQ($B501, "IQ_TOTAL_OUTSTANDING_FILING_DATE", $D501,,,,  "USD")</f>
        <v>5334.8334500000001</v>
      </c>
      <c r="T501" s="1">
        <f>_xll.ciqfunctions.udf.CIQ($B501, "IQ_TOTAL_DEBT", $D501,,,,  "USD")</f>
        <v>64701.599040000001</v>
      </c>
      <c r="U501" s="1">
        <f>_xll.ciqfunctions.udf.CIQ($B501, "IQ_PREF_DIV_OTHER",$D501,,,,  "USD")</f>
        <v>0</v>
      </c>
      <c r="V501" s="1">
        <f>_xll.ciqfunctions.udf.CIQ($B501, "IQ_COGS",$D501,,,,  "USD")</f>
        <v>28943.39387</v>
      </c>
      <c r="W501" s="1">
        <f>_xll.ciqfunctions.udf.CIQ($B501, "IQ_AP",$D501,,,,  "USD")</f>
        <v>11530.78535</v>
      </c>
      <c r="X501" s="1">
        <f>_xll.ciqfunctions.udf.CIQ($B501, "IQ_AR", $D501,,,,  "USD")</f>
        <v>7536.9618899999996</v>
      </c>
      <c r="Y501" s="1">
        <f>_xll.ciqfunctions.udf.CIQ($B501, "IQ_INVENTORY", $D501,,,,  "USD")</f>
        <v>14344.475990000001</v>
      </c>
      <c r="Z501">
        <f>_xll.ciqfunctions.udf.CIQ($B501, "IQ_SGA", $D501,,,,  "USD")</f>
        <v>4660.3834399999996</v>
      </c>
      <c r="AA501">
        <f>_xll.ciqfunctions.udf.CIQ($B501, "IQ_TOTAL_REV_1YR_ANN_GROWTH", $D501,,,,  "USD")</f>
        <v>4.0201000000000002</v>
      </c>
      <c r="AB501">
        <f>_xll.ciqfunctions.udf.CIQ($B501, "IQ_DA", $D501,,,,  "USD")</f>
        <v>0</v>
      </c>
      <c r="AC501">
        <f>_xll.ciqfunctions.udf.CIQ($B501, "IQ_NET_INTEREST_EXP",$D501,,,,  "USD")</f>
        <v>113.39391000000001</v>
      </c>
      <c r="AD501">
        <f>_xll.ciqfunctions.udf.CIQ($B501, "IQ_NET_WORKING_CAP",$D501,,,,  "USD")</f>
        <v>4940.9728800000003</v>
      </c>
      <c r="AE501">
        <f>_xll.ciqfunctions.udf.CIQ($B501, "IQ_CAPEX",$D501,,,,  "USD")</f>
        <v>-914.32610999999997</v>
      </c>
      <c r="AF501" s="1" t="str">
        <f>_xll.ciqfunctions.udf.CIQ($B501, "IQ_CEO_NAME", $D501,,,,  "USD")</f>
        <v>Mibe, Toshihiro</v>
      </c>
      <c r="AG501">
        <f>_xll.ciqfunctions.udf.CIQ($B501, "IQ_INC_TAX",$D501,,,,  "USD")</f>
        <v>647.14469999999994</v>
      </c>
      <c r="AH501">
        <f>_xll.ciqfunctions.udf.CIQ($B501, "IQ_EFFECT_TAX_RATE",$D501,,,,  "USD")</f>
        <v>36.088500000000003</v>
      </c>
    </row>
    <row r="502" spans="1:34" x14ac:dyDescent="0.25">
      <c r="A502" t="str">
        <f>_xll.ciqfunctions.udf.CIQ(B502,"IQ_COMPANY_NAME",A$1)</f>
        <v>Honda Motor Co., Ltd.</v>
      </c>
      <c r="B502" t="s">
        <v>30</v>
      </c>
      <c r="C502" s="1" t="str">
        <f>_xll.ciqfunctions.udf.CIQ($B502, "IQ_INDUSTRY",$D502,,,, "USD")</f>
        <v>Automobiles</v>
      </c>
      <c r="D502" s="2" t="str">
        <f t="shared" si="6"/>
        <v>CQ42017</v>
      </c>
      <c r="E502" s="1">
        <f>_xll.ciqfunctions.udf.CIQ($B502, "IQ_TOTAL_REV", $D502,,,, "USD")</f>
        <v>35132.267919999998</v>
      </c>
      <c r="F502" s="1">
        <f>_xll.ciqfunctions.udf.CIQ($B502, "IQ_NI",$D502,,,,  "USD")</f>
        <v>5062.8223900000003</v>
      </c>
      <c r="G502" s="1">
        <f>_xll.ciqfunctions.udf.CIQ($B502, "IQ_CASH_EQUIV", $D502,,,,  "USD")</f>
        <v>19625.205290000002</v>
      </c>
      <c r="H502" s="1">
        <f>_xll.ciqfunctions.udf.CIQ($B502, "IQ_CASH_ST_INVEST", $D502,,,,  "USD")</f>
        <v>21613.574809999998</v>
      </c>
      <c r="I502" s="1">
        <f>_xll.ciqfunctions.udf.CIQ($B502, "IQ_TOTAL_CA", $D502,,,,  "USD")</f>
        <v>60969.94713</v>
      </c>
      <c r="J502" s="1">
        <f>_xll.ciqfunctions.udf.CIQ($B502, "IQ_TOTAL_ASSETS",$D502,,,,  "USD")</f>
        <v>175446.93020999999</v>
      </c>
      <c r="K502" s="1">
        <f>_xll.ciqfunctions.udf.CIQ($B502, "IQ_TOTAL_CL", $D502,,,,  "USD")</f>
        <v>48697.775959999999</v>
      </c>
      <c r="L502" s="1">
        <f>_xll.ciqfunctions.udf.CIQ($B502, "IQ_TOTAL_LIAB", $D502,,,,  "USD")</f>
        <v>100424.95664</v>
      </c>
      <c r="M502" s="1">
        <f>_xll.ciqfunctions.udf.CIQ($B502, "IQ_PREF_EQUITY",$D502,,,,  "USD")</f>
        <v>0</v>
      </c>
      <c r="N502" s="1">
        <f>_xll.ciqfunctions.udf.CIQ($B502, "IQ_TOTAL_COMMON_EQUITY",$D502,,,,  "USD")</f>
        <v>72367.310280000005</v>
      </c>
      <c r="O502" s="1">
        <f>_xll.ciqfunctions.udf.CIQ($B502, "IQ_APIC", $D502,,,,  "USD")</f>
        <v>1519.2258200000001</v>
      </c>
      <c r="P502" s="1">
        <f>_xll.ciqfunctions.udf.CIQ($B502, "IQ_TOTAL_ASSETS", $D502,,,,  "USD")</f>
        <v>175446.93020999999</v>
      </c>
      <c r="Q502" s="1">
        <f>_xll.ciqfunctions.udf.CIQ($B502, "IQ_RE", $D502,,,,  "USD")</f>
        <v>66689.980859999996</v>
      </c>
      <c r="R502" s="1">
        <f>_xll.ciqfunctions.udf.CIQ($B502, "IQ_TOTAL_EQUITY", $D502,,,,  "USD")</f>
        <v>75021.973570000002</v>
      </c>
      <c r="S502" s="1">
        <f>_xll.ciqfunctions.udf.CIQ($B502, "IQ_TOTAL_OUTSTANDING_FILING_DATE", $D502,,,,  "USD")</f>
        <v>5371.2335700000003</v>
      </c>
      <c r="T502" s="1">
        <f>_xll.ciqfunctions.udf.CIQ($B502, "IQ_TOTAL_DEBT", $D502,,,,  "USD")</f>
        <v>63334.957999999999</v>
      </c>
      <c r="U502" s="1">
        <f>_xll.ciqfunctions.udf.CIQ($B502, "IQ_PREF_DIV_OTHER",$D502,,,,  "USD")</f>
        <v>0</v>
      </c>
      <c r="V502" s="1">
        <f>_xll.ciqfunctions.udf.CIQ($B502, "IQ_COGS",$D502,,,,  "USD")</f>
        <v>27194.0782</v>
      </c>
      <c r="W502" s="1">
        <f>_xll.ciqfunctions.udf.CIQ($B502, "IQ_AP",$D502,,,,  "USD")</f>
        <v>9608.1413300000004</v>
      </c>
      <c r="X502" s="1">
        <f>_xll.ciqfunctions.udf.CIQ($B502, "IQ_AR", $D502,,,,  "USD")</f>
        <v>6427.4426199999998</v>
      </c>
      <c r="Y502" s="1">
        <f>_xll.ciqfunctions.udf.CIQ($B502, "IQ_INVENTORY", $D502,,,,  "USD")</f>
        <v>13279.877469999999</v>
      </c>
      <c r="Z502">
        <f>_xll.ciqfunctions.udf.CIQ($B502, "IQ_SGA", $D502,,,,  "USD")</f>
        <v>3754.80978</v>
      </c>
      <c r="AA502">
        <f>_xll.ciqfunctions.udf.CIQ($B502, "IQ_TOTAL_REV_1YR_ANN_GROWTH", $D502,,,,  "USD")</f>
        <v>13.0261</v>
      </c>
      <c r="AB502">
        <f>_xll.ciqfunctions.udf.CIQ($B502, "IQ_DA", $D502,,,,  "USD")</f>
        <v>0</v>
      </c>
      <c r="AC502">
        <f>_xll.ciqfunctions.udf.CIQ($B502, "IQ_NET_INTEREST_EXP",$D502,,,,  "USD")</f>
        <v>73.147779999999997</v>
      </c>
      <c r="AD502">
        <f>_xll.ciqfunctions.udf.CIQ($B502, "IQ_NET_WORKING_CAP",$D502,,,,  "USD")</f>
        <v>17545.647430000001</v>
      </c>
      <c r="AE502">
        <f>_xll.ciqfunctions.udf.CIQ($B502, "IQ_CAPEX",$D502,,,,  "USD")</f>
        <v>-731.51329999999996</v>
      </c>
      <c r="AF502" s="1" t="str">
        <f>_xll.ciqfunctions.udf.CIQ($B502, "IQ_CEO_NAME", $D502,,,,  "USD")</f>
        <v>Mibe, Toshihiro</v>
      </c>
      <c r="AG502">
        <f>_xll.ciqfunctions.udf.CIQ($B502, "IQ_INC_TAX",$D502,,,,  "USD")</f>
        <v>-2156.2658099999999</v>
      </c>
      <c r="AH502" t="str">
        <f>_xll.ciqfunctions.udf.CIQ($B502, "IQ_EFFECT_TAX_RATE",$D502,,,,  "USD")</f>
        <v>NM</v>
      </c>
    </row>
    <row r="503" spans="1:34" x14ac:dyDescent="0.25">
      <c r="A503" t="str">
        <f>_xll.ciqfunctions.udf.CIQ(B503,"IQ_COMPANY_NAME",A$1)</f>
        <v>Honda Motor Co., Ltd.</v>
      </c>
      <c r="B503" t="s">
        <v>30</v>
      </c>
      <c r="C503" s="1" t="str">
        <f>_xll.ciqfunctions.udf.CIQ($B503, "IQ_INDUSTRY",$D503,,,, "USD")</f>
        <v>Automobiles</v>
      </c>
      <c r="D503" s="2" t="str">
        <f t="shared" si="6"/>
        <v>CQ32017</v>
      </c>
      <c r="E503" s="1">
        <f>_xll.ciqfunctions.udf.CIQ($B503, "IQ_TOTAL_REV", $D503,,,, "USD")</f>
        <v>33534.912839999997</v>
      </c>
      <c r="F503" s="1">
        <f>_xll.ciqfunctions.udf.CIQ($B503, "IQ_NI",$D503,,,,  "USD")</f>
        <v>1545.2776799999999</v>
      </c>
      <c r="G503" s="1">
        <f>_xll.ciqfunctions.udf.CIQ($B503, "IQ_CASH_EQUIV", $D503,,,,  "USD")</f>
        <v>19606.810700000002</v>
      </c>
      <c r="H503" s="1">
        <f>_xll.ciqfunctions.udf.CIQ($B503, "IQ_CASH_ST_INVEST", $D503,,,,  "USD")</f>
        <v>20442.652770000001</v>
      </c>
      <c r="I503" s="1">
        <f>_xll.ciqfunctions.udf.CIQ($B503, "IQ_TOTAL_CA", $D503,,,,  "USD")</f>
        <v>59179.030709999999</v>
      </c>
      <c r="J503" s="1">
        <f>_xll.ciqfunctions.udf.CIQ($B503, "IQ_TOTAL_ASSETS",$D503,,,,  "USD")</f>
        <v>173412.17777000001</v>
      </c>
      <c r="K503" s="1">
        <f>_xll.ciqfunctions.udf.CIQ($B503, "IQ_TOTAL_CL", $D503,,,,  "USD")</f>
        <v>48290.802349999998</v>
      </c>
      <c r="L503" s="1">
        <f>_xll.ciqfunctions.udf.CIQ($B503, "IQ_TOTAL_LIAB", $D503,,,,  "USD")</f>
        <v>102613.09509</v>
      </c>
      <c r="M503" s="1">
        <f>_xll.ciqfunctions.udf.CIQ($B503, "IQ_PREF_EQUITY",$D503,,,,  "USD")</f>
        <v>0</v>
      </c>
      <c r="N503" s="1">
        <f>_xll.ciqfunctions.udf.CIQ($B503, "IQ_TOTAL_COMMON_EQUITY",$D503,,,,  "USD")</f>
        <v>68322.620800000004</v>
      </c>
      <c r="O503" s="1">
        <f>_xll.ciqfunctions.udf.CIQ($B503, "IQ_APIC", $D503,,,,  "USD")</f>
        <v>1519.63051</v>
      </c>
      <c r="P503" s="1">
        <f>_xll.ciqfunctions.udf.CIQ($B503, "IQ_TOTAL_ASSETS", $D503,,,,  "USD")</f>
        <v>173412.17777000001</v>
      </c>
      <c r="Q503" s="1">
        <f>_xll.ciqfunctions.udf.CIQ($B503, "IQ_RE", $D503,,,,  "USD")</f>
        <v>62239.374280000004</v>
      </c>
      <c r="R503" s="1">
        <f>_xll.ciqfunctions.udf.CIQ($B503, "IQ_TOTAL_EQUITY", $D503,,,,  "USD")</f>
        <v>70799.082680000007</v>
      </c>
      <c r="S503" s="1">
        <f>_xll.ciqfunctions.udf.CIQ($B503, "IQ_TOTAL_OUTSTANDING_FILING_DATE", $D503,,,,  "USD")</f>
        <v>5406.8375599999999</v>
      </c>
      <c r="T503" s="1">
        <f>_xll.ciqfunctions.udf.CIQ($B503, "IQ_TOTAL_DEBT", $D503,,,,  "USD")</f>
        <v>62017.510249999999</v>
      </c>
      <c r="U503" s="1">
        <f>_xll.ciqfunctions.udf.CIQ($B503, "IQ_PREF_DIV_OTHER",$D503,,,,  "USD")</f>
        <v>0</v>
      </c>
      <c r="V503" s="1">
        <f>_xll.ciqfunctions.udf.CIQ($B503, "IQ_COGS",$D503,,,,  "USD")</f>
        <v>26542.81683</v>
      </c>
      <c r="W503" s="1">
        <f>_xll.ciqfunctions.udf.CIQ($B503, "IQ_AP",$D503,,,,  "USD")</f>
        <v>9743.4923799999997</v>
      </c>
      <c r="X503" s="1">
        <f>_xll.ciqfunctions.udf.CIQ($B503, "IQ_AR", $D503,,,,  "USD")</f>
        <v>6726.0776299999998</v>
      </c>
      <c r="Y503" s="1">
        <f>_xll.ciqfunctions.udf.CIQ($B503, "IQ_INVENTORY", $D503,,,,  "USD")</f>
        <v>12665.875830000001</v>
      </c>
      <c r="Z503">
        <f>_xll.ciqfunctions.udf.CIQ($B503, "IQ_SGA", $D503,,,,  "USD")</f>
        <v>4106.8245900000002</v>
      </c>
      <c r="AA503">
        <f>_xll.ciqfunctions.udf.CIQ($B503, "IQ_TOTAL_REV_1YR_ANN_GROWTH", $D503,,,,  "USD")</f>
        <v>15.728899999999999</v>
      </c>
      <c r="AB503">
        <f>_xll.ciqfunctions.udf.CIQ($B503, "IQ_DA", $D503,,,,  "USD")</f>
        <v>0</v>
      </c>
      <c r="AC503">
        <f>_xll.ciqfunctions.udf.CIQ($B503, "IQ_NET_INTEREST_EXP",$D503,,,,  "USD")</f>
        <v>57.892629999999997</v>
      </c>
      <c r="AD503">
        <f>_xll.ciqfunctions.udf.CIQ($B503, "IQ_NET_WORKING_CAP",$D503,,,,  "USD")</f>
        <v>15814.72345</v>
      </c>
      <c r="AE503">
        <f>_xll.ciqfunctions.udf.CIQ($B503, "IQ_CAPEX",$D503,,,,  "USD")</f>
        <v>-989.03242</v>
      </c>
      <c r="AF503" s="1" t="str">
        <f>_xll.ciqfunctions.udf.CIQ($B503, "IQ_CEO_NAME", $D503,,,,  "USD")</f>
        <v>Mibe, Toshihiro</v>
      </c>
      <c r="AG503">
        <f>_xll.ciqfunctions.udf.CIQ($B503, "IQ_INC_TAX",$D503,,,,  "USD")</f>
        <v>452.53762</v>
      </c>
      <c r="AH503">
        <f>_xll.ciqfunctions.udf.CIQ($B503, "IQ_EFFECT_TAX_RATE",$D503,,,,  "USD")</f>
        <v>21.0046</v>
      </c>
    </row>
    <row r="504" spans="1:34" x14ac:dyDescent="0.25">
      <c r="A504" t="str">
        <f>_xll.ciqfunctions.udf.CIQ(B504,"IQ_COMPANY_NAME",A$1)</f>
        <v>Honda Motor Co., Ltd.</v>
      </c>
      <c r="B504" t="s">
        <v>30</v>
      </c>
      <c r="C504" s="1" t="str">
        <f>_xll.ciqfunctions.udf.CIQ($B504, "IQ_INDUSTRY",$D504,,,, "USD")</f>
        <v>Automobiles</v>
      </c>
      <c r="D504" s="2" t="str">
        <f t="shared" si="6"/>
        <v>CQ22017</v>
      </c>
      <c r="E504" s="1">
        <f>_xll.ciqfunctions.udf.CIQ($B504, "IQ_TOTAL_REV", $D504,,,, "USD")</f>
        <v>33053.77637</v>
      </c>
      <c r="F504" s="1">
        <f>_xll.ciqfunctions.udf.CIQ($B504, "IQ_NI",$D504,,,,  "USD")</f>
        <v>1845.6847700000001</v>
      </c>
      <c r="G504" s="1">
        <f>_xll.ciqfunctions.udf.CIQ($B504, "IQ_CASH_EQUIV", $D504,,,,  "USD")</f>
        <v>17976.74797</v>
      </c>
      <c r="H504" s="1">
        <f>_xll.ciqfunctions.udf.CIQ($B504, "IQ_CASH_ST_INVEST", $D504,,,,  "USD")</f>
        <v>19298.669000000002</v>
      </c>
      <c r="I504" s="1">
        <f>_xll.ciqfunctions.udf.CIQ($B504, "IQ_TOTAL_CA", $D504,,,,  "USD")</f>
        <v>58018.542260000002</v>
      </c>
      <c r="J504" s="1">
        <f>_xll.ciqfunctions.udf.CIQ($B504, "IQ_TOTAL_ASSETS",$D504,,,,  "USD")</f>
        <v>169531.40909</v>
      </c>
      <c r="K504" s="1">
        <f>_xll.ciqfunctions.udf.CIQ($B504, "IQ_TOTAL_CL", $D504,,,,  "USD")</f>
        <v>47506.110789999999</v>
      </c>
      <c r="L504" s="1">
        <f>_xll.ciqfunctions.udf.CIQ($B504, "IQ_TOTAL_LIAB", $D504,,,,  "USD")</f>
        <v>100715.51079</v>
      </c>
      <c r="M504" s="1">
        <f>_xll.ciqfunctions.udf.CIQ($B504, "IQ_PREF_EQUITY",$D504,,,,  "USD")</f>
        <v>0</v>
      </c>
      <c r="N504" s="1">
        <f>_xll.ciqfunctions.udf.CIQ($B504, "IQ_TOTAL_COMMON_EQUITY",$D504,,,,  "USD")</f>
        <v>66514.389429999996</v>
      </c>
      <c r="O504" s="1">
        <f>_xll.ciqfunctions.udf.CIQ($B504, "IQ_APIC", $D504,,,,  "USD")</f>
        <v>1523.2830300000001</v>
      </c>
      <c r="P504" s="1">
        <f>_xll.ciqfunctions.udf.CIQ($B504, "IQ_TOTAL_ASSETS", $D504,,,,  "USD")</f>
        <v>169531.40909</v>
      </c>
      <c r="Q504" s="1">
        <f>_xll.ciqfunctions.udf.CIQ($B504, "IQ_RE", $D504,,,,  "USD")</f>
        <v>61222.120819999996</v>
      </c>
      <c r="R504" s="1">
        <f>_xll.ciqfunctions.udf.CIQ($B504, "IQ_TOTAL_EQUITY", $D504,,,,  "USD")</f>
        <v>68815.898289999997</v>
      </c>
      <c r="S504" s="1">
        <f>_xll.ciqfunctions.udf.CIQ($B504, "IQ_TOTAL_OUTSTANDING_FILING_DATE", $D504,,,,  "USD")</f>
        <v>5406.83979</v>
      </c>
      <c r="T504" s="1">
        <f>_xll.ciqfunctions.udf.CIQ($B504, "IQ_TOTAL_DEBT", $D504,,,,  "USD")</f>
        <v>60975.31439</v>
      </c>
      <c r="U504" s="1">
        <f>_xll.ciqfunctions.udf.CIQ($B504, "IQ_PREF_DIV_OTHER",$D504,,,,  "USD")</f>
        <v>0</v>
      </c>
      <c r="V504" s="1">
        <f>_xll.ciqfunctions.udf.CIQ($B504, "IQ_COGS",$D504,,,,  "USD")</f>
        <v>25591.21357</v>
      </c>
      <c r="W504" s="1">
        <f>_xll.ciqfunctions.udf.CIQ($B504, "IQ_AP",$D504,,,,  "USD")</f>
        <v>9698.1883699999998</v>
      </c>
      <c r="X504" s="1">
        <f>_xll.ciqfunctions.udf.CIQ($B504, "IQ_AR", $D504,,,,  "USD")</f>
        <v>6457.9249</v>
      </c>
      <c r="Y504" s="1">
        <f>_xll.ciqfunctions.udf.CIQ($B504, "IQ_INVENTORY", $D504,,,,  "USD")</f>
        <v>12863.043470000001</v>
      </c>
      <c r="Z504">
        <f>_xll.ciqfunctions.udf.CIQ($B504, "IQ_SGA", $D504,,,,  "USD")</f>
        <v>3514.69263</v>
      </c>
      <c r="AA504">
        <f>_xll.ciqfunctions.udf.CIQ($B504, "IQ_TOTAL_REV_1YR_ANN_GROWTH", $D504,,,,  "USD")</f>
        <v>6.9523000000000001</v>
      </c>
      <c r="AB504">
        <f>_xll.ciqfunctions.udf.CIQ($B504, "IQ_DA", $D504,,,,  "USD")</f>
        <v>0</v>
      </c>
      <c r="AC504">
        <f>_xll.ciqfunctions.udf.CIQ($B504, "IQ_NET_INTEREST_EXP",$D504,,,,  "USD")</f>
        <v>54.684649999999998</v>
      </c>
      <c r="AD504">
        <f>_xll.ciqfunctions.udf.CIQ($B504, "IQ_NET_WORKING_CAP",$D504,,,,  "USD")</f>
        <v>16409.09765</v>
      </c>
      <c r="AE504">
        <f>_xll.ciqfunctions.udf.CIQ($B504, "IQ_CAPEX",$D504,,,,  "USD")</f>
        <v>-1110.0102300000001</v>
      </c>
      <c r="AF504" s="1" t="str">
        <f>_xll.ciqfunctions.udf.CIQ($B504, "IQ_CEO_NAME", $D504,,,,  "USD")</f>
        <v>Mibe, Toshihiro</v>
      </c>
      <c r="AG504">
        <f>_xll.ciqfunctions.udf.CIQ($B504, "IQ_INC_TAX",$D504,,,,  "USD")</f>
        <v>974.91431</v>
      </c>
      <c r="AH504">
        <f>_xll.ciqfunctions.udf.CIQ($B504, "IQ_EFFECT_TAX_RATE",$D504,,,,  "USD")</f>
        <v>32.6892</v>
      </c>
    </row>
    <row r="505" spans="1:34" x14ac:dyDescent="0.25">
      <c r="A505" t="str">
        <f>_xll.ciqfunctions.udf.CIQ(B505,"IQ_COMPANY_NAME",A$1)</f>
        <v>Honda Motor Co., Ltd.</v>
      </c>
      <c r="B505" t="s">
        <v>30</v>
      </c>
      <c r="C505" s="1" t="str">
        <f>_xll.ciqfunctions.udf.CIQ($B505, "IQ_INDUSTRY",$D505,,,, "USD")</f>
        <v>Automobiles</v>
      </c>
      <c r="D505" s="2" t="str">
        <f t="shared" si="6"/>
        <v>CQ12017</v>
      </c>
      <c r="E505" s="1">
        <f>_xll.ciqfunctions.udf.CIQ($B505, "IQ_TOTAL_REV", $D505,,,, "USD")</f>
        <v>33752.771809999998</v>
      </c>
      <c r="F505" s="1">
        <f>_xll.ciqfunctions.udf.CIQ($B505, "IQ_NI",$D505,,,,  "USD")</f>
        <v>860.61884999999995</v>
      </c>
      <c r="G505" s="1">
        <f>_xll.ciqfunctions.udf.CIQ($B505, "IQ_CASH_EQUIV", $D505,,,,  "USD")</f>
        <v>18887.67741</v>
      </c>
      <c r="H505" s="1">
        <f>_xll.ciqfunctions.udf.CIQ($B505, "IQ_CASH_ST_INVEST", $D505,,,,  "USD")</f>
        <v>20227.829900000001</v>
      </c>
      <c r="I505" s="1">
        <f>_xll.ciqfunctions.udf.CIQ($B505, "IQ_TOTAL_CA", $D505,,,,  "USD")</f>
        <v>58793.426890000002</v>
      </c>
      <c r="J505" s="1">
        <f>_xll.ciqfunctions.udf.CIQ($B505, "IQ_TOTAL_ASSETS",$D505,,,,  "USD")</f>
        <v>170028.01152</v>
      </c>
      <c r="K505" s="1">
        <f>_xll.ciqfunctions.udf.CIQ($B505, "IQ_TOTAL_CL", $D505,,,,  "USD")</f>
        <v>48689.166649999999</v>
      </c>
      <c r="L505" s="1">
        <f>_xll.ciqfunctions.udf.CIQ($B505, "IQ_TOTAL_LIAB", $D505,,,,  "USD")</f>
        <v>102138.98808</v>
      </c>
      <c r="M505" s="1">
        <f>_xll.ciqfunctions.udf.CIQ($B505, "IQ_PREF_EQUITY",$D505,,,,  "USD")</f>
        <v>0</v>
      </c>
      <c r="N505" s="1">
        <f>_xll.ciqfunctions.udf.CIQ($B505, "IQ_TOTAL_COMMON_EQUITY",$D505,,,,  "USD")</f>
        <v>65428.664660000002</v>
      </c>
      <c r="O505" s="1">
        <f>_xll.ciqfunctions.udf.CIQ($B505, "IQ_APIC", $D505,,,,  "USD")</f>
        <v>1534.6906100000001</v>
      </c>
      <c r="P505" s="1">
        <f>_xll.ciqfunctions.udf.CIQ($B505, "IQ_TOTAL_ASSETS", $D505,,,,  "USD")</f>
        <v>170028.01152</v>
      </c>
      <c r="Q505" s="1">
        <f>_xll.ciqfunctions.udf.CIQ($B505, "IQ_RE", $D505,,,,  "USD")</f>
        <v>60205.328260000002</v>
      </c>
      <c r="R505" s="1">
        <f>_xll.ciqfunctions.udf.CIQ($B505, "IQ_TOTAL_EQUITY", $D505,,,,  "USD")</f>
        <v>67889.023440000004</v>
      </c>
      <c r="S505" s="1">
        <f>_xll.ciqfunctions.udf.CIQ($B505, "IQ_TOTAL_OUTSTANDING_FILING_DATE", $D505,,,,  "USD")</f>
        <v>5406.8411900000001</v>
      </c>
      <c r="T505" s="1">
        <f>_xll.ciqfunctions.udf.CIQ($B505, "IQ_TOTAL_DEBT", $D505,,,,  "USD")</f>
        <v>61068.323790000002</v>
      </c>
      <c r="U505" s="1">
        <f>_xll.ciqfunctions.udf.CIQ($B505, "IQ_PREF_DIV_OTHER",$D505,,,,  "USD")</f>
        <v>0</v>
      </c>
      <c r="V505" s="1">
        <f>_xll.ciqfunctions.udf.CIQ($B505, "IQ_COGS",$D505,,,,  "USD")</f>
        <v>26598.97798</v>
      </c>
      <c r="W505" s="1">
        <f>_xll.ciqfunctions.udf.CIQ($B505, "IQ_AP",$D505,,,,  "USD")</f>
        <v>10612.95083</v>
      </c>
      <c r="X505" s="1">
        <f>_xll.ciqfunctions.udf.CIQ($B505, "IQ_AR", $D505,,,,  "USD")</f>
        <v>6852.2512200000001</v>
      </c>
      <c r="Y505" s="1">
        <f>_xll.ciqfunctions.udf.CIQ($B505, "IQ_INVENTORY", $D505,,,,  "USD")</f>
        <v>12234.34996</v>
      </c>
      <c r="Z505">
        <f>_xll.ciqfunctions.udf.CIQ($B505, "IQ_SGA", $D505,,,,  "USD")</f>
        <v>4448.0449099999996</v>
      </c>
      <c r="AA505">
        <f>_xll.ciqfunctions.udf.CIQ($B505, "IQ_TOTAL_REV_1YR_ANN_GROWTH", $D505,,,,  "USD")</f>
        <v>3.4605000000000001</v>
      </c>
      <c r="AB505">
        <f>_xll.ciqfunctions.udf.CIQ($B505, "IQ_DA", $D505,,,,  "USD")</f>
        <v>0</v>
      </c>
      <c r="AC505">
        <f>_xll.ciqfunctions.udf.CIQ($B505, "IQ_NET_INTEREST_EXP",$D505,,,,  "USD")</f>
        <v>94.134529999999998</v>
      </c>
      <c r="AD505">
        <f>_xll.ciqfunctions.udf.CIQ($B505, "IQ_NET_WORKING_CAP",$D505,,,,  "USD")</f>
        <v>4448.7803400000003</v>
      </c>
      <c r="AE505">
        <f>_xll.ciqfunctions.udf.CIQ($B505, "IQ_CAPEX",$D505,,,,  "USD")</f>
        <v>-987.09419000000003</v>
      </c>
      <c r="AF505" s="1" t="str">
        <f>_xll.ciqfunctions.udf.CIQ($B505, "IQ_CEO_NAME", $D505,,,,  "USD")</f>
        <v>Mibe, Toshihiro</v>
      </c>
      <c r="AG505">
        <f>_xll.ciqfunctions.udf.CIQ($B505, "IQ_INC_TAX",$D505,,,,  "USD")</f>
        <v>678.75337000000002</v>
      </c>
      <c r="AH505">
        <f>_xll.ciqfunctions.udf.CIQ($B505, "IQ_EFFECT_TAX_RATE",$D505,,,,  "USD")</f>
        <v>40.4726</v>
      </c>
    </row>
    <row r="506" spans="1:34" x14ac:dyDescent="0.25">
      <c r="A506" t="str">
        <f>_xll.ciqfunctions.udf.CIQ(B506,"IQ_COMPANY_NAME",A$1)</f>
        <v>Honda Motor Co., Ltd.</v>
      </c>
      <c r="B506" t="s">
        <v>30</v>
      </c>
      <c r="C506" s="1" t="str">
        <f>_xll.ciqfunctions.udf.CIQ($B506, "IQ_INDUSTRY",$D506,,,, "USD")</f>
        <v>Automobiles</v>
      </c>
      <c r="D506" s="2" t="str">
        <f t="shared" si="6"/>
        <v>CQ42016</v>
      </c>
      <c r="E506" s="1">
        <f>_xll.ciqfunctions.udf.CIQ($B506, "IQ_TOTAL_REV", $D506,,,, "USD")</f>
        <v>29987.732749999999</v>
      </c>
      <c r="F506" s="1">
        <f>_xll.ciqfunctions.udf.CIQ($B506, "IQ_NI",$D506,,,,  "USD")</f>
        <v>1445.95281</v>
      </c>
      <c r="G506" s="1">
        <f>_xll.ciqfunctions.udf.CIQ($B506, "IQ_CASH_EQUIV", $D506,,,,  "USD")</f>
        <v>0</v>
      </c>
      <c r="H506" s="1">
        <f>_xll.ciqfunctions.udf.CIQ($B506, "IQ_CASH_ST_INVEST", $D506,,,,  "USD")</f>
        <v>0</v>
      </c>
      <c r="I506" s="1">
        <f>_xll.ciqfunctions.udf.CIQ($B506, "IQ_TOTAL_CA", $D506,,,,  "USD")</f>
        <v>0</v>
      </c>
      <c r="J506" s="1">
        <f>_xll.ciqfunctions.udf.CIQ($B506, "IQ_TOTAL_ASSETS",$D506,,,,  "USD")</f>
        <v>0</v>
      </c>
      <c r="K506" s="1">
        <f>_xll.ciqfunctions.udf.CIQ($B506, "IQ_TOTAL_CL", $D506,,,,  "USD")</f>
        <v>0</v>
      </c>
      <c r="L506" s="1">
        <f>_xll.ciqfunctions.udf.CIQ($B506, "IQ_TOTAL_LIAB", $D506,,,,  "USD")</f>
        <v>0</v>
      </c>
      <c r="M506" s="1">
        <f>_xll.ciqfunctions.udf.CIQ($B506, "IQ_PREF_EQUITY",$D506,,,,  "USD")</f>
        <v>0</v>
      </c>
      <c r="N506" s="1">
        <f>_xll.ciqfunctions.udf.CIQ($B506, "IQ_TOTAL_COMMON_EQUITY",$D506,,,,  "USD")</f>
        <v>0</v>
      </c>
      <c r="O506" s="1">
        <f>_xll.ciqfunctions.udf.CIQ($B506, "IQ_APIC", $D506,,,,  "USD")</f>
        <v>0</v>
      </c>
      <c r="P506" s="1">
        <f>_xll.ciqfunctions.udf.CIQ($B506, "IQ_TOTAL_ASSETS", $D506,,,,  "USD")</f>
        <v>0</v>
      </c>
      <c r="Q506" s="1">
        <f>_xll.ciqfunctions.udf.CIQ($B506, "IQ_RE", $D506,,,,  "USD")</f>
        <v>0</v>
      </c>
      <c r="R506" s="1">
        <f>_xll.ciqfunctions.udf.CIQ($B506, "IQ_TOTAL_EQUITY", $D506,,,,  "USD")</f>
        <v>0</v>
      </c>
      <c r="S506" s="1">
        <f>_xll.ciqfunctions.udf.CIQ($B506, "IQ_TOTAL_OUTSTANDING_FILING_DATE", $D506,,,,  "USD")</f>
        <v>5406.8456999999999</v>
      </c>
      <c r="T506" s="1">
        <f>_xll.ciqfunctions.udf.CIQ($B506, "IQ_TOTAL_DEBT", $D506,,,,  "USD")</f>
        <v>0</v>
      </c>
      <c r="U506" s="1">
        <f>_xll.ciqfunctions.udf.CIQ($B506, "IQ_PREF_DIV_OTHER",$D506,,,,  "USD")</f>
        <v>0</v>
      </c>
      <c r="V506" s="1">
        <f>_xll.ciqfunctions.udf.CIQ($B506, "IQ_COGS",$D506,,,,  "USD")</f>
        <v>23440.923709999999</v>
      </c>
      <c r="W506" s="1">
        <f>_xll.ciqfunctions.udf.CIQ($B506, "IQ_AP",$D506,,,,  "USD")</f>
        <v>0</v>
      </c>
      <c r="X506" s="1">
        <f>_xll.ciqfunctions.udf.CIQ($B506, "IQ_AR", $D506,,,,  "USD")</f>
        <v>0</v>
      </c>
      <c r="Y506" s="1">
        <f>_xll.ciqfunctions.udf.CIQ($B506, "IQ_INVENTORY", $D506,,,,  "USD")</f>
        <v>0</v>
      </c>
      <c r="Z506">
        <f>_xll.ciqfunctions.udf.CIQ($B506, "IQ_SGA", $D506,,,,  "USD")</f>
        <v>3257.8670499999998</v>
      </c>
      <c r="AA506">
        <f>_xll.ciqfunctions.udf.CIQ($B506, "IQ_TOTAL_REV_1YR_ANN_GROWTH", $D506,,,,  "USD")</f>
        <v>-3.7522000000000002</v>
      </c>
      <c r="AB506">
        <f>_xll.ciqfunctions.udf.CIQ($B506, "IQ_DA", $D506,,,,  "USD")</f>
        <v>0</v>
      </c>
      <c r="AC506">
        <f>_xll.ciqfunctions.udf.CIQ($B506, "IQ_NET_INTEREST_EXP",$D506,,,,  "USD")</f>
        <v>49.147750000000002</v>
      </c>
      <c r="AD506">
        <f>_xll.ciqfunctions.udf.CIQ($B506, "IQ_NET_WORKING_CAP",$D506,,,,  "USD")</f>
        <v>0</v>
      </c>
      <c r="AE506">
        <f>_xll.ciqfunctions.udf.CIQ($B506, "IQ_CAPEX",$D506,,,,  "USD")</f>
        <v>-1402.9378200000001</v>
      </c>
      <c r="AF506" s="1" t="str">
        <f>_xll.ciqfunctions.udf.CIQ($B506, "IQ_CEO_NAME", $D506,,,,  "USD")</f>
        <v>Mibe, Toshihiro</v>
      </c>
      <c r="AG506">
        <f>_xll.ciqfunctions.udf.CIQ($B506, "IQ_INC_TAX",$D506,,,,  "USD")</f>
        <v>637.74729000000002</v>
      </c>
      <c r="AH506">
        <f>_xll.ciqfunctions.udf.CIQ($B506, "IQ_EFFECT_TAX_RATE",$D506,,,,  "USD")</f>
        <v>28.534600000000001</v>
      </c>
    </row>
    <row r="507" spans="1:34" x14ac:dyDescent="0.25">
      <c r="A507" t="str">
        <f>_xll.ciqfunctions.udf.CIQ(B507,"IQ_COMPANY_NAME",A$1)</f>
        <v>Honda Motor Co., Ltd.</v>
      </c>
      <c r="B507" t="s">
        <v>30</v>
      </c>
      <c r="C507" s="1" t="str">
        <f>_xll.ciqfunctions.udf.CIQ($B507, "IQ_INDUSTRY",$D507,,,, "USD")</f>
        <v>Automobiles</v>
      </c>
      <c r="D507" s="2" t="str">
        <f t="shared" si="6"/>
        <v>CQ32016</v>
      </c>
      <c r="E507" s="1">
        <f>_xll.ciqfunctions.udf.CIQ($B507, "IQ_TOTAL_REV", $D507,,,, "USD")</f>
        <v>32218.888640000001</v>
      </c>
      <c r="F507" s="1">
        <f>_xll.ciqfunctions.udf.CIQ($B507, "IQ_NI",$D507,,,,  "USD")</f>
        <v>1748.6645000000001</v>
      </c>
      <c r="G507" s="1">
        <f>_xll.ciqfunctions.udf.CIQ($B507, "IQ_CASH_EQUIV", $D507,,,,  "USD")</f>
        <v>16585.623039999999</v>
      </c>
      <c r="H507" s="1">
        <f>_xll.ciqfunctions.udf.CIQ($B507, "IQ_CASH_ST_INVEST", $D507,,,,  "USD")</f>
        <v>17411.048839999999</v>
      </c>
      <c r="I507" s="1">
        <f>_xll.ciqfunctions.udf.CIQ($B507, "IQ_TOTAL_CA", $D507,,,,  "USD")</f>
        <v>55966.802360000001</v>
      </c>
      <c r="J507" s="1">
        <f>_xll.ciqfunctions.udf.CIQ($B507, "IQ_TOTAL_ASSETS",$D507,,,,  "USD")</f>
        <v>167745.69959</v>
      </c>
      <c r="K507" s="1">
        <f>_xll.ciqfunctions.udf.CIQ($B507, "IQ_TOTAL_CL", $D507,,,,  "USD")</f>
        <v>48691.937010000001</v>
      </c>
      <c r="L507" s="1">
        <f>_xll.ciqfunctions.udf.CIQ($B507, "IQ_TOTAL_LIAB", $D507,,,,  "USD")</f>
        <v>100560.02800000001</v>
      </c>
      <c r="M507" s="1">
        <f>_xll.ciqfunctions.udf.CIQ($B507, "IQ_PREF_EQUITY",$D507,,,,  "USD")</f>
        <v>0</v>
      </c>
      <c r="N507" s="1">
        <f>_xll.ciqfunctions.udf.CIQ($B507, "IQ_TOTAL_COMMON_EQUITY",$D507,,,,  "USD")</f>
        <v>64818.917739999997</v>
      </c>
      <c r="O507" s="1">
        <f>_xll.ciqfunctions.udf.CIQ($B507, "IQ_APIC", $D507,,,,  "USD")</f>
        <v>1689.6370999999999</v>
      </c>
      <c r="P507" s="1">
        <f>_xll.ciqfunctions.udf.CIQ($B507, "IQ_TOTAL_ASSETS", $D507,,,,  "USD")</f>
        <v>167745.69959</v>
      </c>
      <c r="Q507" s="1">
        <f>_xll.ciqfunctions.udf.CIQ($B507, "IQ_RE", $D507,,,,  "USD")</f>
        <v>64020.477859999999</v>
      </c>
      <c r="R507" s="1">
        <f>_xll.ciqfunctions.udf.CIQ($B507, "IQ_TOTAL_EQUITY", $D507,,,,  "USD")</f>
        <v>67185.671589999998</v>
      </c>
      <c r="S507" s="1">
        <f>_xll.ciqfunctions.udf.CIQ($B507, "IQ_TOTAL_OUTSTANDING_FILING_DATE", $D507,,,,  "USD")</f>
        <v>5406.8476199999996</v>
      </c>
      <c r="T507" s="1">
        <f>_xll.ciqfunctions.udf.CIQ($B507, "IQ_TOTAL_DEBT", $D507,,,,  "USD")</f>
        <v>59913.847470000001</v>
      </c>
      <c r="U507" s="1">
        <f>_xll.ciqfunctions.udf.CIQ($B507, "IQ_PREF_DIV_OTHER",$D507,,,,  "USD")</f>
        <v>0</v>
      </c>
      <c r="V507" s="1">
        <f>_xll.ciqfunctions.udf.CIQ($B507, "IQ_COGS",$D507,,,,  "USD")</f>
        <v>24911.09316</v>
      </c>
      <c r="W507" s="1">
        <f>_xll.ciqfunctions.udf.CIQ($B507, "IQ_AP",$D507,,,,  "USD")</f>
        <v>9724.5419299999994</v>
      </c>
      <c r="X507" s="1">
        <f>_xll.ciqfunctions.udf.CIQ($B507, "IQ_AR", $D507,,,,  "USD")</f>
        <v>6830.3331399999997</v>
      </c>
      <c r="Y507" s="1">
        <f>_xll.ciqfunctions.udf.CIQ($B507, "IQ_INVENTORY", $D507,,,,  "USD")</f>
        <v>12263.14471</v>
      </c>
      <c r="Z507">
        <f>_xll.ciqfunctions.udf.CIQ($B507, "IQ_SGA", $D507,,,,  "USD")</f>
        <v>3797.7881400000001</v>
      </c>
      <c r="AA507">
        <f>_xll.ciqfunctions.udf.CIQ($B507, "IQ_TOTAL_REV_1YR_ANN_GROWTH", $D507,,,,  "USD")</f>
        <v>-9.8946000000000005</v>
      </c>
      <c r="AB507">
        <f>_xll.ciqfunctions.udf.CIQ($B507, "IQ_DA", $D507,,,,  "USD")</f>
        <v>0</v>
      </c>
      <c r="AC507">
        <f>_xll.ciqfunctions.udf.CIQ($B507, "IQ_NET_INTEREST_EXP",$D507,,,,  "USD")</f>
        <v>42.152549999999998</v>
      </c>
      <c r="AD507">
        <f>_xll.ciqfunctions.udf.CIQ($B507, "IQ_NET_WORKING_CAP",$D507,,,,  "USD")</f>
        <v>15298.57295</v>
      </c>
      <c r="AE507">
        <f>_xll.ciqfunctions.udf.CIQ($B507, "IQ_CAPEX",$D507,,,,  "USD")</f>
        <v>-867.96344999999997</v>
      </c>
      <c r="AF507" s="1" t="str">
        <f>_xll.ciqfunctions.udf.CIQ($B507, "IQ_CEO_NAME", $D507,,,,  "USD")</f>
        <v>Mibe, Toshihiro</v>
      </c>
      <c r="AG507">
        <f>_xll.ciqfunctions.udf.CIQ($B507, "IQ_INC_TAX",$D507,,,,  "USD")</f>
        <v>778.35595000000001</v>
      </c>
      <c r="AH507">
        <f>_xll.ciqfunctions.udf.CIQ($B507, "IQ_EFFECT_TAX_RATE",$D507,,,,  "USD")</f>
        <v>29.134399999999999</v>
      </c>
    </row>
    <row r="508" spans="1:34" x14ac:dyDescent="0.25">
      <c r="A508" t="str">
        <f>_xll.ciqfunctions.udf.CIQ(B508,"IQ_COMPANY_NAME",A$1)</f>
        <v>Honda Motor Co., Ltd.</v>
      </c>
      <c r="B508" t="s">
        <v>30</v>
      </c>
      <c r="C508" s="1" t="str">
        <f>_xll.ciqfunctions.udf.CIQ($B508, "IQ_INDUSTRY",$D508,,,, "USD")</f>
        <v>Automobiles</v>
      </c>
      <c r="D508" s="2" t="str">
        <f t="shared" si="6"/>
        <v>CQ22016</v>
      </c>
      <c r="E508" s="1">
        <f>_xll.ciqfunctions.udf.CIQ($B508, "IQ_TOTAL_REV", $D508,,,, "USD")</f>
        <v>33806.220840000002</v>
      </c>
      <c r="F508" s="1">
        <f>_xll.ciqfunctions.udf.CIQ($B508, "IQ_NI",$D508,,,,  "USD")</f>
        <v>1701.14409</v>
      </c>
      <c r="G508" s="1">
        <f>_xll.ciqfunctions.udf.CIQ($B508, "IQ_CASH_EQUIV", $D508,,,,  "USD")</f>
        <v>16289.07861</v>
      </c>
      <c r="H508" s="1">
        <f>_xll.ciqfunctions.udf.CIQ($B508, "IQ_CASH_ST_INVEST", $D508,,,,  "USD")</f>
        <v>17203.387930000001</v>
      </c>
      <c r="I508" s="1">
        <f>_xll.ciqfunctions.udf.CIQ($B508, "IQ_TOTAL_CA", $D508,,,,  "USD")</f>
        <v>55999.08223</v>
      </c>
      <c r="J508" s="1">
        <f>_xll.ciqfunctions.udf.CIQ($B508, "IQ_TOTAL_ASSETS",$D508,,,,  "USD")</f>
        <v>166538.39288</v>
      </c>
      <c r="K508" s="1">
        <f>_xll.ciqfunctions.udf.CIQ($B508, "IQ_TOTAL_CL", $D508,,,,  "USD")</f>
        <v>50362.031020000002</v>
      </c>
      <c r="L508" s="1">
        <f>_xll.ciqfunctions.udf.CIQ($B508, "IQ_TOTAL_LIAB", $D508,,,,  "USD")</f>
        <v>101034.41793</v>
      </c>
      <c r="M508" s="1">
        <f>_xll.ciqfunctions.udf.CIQ($B508, "IQ_PREF_EQUITY",$D508,,,,  "USD")</f>
        <v>0</v>
      </c>
      <c r="N508" s="1">
        <f>_xll.ciqfunctions.udf.CIQ($B508, "IQ_TOTAL_COMMON_EQUITY",$D508,,,,  "USD")</f>
        <v>63264.839749999999</v>
      </c>
      <c r="O508" s="1">
        <f>_xll.ciqfunctions.udf.CIQ($B508, "IQ_APIC", $D508,,,,  "USD")</f>
        <v>1666.27385</v>
      </c>
      <c r="P508" s="1">
        <f>_xll.ciqfunctions.udf.CIQ($B508, "IQ_TOTAL_ASSETS", $D508,,,,  "USD")</f>
        <v>166538.39288</v>
      </c>
      <c r="Q508" s="1">
        <f>_xll.ciqfunctions.udf.CIQ($B508, "IQ_RE", $D508,,,,  "USD")</f>
        <v>61684.276010000001</v>
      </c>
      <c r="R508" s="1">
        <f>_xll.ciqfunctions.udf.CIQ($B508, "IQ_TOTAL_EQUITY", $D508,,,,  "USD")</f>
        <v>65503.974950000003</v>
      </c>
      <c r="S508" s="1">
        <f>_xll.ciqfunctions.udf.CIQ($B508, "IQ_TOTAL_OUTSTANDING_FILING_DATE", $D508,,,,  "USD")</f>
        <v>5406.8492900000001</v>
      </c>
      <c r="T508" s="1">
        <f>_xll.ciqfunctions.udf.CIQ($B508, "IQ_TOTAL_DEBT", $D508,,,,  "USD")</f>
        <v>59738.40726</v>
      </c>
      <c r="U508" s="1">
        <f>_xll.ciqfunctions.udf.CIQ($B508, "IQ_PREF_DIV_OTHER",$D508,,,,  "USD")</f>
        <v>0</v>
      </c>
      <c r="V508" s="1">
        <f>_xll.ciqfunctions.udf.CIQ($B508, "IQ_COGS",$D508,,,,  "USD")</f>
        <v>26073.907039999998</v>
      </c>
      <c r="W508" s="1">
        <f>_xll.ciqfunctions.udf.CIQ($B508, "IQ_AP",$D508,,,,  "USD")</f>
        <v>9163.6687199999997</v>
      </c>
      <c r="X508" s="1">
        <f>_xll.ciqfunctions.udf.CIQ($B508, "IQ_AR", $D508,,,,  "USD")</f>
        <v>6698.7971200000002</v>
      </c>
      <c r="Y508" s="1">
        <f>_xll.ciqfunctions.udf.CIQ($B508, "IQ_INVENTORY", $D508,,,,  "USD")</f>
        <v>11983.231379999999</v>
      </c>
      <c r="Z508">
        <f>_xll.ciqfunctions.udf.CIQ($B508, "IQ_SGA", $D508,,,,  "USD")</f>
        <v>3521.7195000000002</v>
      </c>
      <c r="AA508">
        <f>_xll.ciqfunctions.udf.CIQ($B508, "IQ_TOTAL_REV_1YR_ANN_GROWTH", $D508,,,,  "USD")</f>
        <v>-6.2900999999999998</v>
      </c>
      <c r="AB508">
        <f>_xll.ciqfunctions.udf.CIQ($B508, "IQ_DA", $D508,,,,  "USD")</f>
        <v>0</v>
      </c>
      <c r="AC508">
        <f>_xll.ciqfunctions.udf.CIQ($B508, "IQ_NET_INTEREST_EXP",$D508,,,,  "USD")</f>
        <v>42.33896</v>
      </c>
      <c r="AD508">
        <f>_xll.ciqfunctions.udf.CIQ($B508, "IQ_NET_WORKING_CAP",$D508,,,,  "USD")</f>
        <v>15544.446470000001</v>
      </c>
      <c r="AE508">
        <f>_xll.ciqfunctions.udf.CIQ($B508, "IQ_CAPEX",$D508,,,,  "USD")</f>
        <v>-1289.01109</v>
      </c>
      <c r="AF508" s="1" t="str">
        <f>_xll.ciqfunctions.udf.CIQ($B508, "IQ_CEO_NAME", $D508,,,,  "USD")</f>
        <v>Mibe, Toshihiro</v>
      </c>
      <c r="AG508">
        <f>_xll.ciqfunctions.udf.CIQ($B508, "IQ_INC_TAX",$D508,,,,  "USD")</f>
        <v>960.37778000000003</v>
      </c>
      <c r="AH508">
        <f>_xll.ciqfunctions.udf.CIQ($B508, "IQ_EFFECT_TAX_RATE",$D508,,,,  "USD")</f>
        <v>34.186700000000002</v>
      </c>
    </row>
    <row r="509" spans="1:34" x14ac:dyDescent="0.25">
      <c r="A509" t="str">
        <f>_xll.ciqfunctions.udf.CIQ(B509,"IQ_COMPANY_NAME",A$1)</f>
        <v>Honda Motor Co., Ltd.</v>
      </c>
      <c r="B509" t="s">
        <v>30</v>
      </c>
      <c r="C509" s="1" t="str">
        <f>_xll.ciqfunctions.udf.CIQ($B509, "IQ_INDUSTRY",$D509,,,, "USD")</f>
        <v>Automobiles</v>
      </c>
      <c r="D509" s="2" t="str">
        <f t="shared" si="6"/>
        <v>CQ12016</v>
      </c>
      <c r="E509" s="1">
        <f>_xll.ciqfunctions.udf.CIQ($B509, "IQ_TOTAL_REV", $D509,,,, "USD")</f>
        <v>32374.117450000002</v>
      </c>
      <c r="F509" s="1">
        <f>_xll.ciqfunctions.udf.CIQ($B509, "IQ_NI",$D509,,,,  "USD")</f>
        <v>136.8058</v>
      </c>
      <c r="G509" s="1">
        <f>_xll.ciqfunctions.udf.CIQ($B509, "IQ_CASH_EQUIV", $D509,,,,  "USD")</f>
        <v>15641.29513</v>
      </c>
      <c r="H509" s="1">
        <f>_xll.ciqfunctions.udf.CIQ($B509, "IQ_CASH_ST_INVEST", $D509,,,,  "USD")</f>
        <v>16558.302919999998</v>
      </c>
      <c r="I509" s="1">
        <f>_xll.ciqfunctions.udf.CIQ($B509, "IQ_TOTAL_CA", $D509,,,,  "USD")</f>
        <v>55550.246700000003</v>
      </c>
      <c r="J509" s="1">
        <f>_xll.ciqfunctions.udf.CIQ($B509, "IQ_TOTAL_ASSETS",$D509,,,,  "USD")</f>
        <v>162240.06035000001</v>
      </c>
      <c r="K509" s="1">
        <f>_xll.ciqfunctions.udf.CIQ($B509, "IQ_TOTAL_CL", $D509,,,,  "USD")</f>
        <v>48685.92697</v>
      </c>
      <c r="L509" s="1">
        <f>_xll.ciqfunctions.udf.CIQ($B509, "IQ_TOTAL_LIAB", $D509,,,,  "USD")</f>
        <v>99657.400290000005</v>
      </c>
      <c r="M509" s="1">
        <f>_xll.ciqfunctions.udf.CIQ($B509, "IQ_PREF_EQUITY",$D509,,,,  "USD")</f>
        <v>0</v>
      </c>
      <c r="N509" s="1">
        <f>_xll.ciqfunctions.udf.CIQ($B509, "IQ_TOTAL_COMMON_EQUITY",$D509,,,,  "USD")</f>
        <v>60176.510289999998</v>
      </c>
      <c r="O509" s="1">
        <f>_xll.ciqfunctions.udf.CIQ($B509, "IQ_APIC", $D509,,,,  "USD")</f>
        <v>1522.9440400000001</v>
      </c>
      <c r="P509" s="1">
        <f>_xll.ciqfunctions.udf.CIQ($B509, "IQ_TOTAL_ASSETS", $D509,,,,  "USD")</f>
        <v>162240.06035000001</v>
      </c>
      <c r="Q509" s="1">
        <f>_xll.ciqfunctions.udf.CIQ($B509, "IQ_RE", $D509,,,,  "USD")</f>
        <v>55129.144910000003</v>
      </c>
      <c r="R509" s="1">
        <f>_xll.ciqfunctions.udf.CIQ($B509, "IQ_TOTAL_EQUITY", $D509,,,,  "USD")</f>
        <v>62582.660060000002</v>
      </c>
      <c r="S509" s="1">
        <f>_xll.ciqfunctions.udf.CIQ($B509, "IQ_TOTAL_OUTSTANDING_FILING_DATE", $D509,,,,  "USD")</f>
        <v>5406.8505599999999</v>
      </c>
      <c r="T509" s="1">
        <f>_xll.ciqfunctions.udf.CIQ($B509, "IQ_TOTAL_DEBT", $D509,,,,  "USD")</f>
        <v>58083.372259999996</v>
      </c>
      <c r="U509" s="1">
        <f>_xll.ciqfunctions.udf.CIQ($B509, "IQ_PREF_DIV_OTHER",$D509,,,,  "USD")</f>
        <v>0</v>
      </c>
      <c r="V509" s="1">
        <f>_xll.ciqfunctions.udf.CIQ($B509, "IQ_COGS",$D509,,,,  "USD")</f>
        <v>25000.212479999998</v>
      </c>
      <c r="W509" s="1">
        <f>_xll.ciqfunctions.udf.CIQ($B509, "IQ_AP",$D509,,,,  "USD")</f>
        <v>10039.524289999999</v>
      </c>
      <c r="X509" s="1">
        <f>_xll.ciqfunctions.udf.CIQ($B509, "IQ_AR", $D509,,,,  "USD")</f>
        <v>7357.7248399999999</v>
      </c>
      <c r="Y509" s="1">
        <f>_xll.ciqfunctions.udf.CIQ($B509, "IQ_INVENTORY", $D509,,,,  "USD")</f>
        <v>11688.25152</v>
      </c>
      <c r="Z509">
        <f>_xll.ciqfunctions.udf.CIQ($B509, "IQ_SGA", $D509,,,,  "USD")</f>
        <v>5319.1480300000003</v>
      </c>
      <c r="AA509">
        <f>_xll.ciqfunctions.udf.CIQ($B509, "IQ_TOTAL_REV_1YR_ANN_GROWTH", $D509,,,,  "USD")</f>
        <v>-9.8518000000000008</v>
      </c>
      <c r="AB509">
        <f>_xll.ciqfunctions.udf.CIQ($B509, "IQ_DA", $D509,,,,  "USD")</f>
        <v>0</v>
      </c>
      <c r="AC509">
        <f>_xll.ciqfunctions.udf.CIQ($B509, "IQ_NET_INTEREST_EXP",$D509,,,,  "USD")</f>
        <v>41.464930000000003</v>
      </c>
      <c r="AD509">
        <f>_xll.ciqfunctions.udf.CIQ($B509, "IQ_NET_WORKING_CAP",$D509,,,,  "USD")</f>
        <v>5275.2044599999999</v>
      </c>
      <c r="AE509">
        <f>_xll.ciqfunctions.udf.CIQ($B509, "IQ_CAPEX",$D509,,,,  "USD")</f>
        <v>-1425.2802899999999</v>
      </c>
      <c r="AF509" s="1" t="str">
        <f>_xll.ciqfunctions.udf.CIQ($B509, "IQ_CEO_NAME", $D509,,,,  "USD")</f>
        <v>Mibe, Toshihiro</v>
      </c>
      <c r="AG509">
        <f>_xll.ciqfunctions.udf.CIQ($B509, "IQ_INC_TAX",$D509,,,,  "USD")</f>
        <v>365.08987000000002</v>
      </c>
      <c r="AH509">
        <f>_xll.ciqfunctions.udf.CIQ($B509, "IQ_EFFECT_TAX_RATE",$D509,,,,  "USD")</f>
        <v>57.701900000000002</v>
      </c>
    </row>
    <row r="510" spans="1:34" x14ac:dyDescent="0.25">
      <c r="A510" t="str">
        <f>_xll.ciqfunctions.udf.CIQ(B510,"IQ_COMPANY_NAME",A$1)</f>
        <v>Honda Motor Co., Ltd.</v>
      </c>
      <c r="B510" t="s">
        <v>30</v>
      </c>
      <c r="C510" s="1" t="str">
        <f>_xll.ciqfunctions.udf.CIQ($B510, "IQ_INDUSTRY",$D510,,,, "USD")</f>
        <v>Automobiles</v>
      </c>
      <c r="D510" s="2" t="str">
        <f t="shared" si="6"/>
        <v>CQ42015</v>
      </c>
      <c r="E510" s="1">
        <f>_xll.ciqfunctions.udf.CIQ($B510, "IQ_TOTAL_REV", $D510,,,, "USD")</f>
        <v>30262.530739999998</v>
      </c>
      <c r="F510" s="1">
        <f>_xll.ciqfunctions.udf.CIQ($B510, "IQ_NI",$D510,,,,  "USD")</f>
        <v>127.8827</v>
      </c>
      <c r="G510" s="1">
        <f>_xll.ciqfunctions.udf.CIQ($B510, "IQ_CASH_EQUIV", $D510,,,,  "USD")</f>
        <v>14621.09895</v>
      </c>
      <c r="H510" s="1">
        <f>_xll.ciqfunctions.udf.CIQ($B510, "IQ_CASH_ST_INVEST", $D510,,,,  "USD")</f>
        <v>15478.295340000001</v>
      </c>
      <c r="I510" s="1">
        <f>_xll.ciqfunctions.udf.CIQ($B510, "IQ_TOTAL_CA", $D510,,,,  "USD")</f>
        <v>51927.00778</v>
      </c>
      <c r="J510" s="1">
        <f>_xll.ciqfunctions.udf.CIQ($B510, "IQ_TOTAL_ASSETS",$D510,,,,  "USD")</f>
        <v>151658.0281</v>
      </c>
      <c r="K510" s="1">
        <f>_xll.ciqfunctions.udf.CIQ($B510, "IQ_TOTAL_CL", $D510,,,,  "USD")</f>
        <v>45510.410089999998</v>
      </c>
      <c r="L510" s="1">
        <f>_xll.ciqfunctions.udf.CIQ($B510, "IQ_TOTAL_LIAB", $D510,,,,  "USD")</f>
        <v>93157.292849999998</v>
      </c>
      <c r="M510" s="1">
        <f>_xll.ciqfunctions.udf.CIQ($B510, "IQ_PREF_EQUITY",$D510,,,,  "USD")</f>
        <v>0</v>
      </c>
      <c r="N510" s="1">
        <f>_xll.ciqfunctions.udf.CIQ($B510, "IQ_TOTAL_COMMON_EQUITY",$D510,,,,  "USD")</f>
        <v>56251.525479999997</v>
      </c>
      <c r="O510" s="1">
        <f>_xll.ciqfunctions.udf.CIQ($B510, "IQ_APIC", $D510,,,,  "USD")</f>
        <v>1423.6107300000001</v>
      </c>
      <c r="P510" s="1">
        <f>_xll.ciqfunctions.udf.CIQ($B510, "IQ_TOTAL_ASSETS", $D510,,,,  "USD")</f>
        <v>151658.0281</v>
      </c>
      <c r="Q510" s="1">
        <f>_xll.ciqfunctions.udf.CIQ($B510, "IQ_RE", $D510,,,,  "USD")</f>
        <v>51533.372150000003</v>
      </c>
      <c r="R510" s="1">
        <f>_xll.ciqfunctions.udf.CIQ($B510, "IQ_TOTAL_EQUITY", $D510,,,,  "USD")</f>
        <v>58500.735249999998</v>
      </c>
      <c r="S510" s="1">
        <f>_xll.ciqfunctions.udf.CIQ($B510, "IQ_TOTAL_OUTSTANDING_FILING_DATE", $D510,,,,  "USD")</f>
        <v>5406.8505599999999</v>
      </c>
      <c r="T510" s="1">
        <f>_xll.ciqfunctions.udf.CIQ($B510, "IQ_TOTAL_DEBT", $D510,,,,  "USD")</f>
        <v>54294.911399999997</v>
      </c>
      <c r="U510" s="1">
        <f>_xll.ciqfunctions.udf.CIQ($B510, "IQ_PREF_DIV_OTHER",$D510,,,,  "USD")</f>
        <v>0</v>
      </c>
      <c r="V510" s="1">
        <f>_xll.ciqfunctions.udf.CIQ($B510, "IQ_COGS",$D510,,,,  "USD")</f>
        <v>23369.585279999999</v>
      </c>
      <c r="W510" s="1">
        <f>_xll.ciqfunctions.udf.CIQ($B510, "IQ_AP",$D510,,,,  "USD")</f>
        <v>9384.7009999999991</v>
      </c>
      <c r="X510" s="1">
        <f>_xll.ciqfunctions.udf.CIQ($B510, "IQ_AR", $D510,,,,  "USD")</f>
        <v>6877.8206700000001</v>
      </c>
      <c r="Y510" s="1">
        <f>_xll.ciqfunctions.udf.CIQ($B510, "IQ_INVENTORY", $D510,,,,  "USD")</f>
        <v>10925.89077</v>
      </c>
      <c r="Z510">
        <f>_xll.ciqfunctions.udf.CIQ($B510, "IQ_SGA", $D510,,,,  "USD")</f>
        <v>4972.2090900000003</v>
      </c>
      <c r="AA510">
        <f>_xll.ciqfunctions.udf.CIQ($B510, "IQ_TOTAL_REV_1YR_ANN_GROWTH", $D510,,,,  "USD")</f>
        <v>10.565200000000001</v>
      </c>
      <c r="AB510">
        <f>_xll.ciqfunctions.udf.CIQ($B510, "IQ_DA", $D510,,,,  "USD")</f>
        <v>0</v>
      </c>
      <c r="AC510">
        <f>_xll.ciqfunctions.udf.CIQ($B510, "IQ_NET_INTEREST_EXP",$D510,,,,  "USD")</f>
        <v>38.760399999999997</v>
      </c>
      <c r="AD510">
        <f>_xll.ciqfunctions.udf.CIQ($B510, "IQ_NET_WORKING_CAP",$D510,,,,  "USD")</f>
        <v>4931.1317099999997</v>
      </c>
      <c r="AE510">
        <f>_xll.ciqfunctions.udf.CIQ($B510, "IQ_CAPEX",$D510,,,,  "USD")</f>
        <v>-1332.3170399999999</v>
      </c>
      <c r="AF510" s="1" t="str">
        <f>_xll.ciqfunctions.udf.CIQ($B510, "IQ_CEO_NAME", $D510,,,,  "USD")</f>
        <v>Mibe, Toshihiro</v>
      </c>
      <c r="AG510">
        <f>_xll.ciqfunctions.udf.CIQ($B510, "IQ_INC_TAX",$D510,,,,  "USD")</f>
        <v>341.27706000000001</v>
      </c>
      <c r="AH510">
        <f>_xll.ciqfunctions.udf.CIQ($B510, "IQ_EFFECT_TAX_RATE",$D510,,,,  "USD")</f>
        <v>57.701900000000002</v>
      </c>
    </row>
    <row r="511" spans="1:34" x14ac:dyDescent="0.25">
      <c r="A511" t="str">
        <f>_xll.ciqfunctions.udf.CIQ(B511,"IQ_COMPANY_NAME",A$1)</f>
        <v>Honda Motor Co., Ltd.</v>
      </c>
      <c r="B511" t="s">
        <v>30</v>
      </c>
      <c r="C511" s="1" t="str">
        <f>_xll.ciqfunctions.udf.CIQ($B511, "IQ_INDUSTRY",$D511,,,, "USD")</f>
        <v>Automobiles</v>
      </c>
      <c r="D511" s="2" t="str">
        <f t="shared" ref="D511:D574" si="7">D451</f>
        <v>CQ32015</v>
      </c>
      <c r="E511" s="1">
        <f>_xll.ciqfunctions.udf.CIQ($B511, "IQ_TOTAL_REV", $D511,,,, "USD")</f>
        <v>30244.097959999999</v>
      </c>
      <c r="F511" s="1">
        <f>_xll.ciqfunctions.udf.CIQ($B511, "IQ_NI",$D511,,,,  "USD")</f>
        <v>1066.94786</v>
      </c>
      <c r="G511" s="1">
        <f>_xll.ciqfunctions.udf.CIQ($B511, "IQ_CASH_EQUIV", $D511,,,,  "USD")</f>
        <v>13727.206179999999</v>
      </c>
      <c r="H511" s="1">
        <f>_xll.ciqfunctions.udf.CIQ($B511, "IQ_CASH_ST_INVEST", $D511,,,,  "USD")</f>
        <v>14239.161749999999</v>
      </c>
      <c r="I511" s="1">
        <f>_xll.ciqfunctions.udf.CIQ($B511, "IQ_TOTAL_CA", $D511,,,,  "USD")</f>
        <v>50628.21327</v>
      </c>
      <c r="J511" s="1">
        <f>_xll.ciqfunctions.udf.CIQ($B511, "IQ_TOTAL_ASSETS",$D511,,,,  "USD")</f>
        <v>153023.50482</v>
      </c>
      <c r="K511" s="1">
        <f>_xll.ciqfunctions.udf.CIQ($B511, "IQ_TOTAL_CL", $D511,,,,  "USD")</f>
        <v>42160.513599999998</v>
      </c>
      <c r="L511" s="1">
        <f>_xll.ciqfunctions.udf.CIQ($B511, "IQ_TOTAL_LIAB", $D511,,,,  "USD")</f>
        <v>91269.421709999995</v>
      </c>
      <c r="M511" s="1">
        <f>_xll.ciqfunctions.udf.CIQ($B511, "IQ_PREF_EQUITY",$D511,,,,  "USD")</f>
        <v>0</v>
      </c>
      <c r="N511" s="1">
        <f>_xll.ciqfunctions.udf.CIQ($B511, "IQ_TOTAL_COMMON_EQUITY",$D511,,,,  "USD")</f>
        <v>59626.768580000004</v>
      </c>
      <c r="O511" s="1">
        <f>_xll.ciqfunctions.udf.CIQ($B511, "IQ_APIC", $D511,,,,  "USD")</f>
        <v>1429.1393800000001</v>
      </c>
      <c r="P511" s="1">
        <f>_xll.ciqfunctions.udf.CIQ($B511, "IQ_TOTAL_ASSETS", $D511,,,,  "USD")</f>
        <v>153023.50482</v>
      </c>
      <c r="Q511" s="1">
        <f>_xll.ciqfunctions.udf.CIQ($B511, "IQ_RE", $D511,,,,  "USD")</f>
        <v>52764.931900000003</v>
      </c>
      <c r="R511" s="1">
        <f>_xll.ciqfunctions.udf.CIQ($B511, "IQ_TOTAL_EQUITY", $D511,,,,  "USD")</f>
        <v>61754.08311</v>
      </c>
      <c r="S511" s="1">
        <f>_xll.ciqfunctions.udf.CIQ($B511, "IQ_TOTAL_OUTSTANDING_FILING_DATE", $D511,,,,  "USD")</f>
        <v>5406.8556900000003</v>
      </c>
      <c r="T511" s="1">
        <f>_xll.ciqfunctions.udf.CIQ($B511, "IQ_TOTAL_DEBT", $D511,,,,  "USD")</f>
        <v>56807.075040000003</v>
      </c>
      <c r="U511" s="1">
        <f>_xll.ciqfunctions.udf.CIQ($B511, "IQ_PREF_DIV_OTHER",$D511,,,,  "USD")</f>
        <v>0</v>
      </c>
      <c r="V511" s="1">
        <f>_xll.ciqfunctions.udf.CIQ($B511, "IQ_COGS",$D511,,,,  "USD")</f>
        <v>23624.713360000002</v>
      </c>
      <c r="W511" s="1">
        <f>_xll.ciqfunctions.udf.CIQ($B511, "IQ_AP",$D511,,,,  "USD")</f>
        <v>8286.3408299999992</v>
      </c>
      <c r="X511" s="1">
        <f>_xll.ciqfunctions.udf.CIQ($B511, "IQ_AR", $D511,,,,  "USD")</f>
        <v>22670.748339999998</v>
      </c>
      <c r="Y511" s="1">
        <f>_xll.ciqfunctions.udf.CIQ($B511, "IQ_INVENTORY", $D511,,,,  "USD")</f>
        <v>11452.57465</v>
      </c>
      <c r="Z511">
        <f>_xll.ciqfunctions.udf.CIQ($B511, "IQ_SGA", $D511,,,,  "USD")</f>
        <v>4001.0607500000001</v>
      </c>
      <c r="AA511">
        <f>_xll.ciqfunctions.udf.CIQ($B511, "IQ_TOTAL_REV_1YR_ANN_GROWTH", $D511,,,,  "USD")</f>
        <v>20.117599999999999</v>
      </c>
      <c r="AB511">
        <f>_xll.ciqfunctions.udf.CIQ($B511, "IQ_DA", $D511,,,,  "USD")</f>
        <v>0</v>
      </c>
      <c r="AC511">
        <f>_xll.ciqfunctions.udf.CIQ($B511, "IQ_NET_INTEREST_EXP",$D511,,,,  "USD")</f>
        <v>16.661799999999999</v>
      </c>
      <c r="AD511">
        <f>_xll.ciqfunctions.udf.CIQ($B511, "IQ_NET_WORKING_CAP",$D511,,,,  "USD")</f>
        <v>16509.174739999999</v>
      </c>
      <c r="AE511">
        <f>_xll.ciqfunctions.udf.CIQ($B511, "IQ_CAPEX",$D511,,,,  "USD")</f>
        <v>-1066.4885200000001</v>
      </c>
      <c r="AF511" s="1" t="str">
        <f>_xll.ciqfunctions.udf.CIQ($B511, "IQ_CEO_NAME", $D511,,,,  "USD")</f>
        <v>Mibe, Toshihiro</v>
      </c>
      <c r="AG511">
        <f>_xll.ciqfunctions.udf.CIQ($B511, "IQ_INC_TAX",$D511,,,,  "USD")</f>
        <v>572.91520000000003</v>
      </c>
      <c r="AH511">
        <f>_xll.ciqfunctions.udf.CIQ($B511, "IQ_EFFECT_TAX_RATE",$D511,,,,  "USD")</f>
        <v>32.520299999999999</v>
      </c>
    </row>
    <row r="512" spans="1:34" x14ac:dyDescent="0.25">
      <c r="A512" t="str">
        <f>_xll.ciqfunctions.udf.CIQ(B512,"IQ_COMPANY_NAME",A$1)</f>
        <v>Honda Motor Co., Ltd.</v>
      </c>
      <c r="B512" t="s">
        <v>30</v>
      </c>
      <c r="C512" s="1" t="str">
        <f>_xll.ciqfunctions.udf.CIQ($B512, "IQ_INDUSTRY",$D512,,,, "USD")</f>
        <v>Automobiles</v>
      </c>
      <c r="D512" s="2" t="str">
        <f t="shared" si="7"/>
        <v>CQ22015</v>
      </c>
      <c r="E512" s="1">
        <f>_xll.ciqfunctions.udf.CIQ($B512, "IQ_TOTAL_REV", $D512,,,, "USD")</f>
        <v>30292.412540000001</v>
      </c>
      <c r="F512" s="1">
        <f>_xll.ciqfunctions.udf.CIQ($B512, "IQ_NI",$D512,,,,  "USD")</f>
        <v>1521.15293</v>
      </c>
      <c r="G512" s="1">
        <f>_xll.ciqfunctions.udf.CIQ($B512, "IQ_CASH_EQUIV", $D512,,,,  "USD")</f>
        <v>13499.043530000001</v>
      </c>
      <c r="H512" s="1">
        <f>_xll.ciqfunctions.udf.CIQ($B512, "IQ_CASH_ST_INVEST", $D512,,,,  "USD")</f>
        <v>14236.63962</v>
      </c>
      <c r="I512" s="1">
        <f>_xll.ciqfunctions.udf.CIQ($B512, "IQ_TOTAL_CA", $D512,,,,  "USD")</f>
        <v>52544.285309999999</v>
      </c>
      <c r="J512" s="1">
        <f>_xll.ciqfunctions.udf.CIQ($B512, "IQ_TOTAL_ASSETS",$D512,,,,  "USD")</f>
        <v>154525.78310999999</v>
      </c>
      <c r="K512" s="1">
        <f>_xll.ciqfunctions.udf.CIQ($B512, "IQ_TOTAL_CL", $D512,,,,  "USD")</f>
        <v>45926.697310000003</v>
      </c>
      <c r="L512" s="1">
        <f>_xll.ciqfunctions.udf.CIQ($B512, "IQ_TOTAL_LIAB", $D512,,,,  "USD")</f>
        <v>92318.913849999997</v>
      </c>
      <c r="M512" s="1">
        <f>_xll.ciqfunctions.udf.CIQ($B512, "IQ_PREF_EQUITY",$D512,,,,  "USD")</f>
        <v>0</v>
      </c>
      <c r="N512" s="1">
        <f>_xll.ciqfunctions.udf.CIQ($B512, "IQ_TOTAL_COMMON_EQUITY",$D512,,,,  "USD")</f>
        <v>60057.278059999997</v>
      </c>
      <c r="O512" s="1">
        <f>_xll.ciqfunctions.udf.CIQ($B512, "IQ_APIC", $D512,,,,  "USD")</f>
        <v>1399.1660099999999</v>
      </c>
      <c r="P512" s="1">
        <f>_xll.ciqfunctions.udf.CIQ($B512, "IQ_TOTAL_ASSETS", $D512,,,,  "USD")</f>
        <v>154525.78310999999</v>
      </c>
      <c r="Q512" s="1">
        <f>_xll.ciqfunctions.udf.CIQ($B512, "IQ_RE", $D512,,,,  "USD")</f>
        <v>50940.630340000003</v>
      </c>
      <c r="R512" s="1">
        <f>_xll.ciqfunctions.udf.CIQ($B512, "IQ_TOTAL_EQUITY", $D512,,,,  "USD")</f>
        <v>62206.869259999999</v>
      </c>
      <c r="S512" s="1">
        <f>_xll.ciqfunctions.udf.CIQ($B512, "IQ_TOTAL_OUTSTANDING_FILING_DATE", $D512,,,,  "USD")</f>
        <v>5406.8589599999996</v>
      </c>
      <c r="T512" s="1">
        <f>_xll.ciqfunctions.udf.CIQ($B512, "IQ_TOTAL_DEBT", $D512,,,,  "USD")</f>
        <v>56841.390850000003</v>
      </c>
      <c r="U512" s="1">
        <f>_xll.ciqfunctions.udf.CIQ($B512, "IQ_PREF_DIV_OTHER",$D512,,,,  "USD")</f>
        <v>0</v>
      </c>
      <c r="V512" s="1">
        <f>_xll.ciqfunctions.udf.CIQ($B512, "IQ_COGS",$D512,,,,  "USD")</f>
        <v>23594.81637</v>
      </c>
      <c r="W512" s="1">
        <f>_xll.ciqfunctions.udf.CIQ($B512, "IQ_AP",$D512,,,,  "USD")</f>
        <v>9086.4841899999992</v>
      </c>
      <c r="X512" s="1">
        <f>_xll.ciqfunctions.udf.CIQ($B512, "IQ_AR", $D512,,,,  "USD")</f>
        <v>6675.6828400000004</v>
      </c>
      <c r="Y512" s="1">
        <f>_xll.ciqfunctions.udf.CIQ($B512, "IQ_INVENTORY", $D512,,,,  "USD")</f>
        <v>11915.609329999999</v>
      </c>
      <c r="Z512">
        <f>_xll.ciqfunctions.udf.CIQ($B512, "IQ_SGA", $D512,,,,  "USD")</f>
        <v>3552.6410999999998</v>
      </c>
      <c r="AA512">
        <f>_xll.ciqfunctions.udf.CIQ($B512, "IQ_TOTAL_REV_1YR_ANN_GROWTH", $D512,,,,  "USD")</f>
        <v>23.976400000000002</v>
      </c>
      <c r="AB512">
        <f>_xll.ciqfunctions.udf.CIQ($B512, "IQ_DA", $D512,,,,  "USD")</f>
        <v>0</v>
      </c>
      <c r="AC512">
        <f>_xll.ciqfunctions.udf.CIQ($B512, "IQ_NET_INTEREST_EXP",$D512,,,,  "USD")</f>
        <v>24.260020000000001</v>
      </c>
      <c r="AD512">
        <f>_xll.ciqfunctions.udf.CIQ($B512, "IQ_NET_WORKING_CAP",$D512,,,,  "USD")</f>
        <v>17702.052589999999</v>
      </c>
      <c r="AE512">
        <f>_xll.ciqfunctions.udf.CIQ($B512, "IQ_CAPEX",$D512,,,,  "USD")</f>
        <v>-1530.5887399999999</v>
      </c>
      <c r="AF512" s="1" t="str">
        <f>_xll.ciqfunctions.udf.CIQ($B512, "IQ_CEO_NAME", $D512,,,,  "USD")</f>
        <v>Mibe, Toshihiro</v>
      </c>
      <c r="AG512">
        <f>_xll.ciqfunctions.udf.CIQ($B512, "IQ_INC_TAX",$D512,,,,  "USD")</f>
        <v>641.46361999999999</v>
      </c>
      <c r="AH512">
        <f>_xll.ciqfunctions.udf.CIQ($B512, "IQ_EFFECT_TAX_RATE",$D512,,,,  "USD")</f>
        <v>27.787199999999999</v>
      </c>
    </row>
    <row r="513" spans="1:34" x14ac:dyDescent="0.25">
      <c r="A513" t="str">
        <f>_xll.ciqfunctions.udf.CIQ(B513,"IQ_COMPANY_NAME",A$1)</f>
        <v>Honda Motor Co., Ltd.</v>
      </c>
      <c r="B513" t="s">
        <v>30</v>
      </c>
      <c r="C513" s="1" t="str">
        <f>_xll.ciqfunctions.udf.CIQ($B513, "IQ_INDUSTRY",$D513,,,, "USD")</f>
        <v>Automobiles</v>
      </c>
      <c r="D513" s="2" t="str">
        <f t="shared" si="7"/>
        <v>CQ12015</v>
      </c>
      <c r="E513" s="1">
        <f>_xll.ciqfunctions.udf.CIQ($B513, "IQ_TOTAL_REV", $D513,,,, "USD")</f>
        <v>33628.469700000001</v>
      </c>
      <c r="F513" s="1">
        <f>_xll.ciqfunctions.udf.CIQ($B513, "IQ_NI",$D513,,,,  "USD")</f>
        <v>704.30037000000004</v>
      </c>
      <c r="G513" s="1">
        <f>_xll.ciqfunctions.udf.CIQ($B513, "IQ_CASH_EQUIV", $D513,,,,  "USD")</f>
        <v>12265.43903</v>
      </c>
      <c r="H513" s="1">
        <f>_xll.ciqfunctions.udf.CIQ($B513, "IQ_CASH_ST_INVEST", $D513,,,,  "USD")</f>
        <v>13038.070100000001</v>
      </c>
      <c r="I513" s="1">
        <f>_xll.ciqfunctions.udf.CIQ($B513, "IQ_TOTAL_CA", $D513,,,,  "USD")</f>
        <v>52472.207049999997</v>
      </c>
      <c r="J513" s="1">
        <f>_xll.ciqfunctions.udf.CIQ($B513, "IQ_TOTAL_ASSETS",$D513,,,,  "USD")</f>
        <v>153561.44148000001</v>
      </c>
      <c r="K513" s="1">
        <f>_xll.ciqfunctions.udf.CIQ($B513, "IQ_TOTAL_CL", $D513,,,,  "USD")</f>
        <v>44179.132469999997</v>
      </c>
      <c r="L513" s="1">
        <f>_xll.ciqfunctions.udf.CIQ($B513, "IQ_TOTAL_LIAB", $D513,,,,  "USD")</f>
        <v>92032.804550000001</v>
      </c>
      <c r="M513" s="1">
        <f>_xll.ciqfunctions.udf.CIQ($B513, "IQ_PREF_EQUITY",$D513,,,,  "USD")</f>
        <v>0</v>
      </c>
      <c r="N513" s="1">
        <f>_xll.ciqfunctions.udf.CIQ($B513, "IQ_TOTAL_COMMON_EQUITY",$D513,,,,  "USD")</f>
        <v>59243.496460000002</v>
      </c>
      <c r="O513" s="1">
        <f>_xll.ciqfunctions.udf.CIQ($B513, "IQ_APIC", $D513,,,,  "USD")</f>
        <v>1426.1022</v>
      </c>
      <c r="P513" s="1">
        <f>_xll.ciqfunctions.udf.CIQ($B513, "IQ_TOTAL_ASSETS", $D513,,,,  "USD")</f>
        <v>153561.44148000001</v>
      </c>
      <c r="Q513" s="1">
        <f>_xll.ciqfunctions.udf.CIQ($B513, "IQ_RE", $D513,,,,  "USD")</f>
        <v>50700.667719999998</v>
      </c>
      <c r="R513" s="1">
        <f>_xll.ciqfunctions.udf.CIQ($B513, "IQ_TOTAL_EQUITY", $D513,,,,  "USD")</f>
        <v>61528.636930000001</v>
      </c>
      <c r="S513" s="1">
        <f>_xll.ciqfunctions.udf.CIQ($B513, "IQ_TOTAL_OUTSTANDING_FILING_DATE", $D513,,,,  "USD")</f>
        <v>5406.86078</v>
      </c>
      <c r="T513" s="1">
        <f>_xll.ciqfunctions.udf.CIQ($B513, "IQ_TOTAL_DEBT", $D513,,,,  "USD")</f>
        <v>57138.404329999998</v>
      </c>
      <c r="U513" s="1">
        <f>_xll.ciqfunctions.udf.CIQ($B513, "IQ_PREF_DIV_OTHER",$D513,,,,  "USD")</f>
        <v>0</v>
      </c>
      <c r="V513" s="1">
        <f>_xll.ciqfunctions.udf.CIQ($B513, "IQ_COGS",$D513,,,,  "USD")</f>
        <v>28136.70361</v>
      </c>
      <c r="W513" s="1">
        <f>_xll.ciqfunctions.udf.CIQ($B513, "IQ_AP",$D513,,,,  "USD")</f>
        <v>9648.6209099999996</v>
      </c>
      <c r="X513" s="1">
        <f>_xll.ciqfunctions.udf.CIQ($B513, "IQ_AR", $D513,,,,  "USD")</f>
        <v>6839.5784299999996</v>
      </c>
      <c r="Y513" s="1">
        <f>_xll.ciqfunctions.udf.CIQ($B513, "IQ_INVENTORY", $D513,,,,  "USD")</f>
        <v>12486.97416</v>
      </c>
      <c r="Z513">
        <f>_xll.ciqfunctions.udf.CIQ($B513, "IQ_SGA", $D513,,,,  "USD")</f>
        <v>3293.05782</v>
      </c>
      <c r="AA513">
        <f>_xll.ciqfunctions.udf.CIQ($B513, "IQ_TOTAL_REV_1YR_ANN_GROWTH", $D513,,,,  "USD")</f>
        <v>7.2906000000000004</v>
      </c>
      <c r="AB513">
        <f>_xll.ciqfunctions.udf.CIQ($B513, "IQ_DA", $D513,,,,  "USD")</f>
        <v>0</v>
      </c>
      <c r="AC513">
        <f>_xll.ciqfunctions.udf.CIQ($B513, "IQ_NET_INTEREST_EXP",$D513,,,,  "USD")</f>
        <v>63.588630000000002</v>
      </c>
      <c r="AD513">
        <f>_xll.ciqfunctions.udf.CIQ($B513, "IQ_NET_WORKING_CAP",$D513,,,,  "USD")</f>
        <v>5948.7291800000003</v>
      </c>
      <c r="AE513">
        <f>_xll.ciqfunctions.udf.CIQ($B513, "IQ_CAPEX",$D513,,,,  "USD")</f>
        <v>7664.1888300000001</v>
      </c>
      <c r="AF513" s="1" t="str">
        <f>_xll.ciqfunctions.udf.CIQ($B513, "IQ_CEO_NAME", $D513,,,,  "USD")</f>
        <v>Mibe, Toshihiro</v>
      </c>
      <c r="AG513">
        <f>_xll.ciqfunctions.udf.CIQ($B513, "IQ_INC_TAX",$D513,,,,  "USD")</f>
        <v>324.2937</v>
      </c>
      <c r="AH513">
        <f>_xll.ciqfunctions.udf.CIQ($B513, "IQ_EFFECT_TAX_RATE",$D513,,,,  "USD")</f>
        <v>27.1082</v>
      </c>
    </row>
    <row r="514" spans="1:34" x14ac:dyDescent="0.25">
      <c r="A514" t="str">
        <f>_xll.ciqfunctions.udf.CIQ(B514,"IQ_COMPANY_NAME",A$1)</f>
        <v>Honda Motor Co., Ltd.</v>
      </c>
      <c r="B514" t="s">
        <v>30</v>
      </c>
      <c r="C514" s="1" t="str">
        <f>_xll.ciqfunctions.udf.CIQ($B514, "IQ_INDUSTRY",$D514,,,, "USD")</f>
        <v>Automobiles</v>
      </c>
      <c r="D514" s="2" t="str">
        <f t="shared" si="7"/>
        <v>CQ42014</v>
      </c>
      <c r="E514" s="1">
        <f>_xll.ciqfunctions.udf.CIQ($B514, "IQ_TOTAL_REV", $D514,,,, "USD")</f>
        <v>27460.99064</v>
      </c>
      <c r="F514" s="1">
        <f>_xll.ciqfunctions.udf.CIQ($B514, "IQ_NI",$D514,,,,  "USD")</f>
        <v>1139.4849899999999</v>
      </c>
      <c r="G514" s="1">
        <f>_xll.ciqfunctions.udf.CIQ($B514, "IQ_CASH_EQUIV", $D514,,,,  "USD")</f>
        <v>11114.995150000001</v>
      </c>
      <c r="H514" s="1">
        <f>_xll.ciqfunctions.udf.CIQ($B514, "IQ_CASH_ST_INVEST", $D514,,,,  "USD")</f>
        <v>11114.995150000001</v>
      </c>
      <c r="I514" s="1">
        <f>_xll.ciqfunctions.udf.CIQ($B514, "IQ_TOTAL_CA", $D514,,,,  "USD")</f>
        <v>52913.542580000001</v>
      </c>
      <c r="J514" s="1">
        <f>_xll.ciqfunctions.udf.CIQ($B514, "IQ_TOTAL_ASSETS",$D514,,,,  "USD")</f>
        <v>148782.05343999999</v>
      </c>
      <c r="K514" s="1">
        <f>_xll.ciqfunctions.udf.CIQ($B514, "IQ_TOTAL_CL", $D514,,,,  "USD")</f>
        <v>43199.657570000003</v>
      </c>
      <c r="L514" s="1">
        <f>_xll.ciqfunctions.udf.CIQ($B514, "IQ_TOTAL_LIAB", $D514,,,,  "USD")</f>
        <v>90273.143419999993</v>
      </c>
      <c r="M514" s="1">
        <f>_xll.ciqfunctions.udf.CIQ($B514, "IQ_PREF_EQUITY",$D514,,,,  "USD")</f>
        <v>0</v>
      </c>
      <c r="N514" s="1">
        <f>_xll.ciqfunctions.udf.CIQ($B514, "IQ_TOTAL_COMMON_EQUITY",$D514,,,,  "USD")</f>
        <v>56615.992380000003</v>
      </c>
      <c r="O514" s="1">
        <f>_xll.ciqfunctions.udf.CIQ($B514, "IQ_APIC", $D514,,,,  "USD")</f>
        <v>1428.2959699999999</v>
      </c>
      <c r="P514" s="1">
        <f>_xll.ciqfunctions.udf.CIQ($B514, "IQ_TOTAL_ASSETS", $D514,,,,  "USD")</f>
        <v>148782.05343999999</v>
      </c>
      <c r="Q514" s="1">
        <f>_xll.ciqfunctions.udf.CIQ($B514, "IQ_RE", $D514,,,,  "USD")</f>
        <v>56649.830699999999</v>
      </c>
      <c r="R514" s="1">
        <f>_xll.ciqfunctions.udf.CIQ($B514, "IQ_TOTAL_EQUITY", $D514,,,,  "USD")</f>
        <v>58508.910029999999</v>
      </c>
      <c r="S514" s="1">
        <f>_xll.ciqfunctions.udf.CIQ($B514, "IQ_TOTAL_OUTSTANDING_FILING_DATE", $D514,,,,  "USD")</f>
        <v>5406.8649100000002</v>
      </c>
      <c r="T514" s="1">
        <f>_xll.ciqfunctions.udf.CIQ($B514, "IQ_TOTAL_DEBT", $D514,,,,  "USD")</f>
        <v>57771.361510000002</v>
      </c>
      <c r="U514" s="1">
        <f>_xll.ciqfunctions.udf.CIQ($B514, "IQ_PREF_DIV_OTHER",$D514,,,,  "USD")</f>
        <v>0</v>
      </c>
      <c r="V514" s="1">
        <f>_xll.ciqfunctions.udf.CIQ($B514, "IQ_COGS",$D514,,,,  "USD")</f>
        <v>20412.353309999999</v>
      </c>
      <c r="W514" s="1">
        <f>_xll.ciqfunctions.udf.CIQ($B514, "IQ_AP",$D514,,,,  "USD")</f>
        <v>8643.4622500000005</v>
      </c>
      <c r="X514" s="1">
        <f>_xll.ciqfunctions.udf.CIQ($B514, "IQ_AR", $D514,,,,  "USD")</f>
        <v>23303.559840000002</v>
      </c>
      <c r="Y514" s="1">
        <f>_xll.ciqfunctions.udf.CIQ($B514, "IQ_INVENTORY", $D514,,,,  "USD")</f>
        <v>12425.20757</v>
      </c>
      <c r="Z514">
        <f>_xll.ciqfunctions.udf.CIQ($B514, "IQ_SGA", $D514,,,,  "USD")</f>
        <v>4168.6907700000002</v>
      </c>
      <c r="AA514">
        <f>_xll.ciqfunctions.udf.CIQ($B514, "IQ_TOTAL_REV_1YR_ANN_GROWTH", $D514,,,,  "USD")</f>
        <v>8.9070999999999998</v>
      </c>
      <c r="AB514">
        <f>_xll.ciqfunctions.udf.CIQ($B514, "IQ_DA", $D514,,,,  "USD")</f>
        <v>0</v>
      </c>
      <c r="AC514">
        <f>_xll.ciqfunctions.udf.CIQ($B514, "IQ_NET_INTEREST_EXP",$D514,,,,  "USD")</f>
        <v>15.909190000000001</v>
      </c>
      <c r="AD514">
        <f>_xll.ciqfunctions.udf.CIQ($B514, "IQ_NET_WORKING_CAP",$D514,,,,  "USD")</f>
        <v>24385.075629999999</v>
      </c>
      <c r="AE514">
        <f>_xll.ciqfunctions.udf.CIQ($B514, "IQ_CAPEX",$D514,,,,  "USD")</f>
        <v>-4127.1315699999996</v>
      </c>
      <c r="AF514" s="1" t="str">
        <f>_xll.ciqfunctions.udf.CIQ($B514, "IQ_CEO_NAME", $D514,,,,  "USD")</f>
        <v>Mibe, Toshihiro</v>
      </c>
      <c r="AG514">
        <f>_xll.ciqfunctions.udf.CIQ($B514, "IQ_INC_TAX",$D514,,,,  "USD")</f>
        <v>618.39656000000002</v>
      </c>
      <c r="AH514">
        <f>_xll.ciqfunctions.udf.CIQ($B514, "IQ_EFFECT_TAX_RATE",$D514,,,,  "USD")</f>
        <v>33.271000000000001</v>
      </c>
    </row>
    <row r="515" spans="1:34" x14ac:dyDescent="0.25">
      <c r="A515" t="str">
        <f>_xll.ciqfunctions.udf.CIQ(B515,"IQ_COMPANY_NAME",A$1)</f>
        <v>Honda Motor Co., Ltd.</v>
      </c>
      <c r="B515" t="s">
        <v>30</v>
      </c>
      <c r="C515" s="1" t="str">
        <f>_xll.ciqfunctions.udf.CIQ($B515, "IQ_INDUSTRY",$D515,,,, "USD")</f>
        <v>Automobiles</v>
      </c>
      <c r="D515" s="2" t="str">
        <f t="shared" si="7"/>
        <v>CQ32014</v>
      </c>
      <c r="E515" s="1">
        <f>_xll.ciqfunctions.udf.CIQ($B515, "IQ_TOTAL_REV", $D515,,,, "USD")</f>
        <v>27482.00462</v>
      </c>
      <c r="F515" s="1">
        <f>_xll.ciqfunctions.udf.CIQ($B515, "IQ_NI",$D515,,,,  "USD")</f>
        <v>1293.50953</v>
      </c>
      <c r="G515" s="1">
        <f>_xll.ciqfunctions.udf.CIQ($B515, "IQ_CASH_EQUIV", $D515,,,,  "USD")</f>
        <v>10598.951359999999</v>
      </c>
      <c r="H515" s="1">
        <f>_xll.ciqfunctions.udf.CIQ($B515, "IQ_CASH_ST_INVEST", $D515,,,,  "USD")</f>
        <v>10598.951359999999</v>
      </c>
      <c r="I515" s="1">
        <f>_xll.ciqfunctions.udf.CIQ($B515, "IQ_TOTAL_CA", $D515,,,,  "USD")</f>
        <v>53509.168810000003</v>
      </c>
      <c r="J515" s="1">
        <f>_xll.ciqfunctions.udf.CIQ($B515, "IQ_TOTAL_ASSETS",$D515,,,,  "USD")</f>
        <v>150160.05004</v>
      </c>
      <c r="K515" s="1">
        <f>_xll.ciqfunctions.udf.CIQ($B515, "IQ_TOTAL_CL", $D515,,,,  "USD")</f>
        <v>45250.983099999998</v>
      </c>
      <c r="L515" s="1">
        <f>_xll.ciqfunctions.udf.CIQ($B515, "IQ_TOTAL_LIAB", $D515,,,,  "USD")</f>
        <v>90754.66446</v>
      </c>
      <c r="M515" s="1">
        <f>_xll.ciqfunctions.udf.CIQ($B515, "IQ_PREF_EQUITY",$D515,,,,  "USD")</f>
        <v>0</v>
      </c>
      <c r="N515" s="1">
        <f>_xll.ciqfunctions.udf.CIQ($B515, "IQ_TOTAL_COMMON_EQUITY",$D515,,,,  "USD")</f>
        <v>57543.41663</v>
      </c>
      <c r="O515" s="1">
        <f>_xll.ciqfunctions.udf.CIQ($B515, "IQ_APIC", $D515,,,,  "USD")</f>
        <v>1559.86322</v>
      </c>
      <c r="P515" s="1">
        <f>_xll.ciqfunctions.udf.CIQ($B515, "IQ_TOTAL_ASSETS", $D515,,,,  "USD")</f>
        <v>150160.05004</v>
      </c>
      <c r="Q515" s="1">
        <f>_xll.ciqfunctions.udf.CIQ($B515, "IQ_RE", $D515,,,,  "USD")</f>
        <v>60985.121169999999</v>
      </c>
      <c r="R515" s="1">
        <f>_xll.ciqfunctions.udf.CIQ($B515, "IQ_TOTAL_EQUITY", $D515,,,,  "USD")</f>
        <v>59405.385580000002</v>
      </c>
      <c r="S515" s="1">
        <f>_xll.ciqfunctions.udf.CIQ($B515, "IQ_TOTAL_OUTSTANDING_FILING_DATE", $D515,,,,  "USD")</f>
        <v>5406.8676299999997</v>
      </c>
      <c r="T515" s="1">
        <f>_xll.ciqfunctions.udf.CIQ($B515, "IQ_TOTAL_DEBT", $D515,,,,  "USD")</f>
        <v>57286.169600000001</v>
      </c>
      <c r="U515" s="1">
        <f>_xll.ciqfunctions.udf.CIQ($B515, "IQ_PREF_DIV_OTHER",$D515,,,,  "USD")</f>
        <v>0</v>
      </c>
      <c r="V515" s="1">
        <f>_xll.ciqfunctions.udf.CIQ($B515, "IQ_COGS",$D515,,,,  "USD")</f>
        <v>20700.974750000001</v>
      </c>
      <c r="W515" s="1">
        <f>_xll.ciqfunctions.udf.CIQ($B515, "IQ_AP",$D515,,,,  "USD")</f>
        <v>9797.9942300000002</v>
      </c>
      <c r="X515" s="1">
        <f>_xll.ciqfunctions.udf.CIQ($B515, "IQ_AR", $D515,,,,  "USD")</f>
        <v>24042.542560000002</v>
      </c>
      <c r="Y515" s="1">
        <f>_xll.ciqfunctions.udf.CIQ($B515, "IQ_INVENTORY", $D515,,,,  "USD")</f>
        <v>12622.387940000001</v>
      </c>
      <c r="Z515">
        <f>_xll.ciqfunctions.udf.CIQ($B515, "IQ_SGA", $D515,,,,  "USD")</f>
        <v>3802.6069900000002</v>
      </c>
      <c r="AA515">
        <f>_xll.ciqfunctions.udf.CIQ($B515, "IQ_TOTAL_REV_1YR_ANN_GROWTH", $D515,,,,  "USD")</f>
        <v>4.3094999999999999</v>
      </c>
      <c r="AB515">
        <f>_xll.ciqfunctions.udf.CIQ($B515, "IQ_DA", $D515,,,,  "USD")</f>
        <v>0</v>
      </c>
      <c r="AC515">
        <f>_xll.ciqfunctions.udf.CIQ($B515, "IQ_NET_INTEREST_EXP",$D515,,,,  "USD")</f>
        <v>18.87876</v>
      </c>
      <c r="AD515">
        <f>_xll.ciqfunctions.udf.CIQ($B515, "IQ_NET_WORKING_CAP",$D515,,,,  "USD")</f>
        <v>23969.616399999999</v>
      </c>
      <c r="AE515">
        <f>_xll.ciqfunctions.udf.CIQ($B515, "IQ_CAPEX",$D515,,,,  "USD")</f>
        <v>-4720.9934700000003</v>
      </c>
      <c r="AF515" s="1" t="str">
        <f>_xll.ciqfunctions.udf.CIQ($B515, "IQ_CEO_NAME", $D515,,,,  "USD")</f>
        <v>Mibe, Toshihiro</v>
      </c>
      <c r="AG515">
        <f>_xll.ciqfunctions.udf.CIQ($B515, "IQ_INC_TAX",$D515,,,,  "USD")</f>
        <v>458.92433</v>
      </c>
      <c r="AH515">
        <f>_xll.ciqfunctions.udf.CIQ($B515, "IQ_EFFECT_TAX_RATE",$D515,,,,  "USD")</f>
        <v>24.847000000000001</v>
      </c>
    </row>
    <row r="516" spans="1:34" x14ac:dyDescent="0.25">
      <c r="A516" t="str">
        <f>_xll.ciqfunctions.udf.CIQ(B516,"IQ_COMPANY_NAME",A$1)</f>
        <v>Honda Motor Co., Ltd.</v>
      </c>
      <c r="B516" t="s">
        <v>30</v>
      </c>
      <c r="C516" s="1" t="str">
        <f>_xll.ciqfunctions.udf.CIQ($B516, "IQ_INDUSTRY",$D516,,,, "USD")</f>
        <v>Automobiles</v>
      </c>
      <c r="D516" s="2" t="str">
        <f t="shared" si="7"/>
        <v>CQ22014</v>
      </c>
      <c r="E516" s="1">
        <f>_xll.ciqfunctions.udf.CIQ($B516, "IQ_TOTAL_REV", $D516,,,, "USD")</f>
        <v>29503.66704</v>
      </c>
      <c r="F516" s="1">
        <f>_xll.ciqfunctions.udf.CIQ($B516, "IQ_NI",$D516,,,,  "USD")</f>
        <v>1446.5320200000001</v>
      </c>
      <c r="G516" s="1">
        <f>_xll.ciqfunctions.udf.CIQ($B516, "IQ_CASH_EQUIV", $D516,,,,  "USD")</f>
        <v>10935.94283</v>
      </c>
      <c r="H516" s="1">
        <f>_xll.ciqfunctions.udf.CIQ($B516, "IQ_CASH_ST_INVEST", $D516,,,,  "USD")</f>
        <v>10935.94283</v>
      </c>
      <c r="I516" s="1">
        <f>_xll.ciqfunctions.udf.CIQ($B516, "IQ_TOTAL_CA", $D516,,,,  "USD")</f>
        <v>54898.394079999998</v>
      </c>
      <c r="J516" s="1">
        <f>_xll.ciqfunctions.udf.CIQ($B516, "IQ_TOTAL_ASSETS",$D516,,,,  "USD")</f>
        <v>152913.27015</v>
      </c>
      <c r="K516" s="1">
        <f>_xll.ciqfunctions.udf.CIQ($B516, "IQ_TOTAL_CL", $D516,,,,  "USD")</f>
        <v>45335.88263</v>
      </c>
      <c r="L516" s="1">
        <f>_xll.ciqfunctions.udf.CIQ($B516, "IQ_TOTAL_LIAB", $D516,,,,  "USD")</f>
        <v>92014.135750000001</v>
      </c>
      <c r="M516" s="1">
        <f>_xll.ciqfunctions.udf.CIQ($B516, "IQ_PREF_EQUITY",$D516,,,,  "USD")</f>
        <v>0</v>
      </c>
      <c r="N516" s="1">
        <f>_xll.ciqfunctions.udf.CIQ($B516, "IQ_TOTAL_COMMON_EQUITY",$D516,,,,  "USD")</f>
        <v>59021.689619999997</v>
      </c>
      <c r="O516" s="1">
        <f>_xll.ciqfunctions.udf.CIQ($B516, "IQ_APIC", $D516,,,,  "USD")</f>
        <v>1689.46039</v>
      </c>
      <c r="P516" s="1">
        <f>_xll.ciqfunctions.udf.CIQ($B516, "IQ_TOTAL_ASSETS", $D516,,,,  "USD")</f>
        <v>152913.27015</v>
      </c>
      <c r="Q516" s="1">
        <f>_xll.ciqfunctions.udf.CIQ($B516, "IQ_RE", $D516,,,,  "USD")</f>
        <v>65042.403279999999</v>
      </c>
      <c r="R516" s="1">
        <f>_xll.ciqfunctions.udf.CIQ($B516, "IQ_TOTAL_EQUITY", $D516,,,,  "USD")</f>
        <v>60899.134400000003</v>
      </c>
      <c r="S516" s="1">
        <f>_xll.ciqfunctions.udf.CIQ($B516, "IQ_TOTAL_OUTSTANDING_FILING_DATE", $D516,,,,  "USD")</f>
        <v>5406.8717999999999</v>
      </c>
      <c r="T516" s="1">
        <f>_xll.ciqfunctions.udf.CIQ($B516, "IQ_TOTAL_DEBT", $D516,,,,  "USD")</f>
        <v>57691.986340000003</v>
      </c>
      <c r="U516" s="1">
        <f>_xll.ciqfunctions.udf.CIQ($B516, "IQ_PREF_DIV_OTHER",$D516,,,,  "USD")</f>
        <v>0</v>
      </c>
      <c r="V516" s="1">
        <f>_xll.ciqfunctions.udf.CIQ($B516, "IQ_COGS",$D516,,,,  "USD")</f>
        <v>22098.651699999999</v>
      </c>
      <c r="W516" s="1">
        <f>_xll.ciqfunctions.udf.CIQ($B516, "IQ_AP",$D516,,,,  "USD")</f>
        <v>9621.2467099999994</v>
      </c>
      <c r="X516" s="1">
        <f>_xll.ciqfunctions.udf.CIQ($B516, "IQ_AR", $D516,,,,  "USD")</f>
        <v>24952.035639999998</v>
      </c>
      <c r="Y516" s="1">
        <f>_xll.ciqfunctions.udf.CIQ($B516, "IQ_INVENTORY", $D516,,,,  "USD")</f>
        <v>12727.38277</v>
      </c>
      <c r="Z516">
        <f>_xll.ciqfunctions.udf.CIQ($B516, "IQ_SGA", $D516,,,,  "USD")</f>
        <v>4036.5304700000002</v>
      </c>
      <c r="AA516">
        <f>_xll.ciqfunctions.udf.CIQ($B516, "IQ_TOTAL_REV_1YR_ANN_GROWTH", $D516,,,,  "USD")</f>
        <v>5.4402999999999997</v>
      </c>
      <c r="AB516">
        <f>_xll.ciqfunctions.udf.CIQ($B516, "IQ_DA", $D516,,,,  "USD")</f>
        <v>0</v>
      </c>
      <c r="AC516">
        <f>_xll.ciqfunctions.udf.CIQ($B516, "IQ_NET_INTEREST_EXP",$D516,,,,  "USD")</f>
        <v>7.2962400000000001</v>
      </c>
      <c r="AD516">
        <f>_xll.ciqfunctions.udf.CIQ($B516, "IQ_NET_WORKING_CAP",$D516,,,,  "USD")</f>
        <v>24675.548500000001</v>
      </c>
      <c r="AE516">
        <f>_xll.ciqfunctions.udf.CIQ($B516, "IQ_CAPEX",$D516,,,,  "USD")</f>
        <v>-5484.3953600000004</v>
      </c>
      <c r="AF516" s="1" t="str">
        <f>_xll.ciqfunctions.udf.CIQ($B516, "IQ_CEO_NAME", $D516,,,,  "USD")</f>
        <v>Mibe, Toshihiro</v>
      </c>
      <c r="AG516">
        <f>_xll.ciqfunctions.udf.CIQ($B516, "IQ_INC_TAX",$D516,,,,  "USD")</f>
        <v>807.58253999999999</v>
      </c>
      <c r="AH516">
        <f>_xll.ciqfunctions.udf.CIQ($B516, "IQ_EFFECT_TAX_RATE",$D516,,,,  "USD")</f>
        <v>34.454700000000003</v>
      </c>
    </row>
    <row r="517" spans="1:34" x14ac:dyDescent="0.25">
      <c r="A517" t="str">
        <f>_xll.ciqfunctions.udf.CIQ(B517,"IQ_COMPANY_NAME",A$1)</f>
        <v>Honda Motor Co., Ltd.</v>
      </c>
      <c r="B517" t="s">
        <v>30</v>
      </c>
      <c r="C517" s="1" t="str">
        <f>_xll.ciqfunctions.udf.CIQ($B517, "IQ_INDUSTRY",$D517,,,, "USD")</f>
        <v>Automobiles</v>
      </c>
      <c r="D517" s="2" t="str">
        <f t="shared" si="7"/>
        <v>CQ12014</v>
      </c>
      <c r="E517" s="1">
        <f>_xll.ciqfunctions.udf.CIQ($B517, "IQ_TOTAL_REV", $D517,,,, "USD")</f>
        <v>36531.189400000003</v>
      </c>
      <c r="F517" s="1">
        <f>_xll.ciqfunctions.udf.CIQ($B517, "IQ_NI",$D517,,,,  "USD")</f>
        <v>2147.6833099999999</v>
      </c>
      <c r="G517" s="1">
        <f>_xll.ciqfunctions.udf.CIQ($B517, "IQ_CASH_EQUIV", $D517,,,,  "USD")</f>
        <v>11593.82209</v>
      </c>
      <c r="H517" s="1">
        <f>_xll.ciqfunctions.udf.CIQ($B517, "IQ_CASH_ST_INVEST", $D517,,,,  "USD")</f>
        <v>12584.788560000001</v>
      </c>
      <c r="I517" s="1">
        <f>_xll.ciqfunctions.udf.CIQ($B517, "IQ_TOTAL_CA", $D517,,,,  "USD")</f>
        <v>53901.485419999997</v>
      </c>
      <c r="J517" s="1">
        <f>_xll.ciqfunctions.udf.CIQ($B517, "IQ_TOTAL_ASSETS",$D517,,,,  "USD")</f>
        <v>155885.74823999999</v>
      </c>
      <c r="K517" s="1">
        <f>_xll.ciqfunctions.udf.CIQ($B517, "IQ_TOTAL_CL", $D517,,,,  "USD")</f>
        <v>46156.385970000003</v>
      </c>
      <c r="L517" s="1">
        <f>_xll.ciqfunctions.udf.CIQ($B517, "IQ_TOTAL_LIAB", $D517,,,,  "USD")</f>
        <v>92175.909379999997</v>
      </c>
      <c r="M517" s="1">
        <f>_xll.ciqfunctions.udf.CIQ($B517, "IQ_PREF_EQUITY",$D517,,,,  "USD")</f>
        <v>0</v>
      </c>
      <c r="N517" s="1">
        <f>_xll.ciqfunctions.udf.CIQ($B517, "IQ_TOTAL_COMMON_EQUITY",$D517,,,,  "USD")</f>
        <v>61539.911740000003</v>
      </c>
      <c r="O517" s="1">
        <f>_xll.ciqfunctions.udf.CIQ($B517, "IQ_APIC", $D517,,,,  "USD")</f>
        <v>1662.1369400000001</v>
      </c>
      <c r="P517" s="1">
        <f>_xll.ciqfunctions.udf.CIQ($B517, "IQ_TOTAL_ASSETS", $D517,,,,  "USD")</f>
        <v>155885.74823999999</v>
      </c>
      <c r="Q517" s="1">
        <f>_xll.ciqfunctions.udf.CIQ($B517, "IQ_RE", $D517,,,,  "USD")</f>
        <v>56640.504330000003</v>
      </c>
      <c r="R517" s="1">
        <f>_xll.ciqfunctions.udf.CIQ($B517, "IQ_TOTAL_EQUITY", $D517,,,,  "USD")</f>
        <v>63709.838860000003</v>
      </c>
      <c r="S517" s="1">
        <f>_xll.ciqfunctions.udf.CIQ($B517, "IQ_TOTAL_OUTSTANDING_FILING_DATE", $D517,,,,  "USD")</f>
        <v>5406.8735900000001</v>
      </c>
      <c r="T517" s="1">
        <f>_xll.ciqfunctions.udf.CIQ($B517, "IQ_TOTAL_DEBT", $D517,,,,  "USD")</f>
        <v>57792.665549999998</v>
      </c>
      <c r="U517" s="1">
        <f>_xll.ciqfunctions.udf.CIQ($B517, "IQ_PREF_DIV_OTHER",$D517,,,,  "USD")</f>
        <v>0</v>
      </c>
      <c r="V517" s="1">
        <f>_xll.ciqfunctions.udf.CIQ($B517, "IQ_COGS",$D517,,,,  "USD")</f>
        <v>30174.744610000002</v>
      </c>
      <c r="W517" s="1">
        <f>_xll.ciqfunctions.udf.CIQ($B517, "IQ_AP",$D517,,,,  "USD")</f>
        <v>10483.90467</v>
      </c>
      <c r="X517" s="1">
        <f>_xll.ciqfunctions.udf.CIQ($B517, "IQ_AR", $D517,,,,  "USD")</f>
        <v>7157.5618299999996</v>
      </c>
      <c r="Y517" s="1">
        <f>_xll.ciqfunctions.udf.CIQ($B517, "IQ_INVENTORY", $D517,,,,  "USD")</f>
        <v>12965.274230000001</v>
      </c>
      <c r="Z517">
        <f>_xll.ciqfunctions.udf.CIQ($B517, "IQ_SGA", $D517,,,,  "USD")</f>
        <v>2597.6201700000001</v>
      </c>
      <c r="AA517">
        <f>_xll.ciqfunctions.udf.CIQ($B517, "IQ_TOTAL_REV_1YR_ANN_GROWTH", $D517,,,,  "USD")</f>
        <v>37.0105</v>
      </c>
      <c r="AB517">
        <f>_xll.ciqfunctions.udf.CIQ($B517, "IQ_DA", $D517,,,,  "USD")</f>
        <v>0</v>
      </c>
      <c r="AC517">
        <f>_xll.ciqfunctions.udf.CIQ($B517, "IQ_NET_INTEREST_EXP",$D517,,,,  "USD")</f>
        <v>71.83099</v>
      </c>
      <c r="AD517">
        <f>_xll.ciqfunctions.udf.CIQ($B517, "IQ_NET_WORKING_CAP",$D517,,,,  "USD")</f>
        <v>8233.2684700000009</v>
      </c>
      <c r="AE517">
        <f>_xll.ciqfunctions.udf.CIQ($B517, "IQ_CAPEX",$D517,,,,  "USD")</f>
        <v>6156.7264800000003</v>
      </c>
      <c r="AF517" s="1" t="str">
        <f>_xll.ciqfunctions.udf.CIQ($B517, "IQ_CEO_NAME", $D517,,,,  "USD")</f>
        <v>Mibe, Toshihiro</v>
      </c>
      <c r="AG517">
        <f>_xll.ciqfunctions.udf.CIQ($B517, "IQ_INC_TAX",$D517,,,,  "USD")</f>
        <v>462.47692000000001</v>
      </c>
      <c r="AH517">
        <f>_xll.ciqfunctions.udf.CIQ($B517, "IQ_EFFECT_TAX_RATE",$D517,,,,  "USD")</f>
        <v>16.7303</v>
      </c>
    </row>
    <row r="518" spans="1:34" x14ac:dyDescent="0.25">
      <c r="A518" t="str">
        <f>_xll.ciqfunctions.udf.CIQ(B518,"IQ_COMPANY_NAME",A$1)</f>
        <v>Honda Motor Co., Ltd.</v>
      </c>
      <c r="B518" t="s">
        <v>30</v>
      </c>
      <c r="C518" s="1" t="str">
        <f>_xll.ciqfunctions.udf.CIQ($B518, "IQ_INDUSTRY",$D518,,,, "USD")</f>
        <v>Automobiles</v>
      </c>
      <c r="D518" s="2" t="str">
        <f t="shared" si="7"/>
        <v>CQ42013</v>
      </c>
      <c r="E518" s="1">
        <f>_xll.ciqfunctions.udf.CIQ($B518, "IQ_TOTAL_REV", $D518,,,, "USD")</f>
        <v>28729.32805</v>
      </c>
      <c r="F518" s="1">
        <f>_xll.ciqfunctions.udf.CIQ($B518, "IQ_NI",$D518,,,,  "USD")</f>
        <v>1528.59716</v>
      </c>
      <c r="G518" s="1">
        <f>_xll.ciqfunctions.udf.CIQ($B518, "IQ_CASH_EQUIV", $D518,,,,  "USD")</f>
        <v>11551.059789999999</v>
      </c>
      <c r="H518" s="1">
        <f>_xll.ciqfunctions.udf.CIQ($B518, "IQ_CASH_ST_INVEST", $D518,,,,  "USD")</f>
        <v>11907.25569</v>
      </c>
      <c r="I518" s="1">
        <f>_xll.ciqfunctions.udf.CIQ($B518, "IQ_TOTAL_CA", $D518,,,,  "USD")</f>
        <v>54313.920169999998</v>
      </c>
      <c r="J518" s="1">
        <f>_xll.ciqfunctions.udf.CIQ($B518, "IQ_TOTAL_ASSETS",$D518,,,,  "USD")</f>
        <v>147854.66665</v>
      </c>
      <c r="K518" s="1">
        <f>_xll.ciqfunctions.udf.CIQ($B518, "IQ_TOTAL_CL", $D518,,,,  "USD")</f>
        <v>42653.759100000003</v>
      </c>
      <c r="L518" s="1">
        <f>_xll.ciqfunctions.udf.CIQ($B518, "IQ_TOTAL_LIAB", $D518,,,,  "USD")</f>
        <v>91105.701440000004</v>
      </c>
      <c r="M518" s="1">
        <f>_xll.ciqfunctions.udf.CIQ($B518, "IQ_PREF_EQUITY",$D518,,,,  "USD")</f>
        <v>0</v>
      </c>
      <c r="N518" s="1">
        <f>_xll.ciqfunctions.udf.CIQ($B518, "IQ_TOTAL_COMMON_EQUITY",$D518,,,,  "USD")</f>
        <v>54959.512150000002</v>
      </c>
      <c r="O518" s="1">
        <f>_xll.ciqfunctions.udf.CIQ($B518, "IQ_APIC", $D518,,,,  "USD")</f>
        <v>1627.3608300000001</v>
      </c>
      <c r="P518" s="1">
        <f>_xll.ciqfunctions.udf.CIQ($B518, "IQ_TOTAL_ASSETS", $D518,,,,  "USD")</f>
        <v>147854.66665</v>
      </c>
      <c r="Q518" s="1">
        <f>_xll.ciqfunctions.udf.CIQ($B518, "IQ_RE", $D518,,,,  "USD")</f>
        <v>60356.592230000002</v>
      </c>
      <c r="R518" s="1">
        <f>_xll.ciqfunctions.udf.CIQ($B518, "IQ_TOTAL_EQUITY", $D518,,,,  "USD")</f>
        <v>56748.965219999998</v>
      </c>
      <c r="S518" s="1">
        <f>_xll.ciqfunctions.udf.CIQ($B518, "IQ_TOTAL_OUTSTANDING_FILING_DATE", $D518,,,,  "USD")</f>
        <v>5406.8766900000001</v>
      </c>
      <c r="T518" s="1">
        <f>_xll.ciqfunctions.udf.CIQ($B518, "IQ_TOTAL_DEBT", $D518,,,,  "USD")</f>
        <v>57007.405530000004</v>
      </c>
      <c r="U518" s="1">
        <f>_xll.ciqfunctions.udf.CIQ($B518, "IQ_PREF_DIV_OTHER",$D518,,,,  "USD")</f>
        <v>0</v>
      </c>
      <c r="V518" s="1">
        <f>_xll.ciqfunctions.udf.CIQ($B518, "IQ_COGS",$D518,,,,  "USD")</f>
        <v>21006.618030000001</v>
      </c>
      <c r="W518" s="1">
        <f>_xll.ciqfunctions.udf.CIQ($B518, "IQ_AP",$D518,,,,  "USD")</f>
        <v>9289.4336600000006</v>
      </c>
      <c r="X518" s="1">
        <f>_xll.ciqfunctions.udf.CIQ($B518, "IQ_AR", $D518,,,,  "USD")</f>
        <v>5148.6730600000001</v>
      </c>
      <c r="Y518" s="1">
        <f>_xll.ciqfunctions.udf.CIQ($B518, "IQ_INVENTORY", $D518,,,,  "USD")</f>
        <v>12536.12869</v>
      </c>
      <c r="Z518">
        <f>_xll.ciqfunctions.udf.CIQ($B518, "IQ_SGA", $D518,,,,  "USD")</f>
        <v>4050.8699799999999</v>
      </c>
      <c r="AA518">
        <f>_xll.ciqfunctions.udf.CIQ($B518, "IQ_TOTAL_REV_1YR_ANN_GROWTH", $D518,,,,  "USD")</f>
        <v>24.532</v>
      </c>
      <c r="AB518">
        <f>_xll.ciqfunctions.udf.CIQ($B518, "IQ_DA", $D518,,,,  "USD")</f>
        <v>0</v>
      </c>
      <c r="AC518">
        <f>_xll.ciqfunctions.udf.CIQ($B518, "IQ_NET_INTEREST_EXP",$D518,,,,  "USD")</f>
        <v>16.842610000000001</v>
      </c>
      <c r="AD518">
        <f>_xll.ciqfunctions.udf.CIQ($B518, "IQ_NET_WORKING_CAP",$D518,,,,  "USD")</f>
        <v>10275.073179999999</v>
      </c>
      <c r="AE518">
        <f>_xll.ciqfunctions.udf.CIQ($B518, "IQ_CAPEX",$D518,,,,  "USD")</f>
        <v>-3937.89804</v>
      </c>
      <c r="AF518" s="1" t="str">
        <f>_xll.ciqfunctions.udf.CIQ($B518, "IQ_CEO_NAME", $D518,,,,  "USD")</f>
        <v>Mibe, Toshihiro</v>
      </c>
      <c r="AG518">
        <f>_xll.ciqfunctions.udf.CIQ($B518, "IQ_INC_TAX",$D518,,,,  "USD")</f>
        <v>761.87347999999997</v>
      </c>
      <c r="AH518">
        <f>_xll.ciqfunctions.udf.CIQ($B518, "IQ_EFFECT_TAX_RATE",$D518,,,,  "USD")</f>
        <v>32.2712</v>
      </c>
    </row>
    <row r="519" spans="1:34" x14ac:dyDescent="0.25">
      <c r="A519" t="str">
        <f>_xll.ciqfunctions.udf.CIQ(B519,"IQ_COMPANY_NAME",A$1)</f>
        <v>Honda Motor Co., Ltd.</v>
      </c>
      <c r="B519" t="s">
        <v>30</v>
      </c>
      <c r="C519" s="1" t="str">
        <f>_xll.ciqfunctions.udf.CIQ($B519, "IQ_INDUSTRY",$D519,,,, "USD")</f>
        <v>Automobiles</v>
      </c>
      <c r="D519" s="2" t="str">
        <f t="shared" si="7"/>
        <v>CQ32013</v>
      </c>
      <c r="E519" s="1">
        <f>_xll.ciqfunctions.udf.CIQ($B519, "IQ_TOTAL_REV", $D519,,,, "USD")</f>
        <v>29452.982080000002</v>
      </c>
      <c r="F519" s="1">
        <f>_xll.ciqfunctions.udf.CIQ($B519, "IQ_NI",$D519,,,,  "USD")</f>
        <v>1226.61781</v>
      </c>
      <c r="G519" s="1">
        <f>_xll.ciqfunctions.udf.CIQ($B519, "IQ_CASH_EQUIV", $D519,,,,  "USD")</f>
        <v>11538.60238</v>
      </c>
      <c r="H519" s="1">
        <f>_xll.ciqfunctions.udf.CIQ($B519, "IQ_CASH_ST_INVEST", $D519,,,,  "USD")</f>
        <v>11585.73374</v>
      </c>
      <c r="I519" s="1">
        <f>_xll.ciqfunctions.udf.CIQ($B519, "IQ_TOTAL_CA", $D519,,,,  "USD")</f>
        <v>54256.427609999999</v>
      </c>
      <c r="J519" s="1">
        <f>_xll.ciqfunctions.udf.CIQ($B519, "IQ_TOTAL_ASSETS",$D519,,,,  "USD")</f>
        <v>147846.67947999999</v>
      </c>
      <c r="K519" s="1">
        <f>_xll.ciqfunctions.udf.CIQ($B519, "IQ_TOTAL_CL", $D519,,,,  "USD")</f>
        <v>42962.337619999998</v>
      </c>
      <c r="L519" s="1">
        <f>_xll.ciqfunctions.udf.CIQ($B519, "IQ_TOTAL_LIAB", $D519,,,,  "USD")</f>
        <v>90237.016220000005</v>
      </c>
      <c r="M519" s="1">
        <f>_xll.ciqfunctions.udf.CIQ($B519, "IQ_PREF_EQUITY",$D519,,,,  "USD")</f>
        <v>0</v>
      </c>
      <c r="N519" s="1">
        <f>_xll.ciqfunctions.udf.CIQ($B519, "IQ_TOTAL_COMMON_EQUITY",$D519,,,,  "USD")</f>
        <v>55811.752249999998</v>
      </c>
      <c r="O519" s="1">
        <f>_xll.ciqfunctions.udf.CIQ($B519, "IQ_APIC", $D519,,,,  "USD")</f>
        <v>1743.77874</v>
      </c>
      <c r="P519" s="1">
        <f>_xll.ciqfunctions.udf.CIQ($B519, "IQ_TOTAL_ASSETS", $D519,,,,  "USD")</f>
        <v>147846.67947999999</v>
      </c>
      <c r="Q519" s="1">
        <f>_xll.ciqfunctions.udf.CIQ($B519, "IQ_RE", $D519,,,,  "USD")</f>
        <v>63403.742810000003</v>
      </c>
      <c r="R519" s="1">
        <f>_xll.ciqfunctions.udf.CIQ($B519, "IQ_TOTAL_EQUITY", $D519,,,,  "USD")</f>
        <v>57609.663269999997</v>
      </c>
      <c r="S519" s="1">
        <f>_xll.ciqfunctions.udf.CIQ($B519, "IQ_TOTAL_OUTSTANDING_FILING_DATE", $D519,,,,  "USD")</f>
        <v>5406.8846899999999</v>
      </c>
      <c r="T519" s="1">
        <f>_xll.ciqfunctions.udf.CIQ($B519, "IQ_TOTAL_DEBT", $D519,,,,  "USD")</f>
        <v>55023.56308</v>
      </c>
      <c r="U519" s="1">
        <f>_xll.ciqfunctions.udf.CIQ($B519, "IQ_PREF_DIV_OTHER",$D519,,,,  "USD")</f>
        <v>0</v>
      </c>
      <c r="V519" s="1">
        <f>_xll.ciqfunctions.udf.CIQ($B519, "IQ_COGS",$D519,,,,  "USD")</f>
        <v>21917.98734</v>
      </c>
      <c r="W519" s="1">
        <f>_xll.ciqfunctions.udf.CIQ($B519, "IQ_AP",$D519,,,,  "USD")</f>
        <v>9774.1469799999995</v>
      </c>
      <c r="X519" s="1">
        <f>_xll.ciqfunctions.udf.CIQ($B519, "IQ_AR", $D519,,,,  "USD")</f>
        <v>5419.4540299999999</v>
      </c>
      <c r="Y519" s="1">
        <f>_xll.ciqfunctions.udf.CIQ($B519, "IQ_INVENTORY", $D519,,,,  "USD")</f>
        <v>12401.661620000001</v>
      </c>
      <c r="Z519">
        <f>_xll.ciqfunctions.udf.CIQ($B519, "IQ_SGA", $D519,,,,  "USD")</f>
        <v>4248.0690800000002</v>
      </c>
      <c r="AA519">
        <f>_xll.ciqfunctions.udf.CIQ($B519, "IQ_TOTAL_REV_1YR_ANN_GROWTH", $D519,,,,  "USD")</f>
        <v>27.250399999999999</v>
      </c>
      <c r="AB519">
        <f>_xll.ciqfunctions.udf.CIQ($B519, "IQ_DA", $D519,,,,  "USD")</f>
        <v>0</v>
      </c>
      <c r="AC519">
        <f>_xll.ciqfunctions.udf.CIQ($B519, "IQ_NET_INTEREST_EXP",$D519,,,,  "USD")</f>
        <v>31.48884</v>
      </c>
      <c r="AD519">
        <f>_xll.ciqfunctions.udf.CIQ($B519, "IQ_NET_WORKING_CAP",$D519,,,,  "USD")</f>
        <v>9111.0367900000001</v>
      </c>
      <c r="AE519">
        <f>_xll.ciqfunctions.udf.CIQ($B519, "IQ_CAPEX",$D519,,,,  "USD")</f>
        <v>-4647.1621400000004</v>
      </c>
      <c r="AF519" s="1" t="str">
        <f>_xll.ciqfunctions.udf.CIQ($B519, "IQ_CEO_NAME", $D519,,,,  "USD")</f>
        <v>Mibe, Toshihiro</v>
      </c>
      <c r="AG519">
        <f>_xll.ciqfunctions.udf.CIQ($B519, "IQ_INC_TAX",$D519,,,,  "USD")</f>
        <v>707.53085999999996</v>
      </c>
      <c r="AH519">
        <f>_xll.ciqfunctions.udf.CIQ($B519, "IQ_EFFECT_TAX_RATE",$D519,,,,  "USD")</f>
        <v>35.194800000000001</v>
      </c>
    </row>
    <row r="520" spans="1:34" x14ac:dyDescent="0.25">
      <c r="A520" t="str">
        <f>_xll.ciqfunctions.udf.CIQ(B520,"IQ_COMPANY_NAME",A$1)</f>
        <v>Honda Motor Co., Ltd.</v>
      </c>
      <c r="B520" t="s">
        <v>30</v>
      </c>
      <c r="C520" s="1" t="str">
        <f>_xll.ciqfunctions.udf.CIQ($B520, "IQ_INDUSTRY",$D520,,,, "USD")</f>
        <v>Automobiles</v>
      </c>
      <c r="D520" s="2" t="str">
        <f t="shared" si="7"/>
        <v>CQ22013</v>
      </c>
      <c r="E520" s="1">
        <f>_xll.ciqfunctions.udf.CIQ($B520, "IQ_TOTAL_REV", $D520,,,, "USD")</f>
        <v>28556.550940000001</v>
      </c>
      <c r="F520" s="1">
        <f>_xll.ciqfunctions.udf.CIQ($B520, "IQ_NI",$D520,,,,  "USD")</f>
        <v>1234.30899</v>
      </c>
      <c r="G520" s="1">
        <f>_xll.ciqfunctions.udf.CIQ($B520, "IQ_CASH_EQUIV", $D520,,,,  "USD")</f>
        <v>11478.663500000001</v>
      </c>
      <c r="H520" s="1">
        <f>_xll.ciqfunctions.udf.CIQ($B520, "IQ_CASH_ST_INVEST", $D520,,,,  "USD")</f>
        <v>11478.663500000001</v>
      </c>
      <c r="I520" s="1">
        <f>_xll.ciqfunctions.udf.CIQ($B520, "IQ_TOTAL_CA", $D520,,,,  "USD")</f>
        <v>53383.634539999999</v>
      </c>
      <c r="J520" s="1">
        <f>_xll.ciqfunctions.udf.CIQ($B520, "IQ_TOTAL_ASSETS",$D520,,,,  "USD")</f>
        <v>143063.28268999999</v>
      </c>
      <c r="K520" s="1">
        <f>_xll.ciqfunctions.udf.CIQ($B520, "IQ_TOTAL_CL", $D520,,,,  "USD")</f>
        <v>41293.806770000003</v>
      </c>
      <c r="L520" s="1">
        <f>_xll.ciqfunctions.udf.CIQ($B520, "IQ_TOTAL_LIAB", $D520,,,,  "USD")</f>
        <v>87646.780069999993</v>
      </c>
      <c r="M520" s="1">
        <f>_xll.ciqfunctions.udf.CIQ($B520, "IQ_PREF_EQUITY",$D520,,,,  "USD")</f>
        <v>0</v>
      </c>
      <c r="N520" s="1">
        <f>_xll.ciqfunctions.udf.CIQ($B520, "IQ_TOTAL_COMMON_EQUITY",$D520,,,,  "USD")</f>
        <v>53652.57503</v>
      </c>
      <c r="O520" s="1">
        <f>_xll.ciqfunctions.udf.CIQ($B520, "IQ_APIC", $D520,,,,  "USD")</f>
        <v>1724.1875600000001</v>
      </c>
      <c r="P520" s="1">
        <f>_xll.ciqfunctions.udf.CIQ($B520, "IQ_TOTAL_ASSETS", $D520,,,,  "USD")</f>
        <v>143063.28268999999</v>
      </c>
      <c r="Q520" s="1">
        <f>_xll.ciqfunctions.udf.CIQ($B520, "IQ_RE", $D520,,,,  "USD")</f>
        <v>61841.77319</v>
      </c>
      <c r="R520" s="1">
        <f>_xll.ciqfunctions.udf.CIQ($B520, "IQ_TOTAL_EQUITY", $D520,,,,  "USD")</f>
        <v>55416.502619999999</v>
      </c>
      <c r="S520" s="1">
        <f>_xll.ciqfunctions.udf.CIQ($B520, "IQ_TOTAL_OUTSTANDING_FILING_DATE", $D520,,,,  "USD")</f>
        <v>5406.8873999999996</v>
      </c>
      <c r="T520" s="1">
        <f>_xll.ciqfunctions.udf.CIQ($B520, "IQ_TOTAL_DEBT", $D520,,,,  "USD")</f>
        <v>52553.063759999997</v>
      </c>
      <c r="U520" s="1">
        <f>_xll.ciqfunctions.udf.CIQ($B520, "IQ_PREF_DIV_OTHER",$D520,,,,  "USD")</f>
        <v>0</v>
      </c>
      <c r="V520" s="1">
        <f>_xll.ciqfunctions.udf.CIQ($B520, "IQ_COGS",$D520,,,,  "USD")</f>
        <v>21405.702290000001</v>
      </c>
      <c r="W520" s="1">
        <f>_xll.ciqfunctions.udf.CIQ($B520, "IQ_AP",$D520,,,,  "USD")</f>
        <v>8889.8077300000004</v>
      </c>
      <c r="X520" s="1">
        <f>_xll.ciqfunctions.udf.CIQ($B520, "IQ_AR", $D520,,,,  "USD")</f>
        <v>23121.768530000001</v>
      </c>
      <c r="Y520" s="1">
        <f>_xll.ciqfunctions.udf.CIQ($B520, "IQ_INVENTORY", $D520,,,,  "USD")</f>
        <v>12329.64841</v>
      </c>
      <c r="Z520">
        <f>_xll.ciqfunctions.udf.CIQ($B520, "IQ_SGA", $D520,,,,  "USD")</f>
        <v>3859.7509799999998</v>
      </c>
      <c r="AA520">
        <f>_xll.ciqfunctions.udf.CIQ($B520, "IQ_TOTAL_REV_1YR_ANN_GROWTH", $D520,,,,  "USD")</f>
        <v>16.346499999999999</v>
      </c>
      <c r="AB520">
        <f>_xll.ciqfunctions.udf.CIQ($B520, "IQ_DA", $D520,,,,  "USD")</f>
        <v>0</v>
      </c>
      <c r="AC520">
        <f>_xll.ciqfunctions.udf.CIQ($B520, "IQ_NET_INTEREST_EXP",$D520,,,,  "USD")</f>
        <v>30.409590000000001</v>
      </c>
      <c r="AD520">
        <f>_xll.ciqfunctions.udf.CIQ($B520, "IQ_NET_WORKING_CAP",$D520,,,,  "USD")</f>
        <v>23787.504819999998</v>
      </c>
      <c r="AE520">
        <f>_xll.ciqfunctions.udf.CIQ($B520, "IQ_CAPEX",$D520,,,,  "USD")</f>
        <v>-4858.3806000000004</v>
      </c>
      <c r="AF520" s="1" t="str">
        <f>_xll.ciqfunctions.udf.CIQ($B520, "IQ_CEO_NAME", $D520,,,,  "USD")</f>
        <v>Mibe, Toshihiro</v>
      </c>
      <c r="AG520">
        <f>_xll.ciqfunctions.udf.CIQ($B520, "IQ_INC_TAX",$D520,,,,  "USD")</f>
        <v>713.77900999999997</v>
      </c>
      <c r="AH520">
        <f>_xll.ciqfunctions.udf.CIQ($B520, "IQ_EFFECT_TAX_RATE",$D520,,,,  "USD")</f>
        <v>34.758699999999997</v>
      </c>
    </row>
    <row r="521" spans="1:34" x14ac:dyDescent="0.25">
      <c r="A521" t="str">
        <f>_xll.ciqfunctions.udf.CIQ(B521,"IQ_COMPANY_NAME",A$1)</f>
        <v>Honda Motor Co., Ltd.</v>
      </c>
      <c r="B521" t="s">
        <v>30</v>
      </c>
      <c r="C521" s="1" t="str">
        <f>_xll.ciqfunctions.udf.CIQ($B521, "IQ_INDUSTRY",$D521,,,, "USD")</f>
        <v>Automobiles</v>
      </c>
      <c r="D521" s="2" t="str">
        <f t="shared" si="7"/>
        <v>CQ12013</v>
      </c>
      <c r="E521" s="1">
        <f>_xll.ciqfunctions.udf.CIQ($B521, "IQ_TOTAL_REV", $D521,,,, "USD")</f>
        <v>29141.250220000002</v>
      </c>
      <c r="F521" s="1">
        <f>_xll.ciqfunctions.udf.CIQ($B521, "IQ_NI",$D521,,,,  "USD")</f>
        <v>804.20406000000003</v>
      </c>
      <c r="G521" s="1">
        <f>_xll.ciqfunctions.udf.CIQ($B521, "IQ_CASH_EQUIV", $D521,,,,  "USD")</f>
        <v>12804.58653</v>
      </c>
      <c r="H521" s="1">
        <f>_xll.ciqfunctions.udf.CIQ($B521, "IQ_CASH_ST_INVEST", $D521,,,,  "USD")</f>
        <v>12879.00662</v>
      </c>
      <c r="I521" s="1">
        <f>_xll.ciqfunctions.udf.CIQ($B521, "IQ_TOTAL_CA", $D521,,,,  "USD")</f>
        <v>56510.994489999997</v>
      </c>
      <c r="J521" s="1">
        <f>_xll.ciqfunctions.udf.CIQ($B521, "IQ_TOTAL_ASSETS",$D521,,,,  "USD")</f>
        <v>144756.69964000001</v>
      </c>
      <c r="K521" s="1">
        <f>_xll.ciqfunctions.udf.CIQ($B521, "IQ_TOTAL_CL", $D521,,,,  "USD")</f>
        <v>43409.990940000003</v>
      </c>
      <c r="L521" s="1">
        <f>_xll.ciqfunctions.udf.CIQ($B521, "IQ_TOTAL_LIAB", $D521,,,,  "USD")</f>
        <v>89494.497579999996</v>
      </c>
      <c r="M521" s="1">
        <f>_xll.ciqfunctions.udf.CIQ($B521, "IQ_PREF_EQUITY",$D521,,,,  "USD")</f>
        <v>0</v>
      </c>
      <c r="N521" s="1">
        <f>_xll.ciqfunctions.udf.CIQ($B521, "IQ_TOTAL_COMMON_EQUITY",$D521,,,,  "USD")</f>
        <v>53543.182959999998</v>
      </c>
      <c r="O521" s="1">
        <f>_xll.ciqfunctions.udf.CIQ($B521, "IQ_APIC", $D521,,,,  "USD")</f>
        <v>1816.6251299999999</v>
      </c>
      <c r="P521" s="1">
        <f>_xll.ciqfunctions.udf.CIQ($B521, "IQ_TOTAL_ASSETS", $D521,,,,  "USD")</f>
        <v>144756.69964000001</v>
      </c>
      <c r="Q521" s="1">
        <f>_xll.ciqfunctions.udf.CIQ($B521, "IQ_RE", $D521,,,,  "USD")</f>
        <v>64220.310449999997</v>
      </c>
      <c r="R521" s="1">
        <f>_xll.ciqfunctions.udf.CIQ($B521, "IQ_TOTAL_EQUITY", $D521,,,,  "USD")</f>
        <v>55262.202060000003</v>
      </c>
      <c r="S521" s="1">
        <f>_xll.ciqfunctions.udf.CIQ($B521, "IQ_TOTAL_OUTSTANDING_FILING_DATE", $D521,,,,  "USD")</f>
        <v>5406.8918700000004</v>
      </c>
      <c r="T521" s="1">
        <f>_xll.ciqfunctions.udf.CIQ($B521, "IQ_TOTAL_DEBT", $D521,,,,  "USD")</f>
        <v>52010.638740000002</v>
      </c>
      <c r="U521" s="1">
        <f>_xll.ciqfunctions.udf.CIQ($B521, "IQ_PREF_DIV_OTHER",$D521,,,,  "USD")</f>
        <v>0</v>
      </c>
      <c r="V521" s="1">
        <f>_xll.ciqfunctions.udf.CIQ($B521, "IQ_COGS",$D521,,,,  "USD")</f>
        <v>21769.2664</v>
      </c>
      <c r="W521" s="1">
        <f>_xll.ciqfunctions.udf.CIQ($B521, "IQ_AP",$D521,,,,  "USD")</f>
        <v>10489.028329999999</v>
      </c>
      <c r="X521" s="1">
        <f>_xll.ciqfunctions.udf.CIQ($B521, "IQ_AR", $D521,,,,  "USD")</f>
        <v>10679.77094</v>
      </c>
      <c r="Y521" s="1">
        <f>_xll.ciqfunctions.udf.CIQ($B521, "IQ_INVENTORY", $D521,,,,  "USD")</f>
        <v>12903.24358</v>
      </c>
      <c r="Z521">
        <f>_xll.ciqfunctions.udf.CIQ($B521, "IQ_SGA", $D521,,,,  "USD")</f>
        <v>4448.8668200000002</v>
      </c>
      <c r="AA521">
        <f>_xll.ciqfunctions.udf.CIQ($B521, "IQ_TOTAL_REV_1YR_ANN_GROWTH", $D521,,,,  "USD")</f>
        <v>14.1326</v>
      </c>
      <c r="AB521">
        <f>_xll.ciqfunctions.udf.CIQ($B521, "IQ_DA", $D521,,,,  "USD")</f>
        <v>0</v>
      </c>
      <c r="AC521">
        <f>_xll.ciqfunctions.udf.CIQ($B521, "IQ_NET_INTEREST_EXP",$D521,,,,  "USD")</f>
        <v>61.7761</v>
      </c>
      <c r="AD521">
        <f>_xll.ciqfunctions.udf.CIQ($B521, "IQ_NET_WORKING_CAP",$D521,,,,  "USD")</f>
        <v>10307.45818</v>
      </c>
      <c r="AE521">
        <f>_xll.ciqfunctions.udf.CIQ($B521, "IQ_CAPEX",$D521,,,,  "USD")</f>
        <v>-4306.2583999999997</v>
      </c>
      <c r="AF521" s="1" t="str">
        <f>_xll.ciqfunctions.udf.CIQ($B521, "IQ_CEO_NAME", $D521,,,,  "USD")</f>
        <v>Mibe, Toshihiro</v>
      </c>
      <c r="AG521">
        <f>_xll.ciqfunctions.udf.CIQ($B521, "IQ_INC_TAX",$D521,,,,  "USD")</f>
        <v>299.73991000000001</v>
      </c>
      <c r="AH521">
        <f>_xll.ciqfunctions.udf.CIQ($B521, "IQ_EFFECT_TAX_RATE",$D521,,,,  "USD")</f>
        <v>25.400099999999998</v>
      </c>
    </row>
    <row r="522" spans="1:34" x14ac:dyDescent="0.25">
      <c r="A522" t="str">
        <f>_xll.ciqfunctions.udf.CIQ(B522,"IQ_COMPANY_NAME",A$1)</f>
        <v>Honda Motor Co., Ltd.</v>
      </c>
      <c r="B522" t="s">
        <v>30</v>
      </c>
      <c r="C522" s="1" t="str">
        <f>_xll.ciqfunctions.udf.CIQ($B522, "IQ_INDUSTRY",$D522,,,, "USD")</f>
        <v>Automobiles</v>
      </c>
      <c r="D522" s="2" t="str">
        <f t="shared" si="7"/>
        <v>CQ42012</v>
      </c>
      <c r="E522" s="1">
        <f>_xll.ciqfunctions.udf.CIQ($B522, "IQ_TOTAL_REV", $D522,,,, "USD")</f>
        <v>28045.459449999998</v>
      </c>
      <c r="F522" s="1">
        <f>_xll.ciqfunctions.udf.CIQ($B522, "IQ_NI",$D522,,,,  "USD")</f>
        <v>895.32344000000001</v>
      </c>
      <c r="G522" s="1">
        <f>_xll.ciqfunctions.udf.CIQ($B522, "IQ_CASH_EQUIV", $D522,,,,  "USD")</f>
        <v>13393.861000000001</v>
      </c>
      <c r="H522" s="1">
        <f>_xll.ciqfunctions.udf.CIQ($B522, "IQ_CASH_ST_INVEST", $D522,,,,  "USD")</f>
        <v>13536.724749999999</v>
      </c>
      <c r="I522" s="1">
        <f>_xll.ciqfunctions.udf.CIQ($B522, "IQ_TOTAL_CA", $D522,,,,  "USD")</f>
        <v>56215.27291</v>
      </c>
      <c r="J522" s="1">
        <f>_xll.ciqfunctions.udf.CIQ($B522, "IQ_TOTAL_ASSETS",$D522,,,,  "USD")</f>
        <v>144730.70209000001</v>
      </c>
      <c r="K522" s="1">
        <f>_xll.ciqfunctions.udf.CIQ($B522, "IQ_TOTAL_CL", $D522,,,,  "USD")</f>
        <v>44255.922579999999</v>
      </c>
      <c r="L522" s="1">
        <f>_xll.ciqfunctions.udf.CIQ($B522, "IQ_TOTAL_LIAB", $D522,,,,  "USD")</f>
        <v>88771.328370000003</v>
      </c>
      <c r="M522" s="1">
        <f>_xll.ciqfunctions.udf.CIQ($B522, "IQ_PREF_EQUITY",$D522,,,,  "USD")</f>
        <v>0</v>
      </c>
      <c r="N522" s="1">
        <f>_xll.ciqfunctions.udf.CIQ($B522, "IQ_TOTAL_COMMON_EQUITY",$D522,,,,  "USD")</f>
        <v>54333.499380000001</v>
      </c>
      <c r="O522" s="1">
        <f>_xll.ciqfunctions.udf.CIQ($B522, "IQ_APIC", $D522,,,,  "USD")</f>
        <v>1978.3455799999999</v>
      </c>
      <c r="P522" s="1">
        <f>_xll.ciqfunctions.udf.CIQ($B522, "IQ_TOTAL_ASSETS", $D522,,,,  "USD")</f>
        <v>144730.70209000001</v>
      </c>
      <c r="Q522" s="1">
        <f>_xll.ciqfunctions.udf.CIQ($B522, "IQ_RE", $D522,,,,  "USD")</f>
        <v>69507.937309999994</v>
      </c>
      <c r="R522" s="1">
        <f>_xll.ciqfunctions.udf.CIQ($B522, "IQ_TOTAL_EQUITY", $D522,,,,  "USD")</f>
        <v>55959.373720000003</v>
      </c>
      <c r="S522" s="1">
        <f>_xll.ciqfunctions.udf.CIQ($B522, "IQ_TOTAL_OUTSTANDING_FILING_DATE", $D522,,,,  "USD")</f>
        <v>5406.8955500000002</v>
      </c>
      <c r="T522" s="1">
        <f>_xll.ciqfunctions.udf.CIQ($B522, "IQ_TOTAL_DEBT", $D522,,,,  "USD")</f>
        <v>52988.115250000003</v>
      </c>
      <c r="U522" s="1">
        <f>_xll.ciqfunctions.udf.CIQ($B522, "IQ_PREF_DIV_OTHER",$D522,,,,  "USD")</f>
        <v>0</v>
      </c>
      <c r="V522" s="1">
        <f>_xll.ciqfunctions.udf.CIQ($B522, "IQ_COGS",$D522,,,,  "USD")</f>
        <v>20816.89128</v>
      </c>
      <c r="W522" s="1">
        <f>_xll.ciqfunctions.udf.CIQ($B522, "IQ_AP",$D522,,,,  "USD")</f>
        <v>9333.1985100000002</v>
      </c>
      <c r="X522" s="1">
        <f>_xll.ciqfunctions.udf.CIQ($B522, "IQ_AR", $D522,,,,  "USD")</f>
        <v>4738.4242199999999</v>
      </c>
      <c r="Y522" s="1">
        <f>_xll.ciqfunctions.udf.CIQ($B522, "IQ_INVENTORY", $D522,,,,  "USD")</f>
        <v>13949.3382</v>
      </c>
      <c r="Z522">
        <f>_xll.ciqfunctions.udf.CIQ($B522, "IQ_SGA", $D522,,,,  "USD")</f>
        <v>4101.5897100000002</v>
      </c>
      <c r="AA522">
        <f>_xll.ciqfunctions.udf.CIQ($B522, "IQ_TOTAL_REV_1YR_ANN_GROWTH", $D522,,,,  "USD")</f>
        <v>24.876999999999999</v>
      </c>
      <c r="AB522">
        <f>_xll.ciqfunctions.udf.CIQ($B522, "IQ_DA", $D522,,,,  "USD")</f>
        <v>0</v>
      </c>
      <c r="AC522">
        <f>_xll.ciqfunctions.udf.CIQ($B522, "IQ_NET_INTEREST_EXP",$D522,,,,  "USD")</f>
        <v>31.78218</v>
      </c>
      <c r="AD522">
        <f>_xll.ciqfunctions.udf.CIQ($B522, "IQ_NET_WORKING_CAP",$D522,,,,  "USD")</f>
        <v>9370.5763900000002</v>
      </c>
      <c r="AE522">
        <f>_xll.ciqfunctions.udf.CIQ($B522, "IQ_CAPEX",$D522,,,,  "USD")</f>
        <v>-3648.6502300000002</v>
      </c>
      <c r="AF522" s="1" t="str">
        <f>_xll.ciqfunctions.udf.CIQ($B522, "IQ_CEO_NAME", $D522,,,,  "USD")</f>
        <v>Mibe, Toshihiro</v>
      </c>
      <c r="AG522">
        <f>_xll.ciqfunctions.udf.CIQ($B522, "IQ_INC_TAX",$D522,,,,  "USD")</f>
        <v>324.82803000000001</v>
      </c>
      <c r="AH522">
        <f>_xll.ciqfunctions.udf.CIQ($B522, "IQ_EFFECT_TAX_RATE",$D522,,,,  "USD")</f>
        <v>25.268899999999999</v>
      </c>
    </row>
    <row r="523" spans="1:34" x14ac:dyDescent="0.25">
      <c r="A523" t="str">
        <f>_xll.ciqfunctions.udf.CIQ(B523,"IQ_COMPANY_NAME",A$1)</f>
        <v>Honda Motor Co., Ltd.</v>
      </c>
      <c r="B523" t="s">
        <v>30</v>
      </c>
      <c r="C523" s="1" t="str">
        <f>_xll.ciqfunctions.udf.CIQ($B523, "IQ_INDUSTRY",$D523,,,, "USD")</f>
        <v>Automobiles</v>
      </c>
      <c r="D523" s="2" t="str">
        <f t="shared" si="7"/>
        <v>CQ32012</v>
      </c>
      <c r="E523" s="1">
        <f>_xll.ciqfunctions.udf.CIQ($B523, "IQ_TOTAL_REV", $D523,,,, "USD")</f>
        <v>29160.175589999999</v>
      </c>
      <c r="F523" s="1">
        <f>_xll.ciqfunctions.udf.CIQ($B523, "IQ_NI",$D523,,,,  "USD")</f>
        <v>1055.7581600000001</v>
      </c>
      <c r="G523" s="1">
        <f>_xll.ciqfunctions.udf.CIQ($B523, "IQ_CASH_EQUIV", $D523,,,,  "USD")</f>
        <v>12598.65237</v>
      </c>
      <c r="H523" s="1">
        <f>_xll.ciqfunctions.udf.CIQ($B523, "IQ_CASH_ST_INVEST", $D523,,,,  "USD")</f>
        <v>12684.2988</v>
      </c>
      <c r="I523" s="1">
        <f>_xll.ciqfunctions.udf.CIQ($B523, "IQ_TOTAL_CA", $D523,,,,  "USD")</f>
        <v>56478.047879999998</v>
      </c>
      <c r="J523" s="1">
        <f>_xll.ciqfunctions.udf.CIQ($B523, "IQ_TOTAL_ASSETS",$D523,,,,  "USD")</f>
        <v>146971.20796</v>
      </c>
      <c r="K523" s="1">
        <f>_xll.ciqfunctions.udf.CIQ($B523, "IQ_TOTAL_CL", $D523,,,,  "USD")</f>
        <v>43637.22064</v>
      </c>
      <c r="L523" s="1">
        <f>_xll.ciqfunctions.udf.CIQ($B523, "IQ_TOTAL_LIAB", $D523,,,,  "USD")</f>
        <v>88854.785399999993</v>
      </c>
      <c r="M523" s="1">
        <f>_xll.ciqfunctions.udf.CIQ($B523, "IQ_PREF_EQUITY",$D523,,,,  "USD")</f>
        <v>0</v>
      </c>
      <c r="N523" s="1">
        <f>_xll.ciqfunctions.udf.CIQ($B523, "IQ_TOTAL_COMMON_EQUITY",$D523,,,,  "USD")</f>
        <v>56436.116950000003</v>
      </c>
      <c r="O523" s="1">
        <f>_xll.ciqfunctions.udf.CIQ($B523, "IQ_APIC", $D523,,,,  "USD")</f>
        <v>2196.9059699999998</v>
      </c>
      <c r="P523" s="1">
        <f>_xll.ciqfunctions.udf.CIQ($B523, "IQ_TOTAL_ASSETS", $D523,,,,  "USD")</f>
        <v>146971.20796</v>
      </c>
      <c r="Q523" s="1">
        <f>_xll.ciqfunctions.udf.CIQ($B523, "IQ_RE", $D523,,,,  "USD")</f>
        <v>76632.3174</v>
      </c>
      <c r="R523" s="1">
        <f>_xll.ciqfunctions.udf.CIQ($B523, "IQ_TOTAL_EQUITY", $D523,,,,  "USD")</f>
        <v>58116.422559999999</v>
      </c>
      <c r="S523" s="1">
        <f>_xll.ciqfunctions.udf.CIQ($B523, "IQ_TOTAL_OUTSTANDING_FILING_DATE", $D523,,,,  "USD")</f>
        <v>5406.89678</v>
      </c>
      <c r="T523" s="1">
        <f>_xll.ciqfunctions.udf.CIQ($B523, "IQ_TOTAL_DEBT", $D523,,,,  "USD")</f>
        <v>51602.235670000002</v>
      </c>
      <c r="U523" s="1">
        <f>_xll.ciqfunctions.udf.CIQ($B523, "IQ_PREF_DIV_OTHER",$D523,,,,  "USD")</f>
        <v>0</v>
      </c>
      <c r="V523" s="1">
        <f>_xll.ciqfunctions.udf.CIQ($B523, "IQ_COGS",$D523,,,,  "USD")</f>
        <v>21862.049790000001</v>
      </c>
      <c r="W523" s="1">
        <f>_xll.ciqfunctions.udf.CIQ($B523, "IQ_AP",$D523,,,,  "USD")</f>
        <v>10168.391670000001</v>
      </c>
      <c r="X523" s="1">
        <f>_xll.ciqfunctions.udf.CIQ($B523, "IQ_AR", $D523,,,,  "USD")</f>
        <v>5793.0159899999999</v>
      </c>
      <c r="Y523" s="1">
        <f>_xll.ciqfunctions.udf.CIQ($B523, "IQ_INVENTORY", $D523,,,,  "USD")</f>
        <v>13877.776819999999</v>
      </c>
      <c r="Z523">
        <f>_xll.ciqfunctions.udf.CIQ($B523, "IQ_SGA", $D523,,,,  "USD")</f>
        <v>4204.2882399999999</v>
      </c>
      <c r="AA523">
        <f>_xll.ciqfunctions.udf.CIQ($B523, "IQ_TOTAL_REV_1YR_ANN_GROWTH", $D523,,,,  "USD")</f>
        <v>20.435600000000001</v>
      </c>
      <c r="AB523">
        <f>_xll.ciqfunctions.udf.CIQ($B523, "IQ_DA", $D523,,,,  "USD")</f>
        <v>0</v>
      </c>
      <c r="AC523">
        <f>_xll.ciqfunctions.udf.CIQ($B523, "IQ_NET_INTEREST_EXP",$D523,,,,  "USD")</f>
        <v>45.525739999999999</v>
      </c>
      <c r="AD523">
        <f>_xll.ciqfunctions.udf.CIQ($B523, "IQ_NET_WORKING_CAP",$D523,,,,  "USD")</f>
        <v>12238.90143</v>
      </c>
      <c r="AE523">
        <f>_xll.ciqfunctions.udf.CIQ($B523, "IQ_CAPEX",$D523,,,,  "USD")</f>
        <v>-4315.5605500000001</v>
      </c>
      <c r="AF523" s="1" t="str">
        <f>_xll.ciqfunctions.udf.CIQ($B523, "IQ_CEO_NAME", $D523,,,,  "USD")</f>
        <v>Mibe, Toshihiro</v>
      </c>
      <c r="AG523">
        <f>_xll.ciqfunctions.udf.CIQ($B523, "IQ_INC_TAX",$D523,,,,  "USD")</f>
        <v>575.33703000000003</v>
      </c>
      <c r="AH523">
        <f>_xll.ciqfunctions.udf.CIQ($B523, "IQ_EFFECT_TAX_RATE",$D523,,,,  "USD")</f>
        <v>33.5032</v>
      </c>
    </row>
    <row r="524" spans="1:34" x14ac:dyDescent="0.25">
      <c r="A524" t="str">
        <f>_xll.ciqfunctions.udf.CIQ(B524,"IQ_COMPANY_NAME",A$1)</f>
        <v>Honda Motor Co., Ltd.</v>
      </c>
      <c r="B524" t="s">
        <v>30</v>
      </c>
      <c r="C524" s="1" t="str">
        <f>_xll.ciqfunctions.udf.CIQ($B524, "IQ_INDUSTRY",$D524,,,, "USD")</f>
        <v>Automobiles</v>
      </c>
      <c r="D524" s="2" t="str">
        <f t="shared" si="7"/>
        <v>CQ22012</v>
      </c>
      <c r="E524" s="1">
        <f>_xll.ciqfunctions.udf.CIQ($B524, "IQ_TOTAL_REV", $D524,,,, "USD")</f>
        <v>30475.528399999999</v>
      </c>
      <c r="F524" s="1">
        <f>_xll.ciqfunctions.udf.CIQ($B524, "IQ_NI",$D524,,,,  "USD")</f>
        <v>1647.97947</v>
      </c>
      <c r="G524" s="1">
        <f>_xll.ciqfunctions.udf.CIQ($B524, "IQ_CASH_EQUIV", $D524,,,,  "USD")</f>
        <v>14186.71329</v>
      </c>
      <c r="H524" s="1">
        <f>_xll.ciqfunctions.udf.CIQ($B524, "IQ_CASH_ST_INVEST", $D524,,,,  "USD")</f>
        <v>14186.71329</v>
      </c>
      <c r="I524" s="1">
        <f>_xll.ciqfunctions.udf.CIQ($B524, "IQ_TOTAL_CA", $D524,,,,  "USD")</f>
        <v>56913.223709999998</v>
      </c>
      <c r="J524" s="1">
        <f>_xll.ciqfunctions.udf.CIQ($B524, "IQ_TOTAL_ASSETS",$D524,,,,  "USD")</f>
        <v>144157.69957999999</v>
      </c>
      <c r="K524" s="1">
        <f>_xll.ciqfunctions.udf.CIQ($B524, "IQ_TOTAL_CL", $D524,,,,  "USD")</f>
        <v>42630.263709999999</v>
      </c>
      <c r="L524" s="1">
        <f>_xll.ciqfunctions.udf.CIQ($B524, "IQ_TOTAL_LIAB", $D524,,,,  "USD")</f>
        <v>86888.802160000007</v>
      </c>
      <c r="M524" s="1">
        <f>_xll.ciqfunctions.udf.CIQ($B524, "IQ_PREF_EQUITY",$D524,,,,  "USD")</f>
        <v>0</v>
      </c>
      <c r="N524" s="1">
        <f>_xll.ciqfunctions.udf.CIQ($B524, "IQ_TOTAL_COMMON_EQUITY",$D524,,,,  "USD")</f>
        <v>55668.609680000001</v>
      </c>
      <c r="O524" s="1">
        <f>_xll.ciqfunctions.udf.CIQ($B524, "IQ_APIC", $D524,,,,  "USD")</f>
        <v>2158.5011800000002</v>
      </c>
      <c r="P524" s="1">
        <f>_xll.ciqfunctions.udf.CIQ($B524, "IQ_TOTAL_ASSETS", $D524,,,,  "USD")</f>
        <v>144157.69957999999</v>
      </c>
      <c r="Q524" s="1">
        <f>_xll.ciqfunctions.udf.CIQ($B524, "IQ_RE", $D524,,,,  "USD")</f>
        <v>74076.091109999994</v>
      </c>
      <c r="R524" s="1">
        <f>_xll.ciqfunctions.udf.CIQ($B524, "IQ_TOTAL_EQUITY", $D524,,,,  "USD")</f>
        <v>57268.897429999997</v>
      </c>
      <c r="S524" s="1">
        <f>_xll.ciqfunctions.udf.CIQ($B524, "IQ_TOTAL_OUTSTANDING_FILING_DATE", $D524,,,,  "USD")</f>
        <v>5406.8982999999998</v>
      </c>
      <c r="T524" s="1">
        <f>_xll.ciqfunctions.udf.CIQ($B524, "IQ_TOTAL_DEBT", $D524,,,,  "USD")</f>
        <v>49907.343610000004</v>
      </c>
      <c r="U524" s="1">
        <f>_xll.ciqfunctions.udf.CIQ($B524, "IQ_PREF_DIV_OTHER",$D524,,,,  "USD")</f>
        <v>0</v>
      </c>
      <c r="V524" s="1">
        <f>_xll.ciqfunctions.udf.CIQ($B524, "IQ_COGS",$D524,,,,  "USD")</f>
        <v>22409.78342</v>
      </c>
      <c r="W524" s="1">
        <f>_xll.ciqfunctions.udf.CIQ($B524, "IQ_AP",$D524,,,,  "USD")</f>
        <v>10451.144689999999</v>
      </c>
      <c r="X524" s="1">
        <f>_xll.ciqfunctions.udf.CIQ($B524, "IQ_AR", $D524,,,,  "USD")</f>
        <v>23407.306250000001</v>
      </c>
      <c r="Y524" s="1">
        <f>_xll.ciqfunctions.udf.CIQ($B524, "IQ_INVENTORY", $D524,,,,  "USD")</f>
        <v>13295.233249999999</v>
      </c>
      <c r="Z524">
        <f>_xll.ciqfunctions.udf.CIQ($B524, "IQ_SGA", $D524,,,,  "USD")</f>
        <v>4287.2888499999999</v>
      </c>
      <c r="AA524">
        <f>_xll.ciqfunctions.udf.CIQ($B524, "IQ_TOTAL_REV_1YR_ANN_GROWTH", $D524,,,,  "USD")</f>
        <v>42.068899999999999</v>
      </c>
      <c r="AB524">
        <f>_xll.ciqfunctions.udf.CIQ($B524, "IQ_DA", $D524,,,,  "USD")</f>
        <v>0</v>
      </c>
      <c r="AC524">
        <f>_xll.ciqfunctions.udf.CIQ($B524, "IQ_NET_INTEREST_EXP",$D524,,,,  "USD")</f>
        <v>58.588769999999997</v>
      </c>
      <c r="AD524">
        <f>_xll.ciqfunctions.udf.CIQ($B524, "IQ_NET_WORKING_CAP",$D524,,,,  "USD")</f>
        <v>23230.07617</v>
      </c>
      <c r="AE524">
        <f>_xll.ciqfunctions.udf.CIQ($B524, "IQ_CAPEX",$D524,,,,  "USD")</f>
        <v>-4536.9698200000003</v>
      </c>
      <c r="AF524" s="1" t="str">
        <f>_xll.ciqfunctions.udf.CIQ($B524, "IQ_CEO_NAME", $D524,,,,  "USD")</f>
        <v>Mibe, Toshihiro</v>
      </c>
      <c r="AG524">
        <f>_xll.ciqfunctions.udf.CIQ($B524, "IQ_INC_TAX",$D524,,,,  "USD")</f>
        <v>973.76454000000001</v>
      </c>
      <c r="AH524">
        <f>_xll.ciqfunctions.udf.CIQ($B524, "IQ_EFFECT_TAX_RATE",$D524,,,,  "USD")</f>
        <v>36.115299999999998</v>
      </c>
    </row>
    <row r="525" spans="1:34" x14ac:dyDescent="0.25">
      <c r="A525" t="str">
        <f>_xll.ciqfunctions.udf.CIQ(B525,"IQ_COMPANY_NAME",A$1)</f>
        <v>Honda Motor Co., Ltd.</v>
      </c>
      <c r="B525" t="s">
        <v>30</v>
      </c>
      <c r="C525" s="1" t="str">
        <f>_xll.ciqfunctions.udf.CIQ($B525, "IQ_INDUSTRY",$D525,,,, "USD")</f>
        <v>Automobiles</v>
      </c>
      <c r="D525" s="2" t="str">
        <f t="shared" si="7"/>
        <v>CQ12012</v>
      </c>
      <c r="E525" s="1">
        <f>_xll.ciqfunctions.udf.CIQ($B525, "IQ_TOTAL_REV", $D525,,,, "USD")</f>
        <v>29184.104589999999</v>
      </c>
      <c r="F525" s="1">
        <f>_xll.ciqfunctions.udf.CIQ($B525, "IQ_NI",$D525,,,,  "USD")</f>
        <v>868.75381000000004</v>
      </c>
      <c r="G525" s="1">
        <f>_xll.ciqfunctions.udf.CIQ($B525, "IQ_CASH_EQUIV", $D525,,,,  "USD")</f>
        <v>15133.030339999999</v>
      </c>
      <c r="H525" s="1">
        <f>_xll.ciqfunctions.udf.CIQ($B525, "IQ_CASH_ST_INVEST", $D525,,,,  "USD")</f>
        <v>15166.909729999999</v>
      </c>
      <c r="I525" s="1">
        <f>_xll.ciqfunctions.udf.CIQ($B525, "IQ_TOTAL_CA", $D525,,,,  "USD")</f>
        <v>57506.202109999998</v>
      </c>
      <c r="J525" s="1">
        <f>_xll.ciqfunctions.udf.CIQ($B525, "IQ_TOTAL_ASSETS",$D525,,,,  "USD")</f>
        <v>143036.03069000001</v>
      </c>
      <c r="K525" s="1">
        <f>_xll.ciqfunctions.udf.CIQ($B525, "IQ_TOTAL_CL", $D525,,,,  "USD")</f>
        <v>43438.406600000002</v>
      </c>
      <c r="L525" s="1">
        <f>_xll.ciqfunctions.udf.CIQ($B525, "IQ_TOTAL_LIAB", $D525,,,,  "USD")</f>
        <v>88213.77476</v>
      </c>
      <c r="M525" s="1">
        <f>_xll.ciqfunctions.udf.CIQ($B525, "IQ_PREF_EQUITY",$D525,,,,  "USD")</f>
        <v>0</v>
      </c>
      <c r="N525" s="1">
        <f>_xll.ciqfunctions.udf.CIQ($B525, "IQ_TOTAL_COMMON_EQUITY",$D525,,,,  "USD")</f>
        <v>53297.246789999997</v>
      </c>
      <c r="O525" s="1">
        <f>_xll.ciqfunctions.udf.CIQ($B525, "IQ_APIC", $D525,,,,  "USD")</f>
        <v>2093.5445199999999</v>
      </c>
      <c r="P525" s="1">
        <f>_xll.ciqfunctions.udf.CIQ($B525, "IQ_TOTAL_ASSETS", $D525,,,,  "USD")</f>
        <v>143036.03069000001</v>
      </c>
      <c r="Q525" s="1">
        <f>_xll.ciqfunctions.udf.CIQ($B525, "IQ_RE", $D525,,,,  "USD")</f>
        <v>70450.493170000002</v>
      </c>
      <c r="R525" s="1">
        <f>_xll.ciqfunctions.udf.CIQ($B525, "IQ_TOTAL_EQUITY", $D525,,,,  "USD")</f>
        <v>54822.255920000003</v>
      </c>
      <c r="S525" s="1">
        <f>_xll.ciqfunctions.udf.CIQ($B525, "IQ_TOTAL_OUTSTANDING_FILING_DATE", $D525,,,,  "USD")</f>
        <v>5406.8986800000002</v>
      </c>
      <c r="T525" s="1">
        <f>_xll.ciqfunctions.udf.CIQ($B525, "IQ_TOTAL_DEBT", $D525,,,,  "USD")</f>
        <v>49968.609400000001</v>
      </c>
      <c r="U525" s="1">
        <f>_xll.ciqfunctions.udf.CIQ($B525, "IQ_PREF_DIV_OTHER",$D525,,,,  "USD")</f>
        <v>0</v>
      </c>
      <c r="V525" s="1">
        <f>_xll.ciqfunctions.udf.CIQ($B525, "IQ_COGS",$D525,,,,  "USD")</f>
        <v>21555.819</v>
      </c>
      <c r="W525" s="1">
        <f>_xll.ciqfunctions.udf.CIQ($B525, "IQ_AP",$D525,,,,  "USD")</f>
        <v>11757.590389999999</v>
      </c>
      <c r="X525" s="1">
        <f>_xll.ciqfunctions.udf.CIQ($B525, "IQ_AR", $D525,,,,  "USD")</f>
        <v>5801.61402</v>
      </c>
      <c r="Y525" s="1">
        <f>_xll.ciqfunctions.udf.CIQ($B525, "IQ_INVENTORY", $D525,,,,  "USD")</f>
        <v>12568.608490000001</v>
      </c>
      <c r="Z525">
        <f>_xll.ciqfunctions.udf.CIQ($B525, "IQ_SGA", $D525,,,,  "USD")</f>
        <v>4669.4334399999998</v>
      </c>
      <c r="AA525">
        <f>_xll.ciqfunctions.udf.CIQ($B525, "IQ_TOTAL_REV_1YR_ANN_GROWTH", $D525,,,,  "USD")</f>
        <v>8.6748999999999992</v>
      </c>
      <c r="AB525">
        <f>_xll.ciqfunctions.udf.CIQ($B525, "IQ_DA", $D525,,,,  "USD")</f>
        <v>0</v>
      </c>
      <c r="AC525">
        <f>_xll.ciqfunctions.udf.CIQ($B525, "IQ_NET_INTEREST_EXP",$D525,,,,  "USD")</f>
        <v>49.168790000000001</v>
      </c>
      <c r="AD525">
        <f>_xll.ciqfunctions.udf.CIQ($B525, "IQ_NET_WORKING_CAP",$D525,,,,  "USD")</f>
        <v>10041.08749</v>
      </c>
      <c r="AE525">
        <f>_xll.ciqfunctions.udf.CIQ($B525, "IQ_CAPEX",$D525,,,,  "USD")</f>
        <v>-4150.9890599999999</v>
      </c>
      <c r="AF525" s="1" t="str">
        <f>_xll.ciqfunctions.udf.CIQ($B525, "IQ_CEO_NAME", $D525,,,,  "USD")</f>
        <v>Mibe, Toshihiro</v>
      </c>
      <c r="AG525">
        <f>_xll.ciqfunctions.udf.CIQ($B525, "IQ_INC_TAX",$D525,,,,  "USD")</f>
        <v>593.83570999999995</v>
      </c>
      <c r="AH525">
        <f>_xll.ciqfunctions.udf.CIQ($B525, "IQ_EFFECT_TAX_RATE",$D525,,,,  "USD")</f>
        <v>38.731400000000001</v>
      </c>
    </row>
    <row r="526" spans="1:34" x14ac:dyDescent="0.25">
      <c r="A526" t="str">
        <f>_xll.ciqfunctions.udf.CIQ(B526,"IQ_COMPANY_NAME",A$1)</f>
        <v>Honda Motor Co., Ltd.</v>
      </c>
      <c r="B526" t="s">
        <v>30</v>
      </c>
      <c r="C526" s="1" t="str">
        <f>_xll.ciqfunctions.udf.CIQ($B526, "IQ_INDUSTRY",$D526,,,, "USD")</f>
        <v>Automobiles</v>
      </c>
      <c r="D526" s="2" t="str">
        <f t="shared" si="7"/>
        <v>CQ42011</v>
      </c>
      <c r="E526" s="1">
        <f>_xll.ciqfunctions.udf.CIQ($B526, "IQ_TOTAL_REV", $D526,,,, "USD")</f>
        <v>25247.53126</v>
      </c>
      <c r="F526" s="1">
        <f>_xll.ciqfunctions.udf.CIQ($B526, "IQ_NI",$D526,,,,  "USD")</f>
        <v>619.46973000000003</v>
      </c>
      <c r="G526" s="1">
        <f>_xll.ciqfunctions.udf.CIQ($B526, "IQ_CASH_EQUIV", $D526,,,,  "USD")</f>
        <v>14852.079970000001</v>
      </c>
      <c r="H526" s="1">
        <f>_xll.ciqfunctions.udf.CIQ($B526, "IQ_CASH_ST_INVEST", $D526,,,,  "USD")</f>
        <v>14852.079970000001</v>
      </c>
      <c r="I526" s="1">
        <f>_xll.ciqfunctions.udf.CIQ($B526, "IQ_TOTAL_CA", $D526,,,,  "USD")</f>
        <v>54709.632440000001</v>
      </c>
      <c r="J526" s="1">
        <f>_xll.ciqfunctions.udf.CIQ($B526, "IQ_TOTAL_ASSETS",$D526,,,,  "USD")</f>
        <v>141438.73551999999</v>
      </c>
      <c r="K526" s="1">
        <f>_xll.ciqfunctions.udf.CIQ($B526, "IQ_TOTAL_CL", $D526,,,,  "USD")</f>
        <v>43067.820310000003</v>
      </c>
      <c r="L526" s="1">
        <f>_xll.ciqfunctions.udf.CIQ($B526, "IQ_TOTAL_LIAB", $D526,,,,  "USD")</f>
        <v>84782.014379999993</v>
      </c>
      <c r="M526" s="1">
        <f>_xll.ciqfunctions.udf.CIQ($B526, "IQ_PREF_EQUITY",$D526,,,,  "USD")</f>
        <v>0</v>
      </c>
      <c r="N526" s="1">
        <f>_xll.ciqfunctions.udf.CIQ($B526, "IQ_TOTAL_COMMON_EQUITY",$D526,,,,  "USD")</f>
        <v>55177.84145</v>
      </c>
      <c r="O526" s="1">
        <f>_xll.ciqfunctions.udf.CIQ($B526, "IQ_APIC", $D526,,,,  "USD")</f>
        <v>2242.3837400000002</v>
      </c>
      <c r="P526" s="1">
        <f>_xll.ciqfunctions.udf.CIQ($B526, "IQ_TOTAL_ASSETS", $D526,,,,  "USD")</f>
        <v>141438.73551999999</v>
      </c>
      <c r="Q526" s="1">
        <f>_xll.ciqfunctions.udf.CIQ($B526, "IQ_RE", $D526,,,,  "USD")</f>
        <v>75015.000839999993</v>
      </c>
      <c r="R526" s="1">
        <f>_xll.ciqfunctions.udf.CIQ($B526, "IQ_TOTAL_EQUITY", $D526,,,,  "USD")</f>
        <v>56656.721140000001</v>
      </c>
      <c r="S526" s="1">
        <f>_xll.ciqfunctions.udf.CIQ($B526, "IQ_TOTAL_OUTSTANDING_FILING_DATE", $D526,,,,  "USD")</f>
        <v>5406.9005999999999</v>
      </c>
      <c r="T526" s="1">
        <f>_xll.ciqfunctions.udf.CIQ($B526, "IQ_TOTAL_DEBT", $D526,,,,  "USD")</f>
        <v>49855.31725</v>
      </c>
      <c r="U526" s="1">
        <f>_xll.ciqfunctions.udf.CIQ($B526, "IQ_PREF_DIV_OTHER",$D526,,,,  "USD")</f>
        <v>0</v>
      </c>
      <c r="V526" s="1">
        <f>_xll.ciqfunctions.udf.CIQ($B526, "IQ_COGS",$D526,,,,  "USD")</f>
        <v>18678.022369999999</v>
      </c>
      <c r="W526" s="1">
        <f>_xll.ciqfunctions.udf.CIQ($B526, "IQ_AP",$D526,,,,  "USD")</f>
        <v>8805.6280100000004</v>
      </c>
      <c r="X526" s="1">
        <f>_xll.ciqfunctions.udf.CIQ($B526, "IQ_AR", $D526,,,,  "USD")</f>
        <v>7870.0548099999996</v>
      </c>
      <c r="Y526" s="1">
        <f>_xll.ciqfunctions.udf.CIQ($B526, "IQ_INVENTORY", $D526,,,,  "USD")</f>
        <v>11475.5787</v>
      </c>
      <c r="Z526">
        <f>_xll.ciqfunctions.udf.CIQ($B526, "IQ_SGA", $D526,,,,  "USD")</f>
        <v>4175.0846000000001</v>
      </c>
      <c r="AA526">
        <f>_xll.ciqfunctions.udf.CIQ($B526, "IQ_TOTAL_REV_1YR_ANN_GROWTH", $D526,,,,  "USD")</f>
        <v>-7.9543999999999997</v>
      </c>
      <c r="AB526">
        <f>_xll.ciqfunctions.udf.CIQ($B526, "IQ_DA", $D526,,,,  "USD")</f>
        <v>0</v>
      </c>
      <c r="AC526">
        <f>_xll.ciqfunctions.udf.CIQ($B526, "IQ_NET_INTEREST_EXP",$D526,,,,  "USD")</f>
        <v>82.271900000000002</v>
      </c>
      <c r="AD526">
        <f>_xll.ciqfunctions.udf.CIQ($B526, "IQ_NET_WORKING_CAP",$D526,,,,  "USD")</f>
        <v>9351.0270400000009</v>
      </c>
      <c r="AE526">
        <f>_xll.ciqfunctions.udf.CIQ($B526, "IQ_CAPEX",$D526,,,,  "USD")</f>
        <v>-3385.7162400000002</v>
      </c>
      <c r="AF526" s="1" t="str">
        <f>_xll.ciqfunctions.udf.CIQ($B526, "IQ_CEO_NAME", $D526,,,,  "USD")</f>
        <v>Mibe, Toshihiro</v>
      </c>
      <c r="AG526">
        <f>_xll.ciqfunctions.udf.CIQ($B526, "IQ_INC_TAX",$D526,,,,  "USD")</f>
        <v>432.11595</v>
      </c>
      <c r="AH526">
        <f>_xll.ciqfunctions.udf.CIQ($B526, "IQ_EFFECT_TAX_RATE",$D526,,,,  "USD")</f>
        <v>40.842399999999998</v>
      </c>
    </row>
    <row r="527" spans="1:34" x14ac:dyDescent="0.25">
      <c r="A527" t="str">
        <f>_xll.ciqfunctions.udf.CIQ(B527,"IQ_COMPANY_NAME",A$1)</f>
        <v>Honda Motor Co., Ltd.</v>
      </c>
      <c r="B527" t="s">
        <v>30</v>
      </c>
      <c r="C527" s="1" t="str">
        <f>_xll.ciqfunctions.udf.CIQ($B527, "IQ_INDUSTRY",$D527,,,, "USD")</f>
        <v>Automobiles</v>
      </c>
      <c r="D527" s="2" t="str">
        <f t="shared" si="7"/>
        <v>CQ32011</v>
      </c>
      <c r="E527" s="1">
        <f>_xll.ciqfunctions.udf.CIQ($B527, "IQ_TOTAL_REV", $D527,,,, "USD")</f>
        <v>24460.337960000001</v>
      </c>
      <c r="F527" s="1">
        <f>_xll.ciqfunctions.udf.CIQ($B527, "IQ_NI",$D527,,,,  "USD")</f>
        <v>783.77434000000005</v>
      </c>
      <c r="G527" s="1">
        <f>_xll.ciqfunctions.udf.CIQ($B527, "IQ_CASH_EQUIV", $D527,,,,  "USD")</f>
        <v>17112.86692</v>
      </c>
      <c r="H527" s="1">
        <f>_xll.ciqfunctions.udf.CIQ($B527, "IQ_CASH_ST_INVEST", $D527,,,,  "USD")</f>
        <v>17138.405180000002</v>
      </c>
      <c r="I527" s="1">
        <f>_xll.ciqfunctions.udf.CIQ($B527, "IQ_TOTAL_CA", $D527,,,,  "USD")</f>
        <v>56080.507510000003</v>
      </c>
      <c r="J527" s="1">
        <f>_xll.ciqfunctions.udf.CIQ($B527, "IQ_TOTAL_ASSETS",$D527,,,,  "USD")</f>
        <v>141546.81357</v>
      </c>
      <c r="K527" s="1">
        <f>_xll.ciqfunctions.udf.CIQ($B527, "IQ_TOTAL_CL", $D527,,,,  "USD")</f>
        <v>43502.452660000003</v>
      </c>
      <c r="L527" s="1">
        <f>_xll.ciqfunctions.udf.CIQ($B527, "IQ_TOTAL_LIAB", $D527,,,,  "USD")</f>
        <v>84285.488899999997</v>
      </c>
      <c r="M527" s="1">
        <f>_xll.ciqfunctions.udf.CIQ($B527, "IQ_PREF_EQUITY",$D527,,,,  "USD")</f>
        <v>0</v>
      </c>
      <c r="N527" s="1">
        <f>_xll.ciqfunctions.udf.CIQ($B527, "IQ_TOTAL_COMMON_EQUITY",$D527,,,,  "USD")</f>
        <v>55736.421900000001</v>
      </c>
      <c r="O527" s="1">
        <f>_xll.ciqfunctions.udf.CIQ($B527, "IQ_APIC", $D527,,,,  "USD")</f>
        <v>2237.73029</v>
      </c>
      <c r="P527" s="1">
        <f>_xll.ciqfunctions.udf.CIQ($B527, "IQ_TOTAL_ASSETS", $D527,,,,  "USD")</f>
        <v>141546.81357</v>
      </c>
      <c r="Q527" s="1">
        <f>_xll.ciqfunctions.udf.CIQ($B527, "IQ_RE", $D527,,,,  "USD")</f>
        <v>74591.779139999999</v>
      </c>
      <c r="R527" s="1">
        <f>_xll.ciqfunctions.udf.CIQ($B527, "IQ_TOTAL_EQUITY", $D527,,,,  "USD")</f>
        <v>57261.324670000002</v>
      </c>
      <c r="S527" s="1">
        <f>_xll.ciqfunctions.udf.CIQ($B527, "IQ_TOTAL_OUTSTANDING_FILING_DATE", $D527,,,,  "USD")</f>
        <v>5406.9022199999999</v>
      </c>
      <c r="T527" s="1">
        <f>_xll.ciqfunctions.udf.CIQ($B527, "IQ_TOTAL_DEBT", $D527,,,,  "USD")</f>
        <v>48893.321830000001</v>
      </c>
      <c r="U527" s="1">
        <f>_xll.ciqfunctions.udf.CIQ($B527, "IQ_PREF_DIV_OTHER",$D527,,,,  "USD")</f>
        <v>0</v>
      </c>
      <c r="V527" s="1">
        <f>_xll.ciqfunctions.udf.CIQ($B527, "IQ_COGS",$D527,,,,  "USD")</f>
        <v>18233.606250000001</v>
      </c>
      <c r="W527" s="1">
        <f>_xll.ciqfunctions.udf.CIQ($B527, "IQ_AP",$D527,,,,  "USD")</f>
        <v>8970.0391799999998</v>
      </c>
      <c r="X527" s="1">
        <f>_xll.ciqfunctions.udf.CIQ($B527, "IQ_AR", $D527,,,,  "USD")</f>
        <v>4734.3840600000003</v>
      </c>
      <c r="Y527" s="1">
        <f>_xll.ciqfunctions.udf.CIQ($B527, "IQ_INVENTORY", $D527,,,,  "USD")</f>
        <v>10575.04571</v>
      </c>
      <c r="Z527">
        <f>_xll.ciqfunctions.udf.CIQ($B527, "IQ_SGA", $D527,,,,  "USD")</f>
        <v>3889.71477</v>
      </c>
      <c r="AA527">
        <f>_xll.ciqfunctions.udf.CIQ($B527, "IQ_TOTAL_REV_1YR_ANN_GROWTH", $D527,,,,  "USD")</f>
        <v>-16.253799999999998</v>
      </c>
      <c r="AB527">
        <f>_xll.ciqfunctions.udf.CIQ($B527, "IQ_DA", $D527,,,,  "USD")</f>
        <v>0</v>
      </c>
      <c r="AC527">
        <f>_xll.ciqfunctions.udf.CIQ($B527, "IQ_NET_INTEREST_EXP",$D527,,,,  "USD")</f>
        <v>77.665369999999996</v>
      </c>
      <c r="AD527">
        <f>_xll.ciqfunctions.udf.CIQ($B527, "IQ_NET_WORKING_CAP",$D527,,,,  "USD")</f>
        <v>8357.6785899999995</v>
      </c>
      <c r="AE527">
        <f>_xll.ciqfunctions.udf.CIQ($B527, "IQ_CAPEX",$D527,,,,  "USD")</f>
        <v>-2832.3217500000001</v>
      </c>
      <c r="AF527" s="1" t="str">
        <f>_xll.ciqfunctions.udf.CIQ($B527, "IQ_CEO_NAME", $D527,,,,  "USD")</f>
        <v>Mibe, Toshihiro</v>
      </c>
      <c r="AG527">
        <f>_xll.ciqfunctions.udf.CIQ($B527, "IQ_INC_TAX",$D527,,,,  "USD")</f>
        <v>384.48768999999999</v>
      </c>
      <c r="AH527">
        <f>_xll.ciqfunctions.udf.CIQ($B527, "IQ_EFFECT_TAX_RATE",$D527,,,,  "USD")</f>
        <v>32.180799999999998</v>
      </c>
    </row>
    <row r="528" spans="1:34" x14ac:dyDescent="0.25">
      <c r="A528" t="str">
        <f>_xll.ciqfunctions.udf.CIQ(B528,"IQ_COMPANY_NAME",A$1)</f>
        <v>Honda Motor Co., Ltd.</v>
      </c>
      <c r="B528" t="s">
        <v>30</v>
      </c>
      <c r="C528" s="1" t="str">
        <f>_xll.ciqfunctions.udf.CIQ($B528, "IQ_INDUSTRY",$D528,,,, "USD")</f>
        <v>Automobiles</v>
      </c>
      <c r="D528" s="2" t="str">
        <f t="shared" si="7"/>
        <v>CQ22011</v>
      </c>
      <c r="E528" s="1">
        <f>_xll.ciqfunctions.udf.CIQ($B528, "IQ_TOTAL_REV", $D528,,,, "USD")</f>
        <v>21261.03327</v>
      </c>
      <c r="F528" s="1">
        <f>_xll.ciqfunctions.udf.CIQ($B528, "IQ_NI",$D528,,,,  "USD")</f>
        <v>394.28359999999998</v>
      </c>
      <c r="G528" s="1">
        <f>_xll.ciqfunctions.udf.CIQ($B528, "IQ_CASH_EQUIV", $D528,,,,  "USD")</f>
        <v>15640.845929999999</v>
      </c>
      <c r="H528" s="1">
        <f>_xll.ciqfunctions.udf.CIQ($B528, "IQ_CASH_ST_INVEST", $D528,,,,  "USD")</f>
        <v>15634.98072</v>
      </c>
      <c r="I528" s="1">
        <f>_xll.ciqfunctions.udf.CIQ($B528, "IQ_TOTAL_CA", $D528,,,,  "USD")</f>
        <v>53922.178310000003</v>
      </c>
      <c r="J528" s="1">
        <f>_xll.ciqfunctions.udf.CIQ($B528, "IQ_TOTAL_ASSETS",$D528,,,,  "USD")</f>
        <v>139156.29216000001</v>
      </c>
      <c r="K528" s="1">
        <f>_xll.ciqfunctions.udf.CIQ($B528, "IQ_TOTAL_CL", $D528,,,,  "USD")</f>
        <v>42478.579640000004</v>
      </c>
      <c r="L528" s="1">
        <f>_xll.ciqfunctions.udf.CIQ($B528, "IQ_TOTAL_LIAB", $D528,,,,  "USD")</f>
        <v>82787.08051</v>
      </c>
      <c r="M528" s="1">
        <f>_xll.ciqfunctions.udf.CIQ($B528, "IQ_PREF_EQUITY",$D528,,,,  "USD")</f>
        <v>0</v>
      </c>
      <c r="N528" s="1">
        <f>_xll.ciqfunctions.udf.CIQ($B528, "IQ_TOTAL_COMMON_EQUITY",$D528,,,,  "USD")</f>
        <v>54849.712579999999</v>
      </c>
      <c r="O528" s="1">
        <f>_xll.ciqfunctions.udf.CIQ($B528, "IQ_APIC", $D528,,,,  "USD")</f>
        <v>2139.36391</v>
      </c>
      <c r="P528" s="1">
        <f>_xll.ciqfunctions.udf.CIQ($B528, "IQ_TOTAL_ASSETS", $D528,,,,  "USD")</f>
        <v>139156.29216000001</v>
      </c>
      <c r="Q528" s="1">
        <f>_xll.ciqfunctions.udf.CIQ($B528, "IQ_RE", $D528,,,,  "USD")</f>
        <v>70898.779739999998</v>
      </c>
      <c r="R528" s="1">
        <f>_xll.ciqfunctions.udf.CIQ($B528, "IQ_TOTAL_EQUITY", $D528,,,,  "USD")</f>
        <v>56369.211649999997</v>
      </c>
      <c r="S528" s="1">
        <f>_xll.ciqfunctions.udf.CIQ($B528, "IQ_TOTAL_OUTSTANDING_FILING_DATE", $D528,,,,  "USD")</f>
        <v>5406.9034600000005</v>
      </c>
      <c r="T528" s="1">
        <f>_xll.ciqfunctions.udf.CIQ($B528, "IQ_TOTAL_DEBT", $D528,,,,  "USD")</f>
        <v>50140.542690000002</v>
      </c>
      <c r="U528" s="1">
        <f>_xll.ciqfunctions.udf.CIQ($B528, "IQ_PREF_DIV_OTHER",$D528,,,,  "USD")</f>
        <v>0</v>
      </c>
      <c r="V528" s="1">
        <f>_xll.ciqfunctions.udf.CIQ($B528, "IQ_COGS",$D528,,,,  "USD")</f>
        <v>15991.568240000001</v>
      </c>
      <c r="W528" s="1">
        <f>_xll.ciqfunctions.udf.CIQ($B528, "IQ_AP",$D528,,,,  "USD")</f>
        <v>6809.4365299999999</v>
      </c>
      <c r="X528" s="1">
        <f>_xll.ciqfunctions.udf.CIQ($B528, "IQ_AR", $D528,,,,  "USD")</f>
        <v>4800.2108799999996</v>
      </c>
      <c r="Y528" s="1">
        <f>_xll.ciqfunctions.udf.CIQ($B528, "IQ_INVENTORY", $D528,,,,  "USD")</f>
        <v>9954.1324700000005</v>
      </c>
      <c r="Z528">
        <f>_xll.ciqfunctions.udf.CIQ($B528, "IQ_SGA", $D528,,,,  "USD")</f>
        <v>3622.8780999999999</v>
      </c>
      <c r="AA528">
        <f>_xll.ciqfunctions.udf.CIQ($B528, "IQ_TOTAL_REV_1YR_ANN_GROWTH", $D528,,,,  "USD")</f>
        <v>-27.392700000000001</v>
      </c>
      <c r="AB528">
        <f>_xll.ciqfunctions.udf.CIQ($B528, "IQ_DA", $D528,,,,  "USD")</f>
        <v>0</v>
      </c>
      <c r="AC528">
        <f>_xll.ciqfunctions.udf.CIQ($B528, "IQ_NET_INTEREST_EXP",$D528,,,,  "USD")</f>
        <v>65.620930000000001</v>
      </c>
      <c r="AD528">
        <f>_xll.ciqfunctions.udf.CIQ($B528, "IQ_NET_WORKING_CAP",$D528,,,,  "USD")</f>
        <v>8894.4139300000006</v>
      </c>
      <c r="AE528">
        <f>_xll.ciqfunctions.udf.CIQ($B528, "IQ_CAPEX",$D528,,,,  "USD")</f>
        <v>-3224.4157</v>
      </c>
      <c r="AF528" s="1" t="str">
        <f>_xll.ciqfunctions.udf.CIQ($B528, "IQ_CEO_NAME", $D528,,,,  "USD")</f>
        <v>Mibe, Toshihiro</v>
      </c>
      <c r="AG528">
        <f>_xll.ciqfunctions.udf.CIQ($B528, "IQ_INC_TAX",$D528,,,,  "USD")</f>
        <v>296.435</v>
      </c>
      <c r="AH528">
        <f>_xll.ciqfunctions.udf.CIQ($B528, "IQ_EFFECT_TAX_RATE",$D528,,,,  "USD")</f>
        <v>41.262</v>
      </c>
    </row>
    <row r="529" spans="1:34" x14ac:dyDescent="0.25">
      <c r="A529" t="str">
        <f>_xll.ciqfunctions.udf.CIQ(B529,"IQ_COMPANY_NAME",A$1)</f>
        <v>Honda Motor Co., Ltd.</v>
      </c>
      <c r="B529" t="s">
        <v>30</v>
      </c>
      <c r="C529" s="1" t="str">
        <f>_xll.ciqfunctions.udf.CIQ($B529, "IQ_INDUSTRY",$D529,,,, "USD")</f>
        <v>Automobiles</v>
      </c>
      <c r="D529" s="2" t="str">
        <f t="shared" si="7"/>
        <v>CQ12011</v>
      </c>
      <c r="E529" s="1">
        <f>_xll.ciqfunctions.udf.CIQ($B529, "IQ_TOTAL_REV", $D529,,,, "USD")</f>
        <v>26707.041229999999</v>
      </c>
      <c r="F529" s="1">
        <f>_xll.ciqfunctions.udf.CIQ($B529, "IQ_NI",$D529,,,,  "USD")</f>
        <v>537.66970000000003</v>
      </c>
      <c r="G529" s="1">
        <f>_xll.ciqfunctions.udf.CIQ($B529, "IQ_CASH_EQUIV", $D529,,,,  "USD")</f>
        <v>15435.03269</v>
      </c>
      <c r="H529" s="1">
        <f>_xll.ciqfunctions.udf.CIQ($B529, "IQ_CASH_ST_INVEST", $D529,,,,  "USD")</f>
        <v>15455.511780000001</v>
      </c>
      <c r="I529" s="1">
        <f>_xll.ciqfunctions.udf.CIQ($B529, "IQ_TOTAL_CA", $D529,,,,  "USD")</f>
        <v>56598.647680000002</v>
      </c>
      <c r="J529" s="1">
        <f>_xll.ciqfunctions.udf.CIQ($B529, "IQ_TOTAL_ASSETS",$D529,,,,  "USD")</f>
        <v>139635.23624999999</v>
      </c>
      <c r="K529" s="1">
        <f>_xll.ciqfunctions.udf.CIQ($B529, "IQ_TOTAL_CL", $D529,,,,  "USD")</f>
        <v>43060.302349999998</v>
      </c>
      <c r="L529" s="1">
        <f>_xll.ciqfunctions.udf.CIQ($B529, "IQ_TOTAL_LIAB", $D529,,,,  "USD")</f>
        <v>84329.474570000006</v>
      </c>
      <c r="M529" s="1">
        <f>_xll.ciqfunctions.udf.CIQ($B529, "IQ_PREF_EQUITY",$D529,,,,  "USD")</f>
        <v>0</v>
      </c>
      <c r="N529" s="1">
        <f>_xll.ciqfunctions.udf.CIQ($B529, "IQ_TOTAL_COMMON_EQUITY",$D529,,,,  "USD")</f>
        <v>53701.501750000003</v>
      </c>
      <c r="O529" s="1">
        <f>_xll.ciqfunctions.udf.CIQ($B529, "IQ_APIC", $D529,,,,  "USD")</f>
        <v>2082.04909</v>
      </c>
      <c r="P529" s="1">
        <f>_xll.ciqfunctions.udf.CIQ($B529, "IQ_TOTAL_ASSETS", $D529,,,,  "USD")</f>
        <v>139635.23624999999</v>
      </c>
      <c r="Q529" s="1">
        <f>_xll.ciqfunctions.udf.CIQ($B529, "IQ_RE", $D529,,,,  "USD")</f>
        <v>68941.880489999996</v>
      </c>
      <c r="R529" s="1">
        <f>_xll.ciqfunctions.udf.CIQ($B529, "IQ_TOTAL_EQUITY", $D529,,,,  "USD")</f>
        <v>55305.761680000003</v>
      </c>
      <c r="S529" s="1">
        <f>_xll.ciqfunctions.udf.CIQ($B529, "IQ_TOTAL_OUTSTANDING_FILING_DATE", $D529,,,,  "USD")</f>
        <v>5406.9051399999998</v>
      </c>
      <c r="T529" s="1">
        <f>_xll.ciqfunctions.udf.CIQ($B529, "IQ_TOTAL_DEBT", $D529,,,,  "USD")</f>
        <v>49627.562270000002</v>
      </c>
      <c r="U529" s="1">
        <f>_xll.ciqfunctions.udf.CIQ($B529, "IQ_PREF_DIV_OTHER",$D529,,,,  "USD")</f>
        <v>0</v>
      </c>
      <c r="V529" s="1">
        <f>_xll.ciqfunctions.udf.CIQ($B529, "IQ_COGS",$D529,,,,  "USD")</f>
        <v>19670.331010000002</v>
      </c>
      <c r="W529" s="1">
        <f>_xll.ciqfunctions.udf.CIQ($B529, "IQ_AP",$D529,,,,  "USD")</f>
        <v>8649.44175</v>
      </c>
      <c r="X529" s="1">
        <f>_xll.ciqfunctions.udf.CIQ($B529, "IQ_AR", $D529,,,,  "USD")</f>
        <v>5496.8441899999998</v>
      </c>
      <c r="Y529" s="1">
        <f>_xll.ciqfunctions.udf.CIQ($B529, "IQ_INVENTORY", $D529,,,,  "USD")</f>
        <v>10858.782219999999</v>
      </c>
      <c r="Z529">
        <f>_xll.ciqfunctions.udf.CIQ($B529, "IQ_SGA", $D529,,,,  "USD")</f>
        <v>4433.0537100000001</v>
      </c>
      <c r="AA529">
        <f>_xll.ciqfunctions.udf.CIQ($B529, "IQ_TOTAL_REV_1YR_ANN_GROWTH", $D529,,,,  "USD")</f>
        <v>-2.9167000000000001</v>
      </c>
      <c r="AB529">
        <f>_xll.ciqfunctions.udf.CIQ($B529, "IQ_DA", $D529,,,,  "USD")</f>
        <v>0</v>
      </c>
      <c r="AC529">
        <f>_xll.ciqfunctions.udf.CIQ($B529, "IQ_NET_INTEREST_EXP",$D529,,,,  "USD")</f>
        <v>54.679299999999998</v>
      </c>
      <c r="AD529">
        <f>_xll.ciqfunctions.udf.CIQ($B529, "IQ_NET_WORKING_CAP",$D529,,,,  "USD")</f>
        <v>-1368.51504</v>
      </c>
      <c r="AE529">
        <f>_xll.ciqfunctions.udf.CIQ($B529, "IQ_CAPEX",$D529,,,,  "USD")</f>
        <v>-3938.6833499999998</v>
      </c>
      <c r="AF529" s="1" t="str">
        <f>_xll.ciqfunctions.udf.CIQ($B529, "IQ_CEO_NAME", $D529,,,,  "USD")</f>
        <v>Mibe, Toshihiro</v>
      </c>
      <c r="AG529">
        <f>_xll.ciqfunctions.udf.CIQ($B529, "IQ_INC_TAX",$D529,,,,  "USD")</f>
        <v>593.14547000000005</v>
      </c>
      <c r="AH529">
        <f>_xll.ciqfunctions.udf.CIQ($B529, "IQ_EFFECT_TAX_RATE",$D529,,,,  "USD")</f>
        <v>48.363100000000003</v>
      </c>
    </row>
    <row r="530" spans="1:34" x14ac:dyDescent="0.25">
      <c r="A530" t="str">
        <f>_xll.ciqfunctions.udf.CIQ(B530,"IQ_COMPANY_NAME",A$1)</f>
        <v>Honda Motor Co., Ltd.</v>
      </c>
      <c r="B530" t="s">
        <v>30</v>
      </c>
      <c r="C530" s="1" t="str">
        <f>_xll.ciqfunctions.udf.CIQ($B530, "IQ_INDUSTRY",$D530,,,, "USD")</f>
        <v>Automobiles</v>
      </c>
      <c r="D530" s="2" t="str">
        <f t="shared" si="7"/>
        <v>CQ42010</v>
      </c>
      <c r="E530" s="1">
        <f>_xll.ciqfunctions.udf.CIQ($B530, "IQ_TOTAL_REV", $D530,,,, "USD")</f>
        <v>26011.141680000001</v>
      </c>
      <c r="F530" s="1">
        <f>_xll.ciqfunctions.udf.CIQ($B530, "IQ_NI",$D530,,,,  "USD")</f>
        <v>999.79046000000005</v>
      </c>
      <c r="G530" s="1">
        <f>_xll.ciqfunctions.udf.CIQ($B530, "IQ_CASH_EQUIV", $D530,,,,  "USD")</f>
        <v>14280.75416</v>
      </c>
      <c r="H530" s="1">
        <f>_xll.ciqfunctions.udf.CIQ($B530, "IQ_CASH_ST_INVEST", $D530,,,,  "USD")</f>
        <v>15077.709849999999</v>
      </c>
      <c r="I530" s="1">
        <f>_xll.ciqfunctions.udf.CIQ($B530, "IQ_TOTAL_CA", $D530,,,,  "USD")</f>
        <v>56005.225330000001</v>
      </c>
      <c r="J530" s="1">
        <f>_xll.ciqfunctions.udf.CIQ($B530, "IQ_TOTAL_ASSETS",$D530,,,,  "USD")</f>
        <v>138776.26047000001</v>
      </c>
      <c r="K530" s="1">
        <f>_xll.ciqfunctions.udf.CIQ($B530, "IQ_TOTAL_CL", $D530,,,,  "USD")</f>
        <v>41417.62455</v>
      </c>
      <c r="L530" s="1">
        <f>_xll.ciqfunctions.udf.CIQ($B530, "IQ_TOTAL_LIAB", $D530,,,,  "USD")</f>
        <v>83132.753259999998</v>
      </c>
      <c r="M530" s="1">
        <f>_xll.ciqfunctions.udf.CIQ($B530, "IQ_PREF_EQUITY",$D530,,,,  "USD")</f>
        <v>0</v>
      </c>
      <c r="N530" s="1">
        <f>_xll.ciqfunctions.udf.CIQ($B530, "IQ_TOTAL_COMMON_EQUITY",$D530,,,,  "USD")</f>
        <v>54088.691169999998</v>
      </c>
      <c r="O530" s="1">
        <f>_xll.ciqfunctions.udf.CIQ($B530, "IQ_APIC", $D530,,,,  "USD")</f>
        <v>2126.4435600000002</v>
      </c>
      <c r="P530" s="1">
        <f>_xll.ciqfunctions.udf.CIQ($B530, "IQ_TOTAL_ASSETS", $D530,,,,  "USD")</f>
        <v>138776.26047000001</v>
      </c>
      <c r="Q530" s="1">
        <f>_xll.ciqfunctions.udf.CIQ($B530, "IQ_RE", $D530,,,,  "USD")</f>
        <v>70195.956690000006</v>
      </c>
      <c r="R530" s="1">
        <f>_xll.ciqfunctions.udf.CIQ($B530, "IQ_TOTAL_EQUITY", $D530,,,,  "USD")</f>
        <v>55643.507210000003</v>
      </c>
      <c r="S530" s="1">
        <f>_xll.ciqfunctions.udf.CIQ($B530, "IQ_TOTAL_OUTSTANDING_FILING_DATE", $D530,,,,  "USD")</f>
        <v>5406.9088899999997</v>
      </c>
      <c r="T530" s="1">
        <f>_xll.ciqfunctions.udf.CIQ($B530, "IQ_TOTAL_DEBT", $D530,,,,  "USD")</f>
        <v>50168.86623</v>
      </c>
      <c r="U530" s="1">
        <f>_xll.ciqfunctions.udf.CIQ($B530, "IQ_PREF_DIV_OTHER",$D530,,,,  "USD")</f>
        <v>0</v>
      </c>
      <c r="V530" s="1">
        <f>_xll.ciqfunctions.udf.CIQ($B530, "IQ_COGS",$D530,,,,  "USD")</f>
        <v>18705.219519999999</v>
      </c>
      <c r="W530" s="1">
        <f>_xll.ciqfunctions.udf.CIQ($B530, "IQ_AP",$D530,,,,  "USD")</f>
        <v>8426.8563900000008</v>
      </c>
      <c r="X530" s="1">
        <f>_xll.ciqfunctions.udf.CIQ($B530, "IQ_AR", $D530,,,,  "USD")</f>
        <v>4944.5861400000003</v>
      </c>
      <c r="Y530" s="1">
        <f>_xll.ciqfunctions.udf.CIQ($B530, "IQ_INVENTORY", $D530,,,,  "USD")</f>
        <v>11606.86499</v>
      </c>
      <c r="Z530">
        <f>_xll.ciqfunctions.udf.CIQ($B530, "IQ_SGA", $D530,,,,  "USD")</f>
        <v>4227.55897</v>
      </c>
      <c r="AA530">
        <f>_xll.ciqfunctions.udf.CIQ($B530, "IQ_TOTAL_REV_1YR_ANN_GROWTH", $D530,,,,  "USD")</f>
        <v>-5.8163</v>
      </c>
      <c r="AB530">
        <f>_xll.ciqfunctions.udf.CIQ($B530, "IQ_DA", $D530,,,,  "USD")</f>
        <v>0</v>
      </c>
      <c r="AC530">
        <f>_xll.ciqfunctions.udf.CIQ($B530, "IQ_NET_INTEREST_EXP",$D530,,,,  "USD")</f>
        <v>49.941459999999999</v>
      </c>
      <c r="AD530">
        <f>_xll.ciqfunctions.udf.CIQ($B530, "IQ_NET_WORKING_CAP",$D530,,,,  "USD")</f>
        <v>11007.99891</v>
      </c>
      <c r="AE530">
        <f>_xll.ciqfunctions.udf.CIQ($B530, "IQ_CAPEX",$D530,,,,  "USD")</f>
        <v>-3015.9733500000002</v>
      </c>
      <c r="AF530" s="1" t="str">
        <f>_xll.ciqfunctions.udf.CIQ($B530, "IQ_CEO_NAME", $D530,,,,  "USD")</f>
        <v>Mibe, Toshihiro</v>
      </c>
      <c r="AG530">
        <f>_xll.ciqfunctions.udf.CIQ($B530, "IQ_INC_TAX",$D530,,,,  "USD")</f>
        <v>1072.73062</v>
      </c>
      <c r="AH530">
        <f>_xll.ciqfunctions.udf.CIQ($B530, "IQ_EFFECT_TAX_RATE",$D530,,,,  "USD")</f>
        <v>49.728299999999997</v>
      </c>
    </row>
    <row r="531" spans="1:34" x14ac:dyDescent="0.25">
      <c r="A531" t="str">
        <f>_xll.ciqfunctions.udf.CIQ(B531,"IQ_COMPANY_NAME",A$1)</f>
        <v>Honda Motor Co., Ltd.</v>
      </c>
      <c r="B531" t="s">
        <v>30</v>
      </c>
      <c r="C531" s="1" t="str">
        <f>_xll.ciqfunctions.udf.CIQ($B531, "IQ_INDUSTRY",$D531,,,, "USD")</f>
        <v>Automobiles</v>
      </c>
      <c r="D531" s="2" t="str">
        <f t="shared" si="7"/>
        <v>CQ32010</v>
      </c>
      <c r="E531" s="1">
        <f>_xll.ciqfunctions.udf.CIQ($B531, "IQ_TOTAL_REV", $D531,,,, "USD")</f>
        <v>26951.242409999999</v>
      </c>
      <c r="F531" s="1">
        <f>_xll.ciqfunctions.udf.CIQ($B531, "IQ_NI",$D531,,,,  "USD")</f>
        <v>1626.8207</v>
      </c>
      <c r="G531" s="1">
        <f>_xll.ciqfunctions.udf.CIQ($B531, "IQ_CASH_EQUIV", $D531,,,,  "USD")</f>
        <v>15154.76074</v>
      </c>
      <c r="H531" s="1">
        <f>_xll.ciqfunctions.udf.CIQ($B531, "IQ_CASH_ST_INVEST", $D531,,,,  "USD")</f>
        <v>15137.658229999999</v>
      </c>
      <c r="I531" s="1">
        <f>_xll.ciqfunctions.udf.CIQ($B531, "IQ_TOTAL_CA", $D531,,,,  "USD")</f>
        <v>54619.401850000002</v>
      </c>
      <c r="J531" s="1">
        <f>_xll.ciqfunctions.udf.CIQ($B531, "IQ_TOTAL_ASSETS",$D531,,,,  "USD")</f>
        <v>136013.14465999999</v>
      </c>
      <c r="K531" s="1">
        <f>_xll.ciqfunctions.udf.CIQ($B531, "IQ_TOTAL_CL", $D531,,,,  "USD")</f>
        <v>40606.320269999997</v>
      </c>
      <c r="L531" s="1">
        <f>_xll.ciqfunctions.udf.CIQ($B531, "IQ_TOTAL_LIAB", $D531,,,,  "USD")</f>
        <v>82123.9804</v>
      </c>
      <c r="M531" s="1">
        <f>_xll.ciqfunctions.udf.CIQ($B531, "IQ_PREF_EQUITY",$D531,,,,  "USD")</f>
        <v>0</v>
      </c>
      <c r="N531" s="1">
        <f>_xll.ciqfunctions.udf.CIQ($B531, "IQ_TOTAL_COMMON_EQUITY",$D531,,,,  "USD")</f>
        <v>52401.126400000001</v>
      </c>
      <c r="O531" s="1">
        <f>_xll.ciqfunctions.udf.CIQ($B531, "IQ_APIC", $D531,,,,  "USD")</f>
        <v>2064.85554</v>
      </c>
      <c r="P531" s="1">
        <f>_xll.ciqfunctions.udf.CIQ($B531, "IQ_TOTAL_ASSETS", $D531,,,,  "USD")</f>
        <v>136013.14465999999</v>
      </c>
      <c r="Q531" s="1">
        <f>_xll.ciqfunctions.udf.CIQ($B531, "IQ_RE", $D531,,,,  "USD")</f>
        <v>67450.878460000007</v>
      </c>
      <c r="R531" s="1">
        <f>_xll.ciqfunctions.udf.CIQ($B531, "IQ_TOTAL_EQUITY", $D531,,,,  "USD")</f>
        <v>53889.164259999998</v>
      </c>
      <c r="S531" s="1">
        <f>_xll.ciqfunctions.udf.CIQ($B531, "IQ_TOTAL_OUTSTANDING_FILING_DATE", $D531,,,,  "USD")</f>
        <v>5406.9171200000001</v>
      </c>
      <c r="T531" s="1">
        <f>_xll.ciqfunctions.udf.CIQ($B531, "IQ_TOTAL_DEBT", $D531,,,,  "USD")</f>
        <v>48916.643029999999</v>
      </c>
      <c r="U531" s="1">
        <f>_xll.ciqfunctions.udf.CIQ($B531, "IQ_PREF_DIV_OTHER",$D531,,,,  "USD")</f>
        <v>0</v>
      </c>
      <c r="V531" s="1">
        <f>_xll.ciqfunctions.udf.CIQ($B531, "IQ_COGS",$D531,,,,  "USD")</f>
        <v>19719.047859999999</v>
      </c>
      <c r="W531" s="1">
        <f>_xll.ciqfunctions.udf.CIQ($B531, "IQ_AP",$D531,,,,  "USD")</f>
        <v>8962.8271199999999</v>
      </c>
      <c r="X531" s="1">
        <f>_xll.ciqfunctions.udf.CIQ($B531, "IQ_AR", $D531,,,,  "USD")</f>
        <v>8932.4758500000007</v>
      </c>
      <c r="Y531" s="1">
        <f>_xll.ciqfunctions.udf.CIQ($B531, "IQ_INVENTORY", $D531,,,,  "USD")</f>
        <v>10527.93996</v>
      </c>
      <c r="Z531">
        <f>_xll.ciqfunctions.udf.CIQ($B531, "IQ_SGA", $D531,,,,  "USD")</f>
        <v>3823.0268500000002</v>
      </c>
      <c r="AA531">
        <f>_xll.ciqfunctions.udf.CIQ($B531, "IQ_TOTAL_REV_1YR_ANN_GROWTH", $D531,,,,  "USD")</f>
        <v>9.4938000000000002</v>
      </c>
      <c r="AB531">
        <f>_xll.ciqfunctions.udf.CIQ($B531, "IQ_DA", $D531,,,,  "USD")</f>
        <v>0</v>
      </c>
      <c r="AC531">
        <f>_xll.ciqfunctions.udf.CIQ($B531, "IQ_NET_INTEREST_EXP",$D531,,,,  "USD")</f>
        <v>43.492310000000003</v>
      </c>
      <c r="AD531">
        <f>_xll.ciqfunctions.udf.CIQ($B531, "IQ_NET_WORKING_CAP",$D531,,,,  "USD")</f>
        <v>-742.34937000000002</v>
      </c>
      <c r="AE531">
        <f>_xll.ciqfunctions.udf.CIQ($B531, "IQ_CAPEX",$D531,,,,  "USD")</f>
        <v>-3178.2539299999999</v>
      </c>
      <c r="AF531" s="1" t="str">
        <f>_xll.ciqfunctions.udf.CIQ($B531, "IQ_CEO_NAME", $D531,,,,  "USD")</f>
        <v>Mibe, Toshihiro</v>
      </c>
      <c r="AG531">
        <f>_xll.ciqfunctions.udf.CIQ($B531, "IQ_INC_TAX",$D531,,,,  "USD")</f>
        <v>708.86244999999997</v>
      </c>
      <c r="AH531">
        <f>_xll.ciqfunctions.udf.CIQ($B531, "IQ_EFFECT_TAX_RATE",$D531,,,,  "USD")</f>
        <v>29.348600000000001</v>
      </c>
    </row>
    <row r="532" spans="1:34" x14ac:dyDescent="0.25">
      <c r="A532" t="str">
        <f>_xll.ciqfunctions.udf.CIQ(B532,"IQ_COMPANY_NAME",A$1)</f>
        <v>Honda Motor Co., Ltd.</v>
      </c>
      <c r="B532" t="s">
        <v>30</v>
      </c>
      <c r="C532" s="1" t="str">
        <f>_xll.ciqfunctions.udf.CIQ($B532, "IQ_INDUSTRY",$D532,,,, "USD")</f>
        <v>Automobiles</v>
      </c>
      <c r="D532" s="2" t="str">
        <f t="shared" si="7"/>
        <v>CQ22010</v>
      </c>
      <c r="E532" s="1">
        <f>_xll.ciqfunctions.udf.CIQ($B532, "IQ_TOTAL_REV", $D532,,,, "USD")</f>
        <v>26672.649020000001</v>
      </c>
      <c r="F532" s="1">
        <f>_xll.ciqfunctions.udf.CIQ($B532, "IQ_NI",$D532,,,,  "USD")</f>
        <v>3077.7319499999999</v>
      </c>
      <c r="G532" s="1">
        <f>_xll.ciqfunctions.udf.CIQ($B532, "IQ_CASH_EQUIV", $D532,,,,  "USD")</f>
        <v>13600.51946</v>
      </c>
      <c r="H532" s="1">
        <f>_xll.ciqfunctions.udf.CIQ($B532, "IQ_CASH_ST_INVEST", $D532,,,,  "USD")</f>
        <v>13640.582710000001</v>
      </c>
      <c r="I532" s="1">
        <f>_xll.ciqfunctions.udf.CIQ($B532, "IQ_TOTAL_CA", $D532,,,,  "USD")</f>
        <v>51540.689700000003</v>
      </c>
      <c r="J532" s="1">
        <f>_xll.ciqfunctions.udf.CIQ($B532, "IQ_TOTAL_ASSETS",$D532,,,,  "USD")</f>
        <v>129895.00092000001</v>
      </c>
      <c r="K532" s="1">
        <f>_xll.ciqfunctions.udf.CIQ($B532, "IQ_TOTAL_CL", $D532,,,,  "USD")</f>
        <v>39089.18475</v>
      </c>
      <c r="L532" s="1">
        <f>_xll.ciqfunctions.udf.CIQ($B532, "IQ_TOTAL_LIAB", $D532,,,,  "USD")</f>
        <v>78632.382039999997</v>
      </c>
      <c r="M532" s="1">
        <f>_xll.ciqfunctions.udf.CIQ($B532, "IQ_PREF_EQUITY",$D532,,,,  "USD")</f>
        <v>0</v>
      </c>
      <c r="N532" s="1">
        <f>_xll.ciqfunctions.udf.CIQ($B532, "IQ_TOTAL_COMMON_EQUITY",$D532,,,,  "USD")</f>
        <v>49843.428749999999</v>
      </c>
      <c r="O532" s="1">
        <f>_xll.ciqfunctions.udf.CIQ($B532, "IQ_APIC", $D532,,,,  "USD")</f>
        <v>1948.7095300000001</v>
      </c>
      <c r="P532" s="1">
        <f>_xll.ciqfunctions.udf.CIQ($B532, "IQ_TOTAL_ASSETS", $D532,,,,  "USD")</f>
        <v>129895.00092000001</v>
      </c>
      <c r="Q532" s="1">
        <f>_xll.ciqfunctions.udf.CIQ($B532, "IQ_RE", $D532,,,,  "USD")</f>
        <v>63275.314330000001</v>
      </c>
      <c r="R532" s="1">
        <f>_xll.ciqfunctions.udf.CIQ($B532, "IQ_TOTAL_EQUITY", $D532,,,,  "USD")</f>
        <v>51262.618889999998</v>
      </c>
      <c r="S532" s="1">
        <f>_xll.ciqfunctions.udf.CIQ($B532, "IQ_TOTAL_OUTSTANDING_FILING_DATE", $D532,,,,  "USD")</f>
        <v>5433.9986900000004</v>
      </c>
      <c r="T532" s="1">
        <f>_xll.ciqfunctions.udf.CIQ($B532, "IQ_TOTAL_DEBT", $D532,,,,  "USD")</f>
        <v>47158.20824</v>
      </c>
      <c r="U532" s="1">
        <f>_xll.ciqfunctions.udf.CIQ($B532, "IQ_PREF_DIV_OTHER",$D532,,,,  "USD")</f>
        <v>0</v>
      </c>
      <c r="V532" s="1">
        <f>_xll.ciqfunctions.udf.CIQ($B532, "IQ_COGS",$D532,,,,  "USD")</f>
        <v>19022.26223</v>
      </c>
      <c r="W532" s="1">
        <f>_xll.ciqfunctions.udf.CIQ($B532, "IQ_AP",$D532,,,,  "USD")</f>
        <v>8198.1475599999994</v>
      </c>
      <c r="X532" s="1">
        <f>_xll.ciqfunctions.udf.CIQ($B532, "IQ_AR", $D532,,,,  "USD")</f>
        <v>9187.4964</v>
      </c>
      <c r="Y532" s="1">
        <f>_xll.ciqfunctions.udf.CIQ($B532, "IQ_INVENTORY", $D532,,,,  "USD")</f>
        <v>10103.755499999999</v>
      </c>
      <c r="Z532">
        <f>_xll.ciqfunctions.udf.CIQ($B532, "IQ_SGA", $D532,,,,  "USD")</f>
        <v>3666.4482699999999</v>
      </c>
      <c r="AA532">
        <f>_xll.ciqfunctions.udf.CIQ($B532, "IQ_TOTAL_REV_1YR_ANN_GROWTH", $D532,,,,  "USD")</f>
        <v>17.942699999999999</v>
      </c>
      <c r="AB532">
        <f>_xll.ciqfunctions.udf.CIQ($B532, "IQ_DA", $D532,,,,  "USD")</f>
        <v>0</v>
      </c>
      <c r="AC532">
        <f>_xll.ciqfunctions.udf.CIQ($B532, "IQ_NET_INTEREST_EXP",$D532,,,,  "USD")</f>
        <v>32.597279999999998</v>
      </c>
      <c r="AD532">
        <f>_xll.ciqfunctions.udf.CIQ($B532, "IQ_NET_WORKING_CAP",$D532,,,,  "USD")</f>
        <v>-808.62935000000004</v>
      </c>
      <c r="AE532">
        <f>_xll.ciqfunctions.udf.CIQ($B532, "IQ_CAPEX",$D532,,,,  "USD")</f>
        <v>-3166.2506100000001</v>
      </c>
      <c r="AF532" s="1" t="str">
        <f>_xll.ciqfunctions.udf.CIQ($B532, "IQ_CEO_NAME", $D532,,,,  "USD")</f>
        <v>Mibe, Toshihiro</v>
      </c>
      <c r="AG532">
        <f>_xll.ciqfunctions.udf.CIQ($B532, "IQ_INC_TAX",$D532,,,,  "USD")</f>
        <v>128.88687999999999</v>
      </c>
      <c r="AH532">
        <f>_xll.ciqfunctions.udf.CIQ($B532, "IQ_EFFECT_TAX_RATE",$D532,,,,  "USD")</f>
        <v>3.91</v>
      </c>
    </row>
    <row r="533" spans="1:34" x14ac:dyDescent="0.25">
      <c r="A533" t="str">
        <f>_xll.ciqfunctions.udf.CIQ(B533,"IQ_COMPANY_NAME",A$1)</f>
        <v>Honda Motor Co., Ltd.</v>
      </c>
      <c r="B533" t="s">
        <v>30</v>
      </c>
      <c r="C533" s="1" t="str">
        <f>_xll.ciqfunctions.udf.CIQ($B533, "IQ_INDUSTRY",$D533,,,, "USD")</f>
        <v>Automobiles</v>
      </c>
      <c r="D533" s="2" t="str">
        <f t="shared" si="7"/>
        <v>CQ12010</v>
      </c>
      <c r="E533" s="1">
        <f>_xll.ciqfunctions.udf.CIQ($B533, "IQ_TOTAL_REV", $D533,,,, "USD")</f>
        <v>24389.525010000001</v>
      </c>
      <c r="F533" s="1">
        <f>_xll.ciqfunctions.udf.CIQ($B533, "IQ_NI",$D533,,,,  "USD")</f>
        <v>772.22487999999998</v>
      </c>
      <c r="G533" s="1">
        <f>_xll.ciqfunctions.udf.CIQ($B533, "IQ_CASH_EQUIV", $D533,,,,  "USD")</f>
        <v>11982.04652</v>
      </c>
      <c r="H533" s="1">
        <f>_xll.ciqfunctions.udf.CIQ($B533, "IQ_CASH_ST_INVEST", $D533,,,,  "USD")</f>
        <v>12013.694729999999</v>
      </c>
      <c r="I533" s="1">
        <f>_xll.ciqfunctions.udf.CIQ($B533, "IQ_TOTAL_CA", $D533,,,,  "USD")</f>
        <v>49363.118909999997</v>
      </c>
      <c r="J533" s="1">
        <f>_xll.ciqfunctions.udf.CIQ($B533, "IQ_TOTAL_ASSETS",$D533,,,,  "USD")</f>
        <v>124422.13417999999</v>
      </c>
      <c r="K533" s="1">
        <f>_xll.ciqfunctions.udf.CIQ($B533, "IQ_TOTAL_CL", $D533,,,,  "USD")</f>
        <v>36581.928339999999</v>
      </c>
      <c r="L533" s="1">
        <f>_xll.ciqfunctions.udf.CIQ($B533, "IQ_TOTAL_LIAB", $D533,,,,  "USD")</f>
        <v>76741.933969999998</v>
      </c>
      <c r="M533" s="1">
        <f>_xll.ciqfunctions.udf.CIQ($B533, "IQ_PREF_EQUITY",$D533,,,,  "USD")</f>
        <v>0</v>
      </c>
      <c r="N533" s="1">
        <f>_xll.ciqfunctions.udf.CIQ($B533, "IQ_TOTAL_COMMON_EQUITY",$D533,,,,  "USD")</f>
        <v>46312.95046</v>
      </c>
      <c r="O533" s="1">
        <f>_xll.ciqfunctions.udf.CIQ($B533, "IQ_APIC", $D533,,,,  "USD")</f>
        <v>1845.9209000000001</v>
      </c>
      <c r="P533" s="1">
        <f>_xll.ciqfunctions.udf.CIQ($B533, "IQ_TOTAL_ASSETS", $D533,,,,  "USD")</f>
        <v>124422.13417999999</v>
      </c>
      <c r="Q533" s="1">
        <f>_xll.ciqfunctions.udf.CIQ($B533, "IQ_RE", $D533,,,,  "USD")</f>
        <v>57239.992449999998</v>
      </c>
      <c r="R533" s="1">
        <f>_xll.ciqfunctions.udf.CIQ($B533, "IQ_TOTAL_EQUITY", $D533,,,,  "USD")</f>
        <v>47680.200210000003</v>
      </c>
      <c r="S533" s="1">
        <f>_xll.ciqfunctions.udf.CIQ($B533, "IQ_TOTAL_OUTSTANDING_FILING_DATE", $D533,,,,  "USD")</f>
        <v>5443.8082100000001</v>
      </c>
      <c r="T533" s="1">
        <f>_xll.ciqfunctions.udf.CIQ($B533, "IQ_TOTAL_DEBT", $D533,,,,  "USD")</f>
        <v>44193.055350000002</v>
      </c>
      <c r="U533" s="1">
        <f>_xll.ciqfunctions.udf.CIQ($B533, "IQ_PREF_DIV_OTHER",$D533,,,,  "USD")</f>
        <v>0</v>
      </c>
      <c r="V533" s="1">
        <f>_xll.ciqfunctions.udf.CIQ($B533, "IQ_COGS",$D533,,,,  "USD")</f>
        <v>18126.58179</v>
      </c>
      <c r="W533" s="1">
        <f>_xll.ciqfunctions.udf.CIQ($B533, "IQ_AP",$D533,,,,  "USD")</f>
        <v>8850.0292499999996</v>
      </c>
      <c r="X533" s="1">
        <f>_xll.ciqfunctions.udf.CIQ($B533, "IQ_AR", $D533,,,,  "USD")</f>
        <v>5580.6343500000003</v>
      </c>
      <c r="Y533" s="1">
        <f>_xll.ciqfunctions.udf.CIQ($B533, "IQ_INVENTORY", $D533,,,,  "USD")</f>
        <v>10010.47431</v>
      </c>
      <c r="Z533">
        <f>_xll.ciqfunctions.udf.CIQ($B533, "IQ_SGA", $D533,,,,  "USD")</f>
        <v>3752.4955100000002</v>
      </c>
      <c r="AA533">
        <f>_xll.ciqfunctions.udf.CIQ($B533, "IQ_TOTAL_REV_1YR_ANN_GROWTH", $D533,,,,  "USD")</f>
        <v>27.785699999999999</v>
      </c>
      <c r="AB533">
        <f>_xll.ciqfunctions.udf.CIQ($B533, "IQ_DA", $D533,,,,  "USD")</f>
        <v>0</v>
      </c>
      <c r="AC533">
        <f>_xll.ciqfunctions.udf.CIQ($B533, "IQ_NET_INTEREST_EXP",$D533,,,,  "USD")</f>
        <v>8.9017300000000006</v>
      </c>
      <c r="AD533">
        <f>_xll.ciqfunctions.udf.CIQ($B533, "IQ_NET_WORKING_CAP",$D533,,,,  "USD")</f>
        <v>1277.75101</v>
      </c>
      <c r="AE533">
        <f>_xll.ciqfunctions.udf.CIQ($B533, "IQ_CAPEX",$D533,,,,  "USD")</f>
        <v>-2780.05665</v>
      </c>
      <c r="AF533" s="1" t="str">
        <f>_xll.ciqfunctions.udf.CIQ($B533, "IQ_CEO_NAME", $D533,,,,  "USD")</f>
        <v>Mibe, Toshihiro</v>
      </c>
      <c r="AG533">
        <f>_xll.ciqfunctions.udf.CIQ($B533, "IQ_INC_TAX",$D533,,,,  "USD")</f>
        <v>414.82907</v>
      </c>
      <c r="AH533">
        <f>_xll.ciqfunctions.udf.CIQ($B533, "IQ_EFFECT_TAX_RATE",$D533,,,,  "USD")</f>
        <v>33.005499999999998</v>
      </c>
    </row>
    <row r="534" spans="1:34" x14ac:dyDescent="0.25">
      <c r="A534" t="str">
        <f>_xll.ciqfunctions.udf.CIQ(B534,"IQ_COMPANY_NAME",A$1)</f>
        <v>Honda Motor Co., Ltd.</v>
      </c>
      <c r="B534" t="s">
        <v>30</v>
      </c>
      <c r="C534" s="1" t="str">
        <f>_xll.ciqfunctions.udf.CIQ($B534, "IQ_INDUSTRY",$D534,,,, "USD")</f>
        <v>Automobiles</v>
      </c>
      <c r="D534" s="2" t="str">
        <f t="shared" si="7"/>
        <v>CQ42009</v>
      </c>
      <c r="E534" s="1">
        <f>_xll.ciqfunctions.udf.CIQ($B534, "IQ_TOTAL_REV", $D534,,,, "USD")</f>
        <v>24071.976279999999</v>
      </c>
      <c r="F534" s="1">
        <f>_xll.ciqfunctions.udf.CIQ($B534, "IQ_NI",$D534,,,,  "USD")</f>
        <v>1446.2802300000001</v>
      </c>
      <c r="G534" s="1">
        <f>_xll.ciqfunctions.udf.CIQ($B534, "IQ_CASH_EQUIV", $D534,,,,  "USD")</f>
        <v>11440.86543</v>
      </c>
      <c r="H534" s="1">
        <f>_xll.ciqfunctions.udf.CIQ($B534, "IQ_CASH_ST_INVEST", $D534,,,,  "USD")</f>
        <v>11458.677100000001</v>
      </c>
      <c r="I534" s="1">
        <f>_xll.ciqfunctions.udf.CIQ($B534, "IQ_TOTAL_CA", $D534,,,,  "USD")</f>
        <v>46940.02072</v>
      </c>
      <c r="J534" s="1">
        <f>_xll.ciqfunctions.udf.CIQ($B534, "IQ_TOTAL_ASSETS",$D534,,,,  "USD")</f>
        <v>123594.67744</v>
      </c>
      <c r="K534" s="1">
        <f>_xll.ciqfunctions.udf.CIQ($B534, "IQ_TOTAL_CL", $D534,,,,  "USD")</f>
        <v>35856.162320000003</v>
      </c>
      <c r="L534" s="1">
        <f>_xll.ciqfunctions.udf.CIQ($B534, "IQ_TOTAL_LIAB", $D534,,,,  "USD")</f>
        <v>77197.289780000006</v>
      </c>
      <c r="M534" s="1">
        <f>_xll.ciqfunctions.udf.CIQ($B534, "IQ_PREF_EQUITY",$D534,,,,  "USD")</f>
        <v>0</v>
      </c>
      <c r="N534" s="1">
        <f>_xll.ciqfunctions.udf.CIQ($B534, "IQ_TOTAL_COMMON_EQUITY",$D534,,,,  "USD")</f>
        <v>45114.581680000003</v>
      </c>
      <c r="O534" s="1">
        <f>_xll.ciqfunctions.udf.CIQ($B534, "IQ_APIC", $D534,,,,  "USD")</f>
        <v>1853.4564499999999</v>
      </c>
      <c r="P534" s="1">
        <f>_xll.ciqfunctions.udf.CIQ($B534, "IQ_TOTAL_ASSETS", $D534,,,,  "USD")</f>
        <v>123594.67744</v>
      </c>
      <c r="Q534" s="1">
        <f>_xll.ciqfunctions.udf.CIQ($B534, "IQ_RE", $D534,,,,  "USD")</f>
        <v>56893.224390000003</v>
      </c>
      <c r="R534" s="1">
        <f>_xll.ciqfunctions.udf.CIQ($B534, "IQ_TOTAL_EQUITY", $D534,,,,  "USD")</f>
        <v>46397.387669999996</v>
      </c>
      <c r="S534" s="1">
        <f>_xll.ciqfunctions.udf.CIQ($B534, "IQ_TOTAL_OUTSTANDING_FILING_DATE", $D534,,,,  "USD")</f>
        <v>5443.81376</v>
      </c>
      <c r="T534" s="1">
        <f>_xll.ciqfunctions.udf.CIQ($B534, "IQ_TOTAL_DEBT", $D534,,,,  "USD")</f>
        <v>46014.898560000001</v>
      </c>
      <c r="U534" s="1">
        <f>_xll.ciqfunctions.udf.CIQ($B534, "IQ_PREF_DIV_OTHER",$D534,,,,  "USD")</f>
        <v>0</v>
      </c>
      <c r="V534" s="1">
        <f>_xll.ciqfunctions.udf.CIQ($B534, "IQ_COGS",$D534,,,,  "USD")</f>
        <v>17297.598290000002</v>
      </c>
      <c r="W534" s="1">
        <f>_xll.ciqfunctions.udf.CIQ($B534, "IQ_AP",$D534,,,,  "USD")</f>
        <v>7633.8719700000001</v>
      </c>
      <c r="X534" s="1">
        <f>_xll.ciqfunctions.udf.CIQ($B534, "IQ_AR", $D534,,,,  "USD")</f>
        <v>8346.1134399999992</v>
      </c>
      <c r="Y534" s="1">
        <f>_xll.ciqfunctions.udf.CIQ($B534, "IQ_INVENTORY", $D534,,,,  "USD")</f>
        <v>9845.4204699999991</v>
      </c>
      <c r="Z534">
        <f>_xll.ciqfunctions.udf.CIQ($B534, "IQ_SGA", $D534,,,,  "USD")</f>
        <v>3667.1320500000002</v>
      </c>
      <c r="AA534">
        <f>_xll.ciqfunctions.udf.CIQ($B534, "IQ_TOTAL_REV_1YR_ANN_GROWTH", $D534,,,,  "USD")</f>
        <v>-11.5471</v>
      </c>
      <c r="AB534">
        <f>_xll.ciqfunctions.udf.CIQ($B534, "IQ_DA", $D534,,,,  "USD")</f>
        <v>0</v>
      </c>
      <c r="AC534">
        <f>_xll.ciqfunctions.udf.CIQ($B534, "IQ_NET_INTEREST_EXP",$D534,,,,  "USD")</f>
        <v>34.377180000000003</v>
      </c>
      <c r="AD534">
        <f>_xll.ciqfunctions.udf.CIQ($B534, "IQ_NET_WORKING_CAP",$D534,,,,  "USD")</f>
        <v>138.61524</v>
      </c>
      <c r="AE534">
        <f>_xll.ciqfunctions.udf.CIQ($B534, "IQ_CAPEX",$D534,,,,  "USD")</f>
        <v>-2094.6123699999998</v>
      </c>
      <c r="AF534" s="1" t="str">
        <f>_xll.ciqfunctions.udf.CIQ($B534, "IQ_CEO_NAME", $D534,,,,  "USD")</f>
        <v>Mibe, Toshihiro</v>
      </c>
      <c r="AG534">
        <f>_xll.ciqfunctions.udf.CIQ($B534, "IQ_INC_TAX",$D534,,,,  "USD")</f>
        <v>692.27048000000002</v>
      </c>
      <c r="AH534">
        <f>_xll.ciqfunctions.udf.CIQ($B534, "IQ_EFFECT_TAX_RATE",$D534,,,,  "USD")</f>
        <v>31.616199999999999</v>
      </c>
    </row>
    <row r="535" spans="1:34" x14ac:dyDescent="0.25">
      <c r="A535" t="str">
        <f>_xll.ciqfunctions.udf.CIQ(B535,"IQ_COMPANY_NAME",A$1)</f>
        <v>Honda Motor Co., Ltd.</v>
      </c>
      <c r="B535" t="s">
        <v>30</v>
      </c>
      <c r="C535" s="1" t="str">
        <f>_xll.ciqfunctions.udf.CIQ($B535, "IQ_INDUSTRY",$D535,,,, "USD")</f>
        <v>Automobiles</v>
      </c>
      <c r="D535" s="2" t="str">
        <f t="shared" si="7"/>
        <v>CQ32009</v>
      </c>
      <c r="E535" s="1">
        <f>_xll.ciqfunctions.udf.CIQ($B535, "IQ_TOTAL_REV", $D535,,,, "USD")</f>
        <v>22985.805619999999</v>
      </c>
      <c r="F535" s="1">
        <f>_xll.ciqfunctions.udf.CIQ($B535, "IQ_NI",$D535,,,,  "USD")</f>
        <v>603.93404999999996</v>
      </c>
      <c r="G535" s="1">
        <f>_xll.ciqfunctions.udf.CIQ($B535, "IQ_CASH_EQUIV", $D535,,,,  "USD")</f>
        <v>10570.147870000001</v>
      </c>
      <c r="H535" s="1">
        <f>_xll.ciqfunctions.udf.CIQ($B535, "IQ_CASH_ST_INVEST", $D535,,,,  "USD")</f>
        <v>10556.40101</v>
      </c>
      <c r="I535" s="1">
        <f>_xll.ciqfunctions.udf.CIQ($B535, "IQ_TOTAL_CA", $D535,,,,  "USD")</f>
        <v>46656.037040000003</v>
      </c>
      <c r="J535" s="1">
        <f>_xll.ciqfunctions.udf.CIQ($B535, "IQ_TOTAL_ASSETS",$D535,,,,  "USD")</f>
        <v>125823.09883</v>
      </c>
      <c r="K535" s="1">
        <f>_xll.ciqfunctions.udf.CIQ($B535, "IQ_TOTAL_CL", $D535,,,,  "USD")</f>
        <v>35374.304940000002</v>
      </c>
      <c r="L535" s="1">
        <f>_xll.ciqfunctions.udf.CIQ($B535, "IQ_TOTAL_LIAB", $D535,,,,  "USD")</f>
        <v>79477.908389999997</v>
      </c>
      <c r="M535" s="1">
        <f>_xll.ciqfunctions.udf.CIQ($B535, "IQ_PREF_EQUITY",$D535,,,,  "USD")</f>
        <v>0</v>
      </c>
      <c r="N535" s="1">
        <f>_xll.ciqfunctions.udf.CIQ($B535, "IQ_TOTAL_COMMON_EQUITY",$D535,,,,  "USD")</f>
        <v>45048.124239999997</v>
      </c>
      <c r="O535" s="1">
        <f>_xll.ciqfunctions.udf.CIQ($B535, "IQ_APIC", $D535,,,,  "USD")</f>
        <v>1928.2369000000001</v>
      </c>
      <c r="P535" s="1">
        <f>_xll.ciqfunctions.udf.CIQ($B535, "IQ_TOTAL_ASSETS", $D535,,,,  "USD")</f>
        <v>125823.09883</v>
      </c>
      <c r="Q535" s="1">
        <f>_xll.ciqfunctions.udf.CIQ($B535, "IQ_RE", $D535,,,,  "USD")</f>
        <v>57846.279889999998</v>
      </c>
      <c r="R535" s="1">
        <f>_xll.ciqfunctions.udf.CIQ($B535, "IQ_TOTAL_EQUITY", $D535,,,,  "USD")</f>
        <v>46345.190439999998</v>
      </c>
      <c r="S535" s="1">
        <f>_xll.ciqfunctions.udf.CIQ($B535, "IQ_TOTAL_OUTSTANDING_FILING_DATE", $D535,,,,  "USD")</f>
        <v>5443.8174099999997</v>
      </c>
      <c r="T535" s="1">
        <f>_xll.ciqfunctions.udf.CIQ($B535, "IQ_TOTAL_DEBT", $D535,,,,  "USD")</f>
        <v>47242.088989999997</v>
      </c>
      <c r="U535" s="1">
        <f>_xll.ciqfunctions.udf.CIQ($B535, "IQ_PREF_DIV_OTHER",$D535,,,,  "USD")</f>
        <v>0</v>
      </c>
      <c r="V535" s="1">
        <f>_xll.ciqfunctions.udf.CIQ($B535, "IQ_COGS",$D535,,,,  "USD")</f>
        <v>17396.467929999999</v>
      </c>
      <c r="W535" s="1">
        <f>_xll.ciqfunctions.udf.CIQ($B535, "IQ_AP",$D535,,,,  "USD")</f>
        <v>7793.4952300000004</v>
      </c>
      <c r="X535" s="1">
        <f>_xll.ciqfunctions.udf.CIQ($B535, "IQ_AR", $D535,,,,  "USD")</f>
        <v>7856.4066599999996</v>
      </c>
      <c r="Y535" s="1">
        <f>_xll.ciqfunctions.udf.CIQ($B535, "IQ_INVENTORY", $D535,,,,  "USD")</f>
        <v>10158.882159999999</v>
      </c>
      <c r="Z535">
        <f>_xll.ciqfunctions.udf.CIQ($B535, "IQ_SGA", $D535,,,,  "USD")</f>
        <v>3610.6397700000002</v>
      </c>
      <c r="AA535">
        <f>_xll.ciqfunctions.udf.CIQ($B535, "IQ_TOTAL_REV_1YR_ANN_GROWTH", $D535,,,,  "USD")</f>
        <v>-27.246099999999998</v>
      </c>
      <c r="AB535">
        <f>_xll.ciqfunctions.udf.CIQ($B535, "IQ_DA", $D535,,,,  "USD")</f>
        <v>0</v>
      </c>
      <c r="AC535">
        <f>_xll.ciqfunctions.udf.CIQ($B535, "IQ_NET_INTEREST_EXP",$D535,,,,  "USD")</f>
        <v>7.0522499999999999</v>
      </c>
      <c r="AD535">
        <f>_xll.ciqfunctions.udf.CIQ($B535, "IQ_NET_WORKING_CAP",$D535,,,,  "USD")</f>
        <v>1353.0594900000001</v>
      </c>
      <c r="AE535">
        <f>_xll.ciqfunctions.udf.CIQ($B535, "IQ_CAPEX",$D535,,,,  "USD")</f>
        <v>-2166.0910399999998</v>
      </c>
      <c r="AF535" s="1" t="str">
        <f>_xll.ciqfunctions.udf.CIQ($B535, "IQ_CEO_NAME", $D535,,,,  "USD")</f>
        <v>Mibe, Toshihiro</v>
      </c>
      <c r="AG535">
        <f>_xll.ciqfunctions.udf.CIQ($B535, "IQ_INC_TAX",$D535,,,,  "USD")</f>
        <v>370.58395000000002</v>
      </c>
      <c r="AH535">
        <f>_xll.ciqfunctions.udf.CIQ($B535, "IQ_EFFECT_TAX_RATE",$D535,,,,  "USD")</f>
        <v>37.471299999999999</v>
      </c>
    </row>
    <row r="536" spans="1:34" x14ac:dyDescent="0.25">
      <c r="A536" t="str">
        <f>_xll.ciqfunctions.udf.CIQ(B536,"IQ_COMPANY_NAME",A$1)</f>
        <v>Honda Motor Co., Ltd.</v>
      </c>
      <c r="B536" t="s">
        <v>30</v>
      </c>
      <c r="C536" s="1" t="str">
        <f>_xll.ciqfunctions.udf.CIQ($B536, "IQ_INDUSTRY",$D536,,,, "USD")</f>
        <v>Automobiles</v>
      </c>
      <c r="D536" s="2" t="str">
        <f t="shared" si="7"/>
        <v>CQ22009</v>
      </c>
      <c r="E536" s="1">
        <f>_xll.ciqfunctions.udf.CIQ($B536, "IQ_TOTAL_REV", $D536,,,, "USD")</f>
        <v>20786.00592</v>
      </c>
      <c r="F536" s="1">
        <f>_xll.ciqfunctions.udf.CIQ($B536, "IQ_NI",$D536,,,,  "USD")</f>
        <v>78.484300000000005</v>
      </c>
      <c r="G536" s="1">
        <f>_xll.ciqfunctions.udf.CIQ($B536, "IQ_CASH_EQUIV", $D536,,,,  "USD")</f>
        <v>8455.4685499999996</v>
      </c>
      <c r="H536" s="1">
        <f>_xll.ciqfunctions.udf.CIQ($B536, "IQ_CASH_ST_INVEST", $D536,,,,  "USD")</f>
        <v>8596.6883799999996</v>
      </c>
      <c r="I536" s="1">
        <f>_xll.ciqfunctions.udf.CIQ($B536, "IQ_TOTAL_CA", $D536,,,,  "USD")</f>
        <v>46210.060169999997</v>
      </c>
      <c r="J536" s="1">
        <f>_xll.ciqfunctions.udf.CIQ($B536, "IQ_TOTAL_ASSETS",$D536,,,,  "USD")</f>
        <v>122156.73108</v>
      </c>
      <c r="K536" s="1">
        <f>_xll.ciqfunctions.udf.CIQ($B536, "IQ_TOTAL_CL", $D536,,,,  "USD")</f>
        <v>39963.031819999997</v>
      </c>
      <c r="L536" s="1">
        <f>_xll.ciqfunctions.udf.CIQ($B536, "IQ_TOTAL_LIAB", $D536,,,,  "USD")</f>
        <v>78744.085940000004</v>
      </c>
      <c r="M536" s="1">
        <f>_xll.ciqfunctions.udf.CIQ($B536, "IQ_PREF_EQUITY",$D536,,,,  "USD")</f>
        <v>0</v>
      </c>
      <c r="N536" s="1">
        <f>_xll.ciqfunctions.udf.CIQ($B536, "IQ_TOTAL_COMMON_EQUITY",$D536,,,,  "USD")</f>
        <v>42157.093610000004</v>
      </c>
      <c r="O536" s="1">
        <f>_xll.ciqfunctions.udf.CIQ($B536, "IQ_APIC", $D536,,,,  "USD")</f>
        <v>1791.1134400000001</v>
      </c>
      <c r="P536" s="1">
        <f>_xll.ciqfunctions.udf.CIQ($B536, "IQ_TOTAL_ASSETS", $D536,,,,  "USD")</f>
        <v>122156.73108</v>
      </c>
      <c r="Q536" s="1">
        <f>_xll.ciqfunctions.udf.CIQ($B536, "IQ_RE", $D536,,,,  "USD")</f>
        <v>53322.35716</v>
      </c>
      <c r="R536" s="1">
        <f>_xll.ciqfunctions.udf.CIQ($B536, "IQ_TOTAL_EQUITY", $D536,,,,  "USD")</f>
        <v>43412.645140000001</v>
      </c>
      <c r="S536" s="1">
        <f>_xll.ciqfunctions.udf.CIQ($B536, "IQ_TOTAL_OUTSTANDING_FILING_DATE", $D536,,,,  "USD")</f>
        <v>5443.8208000000004</v>
      </c>
      <c r="T536" s="1">
        <f>_xll.ciqfunctions.udf.CIQ($B536, "IQ_TOTAL_DEBT", $D536,,,,  "USD")</f>
        <v>47666.328029999997</v>
      </c>
      <c r="U536" s="1">
        <f>_xll.ciqfunctions.udf.CIQ($B536, "IQ_PREF_DIV_OTHER",$D536,,,,  "USD")</f>
        <v>0</v>
      </c>
      <c r="V536" s="1">
        <f>_xll.ciqfunctions.udf.CIQ($B536, "IQ_COGS",$D536,,,,  "USD")</f>
        <v>16131.056490000001</v>
      </c>
      <c r="W536" s="1">
        <f>_xll.ciqfunctions.udf.CIQ($B536, "IQ_AP",$D536,,,,  "USD")</f>
        <v>6934.09818</v>
      </c>
      <c r="X536" s="1">
        <f>_xll.ciqfunctions.udf.CIQ($B536, "IQ_AR", $D536,,,,  "USD")</f>
        <v>8295.5412199999992</v>
      </c>
      <c r="Y536" s="1">
        <f>_xll.ciqfunctions.udf.CIQ($B536, "IQ_INVENTORY", $D536,,,,  "USD")</f>
        <v>11158.121059999999</v>
      </c>
      <c r="Z536">
        <f>_xll.ciqfunctions.udf.CIQ($B536, "IQ_SGA", $D536,,,,  "USD")</f>
        <v>3339.02936</v>
      </c>
      <c r="AA536">
        <f>_xll.ciqfunctions.udf.CIQ($B536, "IQ_TOTAL_REV_1YR_ANN_GROWTH", $D536,,,,  "USD")</f>
        <v>-30.168900000000001</v>
      </c>
      <c r="AB536">
        <f>_xll.ciqfunctions.udf.CIQ($B536, "IQ_DA", $D536,,,,  "USD")</f>
        <v>0</v>
      </c>
      <c r="AC536">
        <f>_xll.ciqfunctions.udf.CIQ($B536, "IQ_NET_INTEREST_EXP",$D536,,,,  "USD")</f>
        <v>10.558009999999999</v>
      </c>
      <c r="AD536">
        <f>_xll.ciqfunctions.udf.CIQ($B536, "IQ_NET_WORKING_CAP",$D536,,,,  "USD")</f>
        <v>-2180.3062799999998</v>
      </c>
      <c r="AE536">
        <f>_xll.ciqfunctions.udf.CIQ($B536, "IQ_CAPEX",$D536,,,,  "USD")</f>
        <v>-2984.3031700000001</v>
      </c>
      <c r="AF536" s="1" t="str">
        <f>_xll.ciqfunctions.udf.CIQ($B536, "IQ_CEO_NAME", $D536,,,,  "USD")</f>
        <v>Mibe, Toshihiro</v>
      </c>
      <c r="AG536">
        <f>_xll.ciqfunctions.udf.CIQ($B536, "IQ_INC_TAX",$D536,,,,  "USD")</f>
        <v>108.99559000000001</v>
      </c>
      <c r="AH536">
        <f>_xll.ciqfunctions.udf.CIQ($B536, "IQ_EFFECT_TAX_RATE",$D536,,,,  "USD")</f>
        <v>53.291699999999999</v>
      </c>
    </row>
    <row r="537" spans="1:34" x14ac:dyDescent="0.25">
      <c r="A537" t="str">
        <f>_xll.ciqfunctions.udf.CIQ(B537,"IQ_COMPANY_NAME",A$1)</f>
        <v>Honda Motor Co., Ltd.</v>
      </c>
      <c r="B537" t="s">
        <v>30</v>
      </c>
      <c r="C537" s="1" t="str">
        <f>_xll.ciqfunctions.udf.CIQ($B537, "IQ_INDUSTRY",$D537,,,, "USD")</f>
        <v>Automobiles</v>
      </c>
      <c r="D537" s="2" t="str">
        <f t="shared" si="7"/>
        <v>CQ12009</v>
      </c>
      <c r="E537" s="1">
        <f>_xll.ciqfunctions.udf.CIQ($B537, "IQ_TOTAL_REV", $D537,,,, "USD")</f>
        <v>18029.188119999999</v>
      </c>
      <c r="F537" s="1">
        <f>_xll.ciqfunctions.udf.CIQ($B537, "IQ_NI",$D537,,,,  "USD")</f>
        <v>-1818.6871699999999</v>
      </c>
      <c r="G537" s="1">
        <f>_xll.ciqfunctions.udf.CIQ($B537, "IQ_CASH_EQUIV", $D537,,,,  "USD")</f>
        <v>6977.3005999999996</v>
      </c>
      <c r="H537" s="1">
        <f>_xll.ciqfunctions.udf.CIQ($B537, "IQ_CASH_ST_INVEST", $D537,,,,  "USD")</f>
        <v>7029.3294999999998</v>
      </c>
      <c r="I537" s="1">
        <f>_xll.ciqfunctions.udf.CIQ($B537, "IQ_TOTAL_CA", $D537,,,,  "USD")</f>
        <v>46704.513099999996</v>
      </c>
      <c r="J537" s="1">
        <f>_xll.ciqfunctions.udf.CIQ($B537, "IQ_TOTAL_ASSETS",$D537,,,,  "USD")</f>
        <v>119449.36203</v>
      </c>
      <c r="K537" s="1">
        <f>_xll.ciqfunctions.udf.CIQ($B537, "IQ_TOTAL_CL", $D537,,,,  "USD")</f>
        <v>42825.48936</v>
      </c>
      <c r="L537" s="1">
        <f>_xll.ciqfunctions.udf.CIQ($B537, "IQ_TOTAL_LIAB", $D537,,,,  "USD")</f>
        <v>77705.524099999995</v>
      </c>
      <c r="M537" s="1">
        <f>_xll.ciqfunctions.udf.CIQ($B537, "IQ_PREF_EQUITY",$D537,,,,  "USD")</f>
        <v>0</v>
      </c>
      <c r="N537" s="1">
        <f>_xll.ciqfunctions.udf.CIQ($B537, "IQ_TOTAL_COMMON_EQUITY",$D537,,,,  "USD")</f>
        <v>40500.157079999997</v>
      </c>
      <c r="O537" s="1">
        <f>_xll.ciqfunctions.udf.CIQ($B537, "IQ_APIC", $D537,,,,  "USD")</f>
        <v>1743.6859099999999</v>
      </c>
      <c r="P537" s="1">
        <f>_xll.ciqfunctions.udf.CIQ($B537, "IQ_TOTAL_ASSETS", $D537,,,,  "USD")</f>
        <v>119449.36203</v>
      </c>
      <c r="Q537" s="1">
        <f>_xll.ciqfunctions.udf.CIQ($B537, "IQ_RE", $D537,,,,  "USD")</f>
        <v>51980.717109999998</v>
      </c>
      <c r="R537" s="1">
        <f>_xll.ciqfunctions.udf.CIQ($B537, "IQ_TOTAL_EQUITY", $D537,,,,  "USD")</f>
        <v>41743.837930000002</v>
      </c>
      <c r="S537" s="1">
        <f>_xll.ciqfunctions.udf.CIQ($B537, "IQ_TOTAL_OUTSTANDING_FILING_DATE", $D537,,,,  "USD")</f>
        <v>5443.8270000000002</v>
      </c>
      <c r="T537" s="1">
        <f>_xll.ciqfunctions.udf.CIQ($B537, "IQ_TOTAL_DEBT", $D537,,,,  "USD")</f>
        <v>47255.081610000001</v>
      </c>
      <c r="U537" s="1">
        <f>_xll.ciqfunctions.udf.CIQ($B537, "IQ_PREF_DIV_OTHER",$D537,,,,  "USD")</f>
        <v>0</v>
      </c>
      <c r="V537" s="1">
        <f>_xll.ciqfunctions.udf.CIQ($B537, "IQ_COGS",$D537,,,,  "USD")</f>
        <v>14918.126389999999</v>
      </c>
      <c r="W537" s="1">
        <f>_xll.ciqfunctions.udf.CIQ($B537, "IQ_AP",$D537,,,,  "USD")</f>
        <v>7138.6326499999996</v>
      </c>
      <c r="X537" s="1">
        <f>_xll.ciqfunctions.udf.CIQ($B537, "IQ_AR", $D537,,,,  "USD")</f>
        <v>4341.8263100000004</v>
      </c>
      <c r="Y537" s="1">
        <f>_xll.ciqfunctions.udf.CIQ($B537, "IQ_INVENTORY", $D537,,,,  "USD")</f>
        <v>12572.24734</v>
      </c>
      <c r="Z537">
        <f>_xll.ciqfunctions.udf.CIQ($B537, "IQ_SGA", $D537,,,,  "USD")</f>
        <v>4227.4698500000004</v>
      </c>
      <c r="AA537">
        <f>_xll.ciqfunctions.udf.CIQ($B537, "IQ_TOTAL_REV_1YR_ANN_GROWTH", $D537,,,,  "USD")</f>
        <v>-41.617800000000003</v>
      </c>
      <c r="AB537">
        <f>_xll.ciqfunctions.udf.CIQ($B537, "IQ_DA", $D537,,,,  "USD")</f>
        <v>0</v>
      </c>
      <c r="AC537">
        <f>_xll.ciqfunctions.udf.CIQ($B537, "IQ_NET_INTEREST_EXP",$D537,,,,  "USD")</f>
        <v>26.21659</v>
      </c>
      <c r="AD537">
        <f>_xll.ciqfunctions.udf.CIQ($B537, "IQ_NET_WORKING_CAP",$D537,,,,  "USD")</f>
        <v>-2298.9843099999998</v>
      </c>
      <c r="AE537">
        <f>_xll.ciqfunctions.udf.CIQ($B537, "IQ_CAPEX",$D537,,,,  "USD")</f>
        <v>-3144.16093</v>
      </c>
      <c r="AF537" s="1" t="str">
        <f>_xll.ciqfunctions.udf.CIQ($B537, "IQ_CEO_NAME", $D537,,,,  "USD")</f>
        <v>Mibe, Toshihiro</v>
      </c>
      <c r="AG537">
        <f>_xll.ciqfunctions.udf.CIQ($B537, "IQ_INC_TAX",$D537,,,,  "USD")</f>
        <v>-1142.49332</v>
      </c>
      <c r="AH537" t="str">
        <f>_xll.ciqfunctions.udf.CIQ($B537, "IQ_EFFECT_TAX_RATE",$D537,,,,  "USD")</f>
        <v>NM</v>
      </c>
    </row>
    <row r="538" spans="1:34" x14ac:dyDescent="0.25">
      <c r="A538" t="str">
        <f>_xll.ciqfunctions.udf.CIQ(B538,"IQ_COMPANY_NAME",A$1)</f>
        <v>Honda Motor Co., Ltd.</v>
      </c>
      <c r="B538" t="s">
        <v>30</v>
      </c>
      <c r="C538" s="1" t="str">
        <f>_xll.ciqfunctions.udf.CIQ($B538, "IQ_INDUSTRY",$D538,,,, "USD")</f>
        <v>Automobiles</v>
      </c>
      <c r="D538" s="2" t="str">
        <f t="shared" si="7"/>
        <v>CQ42008</v>
      </c>
      <c r="E538" s="1">
        <f>_xll.ciqfunctions.udf.CIQ($B538, "IQ_TOTAL_REV", $D538,,,, "USD")</f>
        <v>27940.849409999999</v>
      </c>
      <c r="F538" s="1">
        <f>_xll.ciqfunctions.udf.CIQ($B538, "IQ_NI",$D538,,,,  "USD")</f>
        <v>223.26147</v>
      </c>
      <c r="G538" s="1">
        <f>_xll.ciqfunctions.udf.CIQ($B538, "IQ_CASH_EQUIV", $D538,,,,  "USD")</f>
        <v>7880.3952099999997</v>
      </c>
      <c r="H538" s="1">
        <f>_xll.ciqfunctions.udf.CIQ($B538, "IQ_CASH_ST_INVEST", $D538,,,,  "USD")</f>
        <v>7880.3952099999997</v>
      </c>
      <c r="I538" s="1">
        <f>_xll.ciqfunctions.udf.CIQ($B538, "IQ_TOTAL_CA", $D538,,,,  "USD")</f>
        <v>53580.369639999997</v>
      </c>
      <c r="J538" s="1">
        <f>_xll.ciqfunctions.udf.CIQ($B538, "IQ_TOTAL_ASSETS",$D538,,,,  "USD")</f>
        <v>132767.68906999999</v>
      </c>
      <c r="K538" s="1">
        <f>_xll.ciqfunctions.udf.CIQ($B538, "IQ_TOTAL_CL", $D538,,,,  "USD")</f>
        <v>47547.556270000001</v>
      </c>
      <c r="L538" s="1">
        <f>_xll.ciqfunctions.udf.CIQ($B538, "IQ_TOTAL_LIAB", $D538,,,,  "USD")</f>
        <v>84334.675300000003</v>
      </c>
      <c r="M538" s="1">
        <f>_xll.ciqfunctions.udf.CIQ($B538, "IQ_PREF_EQUITY",$D538,,,,  "USD")</f>
        <v>0</v>
      </c>
      <c r="N538" s="1">
        <f>_xll.ciqfunctions.udf.CIQ($B538, "IQ_TOTAL_COMMON_EQUITY",$D538,,,,  "USD")</f>
        <v>46945.758419999998</v>
      </c>
      <c r="O538" s="1">
        <f>_xll.ciqfunctions.udf.CIQ($B538, "IQ_APIC", $D538,,,,  "USD")</f>
        <v>1902.9284500000001</v>
      </c>
      <c r="P538" s="1">
        <f>_xll.ciqfunctions.udf.CIQ($B538, "IQ_TOTAL_ASSETS", $D538,,,,  "USD")</f>
        <v>132767.68906999999</v>
      </c>
      <c r="Q538" s="1">
        <f>_xll.ciqfunctions.udf.CIQ($B538, "IQ_RE", $D538,,,,  "USD")</f>
        <v>58933.262390000004</v>
      </c>
      <c r="R538" s="1">
        <f>_xll.ciqfunctions.udf.CIQ($B538, "IQ_TOTAL_EQUITY", $D538,,,,  "USD")</f>
        <v>48433.013769999998</v>
      </c>
      <c r="S538" s="1">
        <f>_xll.ciqfunctions.udf.CIQ($B538, "IQ_TOTAL_OUTSTANDING_FILING_DATE", $D538,,,,  "USD")</f>
        <v>5443.8320400000002</v>
      </c>
      <c r="T538" s="1">
        <f>_xll.ciqfunctions.udf.CIQ($B538, "IQ_TOTAL_DEBT", $D538,,,,  "USD")</f>
        <v>49995.41388</v>
      </c>
      <c r="U538" s="1">
        <f>_xll.ciqfunctions.udf.CIQ($B538, "IQ_PREF_DIV_OTHER",$D538,,,,  "USD")</f>
        <v>0</v>
      </c>
      <c r="V538" s="1">
        <f>_xll.ciqfunctions.udf.CIQ($B538, "IQ_COGS",$D538,,,,  "USD")</f>
        <v>20227.872729999999</v>
      </c>
      <c r="W538" s="1">
        <f>_xll.ciqfunctions.udf.CIQ($B538, "IQ_AP",$D538,,,,  "USD")</f>
        <v>9229.0854999999992</v>
      </c>
      <c r="X538" s="1">
        <f>_xll.ciqfunctions.udf.CIQ($B538, "IQ_AR", $D538,,,,  "USD")</f>
        <v>9804.0041799999999</v>
      </c>
      <c r="Y538" s="1">
        <f>_xll.ciqfunctions.udf.CIQ($B538, "IQ_INVENTORY", $D538,,,,  "USD")</f>
        <v>15064.51288</v>
      </c>
      <c r="Z538">
        <f>_xll.ciqfunctions.udf.CIQ($B538, "IQ_SGA", $D538,,,,  "USD")</f>
        <v>4935.7196199999998</v>
      </c>
      <c r="AA538">
        <f>_xll.ciqfunctions.udf.CIQ($B538, "IQ_TOTAL_REV_1YR_ANN_GROWTH", $D538,,,,  "USD")</f>
        <v>-16.800999999999998</v>
      </c>
      <c r="AB538">
        <f>_xll.ciqfunctions.udf.CIQ($B538, "IQ_DA", $D538,,,,  "USD")</f>
        <v>0</v>
      </c>
      <c r="AC538">
        <f>_xll.ciqfunctions.udf.CIQ($B538, "IQ_NET_INTEREST_EXP",$D538,,,,  "USD")</f>
        <v>56.471629999999998</v>
      </c>
      <c r="AD538">
        <f>_xll.ciqfunctions.udf.CIQ($B538, "IQ_NET_WORKING_CAP",$D538,,,,  "USD")</f>
        <v>-1694.00548</v>
      </c>
      <c r="AE538">
        <f>_xll.ciqfunctions.udf.CIQ($B538, "IQ_CAPEX",$D538,,,,  "USD")</f>
        <v>-2654.3981800000001</v>
      </c>
      <c r="AF538" s="1" t="str">
        <f>_xll.ciqfunctions.udf.CIQ($B538, "IQ_CEO_NAME", $D538,,,,  "USD")</f>
        <v>Mibe, Toshihiro</v>
      </c>
      <c r="AG538">
        <f>_xll.ciqfunctions.udf.CIQ($B538, "IQ_INC_TAX",$D538,,,,  "USD")</f>
        <v>1027.41967</v>
      </c>
      <c r="AH538">
        <f>_xll.ciqfunctions.udf.CIQ($B538, "IQ_EFFECT_TAX_RATE",$D538,,,,  "USD")</f>
        <v>79.247</v>
      </c>
    </row>
    <row r="539" spans="1:34" x14ac:dyDescent="0.25">
      <c r="A539" t="str">
        <f>_xll.ciqfunctions.udf.CIQ(B539,"IQ_COMPANY_NAME",A$1)</f>
        <v>Honda Motor Co., Ltd.</v>
      </c>
      <c r="B539" t="s">
        <v>30</v>
      </c>
      <c r="C539" s="1" t="str">
        <f>_xll.ciqfunctions.udf.CIQ($B539, "IQ_INDUSTRY",$D539,,,, "USD")</f>
        <v>Automobiles</v>
      </c>
      <c r="D539" s="2" t="str">
        <f t="shared" si="7"/>
        <v>CQ32008</v>
      </c>
      <c r="E539" s="1">
        <f>_xll.ciqfunctions.udf.CIQ($B539, "IQ_TOTAL_REV", $D539,,,, "USD")</f>
        <v>26671.052899999999</v>
      </c>
      <c r="F539" s="1">
        <f>_xll.ciqfunctions.udf.CIQ($B539, "IQ_NI",$D539,,,,  "USD")</f>
        <v>1163.46821</v>
      </c>
      <c r="G539" s="1">
        <f>_xll.ciqfunctions.udf.CIQ($B539, "IQ_CASH_EQUIV", $D539,,,,  "USD")</f>
        <v>8747.4286800000009</v>
      </c>
      <c r="H539" s="1">
        <f>_xll.ciqfunctions.udf.CIQ($B539, "IQ_CASH_ST_INVEST", $D539,,,,  "USD")</f>
        <v>8747.4286800000009</v>
      </c>
      <c r="I539" s="1">
        <f>_xll.ciqfunctions.udf.CIQ($B539, "IQ_TOTAL_CA", $D539,,,,  "USD")</f>
        <v>51472.542699999998</v>
      </c>
      <c r="J539" s="1">
        <f>_xll.ciqfunctions.udf.CIQ($B539, "IQ_TOTAL_ASSETS",$D539,,,,  "USD")</f>
        <v>126176.75735</v>
      </c>
      <c r="K539" s="1">
        <f>_xll.ciqfunctions.udf.CIQ($B539, "IQ_TOTAL_CL", $D539,,,,  "USD")</f>
        <v>44745.049789999997</v>
      </c>
      <c r="L539" s="1">
        <f>_xll.ciqfunctions.udf.CIQ($B539, "IQ_TOTAL_LIAB", $D539,,,,  "USD")</f>
        <v>79910.932079999999</v>
      </c>
      <c r="M539" s="1">
        <f>_xll.ciqfunctions.udf.CIQ($B539, "IQ_PREF_EQUITY",$D539,,,,  "USD")</f>
        <v>0</v>
      </c>
      <c r="N539" s="1">
        <f>_xll.ciqfunctions.udf.CIQ($B539, "IQ_TOTAL_COMMON_EQUITY",$D539,,,,  "USD")</f>
        <v>44929.803059999998</v>
      </c>
      <c r="O539" s="1">
        <f>_xll.ciqfunctions.udf.CIQ($B539, "IQ_APIC", $D539,,,,  "USD")</f>
        <v>1627.78558</v>
      </c>
      <c r="P539" s="1">
        <f>_xll.ciqfunctions.udf.CIQ($B539, "IQ_TOTAL_ASSETS", $D539,,,,  "USD")</f>
        <v>126176.75735</v>
      </c>
      <c r="Q539" s="1">
        <f>_xll.ciqfunctions.udf.CIQ($B539, "IQ_RE", $D539,,,,  "USD")</f>
        <v>50597.960220000001</v>
      </c>
      <c r="R539" s="1">
        <f>_xll.ciqfunctions.udf.CIQ($B539, "IQ_TOTAL_EQUITY", $D539,,,,  "USD")</f>
        <v>46265.825279999997</v>
      </c>
      <c r="S539" s="1">
        <f>_xll.ciqfunctions.udf.CIQ($B539, "IQ_TOTAL_OUTSTANDING_FILING_DATE", $D539,,,,  "USD")</f>
        <v>5443.6087699999998</v>
      </c>
      <c r="T539" s="1">
        <f>_xll.ciqfunctions.udf.CIQ($B539, "IQ_TOTAL_DEBT", $D539,,,,  "USD")</f>
        <v>46690.51627</v>
      </c>
      <c r="U539" s="1">
        <f>_xll.ciqfunctions.udf.CIQ($B539, "IQ_PREF_DIV_OTHER",$D539,,,,  "USD")</f>
        <v>0</v>
      </c>
      <c r="V539" s="1">
        <f>_xll.ciqfunctions.udf.CIQ($B539, "IQ_COGS",$D539,,,,  "USD")</f>
        <v>19419.02939</v>
      </c>
      <c r="W539" s="1">
        <f>_xll.ciqfunctions.udf.CIQ($B539, "IQ_AP",$D539,,,,  "USD")</f>
        <v>8736.8899500000007</v>
      </c>
      <c r="X539" s="1">
        <f>_xll.ciqfunctions.udf.CIQ($B539, "IQ_AR", $D539,,,,  "USD")</f>
        <v>8833.2858400000005</v>
      </c>
      <c r="Y539" s="1">
        <f>_xll.ciqfunctions.udf.CIQ($B539, "IQ_INVENTORY", $D539,,,,  "USD")</f>
        <v>12594.12163</v>
      </c>
      <c r="Z539">
        <f>_xll.ciqfunctions.udf.CIQ($B539, "IQ_SGA", $D539,,,,  "USD")</f>
        <v>4558.5902699999997</v>
      </c>
      <c r="AA539">
        <f>_xll.ciqfunctions.udf.CIQ($B539, "IQ_TOTAL_REV_1YR_ANN_GROWTH", $D539,,,,  "USD")</f>
        <v>-4.8624999999999998</v>
      </c>
      <c r="AB539">
        <f>_xll.ciqfunctions.udf.CIQ($B539, "IQ_DA", $D539,,,,  "USD")</f>
        <v>0</v>
      </c>
      <c r="AC539">
        <f>_xll.ciqfunctions.udf.CIQ($B539, "IQ_NET_INTEREST_EXP",$D539,,,,  "USD")</f>
        <v>59.33578</v>
      </c>
      <c r="AD539">
        <f>_xll.ciqfunctions.udf.CIQ($B539, "IQ_NET_WORKING_CAP",$D539,,,,  "USD")</f>
        <v>-1849.7027399999999</v>
      </c>
      <c r="AE539">
        <f>_xll.ciqfunctions.udf.CIQ($B539, "IQ_CAPEX",$D539,,,,  "USD")</f>
        <v>-3356.6278600000001</v>
      </c>
      <c r="AF539" s="1" t="str">
        <f>_xll.ciqfunctions.udf.CIQ($B539, "IQ_CEO_NAME", $D539,,,,  "USD")</f>
        <v>Mibe, Toshihiro</v>
      </c>
      <c r="AG539">
        <f>_xll.ciqfunctions.udf.CIQ($B539, "IQ_INC_TAX",$D539,,,,  "USD")</f>
        <v>447.75921</v>
      </c>
      <c r="AH539">
        <f>_xll.ciqfunctions.udf.CIQ($B539, "IQ_EFFECT_TAX_RATE",$D539,,,,  "USD")</f>
        <v>26.850300000000001</v>
      </c>
    </row>
    <row r="540" spans="1:34" x14ac:dyDescent="0.25">
      <c r="A540" t="str">
        <f>_xll.ciqfunctions.udf.CIQ(B540,"IQ_COMPANY_NAME",A$1)</f>
        <v>Honda Motor Co., Ltd.</v>
      </c>
      <c r="B540" t="s">
        <v>30</v>
      </c>
      <c r="C540" s="1" t="str">
        <f>_xll.ciqfunctions.udf.CIQ($B540, "IQ_INDUSTRY",$D540,,,, "USD")</f>
        <v>Automobiles</v>
      </c>
      <c r="D540" s="2" t="str">
        <f t="shared" si="7"/>
        <v>CQ22008</v>
      </c>
      <c r="E540" s="1">
        <f>_xll.ciqfunctions.udf.CIQ($B540, "IQ_TOTAL_REV", $D540,,,, "USD")</f>
        <v>27009.757989999998</v>
      </c>
      <c r="F540" s="1">
        <f>_xll.ciqfunctions.udf.CIQ($B540, "IQ_NI",$D540,,,,  "USD")</f>
        <v>1633.43217</v>
      </c>
      <c r="G540" s="1">
        <f>_xll.ciqfunctions.udf.CIQ($B540, "IQ_CASH_EQUIV", $D540,,,,  "USD")</f>
        <v>9890.0376699999997</v>
      </c>
      <c r="H540" s="1">
        <f>_xll.ciqfunctions.udf.CIQ($B540, "IQ_CASH_ST_INVEST", $D540,,,,  "USD")</f>
        <v>9890.0376699999997</v>
      </c>
      <c r="I540" s="1">
        <f>_xll.ciqfunctions.udf.CIQ($B540, "IQ_TOTAL_CA", $D540,,,,  "USD")</f>
        <v>50610.623489999998</v>
      </c>
      <c r="J540" s="1">
        <f>_xll.ciqfunctions.udf.CIQ($B540, "IQ_TOTAL_ASSETS",$D540,,,,  "USD")</f>
        <v>124726.92148999999</v>
      </c>
      <c r="K540" s="1">
        <f>_xll.ciqfunctions.udf.CIQ($B540, "IQ_TOTAL_CL", $D540,,,,  "USD")</f>
        <v>46486.644610000003</v>
      </c>
      <c r="L540" s="1">
        <f>_xll.ciqfunctions.udf.CIQ($B540, "IQ_TOTAL_LIAB", $D540,,,,  "USD")</f>
        <v>78537.022200000007</v>
      </c>
      <c r="M540" s="1">
        <f>_xll.ciqfunctions.udf.CIQ($B540, "IQ_PREF_EQUITY",$D540,,,,  "USD")</f>
        <v>0</v>
      </c>
      <c r="N540" s="1">
        <f>_xll.ciqfunctions.udf.CIQ($B540, "IQ_TOTAL_COMMON_EQUITY",$D540,,,,  "USD")</f>
        <v>44861.087720000003</v>
      </c>
      <c r="O540" s="1">
        <f>_xll.ciqfunctions.udf.CIQ($B540, "IQ_APIC", $D540,,,,  "USD")</f>
        <v>1625.2554399999999</v>
      </c>
      <c r="P540" s="1">
        <f>_xll.ciqfunctions.udf.CIQ($B540, "IQ_TOTAL_ASSETS", $D540,,,,  "USD")</f>
        <v>124726.92148999999</v>
      </c>
      <c r="Q540" s="1">
        <f>_xll.ciqfunctions.udf.CIQ($B540, "IQ_RE", $D540,,,,  "USD")</f>
        <v>49733.707699999999</v>
      </c>
      <c r="R540" s="1">
        <f>_xll.ciqfunctions.udf.CIQ($B540, "IQ_TOTAL_EQUITY", $D540,,,,  "USD")</f>
        <v>46189.899299999997</v>
      </c>
      <c r="S540" s="1">
        <f>_xll.ciqfunctions.udf.CIQ($B540, "IQ_TOTAL_OUTSTANDING_FILING_DATE", $D540,,,,  "USD")</f>
        <v>5443.6157599999997</v>
      </c>
      <c r="T540" s="1">
        <f>_xll.ciqfunctions.udf.CIQ($B540, "IQ_TOTAL_DEBT", $D540,,,,  "USD")</f>
        <v>45629.539470000003</v>
      </c>
      <c r="U540" s="1">
        <f>_xll.ciqfunctions.udf.CIQ($B540, "IQ_PREF_DIV_OTHER",$D540,,,,  "USD")</f>
        <v>0</v>
      </c>
      <c r="V540" s="1">
        <f>_xll.ciqfunctions.udf.CIQ($B540, "IQ_COGS",$D540,,,,  "USD")</f>
        <v>19323.865099999999</v>
      </c>
      <c r="W540" s="1">
        <f>_xll.ciqfunctions.udf.CIQ($B540, "IQ_AP",$D540,,,,  "USD")</f>
        <v>9102.9998799999994</v>
      </c>
      <c r="X540" s="1">
        <f>_xll.ciqfunctions.udf.CIQ($B540, "IQ_AR", $D540,,,,  "USD")</f>
        <v>9153.7275900000004</v>
      </c>
      <c r="Y540" s="1">
        <f>_xll.ciqfunctions.udf.CIQ($B540, "IQ_INVENTORY", $D540,,,,  "USD")</f>
        <v>12059.65746</v>
      </c>
      <c r="Z540">
        <f>_xll.ciqfunctions.udf.CIQ($B540, "IQ_SGA", $D540,,,,  "USD")</f>
        <v>4411.2192299999997</v>
      </c>
      <c r="AA540">
        <f>_xll.ciqfunctions.udf.CIQ($B540, "IQ_TOTAL_REV_1YR_ANN_GROWTH", $D540,,,,  "USD")</f>
        <v>-2.1802000000000001</v>
      </c>
      <c r="AB540">
        <f>_xll.ciqfunctions.udf.CIQ($B540, "IQ_DA", $D540,,,,  "USD")</f>
        <v>0</v>
      </c>
      <c r="AC540">
        <f>_xll.ciqfunctions.udf.CIQ($B540, "IQ_NET_INTEREST_EXP",$D540,,,,  "USD")</f>
        <v>44.171259999999997</v>
      </c>
      <c r="AD540">
        <f>_xll.ciqfunctions.udf.CIQ($B540, "IQ_NET_WORKING_CAP",$D540,,,,  "USD")</f>
        <v>-5636.0036799999998</v>
      </c>
      <c r="AE540">
        <f>_xll.ciqfunctions.udf.CIQ($B540, "IQ_CAPEX",$D540,,,,  "USD")</f>
        <v>-3728.4063900000001</v>
      </c>
      <c r="AF540" s="1" t="str">
        <f>_xll.ciqfunctions.udf.CIQ($B540, "IQ_CEO_NAME", $D540,,,,  "USD")</f>
        <v>Mibe, Toshihiro</v>
      </c>
      <c r="AG540">
        <f>_xll.ciqfunctions.udf.CIQ($B540, "IQ_INC_TAX",$D540,,,,  "USD")</f>
        <v>774.99878000000001</v>
      </c>
      <c r="AH540">
        <f>_xll.ciqfunctions.udf.CIQ($B540, "IQ_EFFECT_TAX_RATE",$D540,,,,  "USD")</f>
        <v>31.3508</v>
      </c>
    </row>
    <row r="541" spans="1:34" x14ac:dyDescent="0.25">
      <c r="A541" t="str">
        <f>_xll.ciqfunctions.udf.CIQ(B541,"IQ_COMPANY_NAME",A$1)</f>
        <v>Honda Motor Co., Ltd.</v>
      </c>
      <c r="B541" t="s">
        <v>30</v>
      </c>
      <c r="C541" s="1" t="str">
        <f>_xll.ciqfunctions.udf.CIQ($B541, "IQ_INDUSTRY",$D541,,,, "USD")</f>
        <v>Automobiles</v>
      </c>
      <c r="D541" s="2" t="str">
        <f t="shared" si="7"/>
        <v>CQ12008</v>
      </c>
      <c r="E541" s="1">
        <f>_xll.ciqfunctions.udf.CIQ($B541, "IQ_TOTAL_REV", $D541,,,, "USD")</f>
        <v>30642.840700000001</v>
      </c>
      <c r="F541" s="1">
        <f>_xll.ciqfunctions.udf.CIQ($B541, "IQ_NI",$D541,,,,  "USD")</f>
        <v>255.02681999999999</v>
      </c>
      <c r="G541" s="1">
        <f>_xll.ciqfunctions.udf.CIQ($B541, "IQ_CASH_EQUIV", $D541,,,,  "USD")</f>
        <v>10539.055829999999</v>
      </c>
      <c r="H541" s="1">
        <f>_xll.ciqfunctions.udf.CIQ($B541, "IQ_CASH_ST_INVEST", $D541,,,,  "USD")</f>
        <v>10545.48415</v>
      </c>
      <c r="I541" s="1">
        <f>_xll.ciqfunctions.udf.CIQ($B541, "IQ_TOTAL_CA", $D541,,,,  "USD")</f>
        <v>52465.203450000001</v>
      </c>
      <c r="J541" s="1">
        <f>_xll.ciqfunctions.udf.CIQ($B541, "IQ_TOTAL_ASSETS",$D541,,,,  "USD")</f>
        <v>126515.99483</v>
      </c>
      <c r="K541" s="1">
        <f>_xll.ciqfunctions.udf.CIQ($B541, "IQ_TOTAL_CL", $D541,,,,  "USD")</f>
        <v>46856.90004</v>
      </c>
      <c r="L541" s="1">
        <f>_xll.ciqfunctions.udf.CIQ($B541, "IQ_TOTAL_LIAB", $D541,,,,  "USD")</f>
        <v>79459.034639999998</v>
      </c>
      <c r="M541" s="1">
        <f>_xll.ciqfunctions.udf.CIQ($B541, "IQ_PREF_EQUITY",$D541,,,,  "USD")</f>
        <v>0</v>
      </c>
      <c r="N541" s="1">
        <f>_xll.ciqfunctions.udf.CIQ($B541, "IQ_TOTAL_COMMON_EQUITY",$D541,,,,  "USD")</f>
        <v>45634.847240000003</v>
      </c>
      <c r="O541" s="1">
        <f>_xll.ciqfunctions.udf.CIQ($B541, "IQ_APIC", $D541,,,,  "USD")</f>
        <v>1730.2210500000001</v>
      </c>
      <c r="P541" s="1">
        <f>_xll.ciqfunctions.udf.CIQ($B541, "IQ_TOTAL_ASSETS", $D541,,,,  "USD")</f>
        <v>126515.99483</v>
      </c>
      <c r="Q541" s="1">
        <f>_xll.ciqfunctions.udf.CIQ($B541, "IQ_RE", $D541,,,,  "USD")</f>
        <v>51607.158060000002</v>
      </c>
      <c r="R541" s="1">
        <f>_xll.ciqfunctions.udf.CIQ($B541, "IQ_TOTAL_EQUITY", $D541,,,,  "USD")</f>
        <v>47056.960200000001</v>
      </c>
      <c r="S541" s="1">
        <f>_xll.ciqfunctions.udf.CIQ($B541, "IQ_TOTAL_OUTSTANDING_FILING_DATE", $D541,,,,  "USD")</f>
        <v>5443.6136999999999</v>
      </c>
      <c r="T541" s="1">
        <f>_xll.ciqfunctions.udf.CIQ($B541, "IQ_TOTAL_DEBT", $D541,,,,  "USD")</f>
        <v>44073.778270000003</v>
      </c>
      <c r="U541" s="1">
        <f>_xll.ciqfunctions.udf.CIQ($B541, "IQ_PREF_DIV_OTHER",$D541,,,,  "USD")</f>
        <v>0</v>
      </c>
      <c r="V541" s="1">
        <f>_xll.ciqfunctions.udf.CIQ($B541, "IQ_COGS",$D541,,,,  "USD")</f>
        <v>22083.186079999999</v>
      </c>
      <c r="W541" s="1">
        <f>_xll.ciqfunctions.udf.CIQ($B541, "IQ_AP",$D541,,,,  "USD")</f>
        <v>10571.48826</v>
      </c>
      <c r="X541" s="1">
        <f>_xll.ciqfunctions.udf.CIQ($B541, "IQ_AR", $D541,,,,  "USD")</f>
        <v>5469.9691599999996</v>
      </c>
      <c r="Y541" s="1">
        <f>_xll.ciqfunctions.udf.CIQ($B541, "IQ_INVENTORY", $D541,,,,  "USD")</f>
        <v>12026.876050000001</v>
      </c>
      <c r="Z541">
        <f>_xll.ciqfunctions.udf.CIQ($B541, "IQ_SGA", $D541,,,,  "USD")</f>
        <v>5267.3617400000003</v>
      </c>
      <c r="AA541">
        <f>_xll.ciqfunctions.udf.CIQ($B541, "IQ_TOTAL_REV_1YR_ANN_GROWTH", $D541,,,,  "USD")</f>
        <v>-1.0472999999999999</v>
      </c>
      <c r="AB541">
        <f>_xll.ciqfunctions.udf.CIQ($B541, "IQ_DA", $D541,,,,  "USD")</f>
        <v>0</v>
      </c>
      <c r="AC541">
        <f>_xll.ciqfunctions.udf.CIQ($B541, "IQ_NET_INTEREST_EXP",$D541,,,,  "USD")</f>
        <v>76.467929999999996</v>
      </c>
      <c r="AD541">
        <f>_xll.ciqfunctions.udf.CIQ($B541, "IQ_NET_WORKING_CAP",$D541,,,,  "USD")</f>
        <v>-4864.44344</v>
      </c>
      <c r="AE541">
        <f>_xll.ciqfunctions.udf.CIQ($B541, "IQ_CAPEX",$D541,,,,  "USD")</f>
        <v>-4070.77151</v>
      </c>
      <c r="AF541" s="1" t="str">
        <f>_xll.ciqfunctions.udf.CIQ($B541, "IQ_CEO_NAME", $D541,,,,  "USD")</f>
        <v>Mibe, Toshihiro</v>
      </c>
      <c r="AG541">
        <f>_xll.ciqfunctions.udf.CIQ($B541, "IQ_INC_TAX",$D541,,,,  "USD")</f>
        <v>1403.13888</v>
      </c>
      <c r="AH541">
        <f>_xll.ciqfunctions.udf.CIQ($B541, "IQ_EFFECT_TAX_RATE",$D541,,,,  "USD")</f>
        <v>81.715900000000005</v>
      </c>
    </row>
    <row r="542" spans="1:34" x14ac:dyDescent="0.25">
      <c r="A542" t="str">
        <f>_xll.ciqfunctions.udf.CIQ(B542,"IQ_COMPANY_NAME",A$1)</f>
        <v>Subaru Corporation</v>
      </c>
      <c r="B542" s="3" t="s">
        <v>0</v>
      </c>
      <c r="C542" s="1" t="str">
        <f>_xll.ciqfunctions.udf.CIQ($B542, "IQ_INDUSTRY",$D542,,,, "USD")</f>
        <v>Automobiles</v>
      </c>
      <c r="D542" s="2" t="str">
        <f t="shared" si="7"/>
        <v>CQ42022</v>
      </c>
      <c r="E542" s="1">
        <f>_xll.ciqfunctions.udf.CIQ($B542, "IQ_TOTAL_REV", $D542,,,, "USD")</f>
        <v>8015.9543299999996</v>
      </c>
      <c r="F542" s="1">
        <f>_xll.ciqfunctions.udf.CIQ($B542, "IQ_NI",$D542,,,,  "USD")</f>
        <v>580.56611999999996</v>
      </c>
      <c r="G542" s="1">
        <f>_xll.ciqfunctions.udf.CIQ($B542, "IQ_CASH_EQUIV", $D542,,,,  "USD")</f>
        <v>7279.0256600000002</v>
      </c>
      <c r="H542" s="1">
        <f>_xll.ciqfunctions.udf.CIQ($B542, "IQ_CASH_ST_INVEST", $D542,,,,  "USD")</f>
        <v>9640.6310200000007</v>
      </c>
      <c r="I542" s="1">
        <f>_xll.ciqfunctions.udf.CIQ($B542, "IQ_TOTAL_CA", $D542,,,,  "USD")</f>
        <v>17529.698120000001</v>
      </c>
      <c r="J542" s="1">
        <f>_xll.ciqfunctions.udf.CIQ($B542, "IQ_TOTAL_ASSETS",$D542,,,,  "USD")</f>
        <v>29175.82675</v>
      </c>
      <c r="K542" s="1">
        <f>_xll.ciqfunctions.udf.CIQ($B542, "IQ_TOTAL_CL", $D542,,,,  "USD")</f>
        <v>7573.05854</v>
      </c>
      <c r="L542" s="1">
        <f>_xll.ciqfunctions.udf.CIQ($B542, "IQ_TOTAL_LIAB", $D542,,,,  "USD")</f>
        <v>13661.362880000001</v>
      </c>
      <c r="M542" s="1">
        <f>_xll.ciqfunctions.udf.CIQ($B542, "IQ_PREF_EQUITY",$D542,,,,  "USD")</f>
        <v>0</v>
      </c>
      <c r="N542" s="1">
        <f>_xll.ciqfunctions.udf.CIQ($B542, "IQ_TOTAL_COMMON_EQUITY",$D542,,,,  "USD")</f>
        <v>15443.94148</v>
      </c>
      <c r="O542" s="1">
        <f>_xll.ciqfunctions.udf.CIQ($B542, "IQ_APIC", $D542,,,,  "USD")</f>
        <v>1214.6382599999999</v>
      </c>
      <c r="P542" s="1">
        <f>_xll.ciqfunctions.udf.CIQ($B542, "IQ_TOTAL_ASSETS", $D542,,,,  "USD")</f>
        <v>29175.82675</v>
      </c>
      <c r="Q542" s="1">
        <f>_xll.ciqfunctions.udf.CIQ($B542, "IQ_RE", $D542,,,,  "USD")</f>
        <v>11904.361919999999</v>
      </c>
      <c r="R542" s="1">
        <f>_xll.ciqfunctions.udf.CIQ($B542, "IQ_TOTAL_EQUITY", $D542,,,,  "USD")</f>
        <v>15514.46387</v>
      </c>
      <c r="S542" s="1">
        <f>_xll.ciqfunctions.udf.CIQ($B542, "IQ_TOTAL_OUTSTANDING_FILING_DATE", $D542,,,,  "USD")</f>
        <v>766.98248999999998</v>
      </c>
      <c r="T542" s="1">
        <f>_xll.ciqfunctions.udf.CIQ($B542, "IQ_TOTAL_DEBT", $D542,,,,  "USD")</f>
        <v>2478.0431400000002</v>
      </c>
      <c r="U542" s="1">
        <f>_xll.ciqfunctions.udf.CIQ($B542, "IQ_PREF_DIV_OTHER",$D542,,,,  "USD")</f>
        <v>0</v>
      </c>
      <c r="V542" s="1">
        <f>_xll.ciqfunctions.udf.CIQ($B542, "IQ_COGS",$D542,,,,  "USD")</f>
        <v>6339.7280499999997</v>
      </c>
      <c r="W542" s="1">
        <f>_xll.ciqfunctions.udf.CIQ($B542, "IQ_AP",$D542,,,,  "USD")</f>
        <v>2484.5569799999998</v>
      </c>
      <c r="X542" s="1">
        <f>_xll.ciqfunctions.udf.CIQ($B542, "IQ_AR", $D542,,,,  "USD")</f>
        <v>2653.2420000000002</v>
      </c>
      <c r="Y542" s="1">
        <f>_xll.ciqfunctions.udf.CIQ($B542, "IQ_INVENTORY", $D542,,,,  "USD")</f>
        <v>4350.1472700000004</v>
      </c>
      <c r="Z542">
        <f>_xll.ciqfunctions.udf.CIQ($B542, "IQ_SGA", $D542,,,,  "USD")</f>
        <v>680.92024000000004</v>
      </c>
      <c r="AA542">
        <f>_xll.ciqfunctions.udf.CIQ($B542, "IQ_TOTAL_REV_1YR_ANN_GROWTH", $D542,,,,  "USD")</f>
        <v>58.755499999999998</v>
      </c>
      <c r="AB542">
        <f>_xll.ciqfunctions.udf.CIQ($B542, "IQ_DA", $D542,,,,  "USD")</f>
        <v>0</v>
      </c>
      <c r="AC542">
        <f>_xll.ciqfunctions.udf.CIQ($B542, "IQ_NET_INTEREST_EXP",$D542,,,,  "USD")</f>
        <v>-64.311869999999999</v>
      </c>
      <c r="AD542">
        <f>_xll.ciqfunctions.udf.CIQ($B542, "IQ_NET_WORKING_CAP",$D542,,,,  "USD")</f>
        <v>867.23586</v>
      </c>
      <c r="AE542">
        <f>_xll.ciqfunctions.udf.CIQ($B542, "IQ_CAPEX",$D542,,,,  "USD")</f>
        <v>-223.35123999999999</v>
      </c>
      <c r="AF542" s="1" t="str">
        <f>_xll.ciqfunctions.udf.CIQ($B542, "IQ_CEO_NAME", $D542,,,,  "USD")</f>
        <v>Osaki, Atsushi</v>
      </c>
      <c r="AG542">
        <f>_xll.ciqfunctions.udf.CIQ($B542, "IQ_INC_TAX",$D542,,,,  "USD")</f>
        <v>143.19837000000001</v>
      </c>
      <c r="AH542">
        <f>_xll.ciqfunctions.udf.CIQ($B542, "IQ_EFFECT_TAX_RATE",$D542,,,,  "USD")</f>
        <v>19.9269</v>
      </c>
    </row>
    <row r="543" spans="1:34" x14ac:dyDescent="0.25">
      <c r="A543" t="str">
        <f>_xll.ciqfunctions.udf.CIQ(B543,"IQ_COMPANY_NAME",A$1)</f>
        <v>Subaru Corporation</v>
      </c>
      <c r="B543" s="3" t="s">
        <v>0</v>
      </c>
      <c r="C543" s="1" t="str">
        <f>_xll.ciqfunctions.udf.CIQ($B543, "IQ_INDUSTRY",$D543,,,, "USD")</f>
        <v>Automobiles</v>
      </c>
      <c r="D543" s="2" t="str">
        <f t="shared" si="7"/>
        <v>CQ32022</v>
      </c>
      <c r="E543" s="1">
        <f>_xll.ciqfunctions.udf.CIQ($B543, "IQ_TOTAL_REV", $D543,,,, "USD")</f>
        <v>6336.4020600000003</v>
      </c>
      <c r="F543" s="1">
        <f>_xll.ciqfunctions.udf.CIQ($B543, "IQ_NI",$D543,,,,  "USD")</f>
        <v>350.03836000000001</v>
      </c>
      <c r="G543" s="1">
        <f>_xll.ciqfunctions.udf.CIQ($B543, "IQ_CASH_EQUIV", $D543,,,,  "USD")</f>
        <v>7200.4465099999998</v>
      </c>
      <c r="H543" s="1">
        <f>_xll.ciqfunctions.udf.CIQ($B543, "IQ_CASH_ST_INVEST", $D543,,,,  "USD")</f>
        <v>9076.8003100000005</v>
      </c>
      <c r="I543" s="1">
        <f>_xll.ciqfunctions.udf.CIQ($B543, "IQ_TOTAL_CA", $D543,,,,  "USD")</f>
        <v>16397.921109999999</v>
      </c>
      <c r="J543" s="1">
        <f>_xll.ciqfunctions.udf.CIQ($B543, "IQ_TOTAL_ASSETS",$D543,,,,  "USD")</f>
        <v>27109.33268</v>
      </c>
      <c r="K543" s="1">
        <f>_xll.ciqfunctions.udf.CIQ($B543, "IQ_TOTAL_CL", $D543,,,,  "USD")</f>
        <v>6939.03395</v>
      </c>
      <c r="L543" s="1">
        <f>_xll.ciqfunctions.udf.CIQ($B543, "IQ_TOTAL_LIAB", $D543,,,,  "USD")</f>
        <v>12844.02198</v>
      </c>
      <c r="M543" s="1">
        <f>_xll.ciqfunctions.udf.CIQ($B543, "IQ_PREF_EQUITY",$D543,,,,  "USD")</f>
        <v>0</v>
      </c>
      <c r="N543" s="1">
        <f>_xll.ciqfunctions.udf.CIQ($B543, "IQ_TOTAL_COMMON_EQUITY",$D543,,,,  "USD")</f>
        <v>14192.67805</v>
      </c>
      <c r="O543" s="1">
        <f>_xll.ciqfunctions.udf.CIQ($B543, "IQ_APIC", $D543,,,,  "USD")</f>
        <v>1107.0655999999999</v>
      </c>
      <c r="P543" s="1">
        <f>_xll.ciqfunctions.udf.CIQ($B543, "IQ_TOTAL_ASSETS", $D543,,,,  "USD")</f>
        <v>27109.33268</v>
      </c>
      <c r="Q543" s="1">
        <f>_xll.ciqfunctions.udf.CIQ($B543, "IQ_RE", $D543,,,,  "USD")</f>
        <v>10522.34138</v>
      </c>
      <c r="R543" s="1">
        <f>_xll.ciqfunctions.udf.CIQ($B543, "IQ_TOTAL_EQUITY", $D543,,,,  "USD")</f>
        <v>14265.3107</v>
      </c>
      <c r="S543" s="1">
        <f>_xll.ciqfunctions.udf.CIQ($B543, "IQ_TOTAL_OUTSTANDING_FILING_DATE", $D543,,,,  "USD")</f>
        <v>766.98290999999995</v>
      </c>
      <c r="T543" s="1">
        <f>_xll.ciqfunctions.udf.CIQ($B543, "IQ_TOTAL_DEBT", $D543,,,,  "USD")</f>
        <v>2298.4511499999999</v>
      </c>
      <c r="U543" s="1">
        <f>_xll.ciqfunctions.udf.CIQ($B543, "IQ_PREF_DIV_OTHER",$D543,,,,  "USD")</f>
        <v>0</v>
      </c>
      <c r="V543" s="1">
        <f>_xll.ciqfunctions.udf.CIQ($B543, "IQ_COGS",$D543,,,,  "USD")</f>
        <v>5016.6082900000001</v>
      </c>
      <c r="W543" s="1">
        <f>_xll.ciqfunctions.udf.CIQ($B543, "IQ_AP",$D543,,,,  "USD")</f>
        <v>2211.0970699999998</v>
      </c>
      <c r="X543" s="1">
        <f>_xll.ciqfunctions.udf.CIQ($B543, "IQ_AR", $D543,,,,  "USD")</f>
        <v>2321.41797</v>
      </c>
      <c r="Y543" s="1">
        <f>_xll.ciqfunctions.udf.CIQ($B543, "IQ_INVENTORY", $D543,,,,  "USD")</f>
        <v>4200.3981199999998</v>
      </c>
      <c r="Z543">
        <f>_xll.ciqfunctions.udf.CIQ($B543, "IQ_SGA", $D543,,,,  "USD")</f>
        <v>567.41795000000002</v>
      </c>
      <c r="AA543">
        <f>_xll.ciqfunctions.udf.CIQ($B543, "IQ_TOTAL_REV_1YR_ANN_GROWTH", $D543,,,,  "USD")</f>
        <v>29.768599999999999</v>
      </c>
      <c r="AB543">
        <f>_xll.ciqfunctions.udf.CIQ($B543, "IQ_DA", $D543,,,,  "USD")</f>
        <v>0</v>
      </c>
      <c r="AC543">
        <f>_xll.ciqfunctions.udf.CIQ($B543, "IQ_NET_INTEREST_EXP",$D543,,,,  "USD")</f>
        <v>58.636920000000003</v>
      </c>
      <c r="AD543">
        <f>_xll.ciqfunctions.udf.CIQ($B543, "IQ_NET_WORKING_CAP",$D543,,,,  "USD")</f>
        <v>814.78641000000005</v>
      </c>
      <c r="AE543">
        <f>_xll.ciqfunctions.udf.CIQ($B543, "IQ_CAPEX",$D543,,,,  "USD")</f>
        <v>-193.02356</v>
      </c>
      <c r="AF543" s="1" t="str">
        <f>_xll.ciqfunctions.udf.CIQ($B543, "IQ_CEO_NAME", $D543,,,,  "USD")</f>
        <v>Osaki, Atsushi</v>
      </c>
      <c r="AG543">
        <f>_xll.ciqfunctions.udf.CIQ($B543, "IQ_INC_TAX",$D543,,,,  "USD")</f>
        <v>218.11911000000001</v>
      </c>
      <c r="AH543">
        <f>_xll.ciqfunctions.udf.CIQ($B543, "IQ_EFFECT_TAX_RATE",$D543,,,,  "USD")</f>
        <v>38.5105</v>
      </c>
    </row>
    <row r="544" spans="1:34" x14ac:dyDescent="0.25">
      <c r="A544" t="str">
        <f>_xll.ciqfunctions.udf.CIQ(B544,"IQ_COMPANY_NAME",A$1)</f>
        <v>Subaru Corporation</v>
      </c>
      <c r="B544" s="3" t="s">
        <v>0</v>
      </c>
      <c r="C544" s="1" t="str">
        <f>_xll.ciqfunctions.udf.CIQ($B544, "IQ_INDUSTRY",$D544,,,, "USD")</f>
        <v>Automobiles</v>
      </c>
      <c r="D544" s="2" t="str">
        <f t="shared" si="7"/>
        <v>CQ22022</v>
      </c>
      <c r="E544" s="1">
        <f>_xll.ciqfunctions.udf.CIQ($B544, "IQ_TOTAL_REV", $D544,,,, "USD")</f>
        <v>6138.0600100000001</v>
      </c>
      <c r="F544" s="1">
        <f>_xll.ciqfunctions.udf.CIQ($B544, "IQ_NI",$D544,,,,  "USD")</f>
        <v>200.25020000000001</v>
      </c>
      <c r="G544" s="1">
        <f>_xll.ciqfunctions.udf.CIQ($B544, "IQ_CASH_EQUIV", $D544,,,,  "USD")</f>
        <v>7294.9663</v>
      </c>
      <c r="H544" s="1">
        <f>_xll.ciqfunctions.udf.CIQ($B544, "IQ_CASH_ST_INVEST", $D544,,,,  "USD")</f>
        <v>9196.9384200000004</v>
      </c>
      <c r="I544" s="1">
        <f>_xll.ciqfunctions.udf.CIQ($B544, "IQ_TOTAL_CA", $D544,,,,  "USD")</f>
        <v>16233.20284</v>
      </c>
      <c r="J544" s="1">
        <f>_xll.ciqfunctions.udf.CIQ($B544, "IQ_TOTAL_ASSETS",$D544,,,,  "USD")</f>
        <v>27519.868180000001</v>
      </c>
      <c r="K544" s="1">
        <f>_xll.ciqfunctions.udf.CIQ($B544, "IQ_TOTAL_CL", $D544,,,,  "USD")</f>
        <v>6802.6342800000002</v>
      </c>
      <c r="L544" s="1">
        <f>_xll.ciqfunctions.udf.CIQ($B544, "IQ_TOTAL_LIAB", $D544,,,,  "USD")</f>
        <v>12915.975769999999</v>
      </c>
      <c r="M544" s="1">
        <f>_xll.ciqfunctions.udf.CIQ($B544, "IQ_PREF_EQUITY",$D544,,,,  "USD")</f>
        <v>0</v>
      </c>
      <c r="N544" s="1">
        <f>_xll.ciqfunctions.udf.CIQ($B544, "IQ_TOTAL_COMMON_EQUITY",$D544,,,,  "USD")</f>
        <v>14524.534110000001</v>
      </c>
      <c r="O544" s="1">
        <f>_xll.ciqfunctions.udf.CIQ($B544, "IQ_APIC", $D544,,,,  "USD")</f>
        <v>1178.7327600000001</v>
      </c>
      <c r="P544" s="1">
        <f>_xll.ciqfunctions.udf.CIQ($B544, "IQ_TOTAL_ASSETS", $D544,,,,  "USD")</f>
        <v>27519.868180000001</v>
      </c>
      <c r="Q544" s="1">
        <f>_xll.ciqfunctions.udf.CIQ($B544, "IQ_RE", $D544,,,,  "USD")</f>
        <v>10831.444219999999</v>
      </c>
      <c r="R544" s="1">
        <f>_xll.ciqfunctions.udf.CIQ($B544, "IQ_TOTAL_EQUITY", $D544,,,,  "USD")</f>
        <v>14603.89241</v>
      </c>
      <c r="S544" s="1">
        <f>_xll.ciqfunctions.udf.CIQ($B544, "IQ_TOTAL_OUTSTANDING_FILING_DATE", $D544,,,,  "USD")</f>
        <v>766.92715999999996</v>
      </c>
      <c r="T544" s="1">
        <f>_xll.ciqfunctions.udf.CIQ($B544, "IQ_TOTAL_DEBT", $D544,,,,  "USD")</f>
        <v>2438.7444999999998</v>
      </c>
      <c r="U544" s="1">
        <f>_xll.ciqfunctions.udf.CIQ($B544, "IQ_PREF_DIV_OTHER",$D544,,,,  "USD")</f>
        <v>0</v>
      </c>
      <c r="V544" s="1">
        <f>_xll.ciqfunctions.udf.CIQ($B544, "IQ_COGS",$D544,,,,  "USD")</f>
        <v>5107.0790999999999</v>
      </c>
      <c r="W544" s="1">
        <f>_xll.ciqfunctions.udf.CIQ($B544, "IQ_AP",$D544,,,,  "USD")</f>
        <v>1963.45568</v>
      </c>
      <c r="X544" s="1">
        <f>_xll.ciqfunctions.udf.CIQ($B544, "IQ_AR", $D544,,,,  "USD")</f>
        <v>2336.4632499999998</v>
      </c>
      <c r="Y544" s="1">
        <f>_xll.ciqfunctions.udf.CIQ($B544, "IQ_INVENTORY", $D544,,,,  "USD")</f>
        <v>3865.5897</v>
      </c>
      <c r="Z544">
        <f>_xll.ciqfunctions.udf.CIQ($B544, "IQ_SGA", $D544,,,,  "USD")</f>
        <v>576.99608000000001</v>
      </c>
      <c r="AA544">
        <f>_xll.ciqfunctions.udf.CIQ($B544, "IQ_TOTAL_REV_1YR_ANN_GROWTH", $D544,,,,  "USD")</f>
        <v>31.319099999999999</v>
      </c>
      <c r="AB544">
        <f>_xll.ciqfunctions.udf.CIQ($B544, "IQ_DA", $D544,,,,  "USD")</f>
        <v>0</v>
      </c>
      <c r="AC544">
        <f>_xll.ciqfunctions.udf.CIQ($B544, "IQ_NET_INTEREST_EXP",$D544,,,,  "USD")</f>
        <v>10.501139999999999</v>
      </c>
      <c r="AD544">
        <f>_xll.ciqfunctions.udf.CIQ($B544, "IQ_NET_WORKING_CAP",$D544,,,,  "USD")</f>
        <v>611.55344000000002</v>
      </c>
      <c r="AE544">
        <f>_xll.ciqfunctions.udf.CIQ($B544, "IQ_CAPEX",$D544,,,,  "USD")</f>
        <v>-273.78760999999997</v>
      </c>
      <c r="AF544" s="1" t="str">
        <f>_xll.ciqfunctions.udf.CIQ($B544, "IQ_CEO_NAME", $D544,,,,  "USD")</f>
        <v>Osaki, Atsushi</v>
      </c>
      <c r="AG544">
        <f>_xll.ciqfunctions.udf.CIQ($B544, "IQ_INC_TAX",$D544,,,,  "USD")</f>
        <v>81.867689999999996</v>
      </c>
      <c r="AH544">
        <f>_xll.ciqfunctions.udf.CIQ($B544, "IQ_EFFECT_TAX_RATE",$D544,,,,  "USD")</f>
        <v>28.966000000000001</v>
      </c>
    </row>
    <row r="545" spans="1:34" x14ac:dyDescent="0.25">
      <c r="A545" t="str">
        <f>_xll.ciqfunctions.udf.CIQ(B545,"IQ_COMPANY_NAME",A$1)</f>
        <v>Subaru Corporation</v>
      </c>
      <c r="B545" s="3" t="s">
        <v>0</v>
      </c>
      <c r="C545" s="1" t="str">
        <f>_xll.ciqfunctions.udf.CIQ($B545, "IQ_INDUSTRY",$D545,,,, "USD")</f>
        <v>Automobiles</v>
      </c>
      <c r="D545" s="2" t="str">
        <f t="shared" si="7"/>
        <v>CQ12022</v>
      </c>
      <c r="E545" s="1">
        <f>_xll.ciqfunctions.udf.CIQ($B545, "IQ_TOTAL_REV", $D545,,,, "USD")</f>
        <v>6069.1898700000002</v>
      </c>
      <c r="F545" s="1">
        <f>_xll.ciqfunctions.udf.CIQ($B545, "IQ_NI",$D545,,,,  "USD")</f>
        <v>58.789140000000003</v>
      </c>
      <c r="G545" s="1">
        <f>_xll.ciqfunctions.udf.CIQ($B545, "IQ_CASH_EQUIV", $D545,,,,  "USD")</f>
        <v>7272.0490399999999</v>
      </c>
      <c r="H545" s="1">
        <f>_xll.ciqfunctions.udf.CIQ($B545, "IQ_CASH_ST_INVEST", $D545,,,,  "USD")</f>
        <v>9274.8159899999991</v>
      </c>
      <c r="I545" s="1">
        <f>_xll.ciqfunctions.udf.CIQ($B545, "IQ_TOTAL_CA", $D545,,,,  "USD")</f>
        <v>16817.719980000002</v>
      </c>
      <c r="J545" s="1">
        <f>_xll.ciqfunctions.udf.CIQ($B545, "IQ_TOTAL_ASSETS",$D545,,,,  "USD")</f>
        <v>29182.543720000001</v>
      </c>
      <c r="K545" s="1">
        <f>_xll.ciqfunctions.udf.CIQ($B545, "IQ_TOTAL_CL", $D545,,,,  "USD")</f>
        <v>7018.2568600000004</v>
      </c>
      <c r="L545" s="1">
        <f>_xll.ciqfunctions.udf.CIQ($B545, "IQ_TOTAL_LIAB", $D545,,,,  "USD")</f>
        <v>13527.79293</v>
      </c>
      <c r="M545" s="1">
        <f>_xll.ciqfunctions.udf.CIQ($B545, "IQ_PREF_EQUITY",$D545,,,,  "USD")</f>
        <v>0</v>
      </c>
      <c r="N545" s="1">
        <f>_xll.ciqfunctions.udf.CIQ($B545, "IQ_TOTAL_COMMON_EQUITY",$D545,,,,  "USD")</f>
        <v>15570.5075</v>
      </c>
      <c r="O545" s="1">
        <f>_xll.ciqfunctions.udf.CIQ($B545, "IQ_APIC", $D545,,,,  "USD")</f>
        <v>1319.0539799999999</v>
      </c>
      <c r="P545" s="1">
        <f>_xll.ciqfunctions.udf.CIQ($B545, "IQ_TOTAL_ASSETS", $D545,,,,  "USD")</f>
        <v>29182.543720000001</v>
      </c>
      <c r="Q545" s="1">
        <f>_xll.ciqfunctions.udf.CIQ($B545, "IQ_RE", $D545,,,,  "USD")</f>
        <v>12075.053159999999</v>
      </c>
      <c r="R545" s="1">
        <f>_xll.ciqfunctions.udf.CIQ($B545, "IQ_TOTAL_EQUITY", $D545,,,,  "USD")</f>
        <v>15654.75079</v>
      </c>
      <c r="S545" s="1">
        <f>_xll.ciqfunctions.udf.CIQ($B545, "IQ_TOTAL_OUTSTANDING_FILING_DATE", $D545,,,,  "USD")</f>
        <v>766.92777000000001</v>
      </c>
      <c r="T545" s="1">
        <f>_xll.ciqfunctions.udf.CIQ($B545, "IQ_TOTAL_DEBT", $D545,,,,  "USD")</f>
        <v>3632.9858300000001</v>
      </c>
      <c r="U545" s="1">
        <f>_xll.ciqfunctions.udf.CIQ($B545, "IQ_PREF_DIV_OTHER",$D545,,,,  "USD")</f>
        <v>0</v>
      </c>
      <c r="V545" s="1">
        <f>_xll.ciqfunctions.udf.CIQ($B545, "IQ_COGS",$D545,,,,  "USD")</f>
        <v>5054.4081800000004</v>
      </c>
      <c r="W545" s="1">
        <f>_xll.ciqfunctions.udf.CIQ($B545, "IQ_AP",$D545,,,,  "USD")</f>
        <v>2252.6310699999999</v>
      </c>
      <c r="X545" s="1">
        <f>_xll.ciqfunctions.udf.CIQ($B545, "IQ_AR", $D545,,,,  "USD")</f>
        <v>2778.35698</v>
      </c>
      <c r="Y545" s="1">
        <f>_xll.ciqfunctions.udf.CIQ($B545, "IQ_INVENTORY", $D545,,,,  "USD")</f>
        <v>3978.3998099999999</v>
      </c>
      <c r="Z545">
        <f>_xll.ciqfunctions.udf.CIQ($B545, "IQ_SGA", $D545,,,,  "USD")</f>
        <v>439.25094999999999</v>
      </c>
      <c r="AA545">
        <f>_xll.ciqfunctions.udf.CIQ($B545, "IQ_TOTAL_REV_1YR_ANN_GROWTH", $D545,,,,  "USD")</f>
        <v>-2.4325999999999999</v>
      </c>
      <c r="AB545">
        <f>_xll.ciqfunctions.udf.CIQ($B545, "IQ_DA", $D545,,,,  "USD")</f>
        <v>250.63820999999999</v>
      </c>
      <c r="AC545">
        <f>_xll.ciqfunctions.udf.CIQ($B545, "IQ_NET_INTEREST_EXP",$D545,,,,  "USD")</f>
        <v>-72.146190000000004</v>
      </c>
      <c r="AD545">
        <f>_xll.ciqfunctions.udf.CIQ($B545, "IQ_NET_WORKING_CAP",$D545,,,,  "USD")</f>
        <v>1224.6734899999999</v>
      </c>
      <c r="AE545">
        <f>_xll.ciqfunctions.udf.CIQ($B545, "IQ_CAPEX",$D545,,,,  "USD")</f>
        <v>-177.87440000000001</v>
      </c>
      <c r="AF545" s="1" t="str">
        <f>_xll.ciqfunctions.udf.CIQ($B545, "IQ_CEO_NAME", $D545,,,,  "USD")</f>
        <v>Osaki, Atsushi</v>
      </c>
      <c r="AG545">
        <f>_xll.ciqfunctions.udf.CIQ($B545, "IQ_INC_TAX",$D545,,,,  "USD")</f>
        <v>67.493449999999996</v>
      </c>
      <c r="AH545">
        <f>_xll.ciqfunctions.udf.CIQ($B545, "IQ_EFFECT_TAX_RATE",$D545,,,,  "USD")</f>
        <v>52.130699999999997</v>
      </c>
    </row>
    <row r="546" spans="1:34" x14ac:dyDescent="0.25">
      <c r="A546" t="str">
        <f>_xll.ciqfunctions.udf.CIQ(B546,"IQ_COMPANY_NAME",A$1)</f>
        <v>Subaru Corporation</v>
      </c>
      <c r="B546" s="3" t="s">
        <v>0</v>
      </c>
      <c r="C546" s="1" t="str">
        <f>_xll.ciqfunctions.udf.CIQ($B546, "IQ_INDUSTRY",$D546,,,, "USD")</f>
        <v>Automobiles</v>
      </c>
      <c r="D546" s="2" t="str">
        <f t="shared" si="7"/>
        <v>CQ42021</v>
      </c>
      <c r="E546" s="1">
        <f>_xll.ciqfunctions.udf.CIQ($B546, "IQ_TOTAL_REV", $D546,,,, "USD")</f>
        <v>5783.1385600000003</v>
      </c>
      <c r="F546" s="1">
        <f>_xll.ciqfunctions.udf.CIQ($B546, "IQ_NI",$D546,,,,  "USD")</f>
        <v>157.02896000000001</v>
      </c>
      <c r="G546" s="1">
        <f>_xll.ciqfunctions.udf.CIQ($B546, "IQ_CASH_EQUIV", $D546,,,,  "USD")</f>
        <v>7074.7538599999998</v>
      </c>
      <c r="H546" s="1">
        <f>_xll.ciqfunctions.udf.CIQ($B546, "IQ_CASH_ST_INVEST", $D546,,,,  "USD")</f>
        <v>9085.6625299999996</v>
      </c>
      <c r="I546" s="1">
        <f>_xll.ciqfunctions.udf.CIQ($B546, "IQ_TOTAL_CA", $D546,,,,  "USD")</f>
        <v>16885.23357</v>
      </c>
      <c r="J546" s="1">
        <f>_xll.ciqfunctions.udf.CIQ($B546, "IQ_TOTAL_ASSETS",$D546,,,,  "USD")</f>
        <v>29475.638279999999</v>
      </c>
      <c r="K546" s="1">
        <f>_xll.ciqfunctions.udf.CIQ($B546, "IQ_TOTAL_CL", $D546,,,,  "USD")</f>
        <v>6534.1417199999996</v>
      </c>
      <c r="L546" s="1">
        <f>_xll.ciqfunctions.udf.CIQ($B546, "IQ_TOTAL_LIAB", $D546,,,,  "USD")</f>
        <v>13449.782160000001</v>
      </c>
      <c r="M546" s="1">
        <f>_xll.ciqfunctions.udf.CIQ($B546, "IQ_PREF_EQUITY",$D546,,,,  "USD")</f>
        <v>0</v>
      </c>
      <c r="N546" s="1">
        <f>_xll.ciqfunctions.udf.CIQ($B546, "IQ_TOTAL_COMMON_EQUITY",$D546,,,,  "USD")</f>
        <v>15944.79687</v>
      </c>
      <c r="O546" s="1">
        <f>_xll.ciqfunctions.udf.CIQ($B546, "IQ_APIC", $D546,,,,  "USD")</f>
        <v>1391.1827699999999</v>
      </c>
      <c r="P546" s="1">
        <f>_xll.ciqfunctions.udf.CIQ($B546, "IQ_TOTAL_ASSETS", $D546,,,,  "USD")</f>
        <v>29475.638279999999</v>
      </c>
      <c r="Q546" s="1">
        <f>_xll.ciqfunctions.udf.CIQ($B546, "IQ_RE", $D546,,,,  "USD")</f>
        <v>12638.512199999999</v>
      </c>
      <c r="R546" s="1">
        <f>_xll.ciqfunctions.udf.CIQ($B546, "IQ_TOTAL_EQUITY", $D546,,,,  "USD")</f>
        <v>16025.85612</v>
      </c>
      <c r="S546" s="1">
        <f>_xll.ciqfunctions.udf.CIQ($B546, "IQ_TOTAL_OUTSTANDING_FILING_DATE", $D546,,,,  "USD")</f>
        <v>766.92943000000002</v>
      </c>
      <c r="T546" s="1">
        <f>_xll.ciqfunctions.udf.CIQ($B546, "IQ_TOTAL_DEBT", $D546,,,,  "USD")</f>
        <v>2995.3273800000002</v>
      </c>
      <c r="U546" s="1">
        <f>_xll.ciqfunctions.udf.CIQ($B546, "IQ_PREF_DIV_OTHER",$D546,,,,  "USD")</f>
        <v>0</v>
      </c>
      <c r="V546" s="1">
        <f>_xll.ciqfunctions.udf.CIQ($B546, "IQ_COGS",$D546,,,,  "USD")</f>
        <v>4707.7160100000001</v>
      </c>
      <c r="W546" s="1">
        <f>_xll.ciqfunctions.udf.CIQ($B546, "IQ_AP",$D546,,,,  "USD")</f>
        <v>2155.1269200000002</v>
      </c>
      <c r="X546" s="1">
        <f>_xll.ciqfunctions.udf.CIQ($B546, "IQ_AR", $D546,,,,  "USD")</f>
        <v>2870.56405</v>
      </c>
      <c r="Y546" s="1">
        <f>_xll.ciqfunctions.udf.CIQ($B546, "IQ_INVENTORY", $D546,,,,  "USD")</f>
        <v>4070.2722399999998</v>
      </c>
      <c r="Z546">
        <f>_xll.ciqfunctions.udf.CIQ($B546, "IQ_SGA", $D546,,,,  "USD")</f>
        <v>645.72080000000005</v>
      </c>
      <c r="AA546">
        <f>_xll.ciqfunctions.udf.CIQ($B546, "IQ_TOTAL_REV_1YR_ANN_GROWTH", $D546,,,,  "USD")</f>
        <v>-22.252500000000001</v>
      </c>
      <c r="AB546">
        <f>_xll.ciqfunctions.udf.CIQ($B546, "IQ_DA", $D546,,,,  "USD")</f>
        <v>0</v>
      </c>
      <c r="AC546">
        <f>_xll.ciqfunctions.udf.CIQ($B546, "IQ_NET_INTEREST_EXP",$D546,,,,  "USD")</f>
        <v>63.793010000000002</v>
      </c>
      <c r="AD546">
        <f>_xll.ciqfunctions.udf.CIQ($B546, "IQ_NET_WORKING_CAP",$D546,,,,  "USD")</f>
        <v>1450.25971</v>
      </c>
      <c r="AE546">
        <f>_xll.ciqfunctions.udf.CIQ($B546, "IQ_CAPEX",$D546,,,,  "USD")</f>
        <v>-202.21821</v>
      </c>
      <c r="AF546" s="1" t="str">
        <f>_xll.ciqfunctions.udf.CIQ($B546, "IQ_CEO_NAME", $D546,,,,  "USD")</f>
        <v>Osaki, Atsushi</v>
      </c>
      <c r="AG546">
        <f>_xll.ciqfunctions.udf.CIQ($B546, "IQ_INC_TAX",$D546,,,,  "USD")</f>
        <v>106.66331</v>
      </c>
      <c r="AH546">
        <f>_xll.ciqfunctions.udf.CIQ($B546, "IQ_EFFECT_TAX_RATE",$D546,,,,  "USD")</f>
        <v>40.8277</v>
      </c>
    </row>
    <row r="547" spans="1:34" x14ac:dyDescent="0.25">
      <c r="A547" t="str">
        <f>_xll.ciqfunctions.udf.CIQ(B547,"IQ_COMPANY_NAME",A$1)</f>
        <v>Subaru Corporation</v>
      </c>
      <c r="B547" s="3" t="s">
        <v>0</v>
      </c>
      <c r="C547" s="1" t="str">
        <f>_xll.ciqfunctions.udf.CIQ($B547, "IQ_INDUSTRY",$D547,,,, "USD")</f>
        <v>Automobiles</v>
      </c>
      <c r="D547" s="2" t="str">
        <f t="shared" si="7"/>
        <v>CQ32021</v>
      </c>
      <c r="E547" s="1">
        <f>_xll.ciqfunctions.udf.CIQ($B547, "IQ_TOTAL_REV", $D547,,,, "USD")</f>
        <v>6333.7364500000003</v>
      </c>
      <c r="F547" s="1">
        <f>_xll.ciqfunctions.udf.CIQ($B547, "IQ_NI",$D547,,,,  "USD")</f>
        <v>235.5504</v>
      </c>
      <c r="G547" s="1">
        <f>_xll.ciqfunctions.udf.CIQ($B547, "IQ_CASH_EQUIV", $D547,,,,  "USD")</f>
        <v>7605.6853199999996</v>
      </c>
      <c r="H547" s="1">
        <f>_xll.ciqfunctions.udf.CIQ($B547, "IQ_CASH_ST_INVEST", $D547,,,,  "USD")</f>
        <v>9567.7357300000003</v>
      </c>
      <c r="I547" s="1">
        <f>_xll.ciqfunctions.udf.CIQ($B547, "IQ_TOTAL_CA", $D547,,,,  "USD")</f>
        <v>16762.808120000002</v>
      </c>
      <c r="J547" s="1">
        <f>_xll.ciqfunctions.udf.CIQ($B547, "IQ_TOTAL_ASSETS",$D547,,,,  "USD")</f>
        <v>29785.121719999999</v>
      </c>
      <c r="K547" s="1">
        <f>_xll.ciqfunctions.udf.CIQ($B547, "IQ_TOTAL_CL", $D547,,,,  "USD")</f>
        <v>6441.8741099999997</v>
      </c>
      <c r="L547" s="1">
        <f>_xll.ciqfunctions.udf.CIQ($B547, "IQ_TOTAL_LIAB", $D547,,,,  "USD")</f>
        <v>13399.08309</v>
      </c>
      <c r="M547" s="1">
        <f>_xll.ciqfunctions.udf.CIQ($B547, "IQ_PREF_EQUITY",$D547,,,,  "USD")</f>
        <v>0</v>
      </c>
      <c r="N547" s="1">
        <f>_xll.ciqfunctions.udf.CIQ($B547, "IQ_TOTAL_COMMON_EQUITY",$D547,,,,  "USD")</f>
        <v>16302.57307</v>
      </c>
      <c r="O547" s="1">
        <f>_xll.ciqfunctions.udf.CIQ($B547, "IQ_APIC", $D547,,,,  "USD")</f>
        <v>1436.0201199999999</v>
      </c>
      <c r="P547" s="1">
        <f>_xll.ciqfunctions.udf.CIQ($B547, "IQ_TOTAL_ASSETS", $D547,,,,  "USD")</f>
        <v>29785.121719999999</v>
      </c>
      <c r="Q547" s="1">
        <f>_xll.ciqfunctions.udf.CIQ($B547, "IQ_RE", $D547,,,,  "USD")</f>
        <v>13076.4452</v>
      </c>
      <c r="R547" s="1">
        <f>_xll.ciqfunctions.udf.CIQ($B547, "IQ_TOTAL_EQUITY", $D547,,,,  "USD")</f>
        <v>16386.038639999999</v>
      </c>
      <c r="S547" s="1">
        <f>_xll.ciqfunctions.udf.CIQ($B547, "IQ_TOTAL_OUTSTANDING_FILING_DATE", $D547,,,,  "USD")</f>
        <v>766.93047999999999</v>
      </c>
      <c r="T547" s="1">
        <f>_xll.ciqfunctions.udf.CIQ($B547, "IQ_TOTAL_DEBT", $D547,,,,  "USD")</f>
        <v>3003.819</v>
      </c>
      <c r="U547" s="1">
        <f>_xll.ciqfunctions.udf.CIQ($B547, "IQ_PREF_DIV_OTHER",$D547,,,,  "USD")</f>
        <v>0</v>
      </c>
      <c r="V547" s="1">
        <f>_xll.ciqfunctions.udf.CIQ($B547, "IQ_COGS",$D547,,,,  "USD")</f>
        <v>5170.7500300000002</v>
      </c>
      <c r="W547" s="1">
        <f>_xll.ciqfunctions.udf.CIQ($B547, "IQ_AP",$D547,,,,  "USD")</f>
        <v>1629.8467000000001</v>
      </c>
      <c r="X547" s="1">
        <f>_xll.ciqfunctions.udf.CIQ($B547, "IQ_AR", $D547,,,,  "USD")</f>
        <v>2899.0253400000001</v>
      </c>
      <c r="Y547" s="1">
        <f>_xll.ciqfunctions.udf.CIQ($B547, "IQ_INVENTORY", $D547,,,,  "USD")</f>
        <v>3511.2555699999998</v>
      </c>
      <c r="Z547">
        <f>_xll.ciqfunctions.udf.CIQ($B547, "IQ_SGA", $D547,,,,  "USD")</f>
        <v>659.51243999999997</v>
      </c>
      <c r="AA547">
        <f>_xll.ciqfunctions.udf.CIQ($B547, "IQ_TOTAL_REV_1YR_ANN_GROWTH", $D547,,,,  "USD")</f>
        <v>-7.2118000000000002</v>
      </c>
      <c r="AB547">
        <f>_xll.ciqfunctions.udf.CIQ($B547, "IQ_DA", $D547,,,,  "USD")</f>
        <v>0</v>
      </c>
      <c r="AC547">
        <f>_xll.ciqfunctions.udf.CIQ($B547, "IQ_NET_INTEREST_EXP",$D547,,,,  "USD")</f>
        <v>17.903410000000001</v>
      </c>
      <c r="AD547">
        <f>_xll.ciqfunctions.udf.CIQ($B547, "IQ_NET_WORKING_CAP",$D547,,,,  "USD")</f>
        <v>887.72038999999995</v>
      </c>
      <c r="AE547">
        <f>_xll.ciqfunctions.udf.CIQ($B547, "IQ_CAPEX",$D547,,,,  "USD")</f>
        <v>-145.05616000000001</v>
      </c>
      <c r="AF547" s="1" t="str">
        <f>_xll.ciqfunctions.udf.CIQ($B547, "IQ_CEO_NAME", $D547,,,,  "USD")</f>
        <v>Osaki, Atsushi</v>
      </c>
      <c r="AG547">
        <f>_xll.ciqfunctions.udf.CIQ($B547, "IQ_INC_TAX",$D547,,,,  "USD")</f>
        <v>4.1598300000000004</v>
      </c>
      <c r="AH547">
        <f>_xll.ciqfunctions.udf.CIQ($B547, "IQ_EFFECT_TAX_RATE",$D547,,,,  "USD")</f>
        <v>1.724</v>
      </c>
    </row>
    <row r="548" spans="1:34" x14ac:dyDescent="0.25">
      <c r="A548" t="str">
        <f>_xll.ciqfunctions.udf.CIQ(B548,"IQ_COMPANY_NAME",A$1)</f>
        <v>Subaru Corporation</v>
      </c>
      <c r="B548" s="3" t="s">
        <v>0</v>
      </c>
      <c r="C548" s="1" t="str">
        <f>_xll.ciqfunctions.udf.CIQ($B548, "IQ_INDUSTRY",$D548,,,, "USD")</f>
        <v>Automobiles</v>
      </c>
      <c r="D548" s="2" t="str">
        <f t="shared" si="7"/>
        <v>CQ22021</v>
      </c>
      <c r="E548" s="1">
        <f>_xll.ciqfunctions.udf.CIQ($B548, "IQ_TOTAL_REV", $D548,,,, "USD")</f>
        <v>5723.4985699999997</v>
      </c>
      <c r="F548" s="1">
        <f>_xll.ciqfunctions.udf.CIQ($B548, "IQ_NI",$D548,,,,  "USD")</f>
        <v>166.82885999999999</v>
      </c>
      <c r="G548" s="1">
        <f>_xll.ciqfunctions.udf.CIQ($B548, "IQ_CASH_EQUIV", $D548,,,,  "USD")</f>
        <v>7555.5522799999999</v>
      </c>
      <c r="H548" s="1">
        <f>_xll.ciqfunctions.udf.CIQ($B548, "IQ_CASH_ST_INVEST", $D548,,,,  "USD")</f>
        <v>9597.8676599999999</v>
      </c>
      <c r="I548" s="1">
        <f>_xll.ciqfunctions.udf.CIQ($B548, "IQ_TOTAL_CA", $D548,,,,  "USD")</f>
        <v>17474.480339999998</v>
      </c>
      <c r="J548" s="1">
        <f>_xll.ciqfunctions.udf.CIQ($B548, "IQ_TOTAL_ASSETS",$D548,,,,  "USD")</f>
        <v>30562.543959999999</v>
      </c>
      <c r="K548" s="1">
        <f>_xll.ciqfunctions.udf.CIQ($B548, "IQ_TOTAL_CL", $D548,,,,  "USD")</f>
        <v>7374.7744599999996</v>
      </c>
      <c r="L548" s="1">
        <f>_xll.ciqfunctions.udf.CIQ($B548, "IQ_TOTAL_LIAB", $D548,,,,  "USD")</f>
        <v>14411.088369999999</v>
      </c>
      <c r="M548" s="1">
        <f>_xll.ciqfunctions.udf.CIQ($B548, "IQ_PREF_EQUITY",$D548,,,,  "USD")</f>
        <v>0</v>
      </c>
      <c r="N548" s="1">
        <f>_xll.ciqfunctions.udf.CIQ($B548, "IQ_TOTAL_COMMON_EQUITY",$D548,,,,  "USD")</f>
        <v>16069.81632</v>
      </c>
      <c r="O548" s="1">
        <f>_xll.ciqfunctions.udf.CIQ($B548, "IQ_APIC", $D548,,,,  "USD")</f>
        <v>1443.35707</v>
      </c>
      <c r="P548" s="1">
        <f>_xll.ciqfunctions.udf.CIQ($B548, "IQ_TOTAL_ASSETS", $D548,,,,  "USD")</f>
        <v>30562.543959999999</v>
      </c>
      <c r="Q548" s="1">
        <f>_xll.ciqfunctions.udf.CIQ($B548, "IQ_RE", $D548,,,,  "USD")</f>
        <v>12905.231299999999</v>
      </c>
      <c r="R548" s="1">
        <f>_xll.ciqfunctions.udf.CIQ($B548, "IQ_TOTAL_EQUITY", $D548,,,,  "USD")</f>
        <v>16151.45559</v>
      </c>
      <c r="S548" s="1">
        <f>_xll.ciqfunctions.udf.CIQ($B548, "IQ_TOTAL_OUTSTANDING_FILING_DATE", $D548,,,,  "USD")</f>
        <v>766.87027999999998</v>
      </c>
      <c r="T548" s="1">
        <f>_xll.ciqfunctions.udf.CIQ($B548, "IQ_TOTAL_DEBT", $D548,,,,  "USD")</f>
        <v>3027.6004499999999</v>
      </c>
      <c r="U548" s="1">
        <f>_xll.ciqfunctions.udf.CIQ($B548, "IQ_PREF_DIV_OTHER",$D548,,,,  "USD")</f>
        <v>0</v>
      </c>
      <c r="V548" s="1">
        <f>_xll.ciqfunctions.udf.CIQ($B548, "IQ_COGS",$D548,,,,  "USD")</f>
        <v>4577.7463799999996</v>
      </c>
      <c r="W548" s="1">
        <f>_xll.ciqfunctions.udf.CIQ($B548, "IQ_AP",$D548,,,,  "USD")</f>
        <v>2274.7890600000001</v>
      </c>
      <c r="X548" s="1">
        <f>_xll.ciqfunctions.udf.CIQ($B548, "IQ_AR", $D548,,,,  "USD")</f>
        <v>2954.0079700000001</v>
      </c>
      <c r="Y548" s="1">
        <f>_xll.ciqfunctions.udf.CIQ($B548, "IQ_INVENTORY", $D548,,,,  "USD")</f>
        <v>4163.7559799999999</v>
      </c>
      <c r="Z548">
        <f>_xll.ciqfunctions.udf.CIQ($B548, "IQ_SGA", $D548,,,,  "USD")</f>
        <v>643.82387000000006</v>
      </c>
      <c r="AA548">
        <f>_xll.ciqfunctions.udf.CIQ($B548, "IQ_TOTAL_REV_1YR_ANN_GROWTH", $D548,,,,  "USD")</f>
        <v>38.9876</v>
      </c>
      <c r="AB548">
        <f>_xll.ciqfunctions.udf.CIQ($B548, "IQ_DA", $D548,,,,  "USD")</f>
        <v>0</v>
      </c>
      <c r="AC548">
        <f>_xll.ciqfunctions.udf.CIQ($B548, "IQ_NET_INTEREST_EXP",$D548,,,,  "USD")</f>
        <v>42.54974</v>
      </c>
      <c r="AD548">
        <f>_xll.ciqfunctions.udf.CIQ($B548, "IQ_NET_WORKING_CAP",$D548,,,,  "USD")</f>
        <v>637.86761999999999</v>
      </c>
      <c r="AE548">
        <f>_xll.ciqfunctions.udf.CIQ($B548, "IQ_CAPEX",$D548,,,,  "USD")</f>
        <v>-362.13234</v>
      </c>
      <c r="AF548" s="1" t="str">
        <f>_xll.ciqfunctions.udf.CIQ($B548, "IQ_CEO_NAME", $D548,,,,  "USD")</f>
        <v>Osaki, Atsushi</v>
      </c>
      <c r="AG548">
        <f>_xll.ciqfunctions.udf.CIQ($B548, "IQ_INC_TAX",$D548,,,,  "USD")</f>
        <v>139.08412000000001</v>
      </c>
      <c r="AH548">
        <f>_xll.ciqfunctions.udf.CIQ($B548, "IQ_EFFECT_TAX_RATE",$D548,,,,  "USD")</f>
        <v>45.056399999999996</v>
      </c>
    </row>
    <row r="549" spans="1:34" x14ac:dyDescent="0.25">
      <c r="A549" t="str">
        <f>_xll.ciqfunctions.udf.CIQ(B549,"IQ_COMPANY_NAME",A$1)</f>
        <v>Subaru Corporation</v>
      </c>
      <c r="B549" s="3" t="s">
        <v>0</v>
      </c>
      <c r="C549" s="1" t="str">
        <f>_xll.ciqfunctions.udf.CIQ($B549, "IQ_INDUSTRY",$D549,,,, "USD")</f>
        <v>Automobiles</v>
      </c>
      <c r="D549" s="2" t="str">
        <f t="shared" si="7"/>
        <v>CQ12021</v>
      </c>
      <c r="E549" s="1">
        <f>_xll.ciqfunctions.udf.CIQ($B549, "IQ_TOTAL_REV", $D549,,,, "USD")</f>
        <v>6829.9079899999997</v>
      </c>
      <c r="F549" s="1">
        <f>_xll.ciqfunctions.udf.CIQ($B549, "IQ_NI",$D549,,,,  "USD")</f>
        <v>20.841059999999999</v>
      </c>
      <c r="G549" s="1">
        <f>_xll.ciqfunctions.udf.CIQ($B549, "IQ_CASH_EQUIV", $D549,,,,  "USD")</f>
        <v>8203.7450000000008</v>
      </c>
      <c r="H549" s="1">
        <f>_xll.ciqfunctions.udf.CIQ($B549, "IQ_CASH_ST_INVEST", $D549,,,,  "USD")</f>
        <v>10267.76907</v>
      </c>
      <c r="I549" s="1">
        <f>_xll.ciqfunctions.udf.CIQ($B549, "IQ_TOTAL_CA", $D549,,,,  "USD")</f>
        <v>17928.118559999999</v>
      </c>
      <c r="J549" s="1">
        <f>_xll.ciqfunctions.udf.CIQ($B549, "IQ_TOTAL_ASSETS",$D549,,,,  "USD")</f>
        <v>30847.584269999999</v>
      </c>
      <c r="K549" s="1">
        <f>_xll.ciqfunctions.udf.CIQ($B549, "IQ_TOTAL_CL", $D549,,,,  "USD")</f>
        <v>7912.7297099999996</v>
      </c>
      <c r="L549" s="1">
        <f>_xll.ciqfunctions.udf.CIQ($B549, "IQ_TOTAL_LIAB", $D549,,,,  "USD")</f>
        <v>14695.69334</v>
      </c>
      <c r="M549" s="1">
        <f>_xll.ciqfunctions.udf.CIQ($B549, "IQ_PREF_EQUITY",$D549,,,,  "USD")</f>
        <v>0</v>
      </c>
      <c r="N549" s="1">
        <f>_xll.ciqfunctions.udf.CIQ($B549, "IQ_TOTAL_COMMON_EQUITY",$D549,,,,  "USD")</f>
        <v>16073.698549999999</v>
      </c>
      <c r="O549" s="1">
        <f>_xll.ciqfunctions.udf.CIQ($B549, "IQ_APIC", $D549,,,,  "USD")</f>
        <v>1448.2771</v>
      </c>
      <c r="P549" s="1">
        <f>_xll.ciqfunctions.udf.CIQ($B549, "IQ_TOTAL_ASSETS", $D549,,,,  "USD")</f>
        <v>30847.584269999999</v>
      </c>
      <c r="Q549" s="1">
        <f>_xll.ciqfunctions.udf.CIQ($B549, "IQ_RE", $D549,,,,  "USD")</f>
        <v>12977.43188</v>
      </c>
      <c r="R549" s="1">
        <f>_xll.ciqfunctions.udf.CIQ($B549, "IQ_TOTAL_EQUITY", $D549,,,,  "USD")</f>
        <v>16151.890939999999</v>
      </c>
      <c r="S549" s="1">
        <f>_xll.ciqfunctions.udf.CIQ($B549, "IQ_TOTAL_OUTSTANDING_FILING_DATE", $D549,,,,  "USD")</f>
        <v>766.87073999999996</v>
      </c>
      <c r="T549" s="1">
        <f>_xll.ciqfunctions.udf.CIQ($B549, "IQ_TOTAL_DEBT", $D549,,,,  "USD")</f>
        <v>3937.8836799999999</v>
      </c>
      <c r="U549" s="1">
        <f>_xll.ciqfunctions.udf.CIQ($B549, "IQ_PREF_DIV_OTHER",$D549,,,,  "USD")</f>
        <v>0</v>
      </c>
      <c r="V549" s="1">
        <f>_xll.ciqfunctions.udf.CIQ($B549, "IQ_COGS",$D549,,,,  "USD")</f>
        <v>5800.8751899999997</v>
      </c>
      <c r="W549" s="1">
        <f>_xll.ciqfunctions.udf.CIQ($B549, "IQ_AP",$D549,,,,  "USD")</f>
        <v>2421.5770299999999</v>
      </c>
      <c r="X549" s="1">
        <f>_xll.ciqfunctions.udf.CIQ($B549, "IQ_AR", $D549,,,,  "USD")</f>
        <v>3091.41129</v>
      </c>
      <c r="Y549" s="1">
        <f>_xll.ciqfunctions.udf.CIQ($B549, "IQ_INVENTORY", $D549,,,,  "USD")</f>
        <v>3788.9402</v>
      </c>
      <c r="Z549">
        <f>_xll.ciqfunctions.udf.CIQ($B549, "IQ_SGA", $D549,,,,  "USD")</f>
        <v>469.49790999999999</v>
      </c>
      <c r="AA549">
        <f>_xll.ciqfunctions.udf.CIQ($B549, "IQ_TOTAL_REV_1YR_ANN_GROWTH", $D549,,,,  "USD")</f>
        <v>-12.118600000000001</v>
      </c>
      <c r="AB549">
        <f>_xll.ciqfunctions.udf.CIQ($B549, "IQ_DA", $D549,,,,  "USD")</f>
        <v>248.21200999999999</v>
      </c>
      <c r="AC549">
        <f>_xll.ciqfunctions.udf.CIQ($B549, "IQ_NET_INTEREST_EXP",$D549,,,,  "USD")</f>
        <v>-41.239069999999998</v>
      </c>
      <c r="AD549">
        <f>_xll.ciqfunctions.udf.CIQ($B549, "IQ_NET_WORKING_CAP",$D549,,,,  "USD")</f>
        <v>258.51951000000003</v>
      </c>
      <c r="AE549">
        <f>_xll.ciqfunctions.udf.CIQ($B549, "IQ_CAPEX",$D549,,,,  "USD")</f>
        <v>-286.17799000000002</v>
      </c>
      <c r="AF549" s="1" t="str">
        <f>_xll.ciqfunctions.udf.CIQ($B549, "IQ_CEO_NAME", $D549,,,,  "USD")</f>
        <v>Osaki, Atsushi</v>
      </c>
      <c r="AG549">
        <f>_xll.ciqfunctions.udf.CIQ($B549, "IQ_INC_TAX",$D549,,,,  "USD")</f>
        <v>53.146949999999997</v>
      </c>
      <c r="AH549">
        <f>_xll.ciqfunctions.udf.CIQ($B549, "IQ_EFFECT_TAX_RATE",$D549,,,,  "USD")</f>
        <v>71.093299999999999</v>
      </c>
    </row>
    <row r="550" spans="1:34" x14ac:dyDescent="0.25">
      <c r="A550" t="str">
        <f>_xll.ciqfunctions.udf.CIQ(B550,"IQ_COMPANY_NAME",A$1)</f>
        <v>Subaru Corporation</v>
      </c>
      <c r="B550" s="3" t="s">
        <v>0</v>
      </c>
      <c r="C550" s="1" t="str">
        <f>_xll.ciqfunctions.udf.CIQ($B550, "IQ_INDUSTRY",$D550,,,, "USD")</f>
        <v>Automobiles</v>
      </c>
      <c r="D550" s="2" t="str">
        <f t="shared" si="7"/>
        <v>CQ42020</v>
      </c>
      <c r="E550" s="1">
        <f>_xll.ciqfunctions.udf.CIQ($B550, "IQ_TOTAL_REV", $D550,,,, "USD")</f>
        <v>8298.2450499999995</v>
      </c>
      <c r="F550" s="1">
        <f>_xll.ciqfunctions.udf.CIQ($B550, "IQ_NI",$D550,,,,  "USD")</f>
        <v>489.29818999999998</v>
      </c>
      <c r="G550" s="1">
        <f>_xll.ciqfunctions.udf.CIQ($B550, "IQ_CASH_EQUIV", $D550,,,,  "USD")</f>
        <v>7991.1631699999998</v>
      </c>
      <c r="H550" s="1">
        <f>_xll.ciqfunctions.udf.CIQ($B550, "IQ_CASH_ST_INVEST", $D550,,,,  "USD")</f>
        <v>10711.162710000001</v>
      </c>
      <c r="I550" s="1">
        <f>_xll.ciqfunctions.udf.CIQ($B550, "IQ_TOTAL_CA", $D550,,,,  "USD")</f>
        <v>19216.854920000002</v>
      </c>
      <c r="J550" s="1">
        <f>_xll.ciqfunctions.udf.CIQ($B550, "IQ_TOTAL_ASSETS",$D550,,,,  "USD")</f>
        <v>31980.678739999999</v>
      </c>
      <c r="K550" s="1">
        <f>_xll.ciqfunctions.udf.CIQ($B550, "IQ_TOTAL_CL", $D550,,,,  "USD")</f>
        <v>8460.3270699999994</v>
      </c>
      <c r="L550" s="1">
        <f>_xll.ciqfunctions.udf.CIQ($B550, "IQ_TOTAL_LIAB", $D550,,,,  "USD")</f>
        <v>15214.11297</v>
      </c>
      <c r="M550" s="1">
        <f>_xll.ciqfunctions.udf.CIQ($B550, "IQ_PREF_EQUITY",$D550,,,,  "USD")</f>
        <v>0</v>
      </c>
      <c r="N550" s="1">
        <f>_xll.ciqfunctions.udf.CIQ($B550, "IQ_TOTAL_COMMON_EQUITY",$D550,,,,  "USD")</f>
        <v>16687.201000000001</v>
      </c>
      <c r="O550" s="1">
        <f>_xll.ciqfunctions.udf.CIQ($B550, "IQ_APIC", $D550,,,,  "USD")</f>
        <v>1552.0070900000001</v>
      </c>
      <c r="P550" s="1">
        <f>_xll.ciqfunctions.udf.CIQ($B550, "IQ_TOTAL_ASSETS", $D550,,,,  "USD")</f>
        <v>31980.678739999999</v>
      </c>
      <c r="Q550" s="1">
        <f>_xll.ciqfunctions.udf.CIQ($B550, "IQ_RE", $D550,,,,  "USD")</f>
        <v>13841.15381</v>
      </c>
      <c r="R550" s="1">
        <f>_xll.ciqfunctions.udf.CIQ($B550, "IQ_TOTAL_EQUITY", $D550,,,,  "USD")</f>
        <v>16766.565770000001</v>
      </c>
      <c r="S550" s="1">
        <f>_xll.ciqfunctions.udf.CIQ($B550, "IQ_TOTAL_OUTSTANDING_FILING_DATE", $D550,,,,  "USD")</f>
        <v>766.875</v>
      </c>
      <c r="T550" s="1">
        <f>_xll.ciqfunctions.udf.CIQ($B550, "IQ_TOTAL_DEBT", $D550,,,,  "USD")</f>
        <v>3239.0243999999998</v>
      </c>
      <c r="U550" s="1">
        <f>_xll.ciqfunctions.udf.CIQ($B550, "IQ_PREF_DIV_OTHER",$D550,,,,  "USD")</f>
        <v>0</v>
      </c>
      <c r="V550" s="1">
        <f>_xll.ciqfunctions.udf.CIQ($B550, "IQ_COGS",$D550,,,,  "USD")</f>
        <v>6705.7659000000003</v>
      </c>
      <c r="W550" s="1">
        <f>_xll.ciqfunctions.udf.CIQ($B550, "IQ_AP",$D550,,,,  "USD")</f>
        <v>2852.5777499999999</v>
      </c>
      <c r="X550" s="1">
        <f>_xll.ciqfunctions.udf.CIQ($B550, "IQ_AR", $D550,,,,  "USD")</f>
        <v>3316.0637400000001</v>
      </c>
      <c r="Y550" s="1">
        <f>_xll.ciqfunctions.udf.CIQ($B550, "IQ_INVENTORY", $D550,,,,  "USD")</f>
        <v>4309.8722799999996</v>
      </c>
      <c r="Z550">
        <f>_xll.ciqfunctions.udf.CIQ($B550, "IQ_SGA", $D550,,,,  "USD")</f>
        <v>711.05640000000005</v>
      </c>
      <c r="AA550">
        <f>_xll.ciqfunctions.udf.CIQ($B550, "IQ_TOTAL_REV_1YR_ANN_GROWTH", $D550,,,,  "USD")</f>
        <v>-2.5548999999999999</v>
      </c>
      <c r="AB550">
        <f>_xll.ciqfunctions.udf.CIQ($B550, "IQ_DA", $D550,,,,  "USD")</f>
        <v>0</v>
      </c>
      <c r="AC550">
        <f>_xll.ciqfunctions.udf.CIQ($B550, "IQ_NET_INTEREST_EXP",$D550,,,,  "USD")</f>
        <v>18.826239999999999</v>
      </c>
      <c r="AD550">
        <f>_xll.ciqfunctions.udf.CIQ($B550, "IQ_NET_WORKING_CAP",$D550,,,,  "USD")</f>
        <v>206.41041000000001</v>
      </c>
      <c r="AE550">
        <f>_xll.ciqfunctions.udf.CIQ($B550, "IQ_CAPEX",$D550,,,,  "USD")</f>
        <v>-254.04284000000001</v>
      </c>
      <c r="AF550" s="1" t="str">
        <f>_xll.ciqfunctions.udf.CIQ($B550, "IQ_CEO_NAME", $D550,,,,  "USD")</f>
        <v>Osaki, Atsushi</v>
      </c>
      <c r="AG550">
        <f>_xll.ciqfunctions.udf.CIQ($B550, "IQ_INC_TAX",$D550,,,,  "USD")</f>
        <v>184.52235999999999</v>
      </c>
      <c r="AH550">
        <f>_xll.ciqfunctions.udf.CIQ($B550, "IQ_EFFECT_TAX_RATE",$D550,,,,  "USD")</f>
        <v>27.3675</v>
      </c>
    </row>
    <row r="551" spans="1:34" x14ac:dyDescent="0.25">
      <c r="A551" t="str">
        <f>_xll.ciqfunctions.udf.CIQ(B551,"IQ_COMPANY_NAME",A$1)</f>
        <v>Subaru Corporation</v>
      </c>
      <c r="B551" s="3" t="s">
        <v>0</v>
      </c>
      <c r="C551" s="1" t="str">
        <f>_xll.ciqfunctions.udf.CIQ($B551, "IQ_INDUSTRY",$D551,,,, "USD")</f>
        <v>Automobiles</v>
      </c>
      <c r="D551" s="2" t="str">
        <f t="shared" si="7"/>
        <v>CQ32020</v>
      </c>
      <c r="E551" s="1">
        <f>_xll.ciqfunctions.udf.CIQ($B551, "IQ_TOTAL_REV", $D551,,,, "USD")</f>
        <v>7218.9204200000004</v>
      </c>
      <c r="F551" s="1">
        <f>_xll.ciqfunctions.udf.CIQ($B551, "IQ_NI",$D551,,,,  "USD")</f>
        <v>297.76621999999998</v>
      </c>
      <c r="G551" s="1">
        <f>_xll.ciqfunctions.udf.CIQ($B551, "IQ_CASH_EQUIV", $D551,,,,  "USD")</f>
        <v>8420.4809800000003</v>
      </c>
      <c r="H551" s="1">
        <f>_xll.ciqfunctions.udf.CIQ($B551, "IQ_CASH_ST_INVEST", $D551,,,,  "USD")</f>
        <v>10396.49351</v>
      </c>
      <c r="I551" s="1">
        <f>_xll.ciqfunctions.udf.CIQ($B551, "IQ_TOTAL_CA", $D551,,,,  "USD")</f>
        <v>18822.407210000001</v>
      </c>
      <c r="J551" s="1">
        <f>_xll.ciqfunctions.udf.CIQ($B551, "IQ_TOTAL_ASSETS",$D551,,,,  "USD")</f>
        <v>31173.703819999999</v>
      </c>
      <c r="K551" s="1">
        <f>_xll.ciqfunctions.udf.CIQ($B551, "IQ_TOTAL_CL", $D551,,,,  "USD")</f>
        <v>8464.02808</v>
      </c>
      <c r="L551" s="1">
        <f>_xll.ciqfunctions.udf.CIQ($B551, "IQ_TOTAL_LIAB", $D551,,,,  "USD")</f>
        <v>14949.673339999999</v>
      </c>
      <c r="M551" s="1">
        <f>_xll.ciqfunctions.udf.CIQ($B551, "IQ_PREF_EQUITY",$D551,,,,  "USD")</f>
        <v>0</v>
      </c>
      <c r="N551" s="1">
        <f>_xll.ciqfunctions.udf.CIQ($B551, "IQ_TOTAL_COMMON_EQUITY",$D551,,,,  "USD")</f>
        <v>16147.99134</v>
      </c>
      <c r="O551" s="1">
        <f>_xll.ciqfunctions.udf.CIQ($B551, "IQ_APIC", $D551,,,,  "USD")</f>
        <v>1518.6778899999999</v>
      </c>
      <c r="P551" s="1">
        <f>_xll.ciqfunctions.udf.CIQ($B551, "IQ_TOTAL_ASSETS", $D551,,,,  "USD")</f>
        <v>31173.703819999999</v>
      </c>
      <c r="Q551" s="1">
        <f>_xll.ciqfunctions.udf.CIQ($B551, "IQ_RE", $D551,,,,  "USD")</f>
        <v>13268.838680000001</v>
      </c>
      <c r="R551" s="1">
        <f>_xll.ciqfunctions.udf.CIQ($B551, "IQ_TOTAL_EQUITY", $D551,,,,  "USD")</f>
        <v>16224.03047</v>
      </c>
      <c r="S551" s="1">
        <f>_xll.ciqfunctions.udf.CIQ($B551, "IQ_TOTAL_OUTSTANDING_FILING_DATE", $D551,,,,  "USD")</f>
        <v>766.87588000000005</v>
      </c>
      <c r="T551" s="1">
        <f>_xll.ciqfunctions.udf.CIQ($B551, "IQ_TOTAL_DEBT", $D551,,,,  "USD")</f>
        <v>3178.9004500000001</v>
      </c>
      <c r="U551" s="1">
        <f>_xll.ciqfunctions.udf.CIQ($B551, "IQ_PREF_DIV_OTHER",$D551,,,,  "USD")</f>
        <v>0</v>
      </c>
      <c r="V551" s="1">
        <f>_xll.ciqfunctions.udf.CIQ($B551, "IQ_COGS",$D551,,,,  "USD")</f>
        <v>5930.27513</v>
      </c>
      <c r="W551" s="1">
        <f>_xll.ciqfunctions.udf.CIQ($B551, "IQ_AP",$D551,,,,  "USD")</f>
        <v>2962.90949</v>
      </c>
      <c r="X551" s="1">
        <f>_xll.ciqfunctions.udf.CIQ($B551, "IQ_AR", $D551,,,,  "USD")</f>
        <v>3298.44877</v>
      </c>
      <c r="Y551" s="1">
        <f>_xll.ciqfunctions.udf.CIQ($B551, "IQ_INVENTORY", $D551,,,,  "USD")</f>
        <v>4345.16255</v>
      </c>
      <c r="Z551">
        <f>_xll.ciqfunctions.udf.CIQ($B551, "IQ_SGA", $D551,,,,  "USD")</f>
        <v>632.04449999999997</v>
      </c>
      <c r="AA551">
        <f>_xll.ciqfunctions.udf.CIQ($B551, "IQ_TOTAL_REV_1YR_ANN_GROWTH", $D551,,,,  "USD")</f>
        <v>-1.4057999999999999</v>
      </c>
      <c r="AB551">
        <f>_xll.ciqfunctions.udf.CIQ($B551, "IQ_DA", $D551,,,,  "USD")</f>
        <v>0</v>
      </c>
      <c r="AC551">
        <f>_xll.ciqfunctions.udf.CIQ($B551, "IQ_NET_INTEREST_EXP",$D551,,,,  "USD")</f>
        <v>5.2431000000000001</v>
      </c>
      <c r="AD551">
        <f>_xll.ciqfunctions.udf.CIQ($B551, "IQ_NET_WORKING_CAP",$D551,,,,  "USD")</f>
        <v>178.98589000000001</v>
      </c>
      <c r="AE551">
        <f>_xll.ciqfunctions.udf.CIQ($B551, "IQ_CAPEX",$D551,,,,  "USD")</f>
        <v>-250.95759000000001</v>
      </c>
      <c r="AF551" s="1" t="str">
        <f>_xll.ciqfunctions.udf.CIQ($B551, "IQ_CEO_NAME", $D551,,,,  "USD")</f>
        <v>Osaki, Atsushi</v>
      </c>
      <c r="AG551">
        <f>_xll.ciqfunctions.udf.CIQ($B551, "IQ_INC_TAX",$D551,,,,  "USD")</f>
        <v>141.20335</v>
      </c>
      <c r="AH551">
        <f>_xll.ciqfunctions.udf.CIQ($B551, "IQ_EFFECT_TAX_RATE",$D551,,,,  "USD")</f>
        <v>31.7988</v>
      </c>
    </row>
    <row r="552" spans="1:34" x14ac:dyDescent="0.25">
      <c r="A552" t="str">
        <f>_xll.ciqfunctions.udf.CIQ(B552,"IQ_COMPANY_NAME",A$1)</f>
        <v>Subaru Corporation</v>
      </c>
      <c r="B552" s="3" t="s">
        <v>0</v>
      </c>
      <c r="C552" s="1" t="str">
        <f>_xll.ciqfunctions.udf.CIQ($B552, "IQ_INDUSTRY",$D552,,,, "USD")</f>
        <v>Automobiles</v>
      </c>
      <c r="D552" s="2" t="str">
        <f t="shared" si="7"/>
        <v>CQ22020</v>
      </c>
      <c r="E552" s="1">
        <f>_xll.ciqfunctions.udf.CIQ($B552, "IQ_TOTAL_REV", $D552,,,, "USD")</f>
        <v>4239.19571</v>
      </c>
      <c r="F552" s="1">
        <f>_xll.ciqfunctions.udf.CIQ($B552, "IQ_NI",$D552,,,,  "USD")</f>
        <v>-71.426590000000004</v>
      </c>
      <c r="G552" s="1">
        <f>_xll.ciqfunctions.udf.CIQ($B552, "IQ_CASH_EQUIV", $D552,,,,  "USD")</f>
        <v>8542.9629000000004</v>
      </c>
      <c r="H552" s="1">
        <f>_xll.ciqfunctions.udf.CIQ($B552, "IQ_CASH_ST_INVEST", $D552,,,,  "USD")</f>
        <v>10470.70153</v>
      </c>
      <c r="I552" s="1">
        <f>_xll.ciqfunctions.udf.CIQ($B552, "IQ_TOTAL_CA", $D552,,,,  "USD")</f>
        <v>18210.85743</v>
      </c>
      <c r="J552" s="1">
        <f>_xll.ciqfunctions.udf.CIQ($B552, "IQ_TOTAL_ASSETS",$D552,,,,  "USD")</f>
        <v>30162.03729</v>
      </c>
      <c r="K552" s="1">
        <f>_xll.ciqfunctions.udf.CIQ($B552, "IQ_TOTAL_CL", $D552,,,,  "USD")</f>
        <v>8647.6074900000003</v>
      </c>
      <c r="L552" s="1">
        <f>_xll.ciqfunctions.udf.CIQ($B552, "IQ_TOTAL_LIAB", $D552,,,,  "USD")</f>
        <v>14502.2685</v>
      </c>
      <c r="M552" s="1">
        <f>_xll.ciqfunctions.udf.CIQ($B552, "IQ_PREF_EQUITY",$D552,,,,  "USD")</f>
        <v>0</v>
      </c>
      <c r="N552" s="1">
        <f>_xll.ciqfunctions.udf.CIQ($B552, "IQ_TOTAL_COMMON_EQUITY",$D552,,,,  "USD")</f>
        <v>15591.44973</v>
      </c>
      <c r="O552" s="1">
        <f>_xll.ciqfunctions.udf.CIQ($B552, "IQ_APIC", $D552,,,,  "USD")</f>
        <v>1485.83996</v>
      </c>
      <c r="P552" s="1">
        <f>_xll.ciqfunctions.udf.CIQ($B552, "IQ_TOTAL_ASSETS", $D552,,,,  "USD")</f>
        <v>30162.03729</v>
      </c>
      <c r="Q552" s="1">
        <f>_xll.ciqfunctions.udf.CIQ($B552, "IQ_RE", $D552,,,,  "USD")</f>
        <v>12690.342979999999</v>
      </c>
      <c r="R552" s="1">
        <f>_xll.ciqfunctions.udf.CIQ($B552, "IQ_TOTAL_EQUITY", $D552,,,,  "USD")</f>
        <v>15659.76879</v>
      </c>
      <c r="S552" s="1">
        <f>_xll.ciqfunctions.udf.CIQ($B552, "IQ_TOTAL_OUTSTANDING_FILING_DATE", $D552,,,,  "USD")</f>
        <v>766.81515999999999</v>
      </c>
      <c r="T552" s="1">
        <f>_xll.ciqfunctions.udf.CIQ($B552, "IQ_TOTAL_DEBT", $D552,,,,  "USD")</f>
        <v>4158.9660299999996</v>
      </c>
      <c r="U552" s="1">
        <f>_xll.ciqfunctions.udf.CIQ($B552, "IQ_PREF_DIV_OTHER",$D552,,,,  "USD")</f>
        <v>0</v>
      </c>
      <c r="V552" s="1">
        <f>_xll.ciqfunctions.udf.CIQ($B552, "IQ_COGS",$D552,,,,  "USD")</f>
        <v>3510.87644</v>
      </c>
      <c r="W552" s="1">
        <f>_xll.ciqfunctions.udf.CIQ($B552, "IQ_AP",$D552,,,,  "USD")</f>
        <v>1692.42049</v>
      </c>
      <c r="X552" s="1">
        <f>_xll.ciqfunctions.udf.CIQ($B552, "IQ_AR", $D552,,,,  "USD")</f>
        <v>3142.9924099999998</v>
      </c>
      <c r="Y552" s="1">
        <f>_xll.ciqfunctions.udf.CIQ($B552, "IQ_INVENTORY", $D552,,,,  "USD")</f>
        <v>3933.87952</v>
      </c>
      <c r="Z552">
        <f>_xll.ciqfunctions.udf.CIQ($B552, "IQ_SGA", $D552,,,,  "USD")</f>
        <v>560.65232000000003</v>
      </c>
      <c r="AA552">
        <f>_xll.ciqfunctions.udf.CIQ($B552, "IQ_TOTAL_REV_1YR_ANN_GROWTH", $D552,,,,  "USD")</f>
        <v>-45.166200000000003</v>
      </c>
      <c r="AB552">
        <f>_xll.ciqfunctions.udf.CIQ($B552, "IQ_DA", $D552,,,,  "USD")</f>
        <v>0</v>
      </c>
      <c r="AC552">
        <f>_xll.ciqfunctions.udf.CIQ($B552, "IQ_NET_INTEREST_EXP",$D552,,,,  "USD")</f>
        <v>45.787219999999998</v>
      </c>
      <c r="AD552">
        <f>_xll.ciqfunctions.udf.CIQ($B552, "IQ_NET_WORKING_CAP",$D552,,,,  "USD")</f>
        <v>716.04688999999996</v>
      </c>
      <c r="AE552">
        <f>_xll.ciqfunctions.udf.CIQ($B552, "IQ_CAPEX",$D552,,,,  "USD")</f>
        <v>-374.62781000000001</v>
      </c>
      <c r="AF552" s="1" t="str">
        <f>_xll.ciqfunctions.udf.CIQ($B552, "IQ_CEO_NAME", $D552,,,,  "USD")</f>
        <v>Osaki, Atsushi</v>
      </c>
      <c r="AG552">
        <f>_xll.ciqfunctions.udf.CIQ($B552, "IQ_INC_TAX",$D552,,,,  "USD")</f>
        <v>-29.507529999999999</v>
      </c>
      <c r="AH552" t="str">
        <f>_xll.ciqfunctions.udf.CIQ($B552, "IQ_EFFECT_TAX_RATE",$D552,,,,  "USD")</f>
        <v>NM</v>
      </c>
    </row>
    <row r="553" spans="1:34" x14ac:dyDescent="0.25">
      <c r="A553" t="str">
        <f>_xll.ciqfunctions.udf.CIQ(B553,"IQ_COMPANY_NAME",A$1)</f>
        <v>Subaru Corporation</v>
      </c>
      <c r="B553" s="3" t="s">
        <v>0</v>
      </c>
      <c r="C553" s="1" t="str">
        <f>_xll.ciqfunctions.udf.CIQ($B553, "IQ_INDUSTRY",$D553,,,, "USD")</f>
        <v>Automobiles</v>
      </c>
      <c r="D553" s="2" t="str">
        <f t="shared" si="7"/>
        <v>CQ12020</v>
      </c>
      <c r="E553" s="1">
        <f>_xll.ciqfunctions.udf.CIQ($B553, "IQ_TOTAL_REV", $D553,,,, "USD")</f>
        <v>7988.18833</v>
      </c>
      <c r="F553" s="1">
        <f>_xll.ciqfunctions.udf.CIQ($B553, "IQ_NI",$D553,,,,  "USD")</f>
        <v>379.99295999999998</v>
      </c>
      <c r="G553" s="1">
        <f>_xll.ciqfunctions.udf.CIQ($B553, "IQ_CASH_EQUIV", $D553,,,,  "USD")</f>
        <v>7982.8073899999999</v>
      </c>
      <c r="H553" s="1">
        <f>_xll.ciqfunctions.udf.CIQ($B553, "IQ_CASH_ST_INVEST", $D553,,,,  "USD")</f>
        <v>9882.1494999999995</v>
      </c>
      <c r="I553" s="1">
        <f>_xll.ciqfunctions.udf.CIQ($B553, "IQ_TOTAL_CA", $D553,,,,  "USD")</f>
        <v>18389.66836</v>
      </c>
      <c r="J553" s="1">
        <f>_xll.ciqfunctions.udf.CIQ($B553, "IQ_TOTAL_ASSETS",$D553,,,,  "USD")</f>
        <v>30611.960350000001</v>
      </c>
      <c r="K553" s="1">
        <f>_xll.ciqfunctions.udf.CIQ($B553, "IQ_TOTAL_CL", $D553,,,,  "USD")</f>
        <v>9148.5943299999999</v>
      </c>
      <c r="L553" s="1">
        <f>_xll.ciqfunctions.udf.CIQ($B553, "IQ_TOTAL_LIAB", $D553,,,,  "USD")</f>
        <v>14625.983490000001</v>
      </c>
      <c r="M553" s="1">
        <f>_xll.ciqfunctions.udf.CIQ($B553, "IQ_PREF_EQUITY",$D553,,,,  "USD")</f>
        <v>0</v>
      </c>
      <c r="N553" s="1">
        <f>_xll.ciqfunctions.udf.CIQ($B553, "IQ_TOTAL_COMMON_EQUITY",$D553,,,,  "USD")</f>
        <v>15918.673280000001</v>
      </c>
      <c r="O553" s="1">
        <f>_xll.ciqfunctions.udf.CIQ($B553, "IQ_APIC", $D553,,,,  "USD")</f>
        <v>1488.6155200000001</v>
      </c>
      <c r="P553" s="1">
        <f>_xll.ciqfunctions.udf.CIQ($B553, "IQ_TOTAL_ASSETS", $D553,,,,  "USD")</f>
        <v>30611.960350000001</v>
      </c>
      <c r="Q553" s="1">
        <f>_xll.ciqfunctions.udf.CIQ($B553, "IQ_RE", $D553,,,,  "USD")</f>
        <v>12985.251819999999</v>
      </c>
      <c r="R553" s="1">
        <f>_xll.ciqfunctions.udf.CIQ($B553, "IQ_TOTAL_EQUITY", $D553,,,,  "USD")</f>
        <v>15985.976860000001</v>
      </c>
      <c r="S553" s="1">
        <f>_xll.ciqfunctions.udf.CIQ($B553, "IQ_TOTAL_OUTSTANDING_FILING_DATE", $D553,,,,  "USD")</f>
        <v>766.81551000000002</v>
      </c>
      <c r="T553" s="1">
        <f>_xll.ciqfunctions.udf.CIQ($B553, "IQ_TOTAL_DEBT", $D553,,,,  "USD")</f>
        <v>2989.34978</v>
      </c>
      <c r="U553" s="1">
        <f>_xll.ciqfunctions.udf.CIQ($B553, "IQ_PREF_DIV_OTHER",$D553,,,,  "USD")</f>
        <v>0</v>
      </c>
      <c r="V553" s="1">
        <f>_xll.ciqfunctions.udf.CIQ($B553, "IQ_COGS",$D553,,,,  "USD")</f>
        <v>6427.1206199999997</v>
      </c>
      <c r="W553" s="1">
        <f>_xll.ciqfunctions.udf.CIQ($B553, "IQ_AP",$D553,,,,  "USD")</f>
        <v>3124.6911399999999</v>
      </c>
      <c r="X553" s="1">
        <f>_xll.ciqfunctions.udf.CIQ($B553, "IQ_AR", $D553,,,,  "USD")</f>
        <v>3390.6341699999998</v>
      </c>
      <c r="Y553" s="1">
        <f>_xll.ciqfunctions.udf.CIQ($B553, "IQ_INVENTORY", $D553,,,,  "USD")</f>
        <v>4274.4560700000002</v>
      </c>
      <c r="Z553">
        <f>_xll.ciqfunctions.udf.CIQ($B553, "IQ_SGA", $D553,,,,  "USD")</f>
        <v>525.91962000000001</v>
      </c>
      <c r="AA553">
        <f>_xll.ciqfunctions.udf.CIQ($B553, "IQ_TOTAL_REV_1YR_ANN_GROWTH", $D553,,,,  "USD")</f>
        <v>9.7616999999999994</v>
      </c>
      <c r="AB553">
        <f>_xll.ciqfunctions.udf.CIQ($B553, "IQ_DA", $D553,,,,  "USD")</f>
        <v>245.57166000000001</v>
      </c>
      <c r="AC553">
        <f>_xll.ciqfunctions.udf.CIQ($B553, "IQ_NET_INTEREST_EXP",$D553,,,,  "USD")</f>
        <v>102.03342000000001</v>
      </c>
      <c r="AD553">
        <f>_xll.ciqfunctions.udf.CIQ($B553, "IQ_NET_WORKING_CAP",$D553,,,,  "USD")</f>
        <v>-306.16532999999998</v>
      </c>
      <c r="AE553">
        <f>_xll.ciqfunctions.udf.CIQ($B553, "IQ_CAPEX",$D553,,,,  "USD")</f>
        <v>-266.00808000000001</v>
      </c>
      <c r="AF553" s="1" t="str">
        <f>_xll.ciqfunctions.udf.CIQ($B553, "IQ_CEO_NAME", $D553,,,,  "USD")</f>
        <v>Osaki, Atsushi</v>
      </c>
      <c r="AG553">
        <f>_xll.ciqfunctions.udf.CIQ($B553, "IQ_INC_TAX",$D553,,,,  "USD")</f>
        <v>123.08322</v>
      </c>
      <c r="AH553">
        <f>_xll.ciqfunctions.udf.CIQ($B553, "IQ_EFFECT_TAX_RATE",$D553,,,,  "USD")</f>
        <v>24.331700000000001</v>
      </c>
    </row>
    <row r="554" spans="1:34" x14ac:dyDescent="0.25">
      <c r="A554" t="str">
        <f>_xll.ciqfunctions.udf.CIQ(B554,"IQ_COMPANY_NAME",A$1)</f>
        <v>Subaru Corporation</v>
      </c>
      <c r="B554" s="3" t="s">
        <v>0</v>
      </c>
      <c r="C554" s="1" t="str">
        <f>_xll.ciqfunctions.udf.CIQ($B554, "IQ_INDUSTRY",$D554,,,, "USD")</f>
        <v>Automobiles</v>
      </c>
      <c r="D554" s="2" t="str">
        <f t="shared" si="7"/>
        <v>CQ42019</v>
      </c>
      <c r="E554" s="1">
        <f>_xll.ciqfunctions.udf.CIQ($B554, "IQ_TOTAL_REV", $D554,,,, "USD")</f>
        <v>8087.1849700000002</v>
      </c>
      <c r="F554" s="1">
        <f>_xll.ciqfunctions.udf.CIQ($B554, "IQ_NI",$D554,,,,  "USD")</f>
        <v>399.47735</v>
      </c>
      <c r="G554" s="1">
        <f>_xll.ciqfunctions.udf.CIQ($B554, "IQ_CASH_EQUIV", $D554,,,,  "USD")</f>
        <v>6954.5165999999999</v>
      </c>
      <c r="H554" s="1">
        <f>_xll.ciqfunctions.udf.CIQ($B554, "IQ_CASH_ST_INVEST", $D554,,,,  "USD")</f>
        <v>9079.0783800000008</v>
      </c>
      <c r="I554" s="1">
        <f>_xll.ciqfunctions.udf.CIQ($B554, "IQ_TOTAL_CA", $D554,,,,  "USD")</f>
        <v>17074.16474</v>
      </c>
      <c r="J554" s="1">
        <f>_xll.ciqfunctions.udf.CIQ($B554, "IQ_TOTAL_ASSETS",$D554,,,,  "USD")</f>
        <v>29139.32114</v>
      </c>
      <c r="K554" s="1">
        <f>_xll.ciqfunctions.udf.CIQ($B554, "IQ_TOTAL_CL", $D554,,,,  "USD")</f>
        <v>8820.2655699999996</v>
      </c>
      <c r="L554" s="1">
        <f>_xll.ciqfunctions.udf.CIQ($B554, "IQ_TOTAL_LIAB", $D554,,,,  "USD")</f>
        <v>13597.090469999999</v>
      </c>
      <c r="M554" s="1">
        <f>_xll.ciqfunctions.udf.CIQ($B554, "IQ_PREF_EQUITY",$D554,,,,  "USD")</f>
        <v>0</v>
      </c>
      <c r="N554" s="1">
        <f>_xll.ciqfunctions.udf.CIQ($B554, "IQ_TOTAL_COMMON_EQUITY",$D554,,,,  "USD")</f>
        <v>15477.175499999999</v>
      </c>
      <c r="O554" s="1">
        <f>_xll.ciqfunctions.udf.CIQ($B554, "IQ_APIC", $D554,,,,  "USD")</f>
        <v>1473.8905199999999</v>
      </c>
      <c r="P554" s="1">
        <f>_xll.ciqfunctions.udf.CIQ($B554, "IQ_TOTAL_ASSETS", $D554,,,,  "USD")</f>
        <v>29139.32114</v>
      </c>
      <c r="Q554" s="1">
        <f>_xll.ciqfunctions.udf.CIQ($B554, "IQ_RE", $D554,,,,  "USD")</f>
        <v>12440.68203</v>
      </c>
      <c r="R554" s="1">
        <f>_xll.ciqfunctions.udf.CIQ($B554, "IQ_TOTAL_EQUITY", $D554,,,,  "USD")</f>
        <v>15542.230659999999</v>
      </c>
      <c r="S554" s="1">
        <f>_xll.ciqfunctions.udf.CIQ($B554, "IQ_TOTAL_OUTSTANDING_FILING_DATE", $D554,,,,  "USD")</f>
        <v>766.81592000000001</v>
      </c>
      <c r="T554" s="1">
        <f>_xll.ciqfunctions.udf.CIQ($B554, "IQ_TOTAL_DEBT", $D554,,,,  "USD")</f>
        <v>1612.4571000000001</v>
      </c>
      <c r="U554" s="1">
        <f>_xll.ciqfunctions.udf.CIQ($B554, "IQ_PREF_DIV_OTHER",$D554,,,,  "USD")</f>
        <v>0</v>
      </c>
      <c r="V554" s="1">
        <f>_xll.ciqfunctions.udf.CIQ($B554, "IQ_COGS",$D554,,,,  "USD")</f>
        <v>6615.1347599999999</v>
      </c>
      <c r="W554" s="1">
        <f>_xll.ciqfunctions.udf.CIQ($B554, "IQ_AP",$D554,,,,  "USD")</f>
        <v>2850.1891000000001</v>
      </c>
      <c r="X554" s="1">
        <f>_xll.ciqfunctions.udf.CIQ($B554, "IQ_AR", $D554,,,,  "USD")</f>
        <v>3230.95964</v>
      </c>
      <c r="Y554" s="1">
        <f>_xll.ciqfunctions.udf.CIQ($B554, "IQ_INVENTORY", $D554,,,,  "USD")</f>
        <v>3891.43057</v>
      </c>
      <c r="Z554">
        <f>_xll.ciqfunctions.udf.CIQ($B554, "IQ_SGA", $D554,,,,  "USD")</f>
        <v>725.68253000000004</v>
      </c>
      <c r="AA554">
        <f>_xll.ciqfunctions.udf.CIQ($B554, "IQ_TOTAL_REV_1YR_ANN_GROWTH", $D554,,,,  "USD")</f>
        <v>-1.3150999999999999</v>
      </c>
      <c r="AB554">
        <f>_xll.ciqfunctions.udf.CIQ($B554, "IQ_DA", $D554,,,,  "USD")</f>
        <v>0</v>
      </c>
      <c r="AC554">
        <f>_xll.ciqfunctions.udf.CIQ($B554, "IQ_NET_INTEREST_EXP",$D554,,,,  "USD")</f>
        <v>21.255649999999999</v>
      </c>
      <c r="AD554">
        <f>_xll.ciqfunctions.udf.CIQ($B554, "IQ_NET_WORKING_CAP",$D554,,,,  "USD")</f>
        <v>-683.64972</v>
      </c>
      <c r="AE554">
        <f>_xll.ciqfunctions.udf.CIQ($B554, "IQ_CAPEX",$D554,,,,  "USD")</f>
        <v>-303.94655999999998</v>
      </c>
      <c r="AF554" s="1" t="str">
        <f>_xll.ciqfunctions.udf.CIQ($B554, "IQ_CEO_NAME", $D554,,,,  "USD")</f>
        <v>Osaki, Atsushi</v>
      </c>
      <c r="AG554">
        <f>_xll.ciqfunctions.udf.CIQ($B554, "IQ_INC_TAX",$D554,,,,  "USD")</f>
        <v>155.00980000000001</v>
      </c>
      <c r="AH554">
        <f>_xll.ciqfunctions.udf.CIQ($B554, "IQ_EFFECT_TAX_RATE",$D554,,,,  "USD")</f>
        <v>28.020099999999999</v>
      </c>
    </row>
    <row r="555" spans="1:34" x14ac:dyDescent="0.25">
      <c r="A555" t="str">
        <f>_xll.ciqfunctions.udf.CIQ(B555,"IQ_COMPANY_NAME",A$1)</f>
        <v>Subaru Corporation</v>
      </c>
      <c r="B555" s="3" t="s">
        <v>0</v>
      </c>
      <c r="C555" s="1" t="str">
        <f>_xll.ciqfunctions.udf.CIQ($B555, "IQ_INDUSTRY",$D555,,,, "USD")</f>
        <v>Automobiles</v>
      </c>
      <c r="D555" s="2" t="str">
        <f t="shared" si="7"/>
        <v>CQ32019</v>
      </c>
      <c r="E555" s="1">
        <f>_xll.ciqfunctions.udf.CIQ($B555, "IQ_TOTAL_REV", $D555,,,, "USD")</f>
        <v>7144.3110200000001</v>
      </c>
      <c r="F555" s="1">
        <f>_xll.ciqfunctions.udf.CIQ($B555, "IQ_NI",$D555,,,,  "USD")</f>
        <v>16.92062</v>
      </c>
      <c r="G555" s="1">
        <f>_xll.ciqfunctions.udf.CIQ($B555, "IQ_CASH_EQUIV", $D555,,,,  "USD")</f>
        <v>6864.1911200000004</v>
      </c>
      <c r="H555" s="1">
        <f>_xll.ciqfunctions.udf.CIQ($B555, "IQ_CASH_ST_INVEST", $D555,,,,  "USD")</f>
        <v>9250.7471700000006</v>
      </c>
      <c r="I555" s="1">
        <f>_xll.ciqfunctions.udf.CIQ($B555, "IQ_TOTAL_CA", $D555,,,,  "USD")</f>
        <v>16869.297979999999</v>
      </c>
      <c r="J555" s="1">
        <f>_xll.ciqfunctions.udf.CIQ($B555, "IQ_TOTAL_ASSETS",$D555,,,,  "USD")</f>
        <v>29015.829379999999</v>
      </c>
      <c r="K555" s="1">
        <f>_xll.ciqfunctions.udf.CIQ($B555, "IQ_TOTAL_CL", $D555,,,,  "USD")</f>
        <v>9279.5927100000008</v>
      </c>
      <c r="L555" s="1">
        <f>_xll.ciqfunctions.udf.CIQ($B555, "IQ_TOTAL_LIAB", $D555,,,,  "USD")</f>
        <v>13384.113869999999</v>
      </c>
      <c r="M555" s="1">
        <f>_xll.ciqfunctions.udf.CIQ($B555, "IQ_PREF_EQUITY",$D555,,,,  "USD")</f>
        <v>0</v>
      </c>
      <c r="N555" s="1">
        <f>_xll.ciqfunctions.udf.CIQ($B555, "IQ_TOTAL_COMMON_EQUITY",$D555,,,,  "USD")</f>
        <v>15566.688169999999</v>
      </c>
      <c r="O555" s="1">
        <f>_xll.ciqfunctions.udf.CIQ($B555, "IQ_APIC", $D555,,,,  "USD")</f>
        <v>1481.8536099999999</v>
      </c>
      <c r="P555" s="1">
        <f>_xll.ciqfunctions.udf.CIQ($B555, "IQ_TOTAL_ASSETS", $D555,,,,  "USD")</f>
        <v>29015.829379999999</v>
      </c>
      <c r="Q555" s="1">
        <f>_xll.ciqfunctions.udf.CIQ($B555, "IQ_RE", $D555,,,,  "USD")</f>
        <v>12616.376819999999</v>
      </c>
      <c r="R555" s="1">
        <f>_xll.ciqfunctions.udf.CIQ($B555, "IQ_TOTAL_EQUITY", $D555,,,,  "USD")</f>
        <v>15631.71551</v>
      </c>
      <c r="S555" s="1">
        <f>_xll.ciqfunctions.udf.CIQ($B555, "IQ_TOTAL_OUTSTANDING_FILING_DATE", $D555,,,,  "USD")</f>
        <v>766.81665999999996</v>
      </c>
      <c r="T555" s="1">
        <f>_xll.ciqfunctions.udf.CIQ($B555, "IQ_TOTAL_DEBT", $D555,,,,  "USD")</f>
        <v>1233.2343599999999</v>
      </c>
      <c r="U555" s="1">
        <f>_xll.ciqfunctions.udf.CIQ($B555, "IQ_PREF_DIV_OTHER",$D555,,,,  "USD")</f>
        <v>0</v>
      </c>
      <c r="V555" s="1">
        <f>_xll.ciqfunctions.udf.CIQ($B555, "IQ_COGS",$D555,,,,  "USD")</f>
        <v>6189.4573200000004</v>
      </c>
      <c r="W555" s="1">
        <f>_xll.ciqfunctions.udf.CIQ($B555, "IQ_AP",$D555,,,,  "USD")</f>
        <v>2980.03575</v>
      </c>
      <c r="X555" s="1">
        <f>_xll.ciqfunctions.udf.CIQ($B555, "IQ_AR", $D555,,,,  "USD")</f>
        <v>3210.3836999999999</v>
      </c>
      <c r="Y555" s="1">
        <f>_xll.ciqfunctions.udf.CIQ($B555, "IQ_INVENTORY", $D555,,,,  "USD")</f>
        <v>3773.1491000000001</v>
      </c>
      <c r="Z555">
        <f>_xll.ciqfunctions.udf.CIQ($B555, "IQ_SGA", $D555,,,,  "USD")</f>
        <v>676.73208</v>
      </c>
      <c r="AA555">
        <f>_xll.ciqfunctions.udf.CIQ($B555, "IQ_TOTAL_REV_1YR_ANN_GROWTH", $D555,,,,  "USD")</f>
        <v>-0.68589999999999995</v>
      </c>
      <c r="AB555">
        <f>_xll.ciqfunctions.udf.CIQ($B555, "IQ_DA", $D555,,,,  "USD")</f>
        <v>0</v>
      </c>
      <c r="AC555">
        <f>_xll.ciqfunctions.udf.CIQ($B555, "IQ_NET_INTEREST_EXP",$D555,,,,  "USD")</f>
        <v>10.36145</v>
      </c>
      <c r="AD555">
        <f>_xll.ciqfunctions.udf.CIQ($B555, "IQ_NET_WORKING_CAP",$D555,,,,  "USD")</f>
        <v>-1358.80216</v>
      </c>
      <c r="AE555">
        <f>_xll.ciqfunctions.udf.CIQ($B555, "IQ_CAPEX",$D555,,,,  "USD")</f>
        <v>-372.82711</v>
      </c>
      <c r="AF555" s="1" t="str">
        <f>_xll.ciqfunctions.udf.CIQ($B555, "IQ_CEO_NAME", $D555,,,,  "USD")</f>
        <v>Osaki, Atsushi</v>
      </c>
      <c r="AG555">
        <f>_xll.ciqfunctions.udf.CIQ($B555, "IQ_INC_TAX",$D555,,,,  "USD")</f>
        <v>20.343589999999999</v>
      </c>
      <c r="AH555">
        <f>_xll.ciqfunctions.udf.CIQ($B555, "IQ_EFFECT_TAX_RATE",$D555,,,,  "USD")</f>
        <v>58.561900000000001</v>
      </c>
    </row>
    <row r="556" spans="1:34" x14ac:dyDescent="0.25">
      <c r="A556" t="str">
        <f>_xll.ciqfunctions.udf.CIQ(B556,"IQ_COMPANY_NAME",A$1)</f>
        <v>Subaru Corporation</v>
      </c>
      <c r="B556" s="3" t="s">
        <v>0</v>
      </c>
      <c r="C556" s="1" t="str">
        <f>_xll.ciqfunctions.udf.CIQ($B556, "IQ_INDUSTRY",$D556,,,, "USD")</f>
        <v>Automobiles</v>
      </c>
      <c r="D556" s="2" t="str">
        <f t="shared" si="7"/>
        <v>CQ22019</v>
      </c>
      <c r="E556" s="1">
        <f>_xll.ciqfunctions.udf.CIQ($B556, "IQ_TOTAL_REV", $D556,,,, "USD")</f>
        <v>7732.2727400000003</v>
      </c>
      <c r="F556" s="1">
        <f>_xll.ciqfunctions.udf.CIQ($B556, "IQ_NI",$D556,,,,  "USD")</f>
        <v>616.56075999999996</v>
      </c>
      <c r="G556" s="1">
        <f>_xll.ciqfunctions.udf.CIQ($B556, "IQ_CASH_EQUIV", $D556,,,,  "USD")</f>
        <v>6808.4892600000003</v>
      </c>
      <c r="H556" s="1">
        <f>_xll.ciqfunctions.udf.CIQ($B556, "IQ_CASH_ST_INVEST", $D556,,,,  "USD")</f>
        <v>10276.29097</v>
      </c>
      <c r="I556" s="1">
        <f>_xll.ciqfunctions.udf.CIQ($B556, "IQ_TOTAL_CA", $D556,,,,  "USD")</f>
        <v>17362.638940000001</v>
      </c>
      <c r="J556" s="1">
        <f>_xll.ciqfunctions.udf.CIQ($B556, "IQ_TOTAL_ASSETS",$D556,,,,  "USD")</f>
        <v>29390.37959</v>
      </c>
      <c r="K556" s="1">
        <f>_xll.ciqfunctions.udf.CIQ($B556, "IQ_TOTAL_CL", $D556,,,,  "USD")</f>
        <v>9746.5326499999992</v>
      </c>
      <c r="L556" s="1">
        <f>_xll.ciqfunctions.udf.CIQ($B556, "IQ_TOTAL_LIAB", $D556,,,,  "USD")</f>
        <v>13735.455120000001</v>
      </c>
      <c r="M556" s="1">
        <f>_xll.ciqfunctions.udf.CIQ($B556, "IQ_PREF_EQUITY",$D556,,,,  "USD")</f>
        <v>0</v>
      </c>
      <c r="N556" s="1">
        <f>_xll.ciqfunctions.udf.CIQ($B556, "IQ_TOTAL_COMMON_EQUITY",$D556,,,,  "USD")</f>
        <v>15585.499229999999</v>
      </c>
      <c r="O556" s="1">
        <f>_xll.ciqfunctions.udf.CIQ($B556, "IQ_APIC", $D556,,,,  "USD")</f>
        <v>1486.2179599999999</v>
      </c>
      <c r="P556" s="1">
        <f>_xll.ciqfunctions.udf.CIQ($B556, "IQ_TOTAL_ASSETS", $D556,,,,  "USD")</f>
        <v>29390.37959</v>
      </c>
      <c r="Q556" s="1">
        <f>_xll.ciqfunctions.udf.CIQ($B556, "IQ_RE", $D556,,,,  "USD")</f>
        <v>12627.94478</v>
      </c>
      <c r="R556" s="1">
        <f>_xll.ciqfunctions.udf.CIQ($B556, "IQ_TOTAL_EQUITY", $D556,,,,  "USD")</f>
        <v>15654.92447</v>
      </c>
      <c r="S556" s="1">
        <f>_xll.ciqfunctions.udf.CIQ($B556, "IQ_TOTAL_OUTSTANDING_FILING_DATE", $D556,,,,  "USD")</f>
        <v>766.76053000000002</v>
      </c>
      <c r="T556" s="1">
        <f>_xll.ciqfunctions.udf.CIQ($B556, "IQ_TOTAL_DEBT", $D556,,,,  "USD")</f>
        <v>992.81906000000004</v>
      </c>
      <c r="U556" s="1">
        <f>_xll.ciqfunctions.udf.CIQ($B556, "IQ_PREF_DIV_OTHER",$D556,,,,  "USD")</f>
        <v>0</v>
      </c>
      <c r="V556" s="1">
        <f>_xll.ciqfunctions.udf.CIQ($B556, "IQ_COGS",$D556,,,,  "USD")</f>
        <v>6022.0254500000001</v>
      </c>
      <c r="W556" s="1">
        <f>_xll.ciqfunctions.udf.CIQ($B556, "IQ_AP",$D556,,,,  "USD")</f>
        <v>3707.6495599999998</v>
      </c>
      <c r="X556" s="1">
        <f>_xll.ciqfunctions.udf.CIQ($B556, "IQ_AR", $D556,,,,  "USD")</f>
        <v>3037.7233099999999</v>
      </c>
      <c r="Y556" s="1">
        <f>_xll.ciqfunctions.udf.CIQ($B556, "IQ_INVENTORY", $D556,,,,  "USD")</f>
        <v>3380.3591200000001</v>
      </c>
      <c r="Z556">
        <f>_xll.ciqfunctions.udf.CIQ($B556, "IQ_SGA", $D556,,,,  "USD")</f>
        <v>679.11121000000003</v>
      </c>
      <c r="AA556">
        <f>_xll.ciqfunctions.udf.CIQ($B556, "IQ_TOTAL_REV_1YR_ANN_GROWTH", $D556,,,,  "USD")</f>
        <v>17.511399999999998</v>
      </c>
      <c r="AB556">
        <f>_xll.ciqfunctions.udf.CIQ($B556, "IQ_DA", $D556,,,,  "USD")</f>
        <v>0</v>
      </c>
      <c r="AC556">
        <f>_xll.ciqfunctions.udf.CIQ($B556, "IQ_NET_INTEREST_EXP",$D556,,,,  "USD")</f>
        <v>-26.562139999999999</v>
      </c>
      <c r="AD556">
        <f>_xll.ciqfunctions.udf.CIQ($B556, "IQ_NET_WORKING_CAP",$D556,,,,  "USD")</f>
        <v>-2539.2402099999999</v>
      </c>
      <c r="AE556">
        <f>_xll.ciqfunctions.udf.CIQ($B556, "IQ_CAPEX",$D556,,,,  "USD")</f>
        <v>-275.87326999999999</v>
      </c>
      <c r="AF556" s="1" t="str">
        <f>_xll.ciqfunctions.udf.CIQ($B556, "IQ_CEO_NAME", $D556,,,,  "USD")</f>
        <v>Osaki, Atsushi</v>
      </c>
      <c r="AG556">
        <f>_xll.ciqfunctions.udf.CIQ($B556, "IQ_INC_TAX",$D556,,,,  "USD")</f>
        <v>211.30956</v>
      </c>
      <c r="AH556">
        <f>_xll.ciqfunctions.udf.CIQ($B556, "IQ_EFFECT_TAX_RATE",$D556,,,,  "USD")</f>
        <v>25.491</v>
      </c>
    </row>
    <row r="557" spans="1:34" x14ac:dyDescent="0.25">
      <c r="A557" t="str">
        <f>_xll.ciqfunctions.udf.CIQ(B557,"IQ_COMPANY_NAME",A$1)</f>
        <v>Subaru Corporation</v>
      </c>
      <c r="B557" s="3" t="s">
        <v>0</v>
      </c>
      <c r="C557" s="1" t="str">
        <f>_xll.ciqfunctions.udf.CIQ($B557, "IQ_INDUSTRY",$D557,,,, "USD")</f>
        <v>Automobiles</v>
      </c>
      <c r="D557" s="2" t="str">
        <f t="shared" si="7"/>
        <v>CQ12019</v>
      </c>
      <c r="E557" s="1">
        <f>_xll.ciqfunctions.udf.CIQ($B557, "IQ_TOTAL_REV", $D557,,,, "USD")</f>
        <v>7067.06052</v>
      </c>
      <c r="F557" s="1">
        <f>_xll.ciqfunctions.udf.CIQ($B557, "IQ_NI",$D557,,,,  "USD")</f>
        <v>267.05169999999998</v>
      </c>
      <c r="G557" s="1">
        <f>_xll.ciqfunctions.udf.CIQ($B557, "IQ_CASH_EQUIV", $D557,,,,  "USD")</f>
        <v>7505.6400599999997</v>
      </c>
      <c r="H557" s="1">
        <f>_xll.ciqfunctions.udf.CIQ($B557, "IQ_CASH_ST_INVEST", $D557,,,,  "USD")</f>
        <v>8588.2408699999996</v>
      </c>
      <c r="I557" s="1">
        <f>_xll.ciqfunctions.udf.CIQ($B557, "IQ_TOTAL_CA", $D557,,,,  "USD")</f>
        <v>16480.633010000001</v>
      </c>
      <c r="J557" s="1">
        <f>_xll.ciqfunctions.udf.CIQ($B557, "IQ_TOTAL_ASSETS",$D557,,,,  "USD")</f>
        <v>26917.470519999999</v>
      </c>
      <c r="K557" s="1">
        <f>_xll.ciqfunctions.udf.CIQ($B557, "IQ_TOTAL_CL", $D557,,,,  "USD")</f>
        <v>9134.2926499999994</v>
      </c>
      <c r="L557" s="1">
        <f>_xll.ciqfunctions.udf.CIQ($B557, "IQ_TOTAL_LIAB", $D557,,,,  "USD")</f>
        <v>12362.602269999999</v>
      </c>
      <c r="M557" s="1">
        <f>_xll.ciqfunctions.udf.CIQ($B557, "IQ_PREF_EQUITY",$D557,,,,  "USD")</f>
        <v>0</v>
      </c>
      <c r="N557" s="1">
        <f>_xll.ciqfunctions.udf.CIQ($B557, "IQ_TOTAL_COMMON_EQUITY",$D557,,,,  "USD")</f>
        <v>14486.878000000001</v>
      </c>
      <c r="O557" s="1">
        <f>_xll.ciqfunctions.udf.CIQ($B557, "IQ_APIC", $D557,,,,  "USD")</f>
        <v>1445.6456599999999</v>
      </c>
      <c r="P557" s="1">
        <f>_xll.ciqfunctions.udf.CIQ($B557, "IQ_TOTAL_ASSETS", $D557,,,,  "USD")</f>
        <v>26917.470519999999</v>
      </c>
      <c r="Q557" s="1">
        <f>_xll.ciqfunctions.udf.CIQ($B557, "IQ_RE", $D557,,,,  "USD")</f>
        <v>11913.87925</v>
      </c>
      <c r="R557" s="1">
        <f>_xll.ciqfunctions.udf.CIQ($B557, "IQ_TOTAL_EQUITY", $D557,,,,  "USD")</f>
        <v>14554.86825</v>
      </c>
      <c r="S557" s="1">
        <f>_xll.ciqfunctions.udf.CIQ($B557, "IQ_TOTAL_OUTSTANDING_FILING_DATE", $D557,,,,  "USD")</f>
        <v>767.16061000000002</v>
      </c>
      <c r="T557" s="1">
        <f>_xll.ciqfunctions.udf.CIQ($B557, "IQ_TOTAL_DEBT", $D557,,,,  "USD")</f>
        <v>906.01928999999996</v>
      </c>
      <c r="U557" s="1">
        <f>_xll.ciqfunctions.udf.CIQ($B557, "IQ_PREF_DIV_OTHER",$D557,,,,  "USD")</f>
        <v>0</v>
      </c>
      <c r="V557" s="1">
        <f>_xll.ciqfunctions.udf.CIQ($B557, "IQ_COGS",$D557,,,,  "USD")</f>
        <v>5793.8722200000002</v>
      </c>
      <c r="W557" s="1">
        <f>_xll.ciqfunctions.udf.CIQ($B557, "IQ_AP",$D557,,,,  "USD")</f>
        <v>3418.4458800000002</v>
      </c>
      <c r="X557" s="1">
        <f>_xll.ciqfunctions.udf.CIQ($B557, "IQ_AR", $D557,,,,  "USD")</f>
        <v>1472.93561</v>
      </c>
      <c r="Y557" s="1">
        <f>_xll.ciqfunctions.udf.CIQ($B557, "IQ_INVENTORY", $D557,,,,  "USD")</f>
        <v>3525.8549600000001</v>
      </c>
      <c r="Z557">
        <f>_xll.ciqfunctions.udf.CIQ($B557, "IQ_SGA", $D557,,,,  "USD")</f>
        <v>-22.461870000000001</v>
      </c>
      <c r="AA557">
        <f>_xll.ciqfunctions.udf.CIQ($B557, "IQ_TOTAL_REV_1YR_ANN_GROWTH", $D557,,,,  "USD")</f>
        <v>-6.8385999999999996</v>
      </c>
      <c r="AB557">
        <f>_xll.ciqfunctions.udf.CIQ($B557, "IQ_DA", $D557,,,,  "USD")</f>
        <v>11.61448</v>
      </c>
      <c r="AC557">
        <f>_xll.ciqfunctions.udf.CIQ($B557, "IQ_NET_INTEREST_EXP",$D557,,,,  "USD")</f>
        <v>34.329030000000003</v>
      </c>
      <c r="AD557">
        <f>_xll.ciqfunctions.udf.CIQ($B557, "IQ_NET_WORKING_CAP",$D557,,,,  "USD")</f>
        <v>-1134.11241</v>
      </c>
      <c r="AE557">
        <f>_xll.ciqfunctions.udf.CIQ($B557, "IQ_CAPEX",$D557,,,,  "USD")</f>
        <v>-280.20033000000001</v>
      </c>
      <c r="AF557" s="1" t="str">
        <f>_xll.ciqfunctions.udf.CIQ($B557, "IQ_CEO_NAME", $D557,,,,  "USD")</f>
        <v>Osaki, Atsushi</v>
      </c>
      <c r="AG557">
        <f>_xll.ciqfunctions.udf.CIQ($B557, "IQ_INC_TAX",$D557,,,,  "USD")</f>
        <v>69.244649999999993</v>
      </c>
      <c r="AH557">
        <f>_xll.ciqfunctions.udf.CIQ($B557, "IQ_EFFECT_TAX_RATE",$D557,,,,  "USD")</f>
        <v>20.287600000000001</v>
      </c>
    </row>
    <row r="558" spans="1:34" x14ac:dyDescent="0.25">
      <c r="A558" t="str">
        <f>_xll.ciqfunctions.udf.CIQ(B558,"IQ_COMPANY_NAME",A$1)</f>
        <v>Subaru Corporation</v>
      </c>
      <c r="B558" s="3" t="s">
        <v>0</v>
      </c>
      <c r="C558" s="1" t="str">
        <f>_xll.ciqfunctions.udf.CIQ($B558, "IQ_INDUSTRY",$D558,,,, "USD")</f>
        <v>Automobiles</v>
      </c>
      <c r="D558" s="2" t="str">
        <f t="shared" si="7"/>
        <v>CQ42018</v>
      </c>
      <c r="E558" s="1">
        <f>_xll.ciqfunctions.udf.CIQ($B558, "IQ_TOTAL_REV", $D558,,,, "USD")</f>
        <v>8117.4224199999999</v>
      </c>
      <c r="F558" s="1">
        <f>_xll.ciqfunctions.udf.CIQ($B558, "IQ_NI",$D558,,,,  "USD")</f>
        <v>673.63624000000004</v>
      </c>
      <c r="G558" s="1">
        <f>_xll.ciqfunctions.udf.CIQ($B558, "IQ_CASH_EQUIV", $D558,,,,  "USD")</f>
        <v>6984.7058299999999</v>
      </c>
      <c r="H558" s="1">
        <f>_xll.ciqfunctions.udf.CIQ($B558, "IQ_CASH_ST_INVEST", $D558,,,,  "USD")</f>
        <v>7953.1969300000001</v>
      </c>
      <c r="I558" s="1">
        <f>_xll.ciqfunctions.udf.CIQ($B558, "IQ_TOTAL_CA", $D558,,,,  "USD")</f>
        <v>15840.06746</v>
      </c>
      <c r="J558" s="1">
        <f>_xll.ciqfunctions.udf.CIQ($B558, "IQ_TOTAL_ASSETS",$D558,,,,  "USD")</f>
        <v>26159.331010000002</v>
      </c>
      <c r="K558" s="1">
        <f>_xll.ciqfunctions.udf.CIQ($B558, "IQ_TOTAL_CL", $D558,,,,  "USD")</f>
        <v>9083.4161299999996</v>
      </c>
      <c r="L558" s="1">
        <f>_xll.ciqfunctions.udf.CIQ($B558, "IQ_TOTAL_LIAB", $D558,,,,  "USD")</f>
        <v>11758.073200000001</v>
      </c>
      <c r="M558" s="1">
        <f>_xll.ciqfunctions.udf.CIQ($B558, "IQ_PREF_EQUITY",$D558,,,,  "USD")</f>
        <v>0</v>
      </c>
      <c r="N558" s="1">
        <f>_xll.ciqfunctions.udf.CIQ($B558, "IQ_TOTAL_COMMON_EQUITY",$D558,,,,  "USD")</f>
        <v>14338.577230000001</v>
      </c>
      <c r="O558" s="1">
        <f>_xll.ciqfunctions.udf.CIQ($B558, "IQ_APIC", $D558,,,,  "USD")</f>
        <v>1460.07383</v>
      </c>
      <c r="P558" s="1">
        <f>_xll.ciqfunctions.udf.CIQ($B558, "IQ_TOTAL_ASSETS", $D558,,,,  "USD")</f>
        <v>26159.331010000002</v>
      </c>
      <c r="Q558" s="1">
        <f>_xll.ciqfunctions.udf.CIQ($B558, "IQ_RE", $D558,,,,  "USD")</f>
        <v>11769.50281</v>
      </c>
      <c r="R558" s="1">
        <f>_xll.ciqfunctions.udf.CIQ($B558, "IQ_TOTAL_EQUITY", $D558,,,,  "USD")</f>
        <v>14401.257809999999</v>
      </c>
      <c r="S558" s="1">
        <f>_xll.ciqfunctions.udf.CIQ($B558, "IQ_TOTAL_OUTSTANDING_FILING_DATE", $D558,,,,  "USD")</f>
        <v>766.76131999999996</v>
      </c>
      <c r="T558" s="1">
        <f>_xll.ciqfunctions.udf.CIQ($B558, "IQ_TOTAL_DEBT", $D558,,,,  "USD")</f>
        <v>474.27426000000003</v>
      </c>
      <c r="U558" s="1">
        <f>_xll.ciqfunctions.udf.CIQ($B558, "IQ_PREF_DIV_OTHER",$D558,,,,  "USD")</f>
        <v>0</v>
      </c>
      <c r="V558" s="1">
        <f>_xll.ciqfunctions.udf.CIQ($B558, "IQ_COGS",$D558,,,,  "USD")</f>
        <v>6303.7506299999995</v>
      </c>
      <c r="W558" s="1">
        <f>_xll.ciqfunctions.udf.CIQ($B558, "IQ_AP",$D558,,,,  "USD")</f>
        <v>3510.2857399999998</v>
      </c>
      <c r="X558" s="1">
        <f>_xll.ciqfunctions.udf.CIQ($B558, "IQ_AR", $D558,,,,  "USD")</f>
        <v>1370.8426400000001</v>
      </c>
      <c r="Y558" s="1">
        <f>_xll.ciqfunctions.udf.CIQ($B558, "IQ_INVENTORY", $D558,,,,  "USD")</f>
        <v>3538.5681100000002</v>
      </c>
      <c r="Z558">
        <f>_xll.ciqfunctions.udf.CIQ($B558, "IQ_SGA", $D558,,,,  "USD")</f>
        <v>914.71540000000005</v>
      </c>
      <c r="AA558">
        <f>_xll.ciqfunctions.udf.CIQ($B558, "IQ_TOTAL_REV_1YR_ANN_GROWTH", $D558,,,,  "USD")</f>
        <v>1.3976</v>
      </c>
      <c r="AB558">
        <f>_xll.ciqfunctions.udf.CIQ($B558, "IQ_DA", $D558,,,,  "USD")</f>
        <v>0</v>
      </c>
      <c r="AC558">
        <f>_xll.ciqfunctions.udf.CIQ($B558, "IQ_NET_INTEREST_EXP",$D558,,,,  "USD")</f>
        <v>31.73677</v>
      </c>
      <c r="AD558">
        <f>_xll.ciqfunctions.udf.CIQ($B558, "IQ_NET_WORKING_CAP",$D558,,,,  "USD")</f>
        <v>-1026.7511300000001</v>
      </c>
      <c r="AE558">
        <f>_xll.ciqfunctions.udf.CIQ($B558, "IQ_CAPEX",$D558,,,,  "USD")</f>
        <v>-305.88342999999998</v>
      </c>
      <c r="AF558" s="1" t="str">
        <f>_xll.ciqfunctions.udf.CIQ($B558, "IQ_CEO_NAME", $D558,,,,  "USD")</f>
        <v>Osaki, Atsushi</v>
      </c>
      <c r="AG558">
        <f>_xll.ciqfunctions.udf.CIQ($B558, "IQ_INC_TAX",$D558,,,,  "USD")</f>
        <v>196.92841000000001</v>
      </c>
      <c r="AH558">
        <f>_xll.ciqfunctions.udf.CIQ($B558, "IQ_EFFECT_TAX_RATE",$D558,,,,  "USD")</f>
        <v>22.738299999999999</v>
      </c>
    </row>
    <row r="559" spans="1:34" x14ac:dyDescent="0.25">
      <c r="A559" t="str">
        <f>_xll.ciqfunctions.udf.CIQ(B559,"IQ_COMPANY_NAME",A$1)</f>
        <v>Subaru Corporation</v>
      </c>
      <c r="B559" s="3" t="s">
        <v>0</v>
      </c>
      <c r="C559" s="1" t="str">
        <f>_xll.ciqfunctions.udf.CIQ($B559, "IQ_INDUSTRY",$D559,,,, "USD")</f>
        <v>Automobiles</v>
      </c>
      <c r="D559" s="2" t="str">
        <f t="shared" si="7"/>
        <v>CQ32018</v>
      </c>
      <c r="E559" s="1">
        <f>_xll.ciqfunctions.udf.CIQ($B559, "IQ_TOTAL_REV", $D559,,,, "USD")</f>
        <v>6851.85689</v>
      </c>
      <c r="F559" s="1">
        <f>_xll.ciqfunctions.udf.CIQ($B559, "IQ_NI",$D559,,,,  "USD")</f>
        <v>-10.14231</v>
      </c>
      <c r="G559" s="1">
        <f>_xll.ciqfunctions.udf.CIQ($B559, "IQ_CASH_EQUIV", $D559,,,,  "USD")</f>
        <v>6919.09926</v>
      </c>
      <c r="H559" s="1">
        <f>_xll.ciqfunctions.udf.CIQ($B559, "IQ_CASH_ST_INVEST", $D559,,,,  "USD")</f>
        <v>8207.8157900000006</v>
      </c>
      <c r="I559" s="1">
        <f>_xll.ciqfunctions.udf.CIQ($B559, "IQ_TOTAL_CA", $D559,,,,  "USD")</f>
        <v>15693.69479</v>
      </c>
      <c r="J559" s="1">
        <f>_xll.ciqfunctions.udf.CIQ($B559, "IQ_TOTAL_ASSETS",$D559,,,,  "USD")</f>
        <v>25863.064920000001</v>
      </c>
      <c r="K559" s="1">
        <f>_xll.ciqfunctions.udf.CIQ($B559, "IQ_TOTAL_CL", $D559,,,,  "USD")</f>
        <v>9401.2245800000001</v>
      </c>
      <c r="L559" s="1">
        <f>_xll.ciqfunctions.udf.CIQ($B559, "IQ_TOTAL_LIAB", $D559,,,,  "USD")</f>
        <v>11966.911609999999</v>
      </c>
      <c r="M559" s="1">
        <f>_xll.ciqfunctions.udf.CIQ($B559, "IQ_PREF_EQUITY",$D559,,,,  "USD")</f>
        <v>0</v>
      </c>
      <c r="N559" s="1">
        <f>_xll.ciqfunctions.udf.CIQ($B559, "IQ_TOTAL_COMMON_EQUITY",$D559,,,,  "USD")</f>
        <v>13830.16221</v>
      </c>
      <c r="O559" s="1">
        <f>_xll.ciqfunctions.udf.CIQ($B559, "IQ_APIC", $D559,,,,  "USD")</f>
        <v>1411.5697700000001</v>
      </c>
      <c r="P559" s="1">
        <f>_xll.ciqfunctions.udf.CIQ($B559, "IQ_TOTAL_ASSETS", $D559,,,,  "USD")</f>
        <v>25863.064920000001</v>
      </c>
      <c r="Q559" s="1">
        <f>_xll.ciqfunctions.udf.CIQ($B559, "IQ_RE", $D559,,,,  "USD")</f>
        <v>11213.98393</v>
      </c>
      <c r="R559" s="1">
        <f>_xll.ciqfunctions.udf.CIQ($B559, "IQ_TOTAL_EQUITY", $D559,,,,  "USD")</f>
        <v>13896.15331</v>
      </c>
      <c r="S559" s="1">
        <f>_xll.ciqfunctions.udf.CIQ($B559, "IQ_TOTAL_OUTSTANDING_FILING_DATE", $D559,,,,  "USD")</f>
        <v>766.76187000000004</v>
      </c>
      <c r="T559" s="1">
        <f>_xll.ciqfunctions.udf.CIQ($B559, "IQ_TOTAL_DEBT", $D559,,,,  "USD")</f>
        <v>438.72757000000001</v>
      </c>
      <c r="U559" s="1">
        <f>_xll.ciqfunctions.udf.CIQ($B559, "IQ_PREF_DIV_OTHER",$D559,,,,  "USD")</f>
        <v>0</v>
      </c>
      <c r="V559" s="1">
        <f>_xll.ciqfunctions.udf.CIQ($B559, "IQ_COGS",$D559,,,,  "USD")</f>
        <v>5978.2524700000004</v>
      </c>
      <c r="W559" s="1">
        <f>_xll.ciqfunctions.udf.CIQ($B559, "IQ_AP",$D559,,,,  "USD")</f>
        <v>3520.98506</v>
      </c>
      <c r="X559" s="1">
        <f>_xll.ciqfunctions.udf.CIQ($B559, "IQ_AR", $D559,,,,  "USD")</f>
        <v>1471.78918</v>
      </c>
      <c r="Y559" s="1">
        <f>_xll.ciqfunctions.udf.CIQ($B559, "IQ_INVENTORY", $D559,,,,  "USD")</f>
        <v>3384.3062100000002</v>
      </c>
      <c r="Z559">
        <f>_xll.ciqfunctions.udf.CIQ($B559, "IQ_SGA", $D559,,,,  "USD")</f>
        <v>895.95097999999996</v>
      </c>
      <c r="AA559">
        <f>_xll.ciqfunctions.udf.CIQ($B559, "IQ_TOTAL_REV_1YR_ANN_GROWTH", $D559,,,,  "USD")</f>
        <v>-6.4886999999999997</v>
      </c>
      <c r="AB559">
        <f>_xll.ciqfunctions.udf.CIQ($B559, "IQ_DA", $D559,,,,  "USD")</f>
        <v>0</v>
      </c>
      <c r="AC559">
        <f>_xll.ciqfunctions.udf.CIQ($B559, "IQ_NET_INTEREST_EXP",$D559,,,,  "USD")</f>
        <v>28.312110000000001</v>
      </c>
      <c r="AD559">
        <f>_xll.ciqfunctions.udf.CIQ($B559, "IQ_NET_WORKING_CAP",$D559,,,,  "USD")</f>
        <v>-1733.90311</v>
      </c>
      <c r="AE559">
        <f>_xll.ciqfunctions.udf.CIQ($B559, "IQ_CAPEX",$D559,,,,  "USD")</f>
        <v>-427.17538999999999</v>
      </c>
      <c r="AF559" s="1" t="str">
        <f>_xll.ciqfunctions.udf.CIQ($B559, "IQ_CEO_NAME", $D559,,,,  "USD")</f>
        <v>Osaki, Atsushi</v>
      </c>
      <c r="AG559">
        <f>_xll.ciqfunctions.udf.CIQ($B559, "IQ_INC_TAX",$D559,,,,  "USD")</f>
        <v>21.13936</v>
      </c>
      <c r="AH559">
        <f>_xll.ciqfunctions.udf.CIQ($B559, "IQ_EFFECT_TAX_RATE",$D559,,,,  "USD")</f>
        <v>167.17769999999999</v>
      </c>
    </row>
    <row r="560" spans="1:34" x14ac:dyDescent="0.25">
      <c r="A560" t="str">
        <f>_xll.ciqfunctions.udf.CIQ(B560,"IQ_COMPANY_NAME",A$1)</f>
        <v>Subaru Corporation</v>
      </c>
      <c r="B560" s="3" t="s">
        <v>0</v>
      </c>
      <c r="C560" s="1" t="str">
        <f>_xll.ciqfunctions.udf.CIQ($B560, "IQ_INDUSTRY",$D560,,,, "USD")</f>
        <v>Automobiles</v>
      </c>
      <c r="D560" s="2" t="str">
        <f t="shared" si="7"/>
        <v>CQ22018</v>
      </c>
      <c r="E560" s="1">
        <f>_xll.ciqfunctions.udf.CIQ($B560, "IQ_TOTAL_REV", $D560,,,, "USD")</f>
        <v>6398.6559200000002</v>
      </c>
      <c r="F560" s="1">
        <f>_xll.ciqfunctions.udf.CIQ($B560, "IQ_NI",$D560,,,,  "USD")</f>
        <v>410.16782000000001</v>
      </c>
      <c r="G560" s="1">
        <f>_xll.ciqfunctions.udf.CIQ($B560, "IQ_CASH_EQUIV", $D560,,,,  "USD")</f>
        <v>7226.1189599999998</v>
      </c>
      <c r="H560" s="1">
        <f>_xll.ciqfunctions.udf.CIQ($B560, "IQ_CASH_ST_INVEST", $D560,,,,  "USD")</f>
        <v>8496.5087500000009</v>
      </c>
      <c r="I560" s="1">
        <f>_xll.ciqfunctions.udf.CIQ($B560, "IQ_TOTAL_CA", $D560,,,,  "USD")</f>
        <v>15604.21378</v>
      </c>
      <c r="J560" s="1">
        <f>_xll.ciqfunctions.udf.CIQ($B560, "IQ_TOTAL_ASSETS",$D560,,,,  "USD")</f>
        <v>25808.5988</v>
      </c>
      <c r="K560" s="1">
        <f>_xll.ciqfunctions.udf.CIQ($B560, "IQ_TOTAL_CL", $D560,,,,  "USD")</f>
        <v>9180.8104700000004</v>
      </c>
      <c r="L560" s="1">
        <f>_xll.ciqfunctions.udf.CIQ($B560, "IQ_TOTAL_LIAB", $D560,,,,  "USD")</f>
        <v>11692.494060000001</v>
      </c>
      <c r="M560" s="1">
        <f>_xll.ciqfunctions.udf.CIQ($B560, "IQ_PREF_EQUITY",$D560,,,,  "USD")</f>
        <v>0</v>
      </c>
      <c r="N560" s="1">
        <f>_xll.ciqfunctions.udf.CIQ($B560, "IQ_TOTAL_COMMON_EQUITY",$D560,,,,  "USD")</f>
        <v>14049.54032</v>
      </c>
      <c r="O560" s="1">
        <f>_xll.ciqfunctions.udf.CIQ($B560, "IQ_APIC", $D560,,,,  "USD")</f>
        <v>1445.2995800000001</v>
      </c>
      <c r="P560" s="1">
        <f>_xll.ciqfunctions.udf.CIQ($B560, "IQ_TOTAL_ASSETS", $D560,,,,  "USD")</f>
        <v>25808.5988</v>
      </c>
      <c r="Q560" s="1">
        <f>_xll.ciqfunctions.udf.CIQ($B560, "IQ_RE", $D560,,,,  "USD")</f>
        <v>11491.97077</v>
      </c>
      <c r="R560" s="1">
        <f>_xll.ciqfunctions.udf.CIQ($B560, "IQ_TOTAL_EQUITY", $D560,,,,  "USD")</f>
        <v>14116.104740000001</v>
      </c>
      <c r="S560" s="1">
        <f>_xll.ciqfunctions.udf.CIQ($B560, "IQ_TOTAL_OUTSTANDING_FILING_DATE", $D560,,,,  "USD")</f>
        <v>766.71932000000004</v>
      </c>
      <c r="T560" s="1">
        <f>_xll.ciqfunctions.udf.CIQ($B560, "IQ_TOTAL_DEBT", $D560,,,,  "USD")</f>
        <v>511.22340000000003</v>
      </c>
      <c r="U560" s="1">
        <f>_xll.ciqfunctions.udf.CIQ($B560, "IQ_PREF_DIV_OTHER",$D560,,,,  "USD")</f>
        <v>0</v>
      </c>
      <c r="V560" s="1">
        <f>_xll.ciqfunctions.udf.CIQ($B560, "IQ_COGS",$D560,,,,  "USD")</f>
        <v>4959.1845700000003</v>
      </c>
      <c r="W560" s="1">
        <f>_xll.ciqfunctions.udf.CIQ($B560, "IQ_AP",$D560,,,,  "USD")</f>
        <v>3418.3960000000002</v>
      </c>
      <c r="X560" s="1">
        <f>_xll.ciqfunctions.udf.CIQ($B560, "IQ_AR", $D560,,,,  "USD")</f>
        <v>1394.8394499999999</v>
      </c>
      <c r="Y560" s="1">
        <f>_xll.ciqfunctions.udf.CIQ($B560, "IQ_INVENTORY", $D560,,,,  "USD")</f>
        <v>3046.8874999999998</v>
      </c>
      <c r="Z560">
        <f>_xll.ciqfunctions.udf.CIQ($B560, "IQ_SGA", $D560,,,,  "USD")</f>
        <v>920.01987999999994</v>
      </c>
      <c r="AA560">
        <f>_xll.ciqfunctions.udf.CIQ($B560, "IQ_TOTAL_REV_1YR_ANN_GROWTH", $D560,,,,  "USD")</f>
        <v>-17.027200000000001</v>
      </c>
      <c r="AB560">
        <f>_xll.ciqfunctions.udf.CIQ($B560, "IQ_DA", $D560,,,,  "USD")</f>
        <v>0</v>
      </c>
      <c r="AC560">
        <f>_xll.ciqfunctions.udf.CIQ($B560, "IQ_NET_INTEREST_EXP",$D560,,,,  "USD")</f>
        <v>21.319019999999998</v>
      </c>
      <c r="AD560">
        <f>_xll.ciqfunctions.udf.CIQ($B560, "IQ_NET_WORKING_CAP",$D560,,,,  "USD")</f>
        <v>-1806.87483</v>
      </c>
      <c r="AE560">
        <f>_xll.ciqfunctions.udf.CIQ($B560, "IQ_CAPEX",$D560,,,,  "USD")</f>
        <v>-280.37713000000002</v>
      </c>
      <c r="AF560" s="1" t="str">
        <f>_xll.ciqfunctions.udf.CIQ($B560, "IQ_CEO_NAME", $D560,,,,  "USD")</f>
        <v>Osaki, Atsushi</v>
      </c>
      <c r="AG560">
        <f>_xll.ciqfunctions.udf.CIQ($B560, "IQ_INC_TAX",$D560,,,,  "USD")</f>
        <v>151.7593</v>
      </c>
      <c r="AH560">
        <f>_xll.ciqfunctions.udf.CIQ($B560, "IQ_EFFECT_TAX_RATE",$D560,,,,  "USD")</f>
        <v>27.323599999999999</v>
      </c>
    </row>
    <row r="561" spans="1:34" x14ac:dyDescent="0.25">
      <c r="A561" t="str">
        <f>_xll.ciqfunctions.udf.CIQ(B561,"IQ_COMPANY_NAME",A$1)</f>
        <v>Subaru Corporation</v>
      </c>
      <c r="B561" s="3" t="s">
        <v>0</v>
      </c>
      <c r="C561" s="1" t="str">
        <f>_xll.ciqfunctions.udf.CIQ($B561, "IQ_INDUSTRY",$D561,,,, "USD")</f>
        <v>Automobiles</v>
      </c>
      <c r="D561" s="2" t="str">
        <f t="shared" si="7"/>
        <v>CQ12018</v>
      </c>
      <c r="E561" s="1">
        <f>_xll.ciqfunctions.udf.CIQ($B561, "IQ_TOTAL_REV", $D561,,,, "USD")</f>
        <v>7914.7407400000002</v>
      </c>
      <c r="F561" s="1">
        <f>_xll.ciqfunctions.udf.CIQ($B561, "IQ_NI",$D561,,,,  "USD")</f>
        <v>635.66690000000006</v>
      </c>
      <c r="G561" s="1">
        <f>_xll.ciqfunctions.udf.CIQ($B561, "IQ_CASH_EQUIV", $D561,,,,  "USD")</f>
        <v>7206.7891</v>
      </c>
      <c r="H561" s="1">
        <f>_xll.ciqfunctions.udf.CIQ($B561, "IQ_CASH_ST_INVEST", $D561,,,,  "USD")</f>
        <v>9490.7965499999991</v>
      </c>
      <c r="I561" s="1">
        <f>_xll.ciqfunctions.udf.CIQ($B561, "IQ_TOTAL_CA", $D561,,,,  "USD")</f>
        <v>17844.829239999999</v>
      </c>
      <c r="J561" s="1">
        <f>_xll.ciqfunctions.udf.CIQ($B561, "IQ_TOTAL_ASSETS",$D561,,,,  "USD")</f>
        <v>27157.978780000001</v>
      </c>
      <c r="K561" s="1">
        <f>_xll.ciqfunctions.udf.CIQ($B561, "IQ_TOTAL_CL", $D561,,,,  "USD")</f>
        <v>9896.0128999999997</v>
      </c>
      <c r="L561" s="1">
        <f>_xll.ciqfunctions.udf.CIQ($B561, "IQ_TOTAL_LIAB", $D561,,,,  "USD")</f>
        <v>12459.771790000001</v>
      </c>
      <c r="M561" s="1">
        <f>_xll.ciqfunctions.udf.CIQ($B561, "IQ_PREF_EQUITY",$D561,,,,  "USD")</f>
        <v>0</v>
      </c>
      <c r="N561" s="1">
        <f>_xll.ciqfunctions.udf.CIQ($B561, "IQ_TOTAL_COMMON_EQUITY",$D561,,,,  "USD")</f>
        <v>14621.19555</v>
      </c>
      <c r="O561" s="1">
        <f>_xll.ciqfunctions.udf.CIQ($B561, "IQ_APIC", $D561,,,,  "USD")</f>
        <v>1508.37538</v>
      </c>
      <c r="P561" s="1">
        <f>_xll.ciqfunctions.udf.CIQ($B561, "IQ_TOTAL_ASSETS", $D561,,,,  "USD")</f>
        <v>27157.978780000001</v>
      </c>
      <c r="Q561" s="1">
        <f>_xll.ciqfunctions.udf.CIQ($B561, "IQ_RE", $D561,,,,  "USD")</f>
        <v>12085.48619</v>
      </c>
      <c r="R561" s="1">
        <f>_xll.ciqfunctions.udf.CIQ($B561, "IQ_TOTAL_EQUITY", $D561,,,,  "USD")</f>
        <v>14698.207</v>
      </c>
      <c r="S561" s="1">
        <f>_xll.ciqfunctions.udf.CIQ($B561, "IQ_TOTAL_OUTSTANDING_FILING_DATE", $D561,,,,  "USD")</f>
        <v>766.72082999999998</v>
      </c>
      <c r="T561" s="1">
        <f>_xll.ciqfunctions.udf.CIQ($B561, "IQ_TOTAL_DEBT", $D561,,,,  "USD")</f>
        <v>811.65674000000001</v>
      </c>
      <c r="U561" s="1">
        <f>_xll.ciqfunctions.udf.CIQ($B561, "IQ_PREF_DIV_OTHER",$D561,,,,  "USD")</f>
        <v>0</v>
      </c>
      <c r="V561" s="1">
        <f>_xll.ciqfunctions.udf.CIQ($B561, "IQ_COGS",$D561,,,,  "USD")</f>
        <v>5807.4669700000004</v>
      </c>
      <c r="W561" s="1">
        <f>_xll.ciqfunctions.udf.CIQ($B561, "IQ_AP",$D561,,,,  "USD")</f>
        <v>3625.0649100000001</v>
      </c>
      <c r="X561" s="1">
        <f>_xll.ciqfunctions.udf.CIQ($B561, "IQ_AR", $D561,,,,  "USD")</f>
        <v>1619.7637400000001</v>
      </c>
      <c r="Y561" s="1">
        <f>_xll.ciqfunctions.udf.CIQ($B561, "IQ_INVENTORY", $D561,,,,  "USD")</f>
        <v>2798.2676299999998</v>
      </c>
      <c r="Z561">
        <f>_xll.ciqfunctions.udf.CIQ($B561, "IQ_SGA", $D561,,,,  "USD")</f>
        <v>285.58920000000001</v>
      </c>
      <c r="AA561">
        <f>_xll.ciqfunctions.udf.CIQ($B561, "IQ_TOTAL_REV_1YR_ANN_GROWTH", $D561,,,,  "USD")</f>
        <v>-6.4042000000000003</v>
      </c>
      <c r="AB561">
        <f>_xll.ciqfunctions.udf.CIQ($B561, "IQ_DA", $D561,,,,  "USD")</f>
        <v>9.6511499999999995</v>
      </c>
      <c r="AC561">
        <f>_xll.ciqfunctions.udf.CIQ($B561, "IQ_NET_INTEREST_EXP",$D561,,,,  "USD")</f>
        <v>24.349139999999998</v>
      </c>
      <c r="AD561">
        <f>_xll.ciqfunctions.udf.CIQ($B561, "IQ_NET_WORKING_CAP",$D561,,,,  "USD")</f>
        <v>-929.35365000000002</v>
      </c>
      <c r="AE561">
        <f>_xll.ciqfunctions.udf.CIQ($B561, "IQ_CAPEX",$D561,,,,  "USD")</f>
        <v>-460.75986999999998</v>
      </c>
      <c r="AF561" s="1" t="str">
        <f>_xll.ciqfunctions.udf.CIQ($B561, "IQ_CEO_NAME", $D561,,,,  "USD")</f>
        <v>Osaki, Atsushi</v>
      </c>
      <c r="AG561">
        <f>_xll.ciqfunctions.udf.CIQ($B561, "IQ_INC_TAX",$D561,,,,  "USD")</f>
        <v>108.05518000000001</v>
      </c>
      <c r="AH561">
        <f>_xll.ciqfunctions.udf.CIQ($B561, "IQ_EFFECT_TAX_RATE",$D561,,,,  "USD")</f>
        <v>14.3995</v>
      </c>
    </row>
    <row r="562" spans="1:34" x14ac:dyDescent="0.25">
      <c r="A562" t="str">
        <f>_xll.ciqfunctions.udf.CIQ(B562,"IQ_COMPANY_NAME",A$1)</f>
        <v>Subaru Corporation</v>
      </c>
      <c r="B562" s="3" t="s">
        <v>0</v>
      </c>
      <c r="C562" s="1" t="str">
        <f>_xll.ciqfunctions.udf.CIQ($B562, "IQ_INDUSTRY",$D562,,,, "USD")</f>
        <v>Automobiles</v>
      </c>
      <c r="D562" s="2" t="str">
        <f t="shared" si="7"/>
        <v>CQ42017</v>
      </c>
      <c r="E562" s="1">
        <f>_xll.ciqfunctions.udf.CIQ($B562, "IQ_TOTAL_REV", $D562,,,, "USD")</f>
        <v>7797.9935100000002</v>
      </c>
      <c r="F562" s="1">
        <f>_xll.ciqfunctions.udf.CIQ($B562, "IQ_NI",$D562,,,,  "USD")</f>
        <v>602.28170999999998</v>
      </c>
      <c r="G562" s="1">
        <f>_xll.ciqfunctions.udf.CIQ($B562, "IQ_CASH_EQUIV", $D562,,,,  "USD")</f>
        <v>6338.3672900000001</v>
      </c>
      <c r="H562" s="1">
        <f>_xll.ciqfunctions.udf.CIQ($B562, "IQ_CASH_ST_INVEST", $D562,,,,  "USD")</f>
        <v>8554.0906400000003</v>
      </c>
      <c r="I562" s="1">
        <f>_xll.ciqfunctions.udf.CIQ($B562, "IQ_TOTAL_CA", $D562,,,,  "USD")</f>
        <v>16286.52727</v>
      </c>
      <c r="J562" s="1">
        <f>_xll.ciqfunctions.udf.CIQ($B562, "IQ_TOTAL_ASSETS",$D562,,,,  "USD")</f>
        <v>24798.561710000002</v>
      </c>
      <c r="K562" s="1">
        <f>_xll.ciqfunctions.udf.CIQ($B562, "IQ_TOTAL_CL", $D562,,,,  "USD")</f>
        <v>8964.8155499999993</v>
      </c>
      <c r="L562" s="1">
        <f>_xll.ciqfunctions.udf.CIQ($B562, "IQ_TOTAL_LIAB", $D562,,,,  "USD")</f>
        <v>11297.07461</v>
      </c>
      <c r="M562" s="1">
        <f>_xll.ciqfunctions.udf.CIQ($B562, "IQ_PREF_EQUITY",$D562,,,,  "USD")</f>
        <v>0</v>
      </c>
      <c r="N562" s="1">
        <f>_xll.ciqfunctions.udf.CIQ($B562, "IQ_TOTAL_COMMON_EQUITY",$D562,,,,  "USD")</f>
        <v>13434.02139</v>
      </c>
      <c r="O562" s="1">
        <f>_xll.ciqfunctions.udf.CIQ($B562, "IQ_APIC", $D562,,,,  "USD")</f>
        <v>1422.2666099999999</v>
      </c>
      <c r="P562" s="1">
        <f>_xll.ciqfunctions.udf.CIQ($B562, "IQ_TOTAL_ASSETS", $D562,,,,  "USD")</f>
        <v>24798.561710000002</v>
      </c>
      <c r="Q562" s="1">
        <f>_xll.ciqfunctions.udf.CIQ($B562, "IQ_RE", $D562,,,,  "USD")</f>
        <v>10797.08793</v>
      </c>
      <c r="R562" s="1">
        <f>_xll.ciqfunctions.udf.CIQ($B562, "IQ_TOTAL_EQUITY", $D562,,,,  "USD")</f>
        <v>13501.487090000001</v>
      </c>
      <c r="S562" s="1">
        <f>_xll.ciqfunctions.udf.CIQ($B562, "IQ_TOTAL_OUTSTANDING_FILING_DATE", $D562,,,,  "USD")</f>
        <v>766.72149999999999</v>
      </c>
      <c r="T562" s="1">
        <f>_xll.ciqfunctions.udf.CIQ($B562, "IQ_TOTAL_DEBT", $D562,,,,  "USD")</f>
        <v>815.63457000000005</v>
      </c>
      <c r="U562" s="1">
        <f>_xll.ciqfunctions.udf.CIQ($B562, "IQ_PREF_DIV_OTHER",$D562,,,,  "USD")</f>
        <v>0</v>
      </c>
      <c r="V562" s="1">
        <f>_xll.ciqfunctions.udf.CIQ($B562, "IQ_COGS",$D562,,,,  "USD")</f>
        <v>5627.3893500000004</v>
      </c>
      <c r="W562" s="1">
        <f>_xll.ciqfunctions.udf.CIQ($B562, "IQ_AP",$D562,,,,  "USD")</f>
        <v>3328.3260100000002</v>
      </c>
      <c r="X562" s="1">
        <f>_xll.ciqfunctions.udf.CIQ($B562, "IQ_AR", $D562,,,,  "USD")</f>
        <v>1442.80197</v>
      </c>
      <c r="Y562" s="1">
        <f>_xll.ciqfunctions.udf.CIQ($B562, "IQ_INVENTORY", $D562,,,,  "USD")</f>
        <v>2846.2112099999999</v>
      </c>
      <c r="Z562">
        <f>_xll.ciqfunctions.udf.CIQ($B562, "IQ_SGA", $D562,,,,  "USD")</f>
        <v>1334.45199</v>
      </c>
      <c r="AA562">
        <f>_xll.ciqfunctions.udf.CIQ($B562, "IQ_TOTAL_REV_1YR_ANN_GROWTH", $D562,,,,  "USD")</f>
        <v>3.3035000000000001</v>
      </c>
      <c r="AB562">
        <f>_xll.ciqfunctions.udf.CIQ($B562, "IQ_DA", $D562,,,,  "USD")</f>
        <v>0</v>
      </c>
      <c r="AC562">
        <f>_xll.ciqfunctions.udf.CIQ($B562, "IQ_NET_INTEREST_EXP",$D562,,,,  "USD")</f>
        <v>15.96307</v>
      </c>
      <c r="AD562">
        <f>_xll.ciqfunctions.udf.CIQ($B562, "IQ_NET_WORKING_CAP",$D562,,,,  "USD")</f>
        <v>-684.51192000000003</v>
      </c>
      <c r="AE562">
        <f>_xll.ciqfunctions.udf.CIQ($B562, "IQ_CAPEX",$D562,,,,  "USD")</f>
        <v>-216.41586000000001</v>
      </c>
      <c r="AF562" s="1" t="str">
        <f>_xll.ciqfunctions.udf.CIQ($B562, "IQ_CEO_NAME", $D562,,,,  "USD")</f>
        <v>Osaki, Atsushi</v>
      </c>
      <c r="AG562">
        <f>_xll.ciqfunctions.udf.CIQ($B562, "IQ_INC_TAX",$D562,,,,  "USD")</f>
        <v>187.17095</v>
      </c>
      <c r="AH562">
        <f>_xll.ciqfunctions.udf.CIQ($B562, "IQ_EFFECT_TAX_RATE",$D562,,,,  "USD")</f>
        <v>23.645299999999999</v>
      </c>
    </row>
    <row r="563" spans="1:34" x14ac:dyDescent="0.25">
      <c r="A563" t="str">
        <f>_xll.ciqfunctions.udf.CIQ(B563,"IQ_COMPANY_NAME",A$1)</f>
        <v>Subaru Corporation</v>
      </c>
      <c r="B563" s="3" t="s">
        <v>0</v>
      </c>
      <c r="C563" s="1" t="str">
        <f>_xll.ciqfunctions.udf.CIQ($B563, "IQ_INDUSTRY",$D563,,,, "USD")</f>
        <v>Automobiles</v>
      </c>
      <c r="D563" s="2" t="str">
        <f t="shared" si="7"/>
        <v>CQ32017</v>
      </c>
      <c r="E563" s="1">
        <f>_xll.ciqfunctions.udf.CIQ($B563, "IQ_TOTAL_REV", $D563,,,, "USD")</f>
        <v>7384.5652399999999</v>
      </c>
      <c r="F563" s="1">
        <f>_xll.ciqfunctions.udf.CIQ($B563, "IQ_NI",$D563,,,,  "USD")</f>
        <v>23.791129999999999</v>
      </c>
      <c r="G563" s="1">
        <f>_xll.ciqfunctions.udf.CIQ($B563, "IQ_CASH_EQUIV", $D563,,,,  "USD")</f>
        <v>6510.0481600000003</v>
      </c>
      <c r="H563" s="1">
        <f>_xll.ciqfunctions.udf.CIQ($B563, "IQ_CASH_ST_INVEST", $D563,,,,  "USD")</f>
        <v>8929.3544899999997</v>
      </c>
      <c r="I563" s="1">
        <f>_xll.ciqfunctions.udf.CIQ($B563, "IQ_TOTAL_CA", $D563,,,,  "USD")</f>
        <v>16533.226149999999</v>
      </c>
      <c r="J563" s="1">
        <f>_xll.ciqfunctions.udf.CIQ($B563, "IQ_TOTAL_ASSETS",$D563,,,,  "USD")</f>
        <v>25049.659390000001</v>
      </c>
      <c r="K563" s="1">
        <f>_xll.ciqfunctions.udf.CIQ($B563, "IQ_TOTAL_CL", $D563,,,,  "USD")</f>
        <v>9316.7884300000005</v>
      </c>
      <c r="L563" s="1">
        <f>_xll.ciqfunctions.udf.CIQ($B563, "IQ_TOTAL_LIAB", $D563,,,,  "USD")</f>
        <v>11682.00303</v>
      </c>
      <c r="M563" s="1">
        <f>_xll.ciqfunctions.udf.CIQ($B563, "IQ_PREF_EQUITY",$D563,,,,  "USD")</f>
        <v>0</v>
      </c>
      <c r="N563" s="1">
        <f>_xll.ciqfunctions.udf.CIQ($B563, "IQ_TOTAL_COMMON_EQUITY",$D563,,,,  "USD")</f>
        <v>13303.325290000001</v>
      </c>
      <c r="O563" s="1">
        <f>_xll.ciqfunctions.udf.CIQ($B563, "IQ_APIC", $D563,,,,  "USD")</f>
        <v>1422.6454799999999</v>
      </c>
      <c r="P563" s="1">
        <f>_xll.ciqfunctions.udf.CIQ($B563, "IQ_TOTAL_ASSETS", $D563,,,,  "USD")</f>
        <v>25049.659390000001</v>
      </c>
      <c r="Q563" s="1">
        <f>_xll.ciqfunctions.udf.CIQ($B563, "IQ_RE", $D563,,,,  "USD")</f>
        <v>10688.02412</v>
      </c>
      <c r="R563" s="1">
        <f>_xll.ciqfunctions.udf.CIQ($B563, "IQ_TOTAL_EQUITY", $D563,,,,  "USD")</f>
        <v>13367.656360000001</v>
      </c>
      <c r="S563" s="1">
        <f>_xll.ciqfunctions.udf.CIQ($B563, "IQ_TOTAL_OUTSTANDING_FILING_DATE", $D563,,,,  "USD")</f>
        <v>766.72257000000002</v>
      </c>
      <c r="T563" s="1">
        <f>_xll.ciqfunctions.udf.CIQ($B563, "IQ_TOTAL_DEBT", $D563,,,,  "USD")</f>
        <v>866.45349999999996</v>
      </c>
      <c r="U563" s="1">
        <f>_xll.ciqfunctions.udf.CIQ($B563, "IQ_PREF_DIV_OTHER",$D563,,,,  "USD")</f>
        <v>0</v>
      </c>
      <c r="V563" s="1">
        <f>_xll.ciqfunctions.udf.CIQ($B563, "IQ_COGS",$D563,,,,  "USD")</f>
        <v>5284.0014000000001</v>
      </c>
      <c r="W563" s="1">
        <f>_xll.ciqfunctions.udf.CIQ($B563, "IQ_AP",$D563,,,,  "USD")</f>
        <v>3451.0633200000002</v>
      </c>
      <c r="X563" s="1">
        <f>_xll.ciqfunctions.udf.CIQ($B563, "IQ_AR", $D563,,,,  "USD")</f>
        <v>1500.9013299999999</v>
      </c>
      <c r="Y563" s="1">
        <f>_xll.ciqfunctions.udf.CIQ($B563, "IQ_INVENTORY", $D563,,,,  "USD")</f>
        <v>2734.3012199999998</v>
      </c>
      <c r="Z563">
        <f>_xll.ciqfunctions.udf.CIQ($B563, "IQ_SGA", $D563,,,,  "USD")</f>
        <v>1276.6128900000001</v>
      </c>
      <c r="AA563">
        <f>_xll.ciqfunctions.udf.CIQ($B563, "IQ_TOTAL_REV_1YR_ANN_GROWTH", $D563,,,,  "USD")</f>
        <v>2.8782999999999999</v>
      </c>
      <c r="AB563">
        <f>_xll.ciqfunctions.udf.CIQ($B563, "IQ_DA", $D563,,,,  "USD")</f>
        <v>0</v>
      </c>
      <c r="AC563">
        <f>_xll.ciqfunctions.udf.CIQ($B563, "IQ_NET_INTEREST_EXP",$D563,,,,  "USD")</f>
        <v>11.447089999999999</v>
      </c>
      <c r="AD563">
        <f>_xll.ciqfunctions.udf.CIQ($B563, "IQ_NET_WORKING_CAP",$D563,,,,  "USD")</f>
        <v>-1150.85472</v>
      </c>
      <c r="AE563">
        <f>_xll.ciqfunctions.udf.CIQ($B563, "IQ_CAPEX",$D563,,,,  "USD")</f>
        <v>-378.13594999999998</v>
      </c>
      <c r="AF563" s="1" t="str">
        <f>_xll.ciqfunctions.udf.CIQ($B563, "IQ_CEO_NAME", $D563,,,,  "USD")</f>
        <v>Osaki, Atsushi</v>
      </c>
      <c r="AG563">
        <f>_xll.ciqfunctions.udf.CIQ($B563, "IQ_INC_TAX",$D563,,,,  "USD")</f>
        <v>64.979349999999997</v>
      </c>
      <c r="AH563">
        <f>_xll.ciqfunctions.udf.CIQ($B563, "IQ_EFFECT_TAX_RATE",$D563,,,,  "USD")</f>
        <v>71.274100000000004</v>
      </c>
    </row>
    <row r="564" spans="1:34" x14ac:dyDescent="0.25">
      <c r="A564" t="str">
        <f>_xll.ciqfunctions.udf.CIQ(B564,"IQ_COMPANY_NAME",A$1)</f>
        <v>Subaru Corporation</v>
      </c>
      <c r="B564" s="3" t="s">
        <v>0</v>
      </c>
      <c r="C564" s="1" t="str">
        <f>_xll.ciqfunctions.udf.CIQ($B564, "IQ_INDUSTRY",$D564,,,, "USD")</f>
        <v>Automobiles</v>
      </c>
      <c r="D564" s="2" t="str">
        <f t="shared" si="7"/>
        <v>CQ22017</v>
      </c>
      <c r="E564" s="1">
        <f>_xll.ciqfunctions.udf.CIQ($B564, "IQ_TOTAL_REV", $D564,,,, "USD")</f>
        <v>7609.11553</v>
      </c>
      <c r="F564" s="1">
        <f>_xll.ciqfunctions.udf.CIQ($B564, "IQ_NI",$D564,,,,  "USD")</f>
        <v>732.86152000000004</v>
      </c>
      <c r="G564" s="1">
        <f>_xll.ciqfunctions.udf.CIQ($B564, "IQ_CASH_EQUIV", $D564,,,,  "USD")</f>
        <v>6517.36319</v>
      </c>
      <c r="H564" s="1">
        <f>_xll.ciqfunctions.udf.CIQ($B564, "IQ_CASH_ST_INVEST", $D564,,,,  "USD")</f>
        <v>8883.4022499999992</v>
      </c>
      <c r="I564" s="1">
        <f>_xll.ciqfunctions.udf.CIQ($B564, "IQ_TOTAL_CA", $D564,,,,  "USD")</f>
        <v>16374.807360000001</v>
      </c>
      <c r="J564" s="1">
        <f>_xll.ciqfunctions.udf.CIQ($B564, "IQ_TOTAL_ASSETS",$D564,,,,  "USD")</f>
        <v>24758.151750000001</v>
      </c>
      <c r="K564" s="1">
        <f>_xll.ciqfunctions.udf.CIQ($B564, "IQ_TOTAL_CL", $D564,,,,  "USD")</f>
        <v>9104.9894600000007</v>
      </c>
      <c r="L564" s="1">
        <f>_xll.ciqfunctions.udf.CIQ($B564, "IQ_TOTAL_LIAB", $D564,,,,  "USD")</f>
        <v>11445.017040000001</v>
      </c>
      <c r="M564" s="1">
        <f>_xll.ciqfunctions.udf.CIQ($B564, "IQ_PREF_EQUITY",$D564,,,,  "USD")</f>
        <v>0</v>
      </c>
      <c r="N564" s="1">
        <f>_xll.ciqfunctions.udf.CIQ($B564, "IQ_TOTAL_COMMON_EQUITY",$D564,,,,  "USD")</f>
        <v>13252.459049999999</v>
      </c>
      <c r="O564" s="1">
        <f>_xll.ciqfunctions.udf.CIQ($B564, "IQ_APIC", $D564,,,,  "USD")</f>
        <v>1425.8957499999999</v>
      </c>
      <c r="P564" s="1">
        <f>_xll.ciqfunctions.udf.CIQ($B564, "IQ_TOTAL_ASSETS", $D564,,,,  "USD")</f>
        <v>24758.151750000001</v>
      </c>
      <c r="Q564" s="1">
        <f>_xll.ciqfunctions.udf.CIQ($B564, "IQ_RE", $D564,,,,  "USD")</f>
        <v>10689.85614</v>
      </c>
      <c r="R564" s="1">
        <f>_xll.ciqfunctions.udf.CIQ($B564, "IQ_TOTAL_EQUITY", $D564,,,,  "USD")</f>
        <v>13313.13471</v>
      </c>
      <c r="S564" s="1">
        <f>_xll.ciqfunctions.udf.CIQ($B564, "IQ_TOTAL_OUTSTANDING_FILING_DATE", $D564,,,,  "USD")</f>
        <v>766.68537000000003</v>
      </c>
      <c r="T564" s="1">
        <f>_xll.ciqfunctions.udf.CIQ($B564, "IQ_TOTAL_DEBT", $D564,,,,  "USD")</f>
        <v>985.78359</v>
      </c>
      <c r="U564" s="1">
        <f>_xll.ciqfunctions.udf.CIQ($B564, "IQ_PREF_DIV_OTHER",$D564,,,,  "USD")</f>
        <v>0</v>
      </c>
      <c r="V564" s="1">
        <f>_xll.ciqfunctions.udf.CIQ($B564, "IQ_COGS",$D564,,,,  "USD")</f>
        <v>5315.1555200000003</v>
      </c>
      <c r="W564" s="1">
        <f>_xll.ciqfunctions.udf.CIQ($B564, "IQ_AP",$D564,,,,  "USD")</f>
        <v>3711.4701300000002</v>
      </c>
      <c r="X564" s="1">
        <f>_xll.ciqfunctions.udf.CIQ($B564, "IQ_AR", $D564,,,,  "USD")</f>
        <v>1393.4303500000001</v>
      </c>
      <c r="Y564" s="1">
        <f>_xll.ciqfunctions.udf.CIQ($B564, "IQ_INVENTORY", $D564,,,,  "USD")</f>
        <v>2672.4707100000001</v>
      </c>
      <c r="Z564">
        <f>_xll.ciqfunctions.udf.CIQ($B564, "IQ_SGA", $D564,,,,  "USD")</f>
        <v>1231.56629</v>
      </c>
      <c r="AA564">
        <f>_xll.ciqfunctions.udf.CIQ($B564, "IQ_TOTAL_REV_1YR_ANN_GROWTH", $D564,,,,  "USD")</f>
        <v>11.098800000000001</v>
      </c>
      <c r="AB564">
        <f>_xll.ciqfunctions.udf.CIQ($B564, "IQ_DA", $D564,,,,  "USD")</f>
        <v>0</v>
      </c>
      <c r="AC564">
        <f>_xll.ciqfunctions.udf.CIQ($B564, "IQ_NET_INTEREST_EXP",$D564,,,,  "USD")</f>
        <v>10.094810000000001</v>
      </c>
      <c r="AD564">
        <f>_xll.ciqfunctions.udf.CIQ($B564, "IQ_NET_WORKING_CAP",$D564,,,,  "USD")</f>
        <v>-952.39238999999998</v>
      </c>
      <c r="AE564">
        <f>_xll.ciqfunctions.udf.CIQ($B564, "IQ_CAPEX",$D564,,,,  "USD")</f>
        <v>-302.71953999999999</v>
      </c>
      <c r="AF564" s="1" t="str">
        <f>_xll.ciqfunctions.udf.CIQ($B564, "IQ_CEO_NAME", $D564,,,,  "USD")</f>
        <v>Osaki, Atsushi</v>
      </c>
      <c r="AG564">
        <f>_xll.ciqfunctions.udf.CIQ($B564, "IQ_INC_TAX",$D564,,,,  "USD")</f>
        <v>318.03089</v>
      </c>
      <c r="AH564">
        <f>_xll.ciqfunctions.udf.CIQ($B564, "IQ_EFFECT_TAX_RATE",$D564,,,,  "USD")</f>
        <v>30.220400000000001</v>
      </c>
    </row>
    <row r="565" spans="1:34" x14ac:dyDescent="0.25">
      <c r="A565" t="str">
        <f>_xll.ciqfunctions.udf.CIQ(B565,"IQ_COMPANY_NAME",A$1)</f>
        <v>Subaru Corporation</v>
      </c>
      <c r="B565" s="3" t="s">
        <v>0</v>
      </c>
      <c r="C565" s="1" t="str">
        <f>_xll.ciqfunctions.udf.CIQ($B565, "IQ_INDUSTRY",$D565,,,, "USD")</f>
        <v>Automobiles</v>
      </c>
      <c r="D565" s="2" t="str">
        <f t="shared" si="7"/>
        <v>CQ12017</v>
      </c>
      <c r="E565" s="1">
        <f>_xll.ciqfunctions.udf.CIQ($B565, "IQ_TOTAL_REV", $D565,,,, "USD")</f>
        <v>8054.7176099999997</v>
      </c>
      <c r="F565" s="1">
        <f>_xll.ciqfunctions.udf.CIQ($B565, "IQ_NI",$D565,,,,  "USD")</f>
        <v>671.21974</v>
      </c>
      <c r="G565" s="1">
        <f>_xll.ciqfunctions.udf.CIQ($B565, "IQ_CASH_EQUIV", $D565,,,,  "USD")</f>
        <v>5908.7175800000005</v>
      </c>
      <c r="H565" s="1">
        <f>_xll.ciqfunctions.udf.CIQ($B565, "IQ_CASH_ST_INVEST", $D565,,,,  "USD")</f>
        <v>8783.8655999999992</v>
      </c>
      <c r="I565" s="1">
        <f>_xll.ciqfunctions.udf.CIQ($B565, "IQ_TOTAL_CA", $D565,,,,  "USD")</f>
        <v>16549.336569999999</v>
      </c>
      <c r="J565" s="1">
        <f>_xll.ciqfunctions.udf.CIQ($B565, "IQ_TOTAL_ASSETS",$D565,,,,  "USD")</f>
        <v>24774.17974</v>
      </c>
      <c r="K565" s="1">
        <f>_xll.ciqfunctions.udf.CIQ($B565, "IQ_TOTAL_CL", $D565,,,,  "USD")</f>
        <v>9091.8207600000005</v>
      </c>
      <c r="L565" s="1">
        <f>_xll.ciqfunctions.udf.CIQ($B565, "IQ_TOTAL_LIAB", $D565,,,,  "USD")</f>
        <v>11636.17058</v>
      </c>
      <c r="M565" s="1">
        <f>_xll.ciqfunctions.udf.CIQ($B565, "IQ_PREF_EQUITY",$D565,,,,  "USD")</f>
        <v>0</v>
      </c>
      <c r="N565" s="1">
        <f>_xll.ciqfunctions.udf.CIQ($B565, "IQ_TOTAL_COMMON_EQUITY",$D565,,,,  "USD")</f>
        <v>13082.188539999999</v>
      </c>
      <c r="O565" s="1">
        <f>_xll.ciqfunctions.udf.CIQ($B565, "IQ_APIC", $D565,,,,  "USD")</f>
        <v>1436.57401</v>
      </c>
      <c r="P565" s="1">
        <f>_xll.ciqfunctions.udf.CIQ($B565, "IQ_TOTAL_ASSETS", $D565,,,,  "USD")</f>
        <v>24774.17974</v>
      </c>
      <c r="Q565" s="1">
        <f>_xll.ciqfunctions.udf.CIQ($B565, "IQ_RE", $D565,,,,  "USD")</f>
        <v>10522.663839999999</v>
      </c>
      <c r="R565" s="1">
        <f>_xll.ciqfunctions.udf.CIQ($B565, "IQ_TOTAL_EQUITY", $D565,,,,  "USD")</f>
        <v>13138.009169999999</v>
      </c>
      <c r="S565" s="1">
        <f>_xll.ciqfunctions.udf.CIQ($B565, "IQ_TOTAL_OUTSTANDING_FILING_DATE", $D565,,,,  "USD")</f>
        <v>766.68565000000001</v>
      </c>
      <c r="T565" s="1">
        <f>_xll.ciqfunctions.udf.CIQ($B565, "IQ_TOTAL_DEBT", $D565,,,,  "USD")</f>
        <v>1329.6861200000001</v>
      </c>
      <c r="U565" s="1">
        <f>_xll.ciqfunctions.udf.CIQ($B565, "IQ_PREF_DIV_OTHER",$D565,,,,  "USD")</f>
        <v>0</v>
      </c>
      <c r="V565" s="1">
        <f>_xll.ciqfunctions.udf.CIQ($B565, "IQ_COGS",$D565,,,,  "USD")</f>
        <v>5745.8565900000003</v>
      </c>
      <c r="W565" s="1">
        <f>_xll.ciqfunctions.udf.CIQ($B565, "IQ_AP",$D565,,,,  "USD")</f>
        <v>3136.6547599999999</v>
      </c>
      <c r="X565" s="1">
        <f>_xll.ciqfunctions.udf.CIQ($B565, "IQ_AR", $D565,,,,  "USD")</f>
        <v>1586.39464</v>
      </c>
      <c r="Y565" s="1">
        <f>_xll.ciqfunctions.udf.CIQ($B565, "IQ_INVENTORY", $D565,,,,  "USD")</f>
        <v>2702.5202199999999</v>
      </c>
      <c r="Z565">
        <f>_xll.ciqfunctions.udf.CIQ($B565, "IQ_SGA", $D565,,,,  "USD")</f>
        <v>357.82960000000003</v>
      </c>
      <c r="AA565">
        <f>_xll.ciqfunctions.udf.CIQ($B565, "IQ_TOTAL_REV_1YR_ANN_GROWTH", $D565,,,,  "USD")</f>
        <v>10.382199999999999</v>
      </c>
      <c r="AB565">
        <f>_xll.ciqfunctions.udf.CIQ($B565, "IQ_DA", $D565,,,,  "USD")</f>
        <v>8.5739900000000002</v>
      </c>
      <c r="AC565">
        <f>_xll.ciqfunctions.udf.CIQ($B565, "IQ_NET_INTEREST_EXP",$D565,,,,  "USD")</f>
        <v>7.3004499999999997</v>
      </c>
      <c r="AD565">
        <f>_xll.ciqfunctions.udf.CIQ($B565, "IQ_NET_WORKING_CAP",$D565,,,,  "USD")</f>
        <v>-540.26907000000006</v>
      </c>
      <c r="AE565">
        <f>_xll.ciqfunctions.udf.CIQ($B565, "IQ_CAPEX",$D565,,,,  "USD")</f>
        <v>-344.18835000000001</v>
      </c>
      <c r="AF565" s="1" t="str">
        <f>_xll.ciqfunctions.udf.CIQ($B565, "IQ_CEO_NAME", $D565,,,,  "USD")</f>
        <v>Osaki, Atsushi</v>
      </c>
      <c r="AG565">
        <f>_xll.ciqfunctions.udf.CIQ($B565, "IQ_INC_TAX",$D565,,,,  "USD")</f>
        <v>190.02690999999999</v>
      </c>
      <c r="AH565">
        <f>_xll.ciqfunctions.udf.CIQ($B565, "IQ_EFFECT_TAX_RATE",$D565,,,,  "USD")</f>
        <v>22.102599999999999</v>
      </c>
    </row>
    <row r="566" spans="1:34" x14ac:dyDescent="0.25">
      <c r="A566" t="str">
        <f>_xll.ciqfunctions.udf.CIQ(B566,"IQ_COMPANY_NAME",A$1)</f>
        <v>Subaru Corporation</v>
      </c>
      <c r="B566" s="3" t="s">
        <v>0</v>
      </c>
      <c r="C566" s="1" t="str">
        <f>_xll.ciqfunctions.udf.CIQ($B566, "IQ_INDUSTRY",$D566,,,, "USD")</f>
        <v>Automobiles</v>
      </c>
      <c r="D566" s="2" t="str">
        <f t="shared" si="7"/>
        <v>CQ42016</v>
      </c>
      <c r="E566" s="1">
        <f>_xll.ciqfunctions.udf.CIQ($B566, "IQ_TOTAL_REV", $D566,,,, "USD")</f>
        <v>7282.5606100000005</v>
      </c>
      <c r="F566" s="1">
        <f>_xll.ciqfunctions.udf.CIQ($B566, "IQ_NI",$D566,,,,  "USD")</f>
        <v>374.09848</v>
      </c>
      <c r="G566" s="1">
        <f>_xll.ciqfunctions.udf.CIQ($B566, "IQ_CASH_EQUIV", $D566,,,,  "USD")</f>
        <v>3988.37664</v>
      </c>
      <c r="H566" s="1">
        <f>_xll.ciqfunctions.udf.CIQ($B566, "IQ_CASH_ST_INVEST", $D566,,,,  "USD")</f>
        <v>7749.6612299999997</v>
      </c>
      <c r="I566" s="1">
        <f>_xll.ciqfunctions.udf.CIQ($B566, "IQ_TOTAL_CA", $D566,,,,  "USD")</f>
        <v>14962.14047</v>
      </c>
      <c r="J566" s="1">
        <f>_xll.ciqfunctions.udf.CIQ($B566, "IQ_TOTAL_ASSETS",$D566,,,,  "USD")</f>
        <v>22646.559730000001</v>
      </c>
      <c r="K566" s="1">
        <f>_xll.ciqfunctions.udf.CIQ($B566, "IQ_TOTAL_CL", $D566,,,,  "USD")</f>
        <v>8221.5755399999998</v>
      </c>
      <c r="L566" s="1">
        <f>_xll.ciqfunctions.udf.CIQ($B566, "IQ_TOTAL_LIAB", $D566,,,,  "USD")</f>
        <v>10631.245639999999</v>
      </c>
      <c r="M566" s="1">
        <f>_xll.ciqfunctions.udf.CIQ($B566, "IQ_PREF_EQUITY",$D566,,,,  "USD")</f>
        <v>0</v>
      </c>
      <c r="N566" s="1">
        <f>_xll.ciqfunctions.udf.CIQ($B566, "IQ_TOTAL_COMMON_EQUITY",$D566,,,,  "USD")</f>
        <v>11964.61601</v>
      </c>
      <c r="O566" s="1">
        <f>_xll.ciqfunctions.udf.CIQ($B566, "IQ_APIC", $D566,,,,  "USD")</f>
        <v>1371.97423</v>
      </c>
      <c r="P566" s="1">
        <f>_xll.ciqfunctions.udf.CIQ($B566, "IQ_TOTAL_ASSETS", $D566,,,,  "USD")</f>
        <v>22646.559730000001</v>
      </c>
      <c r="Q566" s="1">
        <f>_xll.ciqfunctions.udf.CIQ($B566, "IQ_RE", $D566,,,,  "USD")</f>
        <v>9405.6525600000004</v>
      </c>
      <c r="R566" s="1">
        <f>_xll.ciqfunctions.udf.CIQ($B566, "IQ_TOTAL_EQUITY", $D566,,,,  "USD")</f>
        <v>12015.31408</v>
      </c>
      <c r="S566" s="1">
        <f>_xll.ciqfunctions.udf.CIQ($B566, "IQ_TOTAL_OUTSTANDING_FILING_DATE", $D566,,,,  "USD")</f>
        <v>766.68623000000002</v>
      </c>
      <c r="T566" s="1">
        <f>_xll.ciqfunctions.udf.CIQ($B566, "IQ_TOTAL_DEBT", $D566,,,,  "USD")</f>
        <v>1246.2269100000001</v>
      </c>
      <c r="U566" s="1">
        <f>_xll.ciqfunctions.udf.CIQ($B566, "IQ_PREF_DIV_OTHER",$D566,,,,  "USD")</f>
        <v>0</v>
      </c>
      <c r="V566" s="1">
        <f>_xll.ciqfunctions.udf.CIQ($B566, "IQ_COGS",$D566,,,,  "USD")</f>
        <v>5300.7962699999998</v>
      </c>
      <c r="W566" s="1">
        <f>_xll.ciqfunctions.udf.CIQ($B566, "IQ_AP",$D566,,,,  "USD")</f>
        <v>3559.4773100000002</v>
      </c>
      <c r="X566" s="1">
        <f>_xll.ciqfunctions.udf.CIQ($B566, "IQ_AR", $D566,,,,  "USD")</f>
        <v>1365.4217599999999</v>
      </c>
      <c r="Y566" s="1">
        <f>_xll.ciqfunctions.udf.CIQ($B566, "IQ_INVENTORY", $D566,,,,  "USD")</f>
        <v>2615.0148399999998</v>
      </c>
      <c r="Z566">
        <f>_xll.ciqfunctions.udf.CIQ($B566, "IQ_SGA", $D566,,,,  "USD")</f>
        <v>1140.3511100000001</v>
      </c>
      <c r="AA566">
        <f>_xll.ciqfunctions.udf.CIQ($B566, "IQ_TOTAL_REV_1YR_ANN_GROWTH", $D566,,,,  "USD")</f>
        <v>4.0486000000000004</v>
      </c>
      <c r="AB566">
        <f>_xll.ciqfunctions.udf.CIQ($B566, "IQ_DA", $D566,,,,  "USD")</f>
        <v>0</v>
      </c>
      <c r="AC566">
        <f>_xll.ciqfunctions.udf.CIQ($B566, "IQ_NET_INTEREST_EXP",$D566,,,,  "USD")</f>
        <v>8.5224799999999998</v>
      </c>
      <c r="AD566">
        <f>_xll.ciqfunctions.udf.CIQ($B566, "IQ_NET_WORKING_CAP",$D566,,,,  "USD")</f>
        <v>-286.97215</v>
      </c>
      <c r="AE566">
        <f>_xll.ciqfunctions.udf.CIQ($B566, "IQ_CAPEX",$D566,,,,  "USD")</f>
        <v>-494.80083000000002</v>
      </c>
      <c r="AF566" s="1" t="str">
        <f>_xll.ciqfunctions.udf.CIQ($B566, "IQ_CEO_NAME", $D566,,,,  "USD")</f>
        <v>Osaki, Atsushi</v>
      </c>
      <c r="AG566">
        <f>_xll.ciqfunctions.udf.CIQ($B566, "IQ_INC_TAX",$D566,,,,  "USD")</f>
        <v>163.03210999999999</v>
      </c>
      <c r="AH566">
        <f>_xll.ciqfunctions.udf.CIQ($B566, "IQ_EFFECT_TAX_RATE",$D566,,,,  "USD")</f>
        <v>30.090900000000001</v>
      </c>
    </row>
    <row r="567" spans="1:34" x14ac:dyDescent="0.25">
      <c r="A567" t="str">
        <f>_xll.ciqfunctions.udf.CIQ(B567,"IQ_COMPANY_NAME",A$1)</f>
        <v>Subaru Corporation</v>
      </c>
      <c r="B567" s="3" t="s">
        <v>0</v>
      </c>
      <c r="C567" s="1" t="str">
        <f>_xll.ciqfunctions.udf.CIQ($B567, "IQ_INDUSTRY",$D567,,,, "USD")</f>
        <v>Automobiles</v>
      </c>
      <c r="D567" s="2" t="str">
        <f t="shared" si="7"/>
        <v>CQ32016</v>
      </c>
      <c r="E567" s="1">
        <f>_xll.ciqfunctions.udf.CIQ($B567, "IQ_TOTAL_REV", $D567,,,, "USD")</f>
        <v>7980.9823500000002</v>
      </c>
      <c r="F567" s="1">
        <f>_xll.ciqfunctions.udf.CIQ($B567, "IQ_NI",$D567,,,,  "USD")</f>
        <v>839.01257999999996</v>
      </c>
      <c r="G567" s="1">
        <f>_xll.ciqfunctions.udf.CIQ($B567, "IQ_CASH_EQUIV", $D567,,,,  "USD")</f>
        <v>5246.0922399999999</v>
      </c>
      <c r="H567" s="1">
        <f>_xll.ciqfunctions.udf.CIQ($B567, "IQ_CASH_ST_INVEST", $D567,,,,  "USD")</f>
        <v>9744.0235400000001</v>
      </c>
      <c r="I567" s="1">
        <f>_xll.ciqfunctions.udf.CIQ($B567, "IQ_TOTAL_CA", $D567,,,,  "USD")</f>
        <v>17119.288789999999</v>
      </c>
      <c r="J567" s="1">
        <f>_xll.ciqfunctions.udf.CIQ($B567, "IQ_TOTAL_ASSETS",$D567,,,,  "USD")</f>
        <v>25278.192630000001</v>
      </c>
      <c r="K567" s="1">
        <f>_xll.ciqfunctions.udf.CIQ($B567, "IQ_TOTAL_CL", $D567,,,,  "USD")</f>
        <v>9467.4992299999994</v>
      </c>
      <c r="L567" s="1">
        <f>_xll.ciqfunctions.udf.CIQ($B567, "IQ_TOTAL_LIAB", $D567,,,,  "USD")</f>
        <v>11833.838369999999</v>
      </c>
      <c r="M567" s="1">
        <f>_xll.ciqfunctions.udf.CIQ($B567, "IQ_PREF_EQUITY",$D567,,,,  "USD")</f>
        <v>0</v>
      </c>
      <c r="N567" s="1">
        <f>_xll.ciqfunctions.udf.CIQ($B567, "IQ_TOTAL_COMMON_EQUITY",$D567,,,,  "USD")</f>
        <v>13389.86895</v>
      </c>
      <c r="O567" s="1">
        <f>_xll.ciqfunctions.udf.CIQ($B567, "IQ_APIC", $D567,,,,  "USD")</f>
        <v>1581.48603</v>
      </c>
      <c r="P567" s="1">
        <f>_xll.ciqfunctions.udf.CIQ($B567, "IQ_TOTAL_ASSETS", $D567,,,,  "USD")</f>
        <v>25278.192630000001</v>
      </c>
      <c r="Q567" s="1">
        <f>_xll.ciqfunctions.udf.CIQ($B567, "IQ_RE", $D567,,,,  "USD")</f>
        <v>10956.93885</v>
      </c>
      <c r="R567" s="1">
        <f>_xll.ciqfunctions.udf.CIQ($B567, "IQ_TOTAL_EQUITY", $D567,,,,  "USD")</f>
        <v>13444.35426</v>
      </c>
      <c r="S567" s="1">
        <f>_xll.ciqfunctions.udf.CIQ($B567, "IQ_TOTAL_OUTSTANDING_FILING_DATE", $D567,,,,  "USD")</f>
        <v>766.68696999999997</v>
      </c>
      <c r="T567" s="1">
        <f>_xll.ciqfunctions.udf.CIQ($B567, "IQ_TOTAL_DEBT", $D567,,,,  "USD")</f>
        <v>1594.11501</v>
      </c>
      <c r="U567" s="1">
        <f>_xll.ciqfunctions.udf.CIQ($B567, "IQ_PREF_DIV_OTHER",$D567,,,,  "USD")</f>
        <v>0</v>
      </c>
      <c r="V567" s="1">
        <f>_xll.ciqfunctions.udf.CIQ($B567, "IQ_COGS",$D567,,,,  "USD")</f>
        <v>5644.5420000000004</v>
      </c>
      <c r="W567" s="1">
        <f>_xll.ciqfunctions.udf.CIQ($B567, "IQ_AP",$D567,,,,  "USD")</f>
        <v>3973.1719899999998</v>
      </c>
      <c r="X567" s="1">
        <f>_xll.ciqfunctions.udf.CIQ($B567, "IQ_AR", $D567,,,,  "USD")</f>
        <v>1471.0342900000001</v>
      </c>
      <c r="Y567" s="1">
        <f>_xll.ciqfunctions.udf.CIQ($B567, "IQ_INVENTORY", $D567,,,,  "USD")</f>
        <v>2609.12363</v>
      </c>
      <c r="Z567">
        <f>_xll.ciqfunctions.udf.CIQ($B567, "IQ_SGA", $D567,,,,  "USD")</f>
        <v>1280.0592200000001</v>
      </c>
      <c r="AA567">
        <f>_xll.ciqfunctions.udf.CIQ($B567, "IQ_TOTAL_REV_1YR_ANN_GROWTH", $D567,,,,  "USD")</f>
        <v>-3.3407</v>
      </c>
      <c r="AB567">
        <f>_xll.ciqfunctions.udf.CIQ($B567, "IQ_DA", $D567,,,,  "USD")</f>
        <v>0</v>
      </c>
      <c r="AC567">
        <f>_xll.ciqfunctions.udf.CIQ($B567, "IQ_NET_INTEREST_EXP",$D567,,,,  "USD")</f>
        <v>3.1103399999999999</v>
      </c>
      <c r="AD567">
        <f>_xll.ciqfunctions.udf.CIQ($B567, "IQ_NET_WORKING_CAP",$D567,,,,  "USD")</f>
        <v>-1039.9308599999999</v>
      </c>
      <c r="AE567">
        <f>_xll.ciqfunctions.udf.CIQ($B567, "IQ_CAPEX",$D567,,,,  "USD")</f>
        <v>-406.39841000000001</v>
      </c>
      <c r="AF567" s="1" t="str">
        <f>_xll.ciqfunctions.udf.CIQ($B567, "IQ_CEO_NAME", $D567,,,,  "USD")</f>
        <v>Osaki, Atsushi</v>
      </c>
      <c r="AG567">
        <f>_xll.ciqfunctions.udf.CIQ($B567, "IQ_INC_TAX",$D567,,,,  "USD")</f>
        <v>317.71908000000002</v>
      </c>
      <c r="AH567">
        <f>_xll.ciqfunctions.udf.CIQ($B567, "IQ_EFFECT_TAX_RATE",$D567,,,,  "USD")</f>
        <v>27.3202</v>
      </c>
    </row>
    <row r="568" spans="1:34" x14ac:dyDescent="0.25">
      <c r="A568" t="str">
        <f>_xll.ciqfunctions.udf.CIQ(B568,"IQ_COMPANY_NAME",A$1)</f>
        <v>Subaru Corporation</v>
      </c>
      <c r="B568" s="3" t="s">
        <v>0</v>
      </c>
      <c r="C568" s="1" t="str">
        <f>_xll.ciqfunctions.udf.CIQ($B568, "IQ_INDUSTRY",$D568,,,, "USD")</f>
        <v>Automobiles</v>
      </c>
      <c r="D568" s="2" t="str">
        <f t="shared" si="7"/>
        <v>CQ22016</v>
      </c>
      <c r="E568" s="1">
        <f>_xll.ciqfunctions.udf.CIQ($B568, "IQ_TOTAL_REV", $D568,,,, "USD")</f>
        <v>7491.8736699999999</v>
      </c>
      <c r="F568" s="1">
        <f>_xll.ciqfunctions.udf.CIQ($B568, "IQ_NI",$D568,,,,  "USD")</f>
        <v>767.96334999999999</v>
      </c>
      <c r="G568" s="1">
        <f>_xll.ciqfunctions.udf.CIQ($B568, "IQ_CASH_EQUIV", $D568,,,,  "USD")</f>
        <v>5010.32161</v>
      </c>
      <c r="H568" s="1">
        <f>_xll.ciqfunctions.udf.CIQ($B568, "IQ_CASH_ST_INVEST", $D568,,,,  "USD")</f>
        <v>9193.6312300000009</v>
      </c>
      <c r="I568" s="1">
        <f>_xll.ciqfunctions.udf.CIQ($B568, "IQ_TOTAL_CA", $D568,,,,  "USD")</f>
        <v>16616.368139999999</v>
      </c>
      <c r="J568" s="1">
        <f>_xll.ciqfunctions.udf.CIQ($B568, "IQ_TOTAL_ASSETS",$D568,,,,  "USD")</f>
        <v>24581.633870000001</v>
      </c>
      <c r="K568" s="1">
        <f>_xll.ciqfunctions.udf.CIQ($B568, "IQ_TOTAL_CL", $D568,,,,  "USD")</f>
        <v>9253.0791100000006</v>
      </c>
      <c r="L568" s="1">
        <f>_xll.ciqfunctions.udf.CIQ($B568, "IQ_TOTAL_LIAB", $D568,,,,  "USD")</f>
        <v>11541.155350000001</v>
      </c>
      <c r="M568" s="1">
        <f>_xll.ciqfunctions.udf.CIQ($B568, "IQ_PREF_EQUITY",$D568,,,,  "USD")</f>
        <v>0</v>
      </c>
      <c r="N568" s="1">
        <f>_xll.ciqfunctions.udf.CIQ($B568, "IQ_TOTAL_COMMON_EQUITY",$D568,,,,  "USD")</f>
        <v>12987.817730000001</v>
      </c>
      <c r="O568" s="1">
        <f>_xll.ciqfunctions.udf.CIQ($B568, "IQ_APIC", $D568,,,,  "USD")</f>
        <v>1558.70289</v>
      </c>
      <c r="P568" s="1">
        <f>_xll.ciqfunctions.udf.CIQ($B568, "IQ_TOTAL_ASSETS", $D568,,,,  "USD")</f>
        <v>24581.633870000001</v>
      </c>
      <c r="Q568" s="1">
        <f>_xll.ciqfunctions.udf.CIQ($B568, "IQ_RE", $D568,,,,  "USD")</f>
        <v>10435.42484</v>
      </c>
      <c r="R568" s="1">
        <f>_xll.ciqfunctions.udf.CIQ($B568, "IQ_TOTAL_EQUITY", $D568,,,,  "USD")</f>
        <v>13040.478520000001</v>
      </c>
      <c r="S568" s="1">
        <f>_xll.ciqfunctions.udf.CIQ($B568, "IQ_TOTAL_OUTSTANDING_FILING_DATE", $D568,,,,  "USD")</f>
        <v>780.37778000000003</v>
      </c>
      <c r="T568" s="1">
        <f>_xll.ciqfunctions.udf.CIQ($B568, "IQ_TOTAL_DEBT", $D568,,,,  "USD")</f>
        <v>1611.0520799999999</v>
      </c>
      <c r="U568" s="1">
        <f>_xll.ciqfunctions.udf.CIQ($B568, "IQ_PREF_DIV_OTHER",$D568,,,,  "USD")</f>
        <v>0</v>
      </c>
      <c r="V568" s="1">
        <f>_xll.ciqfunctions.udf.CIQ($B568, "IQ_COGS",$D568,,,,  "USD")</f>
        <v>5405.1704200000004</v>
      </c>
      <c r="W568" s="1">
        <f>_xll.ciqfunctions.udf.CIQ($B568, "IQ_AP",$D568,,,,  "USD")</f>
        <v>3845.6008900000002</v>
      </c>
      <c r="X568" s="1">
        <f>_xll.ciqfunctions.udf.CIQ($B568, "IQ_AR", $D568,,,,  "USD")</f>
        <v>1442.1344099999999</v>
      </c>
      <c r="Y568" s="1">
        <f>_xll.ciqfunctions.udf.CIQ($B568, "IQ_INVENTORY", $D568,,,,  "USD")</f>
        <v>2545.4305300000001</v>
      </c>
      <c r="Z568">
        <f>_xll.ciqfunctions.udf.CIQ($B568, "IQ_SGA", $D568,,,,  "USD")</f>
        <v>1097.95019</v>
      </c>
      <c r="AA568">
        <f>_xll.ciqfunctions.udf.CIQ($B568, "IQ_TOTAL_REV_1YR_ANN_GROWTH", $D568,,,,  "USD")</f>
        <v>0.5373</v>
      </c>
      <c r="AB568">
        <f>_xll.ciqfunctions.udf.CIQ($B568, "IQ_DA", $D568,,,,  "USD")</f>
        <v>0</v>
      </c>
      <c r="AC568">
        <f>_xll.ciqfunctions.udf.CIQ($B568, "IQ_NET_INTEREST_EXP",$D568,,,,  "USD")</f>
        <v>6.29047</v>
      </c>
      <c r="AD568">
        <f>_xll.ciqfunctions.udf.CIQ($B568, "IQ_NET_WORKING_CAP",$D568,,,,  "USD")</f>
        <v>-739.28620000000001</v>
      </c>
      <c r="AE568">
        <f>_xll.ciqfunctions.udf.CIQ($B568, "IQ_CAPEX",$D568,,,,  "USD")</f>
        <v>-257.76326999999998</v>
      </c>
      <c r="AF568" s="1" t="str">
        <f>_xll.ciqfunctions.udf.CIQ($B568, "IQ_CEO_NAME", $D568,,,,  "USD")</f>
        <v>Osaki, Atsushi</v>
      </c>
      <c r="AG568">
        <f>_xll.ciqfunctions.udf.CIQ($B568, "IQ_INC_TAX",$D568,,,,  "USD")</f>
        <v>377.27249</v>
      </c>
      <c r="AH568">
        <f>_xll.ciqfunctions.udf.CIQ($B568, "IQ_EFFECT_TAX_RATE",$D568,,,,  "USD")</f>
        <v>32.889299999999999</v>
      </c>
    </row>
    <row r="569" spans="1:34" x14ac:dyDescent="0.25">
      <c r="A569" t="str">
        <f>_xll.ciqfunctions.udf.CIQ(B569,"IQ_COMPANY_NAME",A$1)</f>
        <v>Subaru Corporation</v>
      </c>
      <c r="B569" s="3" t="s">
        <v>0</v>
      </c>
      <c r="C569" s="1" t="str">
        <f>_xll.ciqfunctions.udf.CIQ($B569, "IQ_INDUSTRY",$D569,,,, "USD")</f>
        <v>Automobiles</v>
      </c>
      <c r="D569" s="2" t="str">
        <f t="shared" si="7"/>
        <v>CQ12016</v>
      </c>
      <c r="E569" s="1">
        <f>_xll.ciqfunctions.udf.CIQ($B569, "IQ_TOTAL_REV", $D569,,,, "USD")</f>
        <v>7241.2599099999998</v>
      </c>
      <c r="F569" s="1">
        <f>_xll.ciqfunctions.udf.CIQ($B569, "IQ_NI",$D569,,,,  "USD")</f>
        <v>879.86824000000001</v>
      </c>
      <c r="G569" s="1">
        <f>_xll.ciqfunctions.udf.CIQ($B569, "IQ_CASH_EQUIV", $D569,,,,  "USD")</f>
        <v>4517.2034299999996</v>
      </c>
      <c r="H569" s="1">
        <f>_xll.ciqfunctions.udf.CIQ($B569, "IQ_CASH_ST_INVEST", $D569,,,,  "USD")</f>
        <v>8972.27621</v>
      </c>
      <c r="I569" s="1">
        <f>_xll.ciqfunctions.udf.CIQ($B569, "IQ_TOTAL_CA", $D569,,,,  "USD")</f>
        <v>15878.36347</v>
      </c>
      <c r="J569" s="1">
        <f>_xll.ciqfunctions.udf.CIQ($B569, "IQ_TOTAL_ASSETS",$D569,,,,  "USD")</f>
        <v>23072.355670000001</v>
      </c>
      <c r="K569" s="1">
        <f>_xll.ciqfunctions.udf.CIQ($B569, "IQ_TOTAL_CL", $D569,,,,  "USD")</f>
        <v>8539.4709600000006</v>
      </c>
      <c r="L569" s="1">
        <f>_xll.ciqfunctions.udf.CIQ($B569, "IQ_TOTAL_LIAB", $D569,,,,  "USD")</f>
        <v>11062.646350000001</v>
      </c>
      <c r="M569" s="1">
        <f>_xll.ciqfunctions.udf.CIQ($B569, "IQ_PREF_EQUITY",$D569,,,,  "USD")</f>
        <v>0</v>
      </c>
      <c r="N569" s="1">
        <f>_xll.ciqfunctions.udf.CIQ($B569, "IQ_TOTAL_COMMON_EQUITY",$D569,,,,  "USD")</f>
        <v>11959.166429999999</v>
      </c>
      <c r="O569" s="1">
        <f>_xll.ciqfunctions.udf.CIQ($B569, "IQ_APIC", $D569,,,,  "USD")</f>
        <v>1424.6261400000001</v>
      </c>
      <c r="P569" s="1">
        <f>_xll.ciqfunctions.udf.CIQ($B569, "IQ_TOTAL_ASSETS", $D569,,,,  "USD")</f>
        <v>23072.355670000001</v>
      </c>
      <c r="Q569" s="1">
        <f>_xll.ciqfunctions.udf.CIQ($B569, "IQ_RE", $D569,,,,  "USD")</f>
        <v>9336.2046399999999</v>
      </c>
      <c r="R569" s="1">
        <f>_xll.ciqfunctions.udf.CIQ($B569, "IQ_TOTAL_EQUITY", $D569,,,,  "USD")</f>
        <v>12009.70932</v>
      </c>
      <c r="S569" s="1">
        <f>_xll.ciqfunctions.udf.CIQ($B569, "IQ_TOTAL_OUTSTANDING_FILING_DATE", $D569,,,,  "USD")</f>
        <v>780.37716</v>
      </c>
      <c r="T569" s="1">
        <f>_xll.ciqfunctions.udf.CIQ($B569, "IQ_TOTAL_DEBT", $D569,,,,  "USD")</f>
        <v>1512.7624800000001</v>
      </c>
      <c r="U569" s="1">
        <f>_xll.ciqfunctions.udf.CIQ($B569, "IQ_PREF_DIV_OTHER",$D569,,,,  "USD")</f>
        <v>0</v>
      </c>
      <c r="V569" s="1">
        <f>_xll.ciqfunctions.udf.CIQ($B569, "IQ_COGS",$D569,,,,  "USD")</f>
        <v>4877.6074699999999</v>
      </c>
      <c r="W569" s="1">
        <f>_xll.ciqfunctions.udf.CIQ($B569, "IQ_AP",$D569,,,,  "USD")</f>
        <v>2906.9507400000002</v>
      </c>
      <c r="X569" s="1">
        <f>_xll.ciqfunctions.udf.CIQ($B569, "IQ_AR", $D569,,,,  "USD")</f>
        <v>1439.06188</v>
      </c>
      <c r="Y569" s="1">
        <f>_xll.ciqfunctions.udf.CIQ($B569, "IQ_INVENTORY", $D569,,,,  "USD")</f>
        <v>2477.4562799999999</v>
      </c>
      <c r="Z569">
        <f>_xll.ciqfunctions.udf.CIQ($B569, "IQ_SGA", $D569,,,,  "USD")</f>
        <v>299.97329000000002</v>
      </c>
      <c r="AA569">
        <f>_xll.ciqfunctions.udf.CIQ($B569, "IQ_TOTAL_REV_1YR_ANN_GROWTH", $D569,,,,  "USD")</f>
        <v>-0.43580000000000002</v>
      </c>
      <c r="AB569">
        <f>_xll.ciqfunctions.udf.CIQ($B569, "IQ_DA", $D569,,,,  "USD")</f>
        <v>8.7308699999999995</v>
      </c>
      <c r="AC569">
        <f>_xll.ciqfunctions.udf.CIQ($B569, "IQ_NET_INTEREST_EXP",$D569,,,,  "USD")</f>
        <v>7.2000700000000002</v>
      </c>
      <c r="AD569">
        <f>_xll.ciqfunctions.udf.CIQ($B569, "IQ_NET_WORKING_CAP",$D569,,,,  "USD")</f>
        <v>-948.58486000000005</v>
      </c>
      <c r="AE569">
        <f>_xll.ciqfunctions.udf.CIQ($B569, "IQ_CAPEX",$D569,,,,  "USD")</f>
        <v>-334.05124999999998</v>
      </c>
      <c r="AF569" s="1" t="str">
        <f>_xll.ciqfunctions.udf.CIQ($B569, "IQ_CEO_NAME", $D569,,,,  "USD")</f>
        <v>Osaki, Atsushi</v>
      </c>
      <c r="AG569">
        <f>_xll.ciqfunctions.udf.CIQ($B569, "IQ_INC_TAX",$D569,,,,  "USD")</f>
        <v>348.49588999999997</v>
      </c>
      <c r="AH569">
        <f>_xll.ciqfunctions.udf.CIQ($B569, "IQ_EFFECT_TAX_RATE",$D569,,,,  "USD")</f>
        <v>28.266200000000001</v>
      </c>
    </row>
    <row r="570" spans="1:34" x14ac:dyDescent="0.25">
      <c r="A570" t="str">
        <f>_xll.ciqfunctions.udf.CIQ(B570,"IQ_COMPANY_NAME",A$1)</f>
        <v>Subaru Corporation</v>
      </c>
      <c r="B570" s="3" t="s">
        <v>0</v>
      </c>
      <c r="C570" s="1" t="str">
        <f>_xll.ciqfunctions.udf.CIQ($B570, "IQ_INDUSTRY",$D570,,,, "USD")</f>
        <v>Automobiles</v>
      </c>
      <c r="D570" s="2" t="str">
        <f t="shared" si="7"/>
        <v>CQ42015</v>
      </c>
      <c r="E570" s="1">
        <f>_xll.ciqfunctions.udf.CIQ($B570, "IQ_TOTAL_REV", $D570,,,, "USD")</f>
        <v>6798.2948699999997</v>
      </c>
      <c r="F570" s="1">
        <f>_xll.ciqfunctions.udf.CIQ($B570, "IQ_NI",$D570,,,,  "USD")</f>
        <v>1202.8952400000001</v>
      </c>
      <c r="G570" s="1">
        <f>_xll.ciqfunctions.udf.CIQ($B570, "IQ_CASH_EQUIV", $D570,,,,  "USD")</f>
        <v>3638.5526100000002</v>
      </c>
      <c r="H570" s="1">
        <f>_xll.ciqfunctions.udf.CIQ($B570, "IQ_CASH_ST_INVEST", $D570,,,,  "USD")</f>
        <v>7446.9471599999997</v>
      </c>
      <c r="I570" s="1">
        <f>_xll.ciqfunctions.udf.CIQ($B570, "IQ_TOTAL_CA", $D570,,,,  "USD")</f>
        <v>13605.50822</v>
      </c>
      <c r="J570" s="1">
        <f>_xll.ciqfunctions.udf.CIQ($B570, "IQ_TOTAL_ASSETS",$D570,,,,  "USD")</f>
        <v>20211.307239999998</v>
      </c>
      <c r="K570" s="1">
        <f>_xll.ciqfunctions.udf.CIQ($B570, "IQ_TOTAL_CL", $D570,,,,  "USD")</f>
        <v>7235.2832500000004</v>
      </c>
      <c r="L570" s="1">
        <f>_xll.ciqfunctions.udf.CIQ($B570, "IQ_TOTAL_LIAB", $D570,,,,  "USD")</f>
        <v>9548.3116599999994</v>
      </c>
      <c r="M570" s="1">
        <f>_xll.ciqfunctions.udf.CIQ($B570, "IQ_PREF_EQUITY",$D570,,,,  "USD")</f>
        <v>0</v>
      </c>
      <c r="N570" s="1">
        <f>_xll.ciqfunctions.udf.CIQ($B570, "IQ_TOTAL_COMMON_EQUITY",$D570,,,,  "USD")</f>
        <v>10601.855809999999</v>
      </c>
      <c r="O570" s="1">
        <f>_xll.ciqfunctions.udf.CIQ($B570, "IQ_APIC", $D570,,,,  "USD")</f>
        <v>1331.7055600000001</v>
      </c>
      <c r="P570" s="1">
        <f>_xll.ciqfunctions.udf.CIQ($B570, "IQ_TOTAL_ASSETS", $D570,,,,  "USD")</f>
        <v>20211.307239999998</v>
      </c>
      <c r="Q570" s="1">
        <f>_xll.ciqfunctions.udf.CIQ($B570, "IQ_RE", $D570,,,,  "USD")</f>
        <v>7904.7841200000003</v>
      </c>
      <c r="R570" s="1">
        <f>_xll.ciqfunctions.udf.CIQ($B570, "IQ_TOTAL_EQUITY", $D570,,,,  "USD")</f>
        <v>10662.995580000001</v>
      </c>
      <c r="S570" s="1">
        <f>_xll.ciqfunctions.udf.CIQ($B570, "IQ_TOTAL_OUTSTANDING_FILING_DATE", $D570,,,,  "USD")</f>
        <v>780.37879999999996</v>
      </c>
      <c r="T570" s="1">
        <f>_xll.ciqfunctions.udf.CIQ($B570, "IQ_TOTAL_DEBT", $D570,,,,  "USD")</f>
        <v>1551.6556599999999</v>
      </c>
      <c r="U570" s="1">
        <f>_xll.ciqfunctions.udf.CIQ($B570, "IQ_PREF_DIV_OTHER",$D570,,,,  "USD")</f>
        <v>0</v>
      </c>
      <c r="V570" s="1">
        <f>_xll.ciqfunctions.udf.CIQ($B570, "IQ_COGS",$D570,,,,  "USD")</f>
        <v>4591.3147200000003</v>
      </c>
      <c r="W570" s="1">
        <f>_xll.ciqfunctions.udf.CIQ($B570, "IQ_AP",$D570,,,,  "USD")</f>
        <v>3167.0134800000001</v>
      </c>
      <c r="X570" s="1">
        <f>_xll.ciqfunctions.udf.CIQ($B570, "IQ_AR", $D570,,,,  "USD")</f>
        <v>1342.0716199999999</v>
      </c>
      <c r="Y570" s="1">
        <f>_xll.ciqfunctions.udf.CIQ($B570, "IQ_INVENTORY", $D570,,,,  "USD")</f>
        <v>2221.1648500000001</v>
      </c>
      <c r="Z570">
        <f>_xll.ciqfunctions.udf.CIQ($B570, "IQ_SGA", $D570,,,,  "USD")</f>
        <v>707.24629000000004</v>
      </c>
      <c r="AA570">
        <f>_xll.ciqfunctions.udf.CIQ($B570, "IQ_TOTAL_REV_1YR_ANN_GROWTH", $D570,,,,  "USD")</f>
        <v>8.8831000000000007</v>
      </c>
      <c r="AB570">
        <f>_xll.ciqfunctions.udf.CIQ($B570, "IQ_DA", $D570,,,,  "USD")</f>
        <v>0</v>
      </c>
      <c r="AC570">
        <f>_xll.ciqfunctions.udf.CIQ($B570, "IQ_NET_INTEREST_EXP",$D570,,,,  "USD")</f>
        <v>8.3111499999999996</v>
      </c>
      <c r="AD570">
        <f>_xll.ciqfunctions.udf.CIQ($B570, "IQ_NET_WORKING_CAP",$D570,,,,  "USD")</f>
        <v>-262.72879999999998</v>
      </c>
      <c r="AE570">
        <f>_xll.ciqfunctions.udf.CIQ($B570, "IQ_CAPEX",$D570,,,,  "USD")</f>
        <v>-273.61066</v>
      </c>
      <c r="AF570" s="1" t="str">
        <f>_xll.ciqfunctions.udf.CIQ($B570, "IQ_CEO_NAME", $D570,,,,  "USD")</f>
        <v>Osaki, Atsushi</v>
      </c>
      <c r="AG570">
        <f>_xll.ciqfunctions.udf.CIQ($B570, "IQ_INC_TAX",$D570,,,,  "USD")</f>
        <v>435.29951999999997</v>
      </c>
      <c r="AH570">
        <f>_xll.ciqfunctions.udf.CIQ($B570, "IQ_EFFECT_TAX_RATE",$D570,,,,  "USD")</f>
        <v>26.509399999999999</v>
      </c>
    </row>
    <row r="571" spans="1:34" x14ac:dyDescent="0.25">
      <c r="A571" t="str">
        <f>_xll.ciqfunctions.udf.CIQ(B571,"IQ_COMPANY_NAME",A$1)</f>
        <v>Subaru Corporation</v>
      </c>
      <c r="B571" s="3" t="s">
        <v>0</v>
      </c>
      <c r="C571" s="1" t="str">
        <f>_xll.ciqfunctions.udf.CIQ($B571, "IQ_INDUSTRY",$D571,,,, "USD")</f>
        <v>Automobiles</v>
      </c>
      <c r="D571" s="2" t="str">
        <f t="shared" si="7"/>
        <v>CQ32015</v>
      </c>
      <c r="E571" s="1">
        <f>_xll.ciqfunctions.udf.CIQ($B571, "IQ_TOTAL_REV", $D571,,,, "USD")</f>
        <v>6983.8310899999997</v>
      </c>
      <c r="F571" s="1">
        <f>_xll.ciqfunctions.udf.CIQ($B571, "IQ_NI",$D571,,,,  "USD")</f>
        <v>910.51072999999997</v>
      </c>
      <c r="G571" s="1">
        <f>_xll.ciqfunctions.udf.CIQ($B571, "IQ_CASH_EQUIV", $D571,,,,  "USD")</f>
        <v>2711.8219899999999</v>
      </c>
      <c r="H571" s="1">
        <f>_xll.ciqfunctions.udf.CIQ($B571, "IQ_CASH_ST_INVEST", $D571,,,,  "USD")</f>
        <v>7142.6234299999996</v>
      </c>
      <c r="I571" s="1">
        <f>_xll.ciqfunctions.udf.CIQ($B571, "IQ_TOTAL_CA", $D571,,,,  "USD")</f>
        <v>13283.66</v>
      </c>
      <c r="J571" s="1">
        <f>_xll.ciqfunctions.udf.CIQ($B571, "IQ_TOTAL_ASSETS",$D571,,,,  "USD")</f>
        <v>19724.659</v>
      </c>
      <c r="K571" s="1">
        <f>_xll.ciqfunctions.udf.CIQ($B571, "IQ_TOTAL_CL", $D571,,,,  "USD")</f>
        <v>7373.6669899999997</v>
      </c>
      <c r="L571" s="1">
        <f>_xll.ciqfunctions.udf.CIQ($B571, "IQ_TOTAL_LIAB", $D571,,,,  "USD")</f>
        <v>9764.9310800000003</v>
      </c>
      <c r="M571" s="1">
        <f>_xll.ciqfunctions.udf.CIQ($B571, "IQ_PREF_EQUITY",$D571,,,,  "USD")</f>
        <v>0</v>
      </c>
      <c r="N571" s="1">
        <f>_xll.ciqfunctions.udf.CIQ($B571, "IQ_TOTAL_COMMON_EQUITY",$D571,,,,  "USD")</f>
        <v>9899.69535</v>
      </c>
      <c r="O571" s="1">
        <f>_xll.ciqfunctions.udf.CIQ($B571, "IQ_APIC", $D571,,,,  "USD")</f>
        <v>1336.8773000000001</v>
      </c>
      <c r="P571" s="1">
        <f>_xll.ciqfunctions.udf.CIQ($B571, "IQ_TOTAL_ASSETS", $D571,,,,  "USD")</f>
        <v>19724.659</v>
      </c>
      <c r="Q571" s="1">
        <f>_xll.ciqfunctions.udf.CIQ($B571, "IQ_RE", $D571,,,,  "USD")</f>
        <v>7197.4194399999997</v>
      </c>
      <c r="R571" s="1">
        <f>_xll.ciqfunctions.udf.CIQ($B571, "IQ_TOTAL_EQUITY", $D571,,,,  "USD")</f>
        <v>9959.7279199999994</v>
      </c>
      <c r="S571" s="1">
        <f>_xll.ciqfunctions.udf.CIQ($B571, "IQ_TOTAL_OUTSTANDING_FILING_DATE", $D571,,,,  "USD")</f>
        <v>780.38017000000002</v>
      </c>
      <c r="T571" s="1">
        <f>_xll.ciqfunctions.udf.CIQ($B571, "IQ_TOTAL_DEBT", $D571,,,,  "USD")</f>
        <v>1682.07294</v>
      </c>
      <c r="U571" s="1">
        <f>_xll.ciqfunctions.udf.CIQ($B571, "IQ_PREF_DIV_OTHER",$D571,,,,  "USD")</f>
        <v>0</v>
      </c>
      <c r="V571" s="1">
        <f>_xll.ciqfunctions.udf.CIQ($B571, "IQ_COGS",$D571,,,,  "USD")</f>
        <v>4707.0865700000004</v>
      </c>
      <c r="W571" s="1">
        <f>_xll.ciqfunctions.udf.CIQ($B571, "IQ_AP",$D571,,,,  "USD")</f>
        <v>3267.6244000000002</v>
      </c>
      <c r="X571" s="1">
        <f>_xll.ciqfunctions.udf.CIQ($B571, "IQ_AR", $D571,,,,  "USD")</f>
        <v>1396.0914</v>
      </c>
      <c r="Y571" s="1">
        <f>_xll.ciqfunctions.udf.CIQ($B571, "IQ_INVENTORY", $D571,,,,  "USD")</f>
        <v>2165.0562100000002</v>
      </c>
      <c r="Z571">
        <f>_xll.ciqfunctions.udf.CIQ($B571, "IQ_SGA", $D571,,,,  "USD")</f>
        <v>1016.5699499999999</v>
      </c>
      <c r="AA571">
        <f>_xll.ciqfunctions.udf.CIQ($B571, "IQ_TOTAL_REV_1YR_ANN_GROWTH", $D571,,,,  "USD")</f>
        <v>16.6508</v>
      </c>
      <c r="AB571">
        <f>_xll.ciqfunctions.udf.CIQ($B571, "IQ_DA", $D571,,,,  "USD")</f>
        <v>0</v>
      </c>
      <c r="AC571">
        <f>_xll.ciqfunctions.udf.CIQ($B571, "IQ_NET_INTEREST_EXP",$D571,,,,  "USD")</f>
        <v>2.07959</v>
      </c>
      <c r="AD571">
        <f>_xll.ciqfunctions.udf.CIQ($B571, "IQ_NET_WORKING_CAP",$D571,,,,  "USD")</f>
        <v>-441.63362000000001</v>
      </c>
      <c r="AE571">
        <f>_xll.ciqfunctions.udf.CIQ($B571, "IQ_CAPEX",$D571,,,,  "USD")</f>
        <v>-270.32197000000002</v>
      </c>
      <c r="AF571" s="1" t="str">
        <f>_xll.ciqfunctions.udf.CIQ($B571, "IQ_CEO_NAME", $D571,,,,  "USD")</f>
        <v>Osaki, Atsushi</v>
      </c>
      <c r="AG571">
        <f>_xll.ciqfunctions.udf.CIQ($B571, "IQ_INC_TAX",$D571,,,,  "USD")</f>
        <v>391.32251000000002</v>
      </c>
      <c r="AH571">
        <f>_xll.ciqfunctions.udf.CIQ($B571, "IQ_EFFECT_TAX_RATE",$D571,,,,  "USD")</f>
        <v>30.432400000000001</v>
      </c>
    </row>
    <row r="572" spans="1:34" x14ac:dyDescent="0.25">
      <c r="A572" t="str">
        <f>_xll.ciqfunctions.udf.CIQ(B572,"IQ_COMPANY_NAME",A$1)</f>
        <v>Subaru Corporation</v>
      </c>
      <c r="B572" s="3" t="s">
        <v>0</v>
      </c>
      <c r="C572" s="1" t="str">
        <f>_xll.ciqfunctions.udf.CIQ($B572, "IQ_INDUSTRY",$D572,,,, "USD")</f>
        <v>Automobiles</v>
      </c>
      <c r="D572" s="2" t="str">
        <f t="shared" si="7"/>
        <v>CQ22015</v>
      </c>
      <c r="E572" s="1">
        <f>_xll.ciqfunctions.udf.CIQ($B572, "IQ_TOTAL_REV", $D572,,,, "USD")</f>
        <v>6257.2854600000001</v>
      </c>
      <c r="F572" s="1">
        <f>_xll.ciqfunctions.udf.CIQ($B572, "IQ_NI",$D572,,,,  "USD")</f>
        <v>688.34015999999997</v>
      </c>
      <c r="G572" s="1">
        <f>_xll.ciqfunctions.udf.CIQ($B572, "IQ_CASH_EQUIV", $D572,,,,  "USD")</f>
        <v>2296.8356800000001</v>
      </c>
      <c r="H572" s="1">
        <f>_xll.ciqfunctions.udf.CIQ($B572, "IQ_CASH_ST_INVEST", $D572,,,,  "USD")</f>
        <v>5999.5503699999999</v>
      </c>
      <c r="I572" s="1">
        <f>_xll.ciqfunctions.udf.CIQ($B572, "IQ_TOTAL_CA", $D572,,,,  "USD")</f>
        <v>12085.65022</v>
      </c>
      <c r="J572" s="1">
        <f>_xll.ciqfunctions.udf.CIQ($B572, "IQ_TOTAL_ASSETS",$D572,,,,  "USD")</f>
        <v>18243.450799999999</v>
      </c>
      <c r="K572" s="1">
        <f>_xll.ciqfunctions.udf.CIQ($B572, "IQ_TOTAL_CL", $D572,,,,  "USD")</f>
        <v>6938.7981399999999</v>
      </c>
      <c r="L572" s="1">
        <f>_xll.ciqfunctions.udf.CIQ($B572, "IQ_TOTAL_LIAB", $D572,,,,  "USD")</f>
        <v>9275.2331699999995</v>
      </c>
      <c r="M572" s="1">
        <f>_xll.ciqfunctions.udf.CIQ($B572, "IQ_PREF_EQUITY",$D572,,,,  "USD")</f>
        <v>0</v>
      </c>
      <c r="N572" s="1">
        <f>_xll.ciqfunctions.udf.CIQ($B572, "IQ_TOTAL_COMMON_EQUITY",$D572,,,,  "USD")</f>
        <v>8894.9061000000002</v>
      </c>
      <c r="O572" s="1">
        <f>_xll.ciqfunctions.udf.CIQ($B572, "IQ_APIC", $D572,,,,  "USD")</f>
        <v>1308.8389400000001</v>
      </c>
      <c r="P572" s="1">
        <f>_xll.ciqfunctions.udf.CIQ($B572, "IQ_TOTAL_ASSETS", $D572,,,,  "USD")</f>
        <v>18243.450799999999</v>
      </c>
      <c r="Q572" s="1">
        <f>_xll.ciqfunctions.udf.CIQ($B572, "IQ_RE", $D572,,,,  "USD")</f>
        <v>6155.0532400000002</v>
      </c>
      <c r="R572" s="1">
        <f>_xll.ciqfunctions.udf.CIQ($B572, "IQ_TOTAL_EQUITY", $D572,,,,  "USD")</f>
        <v>8968.2176299999992</v>
      </c>
      <c r="S572" s="1">
        <f>_xll.ciqfunctions.udf.CIQ($B572, "IQ_TOTAL_OUTSTANDING_FILING_DATE", $D572,,,,  "USD")</f>
        <v>780.38130999999998</v>
      </c>
      <c r="T572" s="1">
        <f>_xll.ciqfunctions.udf.CIQ($B572, "IQ_TOTAL_DEBT", $D572,,,,  "USD")</f>
        <v>1644.3908699999999</v>
      </c>
      <c r="U572" s="1">
        <f>_xll.ciqfunctions.udf.CIQ($B572, "IQ_PREF_DIV_OTHER",$D572,,,,  "USD")</f>
        <v>0</v>
      </c>
      <c r="V572" s="1">
        <f>_xll.ciqfunctions.udf.CIQ($B572, "IQ_COGS",$D572,,,,  "USD")</f>
        <v>4281.3491999999997</v>
      </c>
      <c r="W572" s="1">
        <f>_xll.ciqfunctions.udf.CIQ($B572, "IQ_AP",$D572,,,,  "USD")</f>
        <v>2998.6018399999998</v>
      </c>
      <c r="X572" s="1">
        <f>_xll.ciqfunctions.udf.CIQ($B572, "IQ_AR", $D572,,,,  "USD")</f>
        <v>1228.1194</v>
      </c>
      <c r="Y572" s="1">
        <f>_xll.ciqfunctions.udf.CIQ($B572, "IQ_INVENTORY", $D572,,,,  "USD")</f>
        <v>2374.1946400000002</v>
      </c>
      <c r="Z572">
        <f>_xll.ciqfunctions.udf.CIQ($B572, "IQ_SGA", $D572,,,,  "USD")</f>
        <v>878.55274999999995</v>
      </c>
      <c r="AA572">
        <f>_xll.ciqfunctions.udf.CIQ($B572, "IQ_TOTAL_REV_1YR_ANN_GROWTH", $D572,,,,  "USD")</f>
        <v>28.965499999999999</v>
      </c>
      <c r="AB572">
        <f>_xll.ciqfunctions.udf.CIQ($B572, "IQ_DA", $D572,,,,  "USD")</f>
        <v>0</v>
      </c>
      <c r="AC572">
        <f>_xll.ciqfunctions.udf.CIQ($B572, "IQ_NET_INTEREST_EXP",$D572,,,,  "USD")</f>
        <v>5.1839700000000004</v>
      </c>
      <c r="AD572">
        <f>_xll.ciqfunctions.udf.CIQ($B572, "IQ_NET_WORKING_CAP",$D572,,,,  "USD")</f>
        <v>-88.217500000000001</v>
      </c>
      <c r="AE572">
        <f>_xll.ciqfunctions.udf.CIQ($B572, "IQ_CAPEX",$D572,,,,  "USD")</f>
        <v>-195.77269000000001</v>
      </c>
      <c r="AF572" s="1" t="str">
        <f>_xll.ciqfunctions.udf.CIQ($B572, "IQ_CEO_NAME", $D572,,,,  "USD")</f>
        <v>Osaki, Atsushi</v>
      </c>
      <c r="AG572">
        <f>_xll.ciqfunctions.udf.CIQ($B572, "IQ_INC_TAX",$D572,,,,  "USD")</f>
        <v>362.29763000000003</v>
      </c>
      <c r="AH572">
        <f>_xll.ciqfunctions.udf.CIQ($B572, "IQ_EFFECT_TAX_RATE",$D572,,,,  "USD")</f>
        <v>34.312100000000001</v>
      </c>
    </row>
    <row r="573" spans="1:34" x14ac:dyDescent="0.25">
      <c r="A573" t="str">
        <f>_xll.ciqfunctions.udf.CIQ(B573,"IQ_COMPANY_NAME",A$1)</f>
        <v>Subaru Corporation</v>
      </c>
      <c r="B573" s="3" t="s">
        <v>0</v>
      </c>
      <c r="C573" s="1" t="str">
        <f>_xll.ciqfunctions.udf.CIQ($B573, "IQ_INDUSTRY",$D573,,,, "USD")</f>
        <v>Automobiles</v>
      </c>
      <c r="D573" s="2" t="str">
        <f t="shared" si="7"/>
        <v>CQ12015</v>
      </c>
      <c r="E573" s="1">
        <f>_xll.ciqfunctions.udf.CIQ($B573, "IQ_TOTAL_REV", $D573,,,, "USD")</f>
        <v>6810.4760100000003</v>
      </c>
      <c r="F573" s="1">
        <f>_xll.ciqfunctions.udf.CIQ($B573, "IQ_NI",$D573,,,,  "USD")</f>
        <v>596.06635000000006</v>
      </c>
      <c r="G573" s="1">
        <f>_xll.ciqfunctions.udf.CIQ($B573, "IQ_CASH_EQUIV", $D573,,,,  "USD")</f>
        <v>1907.00062</v>
      </c>
      <c r="H573" s="1">
        <f>_xll.ciqfunctions.udf.CIQ($B573, "IQ_CASH_ST_INVEST", $D573,,,,  "USD")</f>
        <v>5613.4512299999997</v>
      </c>
      <c r="I573" s="1">
        <f>_xll.ciqfunctions.udf.CIQ($B573, "IQ_TOTAL_CA", $D573,,,,  "USD")</f>
        <v>12278.25676</v>
      </c>
      <c r="J573" s="1">
        <f>_xll.ciqfunctions.udf.CIQ($B573, "IQ_TOTAL_ASSETS",$D573,,,,  "USD")</f>
        <v>18332.478070000001</v>
      </c>
      <c r="K573" s="1">
        <f>_xll.ciqfunctions.udf.CIQ($B573, "IQ_TOTAL_CL", $D573,,,,  "USD")</f>
        <v>7276.0731500000002</v>
      </c>
      <c r="L573" s="1">
        <f>_xll.ciqfunctions.udf.CIQ($B573, "IQ_TOTAL_LIAB", $D573,,,,  "USD")</f>
        <v>9742.4370600000002</v>
      </c>
      <c r="M573" s="1">
        <f>_xll.ciqfunctions.udf.CIQ($B573, "IQ_PREF_EQUITY",$D573,,,,  "USD")</f>
        <v>0</v>
      </c>
      <c r="N573" s="1">
        <f>_xll.ciqfunctions.udf.CIQ($B573, "IQ_TOTAL_COMMON_EQUITY",$D573,,,,  "USD")</f>
        <v>8520.8519099999994</v>
      </c>
      <c r="O573" s="1">
        <f>_xll.ciqfunctions.udf.CIQ($B573, "IQ_APIC", $D573,,,,  "USD")</f>
        <v>1334.0362</v>
      </c>
      <c r="P573" s="1">
        <f>_xll.ciqfunctions.udf.CIQ($B573, "IQ_TOTAL_ASSETS", $D573,,,,  "USD")</f>
        <v>18332.478070000001</v>
      </c>
      <c r="Q573" s="1">
        <f>_xll.ciqfunctions.udf.CIQ($B573, "IQ_RE", $D573,,,,  "USD")</f>
        <v>5812.2677999999996</v>
      </c>
      <c r="R573" s="1">
        <f>_xll.ciqfunctions.udf.CIQ($B573, "IQ_TOTAL_EQUITY", $D573,,,,  "USD")</f>
        <v>8590.0410100000008</v>
      </c>
      <c r="S573" s="1">
        <f>_xll.ciqfunctions.udf.CIQ($B573, "IQ_TOTAL_OUTSTANDING_FILING_DATE", $D573,,,,  "USD")</f>
        <v>780.38199999999995</v>
      </c>
      <c r="T573" s="1">
        <f>_xll.ciqfunctions.udf.CIQ($B573, "IQ_TOTAL_DEBT", $D573,,,,  "USD")</f>
        <v>1760.0800400000001</v>
      </c>
      <c r="U573" s="1">
        <f>_xll.ciqfunctions.udf.CIQ($B573, "IQ_PREF_DIV_OTHER",$D573,,,,  "USD")</f>
        <v>0</v>
      </c>
      <c r="V573" s="1">
        <f>_xll.ciqfunctions.udf.CIQ($B573, "IQ_COGS",$D573,,,,  "USD")</f>
        <v>4734.0112600000002</v>
      </c>
      <c r="W573" s="1">
        <f>_xll.ciqfunctions.udf.CIQ($B573, "IQ_AP",$D573,,,,  "USD")</f>
        <v>3268.7808</v>
      </c>
      <c r="X573" s="1">
        <f>_xll.ciqfunctions.udf.CIQ($B573, "IQ_AR", $D573,,,,  "USD")</f>
        <v>1561.83852</v>
      </c>
      <c r="Y573" s="1">
        <f>_xll.ciqfunctions.udf.CIQ($B573, "IQ_INVENTORY", $D573,,,,  "USD")</f>
        <v>2463.9553799999999</v>
      </c>
      <c r="Z573">
        <f>_xll.ciqfunctions.udf.CIQ($B573, "IQ_SGA", $D573,,,,  "USD")</f>
        <v>443.00358999999997</v>
      </c>
      <c r="AA573">
        <f>_xll.ciqfunctions.udf.CIQ($B573, "IQ_TOTAL_REV_1YR_ANN_GROWTH", $D573,,,,  "USD")</f>
        <v>16.806799999999999</v>
      </c>
      <c r="AB573">
        <f>_xll.ciqfunctions.udf.CIQ($B573, "IQ_DA", $D573,,,,  "USD")</f>
        <v>8.2090200000000006</v>
      </c>
      <c r="AC573">
        <f>_xll.ciqfunctions.udf.CIQ($B573, "IQ_NET_INTEREST_EXP",$D573,,,,  "USD")</f>
        <v>3.68364</v>
      </c>
      <c r="AD573">
        <f>_xll.ciqfunctions.udf.CIQ($B573, "IQ_NET_WORKING_CAP",$D573,,,,  "USD")</f>
        <v>103.55862999999999</v>
      </c>
      <c r="AE573">
        <f>_xll.ciqfunctions.udf.CIQ($B573, "IQ_CAPEX",$D573,,,,  "USD")</f>
        <v>-271.12259999999998</v>
      </c>
      <c r="AF573" s="1" t="str">
        <f>_xll.ciqfunctions.udf.CIQ($B573, "IQ_CEO_NAME", $D573,,,,  "USD")</f>
        <v>Osaki, Atsushi</v>
      </c>
      <c r="AG573">
        <f>_xll.ciqfunctions.udf.CIQ($B573, "IQ_INC_TAX",$D573,,,,  "USD")</f>
        <v>283.54863999999998</v>
      </c>
      <c r="AH573">
        <f>_xll.ciqfunctions.udf.CIQ($B573, "IQ_EFFECT_TAX_RATE",$D573,,,,  "USD")</f>
        <v>32.236699999999999</v>
      </c>
    </row>
    <row r="574" spans="1:34" x14ac:dyDescent="0.25">
      <c r="A574" t="str">
        <f>_xll.ciqfunctions.udf.CIQ(B574,"IQ_COMPANY_NAME",A$1)</f>
        <v>Subaru Corporation</v>
      </c>
      <c r="B574" s="3" t="s">
        <v>0</v>
      </c>
      <c r="C574" s="1" t="str">
        <f>_xll.ciqfunctions.udf.CIQ($B574, "IQ_INDUSTRY",$D574,,,, "USD")</f>
        <v>Automobiles</v>
      </c>
      <c r="D574" s="2" t="str">
        <f t="shared" si="7"/>
        <v>CQ42014</v>
      </c>
      <c r="E574" s="1">
        <f>_xll.ciqfunctions.udf.CIQ($B574, "IQ_TOTAL_REV", $D574,,,, "USD")</f>
        <v>6264.24604</v>
      </c>
      <c r="F574" s="1">
        <f>_xll.ciqfunctions.udf.CIQ($B574, "IQ_NI",$D574,,,,  "USD")</f>
        <v>645.48224000000005</v>
      </c>
      <c r="G574" s="1">
        <f>_xll.ciqfunctions.udf.CIQ($B574, "IQ_CASH_EQUIV", $D574,,,,  "USD")</f>
        <v>2321.5892399999998</v>
      </c>
      <c r="H574" s="1">
        <f>_xll.ciqfunctions.udf.CIQ($B574, "IQ_CASH_ST_INVEST", $D574,,,,  "USD")</f>
        <v>5058.22793</v>
      </c>
      <c r="I574" s="1">
        <f>_xll.ciqfunctions.udf.CIQ($B574, "IQ_TOTAL_CA", $D574,,,,  "USD")</f>
        <v>11342.089169999999</v>
      </c>
      <c r="J574" s="1">
        <f>_xll.ciqfunctions.udf.CIQ($B574, "IQ_TOTAL_ASSETS",$D574,,,,  "USD")</f>
        <v>17256.024290000001</v>
      </c>
      <c r="K574" s="1">
        <f>_xll.ciqfunctions.udf.CIQ($B574, "IQ_TOTAL_CL", $D574,,,,  "USD")</f>
        <v>6732.0311799999999</v>
      </c>
      <c r="L574" s="1">
        <f>_xll.ciqfunctions.udf.CIQ($B574, "IQ_TOTAL_LIAB", $D574,,,,  "USD")</f>
        <v>9215.8924499999994</v>
      </c>
      <c r="M574" s="1">
        <f>_xll.ciqfunctions.udf.CIQ($B574, "IQ_PREF_EQUITY",$D574,,,,  "USD")</f>
        <v>0</v>
      </c>
      <c r="N574" s="1">
        <f>_xll.ciqfunctions.udf.CIQ($B574, "IQ_TOTAL_COMMON_EQUITY",$D574,,,,  "USD")</f>
        <v>7974.9425799999999</v>
      </c>
      <c r="O574" s="1">
        <f>_xll.ciqfunctions.udf.CIQ($B574, "IQ_APIC", $D574,,,,  "USD")</f>
        <v>1336.0961500000001</v>
      </c>
      <c r="P574" s="1">
        <f>_xll.ciqfunctions.udf.CIQ($B574, "IQ_TOTAL_ASSETS", $D574,,,,  "USD")</f>
        <v>17256.024290000001</v>
      </c>
      <c r="Q574" s="1">
        <f>_xll.ciqfunctions.udf.CIQ($B574, "IQ_RE", $D574,,,,  "USD")</f>
        <v>5222.4531299999999</v>
      </c>
      <c r="R574" s="1">
        <f>_xll.ciqfunctions.udf.CIQ($B574, "IQ_TOTAL_EQUITY", $D574,,,,  "USD")</f>
        <v>8040.13184</v>
      </c>
      <c r="S574" s="1">
        <f>_xll.ciqfunctions.udf.CIQ($B574, "IQ_TOTAL_OUTSTANDING_FILING_DATE", $D574,,,,  "USD")</f>
        <v>780.38374999999996</v>
      </c>
      <c r="T574" s="1">
        <f>_xll.ciqfunctions.udf.CIQ($B574, "IQ_TOTAL_DEBT", $D574,,,,  "USD")</f>
        <v>1893.0512000000001</v>
      </c>
      <c r="U574" s="1">
        <f>_xll.ciqfunctions.udf.CIQ($B574, "IQ_PREF_DIV_OTHER",$D574,,,,  "USD")</f>
        <v>0</v>
      </c>
      <c r="V574" s="1">
        <f>_xll.ciqfunctions.udf.CIQ($B574, "IQ_COGS",$D574,,,,  "USD")</f>
        <v>4338.7587999999996</v>
      </c>
      <c r="W574" s="1">
        <f>_xll.ciqfunctions.udf.CIQ($B574, "IQ_AP",$D574,,,,  "USD")</f>
        <v>3188.5897799999998</v>
      </c>
      <c r="X574" s="1">
        <f>_xll.ciqfunctions.udf.CIQ($B574, "IQ_AR", $D574,,,,  "USD")</f>
        <v>1295.7973300000001</v>
      </c>
      <c r="Y574" s="1">
        <f>_xll.ciqfunctions.udf.CIQ($B574, "IQ_INVENTORY", $D574,,,,  "USD")</f>
        <v>2591.0771500000001</v>
      </c>
      <c r="Z574">
        <f>_xll.ciqfunctions.udf.CIQ($B574, "IQ_SGA", $D574,,,,  "USD")</f>
        <v>886.39873</v>
      </c>
      <c r="AA574">
        <f>_xll.ciqfunctions.udf.CIQ($B574, "IQ_TOTAL_REV_1YR_ANN_GROWTH", $D574,,,,  "USD")</f>
        <v>28.754200000000001</v>
      </c>
      <c r="AB574">
        <f>_xll.ciqfunctions.udf.CIQ($B574, "IQ_DA", $D574,,,,  "USD")</f>
        <v>0</v>
      </c>
      <c r="AC574">
        <f>_xll.ciqfunctions.udf.CIQ($B574, "IQ_NET_INTEREST_EXP",$D574,,,,  "USD")</f>
        <v>7.0614800000000004</v>
      </c>
      <c r="AD574">
        <f>_xll.ciqfunctions.udf.CIQ($B574, "IQ_NET_WORKING_CAP",$D574,,,,  "USD")</f>
        <v>258.82058000000001</v>
      </c>
      <c r="AE574">
        <f>_xll.ciqfunctions.udf.CIQ($B574, "IQ_CAPEX",$D574,,,,  "USD")</f>
        <v>-225.25771</v>
      </c>
      <c r="AF574" s="1" t="str">
        <f>_xll.ciqfunctions.udf.CIQ($B574, "IQ_CEO_NAME", $D574,,,,  "USD")</f>
        <v>Osaki, Atsushi</v>
      </c>
      <c r="AG574">
        <f>_xll.ciqfunctions.udf.CIQ($B574, "IQ_INC_TAX",$D574,,,,  "USD")</f>
        <v>284.39548000000002</v>
      </c>
      <c r="AH574">
        <f>_xll.ciqfunctions.udf.CIQ($B574, "IQ_EFFECT_TAX_RATE",$D574,,,,  "USD")</f>
        <v>30.427600000000002</v>
      </c>
    </row>
    <row r="575" spans="1:34" x14ac:dyDescent="0.25">
      <c r="A575" t="str">
        <f>_xll.ciqfunctions.udf.CIQ(B575,"IQ_COMPANY_NAME",A$1)</f>
        <v>Subaru Corporation</v>
      </c>
      <c r="B575" s="3" t="s">
        <v>0</v>
      </c>
      <c r="C575" s="1" t="str">
        <f>_xll.ciqfunctions.udf.CIQ($B575, "IQ_INDUSTRY",$D575,,,, "USD")</f>
        <v>Automobiles</v>
      </c>
      <c r="D575" s="2" t="str">
        <f t="shared" ref="D575:D601" si="8">D515</f>
        <v>CQ32014</v>
      </c>
      <c r="E575" s="1">
        <f>_xll.ciqfunctions.udf.CIQ($B575, "IQ_TOTAL_REV", $D575,,,, "USD")</f>
        <v>6534.6214900000004</v>
      </c>
      <c r="F575" s="1">
        <f>_xll.ciqfunctions.udf.CIQ($B575, "IQ_NI",$D575,,,,  "USD")</f>
        <v>553.99269000000004</v>
      </c>
      <c r="G575" s="1">
        <f>_xll.ciqfunctions.udf.CIQ($B575, "IQ_CASH_EQUIV", $D575,,,,  "USD")</f>
        <v>2390.4010199999998</v>
      </c>
      <c r="H575" s="1">
        <f>_xll.ciqfunctions.udf.CIQ($B575, "IQ_CASH_ST_INVEST", $D575,,,,  "USD")</f>
        <v>5547.6661899999999</v>
      </c>
      <c r="I575" s="1">
        <f>_xll.ciqfunctions.udf.CIQ($B575, "IQ_TOTAL_CA", $D575,,,,  "USD")</f>
        <v>11937.775379999999</v>
      </c>
      <c r="J575" s="1">
        <f>_xll.ciqfunctions.udf.CIQ($B575, "IQ_TOTAL_ASSETS",$D575,,,,  "USD")</f>
        <v>18111.412380000002</v>
      </c>
      <c r="K575" s="1">
        <f>_xll.ciqfunctions.udf.CIQ($B575, "IQ_TOTAL_CL", $D575,,,,  "USD")</f>
        <v>7483.2723299999998</v>
      </c>
      <c r="L575" s="1">
        <f>_xll.ciqfunctions.udf.CIQ($B575, "IQ_TOTAL_LIAB", $D575,,,,  "USD")</f>
        <v>10080.984189999999</v>
      </c>
      <c r="M575" s="1">
        <f>_xll.ciqfunctions.udf.CIQ($B575, "IQ_PREF_EQUITY",$D575,,,,  "USD")</f>
        <v>0</v>
      </c>
      <c r="N575" s="1">
        <f>_xll.ciqfunctions.udf.CIQ($B575, "IQ_TOTAL_COMMON_EQUITY",$D575,,,,  "USD")</f>
        <v>7966.7089599999999</v>
      </c>
      <c r="O575" s="1">
        <f>_xll.ciqfunctions.udf.CIQ($B575, "IQ_APIC", $D575,,,,  "USD")</f>
        <v>1459.1704199999999</v>
      </c>
      <c r="P575" s="1">
        <f>_xll.ciqfunctions.udf.CIQ($B575, "IQ_TOTAL_ASSETS", $D575,,,,  "USD")</f>
        <v>18111.412380000002</v>
      </c>
      <c r="Q575" s="1">
        <f>_xll.ciqfunctions.udf.CIQ($B575, "IQ_RE", $D575,,,,  "USD")</f>
        <v>5219.2158799999997</v>
      </c>
      <c r="R575" s="1">
        <f>_xll.ciqfunctions.udf.CIQ($B575, "IQ_TOTAL_EQUITY", $D575,,,,  "USD")</f>
        <v>8030.4281899999996</v>
      </c>
      <c r="S575" s="1">
        <f>_xll.ciqfunctions.udf.CIQ($B575, "IQ_TOTAL_OUTSTANDING_FILING_DATE", $D575,,,,  "USD")</f>
        <v>780.38586999999995</v>
      </c>
      <c r="T575" s="1">
        <f>_xll.ciqfunctions.udf.CIQ($B575, "IQ_TOTAL_DEBT", $D575,,,,  "USD")</f>
        <v>2116.5632900000001</v>
      </c>
      <c r="U575" s="1">
        <f>_xll.ciqfunctions.udf.CIQ($B575, "IQ_PREF_DIV_OTHER",$D575,,,,  "USD")</f>
        <v>0</v>
      </c>
      <c r="V575" s="1">
        <f>_xll.ciqfunctions.udf.CIQ($B575, "IQ_COGS",$D575,,,,  "USD")</f>
        <v>4612.5249299999996</v>
      </c>
      <c r="W575" s="1">
        <f>_xll.ciqfunctions.udf.CIQ($B575, "IQ_AP",$D575,,,,  "USD")</f>
        <v>3534.5577800000001</v>
      </c>
      <c r="X575" s="1">
        <f>_xll.ciqfunctions.udf.CIQ($B575, "IQ_AR", $D575,,,,  "USD")</f>
        <v>1521.2032400000001</v>
      </c>
      <c r="Y575" s="1">
        <f>_xll.ciqfunctions.udf.CIQ($B575, "IQ_INVENTORY", $D575,,,,  "USD")</f>
        <v>2470.2004700000002</v>
      </c>
      <c r="Z575">
        <f>_xll.ciqfunctions.udf.CIQ($B575, "IQ_SGA", $D575,,,,  "USD")</f>
        <v>947.24701000000005</v>
      </c>
      <c r="AA575">
        <f>_xll.ciqfunctions.udf.CIQ($B575, "IQ_TOTAL_REV_1YR_ANN_GROWTH", $D575,,,,  "USD")</f>
        <v>23.870799999999999</v>
      </c>
      <c r="AB575">
        <f>_xll.ciqfunctions.udf.CIQ($B575, "IQ_DA", $D575,,,,  "USD")</f>
        <v>0</v>
      </c>
      <c r="AC575">
        <f>_xll.ciqfunctions.udf.CIQ($B575, "IQ_NET_INTEREST_EXP",$D575,,,,  "USD")</f>
        <v>-0.75661</v>
      </c>
      <c r="AD575">
        <f>_xll.ciqfunctions.udf.CIQ($B575, "IQ_NET_WORKING_CAP",$D575,,,,  "USD")</f>
        <v>-304.68549999999999</v>
      </c>
      <c r="AE575">
        <f>_xll.ciqfunctions.udf.CIQ($B575, "IQ_CAPEX",$D575,,,,  "USD")</f>
        <v>-358.01274999999998</v>
      </c>
      <c r="AF575" s="1" t="str">
        <f>_xll.ciqfunctions.udf.CIQ($B575, "IQ_CEO_NAME", $D575,,,,  "USD")</f>
        <v>Osaki, Atsushi</v>
      </c>
      <c r="AG575">
        <f>_xll.ciqfunctions.udf.CIQ($B575, "IQ_INC_TAX",$D575,,,,  "USD")</f>
        <v>295.71557999999999</v>
      </c>
      <c r="AH575">
        <f>_xll.ciqfunctions.udf.CIQ($B575, "IQ_EFFECT_TAX_RATE",$D575,,,,  "USD")</f>
        <v>34.500700000000002</v>
      </c>
    </row>
    <row r="576" spans="1:34" x14ac:dyDescent="0.25">
      <c r="A576" t="str">
        <f>_xll.ciqfunctions.udf.CIQ(B576,"IQ_COMPANY_NAME",A$1)</f>
        <v>Subaru Corporation</v>
      </c>
      <c r="B576" s="3" t="s">
        <v>0</v>
      </c>
      <c r="C576" s="1" t="str">
        <f>_xll.ciqfunctions.udf.CIQ($B576, "IQ_INDUSTRY",$D576,,,, "USD")</f>
        <v>Automobiles</v>
      </c>
      <c r="D576" s="2" t="str">
        <f t="shared" si="8"/>
        <v>CQ22014</v>
      </c>
      <c r="E576" s="1">
        <f>_xll.ciqfunctions.udf.CIQ($B576, "IQ_TOTAL_REV", $D576,,,, "USD")</f>
        <v>5858.5968599999997</v>
      </c>
      <c r="F576" s="1">
        <f>_xll.ciqfunctions.udf.CIQ($B576, "IQ_NI",$D576,,,,  "USD")</f>
        <v>515.83154999999999</v>
      </c>
      <c r="G576" s="1">
        <f>_xll.ciqfunctions.udf.CIQ($B576, "IQ_CASH_EQUIV", $D576,,,,  "USD")</f>
        <v>2089.3320199999998</v>
      </c>
      <c r="H576" s="1">
        <f>_xll.ciqfunctions.udf.CIQ($B576, "IQ_CASH_ST_INVEST", $D576,,,,  "USD")</f>
        <v>5235.1185800000003</v>
      </c>
      <c r="I576" s="1">
        <f>_xll.ciqfunctions.udf.CIQ($B576, "IQ_TOTAL_CA", $D576,,,,  "USD")</f>
        <v>11899.41222</v>
      </c>
      <c r="J576" s="1">
        <f>_xll.ciqfunctions.udf.CIQ($B576, "IQ_TOTAL_ASSETS",$D576,,,,  "USD")</f>
        <v>18249.730449999999</v>
      </c>
      <c r="K576" s="1">
        <f>_xll.ciqfunctions.udf.CIQ($B576, "IQ_TOTAL_CL", $D576,,,,  "USD")</f>
        <v>7682.4404199999999</v>
      </c>
      <c r="L576" s="1">
        <f>_xll.ciqfunctions.udf.CIQ($B576, "IQ_TOTAL_LIAB", $D576,,,,  "USD")</f>
        <v>10354.603059999999</v>
      </c>
      <c r="M576" s="1">
        <f>_xll.ciqfunctions.udf.CIQ($B576, "IQ_PREF_EQUITY",$D576,,,,  "USD")</f>
        <v>0</v>
      </c>
      <c r="N576" s="1">
        <f>_xll.ciqfunctions.udf.CIQ($B576, "IQ_TOTAL_COMMON_EQUITY",$D576,,,,  "USD")</f>
        <v>7833.45982</v>
      </c>
      <c r="O576" s="1">
        <f>_xll.ciqfunctions.udf.CIQ($B576, "IQ_APIC", $D576,,,,  "USD")</f>
        <v>1580.4017899999999</v>
      </c>
      <c r="P576" s="1">
        <f>_xll.ciqfunctions.udf.CIQ($B576, "IQ_TOTAL_ASSETS", $D576,,,,  "USD")</f>
        <v>18249.730449999999</v>
      </c>
      <c r="Q576" s="1">
        <f>_xll.ciqfunctions.udf.CIQ($B576, "IQ_RE", $D576,,,,  "USD")</f>
        <v>5052.8211099999999</v>
      </c>
      <c r="R576" s="1">
        <f>_xll.ciqfunctions.udf.CIQ($B576, "IQ_TOTAL_EQUITY", $D576,,,,  "USD")</f>
        <v>7895.1273899999997</v>
      </c>
      <c r="S576" s="1">
        <f>_xll.ciqfunctions.udf.CIQ($B576, "IQ_TOTAL_OUTSTANDING_FILING_DATE", $D576,,,,  "USD")</f>
        <v>780.38774999999998</v>
      </c>
      <c r="T576" s="1">
        <f>_xll.ciqfunctions.udf.CIQ($B576, "IQ_TOTAL_DEBT", $D576,,,,  "USD")</f>
        <v>2540.9388600000002</v>
      </c>
      <c r="U576" s="1">
        <f>_xll.ciqfunctions.udf.CIQ($B576, "IQ_PREF_DIV_OTHER",$D576,,,,  "USD")</f>
        <v>0</v>
      </c>
      <c r="V576" s="1">
        <f>_xll.ciqfunctions.udf.CIQ($B576, "IQ_COGS",$D576,,,,  "USD")</f>
        <v>4182.8206399999999</v>
      </c>
      <c r="W576" s="1">
        <f>_xll.ciqfunctions.udf.CIQ($B576, "IQ_AP",$D576,,,,  "USD")</f>
        <v>3398.4103300000002</v>
      </c>
      <c r="X576" s="1">
        <f>_xll.ciqfunctions.udf.CIQ($B576, "IQ_AR", $D576,,,,  "USD")</f>
        <v>1578.3876700000001</v>
      </c>
      <c r="Y576" s="1">
        <f>_xll.ciqfunctions.udf.CIQ($B576, "IQ_INVENTORY", $D576,,,,  "USD")</f>
        <v>2612.4203299999999</v>
      </c>
      <c r="Z576">
        <f>_xll.ciqfunctions.udf.CIQ($B576, "IQ_SGA", $D576,,,,  "USD")</f>
        <v>898.55355999999995</v>
      </c>
      <c r="AA576">
        <f>_xll.ciqfunctions.udf.CIQ($B576, "IQ_TOTAL_REV_1YR_ANN_GROWTH", $D576,,,,  "USD")</f>
        <v>8.4939</v>
      </c>
      <c r="AB576">
        <f>_xll.ciqfunctions.udf.CIQ($B576, "IQ_DA", $D576,,,,  "USD")</f>
        <v>0</v>
      </c>
      <c r="AC576">
        <f>_xll.ciqfunctions.udf.CIQ($B576, "IQ_NET_INTEREST_EXP",$D576,,,,  "USD")</f>
        <v>0.18759000000000001</v>
      </c>
      <c r="AD576">
        <f>_xll.ciqfunctions.udf.CIQ($B576, "IQ_NET_WORKING_CAP",$D576,,,,  "USD")</f>
        <v>84.109189999999998</v>
      </c>
      <c r="AE576">
        <f>_xll.ciqfunctions.udf.CIQ($B576, "IQ_CAPEX",$D576,,,,  "USD")</f>
        <v>-161.72187</v>
      </c>
      <c r="AF576" s="1" t="str">
        <f>_xll.ciqfunctions.udf.CIQ($B576, "IQ_CEO_NAME", $D576,,,,  "USD")</f>
        <v>Osaki, Atsushi</v>
      </c>
      <c r="AG576">
        <f>_xll.ciqfunctions.udf.CIQ($B576, "IQ_INC_TAX",$D576,,,,  "USD")</f>
        <v>261.85514999999998</v>
      </c>
      <c r="AH576">
        <f>_xll.ciqfunctions.udf.CIQ($B576, "IQ_EFFECT_TAX_RATE",$D576,,,,  "USD")</f>
        <v>32.880800000000001</v>
      </c>
    </row>
    <row r="577" spans="1:34" x14ac:dyDescent="0.25">
      <c r="A577" t="str">
        <f>_xll.ciqfunctions.udf.CIQ(B577,"IQ_COMPANY_NAME",A$1)</f>
        <v>Subaru Corporation</v>
      </c>
      <c r="B577" s="3" t="s">
        <v>0</v>
      </c>
      <c r="C577" s="1" t="str">
        <f>_xll.ciqfunctions.udf.CIQ($B577, "IQ_INDUSTRY",$D577,,,, "USD")</f>
        <v>Automobiles</v>
      </c>
      <c r="D577" s="2" t="str">
        <f t="shared" si="8"/>
        <v>CQ12014</v>
      </c>
      <c r="E577" s="1">
        <f>_xll.ciqfunctions.udf.CIQ($B577, "IQ_TOTAL_REV", $D577,,,, "USD")</f>
        <v>6795.5997100000004</v>
      </c>
      <c r="F577" s="1">
        <f>_xll.ciqfunctions.udf.CIQ($B577, "IQ_NI",$D577,,,,  "USD")</f>
        <v>243.57454999999999</v>
      </c>
      <c r="G577" s="1">
        <f>_xll.ciqfunctions.udf.CIQ($B577, "IQ_CASH_EQUIV", $D577,,,,  "USD")</f>
        <v>3410.6361900000002</v>
      </c>
      <c r="H577" s="1">
        <f>_xll.ciqfunctions.udf.CIQ($B577, "IQ_CASH_ST_INVEST", $D577,,,,  "USD")</f>
        <v>5681.31124</v>
      </c>
      <c r="I577" s="1">
        <f>_xll.ciqfunctions.udf.CIQ($B577, "IQ_TOTAL_CA", $D577,,,,  "USD")</f>
        <v>12372.811879999999</v>
      </c>
      <c r="J577" s="1">
        <f>_xll.ciqfunctions.udf.CIQ($B577, "IQ_TOTAL_ASSETS",$D577,,,,  "USD")</f>
        <v>18342.525249999999</v>
      </c>
      <c r="K577" s="1">
        <f>_xll.ciqfunctions.udf.CIQ($B577, "IQ_TOTAL_CL", $D577,,,,  "USD")</f>
        <v>8090.4127099999996</v>
      </c>
      <c r="L577" s="1">
        <f>_xll.ciqfunctions.udf.CIQ($B577, "IQ_TOTAL_LIAB", $D577,,,,  "USD")</f>
        <v>10862.476780000001</v>
      </c>
      <c r="M577" s="1">
        <f>_xll.ciqfunctions.udf.CIQ($B577, "IQ_PREF_EQUITY",$D577,,,,  "USD")</f>
        <v>0</v>
      </c>
      <c r="N577" s="1">
        <f>_xll.ciqfunctions.udf.CIQ($B577, "IQ_TOTAL_COMMON_EQUITY",$D577,,,,  "USD")</f>
        <v>7436.0756600000004</v>
      </c>
      <c r="O577" s="1">
        <f>_xll.ciqfunctions.udf.CIQ($B577, "IQ_APIC", $D577,,,,  "USD")</f>
        <v>1554.84214</v>
      </c>
      <c r="P577" s="1">
        <f>_xll.ciqfunctions.udf.CIQ($B577, "IQ_TOTAL_ASSETS", $D577,,,,  "USD")</f>
        <v>18342.525249999999</v>
      </c>
      <c r="Q577" s="1">
        <f>_xll.ciqfunctions.udf.CIQ($B577, "IQ_RE", $D577,,,,  "USD")</f>
        <v>4700.4370399999998</v>
      </c>
      <c r="R577" s="1">
        <f>_xll.ciqfunctions.udf.CIQ($B577, "IQ_TOTAL_EQUITY", $D577,,,,  "USD")</f>
        <v>7480.0484699999997</v>
      </c>
      <c r="S577" s="1">
        <f>_xll.ciqfunctions.udf.CIQ($B577, "IQ_TOTAL_OUTSTANDING_FILING_DATE", $D577,,,,  "USD")</f>
        <v>780.38800000000003</v>
      </c>
      <c r="T577" s="1">
        <f>_xll.ciqfunctions.udf.CIQ($B577, "IQ_TOTAL_DEBT", $D577,,,,  "USD")</f>
        <v>2619.2714599999999</v>
      </c>
      <c r="U577" s="1">
        <f>_xll.ciqfunctions.udf.CIQ($B577, "IQ_PREF_DIV_OTHER",$D577,,,,  "USD")</f>
        <v>0</v>
      </c>
      <c r="V577" s="1">
        <f>_xll.ciqfunctions.udf.CIQ($B577, "IQ_COGS",$D577,,,,  "USD")</f>
        <v>4863.7590399999999</v>
      </c>
      <c r="W577" s="1">
        <f>_xll.ciqfunctions.udf.CIQ($B577, "IQ_AP",$D577,,,,  "USD")</f>
        <v>3376.0368699999999</v>
      </c>
      <c r="X577" s="1">
        <f>_xll.ciqfunctions.udf.CIQ($B577, "IQ_AR", $D577,,,,  "USD")</f>
        <v>1985.59492</v>
      </c>
      <c r="Y577" s="1">
        <f>_xll.ciqfunctions.udf.CIQ($B577, "IQ_INVENTORY", $D577,,,,  "USD")</f>
        <v>2372.0543600000001</v>
      </c>
      <c r="Z577">
        <f>_xll.ciqfunctions.udf.CIQ($B577, "IQ_SGA", $D577,,,,  "USD")</f>
        <v>445.37153000000001</v>
      </c>
      <c r="AA577">
        <f>_xll.ciqfunctions.udf.CIQ($B577, "IQ_TOTAL_REV_1YR_ANN_GROWTH", $D577,,,,  "USD")</f>
        <v>29.020900000000001</v>
      </c>
      <c r="AB577">
        <f>_xll.ciqfunctions.udf.CIQ($B577, "IQ_DA", $D577,,,,  "USD")</f>
        <v>9.9465800000000009</v>
      </c>
      <c r="AC577">
        <f>_xll.ciqfunctions.udf.CIQ($B577, "IQ_NET_INTEREST_EXP",$D577,,,,  "USD")</f>
        <v>0.52453000000000005</v>
      </c>
      <c r="AD577">
        <f>_xll.ciqfunctions.udf.CIQ($B577, "IQ_NET_WORKING_CAP",$D577,,,,  "USD")</f>
        <v>-371.13161000000002</v>
      </c>
      <c r="AE577">
        <f>_xll.ciqfunctions.udf.CIQ($B577, "IQ_CAPEX",$D577,,,,  "USD")</f>
        <v>-144.1865</v>
      </c>
      <c r="AF577" s="1" t="str">
        <f>_xll.ciqfunctions.udf.CIQ($B577, "IQ_CEO_NAME", $D577,,,,  "USD")</f>
        <v>Osaki, Atsushi</v>
      </c>
      <c r="AG577">
        <f>_xll.ciqfunctions.udf.CIQ($B577, "IQ_INC_TAX",$D577,,,,  "USD")</f>
        <v>344.26420000000002</v>
      </c>
      <c r="AH577">
        <f>_xll.ciqfunctions.udf.CIQ($B577, "IQ_EFFECT_TAX_RATE",$D577,,,,  "USD")</f>
        <v>57.381999999999998</v>
      </c>
    </row>
    <row r="578" spans="1:34" x14ac:dyDescent="0.25">
      <c r="A578" t="str">
        <f>_xll.ciqfunctions.udf.CIQ(B578,"IQ_COMPANY_NAME",A$1)</f>
        <v>Subaru Corporation</v>
      </c>
      <c r="B578" s="3" t="s">
        <v>0</v>
      </c>
      <c r="C578" s="1" t="str">
        <f>_xll.ciqfunctions.udf.CIQ($B578, "IQ_INDUSTRY",$D578,,,, "USD")</f>
        <v>Automobiles</v>
      </c>
      <c r="D578" s="2" t="str">
        <f t="shared" si="8"/>
        <v>CQ42013</v>
      </c>
      <c r="E578" s="1">
        <f>_xll.ciqfunctions.udf.CIQ($B578, "IQ_TOTAL_REV", $D578,,,, "USD")</f>
        <v>5543.35682</v>
      </c>
      <c r="F578" s="1">
        <f>_xll.ciqfunctions.udf.CIQ($B578, "IQ_NI",$D578,,,,  "USD")</f>
        <v>777.26102000000003</v>
      </c>
      <c r="G578" s="1">
        <f>_xll.ciqfunctions.udf.CIQ($B578, "IQ_CASH_EQUIV", $D578,,,,  "USD")</f>
        <v>2233.9323599999998</v>
      </c>
      <c r="H578" s="1">
        <f>_xll.ciqfunctions.udf.CIQ($B578, "IQ_CASH_ST_INVEST", $D578,,,,  "USD")</f>
        <v>4978.4400699999997</v>
      </c>
      <c r="I578" s="1">
        <f>_xll.ciqfunctions.udf.CIQ($B578, "IQ_TOTAL_CA", $D578,,,,  "USD")</f>
        <v>10998.106900000001</v>
      </c>
      <c r="J578" s="1">
        <f>_xll.ciqfunctions.udf.CIQ($B578, "IQ_TOTAL_ASSETS",$D578,,,,  "USD")</f>
        <v>16984.554520000002</v>
      </c>
      <c r="K578" s="1">
        <f>_xll.ciqfunctions.udf.CIQ($B578, "IQ_TOTAL_CL", $D578,,,,  "USD")</f>
        <v>6887.8931300000004</v>
      </c>
      <c r="L578" s="1">
        <f>_xll.ciqfunctions.udf.CIQ($B578, "IQ_TOTAL_LIAB", $D578,,,,  "USD")</f>
        <v>9716.1573700000008</v>
      </c>
      <c r="M578" s="1">
        <f>_xll.ciqfunctions.udf.CIQ($B578, "IQ_PREF_EQUITY",$D578,,,,  "USD")</f>
        <v>0</v>
      </c>
      <c r="N578" s="1">
        <f>_xll.ciqfunctions.udf.CIQ($B578, "IQ_TOTAL_COMMON_EQUITY",$D578,,,,  "USD")</f>
        <v>7239.2102800000002</v>
      </c>
      <c r="O578" s="1">
        <f>_xll.ciqfunctions.udf.CIQ($B578, "IQ_APIC", $D578,,,,  "USD")</f>
        <v>1522.3109099999999</v>
      </c>
      <c r="P578" s="1">
        <f>_xll.ciqfunctions.udf.CIQ($B578, "IQ_TOTAL_ASSETS", $D578,,,,  "USD")</f>
        <v>16984.554520000002</v>
      </c>
      <c r="Q578" s="1">
        <f>_xll.ciqfunctions.udf.CIQ($B578, "IQ_RE", $D578,,,,  "USD")</f>
        <v>4369.6906900000004</v>
      </c>
      <c r="R578" s="1">
        <f>_xll.ciqfunctions.udf.CIQ($B578, "IQ_TOTAL_EQUITY", $D578,,,,  "USD")</f>
        <v>7268.3971499999998</v>
      </c>
      <c r="S578" s="1">
        <f>_xll.ciqfunctions.udf.CIQ($B578, "IQ_TOTAL_OUTSTANDING_FILING_DATE", $D578,,,,  "USD")</f>
        <v>780.39047000000005</v>
      </c>
      <c r="T578" s="1">
        <f>_xll.ciqfunctions.udf.CIQ($B578, "IQ_TOTAL_DEBT", $D578,,,,  "USD")</f>
        <v>2624.7074299999999</v>
      </c>
      <c r="U578" s="1">
        <f>_xll.ciqfunctions.udf.CIQ($B578, "IQ_PREF_DIV_OTHER",$D578,,,,  "USD")</f>
        <v>0</v>
      </c>
      <c r="V578" s="1">
        <f>_xll.ciqfunctions.udf.CIQ($B578, "IQ_COGS",$D578,,,,  "USD")</f>
        <v>3949.6336500000002</v>
      </c>
      <c r="W578" s="1">
        <f>_xll.ciqfunctions.udf.CIQ($B578, "IQ_AP",$D578,,,,  "USD")</f>
        <v>2873.1049400000002</v>
      </c>
      <c r="X578" s="1">
        <f>_xll.ciqfunctions.udf.CIQ($B578, "IQ_AR", $D578,,,,  "USD")</f>
        <v>1222.70084</v>
      </c>
      <c r="Y578" s="1">
        <f>_xll.ciqfunctions.udf.CIQ($B578, "IQ_INVENTORY", $D578,,,,  "USD")</f>
        <v>2607.91237</v>
      </c>
      <c r="Z578">
        <f>_xll.ciqfunctions.udf.CIQ($B578, "IQ_SGA", $D578,,,,  "USD")</f>
        <v>807.69372999999996</v>
      </c>
      <c r="AA578">
        <f>_xll.ciqfunctions.udf.CIQ($B578, "IQ_TOTAL_REV_1YR_ANN_GROWTH", $D578,,,,  "USD")</f>
        <v>23.3081</v>
      </c>
      <c r="AB578">
        <f>_xll.ciqfunctions.udf.CIQ($B578, "IQ_DA", $D578,,,,  "USD")</f>
        <v>0</v>
      </c>
      <c r="AC578">
        <f>_xll.ciqfunctions.udf.CIQ($B578, "IQ_NET_INTEREST_EXP",$D578,,,,  "USD")</f>
        <v>0.13314000000000001</v>
      </c>
      <c r="AD578">
        <f>_xll.ciqfunctions.udf.CIQ($B578, "IQ_NET_WORKING_CAP",$D578,,,,  "USD")</f>
        <v>161.864</v>
      </c>
      <c r="AE578">
        <f>_xll.ciqfunctions.udf.CIQ($B578, "IQ_CAPEX",$D578,,,,  "USD")</f>
        <v>-142.36804000000001</v>
      </c>
      <c r="AF578" s="1" t="str">
        <f>_xll.ciqfunctions.udf.CIQ($B578, "IQ_CEO_NAME", $D578,,,,  "USD")</f>
        <v>Osaki, Atsushi</v>
      </c>
      <c r="AG578">
        <f>_xll.ciqfunctions.udf.CIQ($B578, "IQ_INC_TAX",$D578,,,,  "USD")</f>
        <v>380.73227000000003</v>
      </c>
      <c r="AH578">
        <f>_xll.ciqfunctions.udf.CIQ($B578, "IQ_EFFECT_TAX_RATE",$D578,,,,  "USD")</f>
        <v>32.869100000000003</v>
      </c>
    </row>
    <row r="579" spans="1:34" x14ac:dyDescent="0.25">
      <c r="A579" t="str">
        <f>_xll.ciqfunctions.udf.CIQ(B579,"IQ_COMPANY_NAME",A$1)</f>
        <v>Subaru Corporation</v>
      </c>
      <c r="B579" s="3" t="s">
        <v>0</v>
      </c>
      <c r="C579" s="1" t="str">
        <f>_xll.ciqfunctions.udf.CIQ($B579, "IQ_INDUSTRY",$D579,,,, "USD")</f>
        <v>Automobiles</v>
      </c>
      <c r="D579" s="2" t="str">
        <f t="shared" si="8"/>
        <v>CQ32013</v>
      </c>
      <c r="E579" s="1">
        <f>_xll.ciqfunctions.udf.CIQ($B579, "IQ_TOTAL_REV", $D579,,,, "USD")</f>
        <v>5897.3405300000004</v>
      </c>
      <c r="F579" s="1">
        <f>_xll.ciqfunctions.udf.CIQ($B579, "IQ_NI",$D579,,,,  "USD")</f>
        <v>523.22432000000003</v>
      </c>
      <c r="G579" s="1">
        <f>_xll.ciqfunctions.udf.CIQ($B579, "IQ_CASH_EQUIV", $D579,,,,  "USD")</f>
        <v>2414.3891899999999</v>
      </c>
      <c r="H579" s="1">
        <f>_xll.ciqfunctions.udf.CIQ($B579, "IQ_CASH_ST_INVEST", $D579,,,,  "USD")</f>
        <v>4596.9532300000001</v>
      </c>
      <c r="I579" s="1">
        <f>_xll.ciqfunctions.udf.CIQ($B579, "IQ_TOTAL_CA", $D579,,,,  "USD")</f>
        <v>10711.61773</v>
      </c>
      <c r="J579" s="1">
        <f>_xll.ciqfunctions.udf.CIQ($B579, "IQ_TOTAL_ASSETS",$D579,,,,  "USD")</f>
        <v>17520.198489999999</v>
      </c>
      <c r="K579" s="1">
        <f>_xll.ciqfunctions.udf.CIQ($B579, "IQ_TOTAL_CL", $D579,,,,  "USD")</f>
        <v>7070.6718799999999</v>
      </c>
      <c r="L579" s="1">
        <f>_xll.ciqfunctions.udf.CIQ($B579, "IQ_TOTAL_LIAB", $D579,,,,  "USD")</f>
        <v>10272.18023</v>
      </c>
      <c r="M579" s="1">
        <f>_xll.ciqfunctions.udf.CIQ($B579, "IQ_PREF_EQUITY",$D579,,,,  "USD")</f>
        <v>0</v>
      </c>
      <c r="N579" s="1">
        <f>_xll.ciqfunctions.udf.CIQ($B579, "IQ_TOTAL_COMMON_EQUITY",$D579,,,,  "USD")</f>
        <v>7216.8962799999999</v>
      </c>
      <c r="O579" s="1">
        <f>_xll.ciqfunctions.udf.CIQ($B579, "IQ_APIC", $D579,,,,  "USD")</f>
        <v>1631.2137700000001</v>
      </c>
      <c r="P579" s="1">
        <f>_xll.ciqfunctions.udf.CIQ($B579, "IQ_TOTAL_ASSETS", $D579,,,,  "USD")</f>
        <v>17520.198489999999</v>
      </c>
      <c r="Q579" s="1">
        <f>_xll.ciqfunctions.udf.CIQ($B579, "IQ_RE", $D579,,,,  "USD")</f>
        <v>4008.5602600000002</v>
      </c>
      <c r="R579" s="1">
        <f>_xll.ciqfunctions.udf.CIQ($B579, "IQ_TOTAL_EQUITY", $D579,,,,  "USD")</f>
        <v>7248.0182599999998</v>
      </c>
      <c r="S579" s="1">
        <f>_xll.ciqfunctions.udf.CIQ($B579, "IQ_TOTAL_OUTSTANDING_FILING_DATE", $D579,,,,  "USD")</f>
        <v>780.39407000000006</v>
      </c>
      <c r="T579" s="1">
        <f>_xll.ciqfunctions.udf.CIQ($B579, "IQ_TOTAL_DEBT", $D579,,,,  "USD")</f>
        <v>2974.0957199999998</v>
      </c>
      <c r="U579" s="1">
        <f>_xll.ciqfunctions.udf.CIQ($B579, "IQ_PREF_DIV_OTHER",$D579,,,,  "USD")</f>
        <v>0</v>
      </c>
      <c r="V579" s="1">
        <f>_xll.ciqfunctions.udf.CIQ($B579, "IQ_COGS",$D579,,,,  "USD")</f>
        <v>4231.8253199999999</v>
      </c>
      <c r="W579" s="1">
        <f>_xll.ciqfunctions.udf.CIQ($B579, "IQ_AP",$D579,,,,  "USD")</f>
        <v>3132.5080400000002</v>
      </c>
      <c r="X579" s="1">
        <f>_xll.ciqfunctions.udf.CIQ($B579, "IQ_AR", $D579,,,,  "USD")</f>
        <v>1499.17463</v>
      </c>
      <c r="Y579" s="1">
        <f>_xll.ciqfunctions.udf.CIQ($B579, "IQ_INVENTORY", $D579,,,,  "USD")</f>
        <v>2403.65852</v>
      </c>
      <c r="Z579">
        <f>_xll.ciqfunctions.udf.CIQ($B579, "IQ_SGA", $D579,,,,  "USD")</f>
        <v>839.39675999999997</v>
      </c>
      <c r="AA579">
        <f>_xll.ciqfunctions.udf.CIQ($B579, "IQ_TOTAL_REV_1YR_ANN_GROWTH", $D579,,,,  "USD")</f>
        <v>23.358499999999999</v>
      </c>
      <c r="AB579">
        <f>_xll.ciqfunctions.udf.CIQ($B579, "IQ_DA", $D579,,,,  "USD")</f>
        <v>0</v>
      </c>
      <c r="AC579">
        <f>_xll.ciqfunctions.udf.CIQ($B579, "IQ_NET_INTEREST_EXP",$D579,,,,  "USD")</f>
        <v>-0.24457000000000001</v>
      </c>
      <c r="AD579">
        <f>_xll.ciqfunctions.udf.CIQ($B579, "IQ_NET_WORKING_CAP",$D579,,,,  "USD")</f>
        <v>200.62163000000001</v>
      </c>
      <c r="AE579">
        <f>_xll.ciqfunctions.udf.CIQ($B579, "IQ_CAPEX",$D579,,,,  "USD")</f>
        <v>-196.04606999999999</v>
      </c>
      <c r="AF579" s="1" t="str">
        <f>_xll.ciqfunctions.udf.CIQ($B579, "IQ_CEO_NAME", $D579,,,,  "USD")</f>
        <v>Osaki, Atsushi</v>
      </c>
      <c r="AG579">
        <f>_xll.ciqfunctions.udf.CIQ($B579, "IQ_INC_TAX",$D579,,,,  "USD")</f>
        <v>303.57690000000002</v>
      </c>
      <c r="AH579">
        <f>_xll.ciqfunctions.udf.CIQ($B579, "IQ_EFFECT_TAX_RATE",$D579,,,,  "USD")</f>
        <v>36.690300000000001</v>
      </c>
    </row>
    <row r="580" spans="1:34" x14ac:dyDescent="0.25">
      <c r="A580" t="str">
        <f>_xll.ciqfunctions.udf.CIQ(B580,"IQ_COMPANY_NAME",A$1)</f>
        <v>Subaru Corporation</v>
      </c>
      <c r="B580" s="3" t="s">
        <v>0</v>
      </c>
      <c r="C580" s="1" t="str">
        <f>_xll.ciqfunctions.udf.CIQ($B580, "IQ_INDUSTRY",$D580,,,, "USD")</f>
        <v>Automobiles</v>
      </c>
      <c r="D580" s="2" t="str">
        <f t="shared" si="8"/>
        <v>CQ22013</v>
      </c>
      <c r="E580" s="1">
        <f>_xll.ciqfunctions.udf.CIQ($B580, "IQ_TOTAL_REV", $D580,,,, "USD")</f>
        <v>5510.92731</v>
      </c>
      <c r="F580" s="1">
        <f>_xll.ciqfunctions.udf.CIQ($B580, "IQ_NI",$D580,,,,  "USD")</f>
        <v>488.35708</v>
      </c>
      <c r="G580" s="1">
        <f>_xll.ciqfunctions.udf.CIQ($B580, "IQ_CASH_EQUIV", $D580,,,,  "USD")</f>
        <v>2092.2967699999999</v>
      </c>
      <c r="H580" s="1">
        <f>_xll.ciqfunctions.udf.CIQ($B580, "IQ_CASH_ST_INVEST", $D580,,,,  "USD")</f>
        <v>3927.7141000000001</v>
      </c>
      <c r="I580" s="1">
        <f>_xll.ciqfunctions.udf.CIQ($B580, "IQ_TOTAL_CA", $D580,,,,  "USD")</f>
        <v>9792.8758600000001</v>
      </c>
      <c r="J580" s="1">
        <f>_xll.ciqfunctions.udf.CIQ($B580, "IQ_TOTAL_ASSETS",$D580,,,,  "USD")</f>
        <v>16381.87256</v>
      </c>
      <c r="K580" s="1">
        <f>_xll.ciqfunctions.udf.CIQ($B580, "IQ_TOTAL_CL", $D580,,,,  "USD")</f>
        <v>6522.8371900000002</v>
      </c>
      <c r="L580" s="1">
        <f>_xll.ciqfunctions.udf.CIQ($B580, "IQ_TOTAL_LIAB", $D580,,,,  "USD")</f>
        <v>9837.4121099999993</v>
      </c>
      <c r="M580" s="1">
        <f>_xll.ciqfunctions.udf.CIQ($B580, "IQ_PREF_EQUITY",$D580,,,,  "USD")</f>
        <v>0</v>
      </c>
      <c r="N580" s="1">
        <f>_xll.ciqfunctions.udf.CIQ($B580, "IQ_TOTAL_COMMON_EQUITY",$D580,,,,  "USD")</f>
        <v>6528.8324499999999</v>
      </c>
      <c r="O580" s="1">
        <f>_xll.ciqfunctions.udf.CIQ($B580, "IQ_APIC", $D580,,,,  "USD")</f>
        <v>1612.88724</v>
      </c>
      <c r="P580" s="1">
        <f>_xll.ciqfunctions.udf.CIQ($B580, "IQ_TOTAL_ASSETS", $D580,,,,  "USD")</f>
        <v>16381.87256</v>
      </c>
      <c r="Q580" s="1">
        <f>_xll.ciqfunctions.udf.CIQ($B580, "IQ_RE", $D580,,,,  "USD")</f>
        <v>3446.1785300000001</v>
      </c>
      <c r="R580" s="1">
        <f>_xll.ciqfunctions.udf.CIQ($B580, "IQ_TOTAL_EQUITY", $D580,,,,  "USD")</f>
        <v>6544.4604399999998</v>
      </c>
      <c r="S580" s="1">
        <f>_xll.ciqfunctions.udf.CIQ($B580, "IQ_TOTAL_OUTSTANDING_FILING_DATE", $D580,,,,  "USD")</f>
        <v>780.41432999999995</v>
      </c>
      <c r="T580" s="1">
        <f>_xll.ciqfunctions.udf.CIQ($B580, "IQ_TOTAL_DEBT", $D580,,,,  "USD")</f>
        <v>2990.0648799999999</v>
      </c>
      <c r="U580" s="1">
        <f>_xll.ciqfunctions.udf.CIQ($B580, "IQ_PREF_DIV_OTHER",$D580,,,,  "USD")</f>
        <v>0</v>
      </c>
      <c r="V580" s="1">
        <f>_xll.ciqfunctions.udf.CIQ($B580, "IQ_COGS",$D580,,,,  "USD")</f>
        <v>3999.9394000000002</v>
      </c>
      <c r="W580" s="1">
        <f>_xll.ciqfunctions.udf.CIQ($B580, "IQ_AP",$D580,,,,  "USD")</f>
        <v>2911.6428000000001</v>
      </c>
      <c r="X580" s="1">
        <f>_xll.ciqfunctions.udf.CIQ($B580, "IQ_AR", $D580,,,,  "USD")</f>
        <v>1345.3574000000001</v>
      </c>
      <c r="Y580" s="1">
        <f>_xll.ciqfunctions.udf.CIQ($B580, "IQ_INVENTORY", $D580,,,,  "USD")</f>
        <v>2399.0426900000002</v>
      </c>
      <c r="Z580">
        <f>_xll.ciqfunctions.udf.CIQ($B580, "IQ_SGA", $D580,,,,  "USD")</f>
        <v>809.34049000000005</v>
      </c>
      <c r="AA580">
        <f>_xll.ciqfunctions.udf.CIQ($B580, "IQ_TOTAL_REV_1YR_ANN_GROWTH", $D580,,,,  "USD")</f>
        <v>27.521100000000001</v>
      </c>
      <c r="AB580">
        <f>_xll.ciqfunctions.udf.CIQ($B580, "IQ_DA", $D580,,,,  "USD")</f>
        <v>0</v>
      </c>
      <c r="AC580">
        <f>_xll.ciqfunctions.udf.CIQ($B580, "IQ_NET_INTEREST_EXP",$D580,,,,  "USD")</f>
        <v>0.66501999999999994</v>
      </c>
      <c r="AD580">
        <f>_xll.ciqfunctions.udf.CIQ($B580, "IQ_NET_WORKING_CAP",$D580,,,,  "USD")</f>
        <v>310.13148000000001</v>
      </c>
      <c r="AE580">
        <f>_xll.ciqfunctions.udf.CIQ($B580, "IQ_CAPEX",$D580,,,,  "USD")</f>
        <v>-184.96648999999999</v>
      </c>
      <c r="AF580" s="1" t="str">
        <f>_xll.ciqfunctions.udf.CIQ($B580, "IQ_CEO_NAME", $D580,,,,  "USD")</f>
        <v>Osaki, Atsushi</v>
      </c>
      <c r="AG580">
        <f>_xll.ciqfunctions.udf.CIQ($B580, "IQ_INC_TAX",$D580,,,,  "USD")</f>
        <v>157.32782</v>
      </c>
      <c r="AH580">
        <f>_xll.ciqfunctions.udf.CIQ($B580, "IQ_EFFECT_TAX_RATE",$D580,,,,  "USD")</f>
        <v>24.3553</v>
      </c>
    </row>
    <row r="581" spans="1:34" x14ac:dyDescent="0.25">
      <c r="A581" t="str">
        <f>_xll.ciqfunctions.udf.CIQ(B581,"IQ_COMPANY_NAME",A$1)</f>
        <v>Subaru Corporation</v>
      </c>
      <c r="B581" s="3" t="s">
        <v>0</v>
      </c>
      <c r="C581" s="1" t="str">
        <f>_xll.ciqfunctions.udf.CIQ($B581, "IQ_INDUSTRY",$D581,,,, "USD")</f>
        <v>Automobiles</v>
      </c>
      <c r="D581" s="2" t="str">
        <f t="shared" si="8"/>
        <v>CQ12013</v>
      </c>
      <c r="E581" s="1">
        <f>_xll.ciqfunctions.udf.CIQ($B581, "IQ_TOTAL_REV", $D581,,,, "USD")</f>
        <v>5756.6008099999999</v>
      </c>
      <c r="F581" s="1">
        <f>_xll.ciqfunctions.udf.CIQ($B581, "IQ_NI",$D581,,,,  "USD")</f>
        <v>705.47271000000001</v>
      </c>
      <c r="G581" s="1">
        <f>_xll.ciqfunctions.udf.CIQ($B581, "IQ_CASH_EQUIV", $D581,,,,  "USD")</f>
        <v>3027.2520500000001</v>
      </c>
      <c r="H581" s="1">
        <f>_xll.ciqfunctions.udf.CIQ($B581, "IQ_CASH_ST_INVEST", $D581,,,,  "USD")</f>
        <v>3731.8542200000002</v>
      </c>
      <c r="I581" s="1">
        <f>_xll.ciqfunctions.udf.CIQ($B581, "IQ_TOTAL_CA", $D581,,,,  "USD")</f>
        <v>10022.113939999999</v>
      </c>
      <c r="J581" s="1">
        <f>_xll.ciqfunctions.udf.CIQ($B581, "IQ_TOTAL_ASSETS",$D581,,,,  "USD")</f>
        <v>16746.685460000001</v>
      </c>
      <c r="K581" s="1">
        <f>_xll.ciqfunctions.udf.CIQ($B581, "IQ_TOTAL_CL", $D581,,,,  "USD")</f>
        <v>6975.2217799999999</v>
      </c>
      <c r="L581" s="1">
        <f>_xll.ciqfunctions.udf.CIQ($B581, "IQ_TOTAL_LIAB", $D581,,,,  "USD")</f>
        <v>10410.75453</v>
      </c>
      <c r="M581" s="1">
        <f>_xll.ciqfunctions.udf.CIQ($B581, "IQ_PREF_EQUITY",$D581,,,,  "USD")</f>
        <v>0</v>
      </c>
      <c r="N581" s="1">
        <f>_xll.ciqfunctions.udf.CIQ($B581, "IQ_TOTAL_COMMON_EQUITY",$D581,,,,  "USD")</f>
        <v>6320.5585700000001</v>
      </c>
      <c r="O581" s="1">
        <f>_xll.ciqfunctions.udf.CIQ($B581, "IQ_APIC", $D581,,,,  "USD")</f>
        <v>1699.3577600000001</v>
      </c>
      <c r="P581" s="1">
        <f>_xll.ciqfunctions.udf.CIQ($B581, "IQ_TOTAL_ASSETS", $D581,,,,  "USD")</f>
        <v>16746.685460000001</v>
      </c>
      <c r="Q581" s="1">
        <f>_xll.ciqfunctions.udf.CIQ($B581, "IQ_RE", $D581,,,,  "USD")</f>
        <v>3199.2887900000001</v>
      </c>
      <c r="R581" s="1">
        <f>_xll.ciqfunctions.udf.CIQ($B581, "IQ_TOTAL_EQUITY", $D581,,,,  "USD")</f>
        <v>6335.9309300000004</v>
      </c>
      <c r="S581" s="1">
        <f>_xll.ciqfunctions.udf.CIQ($B581, "IQ_TOTAL_OUTSTANDING_FILING_DATE", $D581,,,,  "USD")</f>
        <v>780.43043</v>
      </c>
      <c r="T581" s="1">
        <f>_xll.ciqfunctions.udf.CIQ($B581, "IQ_TOTAL_DEBT", $D581,,,,  "USD")</f>
        <v>3281.2888899999998</v>
      </c>
      <c r="U581" s="1">
        <f>_xll.ciqfunctions.udf.CIQ($B581, "IQ_PREF_DIV_OTHER",$D581,,,,  "USD")</f>
        <v>0</v>
      </c>
      <c r="V581" s="1">
        <f>_xll.ciqfunctions.udf.CIQ($B581, "IQ_COGS",$D581,,,,  "USD")</f>
        <v>4356.4946099999997</v>
      </c>
      <c r="W581" s="1">
        <f>_xll.ciqfunctions.udf.CIQ($B581, "IQ_AP",$D581,,,,  "USD")</f>
        <v>2577.0264400000001</v>
      </c>
      <c r="X581" s="1">
        <f>_xll.ciqfunctions.udf.CIQ($B581, "IQ_AR", $D581,,,,  "USD")</f>
        <v>1543.90364</v>
      </c>
      <c r="Y581" s="1">
        <f>_xll.ciqfunctions.udf.CIQ($B581, "IQ_INVENTORY", $D581,,,,  "USD")</f>
        <v>2649.4719</v>
      </c>
      <c r="Z581">
        <f>_xll.ciqfunctions.udf.CIQ($B581, "IQ_SGA", $D581,,,,  "USD")</f>
        <v>380.2962</v>
      </c>
      <c r="AA581">
        <f>_xll.ciqfunctions.udf.CIQ($B581, "IQ_TOTAL_REV_1YR_ANN_GROWTH", $D581,,,,  "USD")</f>
        <v>0</v>
      </c>
      <c r="AB581">
        <f>_xll.ciqfunctions.udf.CIQ($B581, "IQ_DA", $D581,,,,  "USD")</f>
        <v>10.3721</v>
      </c>
      <c r="AC581">
        <f>_xll.ciqfunctions.udf.CIQ($B581, "IQ_NET_INTEREST_EXP",$D581,,,,  "USD")</f>
        <v>1.0297799999999999</v>
      </c>
      <c r="AD581">
        <f>_xll.ciqfunctions.udf.CIQ($B581, "IQ_NET_WORKING_CAP",$D581,,,,  "USD")</f>
        <v>450.75641999999999</v>
      </c>
      <c r="AE581">
        <f>_xll.ciqfunctions.udf.CIQ($B581, "IQ_CAPEX",$D581,,,,  "USD")</f>
        <v>-243.1764</v>
      </c>
      <c r="AF581" s="1" t="str">
        <f>_xll.ciqfunctions.udf.CIQ($B581, "IQ_CEO_NAME", $D581,,,,  "USD")</f>
        <v>Osaki, Atsushi</v>
      </c>
      <c r="AG581">
        <f>_xll.ciqfunctions.udf.CIQ($B581, "IQ_INC_TAX",$D581,,,,  "USD")</f>
        <v>-373.50179000000003</v>
      </c>
      <c r="AH581">
        <f>_xll.ciqfunctions.udf.CIQ($B581, "IQ_EFFECT_TAX_RATE",$D581,,,,  "USD")</f>
        <v>0</v>
      </c>
    </row>
    <row r="582" spans="1:34" x14ac:dyDescent="0.25">
      <c r="A582" t="str">
        <f>_xll.ciqfunctions.udf.CIQ(B582,"IQ_COMPANY_NAME",A$1)</f>
        <v>Subaru Corporation</v>
      </c>
      <c r="B582" s="3" t="s">
        <v>0</v>
      </c>
      <c r="C582" s="1" t="str">
        <f>_xll.ciqfunctions.udf.CIQ($B582, "IQ_INDUSTRY",$D582,,,, "USD")</f>
        <v>Automobiles</v>
      </c>
      <c r="D582" s="2" t="str">
        <f t="shared" si="8"/>
        <v>CQ42012</v>
      </c>
      <c r="E582" s="1">
        <f>_xll.ciqfunctions.udf.CIQ($B582, "IQ_TOTAL_REV", $D582,,,, "USD")</f>
        <v>5465.1136200000001</v>
      </c>
      <c r="F582" s="1">
        <f>_xll.ciqfunctions.udf.CIQ($B582, "IQ_NI",$D582,,,,  "USD")</f>
        <v>146.78305</v>
      </c>
      <c r="G582" s="1">
        <f>_xll.ciqfunctions.udf.CIQ($B582, "IQ_CASH_EQUIV", $D582,,,,  "USD")</f>
        <v>2001.15615</v>
      </c>
      <c r="H582" s="1">
        <f>_xll.ciqfunctions.udf.CIQ($B582, "IQ_CASH_ST_INVEST", $D582,,,,  "USD")</f>
        <v>3736.3894100000002</v>
      </c>
      <c r="I582" s="1">
        <f>_xll.ciqfunctions.udf.CIQ($B582, "IQ_TOTAL_CA", $D582,,,,  "USD")</f>
        <v>9683.77369</v>
      </c>
      <c r="J582" s="1">
        <f>_xll.ciqfunctions.udf.CIQ($B582, "IQ_TOTAL_ASSETS",$D582,,,,  "USD")</f>
        <v>16655.240290000002</v>
      </c>
      <c r="K582" s="1">
        <f>_xll.ciqfunctions.udf.CIQ($B582, "IQ_TOTAL_CL", $D582,,,,  "USD")</f>
        <v>6720.8162700000003</v>
      </c>
      <c r="L582" s="1">
        <f>_xll.ciqfunctions.udf.CIQ($B582, "IQ_TOTAL_LIAB", $D582,,,,  "USD")</f>
        <v>10771.385700000001</v>
      </c>
      <c r="M582" s="1">
        <f>_xll.ciqfunctions.udf.CIQ($B582, "IQ_PREF_EQUITY",$D582,,,,  "USD")</f>
        <v>0</v>
      </c>
      <c r="N582" s="1">
        <f>_xll.ciqfunctions.udf.CIQ($B582, "IQ_TOTAL_COMMON_EQUITY",$D582,,,,  "USD")</f>
        <v>5867.9230399999997</v>
      </c>
      <c r="O582" s="1">
        <f>_xll.ciqfunctions.udf.CIQ($B582, "IQ_APIC", $D582,,,,  "USD")</f>
        <v>1850.63878</v>
      </c>
      <c r="P582" s="1">
        <f>_xll.ciqfunctions.udf.CIQ($B582, "IQ_TOTAL_ASSETS", $D582,,,,  "USD")</f>
        <v>16655.240290000002</v>
      </c>
      <c r="Q582" s="1">
        <f>_xll.ciqfunctions.udf.CIQ($B582, "IQ_RE", $D582,,,,  "USD")</f>
        <v>2708.3184200000001</v>
      </c>
      <c r="R582" s="1">
        <f>_xll.ciqfunctions.udf.CIQ($B582, "IQ_TOTAL_EQUITY", $D582,,,,  "USD")</f>
        <v>5883.8545899999999</v>
      </c>
      <c r="S582" s="1">
        <f>_xll.ciqfunctions.udf.CIQ($B582, "IQ_TOTAL_OUTSTANDING_FILING_DATE", $D582,,,,  "USD")</f>
        <v>780.44722000000002</v>
      </c>
      <c r="T582" s="1">
        <f>_xll.ciqfunctions.udf.CIQ($B582, "IQ_TOTAL_DEBT", $D582,,,,  "USD")</f>
        <v>3741.0370800000001</v>
      </c>
      <c r="U582" s="1">
        <f>_xll.ciqfunctions.udf.CIQ($B582, "IQ_PREF_DIV_OTHER",$D582,,,,  "USD")</f>
        <v>0</v>
      </c>
      <c r="V582" s="1">
        <f>_xll.ciqfunctions.udf.CIQ($B582, "IQ_COGS",$D582,,,,  "USD")</f>
        <v>4298.2138000000004</v>
      </c>
      <c r="W582" s="1">
        <f>_xll.ciqfunctions.udf.CIQ($B582, "IQ_AP",$D582,,,,  "USD")</f>
        <v>2966.9229599999999</v>
      </c>
      <c r="X582" s="1">
        <f>_xll.ciqfunctions.udf.CIQ($B582, "IQ_AR", $D582,,,,  "USD")</f>
        <v>1413.50368</v>
      </c>
      <c r="Y582" s="1">
        <f>_xll.ciqfunctions.udf.CIQ($B582, "IQ_INVENTORY", $D582,,,,  "USD")</f>
        <v>2764.5066400000001</v>
      </c>
      <c r="Z582">
        <f>_xll.ciqfunctions.udf.CIQ($B582, "IQ_SGA", $D582,,,,  "USD")</f>
        <v>818.77566000000002</v>
      </c>
      <c r="AA582">
        <f>_xll.ciqfunctions.udf.CIQ($B582, "IQ_TOTAL_REV_1YR_ANN_GROWTH", $D582,,,,  "USD")</f>
        <v>26.262</v>
      </c>
      <c r="AB582">
        <f>_xll.ciqfunctions.udf.CIQ($B582, "IQ_DA", $D582,,,,  "USD")</f>
        <v>0</v>
      </c>
      <c r="AC582">
        <f>_xll.ciqfunctions.udf.CIQ($B582, "IQ_NET_INTEREST_EXP",$D582,,,,  "USD")</f>
        <v>-1.4567300000000001</v>
      </c>
      <c r="AD582">
        <f>_xll.ciqfunctions.udf.CIQ($B582, "IQ_NET_WORKING_CAP",$D582,,,,  "USD")</f>
        <v>354.57540999999998</v>
      </c>
      <c r="AE582">
        <f>_xll.ciqfunctions.udf.CIQ($B582, "IQ_CAPEX",$D582,,,,  "USD")</f>
        <v>-133.91525999999999</v>
      </c>
      <c r="AF582" s="1" t="str">
        <f>_xll.ciqfunctions.udf.CIQ($B582, "IQ_CEO_NAME", $D582,,,,  "USD")</f>
        <v>Osaki, Atsushi</v>
      </c>
      <c r="AG582">
        <f>_xll.ciqfunctions.udf.CIQ($B582, "IQ_INC_TAX",$D582,,,,  "USD")</f>
        <v>36.163939999999997</v>
      </c>
      <c r="AH582">
        <f>_xll.ciqfunctions.udf.CIQ($B582, "IQ_EFFECT_TAX_RATE",$D582,,,,  "USD")</f>
        <v>19.732500000000002</v>
      </c>
    </row>
    <row r="583" spans="1:34" x14ac:dyDescent="0.25">
      <c r="A583" t="str">
        <f>_xll.ciqfunctions.udf.CIQ(B583,"IQ_COMPANY_NAME",A$1)</f>
        <v>Subaru Corporation</v>
      </c>
      <c r="B583" s="3" t="s">
        <v>0</v>
      </c>
      <c r="C583" s="1" t="str">
        <f>_xll.ciqfunctions.udf.CIQ($B583, "IQ_INDUSTRY",$D583,,,, "USD")</f>
        <v>Automobiles</v>
      </c>
      <c r="D583" s="2" t="str">
        <f t="shared" si="8"/>
        <v>CQ32012</v>
      </c>
      <c r="E583" s="1">
        <f>_xll.ciqfunctions.udf.CIQ($B583, "IQ_TOTAL_REV", $D583,,,, "USD")</f>
        <v>6022.9171399999996</v>
      </c>
      <c r="F583" s="1">
        <f>_xll.ciqfunctions.udf.CIQ($B583, "IQ_NI",$D583,,,,  "USD")</f>
        <v>309.23097999999999</v>
      </c>
      <c r="G583" s="1">
        <f>_xll.ciqfunctions.udf.CIQ($B583, "IQ_CASH_EQUIV", $D583,,,,  "USD")</f>
        <v>2518.6931100000002</v>
      </c>
      <c r="H583" s="1">
        <f>_xll.ciqfunctions.udf.CIQ($B583, "IQ_CASH_ST_INVEST", $D583,,,,  "USD")</f>
        <v>4323.2380499999999</v>
      </c>
      <c r="I583" s="1">
        <f>_xll.ciqfunctions.udf.CIQ($B583, "IQ_TOTAL_CA", $D583,,,,  "USD")</f>
        <v>10363.32042</v>
      </c>
      <c r="J583" s="1">
        <f>_xll.ciqfunctions.udf.CIQ($B583, "IQ_TOTAL_ASSETS",$D583,,,,  "USD")</f>
        <v>17911.51685</v>
      </c>
      <c r="K583" s="1">
        <f>_xll.ciqfunctions.udf.CIQ($B583, "IQ_TOTAL_CL", $D583,,,,  "USD")</f>
        <v>7348.8640299999997</v>
      </c>
      <c r="L583" s="1">
        <f>_xll.ciqfunctions.udf.CIQ($B583, "IQ_TOTAL_LIAB", $D583,,,,  "USD")</f>
        <v>11765.88819</v>
      </c>
      <c r="M583" s="1">
        <f>_xll.ciqfunctions.udf.CIQ($B583, "IQ_PREF_EQUITY",$D583,,,,  "USD")</f>
        <v>0</v>
      </c>
      <c r="N583" s="1">
        <f>_xll.ciqfunctions.udf.CIQ($B583, "IQ_TOTAL_COMMON_EQUITY",$D583,,,,  "USD")</f>
        <v>6128.2965199999999</v>
      </c>
      <c r="O583" s="1">
        <f>_xll.ciqfunctions.udf.CIQ($B583, "IQ_APIC", $D583,,,,  "USD")</f>
        <v>2055.09058</v>
      </c>
      <c r="P583" s="1">
        <f>_xll.ciqfunctions.udf.CIQ($B583, "IQ_TOTAL_ASSETS", $D583,,,,  "USD")</f>
        <v>17911.51685</v>
      </c>
      <c r="Q583" s="1">
        <f>_xll.ciqfunctions.udf.CIQ($B583, "IQ_RE", $D583,,,,  "USD")</f>
        <v>2894.6592300000002</v>
      </c>
      <c r="R583" s="1">
        <f>_xll.ciqfunctions.udf.CIQ($B583, "IQ_TOTAL_EQUITY", $D583,,,,  "USD")</f>
        <v>6145.6286600000003</v>
      </c>
      <c r="S583" s="1">
        <f>_xll.ciqfunctions.udf.CIQ($B583, "IQ_TOTAL_OUTSTANDING_FILING_DATE", $D583,,,,  "USD")</f>
        <v>780.45686999999998</v>
      </c>
      <c r="T583" s="1">
        <f>_xll.ciqfunctions.udf.CIQ($B583, "IQ_TOTAL_DEBT", $D583,,,,  "USD")</f>
        <v>4238.1950299999999</v>
      </c>
      <c r="U583" s="1">
        <f>_xll.ciqfunctions.udf.CIQ($B583, "IQ_PREF_DIV_OTHER",$D583,,,,  "USD")</f>
        <v>0</v>
      </c>
      <c r="V583" s="1">
        <f>_xll.ciqfunctions.udf.CIQ($B583, "IQ_COGS",$D583,,,,  "USD")</f>
        <v>4830.7614899999999</v>
      </c>
      <c r="W583" s="1">
        <f>_xll.ciqfunctions.udf.CIQ($B583, "IQ_AP",$D583,,,,  "USD")</f>
        <v>3420.3878399999999</v>
      </c>
      <c r="X583" s="1">
        <f>_xll.ciqfunctions.udf.CIQ($B583, "IQ_AR", $D583,,,,  "USD")</f>
        <v>1644.0365200000001</v>
      </c>
      <c r="Y583" s="1">
        <f>_xll.ciqfunctions.udf.CIQ($B583, "IQ_INVENTORY", $D583,,,,  "USD")</f>
        <v>2610.4378900000002</v>
      </c>
      <c r="Z583">
        <f>_xll.ciqfunctions.udf.CIQ($B583, "IQ_SGA", $D583,,,,  "USD")</f>
        <v>859.31444999999997</v>
      </c>
      <c r="AA583">
        <f>_xll.ciqfunctions.udf.CIQ($B583, "IQ_TOTAL_REV_1YR_ANN_GROWTH", $D583,,,,  "USD")</f>
        <v>32.285699999999999</v>
      </c>
      <c r="AB583">
        <f>_xll.ciqfunctions.udf.CIQ($B583, "IQ_DA", $D583,,,,  "USD")</f>
        <v>0</v>
      </c>
      <c r="AC583">
        <f>_xll.ciqfunctions.udf.CIQ($B583, "IQ_NET_INTEREST_EXP",$D583,,,,  "USD")</f>
        <v>-4.2110700000000003</v>
      </c>
      <c r="AD583">
        <f>_xll.ciqfunctions.udf.CIQ($B583, "IQ_NET_WORKING_CAP",$D583,,,,  "USD")</f>
        <v>-56.528440000000003</v>
      </c>
      <c r="AE583">
        <f>_xll.ciqfunctions.udf.CIQ($B583, "IQ_CAPEX",$D583,,,,  "USD")</f>
        <v>-178.81629000000001</v>
      </c>
      <c r="AF583" s="1" t="str">
        <f>_xll.ciqfunctions.udf.CIQ($B583, "IQ_CEO_NAME", $D583,,,,  "USD")</f>
        <v>Osaki, Atsushi</v>
      </c>
      <c r="AG583">
        <f>_xll.ciqfunctions.udf.CIQ($B583, "IQ_INC_TAX",$D583,,,,  "USD")</f>
        <v>35.7042</v>
      </c>
      <c r="AH583">
        <f>_xll.ciqfunctions.udf.CIQ($B583, "IQ_EFFECT_TAX_RATE",$D583,,,,  "USD")</f>
        <v>10.339399999999999</v>
      </c>
    </row>
    <row r="584" spans="1:34" x14ac:dyDescent="0.25">
      <c r="A584" t="str">
        <f>_xll.ciqfunctions.udf.CIQ(B584,"IQ_COMPANY_NAME",A$1)</f>
        <v>Subaru Corporation</v>
      </c>
      <c r="B584" s="3" t="s">
        <v>0</v>
      </c>
      <c r="C584" s="1" t="str">
        <f>_xll.ciqfunctions.udf.CIQ($B584, "IQ_INDUSTRY",$D584,,,, "USD")</f>
        <v>Automobiles</v>
      </c>
      <c r="D584" s="2" t="str">
        <f t="shared" si="8"/>
        <v>CQ22012</v>
      </c>
      <c r="E584" s="1">
        <f>_xll.ciqfunctions.udf.CIQ($B584, "IQ_TOTAL_REV", $D584,,,, "USD")</f>
        <v>5365.8826099999997</v>
      </c>
      <c r="F584" s="1">
        <f>_xll.ciqfunctions.udf.CIQ($B584, "IQ_NI",$D584,,,,  "USD")</f>
        <v>204.60402999999999</v>
      </c>
      <c r="G584" s="1">
        <f>_xll.ciqfunctions.udf.CIQ($B584, "IQ_CASH_EQUIV", $D584,,,,  "USD")</f>
        <v>1836.95733</v>
      </c>
      <c r="H584" s="1">
        <f>_xll.ciqfunctions.udf.CIQ($B584, "IQ_CASH_ST_INVEST", $D584,,,,  "USD")</f>
        <v>3679.9574400000001</v>
      </c>
      <c r="I584" s="1">
        <f>_xll.ciqfunctions.udf.CIQ($B584, "IQ_TOTAL_CA", $D584,,,,  "USD")</f>
        <v>9626.5856999999996</v>
      </c>
      <c r="J584" s="1">
        <f>_xll.ciqfunctions.udf.CIQ($B584, "IQ_TOTAL_ASSETS",$D584,,,,  "USD")</f>
        <v>16936.932209999999</v>
      </c>
      <c r="K584" s="1">
        <f>_xll.ciqfunctions.udf.CIQ($B584, "IQ_TOTAL_CL", $D584,,,,  "USD")</f>
        <v>6876.5419300000003</v>
      </c>
      <c r="L584" s="1">
        <f>_xll.ciqfunctions.udf.CIQ($B584, "IQ_TOTAL_LIAB", $D584,,,,  "USD")</f>
        <v>11215.976409999999</v>
      </c>
      <c r="M584" s="1">
        <f>_xll.ciqfunctions.udf.CIQ($B584, "IQ_PREF_EQUITY",$D584,,,,  "USD")</f>
        <v>0</v>
      </c>
      <c r="N584" s="1">
        <f>_xll.ciqfunctions.udf.CIQ($B584, "IQ_TOTAL_COMMON_EQUITY",$D584,,,,  "USD")</f>
        <v>5704.4413500000001</v>
      </c>
      <c r="O584" s="1">
        <f>_xll.ciqfunctions.udf.CIQ($B584, "IQ_APIC", $D584,,,,  "USD")</f>
        <v>2002.6397999999999</v>
      </c>
      <c r="P584" s="1">
        <f>_xll.ciqfunctions.udf.CIQ($B584, "IQ_TOTAL_ASSETS", $D584,,,,  "USD")</f>
        <v>16936.932209999999</v>
      </c>
      <c r="Q584" s="1">
        <f>_xll.ciqfunctions.udf.CIQ($B584, "IQ_RE", $D584,,,,  "USD")</f>
        <v>2519.442</v>
      </c>
      <c r="R584" s="1">
        <f>_xll.ciqfunctions.udf.CIQ($B584, "IQ_TOTAL_EQUITY", $D584,,,,  "USD")</f>
        <v>5720.9557999999997</v>
      </c>
      <c r="S584" s="1">
        <f>_xll.ciqfunctions.udf.CIQ($B584, "IQ_TOTAL_OUTSTANDING_FILING_DATE", $D584,,,,  "USD")</f>
        <v>780.46051999999997</v>
      </c>
      <c r="T584" s="1">
        <f>_xll.ciqfunctions.udf.CIQ($B584, "IQ_TOTAL_DEBT", $D584,,,,  "USD")</f>
        <v>4229.8385799999996</v>
      </c>
      <c r="U584" s="1">
        <f>_xll.ciqfunctions.udf.CIQ($B584, "IQ_PREF_DIV_OTHER",$D584,,,,  "USD")</f>
        <v>0</v>
      </c>
      <c r="V584" s="1">
        <f>_xll.ciqfunctions.udf.CIQ($B584, "IQ_COGS",$D584,,,,  "USD")</f>
        <v>4296.3467799999999</v>
      </c>
      <c r="W584" s="1">
        <f>_xll.ciqfunctions.udf.CIQ($B584, "IQ_AP",$D584,,,,  "USD")</f>
        <v>2997.8731200000002</v>
      </c>
      <c r="X584" s="1">
        <f>_xll.ciqfunctions.udf.CIQ($B584, "IQ_AR", $D584,,,,  "USD")</f>
        <v>1577.19253</v>
      </c>
      <c r="Y584" s="1">
        <f>_xll.ciqfunctions.udf.CIQ($B584, "IQ_INVENTORY", $D584,,,,  "USD")</f>
        <v>2557.3251399999999</v>
      </c>
      <c r="Z584">
        <f>_xll.ciqfunctions.udf.CIQ($B584, "IQ_SGA", $D584,,,,  "USD")</f>
        <v>852.6961</v>
      </c>
      <c r="AA584">
        <f>_xll.ciqfunctions.udf.CIQ($B584, "IQ_TOTAL_REV_1YR_ANN_GROWTH", $D584,,,,  "USD")</f>
        <v>42.777900000000002</v>
      </c>
      <c r="AB584">
        <f>_xll.ciqfunctions.udf.CIQ($B584, "IQ_DA", $D584,,,,  "USD")</f>
        <v>0</v>
      </c>
      <c r="AC584">
        <f>_xll.ciqfunctions.udf.CIQ($B584, "IQ_NET_INTEREST_EXP",$D584,,,,  "USD")</f>
        <v>-3.87839</v>
      </c>
      <c r="AD584">
        <f>_xll.ciqfunctions.udf.CIQ($B584, "IQ_NET_WORKING_CAP",$D584,,,,  "USD")</f>
        <v>379.18178</v>
      </c>
      <c r="AE584">
        <f>_xll.ciqfunctions.udf.CIQ($B584, "IQ_CAPEX",$D584,,,,  "USD")</f>
        <v>-155.57363000000001</v>
      </c>
      <c r="AF584" s="1" t="str">
        <f>_xll.ciqfunctions.udf.CIQ($B584, "IQ_CEO_NAME", $D584,,,,  "USD")</f>
        <v>Osaki, Atsushi</v>
      </c>
      <c r="AG584">
        <f>_xll.ciqfunctions.udf.CIQ($B584, "IQ_INC_TAX",$D584,,,,  "USD")</f>
        <v>32.816209999999998</v>
      </c>
      <c r="AH584">
        <f>_xll.ciqfunctions.udf.CIQ($B584, "IQ_EFFECT_TAX_RATE",$D584,,,,  "USD")</f>
        <v>13.8103</v>
      </c>
    </row>
    <row r="585" spans="1:34" x14ac:dyDescent="0.25">
      <c r="A585" t="str">
        <f>_xll.ciqfunctions.udf.CIQ(B585,"IQ_COMPANY_NAME",A$1)</f>
        <v>Subaru Corporation</v>
      </c>
      <c r="B585" s="3" t="s">
        <v>0</v>
      </c>
      <c r="C585" s="1" t="str">
        <f>_xll.ciqfunctions.udf.CIQ($B585, "IQ_INDUSTRY",$D585,,,, "USD")</f>
        <v>Automobiles</v>
      </c>
      <c r="D585" s="2" t="str">
        <f t="shared" si="8"/>
        <v>CQ12012</v>
      </c>
      <c r="E585" s="1">
        <f>_xll.ciqfunctions.udf.CIQ($B585, "IQ_TOTAL_REV", $D585,,,, "USD")</f>
        <v>5917.9470000000001</v>
      </c>
      <c r="F585" s="1">
        <f>_xll.ciqfunctions.udf.CIQ($B585, "IQ_NI",$D585,,,,  "USD")</f>
        <v>20.59216</v>
      </c>
      <c r="G585" s="1">
        <f>_xll.ciqfunctions.udf.CIQ($B585, "IQ_CASH_EQUIV", $D585,,,,  "USD")</f>
        <v>2883.3152</v>
      </c>
      <c r="H585" s="1">
        <f>_xll.ciqfunctions.udf.CIQ($B585, "IQ_CASH_ST_INVEST", $D585,,,,  "USD")</f>
        <v>3267.1885299999999</v>
      </c>
      <c r="I585" s="1">
        <f>_xll.ciqfunctions.udf.CIQ($B585, "IQ_TOTAL_CA", $D585,,,,  "USD")</f>
        <v>9252.8942900000002</v>
      </c>
      <c r="J585" s="1">
        <f>_xll.ciqfunctions.udf.CIQ($B585, "IQ_TOTAL_ASSETS",$D585,,,,  "USD")</f>
        <v>16412.231930000002</v>
      </c>
      <c r="K585" s="1">
        <f>_xll.ciqfunctions.udf.CIQ($B585, "IQ_TOTAL_CL", $D585,,,,  "USD")</f>
        <v>6815.1318300000003</v>
      </c>
      <c r="L585" s="1">
        <f>_xll.ciqfunctions.udf.CIQ($B585, "IQ_TOTAL_LIAB", $D585,,,,  "USD")</f>
        <v>10932.229369999999</v>
      </c>
      <c r="M585" s="1">
        <f>_xll.ciqfunctions.udf.CIQ($B585, "IQ_PREF_EQUITY",$D585,,,,  "USD")</f>
        <v>0</v>
      </c>
      <c r="N585" s="1">
        <f>_xll.ciqfunctions.udf.CIQ($B585, "IQ_TOTAL_COMMON_EQUITY",$D585,,,,  "USD")</f>
        <v>5464.1670999999997</v>
      </c>
      <c r="O585" s="1">
        <f>_xll.ciqfunctions.udf.CIQ($B585, "IQ_APIC", $D585,,,,  "USD")</f>
        <v>1942.37355</v>
      </c>
      <c r="P585" s="1">
        <f>_xll.ciqfunctions.udf.CIQ($B585, "IQ_TOTAL_ASSETS", $D585,,,,  "USD")</f>
        <v>16412.231930000002</v>
      </c>
      <c r="Q585" s="1">
        <f>_xll.ciqfunctions.udf.CIQ($B585, "IQ_RE", $D585,,,,  "USD")</f>
        <v>2287.8049299999998</v>
      </c>
      <c r="R585" s="1">
        <f>_xll.ciqfunctions.udf.CIQ($B585, "IQ_TOTAL_EQUITY", $D585,,,,  "USD")</f>
        <v>5480.0025599999999</v>
      </c>
      <c r="S585" s="1">
        <f>_xll.ciqfunctions.udf.CIQ($B585, "IQ_TOTAL_OUTSTANDING_FILING_DATE", $D585,,,,  "USD")</f>
        <v>780.45899999999995</v>
      </c>
      <c r="T585" s="1">
        <f>_xll.ciqfunctions.udf.CIQ($B585, "IQ_TOTAL_DEBT", $D585,,,,  "USD")</f>
        <v>4137.6047600000002</v>
      </c>
      <c r="U585" s="1">
        <f>_xll.ciqfunctions.udf.CIQ($B585, "IQ_PREF_DIV_OTHER",$D585,,,,  "USD")</f>
        <v>0</v>
      </c>
      <c r="V585" s="1">
        <f>_xll.ciqfunctions.udf.CIQ($B585, "IQ_COGS",$D585,,,,  "USD")</f>
        <v>4801.6746700000003</v>
      </c>
      <c r="W585" s="1">
        <f>_xll.ciqfunctions.udf.CIQ($B585, "IQ_AP",$D585,,,,  "USD")</f>
        <v>3046.2687299999998</v>
      </c>
      <c r="X585" s="1">
        <f>_xll.ciqfunctions.udf.CIQ($B585, "IQ_AR", $D585,,,,  "USD")</f>
        <v>1668.87518</v>
      </c>
      <c r="Y585" s="1">
        <f>_xll.ciqfunctions.udf.CIQ($B585, "IQ_INVENTORY", $D585,,,,  "USD")</f>
        <v>2566.9700899999998</v>
      </c>
      <c r="Z585">
        <f>_xll.ciqfunctions.udf.CIQ($B585, "IQ_SGA", $D585,,,,  "USD")</f>
        <v>338.22352999999998</v>
      </c>
      <c r="AA585">
        <f>_xll.ciqfunctions.udf.CIQ($B585, "IQ_TOTAL_REV_1YR_ANN_GROWTH", $D585,,,,  "USD")</f>
        <v>20.1418</v>
      </c>
      <c r="AB585">
        <f>_xll.ciqfunctions.udf.CIQ($B585, "IQ_DA", $D585,,,,  "USD")</f>
        <v>14.209440000000001</v>
      </c>
      <c r="AC585">
        <f>_xll.ciqfunctions.udf.CIQ($B585, "IQ_NET_INTEREST_EXP",$D585,,,,  "USD")</f>
        <v>-2.8151899999999999</v>
      </c>
      <c r="AD585">
        <f>_xll.ciqfunctions.udf.CIQ($B585, "IQ_NET_WORKING_CAP",$D585,,,,  "USD")</f>
        <v>564.04564000000005</v>
      </c>
      <c r="AE585">
        <f>_xll.ciqfunctions.udf.CIQ($B585, "IQ_CAPEX",$D585,,,,  "USD")</f>
        <v>-170.65890999999999</v>
      </c>
      <c r="AF585" s="1" t="str">
        <f>_xll.ciqfunctions.udf.CIQ($B585, "IQ_CEO_NAME", $D585,,,,  "USD")</f>
        <v>Osaki, Atsushi</v>
      </c>
      <c r="AG585">
        <f>_xll.ciqfunctions.udf.CIQ($B585, "IQ_INC_TAX",$D585,,,,  "USD")</f>
        <v>49.593499999999999</v>
      </c>
      <c r="AH585">
        <f>_xll.ciqfunctions.udf.CIQ($B585, "IQ_EFFECT_TAX_RATE",$D585,,,,  "USD")</f>
        <v>70.006799999999998</v>
      </c>
    </row>
    <row r="586" spans="1:34" x14ac:dyDescent="0.25">
      <c r="A586" t="str">
        <f>_xll.ciqfunctions.udf.CIQ(B586,"IQ_COMPANY_NAME",A$1)</f>
        <v>Subaru Corporation</v>
      </c>
      <c r="B586" s="3" t="s">
        <v>0</v>
      </c>
      <c r="C586" s="1" t="str">
        <f>_xll.ciqfunctions.udf.CIQ($B586, "IQ_INDUSTRY",$D586,,,, "USD")</f>
        <v>Automobiles</v>
      </c>
      <c r="D586" s="2" t="str">
        <f t="shared" si="8"/>
        <v>CQ42011</v>
      </c>
      <c r="E586" s="1">
        <f>_xll.ciqfunctions.udf.CIQ($B586, "IQ_TOTAL_REV", $D586,,,, "USD")</f>
        <v>4865.9216399999996</v>
      </c>
      <c r="F586" s="1">
        <f>_xll.ciqfunctions.udf.CIQ($B586, "IQ_NI",$D586,,,,  "USD")</f>
        <v>52.027560000000001</v>
      </c>
      <c r="G586" s="1">
        <f>_xll.ciqfunctions.udf.CIQ($B586, "IQ_CASH_EQUIV", $D586,,,,  "USD")</f>
        <v>2240.8240799999999</v>
      </c>
      <c r="H586" s="1">
        <f>_xll.ciqfunctions.udf.CIQ($B586, "IQ_CASH_ST_INVEST", $D586,,,,  "USD")</f>
        <v>3314.6868599999998</v>
      </c>
      <c r="I586" s="1">
        <f>_xll.ciqfunctions.udf.CIQ($B586, "IQ_TOTAL_CA", $D586,,,,  "USD")</f>
        <v>9464.0371799999994</v>
      </c>
      <c r="J586" s="1">
        <f>_xll.ciqfunctions.udf.CIQ($B586, "IQ_TOTAL_ASSETS",$D586,,,,  "USD")</f>
        <v>16720.990860000002</v>
      </c>
      <c r="K586" s="1">
        <f>_xll.ciqfunctions.udf.CIQ($B586, "IQ_TOTAL_CL", $D586,,,,  "USD")</f>
        <v>6692.5398299999997</v>
      </c>
      <c r="L586" s="1">
        <f>_xll.ciqfunctions.udf.CIQ($B586, "IQ_TOTAL_LIAB", $D586,,,,  "USD")</f>
        <v>11065.09</v>
      </c>
      <c r="M586" s="1">
        <f>_xll.ciqfunctions.udf.CIQ($B586, "IQ_PREF_EQUITY",$D586,,,,  "USD")</f>
        <v>0</v>
      </c>
      <c r="N586" s="1">
        <f>_xll.ciqfunctions.udf.CIQ($B586, "IQ_TOTAL_COMMON_EQUITY",$D586,,,,  "USD")</f>
        <v>5638.4976900000001</v>
      </c>
      <c r="O586" s="1">
        <f>_xll.ciqfunctions.udf.CIQ($B586, "IQ_APIC", $D586,,,,  "USD")</f>
        <v>2080.4653600000001</v>
      </c>
      <c r="P586" s="1">
        <f>_xll.ciqfunctions.udf.CIQ($B586, "IQ_TOTAL_ASSETS", $D586,,,,  "USD")</f>
        <v>16720.990860000002</v>
      </c>
      <c r="Q586" s="1">
        <f>_xll.ciqfunctions.udf.CIQ($B586, "IQ_RE", $D586,,,,  "USD")</f>
        <v>2426.7351899999999</v>
      </c>
      <c r="R586" s="1">
        <f>_xll.ciqfunctions.udf.CIQ($B586, "IQ_TOTAL_EQUITY", $D586,,,,  "USD")</f>
        <v>5655.9008599999997</v>
      </c>
      <c r="S586" s="1">
        <f>_xll.ciqfunctions.udf.CIQ($B586, "IQ_TOTAL_OUTSTANDING_FILING_DATE", $D586,,,,  "USD")</f>
        <v>780.46181999999999</v>
      </c>
      <c r="T586" s="1">
        <f>_xll.ciqfunctions.udf.CIQ($B586, "IQ_TOTAL_DEBT", $D586,,,,  "USD")</f>
        <v>4793.8914800000002</v>
      </c>
      <c r="U586" s="1">
        <f>_xll.ciqfunctions.udf.CIQ($B586, "IQ_PREF_DIV_OTHER",$D586,,,,  "USD")</f>
        <v>0</v>
      </c>
      <c r="V586" s="1">
        <f>_xll.ciqfunctions.udf.CIQ($B586, "IQ_COGS",$D586,,,,  "USD")</f>
        <v>3940.3302399999998</v>
      </c>
      <c r="W586" s="1">
        <f>_xll.ciqfunctions.udf.CIQ($B586, "IQ_AP",$D586,,,,  "USD")</f>
        <v>2949.5061900000001</v>
      </c>
      <c r="X586" s="1">
        <f>_xll.ciqfunctions.udf.CIQ($B586, "IQ_AR", $D586,,,,  "USD")</f>
        <v>1576.2672700000001</v>
      </c>
      <c r="Y586" s="1">
        <f>_xll.ciqfunctions.udf.CIQ($B586, "IQ_INVENTORY", $D586,,,,  "USD")</f>
        <v>2860.4237899999998</v>
      </c>
      <c r="Z586">
        <f>_xll.ciqfunctions.udf.CIQ($B586, "IQ_SGA", $D586,,,,  "USD")</f>
        <v>807.3954</v>
      </c>
      <c r="AA586">
        <f>_xll.ciqfunctions.udf.CIQ($B586, "IQ_TOTAL_REV_1YR_ANN_GROWTH", $D586,,,,  "USD")</f>
        <v>1.0117</v>
      </c>
      <c r="AB586">
        <f>_xll.ciqfunctions.udf.CIQ($B586, "IQ_DA", $D586,,,,  "USD")</f>
        <v>0</v>
      </c>
      <c r="AC586">
        <f>_xll.ciqfunctions.udf.CIQ($B586, "IQ_NET_INTEREST_EXP",$D586,,,,  "USD")</f>
        <v>-5.8227200000000003</v>
      </c>
      <c r="AD586">
        <f>_xll.ciqfunctions.udf.CIQ($B586, "IQ_NET_WORKING_CAP",$D586,,,,  "USD")</f>
        <v>1179.9454499999999</v>
      </c>
      <c r="AE586">
        <f>_xll.ciqfunctions.udf.CIQ($B586, "IQ_CAPEX",$D586,,,,  "USD")</f>
        <v>-186.67794000000001</v>
      </c>
      <c r="AF586" s="1" t="str">
        <f>_xll.ciqfunctions.udf.CIQ($B586, "IQ_CEO_NAME", $D586,,,,  "USD")</f>
        <v>Osaki, Atsushi</v>
      </c>
      <c r="AG586">
        <f>_xll.ciqfunctions.udf.CIQ($B586, "IQ_INC_TAX",$D586,,,,  "USD")</f>
        <v>37.015860000000004</v>
      </c>
      <c r="AH586">
        <f>_xll.ciqfunctions.udf.CIQ($B586, "IQ_EFFECT_TAX_RATE",$D586,,,,  "USD")</f>
        <v>41.552300000000002</v>
      </c>
    </row>
    <row r="587" spans="1:34" x14ac:dyDescent="0.25">
      <c r="A587" t="str">
        <f>_xll.ciqfunctions.udf.CIQ(B587,"IQ_COMPANY_NAME",A$1)</f>
        <v>Subaru Corporation</v>
      </c>
      <c r="B587" s="3" t="s">
        <v>0</v>
      </c>
      <c r="C587" s="1" t="str">
        <f>_xll.ciqfunctions.udf.CIQ($B587, "IQ_INDUSTRY",$D587,,,, "USD")</f>
        <v>Automobiles</v>
      </c>
      <c r="D587" s="2" t="str">
        <f t="shared" si="8"/>
        <v>CQ32011</v>
      </c>
      <c r="E587" s="1">
        <f>_xll.ciqfunctions.udf.CIQ($B587, "IQ_TOTAL_REV", $D587,,,, "USD")</f>
        <v>4599.61103</v>
      </c>
      <c r="F587" s="1">
        <f>_xll.ciqfunctions.udf.CIQ($B587, "IQ_NI",$D587,,,,  "USD")</f>
        <v>55.758760000000002</v>
      </c>
      <c r="G587" s="1">
        <f>_xll.ciqfunctions.udf.CIQ($B587, "IQ_CASH_EQUIV", $D587,,,,  "USD")</f>
        <v>2129.2737299999999</v>
      </c>
      <c r="H587" s="1">
        <f>_xll.ciqfunctions.udf.CIQ($B587, "IQ_CASH_ST_INVEST", $D587,,,,  "USD")</f>
        <v>3605.7329199999999</v>
      </c>
      <c r="I587" s="1">
        <f>_xll.ciqfunctions.udf.CIQ($B587, "IQ_TOTAL_CA", $D587,,,,  "USD")</f>
        <v>9186.1092200000003</v>
      </c>
      <c r="J587" s="1">
        <f>_xll.ciqfunctions.udf.CIQ($B587, "IQ_TOTAL_ASSETS",$D587,,,,  "USD")</f>
        <v>16432.036810000001</v>
      </c>
      <c r="K587" s="1">
        <f>_xll.ciqfunctions.udf.CIQ($B587, "IQ_TOTAL_CL", $D587,,,,  "USD")</f>
        <v>6381.5047299999997</v>
      </c>
      <c r="L587" s="1">
        <f>_xll.ciqfunctions.udf.CIQ($B587, "IQ_TOTAL_LIAB", $D587,,,,  "USD")</f>
        <v>10798.65143</v>
      </c>
      <c r="M587" s="1">
        <f>_xll.ciqfunctions.udf.CIQ($B587, "IQ_PREF_EQUITY",$D587,,,,  "USD")</f>
        <v>0</v>
      </c>
      <c r="N587" s="1">
        <f>_xll.ciqfunctions.udf.CIQ($B587, "IQ_TOTAL_COMMON_EQUITY",$D587,,,,  "USD")</f>
        <v>5616.0183299999999</v>
      </c>
      <c r="O587" s="1">
        <f>_xll.ciqfunctions.udf.CIQ($B587, "IQ_APIC", $D587,,,,  "USD")</f>
        <v>2076.1479199999999</v>
      </c>
      <c r="P587" s="1">
        <f>_xll.ciqfunctions.udf.CIQ($B587, "IQ_TOTAL_ASSETS", $D587,,,,  "USD")</f>
        <v>16432.036810000001</v>
      </c>
      <c r="Q587" s="1">
        <f>_xll.ciqfunctions.udf.CIQ($B587, "IQ_RE", $D587,,,,  "USD")</f>
        <v>2415.3697200000001</v>
      </c>
      <c r="R587" s="1">
        <f>_xll.ciqfunctions.udf.CIQ($B587, "IQ_TOTAL_EQUITY", $D587,,,,  "USD")</f>
        <v>5633.3853799999997</v>
      </c>
      <c r="S587" s="1">
        <f>_xll.ciqfunctions.udf.CIQ($B587, "IQ_TOTAL_OUTSTANDING_FILING_DATE", $D587,,,,  "USD")</f>
        <v>780.46100000000001</v>
      </c>
      <c r="T587" s="1">
        <f>_xll.ciqfunctions.udf.CIQ($B587, "IQ_TOTAL_DEBT", $D587,,,,  "USD")</f>
        <v>5014.3711000000003</v>
      </c>
      <c r="U587" s="1">
        <f>_xll.ciqfunctions.udf.CIQ($B587, "IQ_PREF_DIV_OTHER",$D587,,,,  "USD")</f>
        <v>0</v>
      </c>
      <c r="V587" s="1">
        <f>_xll.ciqfunctions.udf.CIQ($B587, "IQ_COGS",$D587,,,,  "USD")</f>
        <v>3729.4553599999999</v>
      </c>
      <c r="W587" s="1">
        <f>_xll.ciqfunctions.udf.CIQ($B587, "IQ_AP",$D587,,,,  "USD")</f>
        <v>2390.8431300000002</v>
      </c>
      <c r="X587" s="1">
        <f>_xll.ciqfunctions.udf.CIQ($B587, "IQ_AR", $D587,,,,  "USD")</f>
        <v>1562.9572499999999</v>
      </c>
      <c r="Y587" s="1">
        <f>_xll.ciqfunctions.udf.CIQ($B587, "IQ_INVENTORY", $D587,,,,  "USD")</f>
        <v>2340.3113499999999</v>
      </c>
      <c r="Z587">
        <f>_xll.ciqfunctions.udf.CIQ($B587, "IQ_SGA", $D587,,,,  "USD")</f>
        <v>765.20105999999998</v>
      </c>
      <c r="AA587">
        <f>_xll.ciqfunctions.udf.CIQ($B587, "IQ_TOTAL_REV_1YR_ANN_GROWTH", $D587,,,,  "USD")</f>
        <v>-18.2331</v>
      </c>
      <c r="AB587">
        <f>_xll.ciqfunctions.udf.CIQ($B587, "IQ_DA", $D587,,,,  "USD")</f>
        <v>0</v>
      </c>
      <c r="AC587">
        <f>_xll.ciqfunctions.udf.CIQ($B587, "IQ_NET_INTEREST_EXP",$D587,,,,  "USD")</f>
        <v>-8.6900099999999991</v>
      </c>
      <c r="AD587">
        <f>_xll.ciqfunctions.udf.CIQ($B587, "IQ_NET_WORKING_CAP",$D587,,,,  "USD")</f>
        <v>1078.7938099999999</v>
      </c>
      <c r="AE587">
        <f>_xll.ciqfunctions.udf.CIQ($B587, "IQ_CAPEX",$D587,,,,  "USD")</f>
        <v>-158.97535999999999</v>
      </c>
      <c r="AF587" s="1" t="str">
        <f>_xll.ciqfunctions.udf.CIQ($B587, "IQ_CEO_NAME", $D587,,,,  "USD")</f>
        <v>Osaki, Atsushi</v>
      </c>
      <c r="AG587">
        <f>_xll.ciqfunctions.udf.CIQ($B587, "IQ_INC_TAX",$D587,,,,  "USD")</f>
        <v>46.614789999999999</v>
      </c>
      <c r="AH587">
        <f>_xll.ciqfunctions.udf.CIQ($B587, "IQ_EFFECT_TAX_RATE",$D587,,,,  "USD")</f>
        <v>45.395899999999997</v>
      </c>
    </row>
    <row r="588" spans="1:34" x14ac:dyDescent="0.25">
      <c r="A588" t="str">
        <f>_xll.ciqfunctions.udf.CIQ(B588,"IQ_COMPANY_NAME",A$1)</f>
        <v>Subaru Corporation</v>
      </c>
      <c r="B588" s="3" t="s">
        <v>0</v>
      </c>
      <c r="C588" s="1" t="str">
        <f>_xll.ciqfunctions.udf.CIQ($B588, "IQ_INDUSTRY",$D588,,,, "USD")</f>
        <v>Automobiles</v>
      </c>
      <c r="D588" s="2" t="str">
        <f t="shared" si="8"/>
        <v>CQ22011</v>
      </c>
      <c r="E588" s="1">
        <f>_xll.ciqfunctions.udf.CIQ($B588, "IQ_TOTAL_REV", $D588,,,, "USD")</f>
        <v>3724.8807099999999</v>
      </c>
      <c r="F588" s="1">
        <f>_xll.ciqfunctions.udf.CIQ($B588, "IQ_NI",$D588,,,,  "USD")</f>
        <v>352.83031</v>
      </c>
      <c r="G588" s="1">
        <f>_xll.ciqfunctions.udf.CIQ($B588, "IQ_CASH_EQUIV", $D588,,,,  "USD")</f>
        <v>2468.54738</v>
      </c>
      <c r="H588" s="1">
        <f>_xll.ciqfunctions.udf.CIQ($B588, "IQ_CASH_ST_INVEST", $D588,,,,  "USD")</f>
        <v>3735.20993</v>
      </c>
      <c r="I588" s="1">
        <f>_xll.ciqfunctions.udf.CIQ($B588, "IQ_TOTAL_CA", $D588,,,,  "USD")</f>
        <v>8526.4183900000007</v>
      </c>
      <c r="J588" s="1">
        <f>_xll.ciqfunctions.udf.CIQ($B588, "IQ_TOTAL_ASSETS",$D588,,,,  "USD")</f>
        <v>15620.54709</v>
      </c>
      <c r="K588" s="1">
        <f>_xll.ciqfunctions.udf.CIQ($B588, "IQ_TOTAL_CL", $D588,,,,  "USD")</f>
        <v>5887.4698699999999</v>
      </c>
      <c r="L588" s="1">
        <f>_xll.ciqfunctions.udf.CIQ($B588, "IQ_TOTAL_LIAB", $D588,,,,  "USD")</f>
        <v>10176.60132</v>
      </c>
      <c r="M588" s="1">
        <f>_xll.ciqfunctions.udf.CIQ($B588, "IQ_PREF_EQUITY",$D588,,,,  "USD")</f>
        <v>0</v>
      </c>
      <c r="N588" s="1">
        <f>_xll.ciqfunctions.udf.CIQ($B588, "IQ_TOTAL_COMMON_EQUITY",$D588,,,,  "USD")</f>
        <v>5427.5901400000002</v>
      </c>
      <c r="O588" s="1">
        <f>_xll.ciqfunctions.udf.CIQ($B588, "IQ_APIC", $D588,,,,  "USD")</f>
        <v>1984.8843999999999</v>
      </c>
      <c r="P588" s="1">
        <f>_xll.ciqfunctions.udf.CIQ($B588, "IQ_TOTAL_ASSETS", $D588,,,,  "USD")</f>
        <v>15620.54709</v>
      </c>
      <c r="Q588" s="1">
        <f>_xll.ciqfunctions.udf.CIQ($B588, "IQ_RE", $D588,,,,  "USD")</f>
        <v>2255.9241499999998</v>
      </c>
      <c r="R588" s="1">
        <f>_xll.ciqfunctions.udf.CIQ($B588, "IQ_TOTAL_EQUITY", $D588,,,,  "USD")</f>
        <v>5443.94578</v>
      </c>
      <c r="S588" s="1">
        <f>_xll.ciqfunctions.udf.CIQ($B588, "IQ_TOTAL_OUTSTANDING_FILING_DATE", $D588,,,,  "USD")</f>
        <v>780.26622999999995</v>
      </c>
      <c r="T588" s="1">
        <f>_xll.ciqfunctions.udf.CIQ($B588, "IQ_TOTAL_DEBT", $D588,,,,  "USD")</f>
        <v>4916.4611100000002</v>
      </c>
      <c r="U588" s="1">
        <f>_xll.ciqfunctions.udf.CIQ($B588, "IQ_PREF_DIV_OTHER",$D588,,,,  "USD")</f>
        <v>0</v>
      </c>
      <c r="V588" s="1">
        <f>_xll.ciqfunctions.udf.CIQ($B588, "IQ_COGS",$D588,,,,  "USD")</f>
        <v>2926.4431</v>
      </c>
      <c r="W588" s="1">
        <f>_xll.ciqfunctions.udf.CIQ($B588, "IQ_AP",$D588,,,,  "USD")</f>
        <v>1915.3946599999999</v>
      </c>
      <c r="X588" s="1">
        <f>_xll.ciqfunctions.udf.CIQ($B588, "IQ_AR", $D588,,,,  "USD")</f>
        <v>1277.05378</v>
      </c>
      <c r="Y588" s="1">
        <f>_xll.ciqfunctions.udf.CIQ($B588, "IQ_INVENTORY", $D588,,,,  "USD")</f>
        <v>2148.0067300000001</v>
      </c>
      <c r="Z588">
        <f>_xll.ciqfunctions.udf.CIQ($B588, "IQ_SGA", $D588,,,,  "USD")</f>
        <v>666.15413999999998</v>
      </c>
      <c r="AA588">
        <f>_xll.ciqfunctions.udf.CIQ($B588, "IQ_TOTAL_REV_1YR_ANN_GROWTH", $D588,,,,  "USD")</f>
        <v>-18.875499999999999</v>
      </c>
      <c r="AB588">
        <f>_xll.ciqfunctions.udf.CIQ($B588, "IQ_DA", $D588,,,,  "USD")</f>
        <v>0</v>
      </c>
      <c r="AC588">
        <f>_xll.ciqfunctions.udf.CIQ($B588, "IQ_NET_INTEREST_EXP",$D588,,,,  "USD")</f>
        <v>-4.1912099999999999</v>
      </c>
      <c r="AD588">
        <f>_xll.ciqfunctions.udf.CIQ($B588, "IQ_NET_WORKING_CAP",$D588,,,,  "USD")</f>
        <v>786.18638999999996</v>
      </c>
      <c r="AE588">
        <f>_xll.ciqfunctions.udf.CIQ($B588, "IQ_CAPEX",$D588,,,,  "USD")</f>
        <v>-103.85021</v>
      </c>
      <c r="AF588" s="1" t="str">
        <f>_xll.ciqfunctions.udf.CIQ($B588, "IQ_CEO_NAME", $D588,,,,  "USD")</f>
        <v>Osaki, Atsushi</v>
      </c>
      <c r="AG588">
        <f>_xll.ciqfunctions.udf.CIQ($B588, "IQ_INC_TAX",$D588,,,,  "USD")</f>
        <v>47.120100000000001</v>
      </c>
      <c r="AH588">
        <f>_xll.ciqfunctions.udf.CIQ($B588, "IQ_EFFECT_TAX_RATE",$D588,,,,  "USD")</f>
        <v>11.775600000000001</v>
      </c>
    </row>
    <row r="589" spans="1:34" x14ac:dyDescent="0.25">
      <c r="A589" t="str">
        <f>_xll.ciqfunctions.udf.CIQ(B589,"IQ_COMPANY_NAME",A$1)</f>
        <v>Subaru Corporation</v>
      </c>
      <c r="B589" s="3" t="s">
        <v>0</v>
      </c>
      <c r="C589" s="1" t="str">
        <f>_xll.ciqfunctions.udf.CIQ($B589, "IQ_INDUSTRY",$D589,,,, "USD")</f>
        <v>Automobiles</v>
      </c>
      <c r="D589" s="2" t="str">
        <f t="shared" si="8"/>
        <v>CQ12011</v>
      </c>
      <c r="E589" s="1">
        <f>_xll.ciqfunctions.udf.CIQ($B589, "IQ_TOTAL_REV", $D589,,,, "USD")</f>
        <v>4898.7509200000004</v>
      </c>
      <c r="F589" s="1">
        <f>_xll.ciqfunctions.udf.CIQ($B589, "IQ_NI",$D589,,,,  "USD")</f>
        <v>-97.520060000000001</v>
      </c>
      <c r="G589" s="1">
        <f>_xll.ciqfunctions.udf.CIQ($B589, "IQ_CASH_EQUIV", $D589,,,,  "USD")</f>
        <v>2554.7577099999999</v>
      </c>
      <c r="H589" s="1">
        <f>_xll.ciqfunctions.udf.CIQ($B589, "IQ_CASH_ST_INVEST", $D589,,,,  "USD")</f>
        <v>2808.9422199999999</v>
      </c>
      <c r="I589" s="1">
        <f>_xll.ciqfunctions.udf.CIQ($B589, "IQ_TOTAL_CA", $D589,,,,  "USD")</f>
        <v>7365.2325099999998</v>
      </c>
      <c r="J589" s="1">
        <f>_xll.ciqfunctions.udf.CIQ($B589, "IQ_TOTAL_ASSETS",$D589,,,,  "USD")</f>
        <v>14340.481320000001</v>
      </c>
      <c r="K589" s="1">
        <f>_xll.ciqfunctions.udf.CIQ($B589, "IQ_TOTAL_CL", $D589,,,,  "USD")</f>
        <v>5801.0377600000002</v>
      </c>
      <c r="L589" s="1">
        <f>_xll.ciqfunctions.udf.CIQ($B589, "IQ_TOTAL_LIAB", $D589,,,,  "USD")</f>
        <v>9344.8499400000001</v>
      </c>
      <c r="M589" s="1">
        <f>_xll.ciqfunctions.udf.CIQ($B589, "IQ_PREF_EQUITY",$D589,,,,  "USD")</f>
        <v>0</v>
      </c>
      <c r="N589" s="1">
        <f>_xll.ciqfunctions.udf.CIQ($B589, "IQ_TOTAL_COMMON_EQUITY",$D589,,,,  "USD")</f>
        <v>4979.9190799999997</v>
      </c>
      <c r="O589" s="1">
        <f>_xll.ciqfunctions.udf.CIQ($B589, "IQ_APIC", $D589,,,,  "USD")</f>
        <v>1931.7081800000001</v>
      </c>
      <c r="P589" s="1">
        <f>_xll.ciqfunctions.udf.CIQ($B589, "IQ_TOTAL_ASSETS", $D589,,,,  "USD")</f>
        <v>14340.481320000001</v>
      </c>
      <c r="Q589" s="1">
        <f>_xll.ciqfunctions.udf.CIQ($B589, "IQ_RE", $D589,,,,  "USD")</f>
        <v>1894.02037</v>
      </c>
      <c r="R589" s="1">
        <f>_xll.ciqfunctions.udf.CIQ($B589, "IQ_TOTAL_EQUITY", $D589,,,,  "USD")</f>
        <v>4995.6313899999996</v>
      </c>
      <c r="S589" s="1">
        <f>_xll.ciqfunctions.udf.CIQ($B589, "IQ_TOTAL_OUTSTANDING_FILING_DATE", $D589,,,,  "USD")</f>
        <v>780.26099999999997</v>
      </c>
      <c r="T589" s="1">
        <f>_xll.ciqfunctions.udf.CIQ($B589, "IQ_TOTAL_DEBT", $D589,,,,  "USD")</f>
        <v>3989.9353900000001</v>
      </c>
      <c r="U589" s="1">
        <f>_xll.ciqfunctions.udf.CIQ($B589, "IQ_PREF_DIV_OTHER",$D589,,,,  "USD")</f>
        <v>0</v>
      </c>
      <c r="V589" s="1">
        <f>_xll.ciqfunctions.udf.CIQ($B589, "IQ_COGS",$D589,,,,  "USD")</f>
        <v>3914.2460099999998</v>
      </c>
      <c r="W589" s="1">
        <f>_xll.ciqfunctions.udf.CIQ($B589, "IQ_AP",$D589,,,,  "USD")</f>
        <v>2134.7372</v>
      </c>
      <c r="X589" s="1">
        <f>_xll.ciqfunctions.udf.CIQ($B589, "IQ_AR", $D589,,,,  "USD")</f>
        <v>1182.7550699999999</v>
      </c>
      <c r="Y589" s="1">
        <f>_xll.ciqfunctions.udf.CIQ($B589, "IQ_INVENTORY", $D589,,,,  "USD")</f>
        <v>2008.2302299999999</v>
      </c>
      <c r="Z589">
        <f>_xll.ciqfunctions.udf.CIQ($B589, "IQ_SGA", $D589,,,,  "USD")</f>
        <v>718.2405</v>
      </c>
      <c r="AA589">
        <f>_xll.ciqfunctions.udf.CIQ($B589, "IQ_TOTAL_REV_1YR_ANN_GROWTH", $D589,,,,  "USD")</f>
        <v>-2.5638000000000001</v>
      </c>
      <c r="AB589">
        <f>_xll.ciqfunctions.udf.CIQ($B589, "IQ_DA", $D589,,,,  "USD")</f>
        <v>14.02281</v>
      </c>
      <c r="AC589">
        <f>_xll.ciqfunctions.udf.CIQ($B589, "IQ_NET_INTEREST_EXP",$D589,,,,  "USD")</f>
        <v>-4.1392600000000002</v>
      </c>
      <c r="AD589">
        <f>_xll.ciqfunctions.udf.CIQ($B589, "IQ_NET_WORKING_CAP",$D589,,,,  "USD")</f>
        <v>444.55439000000001</v>
      </c>
      <c r="AE589">
        <f>_xll.ciqfunctions.udf.CIQ($B589, "IQ_CAPEX",$D589,,,,  "USD")</f>
        <v>-151.78905</v>
      </c>
      <c r="AF589" s="1" t="str">
        <f>_xll.ciqfunctions.udf.CIQ($B589, "IQ_CEO_NAME", $D589,,,,  "USD")</f>
        <v>Osaki, Atsushi</v>
      </c>
      <c r="AG589">
        <f>_xll.ciqfunctions.udf.CIQ($B589, "IQ_INC_TAX",$D589,,,,  "USD")</f>
        <v>-11.8506</v>
      </c>
      <c r="AH589" t="str">
        <f>_xll.ciqfunctions.udf.CIQ($B589, "IQ_EFFECT_TAX_RATE",$D589,,,,  "USD")</f>
        <v>NM</v>
      </c>
    </row>
    <row r="590" spans="1:34" x14ac:dyDescent="0.25">
      <c r="A590" t="str">
        <f>_xll.ciqfunctions.udf.CIQ(B590,"IQ_COMPANY_NAME",A$1)</f>
        <v>Subaru Corporation</v>
      </c>
      <c r="B590" s="3" t="s">
        <v>0</v>
      </c>
      <c r="C590" s="1" t="str">
        <f>_xll.ciqfunctions.udf.CIQ($B590, "IQ_INDUSTRY",$D590,,,, "USD")</f>
        <v>Automobiles</v>
      </c>
      <c r="D590" s="2" t="str">
        <f t="shared" si="8"/>
        <v>CQ42010</v>
      </c>
      <c r="E590" s="1">
        <f>_xll.ciqfunctions.udf.CIQ($B590, "IQ_TOTAL_REV", $D590,,,, "USD")</f>
        <v>4568.1148300000004</v>
      </c>
      <c r="F590" s="1">
        <f>_xll.ciqfunctions.udf.CIQ($B590, "IQ_NI",$D590,,,,  "USD")</f>
        <v>170.59222</v>
      </c>
      <c r="G590" s="1">
        <f>_xll.ciqfunctions.udf.CIQ($B590, "IQ_CASH_EQUIV", $D590,,,,  "USD")</f>
        <v>1803.3400999999999</v>
      </c>
      <c r="H590" s="1">
        <f>_xll.ciqfunctions.udf.CIQ($B590, "IQ_CASH_ST_INVEST", $D590,,,,  "USD")</f>
        <v>1936.3406500000001</v>
      </c>
      <c r="I590" s="1">
        <f>_xll.ciqfunctions.udf.CIQ($B590, "IQ_TOTAL_CA", $D590,,,,  "USD")</f>
        <v>7499.1310100000001</v>
      </c>
      <c r="J590" s="1">
        <f>_xll.ciqfunctions.udf.CIQ($B590, "IQ_TOTAL_ASSETS",$D590,,,,  "USD")</f>
        <v>14535.47777</v>
      </c>
      <c r="K590" s="1">
        <f>_xll.ciqfunctions.udf.CIQ($B590, "IQ_TOTAL_CL", $D590,,,,  "USD")</f>
        <v>5738.7563399999999</v>
      </c>
      <c r="L590" s="1">
        <f>_xll.ciqfunctions.udf.CIQ($B590, "IQ_TOTAL_LIAB", $D590,,,,  "USD")</f>
        <v>9368.3366299999998</v>
      </c>
      <c r="M590" s="1">
        <f>_xll.ciqfunctions.udf.CIQ($B590, "IQ_PREF_EQUITY",$D590,,,,  "USD")</f>
        <v>0</v>
      </c>
      <c r="N590" s="1">
        <f>_xll.ciqfunctions.udf.CIQ($B590, "IQ_TOTAL_COMMON_EQUITY",$D590,,,,  "USD")</f>
        <v>5151.06916</v>
      </c>
      <c r="O590" s="1">
        <f>_xll.ciqfunctions.udf.CIQ($B590, "IQ_APIC", $D590,,,,  "USD")</f>
        <v>1972.8970099999999</v>
      </c>
      <c r="P590" s="1">
        <f>_xll.ciqfunctions.udf.CIQ($B590, "IQ_TOTAL_ASSETS", $D590,,,,  "USD")</f>
        <v>14535.47777</v>
      </c>
      <c r="Q590" s="1">
        <f>_xll.ciqfunctions.udf.CIQ($B590, "IQ_RE", $D590,,,,  "USD")</f>
        <v>2033.37645</v>
      </c>
      <c r="R590" s="1">
        <f>_xll.ciqfunctions.udf.CIQ($B590, "IQ_TOTAL_EQUITY", $D590,,,,  "USD")</f>
        <v>5167.1411399999997</v>
      </c>
      <c r="S590" s="1">
        <f>_xll.ciqfunctions.udf.CIQ($B590, "IQ_TOTAL_OUTSTANDING_FILING_DATE", $D590,,,,  "USD")</f>
        <v>779.7</v>
      </c>
      <c r="T590" s="1">
        <f>_xll.ciqfunctions.udf.CIQ($B590, "IQ_TOTAL_DEBT", $D590,,,,  "USD")</f>
        <v>3918.5924300000001</v>
      </c>
      <c r="U590" s="1">
        <f>_xll.ciqfunctions.udf.CIQ($B590, "IQ_PREF_DIV_OTHER",$D590,,,,  "USD")</f>
        <v>0</v>
      </c>
      <c r="V590" s="1">
        <f>_xll.ciqfunctions.udf.CIQ($B590, "IQ_COGS",$D590,,,,  "USD")</f>
        <v>3658.61832</v>
      </c>
      <c r="W590" s="1">
        <f>_xll.ciqfunctions.udf.CIQ($B590, "IQ_AP",$D590,,,,  "USD")</f>
        <v>2550.3912999999998</v>
      </c>
      <c r="X590" s="1">
        <f>_xll.ciqfunctions.udf.CIQ($B590, "IQ_AR", $D590,,,,  "USD")</f>
        <v>1264.26325</v>
      </c>
      <c r="Y590" s="1">
        <f>_xll.ciqfunctions.udf.CIQ($B590, "IQ_INVENTORY", $D590,,,,  "USD")</f>
        <v>2678.3755200000001</v>
      </c>
      <c r="Z590">
        <f>_xll.ciqfunctions.udf.CIQ($B590, "IQ_SGA", $D590,,,,  "USD")</f>
        <v>571.88635999999997</v>
      </c>
      <c r="AA590">
        <f>_xll.ciqfunctions.udf.CIQ($B590, "IQ_TOTAL_REV_1YR_ANN_GROWTH", $D590,,,,  "USD")</f>
        <v>-1.5644</v>
      </c>
      <c r="AB590">
        <f>_xll.ciqfunctions.udf.CIQ($B590, "IQ_DA", $D590,,,,  "USD")</f>
        <v>0</v>
      </c>
      <c r="AC590">
        <f>_xll.ciqfunctions.udf.CIQ($B590, "IQ_NET_INTEREST_EXP",$D590,,,,  "USD")</f>
        <v>-6.8158000000000003</v>
      </c>
      <c r="AD590">
        <f>_xll.ciqfunctions.udf.CIQ($B590, "IQ_NET_WORKING_CAP",$D590,,,,  "USD")</f>
        <v>1368.76809</v>
      </c>
      <c r="AE590">
        <f>_xll.ciqfunctions.udf.CIQ($B590, "IQ_CAPEX",$D590,,,,  "USD")</f>
        <v>-106.14408</v>
      </c>
      <c r="AF590" s="1" t="str">
        <f>_xll.ciqfunctions.udf.CIQ($B590, "IQ_CEO_NAME", $D590,,,,  "USD")</f>
        <v>Osaki, Atsushi</v>
      </c>
      <c r="AG590">
        <f>_xll.ciqfunctions.udf.CIQ($B590, "IQ_INC_TAX",$D590,,,,  "USD")</f>
        <v>33.844830000000002</v>
      </c>
      <c r="AH590">
        <f>_xll.ciqfunctions.udf.CIQ($B590, "IQ_EFFECT_TAX_RATE",$D590,,,,  "USD")</f>
        <v>16.565100000000001</v>
      </c>
    </row>
    <row r="591" spans="1:34" x14ac:dyDescent="0.25">
      <c r="A591" t="str">
        <f>_xll.ciqfunctions.udf.CIQ(B591,"IQ_COMPANY_NAME",A$1)</f>
        <v>Subaru Corporation</v>
      </c>
      <c r="B591" s="3" t="s">
        <v>0</v>
      </c>
      <c r="C591" s="1" t="str">
        <f>_xll.ciqfunctions.udf.CIQ($B591, "IQ_INDUSTRY",$D591,,,, "USD")</f>
        <v>Automobiles</v>
      </c>
      <c r="D591" s="2" t="str">
        <f t="shared" si="8"/>
        <v>CQ32010</v>
      </c>
      <c r="E591" s="1">
        <f>_xll.ciqfunctions.udf.CIQ($B591, "IQ_TOTAL_REV", $D591,,,, "USD")</f>
        <v>5190.6889099999999</v>
      </c>
      <c r="F591" s="1">
        <f>_xll.ciqfunctions.udf.CIQ($B591, "IQ_NI",$D591,,,,  "USD")</f>
        <v>304.30256000000003</v>
      </c>
      <c r="G591" s="1">
        <f>_xll.ciqfunctions.udf.CIQ($B591, "IQ_CASH_EQUIV", $D591,,,,  "USD")</f>
        <v>1660.0323599999999</v>
      </c>
      <c r="H591" s="1">
        <f>_xll.ciqfunctions.udf.CIQ($B591, "IQ_CASH_ST_INVEST", $D591,,,,  "USD")</f>
        <v>2450.1706100000001</v>
      </c>
      <c r="I591" s="1">
        <f>_xll.ciqfunctions.udf.CIQ($B591, "IQ_TOTAL_CA", $D591,,,,  "USD")</f>
        <v>7605.9723199999999</v>
      </c>
      <c r="J591" s="1">
        <f>_xll.ciqfunctions.udf.CIQ($B591, "IQ_TOTAL_ASSETS",$D591,,,,  "USD")</f>
        <v>14538.92684</v>
      </c>
      <c r="K591" s="1">
        <f>_xll.ciqfunctions.udf.CIQ($B591, "IQ_TOTAL_CL", $D591,,,,  "USD")</f>
        <v>6406.4869200000003</v>
      </c>
      <c r="L591" s="1">
        <f>_xll.ciqfunctions.udf.CIQ($B591, "IQ_TOTAL_LIAB", $D591,,,,  "USD")</f>
        <v>9637.2810900000004</v>
      </c>
      <c r="M591" s="1">
        <f>_xll.ciqfunctions.udf.CIQ($B591, "IQ_PREF_EQUITY",$D591,,,,  "USD")</f>
        <v>0</v>
      </c>
      <c r="N591" s="1">
        <f>_xll.ciqfunctions.udf.CIQ($B591, "IQ_TOTAL_COMMON_EQUITY",$D591,,,,  "USD")</f>
        <v>4885.82384</v>
      </c>
      <c r="O591" s="1">
        <f>_xll.ciqfunctions.udf.CIQ($B591, "IQ_APIC", $D591,,,,  "USD")</f>
        <v>1915.75614</v>
      </c>
      <c r="P591" s="1">
        <f>_xll.ciqfunctions.udf.CIQ($B591, "IQ_TOTAL_ASSETS", $D591,,,,  "USD")</f>
        <v>14538.92684</v>
      </c>
      <c r="Q591" s="1">
        <f>_xll.ciqfunctions.udf.CIQ($B591, "IQ_RE", $D591,,,,  "USD")</f>
        <v>1850.8288500000001</v>
      </c>
      <c r="R591" s="1">
        <f>_xll.ciqfunctions.udf.CIQ($B591, "IQ_TOTAL_EQUITY", $D591,,,,  "USD")</f>
        <v>4901.6457499999997</v>
      </c>
      <c r="S591" s="1">
        <f>_xll.ciqfunctions.udf.CIQ($B591, "IQ_TOTAL_OUTSTANDING_FILING_DATE", $D591,,,,  "USD")</f>
        <v>779.68499999999995</v>
      </c>
      <c r="T591" s="1">
        <f>_xll.ciqfunctions.udf.CIQ($B591, "IQ_TOTAL_DEBT", $D591,,,,  "USD")</f>
        <v>4029.2263699999999</v>
      </c>
      <c r="U591" s="1">
        <f>_xll.ciqfunctions.udf.CIQ($B591, "IQ_PREF_DIV_OTHER",$D591,,,,  "USD")</f>
        <v>0</v>
      </c>
      <c r="V591" s="1">
        <f>_xll.ciqfunctions.udf.CIQ($B591, "IQ_COGS",$D591,,,,  "USD")</f>
        <v>4001.4243200000001</v>
      </c>
      <c r="W591" s="1">
        <f>_xll.ciqfunctions.udf.CIQ($B591, "IQ_AP",$D591,,,,  "USD")</f>
        <v>2541.2004700000002</v>
      </c>
      <c r="X591" s="1">
        <f>_xll.ciqfunctions.udf.CIQ($B591, "IQ_AR", $D591,,,,  "USD")</f>
        <v>1321.9077600000001</v>
      </c>
      <c r="Y591" s="1">
        <f>_xll.ciqfunctions.udf.CIQ($B591, "IQ_INVENTORY", $D591,,,,  "USD")</f>
        <v>2300.7241399999998</v>
      </c>
      <c r="Z591">
        <f>_xll.ciqfunctions.udf.CIQ($B591, "IQ_SGA", $D591,,,,  "USD")</f>
        <v>638.40585999999996</v>
      </c>
      <c r="AA591">
        <f>_xll.ciqfunctions.udf.CIQ($B591, "IQ_TOTAL_REV_1YR_ANN_GROWTH", $D591,,,,  "USD")</f>
        <v>19.0762</v>
      </c>
      <c r="AB591">
        <f>_xll.ciqfunctions.udf.CIQ($B591, "IQ_DA", $D591,,,,  "USD")</f>
        <v>0</v>
      </c>
      <c r="AC591">
        <f>_xll.ciqfunctions.udf.CIQ($B591, "IQ_NET_INTEREST_EXP",$D591,,,,  "USD")</f>
        <v>-11.238110000000001</v>
      </c>
      <c r="AD591">
        <f>_xll.ciqfunctions.udf.CIQ($B591, "IQ_NET_WORKING_CAP",$D591,,,,  "USD")</f>
        <v>750.53560000000004</v>
      </c>
      <c r="AE591">
        <f>_xll.ciqfunctions.udf.CIQ($B591, "IQ_CAPEX",$D591,,,,  "USD")</f>
        <v>-163.46119999999999</v>
      </c>
      <c r="AF591" s="1" t="str">
        <f>_xll.ciqfunctions.udf.CIQ($B591, "IQ_CEO_NAME", $D591,,,,  "USD")</f>
        <v>Osaki, Atsushi</v>
      </c>
      <c r="AG591">
        <f>_xll.ciqfunctions.udf.CIQ($B591, "IQ_INC_TAX",$D591,,,,  "USD")</f>
        <v>68.062950000000001</v>
      </c>
      <c r="AH591">
        <f>_xll.ciqfunctions.udf.CIQ($B591, "IQ_EFFECT_TAX_RATE",$D591,,,,  "USD")</f>
        <v>18.238</v>
      </c>
    </row>
    <row r="592" spans="1:34" x14ac:dyDescent="0.25">
      <c r="A592" t="str">
        <f>_xll.ciqfunctions.udf.CIQ(B592,"IQ_COMPANY_NAME",A$1)</f>
        <v>Subaru Corporation</v>
      </c>
      <c r="B592" s="3" t="s">
        <v>0</v>
      </c>
      <c r="C592" s="1" t="str">
        <f>_xll.ciqfunctions.udf.CIQ($B592, "IQ_INDUSTRY",$D592,,,, "USD")</f>
        <v>Automobiles</v>
      </c>
      <c r="D592" s="2" t="str">
        <f t="shared" si="8"/>
        <v>CQ22010</v>
      </c>
      <c r="E592" s="1">
        <f>_xll.ciqfunctions.udf.CIQ($B592, "IQ_TOTAL_REV", $D592,,,, "USD")</f>
        <v>4182.36852</v>
      </c>
      <c r="F592" s="1">
        <f>_xll.ciqfunctions.udf.CIQ($B592, "IQ_NI",$D592,,,,  "USD")</f>
        <v>216.18568999999999</v>
      </c>
      <c r="G592" s="1">
        <f>_xll.ciqfunctions.udf.CIQ($B592, "IQ_CASH_EQUIV", $D592,,,,  "USD")</f>
        <v>1865.31879</v>
      </c>
      <c r="H592" s="1">
        <f>_xll.ciqfunctions.udf.CIQ($B592, "IQ_CASH_ST_INVEST", $D592,,,,  "USD")</f>
        <v>2046.5126600000001</v>
      </c>
      <c r="I592" s="1">
        <f>_xll.ciqfunctions.udf.CIQ($B592, "IQ_TOTAL_CA", $D592,,,,  "USD")</f>
        <v>7182.1651899999997</v>
      </c>
      <c r="J592" s="1">
        <f>_xll.ciqfunctions.udf.CIQ($B592, "IQ_TOTAL_ASSETS",$D592,,,,  "USD")</f>
        <v>13836.96832</v>
      </c>
      <c r="K592" s="1">
        <f>_xll.ciqfunctions.udf.CIQ($B592, "IQ_TOTAL_CL", $D592,,,,  "USD")</f>
        <v>6230.95946</v>
      </c>
      <c r="L592" s="1">
        <f>_xll.ciqfunctions.udf.CIQ($B592, "IQ_TOTAL_LIAB", $D592,,,,  "USD")</f>
        <v>9402.5751799999998</v>
      </c>
      <c r="M592" s="1">
        <f>_xll.ciqfunctions.udf.CIQ($B592, "IQ_PREF_EQUITY",$D592,,,,  "USD")</f>
        <v>0</v>
      </c>
      <c r="N592" s="1">
        <f>_xll.ciqfunctions.udf.CIQ($B592, "IQ_TOTAL_COMMON_EQUITY",$D592,,,,  "USD")</f>
        <v>4419.3708299999998</v>
      </c>
      <c r="O592" s="1">
        <f>_xll.ciqfunctions.udf.CIQ($B592, "IQ_APIC", $D592,,,,  "USD")</f>
        <v>1807.9968200000001</v>
      </c>
      <c r="P592" s="1">
        <f>_xll.ciqfunctions.udf.CIQ($B592, "IQ_TOTAL_ASSETS", $D592,,,,  "USD")</f>
        <v>13836.96832</v>
      </c>
      <c r="Q592" s="1">
        <f>_xll.ciqfunctions.udf.CIQ($B592, "IQ_RE", $D592,,,,  "USD")</f>
        <v>1460.60879</v>
      </c>
      <c r="R592" s="1">
        <f>_xll.ciqfunctions.udf.CIQ($B592, "IQ_TOTAL_EQUITY", $D592,,,,  "USD")</f>
        <v>4434.3931400000001</v>
      </c>
      <c r="S592" s="1">
        <f>_xll.ciqfunctions.udf.CIQ($B592, "IQ_TOTAL_OUTSTANDING_FILING_DATE", $D592,,,,  "USD")</f>
        <v>778.95399999999995</v>
      </c>
      <c r="T592" s="1">
        <f>_xll.ciqfunctions.udf.CIQ($B592, "IQ_TOTAL_DEBT", $D592,,,,  "USD")</f>
        <v>3922.61814</v>
      </c>
      <c r="U592" s="1">
        <f>_xll.ciqfunctions.udf.CIQ($B592, "IQ_PREF_DIV_OTHER",$D592,,,,  "USD")</f>
        <v>0</v>
      </c>
      <c r="V592" s="1">
        <f>_xll.ciqfunctions.udf.CIQ($B592, "IQ_COGS",$D592,,,,  "USD")</f>
        <v>3229.1409899999999</v>
      </c>
      <c r="W592" s="1">
        <f>_xll.ciqfunctions.udf.CIQ($B592, "IQ_AP",$D592,,,,  "USD")</f>
        <v>2427.96632</v>
      </c>
      <c r="X592" s="1">
        <f>_xll.ciqfunctions.udf.CIQ($B592, "IQ_AR", $D592,,,,  "USD")</f>
        <v>1211.76935</v>
      </c>
      <c r="Y592" s="1">
        <f>_xll.ciqfunctions.udf.CIQ($B592, "IQ_INVENTORY", $D592,,,,  "USD")</f>
        <v>2428.5423700000001</v>
      </c>
      <c r="Z592">
        <f>_xll.ciqfunctions.udf.CIQ($B592, "IQ_SGA", $D592,,,,  "USD")</f>
        <v>594.40899000000002</v>
      </c>
      <c r="AA592">
        <f>_xll.ciqfunctions.udf.CIQ($B592, "IQ_TOTAL_REV_1YR_ANN_GROWTH", $D592,,,,  "USD")</f>
        <v>36.474200000000003</v>
      </c>
      <c r="AB592">
        <f>_xll.ciqfunctions.udf.CIQ($B592, "IQ_DA", $D592,,,,  "USD")</f>
        <v>0</v>
      </c>
      <c r="AC592">
        <f>_xll.ciqfunctions.udf.CIQ($B592, "IQ_NET_INTEREST_EXP",$D592,,,,  "USD")</f>
        <v>-8.3808699999999998</v>
      </c>
      <c r="AD592">
        <f>_xll.ciqfunctions.udf.CIQ($B592, "IQ_NET_WORKING_CAP",$D592,,,,  "USD")</f>
        <v>795.45942000000002</v>
      </c>
      <c r="AE592">
        <f>_xll.ciqfunctions.udf.CIQ($B592, "IQ_CAPEX",$D592,,,,  "USD")</f>
        <v>-111.60558</v>
      </c>
      <c r="AF592" s="1" t="str">
        <f>_xll.ciqfunctions.udf.CIQ($B592, "IQ_CEO_NAME", $D592,,,,  "USD")</f>
        <v>Osaki, Atsushi</v>
      </c>
      <c r="AG592">
        <f>_xll.ciqfunctions.udf.CIQ($B592, "IQ_INC_TAX",$D592,,,,  "USD")</f>
        <v>60.40549</v>
      </c>
      <c r="AH592">
        <f>_xll.ciqfunctions.udf.CIQ($B592, "IQ_EFFECT_TAX_RATE",$D592,,,,  "USD")</f>
        <v>21.813400000000001</v>
      </c>
    </row>
    <row r="593" spans="1:34" x14ac:dyDescent="0.25">
      <c r="A593" t="str">
        <f>_xll.ciqfunctions.udf.CIQ(B593,"IQ_COMPANY_NAME",A$1)</f>
        <v>Subaru Corporation</v>
      </c>
      <c r="B593" s="3" t="s">
        <v>0</v>
      </c>
      <c r="C593" s="1" t="str">
        <f>_xll.ciqfunctions.udf.CIQ($B593, "IQ_INDUSTRY",$D593,,,, "USD")</f>
        <v>Automobiles</v>
      </c>
      <c r="D593" s="2" t="str">
        <f t="shared" si="8"/>
        <v>CQ12010</v>
      </c>
      <c r="E593" s="1">
        <f>_xll.ciqfunctions.udf.CIQ($B593, "IQ_TOTAL_REV", $D593,,,, "USD")</f>
        <v>4457.4545699999999</v>
      </c>
      <c r="F593" s="1">
        <f>_xll.ciqfunctions.udf.CIQ($B593, "IQ_NI",$D593,,,,  "USD")</f>
        <v>-13.18141</v>
      </c>
      <c r="G593" s="1">
        <f>_xll.ciqfunctions.udf.CIQ($B593, "IQ_CASH_EQUIV", $D593,,,,  "USD")</f>
        <v>1804.34384</v>
      </c>
      <c r="H593" s="1">
        <f>_xll.ciqfunctions.udf.CIQ($B593, "IQ_CASH_ST_INVEST", $D593,,,,  "USD")</f>
        <v>1937.63437</v>
      </c>
      <c r="I593" s="1">
        <f>_xll.ciqfunctions.udf.CIQ($B593, "IQ_TOTAL_CA", $D593,,,,  "USD")</f>
        <v>6835.5853800000004</v>
      </c>
      <c r="J593" s="1">
        <f>_xll.ciqfunctions.udf.CIQ($B593, "IQ_TOTAL_ASSETS",$D593,,,,  "USD")</f>
        <v>13174.631960000001</v>
      </c>
      <c r="K593" s="1">
        <f>_xll.ciqfunctions.udf.CIQ($B593, "IQ_TOTAL_CL", $D593,,,,  "USD")</f>
        <v>5938.7042099999999</v>
      </c>
      <c r="L593" s="1">
        <f>_xll.ciqfunctions.udf.CIQ($B593, "IQ_TOTAL_LIAB", $D593,,,,  "USD")</f>
        <v>9088.6854299999995</v>
      </c>
      <c r="M593" s="1">
        <f>_xll.ciqfunctions.udf.CIQ($B593, "IQ_PREF_EQUITY",$D593,,,,  "USD")</f>
        <v>0</v>
      </c>
      <c r="N593" s="1">
        <f>_xll.ciqfunctions.udf.CIQ($B593, "IQ_TOTAL_COMMON_EQUITY",$D593,,,,  "USD")</f>
        <v>4071.9733900000001</v>
      </c>
      <c r="O593" s="1">
        <f>_xll.ciqfunctions.udf.CIQ($B593, "IQ_APIC", $D593,,,,  "USD")</f>
        <v>1712.6303600000001</v>
      </c>
      <c r="P593" s="1">
        <f>_xll.ciqfunctions.udf.CIQ($B593, "IQ_TOTAL_ASSETS", $D593,,,,  "USD")</f>
        <v>13174.631960000001</v>
      </c>
      <c r="Q593" s="1">
        <f>_xll.ciqfunctions.udf.CIQ($B593, "IQ_RE", $D593,,,,  "USD")</f>
        <v>1178.7513799999999</v>
      </c>
      <c r="R593" s="1">
        <f>_xll.ciqfunctions.udf.CIQ($B593, "IQ_TOTAL_EQUITY", $D593,,,,  "USD")</f>
        <v>4085.9465300000002</v>
      </c>
      <c r="S593" s="1">
        <f>_xll.ciqfunctions.udf.CIQ($B593, "IQ_TOTAL_OUTSTANDING_FILING_DATE", $D593,,,,  "USD")</f>
        <v>778.96500000000003</v>
      </c>
      <c r="T593" s="1">
        <f>_xll.ciqfunctions.udf.CIQ($B593, "IQ_TOTAL_DEBT", $D593,,,,  "USD")</f>
        <v>3933.15137</v>
      </c>
      <c r="U593" s="1">
        <f>_xll.ciqfunctions.udf.CIQ($B593, "IQ_PREF_DIV_OTHER",$D593,,,,  "USD")</f>
        <v>0</v>
      </c>
      <c r="V593" s="1">
        <f>_xll.ciqfunctions.udf.CIQ($B593, "IQ_COGS",$D593,,,,  "USD")</f>
        <v>3509.6880500000002</v>
      </c>
      <c r="W593" s="1">
        <f>_xll.ciqfunctions.udf.CIQ($B593, "IQ_AP",$D593,,,,  "USD")</f>
        <v>2322.2703200000001</v>
      </c>
      <c r="X593" s="1">
        <f>_xll.ciqfunctions.udf.CIQ($B593, "IQ_AR", $D593,,,,  "USD")</f>
        <v>1386.8613700000001</v>
      </c>
      <c r="Y593" s="1">
        <f>_xll.ciqfunctions.udf.CIQ($B593, "IQ_INVENTORY", $D593,,,,  "USD")</f>
        <v>2103.6644299999998</v>
      </c>
      <c r="Z593">
        <f>_xll.ciqfunctions.udf.CIQ($B593, "IQ_SGA", $D593,,,,  "USD")</f>
        <v>582.53890999999999</v>
      </c>
      <c r="AA593">
        <f>_xll.ciqfunctions.udf.CIQ($B593, "IQ_TOTAL_REV_1YR_ANN_GROWTH", $D593,,,,  "USD")</f>
        <v>22.8687</v>
      </c>
      <c r="AB593">
        <f>_xll.ciqfunctions.udf.CIQ($B593, "IQ_DA", $D593,,,,  "USD")</f>
        <v>13.791259999999999</v>
      </c>
      <c r="AC593">
        <f>_xll.ciqfunctions.udf.CIQ($B593, "IQ_NET_INTEREST_EXP",$D593,,,,  "USD")</f>
        <v>-7.8853099999999996</v>
      </c>
      <c r="AD593">
        <f>_xll.ciqfunctions.udf.CIQ($B593, "IQ_NET_WORKING_CAP",$D593,,,,  "USD")</f>
        <v>842.76466000000005</v>
      </c>
      <c r="AE593">
        <f>_xll.ciqfunctions.udf.CIQ($B593, "IQ_CAPEX",$D593,,,,  "USD")</f>
        <v>-99.748570000000001</v>
      </c>
      <c r="AF593" s="1" t="str">
        <f>_xll.ciqfunctions.udf.CIQ($B593, "IQ_CEO_NAME", $D593,,,,  "USD")</f>
        <v>Osaki, Atsushi</v>
      </c>
      <c r="AG593">
        <f>_xll.ciqfunctions.udf.CIQ($B593, "IQ_INC_TAX",$D593,,,,  "USD")</f>
        <v>55.860480000000003</v>
      </c>
      <c r="AH593">
        <f>_xll.ciqfunctions.udf.CIQ($B593, "IQ_EFFECT_TAX_RATE",$D593,,,,  "USD")</f>
        <v>133.15479999999999</v>
      </c>
    </row>
    <row r="594" spans="1:34" x14ac:dyDescent="0.25">
      <c r="A594" t="str">
        <f>_xll.ciqfunctions.udf.CIQ(B594,"IQ_COMPANY_NAME",A$1)</f>
        <v>Subaru Corporation</v>
      </c>
      <c r="B594" s="3" t="s">
        <v>0</v>
      </c>
      <c r="C594" s="1" t="str">
        <f>_xll.ciqfunctions.udf.CIQ($B594, "IQ_INDUSTRY",$D594,,,, "USD")</f>
        <v>Automobiles</v>
      </c>
      <c r="D594" s="2" t="str">
        <f t="shared" si="8"/>
        <v>CQ42009</v>
      </c>
      <c r="E594" s="1">
        <f>_xll.ciqfunctions.udf.CIQ($B594, "IQ_TOTAL_REV", $D594,,,, "USD")</f>
        <v>4044.9480100000001</v>
      </c>
      <c r="F594" s="1">
        <f>_xll.ciqfunctions.udf.CIQ($B594, "IQ_NI",$D594,,,,  "USD")</f>
        <v>69.979050000000001</v>
      </c>
      <c r="G594" s="1">
        <f>_xll.ciqfunctions.udf.CIQ($B594, "IQ_CASH_EQUIV", $D594,,,,  "USD")</f>
        <v>1415.0292199999999</v>
      </c>
      <c r="H594" s="1">
        <f>_xll.ciqfunctions.udf.CIQ($B594, "IQ_CASH_ST_INVEST", $D594,,,,  "USD")</f>
        <v>1591.9642699999999</v>
      </c>
      <c r="I594" s="1">
        <f>_xll.ciqfunctions.udf.CIQ($B594, "IQ_TOTAL_CA", $D594,,,,  "USD")</f>
        <v>6740.45201</v>
      </c>
      <c r="J594" s="1">
        <f>_xll.ciqfunctions.udf.CIQ($B594, "IQ_TOTAL_ASSETS",$D594,,,,  "USD")</f>
        <v>12949.314640000001</v>
      </c>
      <c r="K594" s="1">
        <f>_xll.ciqfunctions.udf.CIQ($B594, "IQ_TOTAL_CL", $D594,,,,  "USD")</f>
        <v>5901.6487999999999</v>
      </c>
      <c r="L594" s="1">
        <f>_xll.ciqfunctions.udf.CIQ($B594, "IQ_TOTAL_LIAB", $D594,,,,  "USD")</f>
        <v>8872.2454500000003</v>
      </c>
      <c r="M594" s="1">
        <f>_xll.ciqfunctions.udf.CIQ($B594, "IQ_PREF_EQUITY",$D594,,,,  "USD")</f>
        <v>0</v>
      </c>
      <c r="N594" s="1">
        <f>_xll.ciqfunctions.udf.CIQ($B594, "IQ_TOTAL_COMMON_EQUITY",$D594,,,,  "USD")</f>
        <v>4069.35581</v>
      </c>
      <c r="O594" s="1">
        <f>_xll.ciqfunctions.udf.CIQ($B594, "IQ_APIC", $D594,,,,  "USD")</f>
        <v>1719.6217799999999</v>
      </c>
      <c r="P594" s="1">
        <f>_xll.ciqfunctions.udf.CIQ($B594, "IQ_TOTAL_ASSETS", $D594,,,,  "USD")</f>
        <v>12949.314640000001</v>
      </c>
      <c r="Q594" s="1">
        <f>_xll.ciqfunctions.udf.CIQ($B594, "IQ_RE", $D594,,,,  "USD")</f>
        <v>1196.78784</v>
      </c>
      <c r="R594" s="1">
        <f>_xll.ciqfunctions.udf.CIQ($B594, "IQ_TOTAL_EQUITY", $D594,,,,  "USD")</f>
        <v>4077.0691900000002</v>
      </c>
      <c r="S594" s="1">
        <f>_xll.ciqfunctions.udf.CIQ($B594, "IQ_TOTAL_OUTSTANDING_FILING_DATE", $D594,,,,  "USD")</f>
        <v>779.03800000000001</v>
      </c>
      <c r="T594" s="1">
        <f>_xll.ciqfunctions.udf.CIQ($B594, "IQ_TOTAL_DEBT", $D594,,,,  "USD")</f>
        <v>4110.2753899999998</v>
      </c>
      <c r="U594" s="1">
        <f>_xll.ciqfunctions.udf.CIQ($B594, "IQ_PREF_DIV_OTHER",$D594,,,,  "USD")</f>
        <v>0</v>
      </c>
      <c r="V594" s="1">
        <f>_xll.ciqfunctions.udf.CIQ($B594, "IQ_COGS",$D594,,,,  "USD")</f>
        <v>3243.2076900000002</v>
      </c>
      <c r="W594" s="1">
        <f>_xll.ciqfunctions.udf.CIQ($B594, "IQ_AP",$D594,,,,  "USD")</f>
        <v>2143.3097899999998</v>
      </c>
      <c r="X594" s="1">
        <f>_xll.ciqfunctions.udf.CIQ($B594, "IQ_AR", $D594,,,,  "USD")</f>
        <v>1216.23243</v>
      </c>
      <c r="Y594" s="1">
        <f>_xll.ciqfunctions.udf.CIQ($B594, "IQ_INVENTORY", $D594,,,,  "USD")</f>
        <v>2550.1422400000001</v>
      </c>
      <c r="Z594">
        <f>_xll.ciqfunctions.udf.CIQ($B594, "IQ_SGA", $D594,,,,  "USD")</f>
        <v>534.29659000000004</v>
      </c>
      <c r="AA594">
        <f>_xll.ciqfunctions.udf.CIQ($B594, "IQ_TOTAL_REV_1YR_ANN_GROWTH", $D594,,,,  "USD")</f>
        <v>3.8643000000000001</v>
      </c>
      <c r="AB594">
        <f>_xll.ciqfunctions.udf.CIQ($B594, "IQ_DA", $D594,,,,  "USD")</f>
        <v>0</v>
      </c>
      <c r="AC594">
        <f>_xll.ciqfunctions.udf.CIQ($B594, "IQ_NET_INTEREST_EXP",$D594,,,,  "USD")</f>
        <v>-9.62561</v>
      </c>
      <c r="AD594">
        <f>_xll.ciqfunctions.udf.CIQ($B594, "IQ_NET_WORKING_CAP",$D594,,,,  "USD")</f>
        <v>1498.7913699999999</v>
      </c>
      <c r="AE594">
        <f>_xll.ciqfunctions.udf.CIQ($B594, "IQ_CAPEX",$D594,,,,  "USD")</f>
        <v>-114.39006999999999</v>
      </c>
      <c r="AF594" s="1" t="str">
        <f>_xll.ciqfunctions.udf.CIQ($B594, "IQ_CEO_NAME", $D594,,,,  "USD")</f>
        <v>Osaki, Atsushi</v>
      </c>
      <c r="AG594">
        <f>_xll.ciqfunctions.udf.CIQ($B594, "IQ_INC_TAX",$D594,,,,  "USD")</f>
        <v>70.365790000000004</v>
      </c>
      <c r="AH594">
        <f>_xll.ciqfunctions.udf.CIQ($B594, "IQ_EFFECT_TAX_RATE",$D594,,,,  "USD")</f>
        <v>50.145400000000002</v>
      </c>
    </row>
    <row r="595" spans="1:34" x14ac:dyDescent="0.25">
      <c r="A595" t="str">
        <f>_xll.ciqfunctions.udf.CIQ(B595,"IQ_COMPANY_NAME",A$1)</f>
        <v>Subaru Corporation</v>
      </c>
      <c r="B595" s="3" t="s">
        <v>0</v>
      </c>
      <c r="C595" s="1" t="str">
        <f>_xll.ciqfunctions.udf.CIQ($B595, "IQ_INDUSTRY",$D595,,,, "USD")</f>
        <v>Automobiles</v>
      </c>
      <c r="D595" s="2" t="str">
        <f t="shared" si="8"/>
        <v>CQ32009</v>
      </c>
      <c r="E595" s="1">
        <f>_xll.ciqfunctions.udf.CIQ($B595, "IQ_TOTAL_REV", $D595,,,, "USD")</f>
        <v>4070.7124100000001</v>
      </c>
      <c r="F595" s="1">
        <f>_xll.ciqfunctions.udf.CIQ($B595, "IQ_NI",$D595,,,,  "USD")</f>
        <v>-27.314889999999998</v>
      </c>
      <c r="G595" s="1">
        <f>_xll.ciqfunctions.udf.CIQ($B595, "IQ_CASH_EQUIV", $D595,,,,  "USD")</f>
        <v>1389.2260100000001</v>
      </c>
      <c r="H595" s="1">
        <f>_xll.ciqfunctions.udf.CIQ($B595, "IQ_CASH_ST_INVEST", $D595,,,,  "USD")</f>
        <v>1751.9418499999999</v>
      </c>
      <c r="I595" s="1">
        <f>_xll.ciqfunctions.udf.CIQ($B595, "IQ_TOTAL_CA", $D595,,,,  "USD")</f>
        <v>6612.7073200000004</v>
      </c>
      <c r="J595" s="1">
        <f>_xll.ciqfunctions.udf.CIQ($B595, "IQ_TOTAL_ASSETS",$D595,,,,  "USD")</f>
        <v>13144.989949999999</v>
      </c>
      <c r="K595" s="1">
        <f>_xll.ciqfunctions.udf.CIQ($B595, "IQ_TOTAL_CL", $D595,,,,  "USD")</f>
        <v>6119.6086999999998</v>
      </c>
      <c r="L595" s="1">
        <f>_xll.ciqfunctions.udf.CIQ($B595, "IQ_TOTAL_LIAB", $D595,,,,  "USD")</f>
        <v>9003.3415299999997</v>
      </c>
      <c r="M595" s="1">
        <f>_xll.ciqfunctions.udf.CIQ($B595, "IQ_PREF_EQUITY",$D595,,,,  "USD")</f>
        <v>0</v>
      </c>
      <c r="N595" s="1">
        <f>_xll.ciqfunctions.udf.CIQ($B595, "IQ_TOTAL_COMMON_EQUITY",$D595,,,,  "USD")</f>
        <v>4133.4450100000004</v>
      </c>
      <c r="O595" s="1">
        <f>_xll.ciqfunctions.udf.CIQ($B595, "IQ_APIC", $D595,,,,  "USD")</f>
        <v>1789.0024800000001</v>
      </c>
      <c r="P595" s="1">
        <f>_xll.ciqfunctions.udf.CIQ($B595, "IQ_TOTAL_ASSETS", $D595,,,,  "USD")</f>
        <v>13144.989949999999</v>
      </c>
      <c r="Q595" s="1">
        <f>_xll.ciqfunctions.udf.CIQ($B595, "IQ_RE", $D595,,,,  "USD")</f>
        <v>1171.99215</v>
      </c>
      <c r="R595" s="1">
        <f>_xll.ciqfunctions.udf.CIQ($B595, "IQ_TOTAL_EQUITY", $D595,,,,  "USD")</f>
        <v>4141.6484200000004</v>
      </c>
      <c r="S595" s="1">
        <f>_xll.ciqfunctions.udf.CIQ($B595, "IQ_TOTAL_OUTSTANDING_FILING_DATE", $D595,,,,  "USD")</f>
        <v>779.16899999999998</v>
      </c>
      <c r="T595" s="1">
        <f>_xll.ciqfunctions.udf.CIQ($B595, "IQ_TOTAL_DEBT", $D595,,,,  "USD")</f>
        <v>4282.3804700000001</v>
      </c>
      <c r="U595" s="1">
        <f>_xll.ciqfunctions.udf.CIQ($B595, "IQ_PREF_DIV_OTHER",$D595,,,,  "USD")</f>
        <v>0</v>
      </c>
      <c r="V595" s="1">
        <f>_xll.ciqfunctions.udf.CIQ($B595, "IQ_COGS",$D595,,,,  "USD")</f>
        <v>3287.8009900000002</v>
      </c>
      <c r="W595" s="1">
        <f>_xll.ciqfunctions.udf.CIQ($B595, "IQ_AP",$D595,,,,  "USD")</f>
        <v>1925.20812</v>
      </c>
      <c r="X595" s="1">
        <f>_xll.ciqfunctions.udf.CIQ($B595, "IQ_AR", $D595,,,,  "USD")</f>
        <v>1194.8365200000001</v>
      </c>
      <c r="Y595" s="1">
        <f>_xll.ciqfunctions.udf.CIQ($B595, "IQ_INVENTORY", $D595,,,,  "USD")</f>
        <v>2438.7146699999998</v>
      </c>
      <c r="Z595">
        <f>_xll.ciqfunctions.udf.CIQ($B595, "IQ_SGA", $D595,,,,  "USD")</f>
        <v>594.13243</v>
      </c>
      <c r="AA595">
        <f>_xll.ciqfunctions.udf.CIQ($B595, "IQ_TOTAL_REV_1YR_ANN_GROWTH", $D595,,,,  "USD")</f>
        <v>-9.6428999999999991</v>
      </c>
      <c r="AB595">
        <f>_xll.ciqfunctions.udf.CIQ($B595, "IQ_DA", $D595,,,,  "USD")</f>
        <v>0</v>
      </c>
      <c r="AC595">
        <f>_xll.ciqfunctions.udf.CIQ($B595, "IQ_NET_INTEREST_EXP",$D595,,,,  "USD")</f>
        <v>-10.416320000000001</v>
      </c>
      <c r="AD595">
        <f>_xll.ciqfunctions.udf.CIQ($B595, "IQ_NET_WORKING_CAP",$D595,,,,  "USD")</f>
        <v>1288.3151499999999</v>
      </c>
      <c r="AE595">
        <f>_xll.ciqfunctions.udf.CIQ($B595, "IQ_CAPEX",$D595,,,,  "USD")</f>
        <v>-122.89466</v>
      </c>
      <c r="AF595" s="1" t="str">
        <f>_xll.ciqfunctions.udf.CIQ($B595, "IQ_CEO_NAME", $D595,,,,  "USD")</f>
        <v>Osaki, Atsushi</v>
      </c>
      <c r="AG595">
        <f>_xll.ciqfunctions.udf.CIQ($B595, "IQ_INC_TAX",$D595,,,,  "USD")</f>
        <v>55.166249999999998</v>
      </c>
      <c r="AH595">
        <f>_xll.ciqfunctions.udf.CIQ($B595, "IQ_EFFECT_TAX_RATE",$D595,,,,  "USD")</f>
        <v>196.57499999999999</v>
      </c>
    </row>
    <row r="596" spans="1:34" x14ac:dyDescent="0.25">
      <c r="A596" t="str">
        <f>_xll.ciqfunctions.udf.CIQ(B596,"IQ_COMPANY_NAME",A$1)</f>
        <v>Subaru Corporation</v>
      </c>
      <c r="B596" s="3" t="s">
        <v>0</v>
      </c>
      <c r="C596" s="1" t="str">
        <f>_xll.ciqfunctions.udf.CIQ($B596, "IQ_INDUSTRY",$D596,,,, "USD")</f>
        <v>Automobiles</v>
      </c>
      <c r="D596" s="2" t="str">
        <f t="shared" si="8"/>
        <v>CQ22009</v>
      </c>
      <c r="E596" s="1">
        <f>_xll.ciqfunctions.udf.CIQ($B596, "IQ_TOTAL_REV", $D596,,,, "USD")</f>
        <v>2816.7454200000002</v>
      </c>
      <c r="F596" s="1">
        <f>_xll.ciqfunctions.udf.CIQ($B596, "IQ_NI",$D596,,,,  "USD")</f>
        <v>-200.23877999999999</v>
      </c>
      <c r="G596" s="1">
        <f>_xll.ciqfunctions.udf.CIQ($B596, "IQ_CASH_EQUIV", $D596,,,,  "USD")</f>
        <v>1337.9704300000001</v>
      </c>
      <c r="H596" s="1">
        <f>_xll.ciqfunctions.udf.CIQ($B596, "IQ_CASH_ST_INVEST", $D596,,,,  "USD")</f>
        <v>1545.2893999999999</v>
      </c>
      <c r="I596" s="1">
        <f>_xll.ciqfunctions.udf.CIQ($B596, "IQ_TOTAL_CA", $D596,,,,  "USD")</f>
        <v>6281.3496599999999</v>
      </c>
      <c r="J596" s="1">
        <f>_xll.ciqfunctions.udf.CIQ($B596, "IQ_TOTAL_ASSETS",$D596,,,,  "USD")</f>
        <v>12501.147290000001</v>
      </c>
      <c r="K596" s="1">
        <f>_xll.ciqfunctions.udf.CIQ($B596, "IQ_TOTAL_CL", $D596,,,,  "USD")</f>
        <v>6156.3561499999996</v>
      </c>
      <c r="L596" s="1">
        <f>_xll.ciqfunctions.udf.CIQ($B596, "IQ_TOTAL_LIAB", $D596,,,,  "USD")</f>
        <v>8573.07042</v>
      </c>
      <c r="M596" s="1">
        <f>_xll.ciqfunctions.udf.CIQ($B596, "IQ_PREF_EQUITY",$D596,,,,  "USD")</f>
        <v>0</v>
      </c>
      <c r="N596" s="1">
        <f>_xll.ciqfunctions.udf.CIQ($B596, "IQ_TOTAL_COMMON_EQUITY",$D596,,,,  "USD")</f>
        <v>3920.5917899999999</v>
      </c>
      <c r="O596" s="1">
        <f>_xll.ciqfunctions.udf.CIQ($B596, "IQ_APIC", $D596,,,,  "USD")</f>
        <v>1661.78045</v>
      </c>
      <c r="P596" s="1">
        <f>_xll.ciqfunctions.udf.CIQ($B596, "IQ_TOTAL_ASSETS", $D596,,,,  "USD")</f>
        <v>12501.147290000001</v>
      </c>
      <c r="Q596" s="1">
        <f>_xll.ciqfunctions.udf.CIQ($B596, "IQ_RE", $D596,,,,  "USD")</f>
        <v>1113.98911</v>
      </c>
      <c r="R596" s="1">
        <f>_xll.ciqfunctions.udf.CIQ($B596, "IQ_TOTAL_EQUITY", $D596,,,,  "USD")</f>
        <v>3928.0768600000001</v>
      </c>
      <c r="S596" s="1">
        <f>_xll.ciqfunctions.udf.CIQ($B596, "IQ_TOTAL_OUTSTANDING_FILING_DATE", $D596,,,,  "USD")</f>
        <v>779.17499999999995</v>
      </c>
      <c r="T596" s="1">
        <f>_xll.ciqfunctions.udf.CIQ($B596, "IQ_TOTAL_DEBT", $D596,,,,  "USD")</f>
        <v>4396.7298700000001</v>
      </c>
      <c r="U596" s="1">
        <f>_xll.ciqfunctions.udf.CIQ($B596, "IQ_PREF_DIV_OTHER",$D596,,,,  "USD")</f>
        <v>0</v>
      </c>
      <c r="V596" s="1">
        <f>_xll.ciqfunctions.udf.CIQ($B596, "IQ_COGS",$D596,,,,  "USD")</f>
        <v>2373.8385899999998</v>
      </c>
      <c r="W596" s="1">
        <f>_xll.ciqfunctions.udf.CIQ($B596, "IQ_AP",$D596,,,,  "USD")</f>
        <v>1522.28395</v>
      </c>
      <c r="X596" s="1">
        <f>_xll.ciqfunctions.udf.CIQ($B596, "IQ_AR", $D596,,,,  "USD")</f>
        <v>983.45186999999999</v>
      </c>
      <c r="Y596" s="1">
        <f>_xll.ciqfunctions.udf.CIQ($B596, "IQ_INVENTORY", $D596,,,,  "USD")</f>
        <v>2586.1199299999998</v>
      </c>
      <c r="Z596">
        <f>_xll.ciqfunctions.udf.CIQ($B596, "IQ_SGA", $D596,,,,  "USD")</f>
        <v>559.97924</v>
      </c>
      <c r="AA596">
        <f>_xll.ciqfunctions.udf.CIQ($B596, "IQ_TOTAL_REV_1YR_ANN_GROWTH", $D596,,,,  "USD")</f>
        <v>-20.4574</v>
      </c>
      <c r="AB596">
        <f>_xll.ciqfunctions.udf.CIQ($B596, "IQ_DA", $D596,,,,  "USD")</f>
        <v>0</v>
      </c>
      <c r="AC596">
        <f>_xll.ciqfunctions.udf.CIQ($B596, "IQ_NET_INTEREST_EXP",$D596,,,,  "USD")</f>
        <v>-6.8829500000000001</v>
      </c>
      <c r="AD596">
        <f>_xll.ciqfunctions.udf.CIQ($B596, "IQ_NET_WORKING_CAP",$D596,,,,  "USD")</f>
        <v>1636.0965699999999</v>
      </c>
      <c r="AE596">
        <f>_xll.ciqfunctions.udf.CIQ($B596, "IQ_CAPEX",$D596,,,,  "USD")</f>
        <v>-229.63925</v>
      </c>
      <c r="AF596" s="1" t="str">
        <f>_xll.ciqfunctions.udf.CIQ($B596, "IQ_CEO_NAME", $D596,,,,  "USD")</f>
        <v>Osaki, Atsushi</v>
      </c>
      <c r="AG596">
        <f>_xll.ciqfunctions.udf.CIQ($B596, "IQ_INC_TAX",$D596,,,,  "USD")</f>
        <v>-5.95899</v>
      </c>
      <c r="AH596" t="str">
        <f>_xll.ciqfunctions.udf.CIQ($B596, "IQ_EFFECT_TAX_RATE",$D596,,,,  "USD")</f>
        <v>NM</v>
      </c>
    </row>
    <row r="597" spans="1:34" x14ac:dyDescent="0.25">
      <c r="A597" t="str">
        <f>_xll.ciqfunctions.udf.CIQ(B597,"IQ_COMPANY_NAME",A$1)</f>
        <v>Subaru Corporation</v>
      </c>
      <c r="B597" s="3" t="s">
        <v>0</v>
      </c>
      <c r="C597" s="1" t="str">
        <f>_xll.ciqfunctions.udf.CIQ($B597, "IQ_INDUSTRY",$D597,,,, "USD")</f>
        <v>Automobiles</v>
      </c>
      <c r="D597" s="2" t="str">
        <f t="shared" si="8"/>
        <v>CQ12009</v>
      </c>
      <c r="E597" s="1">
        <f>_xll.ciqfunctions.udf.CIQ($B597, "IQ_TOTAL_REV", $D597,,,, "USD")</f>
        <v>3426.8937700000001</v>
      </c>
      <c r="F597" s="1">
        <f>_xll.ciqfunctions.udf.CIQ($B597, "IQ_NI",$D597,,,,  "USD")</f>
        <v>-557.15801999999996</v>
      </c>
      <c r="G597" s="1">
        <f>_xll.ciqfunctions.udf.CIQ($B597, "IQ_CASH_EQUIV", $D597,,,,  "USD")</f>
        <v>789.84285</v>
      </c>
      <c r="H597" s="1">
        <f>_xll.ciqfunctions.udf.CIQ($B597, "IQ_CASH_ST_INVEST", $D597,,,,  "USD")</f>
        <v>905.45253000000002</v>
      </c>
      <c r="I597" s="1">
        <f>_xll.ciqfunctions.udf.CIQ($B597, "IQ_TOTAL_CA", $D597,,,,  "USD")</f>
        <v>5922.7147000000004</v>
      </c>
      <c r="J597" s="1">
        <f>_xll.ciqfunctions.udf.CIQ($B597, "IQ_TOTAL_ASSETS",$D597,,,,  "USD")</f>
        <v>11778.57408</v>
      </c>
      <c r="K597" s="1">
        <f>_xll.ciqfunctions.udf.CIQ($B597, "IQ_TOTAL_CL", $D597,,,,  "USD")</f>
        <v>5672.3230700000004</v>
      </c>
      <c r="L597" s="1">
        <f>_xll.ciqfunctions.udf.CIQ($B597, "IQ_TOTAL_LIAB", $D597,,,,  "USD")</f>
        <v>7789.2971699999998</v>
      </c>
      <c r="M597" s="1">
        <f>_xll.ciqfunctions.udf.CIQ($B597, "IQ_PREF_EQUITY",$D597,,,,  "USD")</f>
        <v>0</v>
      </c>
      <c r="N597" s="1">
        <f>_xll.ciqfunctions.udf.CIQ($B597, "IQ_TOTAL_COMMON_EQUITY",$D597,,,,  "USD")</f>
        <v>3981.4644899999998</v>
      </c>
      <c r="O597" s="1">
        <f>_xll.ciqfunctions.udf.CIQ($B597, "IQ_APIC", $D597,,,,  "USD")</f>
        <v>1617.77757</v>
      </c>
      <c r="P597" s="1">
        <f>_xll.ciqfunctions.udf.CIQ($B597, "IQ_TOTAL_ASSETS", $D597,,,,  "USD")</f>
        <v>11778.57408</v>
      </c>
      <c r="Q597" s="1">
        <f>_xll.ciqfunctions.udf.CIQ($B597, "IQ_RE", $D597,,,,  "USD")</f>
        <v>1279.4279799999999</v>
      </c>
      <c r="R597" s="1">
        <f>_xll.ciqfunctions.udf.CIQ($B597, "IQ_TOTAL_EQUITY", $D597,,,,  "USD")</f>
        <v>3989.27691</v>
      </c>
      <c r="S597" s="1">
        <f>_xll.ciqfunctions.udf.CIQ($B597, "IQ_TOTAL_OUTSTANDING_FILING_DATE", $D597,,,,  "USD")</f>
        <v>779.18399999999997</v>
      </c>
      <c r="T597" s="1">
        <f>_xll.ciqfunctions.udf.CIQ($B597, "IQ_TOTAL_DEBT", $D597,,,,  "USD")</f>
        <v>3857.5774799999999</v>
      </c>
      <c r="U597" s="1">
        <f>_xll.ciqfunctions.udf.CIQ($B597, "IQ_PREF_DIV_OTHER",$D597,,,,  "USD")</f>
        <v>0</v>
      </c>
      <c r="V597" s="1">
        <f>_xll.ciqfunctions.udf.CIQ($B597, "IQ_COGS",$D597,,,,  "USD")</f>
        <v>2920.8651599999998</v>
      </c>
      <c r="W597" s="1">
        <f>_xll.ciqfunctions.udf.CIQ($B597, "IQ_AP",$D597,,,,  "USD")</f>
        <v>1495.9321</v>
      </c>
      <c r="X597" s="1">
        <f>_xll.ciqfunctions.udf.CIQ($B597, "IQ_AR", $D597,,,,  "USD")</f>
        <v>1090.6766500000001</v>
      </c>
      <c r="Y597" s="1">
        <f>_xll.ciqfunctions.udf.CIQ($B597, "IQ_INVENTORY", $D597,,,,  "USD")</f>
        <v>2620.8398900000002</v>
      </c>
      <c r="Z597">
        <f>_xll.ciqfunctions.udf.CIQ($B597, "IQ_SGA", $D597,,,,  "USD")</f>
        <v>577.49255000000005</v>
      </c>
      <c r="AA597">
        <f>_xll.ciqfunctions.udf.CIQ($B597, "IQ_TOTAL_REV_1YR_ANN_GROWTH", $D597,,,,  "USD")</f>
        <v>-27.398900000000001</v>
      </c>
      <c r="AB597">
        <f>_xll.ciqfunctions.udf.CIQ($B597, "IQ_DA", $D597,,,,  "USD")</f>
        <v>0</v>
      </c>
      <c r="AC597">
        <f>_xll.ciqfunctions.udf.CIQ($B597, "IQ_NET_INTEREST_EXP",$D597,,,,  "USD")</f>
        <v>-6.0639999999999999E-2</v>
      </c>
      <c r="AD597">
        <f>_xll.ciqfunctions.udf.CIQ($B597, "IQ_NET_WORKING_CAP",$D597,,,,  "USD")</f>
        <v>2084.8956699999999</v>
      </c>
      <c r="AE597">
        <f>_xll.ciqfunctions.udf.CIQ($B597, "IQ_CAPEX",$D597,,,,  "USD")</f>
        <v>-149.72964999999999</v>
      </c>
      <c r="AF597" s="1" t="str">
        <f>_xll.ciqfunctions.udf.CIQ($B597, "IQ_CEO_NAME", $D597,,,,  "USD")</f>
        <v>Osaki, Atsushi</v>
      </c>
      <c r="AG597">
        <f>_xll.ciqfunctions.udf.CIQ($B597, "IQ_INC_TAX",$D597,,,,  "USD")</f>
        <v>357.41068999999999</v>
      </c>
      <c r="AH597" t="str">
        <f>_xll.ciqfunctions.udf.CIQ($B597, "IQ_EFFECT_TAX_RATE",$D597,,,,  "USD")</f>
        <v>NM</v>
      </c>
    </row>
    <row r="598" spans="1:34" x14ac:dyDescent="0.25">
      <c r="A598" t="str">
        <f>_xll.ciqfunctions.udf.CIQ(B598,"IQ_COMPANY_NAME",A$1)</f>
        <v>Subaru Corporation</v>
      </c>
      <c r="B598" s="3" t="s">
        <v>0</v>
      </c>
      <c r="C598" s="1" t="str">
        <f>_xll.ciqfunctions.udf.CIQ($B598, "IQ_INDUSTRY",$D598,,,, "USD")</f>
        <v>Automobiles</v>
      </c>
      <c r="D598" s="2" t="str">
        <f t="shared" si="8"/>
        <v>CQ42008</v>
      </c>
      <c r="E598" s="1">
        <f>_xll.ciqfunctions.udf.CIQ($B598, "IQ_TOTAL_REV", $D598,,,, "USD")</f>
        <v>3998.4008800000001</v>
      </c>
      <c r="F598" s="1">
        <f>_xll.ciqfunctions.udf.CIQ($B598, "IQ_NI",$D598,,,,  "USD")</f>
        <v>-211.77964</v>
      </c>
      <c r="G598" s="1">
        <f>_xll.ciqfunctions.udf.CIQ($B598, "IQ_CASH_EQUIV", $D598,,,,  "USD")</f>
        <v>929.35536000000002</v>
      </c>
      <c r="H598" s="1">
        <f>_xll.ciqfunctions.udf.CIQ($B598, "IQ_CASH_ST_INVEST", $D598,,,,  "USD")</f>
        <v>1122.40671</v>
      </c>
      <c r="I598" s="1">
        <f>_xll.ciqfunctions.udf.CIQ($B598, "IQ_TOTAL_CA", $D598,,,,  "USD")</f>
        <v>7011.4049299999997</v>
      </c>
      <c r="J598" s="1">
        <f>_xll.ciqfunctions.udf.CIQ($B598, "IQ_TOTAL_ASSETS",$D598,,,,  "USD")</f>
        <v>13671.196760000001</v>
      </c>
      <c r="K598" s="1">
        <f>_xll.ciqfunctions.udf.CIQ($B598, "IQ_TOTAL_CL", $D598,,,,  "USD")</f>
        <v>6417.2726599999996</v>
      </c>
      <c r="L598" s="1">
        <f>_xll.ciqfunctions.udf.CIQ($B598, "IQ_TOTAL_LIAB", $D598,,,,  "USD")</f>
        <v>8536.7124500000009</v>
      </c>
      <c r="M598" s="1">
        <f>_xll.ciqfunctions.udf.CIQ($B598, "IQ_PREF_EQUITY",$D598,,,,  "USD")</f>
        <v>0</v>
      </c>
      <c r="N598" s="1">
        <f>_xll.ciqfunctions.udf.CIQ($B598, "IQ_TOTAL_COMMON_EQUITY",$D598,,,,  "USD")</f>
        <v>5123.9951499999997</v>
      </c>
      <c r="O598" s="1">
        <f>_xll.ciqfunctions.udf.CIQ($B598, "IQ_APIC", $D598,,,,  "USD")</f>
        <v>1765.5215000000001</v>
      </c>
      <c r="P598" s="1">
        <f>_xll.ciqfunctions.udf.CIQ($B598, "IQ_TOTAL_ASSETS", $D598,,,,  "USD")</f>
        <v>13671.196760000001</v>
      </c>
      <c r="Q598" s="1">
        <f>_xll.ciqfunctions.udf.CIQ($B598, "IQ_RE", $D598,,,,  "USD")</f>
        <v>2057.70703</v>
      </c>
      <c r="R598" s="1">
        <f>_xll.ciqfunctions.udf.CIQ($B598, "IQ_TOTAL_EQUITY", $D598,,,,  "USD")</f>
        <v>5134.4843199999996</v>
      </c>
      <c r="S598" s="1">
        <f>_xll.ciqfunctions.udf.CIQ($B598, "IQ_TOTAL_OUTSTANDING_FILING_DATE", $D598,,,,  "USD")</f>
        <v>779.19500000000005</v>
      </c>
      <c r="T598" s="1">
        <f>_xll.ciqfunctions.udf.CIQ($B598, "IQ_TOTAL_DEBT", $D598,,,,  "USD")</f>
        <v>3540.9476</v>
      </c>
      <c r="U598" s="1">
        <f>_xll.ciqfunctions.udf.CIQ($B598, "IQ_PREF_DIV_OTHER",$D598,,,,  "USD")</f>
        <v>0</v>
      </c>
      <c r="V598" s="1">
        <f>_xll.ciqfunctions.udf.CIQ($B598, "IQ_COGS",$D598,,,,  "USD")</f>
        <v>3292.7150799999999</v>
      </c>
      <c r="W598" s="1">
        <f>_xll.ciqfunctions.udf.CIQ($B598, "IQ_AP",$D598,,,,  "USD")</f>
        <v>2221.7946200000001</v>
      </c>
      <c r="X598" s="1">
        <f>_xll.ciqfunctions.udf.CIQ($B598, "IQ_AR", $D598,,,,  "USD")</f>
        <v>1037.68824</v>
      </c>
      <c r="Y598" s="1">
        <f>_xll.ciqfunctions.udf.CIQ($B598, "IQ_INVENTORY", $D598,,,,  "USD")</f>
        <v>3259.1409400000002</v>
      </c>
      <c r="Z598">
        <f>_xll.ciqfunctions.udf.CIQ($B598, "IQ_SGA", $D598,,,,  "USD")</f>
        <v>704.0865</v>
      </c>
      <c r="AA598">
        <f>_xll.ciqfunctions.udf.CIQ($B598, "IQ_TOTAL_REV_1YR_ANN_GROWTH", $D598,,,,  "USD")</f>
        <v>-8.5694999999999997</v>
      </c>
      <c r="AB598">
        <f>_xll.ciqfunctions.udf.CIQ($B598, "IQ_DA", $D598,,,,  "USD")</f>
        <v>0</v>
      </c>
      <c r="AC598">
        <f>_xll.ciqfunctions.udf.CIQ($B598, "IQ_NET_INTEREST_EXP",$D598,,,,  "USD")</f>
        <v>1.11399</v>
      </c>
      <c r="AD598">
        <f>_xll.ciqfunctions.udf.CIQ($B598, "IQ_NET_WORKING_CAP",$D598,,,,  "USD")</f>
        <v>1961.67218</v>
      </c>
      <c r="AE598">
        <f>_xll.ciqfunctions.udf.CIQ($B598, "IQ_CAPEX",$D598,,,,  "USD")</f>
        <v>-159.51029</v>
      </c>
      <c r="AF598" s="1" t="str">
        <f>_xll.ciqfunctions.udf.CIQ($B598, "IQ_CEO_NAME", $D598,,,,  "USD")</f>
        <v>Osaki, Atsushi</v>
      </c>
      <c r="AG598">
        <f>_xll.ciqfunctions.udf.CIQ($B598, "IQ_INC_TAX",$D598,,,,  "USD")</f>
        <v>36.585230000000003</v>
      </c>
      <c r="AH598" t="str">
        <f>_xll.ciqfunctions.udf.CIQ($B598, "IQ_EFFECT_TAX_RATE",$D598,,,,  "USD")</f>
        <v>NM</v>
      </c>
    </row>
    <row r="599" spans="1:34" x14ac:dyDescent="0.25">
      <c r="A599" t="str">
        <f>_xll.ciqfunctions.udf.CIQ(B599,"IQ_COMPANY_NAME",A$1)</f>
        <v>Subaru Corporation</v>
      </c>
      <c r="B599" s="3" t="s">
        <v>0</v>
      </c>
      <c r="C599" s="1" t="str">
        <f>_xll.ciqfunctions.udf.CIQ($B599, "IQ_INDUSTRY",$D599,,,, "USD")</f>
        <v>Automobiles</v>
      </c>
      <c r="D599" s="2" t="str">
        <f t="shared" si="8"/>
        <v>CQ32008</v>
      </c>
      <c r="E599" s="1">
        <f>_xll.ciqfunctions.udf.CIQ($B599, "IQ_TOTAL_REV", $D599,,,, "USD")</f>
        <v>3803.1605399999999</v>
      </c>
      <c r="F599" s="1">
        <f>_xll.ciqfunctions.udf.CIQ($B599, "IQ_NI",$D599,,,,  "USD")</f>
        <v>28.134730000000001</v>
      </c>
      <c r="G599" s="1">
        <f>_xll.ciqfunctions.udf.CIQ($B599, "IQ_CASH_EQUIV", $D599,,,,  "USD")</f>
        <v>582.67759000000001</v>
      </c>
      <c r="H599" s="1">
        <f>_xll.ciqfunctions.udf.CIQ($B599, "IQ_CASH_ST_INVEST", $D599,,,,  "USD")</f>
        <v>824.07771000000002</v>
      </c>
      <c r="I599" s="1">
        <f>_xll.ciqfunctions.udf.CIQ($B599, "IQ_TOTAL_CA", $D599,,,,  "USD")</f>
        <v>5910.0573400000003</v>
      </c>
      <c r="J599" s="1">
        <f>_xll.ciqfunctions.udf.CIQ($B599, "IQ_TOTAL_ASSETS",$D599,,,,  "USD")</f>
        <v>11811.80257</v>
      </c>
      <c r="K599" s="1">
        <f>_xll.ciqfunctions.udf.CIQ($B599, "IQ_TOTAL_CL", $D599,,,,  "USD")</f>
        <v>5276.3371999999999</v>
      </c>
      <c r="L599" s="1">
        <f>_xll.ciqfunctions.udf.CIQ($B599, "IQ_TOTAL_LIAB", $D599,,,,  "USD")</f>
        <v>7085.4983700000003</v>
      </c>
      <c r="M599" s="1">
        <f>_xll.ciqfunctions.udf.CIQ($B599, "IQ_PREF_EQUITY",$D599,,,,  "USD")</f>
        <v>0</v>
      </c>
      <c r="N599" s="1">
        <f>_xll.ciqfunctions.udf.CIQ($B599, "IQ_TOTAL_COMMON_EQUITY",$D599,,,,  "USD")</f>
        <v>4716.4542099999999</v>
      </c>
      <c r="O599" s="1">
        <f>_xll.ciqfunctions.udf.CIQ($B599, "IQ_APIC", $D599,,,,  "USD")</f>
        <v>1510.2461900000001</v>
      </c>
      <c r="P599" s="1">
        <f>_xll.ciqfunctions.udf.CIQ($B599, "IQ_TOTAL_ASSETS", $D599,,,,  "USD")</f>
        <v>11811.80257</v>
      </c>
      <c r="Q599" s="1">
        <f>_xll.ciqfunctions.udf.CIQ($B599, "IQ_RE", $D599,,,,  "USD")</f>
        <v>1975.47875</v>
      </c>
      <c r="R599" s="1">
        <f>_xll.ciqfunctions.udf.CIQ($B599, "IQ_TOTAL_EQUITY", $D599,,,,  "USD")</f>
        <v>4726.3041999999996</v>
      </c>
      <c r="S599" s="1">
        <f>_xll.ciqfunctions.udf.CIQ($B599, "IQ_TOTAL_OUTSTANDING_FILING_DATE", $D599,,,,  "USD")</f>
        <v>779.197</v>
      </c>
      <c r="T599" s="1">
        <f>_xll.ciqfunctions.udf.CIQ($B599, "IQ_TOTAL_DEBT", $D599,,,,  "USD")</f>
        <v>2612.50108</v>
      </c>
      <c r="U599" s="1">
        <f>_xll.ciqfunctions.udf.CIQ($B599, "IQ_PREF_DIV_OTHER",$D599,,,,  "USD")</f>
        <v>0</v>
      </c>
      <c r="V599" s="1">
        <f>_xll.ciqfunctions.udf.CIQ($B599, "IQ_COGS",$D599,,,,  "USD")</f>
        <v>2947.2402000000002</v>
      </c>
      <c r="W599" s="1">
        <f>_xll.ciqfunctions.udf.CIQ($B599, "IQ_AP",$D599,,,,  "USD")</f>
        <v>2010.0008700000001</v>
      </c>
      <c r="X599" s="1">
        <f>_xll.ciqfunctions.udf.CIQ($B599, "IQ_AR", $D599,,,,  "USD")</f>
        <v>1109.8688199999999</v>
      </c>
      <c r="Y599" s="1">
        <f>_xll.ciqfunctions.udf.CIQ($B599, "IQ_INVENTORY", $D599,,,,  "USD")</f>
        <v>2608.8026199999999</v>
      </c>
      <c r="Z599">
        <f>_xll.ciqfunctions.udf.CIQ($B599, "IQ_SGA", $D599,,,,  "USD")</f>
        <v>622.45492999999999</v>
      </c>
      <c r="AA599">
        <f>_xll.ciqfunctions.udf.CIQ($B599, "IQ_TOTAL_REV_1YR_ANN_GROWTH", $D599,,,,  "USD")</f>
        <v>3.2033999999999998</v>
      </c>
      <c r="AB599">
        <f>_xll.ciqfunctions.udf.CIQ($B599, "IQ_DA", $D599,,,,  "USD")</f>
        <v>0</v>
      </c>
      <c r="AC599">
        <f>_xll.ciqfunctions.udf.CIQ($B599, "IQ_NET_INTEREST_EXP",$D599,,,,  "USD")</f>
        <v>-0.24531</v>
      </c>
      <c r="AD599">
        <f>_xll.ciqfunctions.udf.CIQ($B599, "IQ_NET_WORKING_CAP",$D599,,,,  "USD")</f>
        <v>1555.5334800000001</v>
      </c>
      <c r="AE599">
        <f>_xll.ciqfunctions.udf.CIQ($B599, "IQ_CAPEX",$D599,,,,  "USD")</f>
        <v>-183.09273999999999</v>
      </c>
      <c r="AF599" s="1" t="str">
        <f>_xll.ciqfunctions.udf.CIQ($B599, "IQ_CEO_NAME", $D599,,,,  "USD")</f>
        <v>Osaki, Atsushi</v>
      </c>
      <c r="AG599">
        <f>_xll.ciqfunctions.udf.CIQ($B599, "IQ_INC_TAX",$D599,,,,  "USD")</f>
        <v>61.741669999999999</v>
      </c>
      <c r="AH599">
        <f>_xll.ciqfunctions.udf.CIQ($B599, "IQ_EFFECT_TAX_RATE",$D599,,,,  "USD")</f>
        <v>68.523499999999999</v>
      </c>
    </row>
    <row r="600" spans="1:34" x14ac:dyDescent="0.25">
      <c r="A600" t="str">
        <f>_xll.ciqfunctions.udf.CIQ(B600,"IQ_COMPANY_NAME",A$1)</f>
        <v>Subaru Corporation</v>
      </c>
      <c r="B600" s="3" t="s">
        <v>0</v>
      </c>
      <c r="C600" s="1" t="str">
        <f>_xll.ciqfunctions.udf.CIQ($B600, "IQ_INDUSTRY",$D600,,,, "USD")</f>
        <v>Automobiles</v>
      </c>
      <c r="D600" s="2" t="str">
        <f t="shared" si="8"/>
        <v>CQ22008</v>
      </c>
      <c r="E600" s="1">
        <f>_xll.ciqfunctions.udf.CIQ($B600, "IQ_TOTAL_REV", $D600,,,, "USD")</f>
        <v>3213.2634699999999</v>
      </c>
      <c r="F600" s="1">
        <f>_xll.ciqfunctions.udf.CIQ($B600, "IQ_NI",$D600,,,,  "USD")</f>
        <v>13.32014</v>
      </c>
      <c r="G600" s="1">
        <f>_xll.ciqfunctions.udf.CIQ($B600, "IQ_CASH_EQUIV", $D600,,,,  "USD")</f>
        <v>545.23099999999999</v>
      </c>
      <c r="H600" s="1">
        <f>_xll.ciqfunctions.udf.CIQ($B600, "IQ_CASH_ST_INVEST", $D600,,,,  "USD")</f>
        <v>727.56813999999997</v>
      </c>
      <c r="I600" s="1">
        <f>_xll.ciqfunctions.udf.CIQ($B600, "IQ_TOTAL_CA", $D600,,,,  "USD")</f>
        <v>5754.1516700000002</v>
      </c>
      <c r="J600" s="1">
        <f>_xll.ciqfunctions.udf.CIQ($B600, "IQ_TOTAL_ASSETS",$D600,,,,  "USD")</f>
        <v>11543.770339999999</v>
      </c>
      <c r="K600" s="1">
        <f>_xll.ciqfunctions.udf.CIQ($B600, "IQ_TOTAL_CL", $D600,,,,  "USD")</f>
        <v>5392.7273500000001</v>
      </c>
      <c r="L600" s="1">
        <f>_xll.ciqfunctions.udf.CIQ($B600, "IQ_TOTAL_LIAB", $D600,,,,  "USD")</f>
        <v>7183.0527300000003</v>
      </c>
      <c r="M600" s="1">
        <f>_xll.ciqfunctions.udf.CIQ($B600, "IQ_PREF_EQUITY",$D600,,,,  "USD")</f>
        <v>0</v>
      </c>
      <c r="N600" s="1">
        <f>_xll.ciqfunctions.udf.CIQ($B600, "IQ_TOTAL_COMMON_EQUITY",$D600,,,,  "USD")</f>
        <v>4351.2314800000004</v>
      </c>
      <c r="O600" s="1">
        <f>_xll.ciqfunctions.udf.CIQ($B600, "IQ_APIC", $D600,,,,  "USD")</f>
        <v>1508.13426</v>
      </c>
      <c r="P600" s="1">
        <f>_xll.ciqfunctions.udf.CIQ($B600, "IQ_TOTAL_ASSETS", $D600,,,,  "USD")</f>
        <v>11543.770339999999</v>
      </c>
      <c r="Q600" s="1">
        <f>_xll.ciqfunctions.udf.CIQ($B600, "IQ_RE", $D600,,,,  "USD")</f>
        <v>2012.63237</v>
      </c>
      <c r="R600" s="1">
        <f>_xll.ciqfunctions.udf.CIQ($B600, "IQ_TOTAL_EQUITY", $D600,,,,  "USD")</f>
        <v>4360.7176099999997</v>
      </c>
      <c r="S600" s="1">
        <f>_xll.ciqfunctions.udf.CIQ($B600, "IQ_TOTAL_OUTSTANDING_FILING_DATE", $D600,,,,  "USD")</f>
        <v>718.16300000000001</v>
      </c>
      <c r="T600" s="1">
        <f>_xll.ciqfunctions.udf.CIQ($B600, "IQ_TOTAL_DEBT", $D600,,,,  "USD")</f>
        <v>2894.9741899999999</v>
      </c>
      <c r="U600" s="1">
        <f>_xll.ciqfunctions.udf.CIQ($B600, "IQ_PREF_DIV_OTHER",$D600,,,,  "USD")</f>
        <v>0</v>
      </c>
      <c r="V600" s="1">
        <f>_xll.ciqfunctions.udf.CIQ($B600, "IQ_COGS",$D600,,,,  "USD")</f>
        <v>2493.02423</v>
      </c>
      <c r="W600" s="1">
        <f>_xll.ciqfunctions.udf.CIQ($B600, "IQ_AP",$D600,,,,  "USD")</f>
        <v>1895.77495</v>
      </c>
      <c r="X600" s="1">
        <f>_xll.ciqfunctions.udf.CIQ($B600, "IQ_AR", $D600,,,,  "USD")</f>
        <v>996.96664999999996</v>
      </c>
      <c r="Y600" s="1">
        <f>_xll.ciqfunctions.udf.CIQ($B600, "IQ_INVENTORY", $D600,,,,  "USD")</f>
        <v>2680.7497199999998</v>
      </c>
      <c r="Z600">
        <f>_xll.ciqfunctions.udf.CIQ($B600, "IQ_SGA", $D600,,,,  "USD")</f>
        <v>568.24451999999997</v>
      </c>
      <c r="AA600">
        <f>_xll.ciqfunctions.udf.CIQ($B600, "IQ_TOTAL_REV_1YR_ANN_GROWTH", $D600,,,,  "USD")</f>
        <v>7.1871999999999998</v>
      </c>
      <c r="AB600">
        <f>_xll.ciqfunctions.udf.CIQ($B600, "IQ_DA", $D600,,,,  "USD")</f>
        <v>0</v>
      </c>
      <c r="AC600">
        <f>_xll.ciqfunctions.udf.CIQ($B600, "IQ_NET_INTEREST_EXP",$D600,,,,  "USD")</f>
        <v>3.38185</v>
      </c>
      <c r="AD600">
        <f>_xll.ciqfunctions.udf.CIQ($B600, "IQ_NET_WORKING_CAP",$D600,,,,  "USD")</f>
        <v>1656.5964100000001</v>
      </c>
      <c r="AE600">
        <f>_xll.ciqfunctions.udf.CIQ($B600, "IQ_CAPEX",$D600,,,,  "USD")</f>
        <v>-91.677260000000004</v>
      </c>
      <c r="AF600" s="1" t="str">
        <f>_xll.ciqfunctions.udf.CIQ($B600, "IQ_CEO_NAME", $D600,,,,  "USD")</f>
        <v>Osaki, Atsushi</v>
      </c>
      <c r="AG600">
        <f>_xll.ciqfunctions.udf.CIQ($B600, "IQ_INC_TAX",$D600,,,,  "USD")</f>
        <v>31.774290000000001</v>
      </c>
      <c r="AH600">
        <f>_xll.ciqfunctions.udf.CIQ($B600, "IQ_EFFECT_TAX_RATE",$D600,,,,  "USD")</f>
        <v>70.212299999999999</v>
      </c>
    </row>
    <row r="601" spans="1:34" x14ac:dyDescent="0.25">
      <c r="A601" t="str">
        <f>_xll.ciqfunctions.udf.CIQ(B601,"IQ_COMPANY_NAME",A$1)</f>
        <v>Subaru Corporation</v>
      </c>
      <c r="B601" s="3" t="s">
        <v>0</v>
      </c>
      <c r="C601" s="1" t="str">
        <f>_xll.ciqfunctions.udf.CIQ($B601, "IQ_INDUSTRY",$D601,,,, "USD")</f>
        <v>Automobiles</v>
      </c>
      <c r="D601" s="2" t="str">
        <f t="shared" si="8"/>
        <v>CQ12008</v>
      </c>
      <c r="E601" s="1">
        <f>_xll.ciqfunctions.udf.CIQ($B601, "IQ_TOTAL_REV", $D601,,,, "USD")</f>
        <v>4683.7183800000003</v>
      </c>
      <c r="F601" s="1">
        <f>_xll.ciqfunctions.udf.CIQ($B601, "IQ_NI",$D601,,,,  "USD")</f>
        <v>6.0572600000000003</v>
      </c>
      <c r="G601" s="1">
        <f>_xll.ciqfunctions.udf.CIQ($B601, "IQ_CASH_EQUIV", $D601,,,,  "USD")</f>
        <v>672.44644000000005</v>
      </c>
      <c r="H601" s="1">
        <f>_xll.ciqfunctions.udf.CIQ($B601, "IQ_CASH_ST_INVEST", $D601,,,,  "USD")</f>
        <v>1001.13318</v>
      </c>
      <c r="I601" s="1">
        <f>_xll.ciqfunctions.udf.CIQ($B601, "IQ_TOTAL_CA", $D601,,,,  "USD")</f>
        <v>6246.0710200000003</v>
      </c>
      <c r="J601" s="1">
        <f>_xll.ciqfunctions.udf.CIQ($B601, "IQ_TOTAL_ASSETS",$D601,,,,  "USD")</f>
        <v>13000.932070000001</v>
      </c>
      <c r="K601" s="1">
        <f>_xll.ciqfunctions.udf.CIQ($B601, "IQ_TOTAL_CL", $D601,,,,  "USD")</f>
        <v>5997.5126399999999</v>
      </c>
      <c r="L601" s="1">
        <f>_xll.ciqfunctions.udf.CIQ($B601, "IQ_TOTAL_LIAB", $D601,,,,  "USD")</f>
        <v>8042.57096</v>
      </c>
      <c r="M601" s="1">
        <f>_xll.ciqfunctions.udf.CIQ($B601, "IQ_PREF_EQUITY",$D601,,,,  "USD")</f>
        <v>0</v>
      </c>
      <c r="N601" s="1">
        <f>_xll.ciqfunctions.udf.CIQ($B601, "IQ_TOTAL_COMMON_EQUITY",$D601,,,,  "USD")</f>
        <v>4948.0717800000002</v>
      </c>
      <c r="O601" s="1">
        <f>_xll.ciqfunctions.udf.CIQ($B601, "IQ_APIC", $D601,,,,  "USD")</f>
        <v>1605.55576</v>
      </c>
      <c r="P601" s="1">
        <f>_xll.ciqfunctions.udf.CIQ($B601, "IQ_TOTAL_ASSETS", $D601,,,,  "USD")</f>
        <v>13000.932070000001</v>
      </c>
      <c r="Q601" s="1">
        <f>_xll.ciqfunctions.udf.CIQ($B601, "IQ_RE", $D601,,,,  "USD")</f>
        <v>2284.4004399999999</v>
      </c>
      <c r="R601" s="1">
        <f>_xll.ciqfunctions.udf.CIQ($B601, "IQ_TOTAL_EQUITY", $D601,,,,  "USD")</f>
        <v>4958.3611000000001</v>
      </c>
      <c r="S601" s="1">
        <f>_xll.ciqfunctions.udf.CIQ($B601, "IQ_TOTAL_OUTSTANDING_FILING_DATE", $D601,,,,  "USD")</f>
        <v>718.16700000000003</v>
      </c>
      <c r="T601" s="1">
        <f>_xll.ciqfunctions.udf.CIQ($B601, "IQ_TOTAL_DEBT", $D601,,,,  "USD")</f>
        <v>3054.1742599999998</v>
      </c>
      <c r="U601" s="1">
        <f>_xll.ciqfunctions.udf.CIQ($B601, "IQ_PREF_DIV_OTHER",$D601,,,,  "USD")</f>
        <v>0</v>
      </c>
      <c r="V601" s="1">
        <f>_xll.ciqfunctions.udf.CIQ($B601, "IQ_COGS",$D601,,,,  "USD")</f>
        <v>3741.4228899999998</v>
      </c>
      <c r="W601" s="1">
        <f>_xll.ciqfunctions.udf.CIQ($B601, "IQ_AP",$D601,,,,  "USD")</f>
        <v>2304.3673399999998</v>
      </c>
      <c r="X601" s="1">
        <f>_xll.ciqfunctions.udf.CIQ($B601, "IQ_AR", $D601,,,,  "USD")</f>
        <v>949.41579000000002</v>
      </c>
      <c r="Y601" s="1">
        <f>_xll.ciqfunctions.udf.CIQ($B601, "IQ_INVENTORY", $D601,,,,  "USD")</f>
        <v>2617.5499</v>
      </c>
      <c r="Z601">
        <f>_xll.ciqfunctions.udf.CIQ($B601, "IQ_SGA", $D601,,,,  "USD")</f>
        <v>339.35714999999999</v>
      </c>
      <c r="AA601">
        <f>_xll.ciqfunctions.udf.CIQ($B601, "IQ_TOTAL_REV_1YR_ANN_GROWTH", $D601,,,,  "USD")</f>
        <v>0</v>
      </c>
      <c r="AB601">
        <f>_xll.ciqfunctions.udf.CIQ($B601, "IQ_DA", $D601,,,,  "USD")</f>
        <v>0</v>
      </c>
      <c r="AC601">
        <f>_xll.ciqfunctions.udf.CIQ($B601, "IQ_NET_INTEREST_EXP",$D601,,,,  "USD")</f>
        <v>4.7435200000000002</v>
      </c>
      <c r="AD601">
        <f>_xll.ciqfunctions.udf.CIQ($B601, "IQ_NET_WORKING_CAP",$D601,,,,  "USD")</f>
        <v>1272.0553</v>
      </c>
      <c r="AE601">
        <f>_xll.ciqfunctions.udf.CIQ($B601, "IQ_CAPEX",$D601,,,,  "USD")</f>
        <v>0</v>
      </c>
      <c r="AF601" s="1" t="str">
        <f>_xll.ciqfunctions.udf.CIQ($B601, "IQ_CEO_NAME", $D601,,,,  "USD")</f>
        <v>Osaki, Atsushi</v>
      </c>
      <c r="AG601">
        <f>_xll.ciqfunctions.udf.CIQ($B601, "IQ_INC_TAX",$D601,,,,  "USD")</f>
        <v>-13.117380000000001</v>
      </c>
      <c r="AH601" t="str">
        <f>_xll.ciqfunctions.udf.CIQ($B601, "IQ_EFFECT_TAX_RATE",$D601,,,,  "USD")</f>
        <v>NM</v>
      </c>
    </row>
    <row r="602" spans="1:34" x14ac:dyDescent="0.25">
      <c r="D602" s="2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spans="1:34" x14ac:dyDescent="0.25">
      <c r="D603" s="2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spans="1:34" x14ac:dyDescent="0.25">
      <c r="D604" s="2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spans="1:34" x14ac:dyDescent="0.25">
      <c r="D605" s="2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spans="1:34" x14ac:dyDescent="0.25">
      <c r="D606" s="2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spans="1:34" x14ac:dyDescent="0.25">
      <c r="D607" s="2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spans="1:34" x14ac:dyDescent="0.25">
      <c r="D608" s="2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spans="4:25" x14ac:dyDescent="0.25">
      <c r="D609" s="2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spans="4:25" x14ac:dyDescent="0.25">
      <c r="D610" s="2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spans="4:25" x14ac:dyDescent="0.25">
      <c r="D611" s="2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spans="4:25" x14ac:dyDescent="0.25">
      <c r="D612" s="2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spans="4:25" x14ac:dyDescent="0.25">
      <c r="D613" s="2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spans="4:25" x14ac:dyDescent="0.25">
      <c r="D614" s="2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spans="4:25" x14ac:dyDescent="0.25">
      <c r="D615" s="2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spans="4:25" x14ac:dyDescent="0.25">
      <c r="D616" s="2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spans="4:25" x14ac:dyDescent="0.25">
      <c r="D617" s="2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spans="4:25" x14ac:dyDescent="0.25">
      <c r="D618" s="2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spans="4:25" x14ac:dyDescent="0.25">
      <c r="D619" s="2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spans="4:25" x14ac:dyDescent="0.25">
      <c r="D620" s="2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spans="4:25" x14ac:dyDescent="0.25">
      <c r="D621" s="2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spans="4:25" x14ac:dyDescent="0.25">
      <c r="D622" s="2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spans="4:25" x14ac:dyDescent="0.25">
      <c r="D623" s="2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spans="4:25" x14ac:dyDescent="0.25">
      <c r="D624" s="2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spans="4:25" x14ac:dyDescent="0.25">
      <c r="D625" s="2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spans="4:25" x14ac:dyDescent="0.25">
      <c r="D626" s="2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spans="4:25" x14ac:dyDescent="0.25">
      <c r="D627" s="2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spans="4:25" x14ac:dyDescent="0.25">
      <c r="D628" s="2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spans="4:25" x14ac:dyDescent="0.25">
      <c r="D629" s="2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spans="4:25" x14ac:dyDescent="0.25">
      <c r="D630" s="2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spans="4:25" x14ac:dyDescent="0.25">
      <c r="D631" s="2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spans="4:25" x14ac:dyDescent="0.25">
      <c r="D632" s="2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spans="4:25" x14ac:dyDescent="0.25">
      <c r="D633" s="2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spans="4:25" x14ac:dyDescent="0.25">
      <c r="D634" s="2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spans="4:25" x14ac:dyDescent="0.25">
      <c r="D635" s="2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spans="4:25" x14ac:dyDescent="0.25">
      <c r="D636" s="2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spans="4:25" x14ac:dyDescent="0.25">
      <c r="D637" s="2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spans="4:25" x14ac:dyDescent="0.25">
      <c r="D638" s="2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spans="4:25" x14ac:dyDescent="0.25">
      <c r="D639" s="2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spans="4:25" x14ac:dyDescent="0.25">
      <c r="D640" s="2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spans="4:25" x14ac:dyDescent="0.25">
      <c r="D641" s="2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spans="4:25" x14ac:dyDescent="0.25">
      <c r="D642" s="2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spans="4:25" x14ac:dyDescent="0.25">
      <c r="D643" s="2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spans="4:25" x14ac:dyDescent="0.25">
      <c r="D644" s="2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spans="4:25" x14ac:dyDescent="0.25">
      <c r="D645" s="2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spans="4:25" x14ac:dyDescent="0.25">
      <c r="D646" s="2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spans="4:25" x14ac:dyDescent="0.25">
      <c r="D647" s="2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spans="4:25" x14ac:dyDescent="0.25">
      <c r="D648" s="2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spans="4:25" x14ac:dyDescent="0.25">
      <c r="D649" s="2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spans="4:25" x14ac:dyDescent="0.25">
      <c r="D650" s="2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spans="4:25" x14ac:dyDescent="0.25">
      <c r="D651" s="2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spans="4:25" x14ac:dyDescent="0.25">
      <c r="D652" s="2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spans="4:25" x14ac:dyDescent="0.25">
      <c r="D653" s="2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spans="4:25" x14ac:dyDescent="0.25">
      <c r="D654" s="2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spans="4:25" x14ac:dyDescent="0.25">
      <c r="D655" s="2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spans="4:25" x14ac:dyDescent="0.25">
      <c r="D656" s="2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spans="4:25" x14ac:dyDescent="0.25">
      <c r="D657" s="2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spans="4:25" x14ac:dyDescent="0.25">
      <c r="D658" s="2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spans="4:25" x14ac:dyDescent="0.25">
      <c r="D659" s="2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spans="4:25" x14ac:dyDescent="0.25">
      <c r="D660" s="2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spans="4:25" x14ac:dyDescent="0.25">
      <c r="D661" s="2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spans="4:25" x14ac:dyDescent="0.25">
      <c r="D662" s="2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spans="4:25" x14ac:dyDescent="0.25">
      <c r="D663" s="2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spans="4:25" x14ac:dyDescent="0.25">
      <c r="D664" s="2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spans="4:25" x14ac:dyDescent="0.25">
      <c r="D665" s="2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spans="4:25" x14ac:dyDescent="0.25">
      <c r="D666" s="2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spans="4:25" x14ac:dyDescent="0.25">
      <c r="D667" s="2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spans="4:25" x14ac:dyDescent="0.25">
      <c r="D668" s="2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spans="4:25" x14ac:dyDescent="0.25">
      <c r="D669" s="2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spans="4:25" x14ac:dyDescent="0.25">
      <c r="D670" s="2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spans="4:25" x14ac:dyDescent="0.25">
      <c r="D671" s="2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spans="4:25" x14ac:dyDescent="0.25">
      <c r="D672" s="2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spans="4:25" x14ac:dyDescent="0.25">
      <c r="D673" s="2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spans="4:25" x14ac:dyDescent="0.25">
      <c r="D674" s="2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spans="4:25" x14ac:dyDescent="0.25">
      <c r="D675" s="2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spans="4:25" x14ac:dyDescent="0.25">
      <c r="D676" s="2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spans="4:25" x14ac:dyDescent="0.25">
      <c r="D677" s="2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spans="4:25" x14ac:dyDescent="0.25">
      <c r="D678" s="2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spans="4:25" x14ac:dyDescent="0.25">
      <c r="D679" s="2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spans="4:25" x14ac:dyDescent="0.25">
      <c r="D680" s="2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spans="4:25" x14ac:dyDescent="0.25">
      <c r="D681" s="2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spans="4:25" x14ac:dyDescent="0.25">
      <c r="D682" s="2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spans="4:25" x14ac:dyDescent="0.25">
      <c r="D683" s="2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spans="4:25" x14ac:dyDescent="0.25">
      <c r="D684" s="2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spans="4:25" x14ac:dyDescent="0.25">
      <c r="D685" s="2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spans="4:25" x14ac:dyDescent="0.25">
      <c r="D686" s="2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spans="4:25" x14ac:dyDescent="0.25">
      <c r="D687" s="2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spans="4:25" x14ac:dyDescent="0.25">
      <c r="D688" s="2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spans="4:25" x14ac:dyDescent="0.25">
      <c r="D689" s="2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spans="4:25" x14ac:dyDescent="0.25">
      <c r="D690" s="2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spans="4:25" x14ac:dyDescent="0.25">
      <c r="D691" s="2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spans="4:25" x14ac:dyDescent="0.25">
      <c r="D692" s="2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spans="4:25" x14ac:dyDescent="0.25">
      <c r="D693" s="2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spans="4:25" x14ac:dyDescent="0.25">
      <c r="D694" s="2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spans="4:25" x14ac:dyDescent="0.25">
      <c r="D695" s="2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spans="4:25" x14ac:dyDescent="0.25">
      <c r="D696" s="2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spans="4:25" x14ac:dyDescent="0.25">
      <c r="D697" s="2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spans="4:25" x14ac:dyDescent="0.25">
      <c r="D698" s="2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spans="4:25" x14ac:dyDescent="0.25">
      <c r="D699" s="2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spans="4:25" x14ac:dyDescent="0.25">
      <c r="D700" s="2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spans="4:25" x14ac:dyDescent="0.25">
      <c r="D701" s="2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spans="4:25" x14ac:dyDescent="0.25">
      <c r="D702" s="2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spans="4:25" x14ac:dyDescent="0.25">
      <c r="D703" s="2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spans="4:25" x14ac:dyDescent="0.25">
      <c r="D704" s="2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spans="4:25" x14ac:dyDescent="0.25">
      <c r="D705" s="2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spans="4:25" x14ac:dyDescent="0.25">
      <c r="D706" s="2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spans="4:25" x14ac:dyDescent="0.25">
      <c r="D707" s="2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spans="4:25" x14ac:dyDescent="0.25">
      <c r="D708" s="2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spans="4:25" x14ac:dyDescent="0.25">
      <c r="D709" s="2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spans="4:25" x14ac:dyDescent="0.25">
      <c r="D710" s="2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spans="4:25" x14ac:dyDescent="0.25">
      <c r="D711" s="2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spans="4:25" x14ac:dyDescent="0.25">
      <c r="D712" s="2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spans="4:25" x14ac:dyDescent="0.25">
      <c r="D713" s="2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spans="4:25" x14ac:dyDescent="0.25">
      <c r="D714" s="2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spans="4:25" x14ac:dyDescent="0.25">
      <c r="D715" s="2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spans="4:25" x14ac:dyDescent="0.25">
      <c r="D716" s="2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spans="4:25" x14ac:dyDescent="0.25">
      <c r="D717" s="2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spans="4:25" x14ac:dyDescent="0.25">
      <c r="D718" s="2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spans="4:25" x14ac:dyDescent="0.25">
      <c r="D719" s="2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spans="4:25" x14ac:dyDescent="0.25">
      <c r="D720" s="2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spans="4:25" x14ac:dyDescent="0.25">
      <c r="D721" s="2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spans="4:25" x14ac:dyDescent="0.25">
      <c r="D722" s="2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spans="4:25" x14ac:dyDescent="0.25">
      <c r="D723" s="2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spans="4:25" x14ac:dyDescent="0.25">
      <c r="D724" s="2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spans="4:25" x14ac:dyDescent="0.25">
      <c r="D725" s="2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spans="4:25" x14ac:dyDescent="0.25">
      <c r="D726" s="2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spans="4:25" x14ac:dyDescent="0.25">
      <c r="D727" s="2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spans="4:25" x14ac:dyDescent="0.25">
      <c r="D728" s="2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spans="4:25" x14ac:dyDescent="0.25">
      <c r="D729" s="2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spans="4:25" x14ac:dyDescent="0.25">
      <c r="D730" s="2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spans="4:25" x14ac:dyDescent="0.25">
      <c r="D731" s="2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spans="4:25" x14ac:dyDescent="0.25">
      <c r="D732" s="2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spans="4:25" x14ac:dyDescent="0.25">
      <c r="D733" s="2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spans="4:25" x14ac:dyDescent="0.25">
      <c r="D734" s="2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spans="4:25" x14ac:dyDescent="0.25">
      <c r="D735" s="2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spans="4:25" x14ac:dyDescent="0.25">
      <c r="D736" s="2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spans="4:25" x14ac:dyDescent="0.25">
      <c r="D737" s="2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spans="4:25" x14ac:dyDescent="0.25">
      <c r="D738" s="2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spans="4:25" x14ac:dyDescent="0.25">
      <c r="D739" s="2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spans="4:25" x14ac:dyDescent="0.25">
      <c r="D740" s="2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spans="4:25" x14ac:dyDescent="0.25">
      <c r="D741" s="2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spans="4:25" x14ac:dyDescent="0.25">
      <c r="D742" s="2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spans="4:25" x14ac:dyDescent="0.25">
      <c r="D743" s="2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spans="4:25" x14ac:dyDescent="0.25">
      <c r="D744" s="2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spans="4:25" x14ac:dyDescent="0.25">
      <c r="D745" s="2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spans="4:25" x14ac:dyDescent="0.25">
      <c r="D746" s="2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spans="4:25" x14ac:dyDescent="0.25">
      <c r="D747" s="2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spans="4:25" x14ac:dyDescent="0.25">
      <c r="D748" s="2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spans="4:25" x14ac:dyDescent="0.25">
      <c r="D749" s="2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spans="4:25" x14ac:dyDescent="0.25">
      <c r="D750" s="2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spans="4:25" x14ac:dyDescent="0.25">
      <c r="D751" s="2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spans="4:25" x14ac:dyDescent="0.25">
      <c r="D752" s="2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spans="4:25" x14ac:dyDescent="0.25">
      <c r="D753" s="2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spans="4:25" x14ac:dyDescent="0.25">
      <c r="D754" s="2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spans="4:25" x14ac:dyDescent="0.25">
      <c r="D755" s="2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spans="4:25" x14ac:dyDescent="0.25">
      <c r="D756" s="2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spans="4:25" x14ac:dyDescent="0.25">
      <c r="D757" s="2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spans="4:25" x14ac:dyDescent="0.25">
      <c r="D758" s="2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spans="4:25" x14ac:dyDescent="0.25">
      <c r="D759" s="2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spans="4:25" x14ac:dyDescent="0.25">
      <c r="D760" s="2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spans="4:25" x14ac:dyDescent="0.25">
      <c r="D761" s="2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spans="4:25" x14ac:dyDescent="0.25">
      <c r="D762" s="2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spans="4:25" x14ac:dyDescent="0.25">
      <c r="D763" s="2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spans="4:25" x14ac:dyDescent="0.25">
      <c r="D764" s="2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spans="4:25" x14ac:dyDescent="0.25">
      <c r="D765" s="2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spans="4:25" x14ac:dyDescent="0.25">
      <c r="D766" s="2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spans="4:25" x14ac:dyDescent="0.25">
      <c r="D767" s="2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spans="4:25" x14ac:dyDescent="0.25">
      <c r="D768" s="2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spans="4:25" x14ac:dyDescent="0.25">
      <c r="D769" s="2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spans="4:25" x14ac:dyDescent="0.25">
      <c r="D770" s="2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spans="4:25" x14ac:dyDescent="0.25">
      <c r="D771" s="2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spans="4:25" x14ac:dyDescent="0.25">
      <c r="D772" s="2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spans="4:25" x14ac:dyDescent="0.25">
      <c r="D773" s="2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spans="4:25" x14ac:dyDescent="0.25">
      <c r="D774" s="2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spans="4:25" x14ac:dyDescent="0.25">
      <c r="D775" s="2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spans="4:25" x14ac:dyDescent="0.25">
      <c r="D776" s="2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spans="4:25" x14ac:dyDescent="0.25">
      <c r="D777" s="2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spans="4:25" x14ac:dyDescent="0.25">
      <c r="D778" s="2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spans="4:25" x14ac:dyDescent="0.25">
      <c r="D779" s="2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spans="4:25" x14ac:dyDescent="0.25">
      <c r="D780" s="2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spans="4:25" x14ac:dyDescent="0.25">
      <c r="D781" s="2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spans="4:25" x14ac:dyDescent="0.25">
      <c r="D782" s="2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spans="4:25" x14ac:dyDescent="0.25">
      <c r="D783" s="2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spans="4:25" x14ac:dyDescent="0.25">
      <c r="D784" s="2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spans="4:25" x14ac:dyDescent="0.25">
      <c r="D785" s="2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spans="4:25" x14ac:dyDescent="0.25">
      <c r="D786" s="2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spans="4:25" x14ac:dyDescent="0.25">
      <c r="D787" s="2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spans="4:25" x14ac:dyDescent="0.25">
      <c r="D788" s="2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spans="4:25" x14ac:dyDescent="0.25">
      <c r="D789" s="2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spans="4:25" x14ac:dyDescent="0.25">
      <c r="D790" s="2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spans="4:25" x14ac:dyDescent="0.25">
      <c r="D791" s="2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spans="4:25" x14ac:dyDescent="0.25">
      <c r="D792" s="2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ED1DC-BB93-4370-BC30-D82B0D0D2368}">
  <dimension ref="A1:AF792"/>
  <sheetViews>
    <sheetView topLeftCell="R1" workbookViewId="0">
      <selection activeCell="R1" sqref="A1:XFD1048576"/>
    </sheetView>
  </sheetViews>
  <sheetFormatPr defaultRowHeight="12.5" x14ac:dyDescent="0.25"/>
  <cols>
    <col min="1" max="1" width="17.453125" customWidth="1"/>
    <col min="3" max="3" width="30.81640625" customWidth="1"/>
    <col min="4" max="4" width="8.90625" bestFit="1" customWidth="1"/>
    <col min="5" max="5" width="21.36328125" customWidth="1"/>
    <col min="6" max="8" width="9.36328125" bestFit="1" customWidth="1"/>
    <col min="9" max="12" width="10.36328125" bestFit="1" customWidth="1"/>
    <col min="13" max="15" width="8.81640625" bestFit="1" customWidth="1"/>
    <col min="16" max="18" width="10.36328125" bestFit="1" customWidth="1"/>
    <col min="19" max="19" width="8.81640625" bestFit="1" customWidth="1"/>
    <col min="20" max="20" width="10.36328125" bestFit="1" customWidth="1"/>
    <col min="21" max="21" width="8.81640625" bestFit="1" customWidth="1"/>
    <col min="22" max="22" width="10.36328125" bestFit="1" customWidth="1"/>
    <col min="23" max="25" width="9.36328125" bestFit="1" customWidth="1"/>
  </cols>
  <sheetData>
    <row r="1" spans="1:32" x14ac:dyDescent="0.25">
      <c r="A1" t="s">
        <v>27</v>
      </c>
      <c r="B1" t="s">
        <v>28</v>
      </c>
      <c r="C1" t="s">
        <v>32</v>
      </c>
      <c r="D1" t="s">
        <v>29</v>
      </c>
      <c r="E1" t="s">
        <v>26</v>
      </c>
      <c r="F1" s="3" t="s">
        <v>25</v>
      </c>
      <c r="G1" s="3" t="s">
        <v>24</v>
      </c>
      <c r="H1" s="4" t="s">
        <v>23</v>
      </c>
      <c r="I1" s="3" t="s">
        <v>22</v>
      </c>
      <c r="J1" s="3" t="s">
        <v>21</v>
      </c>
      <c r="K1" s="3" t="s">
        <v>20</v>
      </c>
      <c r="L1" s="3" t="s">
        <v>19</v>
      </c>
      <c r="M1" s="3" t="s">
        <v>18</v>
      </c>
      <c r="N1" s="3" t="s">
        <v>17</v>
      </c>
      <c r="O1" s="3" t="s">
        <v>16</v>
      </c>
      <c r="P1" t="s">
        <v>31</v>
      </c>
      <c r="Q1" s="3" t="s">
        <v>15</v>
      </c>
      <c r="R1" s="3" t="s">
        <v>41</v>
      </c>
      <c r="S1" s="3" t="s">
        <v>14</v>
      </c>
      <c r="T1" s="3" t="s">
        <v>13</v>
      </c>
      <c r="U1" s="3" t="s">
        <v>12</v>
      </c>
      <c r="V1" s="3" t="s">
        <v>11</v>
      </c>
      <c r="W1" t="s">
        <v>36</v>
      </c>
      <c r="X1" s="3" t="s">
        <v>10</v>
      </c>
      <c r="Y1" s="3" t="s">
        <v>9</v>
      </c>
      <c r="Z1" t="s">
        <v>33</v>
      </c>
      <c r="AA1" t="s">
        <v>34</v>
      </c>
      <c r="AB1" t="s">
        <v>35</v>
      </c>
      <c r="AC1" t="s">
        <v>37</v>
      </c>
      <c r="AD1" t="s">
        <v>38</v>
      </c>
      <c r="AE1" t="s">
        <v>39</v>
      </c>
      <c r="AF1" t="s">
        <v>40</v>
      </c>
    </row>
    <row r="2" spans="1:32" x14ac:dyDescent="0.25">
      <c r="A2" t="str">
        <f>_xll.ciqfunctions.udf.CIQ(B2,"IQ_COMPANY_NAME",A$1)</f>
        <v>General Motors Company</v>
      </c>
      <c r="B2" s="3" t="s">
        <v>7</v>
      </c>
      <c r="C2" s="1" t="str">
        <f>_xll.ciqfunctions.udf.CIQ($B2, "IQ_INDUSTRY", $D2,,,, "REPORTED")</f>
        <v>Automobiles</v>
      </c>
      <c r="D2" s="2" t="s">
        <v>43</v>
      </c>
      <c r="E2" s="1">
        <f>_xll.ciqfunctions.udf.CIQ($B2, "IQ_TOTAL_REV", $D2,,,, "REPORTED")</f>
        <v>43108</v>
      </c>
      <c r="F2" s="1">
        <f>_xll.ciqfunctions.udf.CIQ($B2, "IQ_NI",$D2,,,, "REPORTED")</f>
        <v>1999</v>
      </c>
      <c r="G2" s="1">
        <f>_xll.ciqfunctions.udf.CIQ($B2, "IQ_CASH_EQUIV", $D2,,,, "REPORTED")</f>
        <v>15153</v>
      </c>
      <c r="H2" s="1">
        <f>_xll.ciqfunctions.udf.CIQ($B2, "IQ_CASH_ST_INVEST", $D2,,,, "REPORTED")</f>
        <v>27303</v>
      </c>
      <c r="I2" s="1">
        <f>_xll.ciqfunctions.udf.CIQ($B2, "IQ_TOTAL_CA", $D2,,,, "REPORTED")</f>
        <v>100451</v>
      </c>
      <c r="J2" s="1">
        <f>_xll.ciqfunctions.udf.CIQ($B2, "IQ_TOTAL_ASSETS",$D2,,,, "REPORTED")</f>
        <v>264037</v>
      </c>
      <c r="K2" s="1">
        <f>_xll.ciqfunctions.udf.CIQ($B2, "IQ_TOTAL_CL", $D2,,,, "REPORTED")</f>
        <v>91173</v>
      </c>
      <c r="L2" s="1">
        <f>_xll.ciqfunctions.udf.CIQ($B2, "IQ_TOTAL_LIAB", $D2,,,, "REPORTED")</f>
        <v>191753</v>
      </c>
      <c r="M2" s="1">
        <f>_xll.ciqfunctions.udf.CIQ($B2, "IQ_PREF_EQUITY",$D2,,,, "REPORTED")</f>
        <v>0</v>
      </c>
      <c r="N2" s="1">
        <f>_xll.ciqfunctions.udf.CIQ($B2, "IQ_TOTAL_COMMON_EQUITY",$D2,,,, "REPORTED")</f>
        <v>67792</v>
      </c>
      <c r="O2" s="1">
        <f>_xll.ciqfunctions.udf.CIQ($B2, "IQ_APIC", $D2,,,, "REPORTED")</f>
        <v>26428</v>
      </c>
      <c r="P2" s="1">
        <f>_xll.ciqfunctions.udf.CIQ($B2, "IQ_TOTAL_ASSETS", $D2,,,, "REPORTED")</f>
        <v>264037</v>
      </c>
      <c r="Q2" s="1">
        <f>_xll.ciqfunctions.udf.CIQ($B2, "IQ_RE", $D2,,,, "REPORTED")</f>
        <v>49251</v>
      </c>
      <c r="R2" s="1">
        <f>_xll.ciqfunctions.udf.CIQ($B2, "IQ_TOTAL_EQUITY", $D2,,,, "REPORTED")</f>
        <v>72284</v>
      </c>
      <c r="S2" s="1">
        <f>_xll.ciqfunctions.udf.CIQ($B2, "IQ_TOTAL_OUTSTANDING_FILING_DATE", $D2,,,, "REPORTED")</f>
        <v>1394.63723</v>
      </c>
      <c r="T2" s="1">
        <f>_xll.ciqfunctions.udf.CIQ($B2, "IQ_TOTAL_DEBT", $D2,,,, "REPORTED")</f>
        <v>115913</v>
      </c>
      <c r="U2" s="1">
        <f>_xll.ciqfunctions.udf.CIQ($B2, "IQ_PREF_DIV_OTHER",$D2,,,, "REPORTED")</f>
        <v>15</v>
      </c>
      <c r="V2" s="1">
        <f>_xll.ciqfunctions.udf.CIQ($B2, "IQ_COGS",$D2,,,, "REPORTED")</f>
        <v>35378</v>
      </c>
      <c r="W2" s="1">
        <f>_xll.ciqfunctions.udf.CIQ($B2, "IQ_AP",$D2,,,, "REPORTED")</f>
        <v>27486</v>
      </c>
      <c r="X2" s="1">
        <f>_xll.ciqfunctions.udf.CIQ($B2, "IQ_AR", $D2,,,, "REPORTED")</f>
        <v>13033</v>
      </c>
      <c r="Y2" s="1">
        <f>_xll.ciqfunctions.udf.CIQ($B2, "IQ_INVENTORY", $D2,,,, "REPORTED")</f>
        <v>15366</v>
      </c>
      <c r="Z2">
        <f>_xll.ciqfunctions.udf.CIQ($B2, "IQ_SGA", $D2,,,, "REPORTED")</f>
        <v>3281</v>
      </c>
      <c r="AA2">
        <f>_xll.ciqfunctions.udf.CIQ($B2, "IQ_TOTAL_REV_1YR_ANN_GROWTH", $D2,,,, "REPORTED")</f>
        <v>28.358699999999999</v>
      </c>
      <c r="AB2">
        <f>_xll.ciqfunctions.udf.CIQ($B2, "IQ_DA", $D2,,,, "REPORTED")</f>
        <v>0</v>
      </c>
      <c r="AC2">
        <f>_xll.ciqfunctions.udf.CIQ($B2, "IQ_NET_INTEREST_EXP",$D2,,,, "REPORTED")</f>
        <v>-53</v>
      </c>
      <c r="AD2">
        <f>_xll.ciqfunctions.udf.CIQ($B2, "IQ_NET_WORKING_CAP",$D2,,,, "REPORTED")</f>
        <v>-15819</v>
      </c>
      <c r="AE2">
        <f>_xll.ciqfunctions.udf.CIQ($B2, "IQ_CAPEX",$D2,,,, "REPORTED")</f>
        <v>-3305</v>
      </c>
      <c r="AF2" s="1" t="str">
        <f>_xll.ciqfunctions.udf.CIQ($B2, "IQ_CEO_NAME", $D2,,,, "REPORTED")</f>
        <v>Barra, Mary</v>
      </c>
    </row>
    <row r="3" spans="1:32" x14ac:dyDescent="0.25">
      <c r="A3" t="str">
        <f>_xll.ciqfunctions.udf.CIQ(B3,"IQ_COMPANY_NAME",A$1)</f>
        <v>General Motors Company</v>
      </c>
      <c r="B3" s="3" t="s">
        <v>7</v>
      </c>
      <c r="C3" s="1" t="str">
        <f>_xll.ciqfunctions.udf.CIQ($B3, "IQ_INDUSTRY", IQ_FY, $D3, ,, "USD", , C$1)</f>
        <v>Automobiles</v>
      </c>
      <c r="D3" s="2" t="s">
        <v>44</v>
      </c>
      <c r="E3" s="1">
        <f>_xll.ciqfunctions.udf.CIQ($B3, "IQ_TOTAL_REV", $D3,,,, "REPORTED")</f>
        <v>41888</v>
      </c>
      <c r="F3" s="1">
        <f>_xll.ciqfunctions.udf.CIQ($B3, "IQ_NI",$D3,,,, "REPORTED")</f>
        <v>3305</v>
      </c>
      <c r="G3" s="1">
        <f>_xll.ciqfunctions.udf.CIQ($B3, "IQ_CASH_EQUIV", $D3,,,, "REPORTED")</f>
        <v>16645</v>
      </c>
      <c r="H3" s="1">
        <f>_xll.ciqfunctions.udf.CIQ($B3, "IQ_CASH_ST_INVEST", $D3,,,, "REPORTED")</f>
        <v>26211</v>
      </c>
      <c r="I3" s="1">
        <f>_xll.ciqfunctions.udf.CIQ($B3, "IQ_TOTAL_CA", $D3,,,, "REPORTED")</f>
        <v>98271</v>
      </c>
      <c r="J3" s="1">
        <f>_xll.ciqfunctions.udf.CIQ($B3, "IQ_TOTAL_ASSETS",$D3,,,, "REPORTED")</f>
        <v>260529</v>
      </c>
      <c r="K3" s="1">
        <f>_xll.ciqfunctions.udf.CIQ($B3, "IQ_TOTAL_CL", $D3,,,, "REPORTED")</f>
        <v>86003</v>
      </c>
      <c r="L3" s="1">
        <f>_xll.ciqfunctions.udf.CIQ($B3, "IQ_TOTAL_LIAB", $D3,,,, "REPORTED")</f>
        <v>190762</v>
      </c>
      <c r="M3" s="1">
        <f>_xll.ciqfunctions.udf.CIQ($B3, "IQ_PREF_EQUITY",$D3,,,, "REPORTED")</f>
        <v>0</v>
      </c>
      <c r="N3" s="1">
        <f>_xll.ciqfunctions.udf.CIQ($B3, "IQ_TOTAL_COMMON_EQUITY",$D3,,,, "REPORTED")</f>
        <v>65268</v>
      </c>
      <c r="O3" s="1">
        <f>_xll.ciqfunctions.udf.CIQ($B3, "IQ_APIC", $D3,,,, "REPORTED")</f>
        <v>26657</v>
      </c>
      <c r="P3" s="1">
        <f>_xll.ciqfunctions.udf.CIQ($B3, "IQ_TOTAL_ASSETS", $D3,,,, "REPORTED")</f>
        <v>260529</v>
      </c>
      <c r="Q3" s="1">
        <f>_xll.ciqfunctions.udf.CIQ($B3, "IQ_RE", $D3,,,, "REPORTED")</f>
        <v>47910</v>
      </c>
      <c r="R3" s="1">
        <f>_xll.ciqfunctions.udf.CIQ($B3, "IQ_TOTAL_EQUITY", $D3,,,, "REPORTED")</f>
        <v>69767</v>
      </c>
      <c r="S3" s="1">
        <f>_xll.ciqfunctions.udf.CIQ($B3, "IQ_TOTAL_OUTSTANDING_FILING_DATE", $D3,,,, "REPORTED")</f>
        <v>1420.69679</v>
      </c>
      <c r="T3" s="1">
        <f>_xll.ciqfunctions.udf.CIQ($B3, "IQ_TOTAL_DEBT", $D3,,,, "REPORTED")</f>
        <v>115439</v>
      </c>
      <c r="U3" s="1">
        <f>_xll.ciqfunctions.udf.CIQ($B3, "IQ_PREF_DIV_OTHER",$D3,,,, "REPORTED")</f>
        <v>27</v>
      </c>
      <c r="V3" s="1">
        <f>_xll.ciqfunctions.udf.CIQ($B3, "IQ_COGS",$D3,,,, "REPORTED")</f>
        <v>33700</v>
      </c>
      <c r="W3" s="1">
        <f>_xll.ciqfunctions.udf.CIQ($B3, "IQ_AP",$D3,,,, "REPORTED")</f>
        <v>26886</v>
      </c>
      <c r="X3" s="1">
        <f>_xll.ciqfunctions.udf.CIQ($B3, "IQ_AR", $D3,,,, "REPORTED")</f>
        <v>14021</v>
      </c>
      <c r="Y3" s="1">
        <f>_xll.ciqfunctions.udf.CIQ($B3, "IQ_INVENTORY", $D3,,,, "REPORTED")</f>
        <v>16367</v>
      </c>
      <c r="Z3">
        <f>_xll.ciqfunctions.udf.CIQ($B3, "IQ_SGA", $D3,,,, "REPORTED")</f>
        <v>2101</v>
      </c>
      <c r="AA3">
        <f>_xll.ciqfunctions.udf.CIQ($B3, "IQ_TOTAL_REV_1YR_ANN_GROWTH", $D3,,,, "REPORTED")</f>
        <v>56.420999999999999</v>
      </c>
      <c r="AB3">
        <f>_xll.ciqfunctions.udf.CIQ($B3, "IQ_DA", $D3,,,, "REPORTED")</f>
        <v>0</v>
      </c>
      <c r="AC3">
        <f>_xll.ciqfunctions.udf.CIQ($B3, "IQ_NET_INTEREST_EXP",$D3,,,, "REPORTED")</f>
        <v>-137</v>
      </c>
      <c r="AD3">
        <f>_xll.ciqfunctions.udf.CIQ($B3, "IQ_NET_WORKING_CAP",$D3,,,, "REPORTED")</f>
        <v>-13493</v>
      </c>
      <c r="AE3">
        <f>_xll.ciqfunctions.udf.CIQ($B3, "IQ_CAPEX",$D3,,,, "REPORTED")</f>
        <v>-2104</v>
      </c>
      <c r="AF3" s="1" t="str">
        <f>_xll.ciqfunctions.udf.CIQ($B3, "IQ_CEO_NAME", $D3,,,, "REPORTED")</f>
        <v>Barra, Mary</v>
      </c>
    </row>
    <row r="4" spans="1:32" x14ac:dyDescent="0.25">
      <c r="A4" t="str">
        <f>_xll.ciqfunctions.udf.CIQ(B4,"IQ_COMPANY_NAME",A$1)</f>
        <v>General Motors Company</v>
      </c>
      <c r="B4" s="3" t="s">
        <v>7</v>
      </c>
      <c r="C4" s="1" t="str">
        <f>_xll.ciqfunctions.udf.CIQ($B4, "IQ_INDUSTRY", IQ_FY, $D4, ,, "USD", , C$1)</f>
        <v>Automobiles</v>
      </c>
      <c r="D4" s="2" t="s">
        <v>45</v>
      </c>
      <c r="E4" s="1">
        <f>_xll.ciqfunctions.udf.CIQ($B4, "IQ_TOTAL_REV", $D4,,,, "REPORTED")</f>
        <v>35759</v>
      </c>
      <c r="F4" s="1">
        <f>_xll.ciqfunctions.udf.CIQ($B4, "IQ_NI",$D4,,,, "REPORTED")</f>
        <v>1692</v>
      </c>
      <c r="G4" s="1">
        <f>_xll.ciqfunctions.udf.CIQ($B4, "IQ_CASH_EQUIV", $D4,,,, "REPORTED")</f>
        <v>11410</v>
      </c>
      <c r="H4" s="1">
        <f>_xll.ciqfunctions.udf.CIQ($B4, "IQ_CASH_ST_INVEST", $D4,,,, "REPORTED")</f>
        <v>21534</v>
      </c>
      <c r="I4" s="1">
        <f>_xll.ciqfunctions.udf.CIQ($B4, "IQ_TOTAL_CA", $D4,,,, "REPORTED")</f>
        <v>91094</v>
      </c>
      <c r="J4" s="1">
        <f>_xll.ciqfunctions.udf.CIQ($B4, "IQ_TOTAL_ASSETS",$D4,,,, "REPORTED")</f>
        <v>253517</v>
      </c>
      <c r="K4" s="1">
        <f>_xll.ciqfunctions.udf.CIQ($B4, "IQ_TOTAL_CL", $D4,,,, "REPORTED")</f>
        <v>79398</v>
      </c>
      <c r="L4" s="1">
        <f>_xll.ciqfunctions.udf.CIQ($B4, "IQ_TOTAL_LIAB", $D4,,,, "REPORTED")</f>
        <v>185142</v>
      </c>
      <c r="M4" s="1">
        <f>_xll.ciqfunctions.udf.CIQ($B4, "IQ_PREF_EQUITY",$D4,,,, "REPORTED")</f>
        <v>0</v>
      </c>
      <c r="N4" s="1">
        <f>_xll.ciqfunctions.udf.CIQ($B4, "IQ_TOTAL_COMMON_EQUITY",$D4,,,, "REPORTED")</f>
        <v>63954</v>
      </c>
      <c r="O4" s="1">
        <f>_xll.ciqfunctions.udf.CIQ($B4, "IQ_APIC", $D4,,,, "REPORTED")</f>
        <v>27261</v>
      </c>
      <c r="P4" s="1">
        <f>_xll.ciqfunctions.udf.CIQ($B4, "IQ_TOTAL_ASSETS", $D4,,,, "REPORTED")</f>
        <v>253517</v>
      </c>
      <c r="Q4" s="1">
        <f>_xll.ciqfunctions.udf.CIQ($B4, "IQ_RE", $D4,,,, "REPORTED")</f>
        <v>45554</v>
      </c>
      <c r="R4" s="1">
        <f>_xll.ciqfunctions.udf.CIQ($B4, "IQ_TOTAL_EQUITY", $D4,,,, "REPORTED")</f>
        <v>68375</v>
      </c>
      <c r="S4" s="1">
        <f>_xll.ciqfunctions.udf.CIQ($B4, "IQ_TOTAL_OUTSTANDING_FILING_DATE", $D4,,,, "REPORTED")</f>
        <v>1458.0489600000001</v>
      </c>
      <c r="T4" s="1">
        <f>_xll.ciqfunctions.udf.CIQ($B4, "IQ_TOTAL_DEBT", $D4,,,, "REPORTED")</f>
        <v>112106</v>
      </c>
      <c r="U4" s="1">
        <f>_xll.ciqfunctions.udf.CIQ($B4, "IQ_PREF_DIV_OTHER",$D4,,,, "REPORTED")</f>
        <v>26</v>
      </c>
      <c r="V4" s="1">
        <f>_xll.ciqfunctions.udf.CIQ($B4, "IQ_COGS",$D4,,,, "REPORTED")</f>
        <v>29261</v>
      </c>
      <c r="W4" s="1">
        <f>_xll.ciqfunctions.udf.CIQ($B4, "IQ_AP",$D4,,,, "REPORTED")</f>
        <v>25890</v>
      </c>
      <c r="X4" s="1">
        <f>_xll.ciqfunctions.udf.CIQ($B4, "IQ_AR", $D4,,,, "REPORTED")</f>
        <v>12417</v>
      </c>
      <c r="Y4" s="1">
        <f>_xll.ciqfunctions.udf.CIQ($B4, "IQ_INVENTORY", $D4,,,, "REPORTED")</f>
        <v>16859</v>
      </c>
      <c r="Z4">
        <f>_xll.ciqfunctions.udf.CIQ($B4, "IQ_SGA", $D4,,,, "REPORTED")</f>
        <v>1917</v>
      </c>
      <c r="AA4">
        <f>_xll.ciqfunctions.udf.CIQ($B4, "IQ_TOTAL_REV_1YR_ANN_GROWTH", $D4,,,, "REPORTED")</f>
        <v>4.6593999999999998</v>
      </c>
      <c r="AB4">
        <f>_xll.ciqfunctions.udf.CIQ($B4, "IQ_DA", $D4,,,, "REPORTED")</f>
        <v>0</v>
      </c>
      <c r="AC4">
        <f>_xll.ciqfunctions.udf.CIQ($B4, "IQ_NET_INTEREST_EXP",$D4,,,, "REPORTED")</f>
        <v>-161</v>
      </c>
      <c r="AD4">
        <f>_xll.ciqfunctions.udf.CIQ($B4, "IQ_NET_WORKING_CAP",$D4,,,, "REPORTED")</f>
        <v>-9176</v>
      </c>
      <c r="AE4">
        <f>_xll.ciqfunctions.udf.CIQ($B4, "IQ_CAPEX",$D4,,,, "REPORTED")</f>
        <v>-2168</v>
      </c>
      <c r="AF4" s="1" t="str">
        <f>_xll.ciqfunctions.udf.CIQ($B4, "IQ_CEO_NAME", $D4,,,, "REPORTED")</f>
        <v>Barra, Mary</v>
      </c>
    </row>
    <row r="5" spans="1:32" x14ac:dyDescent="0.25">
      <c r="A5" t="str">
        <f>_xll.ciqfunctions.udf.CIQ(B5,"IQ_COMPANY_NAME",A$1)</f>
        <v>General Motors Company</v>
      </c>
      <c r="B5" s="3" t="s">
        <v>7</v>
      </c>
      <c r="C5" s="1" t="str">
        <f>_xll.ciqfunctions.udf.CIQ($B5, "IQ_INDUSTRY", IQ_FY, $D5, ,, "USD", , C$1)</f>
        <v>Automobiles</v>
      </c>
      <c r="D5" s="2" t="s">
        <v>42</v>
      </c>
      <c r="E5" s="1">
        <f>_xll.ciqfunctions.udf.CIQ($B5, "IQ_TOTAL_REV", $D5,,,, "REPORTED")</f>
        <v>35979</v>
      </c>
      <c r="F5" s="1">
        <f>_xll.ciqfunctions.udf.CIQ($B5, "IQ_NI",$D5,,,, "REPORTED")</f>
        <v>2939</v>
      </c>
      <c r="G5" s="1">
        <f>_xll.ciqfunctions.udf.CIQ($B5, "IQ_CASH_EQUIV", $D5,,,, "REPORTED")</f>
        <v>11849</v>
      </c>
      <c r="H5" s="1">
        <f>_xll.ciqfunctions.udf.CIQ($B5, "IQ_CASH_ST_INVEST", $D5,,,, "REPORTED")</f>
        <v>21756</v>
      </c>
      <c r="I5" s="1">
        <f>_xll.ciqfunctions.udf.CIQ($B5, "IQ_TOTAL_CA", $D5,,,, "REPORTED")</f>
        <v>88594</v>
      </c>
      <c r="J5" s="1">
        <f>_xll.ciqfunctions.udf.CIQ($B5, "IQ_TOTAL_ASSETS",$D5,,,, "REPORTED")</f>
        <v>251492</v>
      </c>
      <c r="K5" s="1">
        <f>_xll.ciqfunctions.udf.CIQ($B5, "IQ_TOTAL_CL", $D5,,,, "REPORTED")</f>
        <v>79555</v>
      </c>
      <c r="L5" s="1">
        <f>_xll.ciqfunctions.udf.CIQ($B5, "IQ_TOTAL_LIAB", $D5,,,, "REPORTED")</f>
        <v>184429</v>
      </c>
      <c r="M5" s="1">
        <f>_xll.ciqfunctions.udf.CIQ($B5, "IQ_PREF_EQUITY",$D5,,,, "REPORTED")</f>
        <v>0</v>
      </c>
      <c r="N5" s="1">
        <f>_xll.ciqfunctions.udf.CIQ($B5, "IQ_TOTAL_COMMON_EQUITY",$D5,,,, "REPORTED")</f>
        <v>62095</v>
      </c>
      <c r="O5" s="1">
        <f>_xll.ciqfunctions.udf.CIQ($B5, "IQ_APIC", $D5,,,, "REPORTED")</f>
        <v>27015</v>
      </c>
      <c r="P5" s="1">
        <f>_xll.ciqfunctions.udf.CIQ($B5, "IQ_TOTAL_ASSETS", $D5,,,, "REPORTED")</f>
        <v>251492</v>
      </c>
      <c r="Q5" s="1">
        <f>_xll.ciqfunctions.udf.CIQ($B5, "IQ_RE", $D5,,,, "REPORTED")</f>
        <v>43879</v>
      </c>
      <c r="R5" s="1">
        <f>_xll.ciqfunctions.udf.CIQ($B5, "IQ_TOTAL_EQUITY", $D5,,,, "REPORTED")</f>
        <v>67063</v>
      </c>
      <c r="S5" s="1">
        <f>_xll.ciqfunctions.udf.CIQ($B5, "IQ_TOTAL_OUTSTANDING_FILING_DATE", $D5,,,, "REPORTED")</f>
        <v>1458.0229099999999</v>
      </c>
      <c r="T5" s="1">
        <f>_xll.ciqfunctions.udf.CIQ($B5, "IQ_TOTAL_DEBT", $D5,,,, "REPORTED")</f>
        <v>110951</v>
      </c>
      <c r="U5" s="1">
        <f>_xll.ciqfunctions.udf.CIQ($B5, "IQ_PREF_DIV_OTHER",$D5,,,, "REPORTED")</f>
        <v>952</v>
      </c>
      <c r="V5" s="1">
        <f>_xll.ciqfunctions.udf.CIQ($B5, "IQ_COGS",$D5,,,, "REPORTED")</f>
        <v>29353</v>
      </c>
      <c r="W5" s="1">
        <f>_xll.ciqfunctions.udf.CIQ($B5, "IQ_AP",$D5,,,, "REPORTED")</f>
        <v>25240</v>
      </c>
      <c r="X5" s="1">
        <f>_xll.ciqfunctions.udf.CIQ($B5, "IQ_AR", $D5,,,, "REPORTED")</f>
        <v>11946</v>
      </c>
      <c r="Y5" s="1">
        <f>_xll.ciqfunctions.udf.CIQ($B5, "IQ_INVENTORY", $D5,,,, "REPORTED")</f>
        <v>14838</v>
      </c>
      <c r="Z5">
        <f>_xll.ciqfunctions.udf.CIQ($B5, "IQ_SGA", $D5,,,, "REPORTED")</f>
        <v>2128</v>
      </c>
      <c r="AA5">
        <f>_xll.ciqfunctions.udf.CIQ($B5, "IQ_TOTAL_REV_1YR_ANN_GROWTH", $D5,,,, "REPORTED")</f>
        <v>10.793200000000001</v>
      </c>
      <c r="AB5">
        <f>_xll.ciqfunctions.udf.CIQ($B5, "IQ_DA", $D5,,,, "REPORTED")</f>
        <v>0</v>
      </c>
      <c r="AC5">
        <f>_xll.ciqfunctions.udf.CIQ($B5, "IQ_NET_INTEREST_EXP",$D5,,,, "REPORTED")</f>
        <v>-176</v>
      </c>
      <c r="AD5">
        <f>_xll.ciqfunctions.udf.CIQ($B5, "IQ_NET_WORKING_CAP",$D5,,,, "REPORTED")</f>
        <v>-11980</v>
      </c>
      <c r="AE5">
        <f>_xll.ciqfunctions.udf.CIQ($B5, "IQ_CAPEX",$D5,,,, "REPORTED")</f>
        <v>-1661</v>
      </c>
      <c r="AF5" s="1" t="str">
        <f>_xll.ciqfunctions.udf.CIQ($B5, "IQ_CEO_NAME", $D5,,,, "REPORTED")</f>
        <v>Barra, Mary</v>
      </c>
    </row>
    <row r="6" spans="1:32" x14ac:dyDescent="0.25">
      <c r="A6" t="str">
        <f>_xll.ciqfunctions.udf.CIQ(B6,"IQ_COMPANY_NAME",A$1)</f>
        <v>General Motors Company</v>
      </c>
      <c r="B6" s="3" t="s">
        <v>7</v>
      </c>
      <c r="C6" s="1" t="str">
        <f>_xll.ciqfunctions.udf.CIQ($B6, "IQ_INDUSTRY", IQ_FY, $D6, ,, "USD", , C$1)</f>
        <v>Automobiles</v>
      </c>
      <c r="D6" s="2" t="s">
        <v>46</v>
      </c>
      <c r="E6" s="1">
        <f>_xll.ciqfunctions.udf.CIQ($B6, "IQ_TOTAL_REV", $D6,,,, "REPORTED")</f>
        <v>33584</v>
      </c>
      <c r="F6" s="1">
        <f>_xll.ciqfunctions.udf.CIQ($B6, "IQ_NI",$D6,,,, "REPORTED")</f>
        <v>1741</v>
      </c>
      <c r="G6" s="1">
        <f>_xll.ciqfunctions.udf.CIQ($B6, "IQ_CASH_EQUIV", $D6,,,, "REPORTED")</f>
        <v>16067</v>
      </c>
      <c r="H6" s="1">
        <f>_xll.ciqfunctions.udf.CIQ($B6, "IQ_CASH_ST_INVEST", $D6,,,, "REPORTED")</f>
        <v>24676</v>
      </c>
      <c r="I6" s="1">
        <f>_xll.ciqfunctions.udf.CIQ($B6, "IQ_TOTAL_CA", $D6,,,, "REPORTED")</f>
        <v>82103</v>
      </c>
      <c r="J6" s="1">
        <f>_xll.ciqfunctions.udf.CIQ($B6, "IQ_TOTAL_ASSETS",$D6,,,, "REPORTED")</f>
        <v>244718</v>
      </c>
      <c r="K6" s="1">
        <f>_xll.ciqfunctions.udf.CIQ($B6, "IQ_TOTAL_CL", $D6,,,, "REPORTED")</f>
        <v>74408</v>
      </c>
      <c r="L6" s="1">
        <f>_xll.ciqfunctions.udf.CIQ($B6, "IQ_TOTAL_LIAB", $D6,,,, "REPORTED")</f>
        <v>178903</v>
      </c>
      <c r="M6" s="1">
        <f>_xll.ciqfunctions.udf.CIQ($B6, "IQ_PREF_EQUITY",$D6,,,, "REPORTED")</f>
        <v>0</v>
      </c>
      <c r="N6" s="1">
        <f>_xll.ciqfunctions.udf.CIQ($B6, "IQ_TOTAL_COMMON_EQUITY",$D6,,,, "REPORTED")</f>
        <v>59744</v>
      </c>
      <c r="O6" s="1">
        <f>_xll.ciqfunctions.udf.CIQ($B6, "IQ_APIC", $D6,,,, "REPORTED")</f>
        <v>27061</v>
      </c>
      <c r="P6" s="1">
        <f>_xll.ciqfunctions.udf.CIQ($B6, "IQ_TOTAL_ASSETS", $D6,,,, "REPORTED")</f>
        <v>244718</v>
      </c>
      <c r="Q6" s="1">
        <f>_xll.ciqfunctions.udf.CIQ($B6, "IQ_RE", $D6,,,, "REPORTED")</f>
        <v>41937</v>
      </c>
      <c r="R6" s="1">
        <f>_xll.ciqfunctions.udf.CIQ($B6, "IQ_TOTAL_EQUITY", $D6,,,, "REPORTED")</f>
        <v>65815</v>
      </c>
      <c r="S6" s="1">
        <f>_xll.ciqfunctions.udf.CIQ($B6, "IQ_TOTAL_OUTSTANDING_FILING_DATE", $D6,,,, "REPORTED")</f>
        <v>1453.02134</v>
      </c>
      <c r="T6" s="1">
        <f>_xll.ciqfunctions.udf.CIQ($B6, "IQ_TOTAL_DEBT", $D6,,,, "REPORTED")</f>
        <v>110595</v>
      </c>
      <c r="U6" s="1">
        <f>_xll.ciqfunctions.udf.CIQ($B6, "IQ_PREF_DIV_OTHER",$D6,,,, "REPORTED")</f>
        <v>45</v>
      </c>
      <c r="V6" s="1">
        <f>_xll.ciqfunctions.udf.CIQ($B6, "IQ_COGS",$D6,,,, "REPORTED")</f>
        <v>27491</v>
      </c>
      <c r="W6" s="1">
        <f>_xll.ciqfunctions.udf.CIQ($B6, "IQ_AP",$D6,,,, "REPORTED")</f>
        <v>20391</v>
      </c>
      <c r="X6" s="1">
        <f>_xll.ciqfunctions.udf.CIQ($B6, "IQ_AR", $D6,,,, "REPORTED")</f>
        <v>7394</v>
      </c>
      <c r="Y6" s="1">
        <f>_xll.ciqfunctions.udf.CIQ($B6, "IQ_INVENTORY", $D6,,,, "REPORTED")</f>
        <v>12988</v>
      </c>
      <c r="Z6">
        <f>_xll.ciqfunctions.udf.CIQ($B6, "IQ_SGA", $D6,,,, "REPORTED")</f>
        <v>2069</v>
      </c>
      <c r="AA6">
        <f>_xll.ciqfunctions.udf.CIQ($B6, "IQ_TOTAL_REV_1YR_ANN_GROWTH", $D6,,,, "REPORTED")</f>
        <v>-10.4857</v>
      </c>
      <c r="AB6">
        <f>_xll.ciqfunctions.udf.CIQ($B6, "IQ_DA", $D6,,,, "REPORTED")</f>
        <v>0</v>
      </c>
      <c r="AC6">
        <f>_xll.ciqfunctions.udf.CIQ($B6, "IQ_NET_INTEREST_EXP",$D6,,,, "REPORTED")</f>
        <v>-183</v>
      </c>
      <c r="AD6">
        <f>_xll.ciqfunctions.udf.CIQ($B6, "IQ_NET_WORKING_CAP",$D6,,,, "REPORTED")</f>
        <v>-16314</v>
      </c>
      <c r="AE6">
        <f>_xll.ciqfunctions.udf.CIQ($B6, "IQ_CAPEX",$D6,,,, "REPORTED")</f>
        <v>-3199</v>
      </c>
      <c r="AF6" s="1" t="str">
        <f>_xll.ciqfunctions.udf.CIQ($B6, "IQ_CEO_NAME", $D6,,,, "REPORTED")</f>
        <v>Barra, Mary</v>
      </c>
    </row>
    <row r="7" spans="1:32" x14ac:dyDescent="0.25">
      <c r="A7" t="str">
        <f>_xll.ciqfunctions.udf.CIQ(B7,"IQ_COMPANY_NAME",A$1)</f>
        <v>General Motors Company</v>
      </c>
      <c r="B7" s="3" t="s">
        <v>7</v>
      </c>
      <c r="C7" s="1" t="str">
        <f>_xll.ciqfunctions.udf.CIQ($B7, "IQ_INDUSTRY", IQ_FY, $D7, ,, "USD", , C$1)</f>
        <v>Automobiles</v>
      </c>
      <c r="D7" s="2" t="s">
        <v>47</v>
      </c>
      <c r="E7" s="1">
        <f>_xll.ciqfunctions.udf.CIQ($B7, "IQ_TOTAL_REV", $D7,,,, "REPORTED")</f>
        <v>26779</v>
      </c>
      <c r="F7" s="1">
        <f>_xll.ciqfunctions.udf.CIQ($B7, "IQ_NI",$D7,,,, "REPORTED")</f>
        <v>2420</v>
      </c>
      <c r="G7" s="1">
        <f>_xll.ciqfunctions.udf.CIQ($B7, "IQ_CASH_EQUIV", $D7,,,, "REPORTED")</f>
        <v>12465</v>
      </c>
      <c r="H7" s="1">
        <f>_xll.ciqfunctions.udf.CIQ($B7, "IQ_CASH_ST_INVEST", $D7,,,, "REPORTED")</f>
        <v>19040</v>
      </c>
      <c r="I7" s="1">
        <f>_xll.ciqfunctions.udf.CIQ($B7, "IQ_TOTAL_CA", $D7,,,, "REPORTED")</f>
        <v>77791</v>
      </c>
      <c r="J7" s="1">
        <f>_xll.ciqfunctions.udf.CIQ($B7, "IQ_TOTAL_ASSETS",$D7,,,, "REPORTED")</f>
        <v>238557</v>
      </c>
      <c r="K7" s="1">
        <f>_xll.ciqfunctions.udf.CIQ($B7, "IQ_TOTAL_CL", $D7,,,, "REPORTED")</f>
        <v>71951</v>
      </c>
      <c r="L7" s="1">
        <f>_xll.ciqfunctions.udf.CIQ($B7, "IQ_TOTAL_LIAB", $D7,,,, "REPORTED")</f>
        <v>178236</v>
      </c>
      <c r="M7" s="1">
        <f>_xll.ciqfunctions.udf.CIQ($B7, "IQ_PREF_EQUITY",$D7,,,, "REPORTED")</f>
        <v>0</v>
      </c>
      <c r="N7" s="1">
        <f>_xll.ciqfunctions.udf.CIQ($B7, "IQ_TOTAL_COMMON_EQUITY",$D7,,,, "REPORTED")</f>
        <v>54150</v>
      </c>
      <c r="O7" s="1">
        <f>_xll.ciqfunctions.udf.CIQ($B7, "IQ_APIC", $D7,,,, "REPORTED")</f>
        <v>26926</v>
      </c>
      <c r="P7" s="1">
        <f>_xll.ciqfunctions.udf.CIQ($B7, "IQ_TOTAL_ASSETS", $D7,,,, "REPORTED")</f>
        <v>238557</v>
      </c>
      <c r="Q7" s="1">
        <f>_xll.ciqfunctions.udf.CIQ($B7, "IQ_RE", $D7,,,, "REPORTED")</f>
        <v>40212</v>
      </c>
      <c r="R7" s="1">
        <f>_xll.ciqfunctions.udf.CIQ($B7, "IQ_TOTAL_EQUITY", $D7,,,, "REPORTED")</f>
        <v>60321</v>
      </c>
      <c r="S7" s="1">
        <f>_xll.ciqfunctions.udf.CIQ($B7, "IQ_TOTAL_OUTSTANDING_FILING_DATE", $D7,,,, "REPORTED")</f>
        <v>1451.8602900000001</v>
      </c>
      <c r="T7" s="1">
        <f>_xll.ciqfunctions.udf.CIQ($B7, "IQ_TOTAL_DEBT", $D7,,,, "REPORTED")</f>
        <v>109928</v>
      </c>
      <c r="U7" s="1">
        <f>_xll.ciqfunctions.udf.CIQ($B7, "IQ_PREF_DIV_OTHER",$D7,,,, "REPORTED")</f>
        <v>45</v>
      </c>
      <c r="V7" s="1">
        <f>_xll.ciqfunctions.udf.CIQ($B7, "IQ_COGS",$D7,,,, "REPORTED")</f>
        <v>20672</v>
      </c>
      <c r="W7" s="1">
        <f>_xll.ciqfunctions.udf.CIQ($B7, "IQ_AP",$D7,,,, "REPORTED")</f>
        <v>18648</v>
      </c>
      <c r="X7" s="1">
        <f>_xll.ciqfunctions.udf.CIQ($B7, "IQ_AR", $D7,,,, "REPORTED")</f>
        <v>8091</v>
      </c>
      <c r="Y7" s="1">
        <f>_xll.ciqfunctions.udf.CIQ($B7, "IQ_INVENTORY", $D7,,,, "REPORTED")</f>
        <v>14534</v>
      </c>
      <c r="Z7">
        <f>_xll.ciqfunctions.udf.CIQ($B7, "IQ_SGA", $D7,,,, "REPORTED")</f>
        <v>1664</v>
      </c>
      <c r="AA7">
        <f>_xll.ciqfunctions.udf.CIQ($B7, "IQ_TOTAL_REV_1YR_ANN_GROWTH", $D7,,,, "REPORTED")</f>
        <v>-24.523700000000002</v>
      </c>
      <c r="AB7">
        <f>_xll.ciqfunctions.udf.CIQ($B7, "IQ_DA", $D7,,,, "REPORTED")</f>
        <v>0</v>
      </c>
      <c r="AC7">
        <f>_xll.ciqfunctions.udf.CIQ($B7, "IQ_NET_INTEREST_EXP",$D7,,,, "REPORTED")</f>
        <v>-192</v>
      </c>
      <c r="AD7">
        <f>_xll.ciqfunctions.udf.CIQ($B7, "IQ_NET_WORKING_CAP",$D7,,,, "REPORTED")</f>
        <v>-12724</v>
      </c>
      <c r="AE7">
        <f>_xll.ciqfunctions.udf.CIQ($B7, "IQ_CAPEX",$D7,,,, "REPORTED")</f>
        <v>-1859</v>
      </c>
      <c r="AF7" s="1" t="str">
        <f>_xll.ciqfunctions.udf.CIQ($B7, "IQ_CEO_NAME", $D7,,,, "REPORTED")</f>
        <v>Barra, Mary</v>
      </c>
    </row>
    <row r="8" spans="1:32" x14ac:dyDescent="0.25">
      <c r="A8" t="str">
        <f>_xll.ciqfunctions.udf.CIQ(B8,"IQ_COMPANY_NAME",A$1)</f>
        <v>General Motors Company</v>
      </c>
      <c r="B8" s="3" t="s">
        <v>7</v>
      </c>
      <c r="C8" s="1" t="str">
        <f>_xll.ciqfunctions.udf.CIQ($B8, "IQ_INDUSTRY", IQ_FY, $D8, ,, "USD", , C$1)</f>
        <v>Automobiles</v>
      </c>
      <c r="D8" s="2" t="s">
        <v>48</v>
      </c>
      <c r="E8" s="1">
        <f>_xll.ciqfunctions.udf.CIQ($B8, "IQ_TOTAL_REV", $D8,,,, "REPORTED")</f>
        <v>34167</v>
      </c>
      <c r="F8" s="1">
        <f>_xll.ciqfunctions.udf.CIQ($B8, "IQ_NI",$D8,,,, "REPORTED")</f>
        <v>2836</v>
      </c>
      <c r="G8" s="1">
        <f>_xll.ciqfunctions.udf.CIQ($B8, "IQ_CASH_EQUIV", $D8,,,, "REPORTED")</f>
        <v>18520</v>
      </c>
      <c r="H8" s="1">
        <f>_xll.ciqfunctions.udf.CIQ($B8, "IQ_CASH_ST_INVEST", $D8,,,, "REPORTED")</f>
        <v>24731</v>
      </c>
      <c r="I8" s="1">
        <f>_xll.ciqfunctions.udf.CIQ($B8, "IQ_TOTAL_CA", $D8,,,, "REPORTED")</f>
        <v>82609</v>
      </c>
      <c r="J8" s="1">
        <f>_xll.ciqfunctions.udf.CIQ($B8, "IQ_TOTAL_ASSETS",$D8,,,, "REPORTED")</f>
        <v>241803</v>
      </c>
      <c r="K8" s="1">
        <f>_xll.ciqfunctions.udf.CIQ($B8, "IQ_TOTAL_CL", $D8,,,, "REPORTED")</f>
        <v>74811</v>
      </c>
      <c r="L8" s="1">
        <f>_xll.ciqfunctions.udf.CIQ($B8, "IQ_TOTAL_LIAB", $D8,,,, "REPORTED")</f>
        <v>183927</v>
      </c>
      <c r="M8" s="1">
        <f>_xll.ciqfunctions.udf.CIQ($B8, "IQ_PREF_EQUITY",$D8,,,, "REPORTED")</f>
        <v>0</v>
      </c>
      <c r="N8" s="1">
        <f>_xll.ciqfunctions.udf.CIQ($B8, "IQ_TOTAL_COMMON_EQUITY",$D8,,,, "REPORTED")</f>
        <v>51669</v>
      </c>
      <c r="O8" s="1">
        <f>_xll.ciqfunctions.udf.CIQ($B8, "IQ_APIC", $D8,,,, "REPORTED")</f>
        <v>26844</v>
      </c>
      <c r="P8" s="1">
        <f>_xll.ciqfunctions.udf.CIQ($B8, "IQ_TOTAL_ASSETS", $D8,,,, "REPORTED")</f>
        <v>241803</v>
      </c>
      <c r="Q8" s="1">
        <f>_xll.ciqfunctions.udf.CIQ($B8, "IQ_RE", $D8,,,, "REPORTED")</f>
        <v>37806</v>
      </c>
      <c r="R8" s="1">
        <f>_xll.ciqfunctions.udf.CIQ($B8, "IQ_TOTAL_EQUITY", $D8,,,, "REPORTED")</f>
        <v>57876</v>
      </c>
      <c r="S8" s="1">
        <f>_xll.ciqfunctions.udf.CIQ($B8, "IQ_TOTAL_OUTSTANDING_FILING_DATE", $D8,,,, "REPORTED")</f>
        <v>1451.72381</v>
      </c>
      <c r="T8" s="1">
        <f>_xll.ciqfunctions.udf.CIQ($B8, "IQ_TOTAL_DEBT", $D8,,,, "REPORTED")</f>
        <v>111867</v>
      </c>
      <c r="U8" s="1">
        <f>_xll.ciqfunctions.udf.CIQ($B8, "IQ_PREF_DIV_OTHER",$D8,,,, "REPORTED")</f>
        <v>46</v>
      </c>
      <c r="V8" s="1">
        <f>_xll.ciqfunctions.udf.CIQ($B8, "IQ_COGS",$D8,,,, "REPORTED")</f>
        <v>27266</v>
      </c>
      <c r="W8" s="1">
        <f>_xll.ciqfunctions.udf.CIQ($B8, "IQ_AP",$D8,,,, "REPORTED")</f>
        <v>21431</v>
      </c>
      <c r="X8" s="1">
        <f>_xll.ciqfunctions.udf.CIQ($B8, "IQ_AR", $D8,,,, "REPORTED")</f>
        <v>8167</v>
      </c>
      <c r="Y8" s="1">
        <f>_xll.ciqfunctions.udf.CIQ($B8, "IQ_INVENTORY", $D8,,,, "REPORTED")</f>
        <v>13102</v>
      </c>
      <c r="Z8">
        <f>_xll.ciqfunctions.udf.CIQ($B8, "IQ_SGA", $D8,,,, "REPORTED")</f>
        <v>1640</v>
      </c>
      <c r="AA8">
        <f>_xll.ciqfunctions.udf.CIQ($B8, "IQ_TOTAL_REV_1YR_ANN_GROWTH", $D8,,,, "REPORTED")</f>
        <v>103.6416</v>
      </c>
      <c r="AB8">
        <f>_xll.ciqfunctions.udf.CIQ($B8, "IQ_DA", $D8,,,, "REPORTED")</f>
        <v>0</v>
      </c>
      <c r="AC8">
        <f>_xll.ciqfunctions.udf.CIQ($B8, "IQ_NET_INTEREST_EXP",$D8,,,, "REPORTED")</f>
        <v>-211</v>
      </c>
      <c r="AD8">
        <f>_xll.ciqfunctions.udf.CIQ($B8, "IQ_NET_WORKING_CAP",$D8,,,, "REPORTED")</f>
        <v>-16037</v>
      </c>
      <c r="AE8">
        <f>_xll.ciqfunctions.udf.CIQ($B8, "IQ_CAPEX",$D8,,,, "REPORTED")</f>
        <v>-1573</v>
      </c>
      <c r="AF8" s="1" t="str">
        <f>_xll.ciqfunctions.udf.CIQ($B8, "IQ_CEO_NAME", $D8,,,, "REPORTED")</f>
        <v>Barra, Mary</v>
      </c>
    </row>
    <row r="9" spans="1:32" x14ac:dyDescent="0.25">
      <c r="A9" t="str">
        <f>_xll.ciqfunctions.udf.CIQ(B9,"IQ_COMPANY_NAME",A$1)</f>
        <v>General Motors Company</v>
      </c>
      <c r="B9" s="3" t="s">
        <v>7</v>
      </c>
      <c r="C9" s="1" t="str">
        <f>_xll.ciqfunctions.udf.CIQ($B9, "IQ_INDUSTRY", IQ_FY, $D9, ,, "USD", , C$1)</f>
        <v>Automobiles</v>
      </c>
      <c r="D9" s="2" t="s">
        <v>49</v>
      </c>
      <c r="E9" s="1">
        <f>_xll.ciqfunctions.udf.CIQ($B9, "IQ_TOTAL_REV", $D9,,,, "REPORTED")</f>
        <v>32474</v>
      </c>
      <c r="F9" s="1">
        <f>_xll.ciqfunctions.udf.CIQ($B9, "IQ_NI",$D9,,,, "REPORTED")</f>
        <v>3022</v>
      </c>
      <c r="G9" s="1">
        <f>_xll.ciqfunctions.udf.CIQ($B9, "IQ_CASH_EQUIV", $D9,,,, "REPORTED")</f>
        <v>15309</v>
      </c>
      <c r="H9" s="1">
        <f>_xll.ciqfunctions.udf.CIQ($B9, "IQ_CASH_ST_INVEST", $D9,,,, "REPORTED")</f>
        <v>23080</v>
      </c>
      <c r="I9" s="1">
        <f>_xll.ciqfunctions.udf.CIQ($B9, "IQ_TOTAL_CA", $D9,,,, "REPORTED")</f>
        <v>82091</v>
      </c>
      <c r="J9" s="1">
        <f>_xll.ciqfunctions.udf.CIQ($B9, "IQ_TOTAL_ASSETS",$D9,,,, "REPORTED")</f>
        <v>238411</v>
      </c>
      <c r="K9" s="1">
        <f>_xll.ciqfunctions.udf.CIQ($B9, "IQ_TOTAL_CL", $D9,,,, "REPORTED")</f>
        <v>76323</v>
      </c>
      <c r="L9" s="1">
        <f>_xll.ciqfunctions.udf.CIQ($B9, "IQ_TOTAL_LIAB", $D9,,,, "REPORTED")</f>
        <v>183968</v>
      </c>
      <c r="M9" s="1">
        <f>_xll.ciqfunctions.udf.CIQ($B9, "IQ_PREF_EQUITY",$D9,,,, "REPORTED")</f>
        <v>0</v>
      </c>
      <c r="N9" s="1">
        <f>_xll.ciqfunctions.udf.CIQ($B9, "IQ_TOTAL_COMMON_EQUITY",$D9,,,, "REPORTED")</f>
        <v>48343</v>
      </c>
      <c r="O9" s="1">
        <f>_xll.ciqfunctions.udf.CIQ($B9, "IQ_APIC", $D9,,,, "REPORTED")</f>
        <v>26667</v>
      </c>
      <c r="P9" s="1">
        <f>_xll.ciqfunctions.udf.CIQ($B9, "IQ_TOTAL_ASSETS", $D9,,,, "REPORTED")</f>
        <v>238411</v>
      </c>
      <c r="Q9" s="1">
        <f>_xll.ciqfunctions.udf.CIQ($B9, "IQ_RE", $D9,,,, "REPORTED")</f>
        <v>34988</v>
      </c>
      <c r="R9" s="1">
        <f>_xll.ciqfunctions.udf.CIQ($B9, "IQ_TOTAL_EQUITY", $D9,,,, "REPORTED")</f>
        <v>54443</v>
      </c>
      <c r="S9" s="1">
        <f>_xll.ciqfunctions.udf.CIQ($B9, "IQ_TOTAL_OUTSTANDING_FILING_DATE", $D9,,,, "REPORTED")</f>
        <v>1450.6708699999999</v>
      </c>
      <c r="T9" s="1">
        <f>_xll.ciqfunctions.udf.CIQ($B9, "IQ_TOTAL_DEBT", $D9,,,, "REPORTED")</f>
        <v>112192</v>
      </c>
      <c r="U9" s="1">
        <f>_xll.ciqfunctions.udf.CIQ($B9, "IQ_PREF_DIV_OTHER",$D9,,,, "REPORTED")</f>
        <v>46</v>
      </c>
      <c r="V9" s="1">
        <f>_xll.ciqfunctions.udf.CIQ($B9, "IQ_COGS",$D9,,,, "REPORTED")</f>
        <v>25115</v>
      </c>
      <c r="W9" s="1">
        <f>_xll.ciqfunctions.udf.CIQ($B9, "IQ_AP",$D9,,,, "REPORTED")</f>
        <v>20446</v>
      </c>
      <c r="X9" s="1">
        <f>_xll.ciqfunctions.udf.CIQ($B9, "IQ_AR", $D9,,,, "REPORTED")</f>
        <v>9126</v>
      </c>
      <c r="Y9" s="1">
        <f>_xll.ciqfunctions.udf.CIQ($B9, "IQ_INVENTORY", $D9,,,, "REPORTED")</f>
        <v>12066</v>
      </c>
      <c r="Z9">
        <f>_xll.ciqfunctions.udf.CIQ($B9, "IQ_SGA", $D9,,,, "REPORTED")</f>
        <v>1320</v>
      </c>
      <c r="AA9">
        <f>_xll.ciqfunctions.udf.CIQ($B9, "IQ_TOTAL_REV_1YR_ANN_GROWTH", $D9,,,, "REPORTED")</f>
        <v>-0.71850000000000003</v>
      </c>
      <c r="AB9">
        <f>_xll.ciqfunctions.udf.CIQ($B9, "IQ_DA", $D9,,,, "REPORTED")</f>
        <v>0</v>
      </c>
      <c r="AC9">
        <f>_xll.ciqfunctions.udf.CIQ($B9, "IQ_NET_INTEREST_EXP",$D9,,,, "REPORTED")</f>
        <v>-218</v>
      </c>
      <c r="AD9">
        <f>_xll.ciqfunctions.udf.CIQ($B9, "IQ_NET_WORKING_CAP",$D9,,,, "REPORTED")</f>
        <v>-16166</v>
      </c>
      <c r="AE9">
        <f>_xll.ciqfunctions.udf.CIQ($B9, "IQ_CAPEX",$D9,,,, "REPORTED")</f>
        <v>-878</v>
      </c>
      <c r="AF9" s="1" t="str">
        <f>_xll.ciqfunctions.udf.CIQ($B9, "IQ_CEO_NAME", $D9,,,, "REPORTED")</f>
        <v>Barra, Mary</v>
      </c>
    </row>
    <row r="10" spans="1:32" x14ac:dyDescent="0.25">
      <c r="A10" t="str">
        <f>_xll.ciqfunctions.udf.CIQ(B10,"IQ_COMPANY_NAME",A$1)</f>
        <v>General Motors Company</v>
      </c>
      <c r="B10" s="3" t="s">
        <v>7</v>
      </c>
      <c r="C10" s="1" t="str">
        <f>_xll.ciqfunctions.udf.CIQ($B10, "IQ_INDUSTRY", IQ_FY, $D10, ,, "USD", , C$1)</f>
        <v>Automobiles</v>
      </c>
      <c r="D10" s="2" t="s">
        <v>50</v>
      </c>
      <c r="E10" s="1">
        <f>_xll.ciqfunctions.udf.CIQ($B10, "IQ_TOTAL_REV", $D10,,,, "REPORTED")</f>
        <v>37518</v>
      </c>
      <c r="F10" s="1">
        <f>_xll.ciqfunctions.udf.CIQ($B10, "IQ_NI",$D10,,,, "REPORTED")</f>
        <v>2846</v>
      </c>
      <c r="G10" s="1">
        <f>_xll.ciqfunctions.udf.CIQ($B10, "IQ_CASH_EQUIV", $D10,,,, "REPORTED")</f>
        <v>14892</v>
      </c>
      <c r="H10" s="1">
        <f>_xll.ciqfunctions.udf.CIQ($B10, "IQ_CASH_ST_INVEST", $D10,,,, "REPORTED")</f>
        <v>23938</v>
      </c>
      <c r="I10" s="1">
        <f>_xll.ciqfunctions.udf.CIQ($B10, "IQ_TOTAL_CA", $D10,,,, "REPORTED")</f>
        <v>80924</v>
      </c>
      <c r="J10" s="1">
        <f>_xll.ciqfunctions.udf.CIQ($B10, "IQ_TOTAL_ASSETS",$D10,,,, "REPORTED")</f>
        <v>235194</v>
      </c>
      <c r="K10" s="1">
        <f>_xll.ciqfunctions.udf.CIQ($B10, "IQ_TOTAL_CL", $D10,,,, "REPORTED")</f>
        <v>79910</v>
      </c>
      <c r="L10" s="1">
        <f>_xll.ciqfunctions.udf.CIQ($B10, "IQ_TOTAL_LIAB", $D10,,,, "REPORTED")</f>
        <v>185517</v>
      </c>
      <c r="M10" s="1">
        <f>_xll.ciqfunctions.udf.CIQ($B10, "IQ_PREF_EQUITY",$D10,,,, "REPORTED")</f>
        <v>0</v>
      </c>
      <c r="N10" s="1">
        <f>_xll.ciqfunctions.udf.CIQ($B10, "IQ_TOTAL_COMMON_EQUITY",$D10,,,, "REPORTED")</f>
        <v>45030</v>
      </c>
      <c r="O10" s="1">
        <f>_xll.ciqfunctions.udf.CIQ($B10, "IQ_APIC", $D10,,,, "REPORTED")</f>
        <v>26542</v>
      </c>
      <c r="P10" s="1">
        <f>_xll.ciqfunctions.udf.CIQ($B10, "IQ_TOTAL_ASSETS", $D10,,,, "REPORTED")</f>
        <v>235194</v>
      </c>
      <c r="Q10" s="1">
        <f>_xll.ciqfunctions.udf.CIQ($B10, "IQ_RE", $D10,,,, "REPORTED")</f>
        <v>31962</v>
      </c>
      <c r="R10" s="1">
        <f>_xll.ciqfunctions.udf.CIQ($B10, "IQ_TOTAL_EQUITY", $D10,,,, "REPORTED")</f>
        <v>49677</v>
      </c>
      <c r="S10" s="1">
        <f>_xll.ciqfunctions.udf.CIQ($B10, "IQ_TOTAL_OUTSTANDING_FILING_DATE", $D10,,,, "REPORTED")</f>
        <v>1440.91282</v>
      </c>
      <c r="T10" s="1">
        <f>_xll.ciqfunctions.udf.CIQ($B10, "IQ_TOTAL_DEBT", $D10,,,, "REPORTED")</f>
        <v>111072</v>
      </c>
      <c r="U10" s="1">
        <f>_xll.ciqfunctions.udf.CIQ($B10, "IQ_PREF_DIV_OTHER",$D10,,,, "REPORTED")</f>
        <v>45</v>
      </c>
      <c r="V10" s="1">
        <f>_xll.ciqfunctions.udf.CIQ($B10, "IQ_COGS",$D10,,,, "REPORTED")</f>
        <v>30117</v>
      </c>
      <c r="W10" s="1">
        <f>_xll.ciqfunctions.udf.CIQ($B10, "IQ_AP",$D10,,,, "REPORTED")</f>
        <v>19928</v>
      </c>
      <c r="X10" s="1">
        <f>_xll.ciqfunctions.udf.CIQ($B10, "IQ_AR", $D10,,,, "REPORTED")</f>
        <v>8035</v>
      </c>
      <c r="Y10" s="1">
        <f>_xll.ciqfunctions.udf.CIQ($B10, "IQ_INVENTORY", $D10,,,, "REPORTED")</f>
        <v>10235</v>
      </c>
      <c r="Z10">
        <f>_xll.ciqfunctions.udf.CIQ($B10, "IQ_SGA", $D10,,,, "REPORTED")</f>
        <v>2088</v>
      </c>
      <c r="AA10">
        <f>_xll.ciqfunctions.udf.CIQ($B10, "IQ_TOTAL_REV_1YR_ANN_GROWTH", $D10,,,, "REPORTED")</f>
        <v>21.7089</v>
      </c>
      <c r="AB10">
        <f>_xll.ciqfunctions.udf.CIQ($B10, "IQ_DA", $D10,,,, "REPORTED")</f>
        <v>0</v>
      </c>
      <c r="AC10">
        <f>_xll.ciqfunctions.udf.CIQ($B10, "IQ_NET_INTEREST_EXP",$D10,,,, "REPORTED")</f>
        <v>-229</v>
      </c>
      <c r="AD10">
        <f>_xll.ciqfunctions.udf.CIQ($B10, "IQ_NET_WORKING_CAP",$D10,,,, "REPORTED")</f>
        <v>-21439</v>
      </c>
      <c r="AE10">
        <f>_xll.ciqfunctions.udf.CIQ($B10, "IQ_CAPEX",$D10,,,, "REPORTED")</f>
        <v>-1972</v>
      </c>
      <c r="AF10" s="1" t="str">
        <f>_xll.ciqfunctions.udf.CIQ($B10, "IQ_CEO_NAME", $D10,,,, "REPORTED")</f>
        <v>Barra, Mary</v>
      </c>
    </row>
    <row r="11" spans="1:32" x14ac:dyDescent="0.25">
      <c r="A11" t="str">
        <f>_xll.ciqfunctions.udf.CIQ(B11,"IQ_COMPANY_NAME",A$1)</f>
        <v>General Motors Company</v>
      </c>
      <c r="B11" s="3" t="s">
        <v>7</v>
      </c>
      <c r="C11" s="1" t="str">
        <f>_xll.ciqfunctions.udf.CIQ($B11, "IQ_INDUSTRY", IQ_FY, $D11, ,, "USD", , C$1)</f>
        <v>Automobiles</v>
      </c>
      <c r="D11" s="2" t="s">
        <v>51</v>
      </c>
      <c r="E11" s="1">
        <f>_xll.ciqfunctions.udf.CIQ($B11, "IQ_TOTAL_REV", $D11,,,, "REPORTED")</f>
        <v>35480</v>
      </c>
      <c r="F11" s="1">
        <f>_xll.ciqfunctions.udf.CIQ($B11, "IQ_NI",$D11,,,, "REPORTED")</f>
        <v>4045</v>
      </c>
      <c r="G11" s="1">
        <f>_xll.ciqfunctions.udf.CIQ($B11, "IQ_CASH_EQUIV", $D11,,,, "REPORTED")</f>
        <v>22239</v>
      </c>
      <c r="H11" s="1">
        <f>_xll.ciqfunctions.udf.CIQ($B11, "IQ_CASH_ST_INVEST", $D11,,,, "REPORTED")</f>
        <v>32201</v>
      </c>
      <c r="I11" s="1">
        <f>_xll.ciqfunctions.udf.CIQ($B11, "IQ_TOTAL_CA", $D11,,,, "REPORTED")</f>
        <v>89177</v>
      </c>
      <c r="J11" s="1">
        <f>_xll.ciqfunctions.udf.CIQ($B11, "IQ_TOTAL_ASSETS",$D11,,,, "REPORTED")</f>
        <v>239671</v>
      </c>
      <c r="K11" s="1">
        <f>_xll.ciqfunctions.udf.CIQ($B11, "IQ_TOTAL_CL", $D11,,,, "REPORTED")</f>
        <v>80603</v>
      </c>
      <c r="L11" s="1">
        <f>_xll.ciqfunctions.udf.CIQ($B11, "IQ_TOTAL_LIAB", $D11,,,, "REPORTED")</f>
        <v>191663</v>
      </c>
      <c r="M11" s="1">
        <f>_xll.ciqfunctions.udf.CIQ($B11, "IQ_PREF_EQUITY",$D11,,,, "REPORTED")</f>
        <v>0</v>
      </c>
      <c r="N11" s="1">
        <f>_xll.ciqfunctions.udf.CIQ($B11, "IQ_TOTAL_COMMON_EQUITY",$D11,,,, "REPORTED")</f>
        <v>43341</v>
      </c>
      <c r="O11" s="1">
        <f>_xll.ciqfunctions.udf.CIQ($B11, "IQ_APIC", $D11,,,, "REPORTED")</f>
        <v>26148</v>
      </c>
      <c r="P11" s="1">
        <f>_xll.ciqfunctions.udf.CIQ($B11, "IQ_TOTAL_ASSETS", $D11,,,, "REPORTED")</f>
        <v>239671</v>
      </c>
      <c r="Q11" s="1">
        <f>_xll.ciqfunctions.udf.CIQ($B11, "IQ_RE", $D11,,,, "REPORTED")</f>
        <v>29134</v>
      </c>
      <c r="R11" s="1">
        <f>_xll.ciqfunctions.udf.CIQ($B11, "IQ_TOTAL_EQUITY", $D11,,,, "REPORTED")</f>
        <v>48008</v>
      </c>
      <c r="S11" s="1">
        <f>_xll.ciqfunctions.udf.CIQ($B11, "IQ_TOTAL_OUTSTANDING_FILING_DATE", $D11,,,, "REPORTED")</f>
        <v>1431.3076000000001</v>
      </c>
      <c r="T11" s="1">
        <f>_xll.ciqfunctions.udf.CIQ($B11, "IQ_TOTAL_DEBT", $D11,,,, "REPORTED")</f>
        <v>118579</v>
      </c>
      <c r="U11" s="1">
        <f>_xll.ciqfunctions.udf.CIQ($B11, "IQ_PREF_DIV_OTHER",$D11,,,, "REPORTED")</f>
        <v>40</v>
      </c>
      <c r="V11" s="1">
        <f>_xll.ciqfunctions.udf.CIQ($B11, "IQ_COGS",$D11,,,, "REPORTED")</f>
        <v>27169</v>
      </c>
      <c r="W11" s="1">
        <f>_xll.ciqfunctions.udf.CIQ($B11, "IQ_AP",$D11,,,, "REPORTED")</f>
        <v>20914</v>
      </c>
      <c r="X11" s="1">
        <f>_xll.ciqfunctions.udf.CIQ($B11, "IQ_AR", $D11,,,, "REPORTED")</f>
        <v>9939</v>
      </c>
      <c r="Y11" s="1">
        <f>_xll.ciqfunctions.udf.CIQ($B11, "IQ_INVENTORY", $D11,,,, "REPORTED")</f>
        <v>10934</v>
      </c>
      <c r="Z11">
        <f>_xll.ciqfunctions.udf.CIQ($B11, "IQ_SGA", $D11,,,, "REPORTED")</f>
        <v>1230</v>
      </c>
      <c r="AA11">
        <f>_xll.ciqfunctions.udf.CIQ($B11, "IQ_TOTAL_REV_1YR_ANN_GROWTH", $D11,,,, "REPORTED")</f>
        <v>1.9699999999999999E-2</v>
      </c>
      <c r="AB11">
        <f>_xll.ciqfunctions.udf.CIQ($B11, "IQ_DA", $D11,,,, "REPORTED")</f>
        <v>0</v>
      </c>
      <c r="AC11">
        <f>_xll.ciqfunctions.udf.CIQ($B11, "IQ_NET_INTEREST_EXP",$D11,,,, "REPORTED")</f>
        <v>-276</v>
      </c>
      <c r="AD11">
        <f>_xll.ciqfunctions.udf.CIQ($B11, "IQ_NET_WORKING_CAP",$D11,,,, "REPORTED")</f>
        <v>-21294</v>
      </c>
      <c r="AE11">
        <f>_xll.ciqfunctions.udf.CIQ($B11, "IQ_CAPEX",$D11,,,, "REPORTED")</f>
        <v>-992</v>
      </c>
      <c r="AF11" s="1" t="str">
        <f>_xll.ciqfunctions.udf.CIQ($B11, "IQ_CEO_NAME", $D11,,,, "REPORTED")</f>
        <v>Barra, Mary</v>
      </c>
    </row>
    <row r="12" spans="1:32" x14ac:dyDescent="0.25">
      <c r="A12" t="str">
        <f>_xll.ciqfunctions.udf.CIQ(B12,"IQ_COMPANY_NAME",A$1)</f>
        <v>General Motors Company</v>
      </c>
      <c r="B12" s="3" t="s">
        <v>7</v>
      </c>
      <c r="C12" s="1" t="str">
        <f>_xll.ciqfunctions.udf.CIQ($B12, "IQ_INDUSTRY", IQ_FY, $D12, ,, "USD", , C$1)</f>
        <v>Automobiles</v>
      </c>
      <c r="D12" s="2" t="s">
        <v>52</v>
      </c>
      <c r="E12" s="1">
        <f>_xll.ciqfunctions.udf.CIQ($B12, "IQ_TOTAL_REV", $D12,,,, "REPORTED")</f>
        <v>16778</v>
      </c>
      <c r="F12" s="1">
        <f>_xll.ciqfunctions.udf.CIQ($B12, "IQ_NI",$D12,,,, "REPORTED")</f>
        <v>-758</v>
      </c>
      <c r="G12" s="1">
        <f>_xll.ciqfunctions.udf.CIQ($B12, "IQ_CASH_EQUIV", $D12,,,, "REPORTED")</f>
        <v>21728</v>
      </c>
      <c r="H12" s="1">
        <f>_xll.ciqfunctions.udf.CIQ($B12, "IQ_CASH_ST_INVEST", $D12,,,, "REPORTED")</f>
        <v>30982</v>
      </c>
      <c r="I12" s="1">
        <f>_xll.ciqfunctions.udf.CIQ($B12, "IQ_TOTAL_CA", $D12,,,, "REPORTED")</f>
        <v>87497</v>
      </c>
      <c r="J12" s="1">
        <f>_xll.ciqfunctions.udf.CIQ($B12, "IQ_TOTAL_ASSETS",$D12,,,, "REPORTED")</f>
        <v>237535</v>
      </c>
      <c r="K12" s="1">
        <f>_xll.ciqfunctions.udf.CIQ($B12, "IQ_TOTAL_CL", $D12,,,, "REPORTED")</f>
        <v>77904</v>
      </c>
      <c r="L12" s="1">
        <f>_xll.ciqfunctions.udf.CIQ($B12, "IQ_TOTAL_LIAB", $D12,,,, "REPORTED")</f>
        <v>194042</v>
      </c>
      <c r="M12" s="1">
        <f>_xll.ciqfunctions.udf.CIQ($B12, "IQ_PREF_EQUITY",$D12,,,, "REPORTED")</f>
        <v>0</v>
      </c>
      <c r="N12" s="1">
        <f>_xll.ciqfunctions.udf.CIQ($B12, "IQ_TOTAL_COMMON_EQUITY",$D12,,,, "REPORTED")</f>
        <v>39304</v>
      </c>
      <c r="O12" s="1">
        <f>_xll.ciqfunctions.udf.CIQ($B12, "IQ_APIC", $D12,,,, "REPORTED")</f>
        <v>26087</v>
      </c>
      <c r="P12" s="1">
        <f>_xll.ciqfunctions.udf.CIQ($B12, "IQ_TOTAL_ASSETS", $D12,,,, "REPORTED")</f>
        <v>237535</v>
      </c>
      <c r="Q12" s="1">
        <f>_xll.ciqfunctions.udf.CIQ($B12, "IQ_RE", $D12,,,, "REPORTED")</f>
        <v>25104</v>
      </c>
      <c r="R12" s="1">
        <f>_xll.ciqfunctions.udf.CIQ($B12, "IQ_TOTAL_EQUITY", $D12,,,, "REPORTED")</f>
        <v>43493</v>
      </c>
      <c r="S12" s="1">
        <f>_xll.ciqfunctions.udf.CIQ($B12, "IQ_TOTAL_OUTSTANDING_FILING_DATE", $D12,,,, "REPORTED")</f>
        <v>1431.0965100000001</v>
      </c>
      <c r="T12" s="1">
        <f>_xll.ciqfunctions.udf.CIQ($B12, "IQ_TOTAL_DEBT", $D12,,,, "REPORTED")</f>
        <v>128258</v>
      </c>
      <c r="U12" s="1">
        <f>_xll.ciqfunctions.udf.CIQ($B12, "IQ_PREF_DIV_OTHER",$D12,,,, "REPORTED")</f>
        <v>48</v>
      </c>
      <c r="V12" s="1">
        <f>_xll.ciqfunctions.udf.CIQ($B12, "IQ_COGS",$D12,,,, "REPORTED")</f>
        <v>13444</v>
      </c>
      <c r="W12" s="1">
        <f>_xll.ciqfunctions.udf.CIQ($B12, "IQ_AP",$D12,,,, "REPORTED")</f>
        <v>15154</v>
      </c>
      <c r="X12" s="1">
        <f>_xll.ciqfunctions.udf.CIQ($B12, "IQ_AR", $D12,,,, "REPORTED")</f>
        <v>7946</v>
      </c>
      <c r="Y12" s="1">
        <f>_xll.ciqfunctions.udf.CIQ($B12, "IQ_INVENTORY", $D12,,,, "REPORTED")</f>
        <v>10280</v>
      </c>
      <c r="Z12">
        <f>_xll.ciqfunctions.udf.CIQ($B12, "IQ_SGA", $D12,,,, "REPORTED")</f>
        <v>974</v>
      </c>
      <c r="AA12">
        <f>_xll.ciqfunctions.udf.CIQ($B12, "IQ_TOTAL_REV_1YR_ANN_GROWTH", $D12,,,, "REPORTED")</f>
        <v>-53.472000000000001</v>
      </c>
      <c r="AB12">
        <f>_xll.ciqfunctions.udf.CIQ($B12, "IQ_DA", $D12,,,, "REPORTED")</f>
        <v>0</v>
      </c>
      <c r="AC12">
        <f>_xll.ciqfunctions.udf.CIQ($B12, "IQ_NET_INTEREST_EXP",$D12,,,, "REPORTED")</f>
        <v>-242</v>
      </c>
      <c r="AD12">
        <f>_xll.ciqfunctions.udf.CIQ($B12, "IQ_NET_WORKING_CAP",$D12,,,, "REPORTED")</f>
        <v>-18554</v>
      </c>
      <c r="AE12">
        <f>_xll.ciqfunctions.udf.CIQ($B12, "IQ_CAPEX",$D12,,,, "REPORTED")</f>
        <v>-1112</v>
      </c>
      <c r="AF12" s="1" t="str">
        <f>_xll.ciqfunctions.udf.CIQ($B12, "IQ_CEO_NAME", $D12,,,, "REPORTED")</f>
        <v>Barra, Mary</v>
      </c>
    </row>
    <row r="13" spans="1:32" x14ac:dyDescent="0.25">
      <c r="A13" t="str">
        <f>_xll.ciqfunctions.udf.CIQ(B13,"IQ_COMPANY_NAME",A$1)</f>
        <v>General Motors Company</v>
      </c>
      <c r="B13" s="3" t="s">
        <v>7</v>
      </c>
      <c r="C13" s="1" t="str">
        <f>_xll.ciqfunctions.udf.CIQ($B13, "IQ_INDUSTRY", IQ_FY, $D13, ,, "USD", , C$1)</f>
        <v>Automobiles</v>
      </c>
      <c r="D13" s="2" t="s">
        <v>53</v>
      </c>
      <c r="E13" s="1">
        <f>_xll.ciqfunctions.udf.CIQ($B13, "IQ_TOTAL_REV", $D13,,,, "REPORTED")</f>
        <v>32709</v>
      </c>
      <c r="F13" s="1">
        <f>_xll.ciqfunctions.udf.CIQ($B13, "IQ_NI",$D13,,,, "REPORTED")</f>
        <v>294</v>
      </c>
      <c r="G13" s="1">
        <f>_xll.ciqfunctions.udf.CIQ($B13, "IQ_CASH_EQUIV", $D13,,,, "REPORTED")</f>
        <v>26906</v>
      </c>
      <c r="H13" s="1">
        <f>_xll.ciqfunctions.udf.CIQ($B13, "IQ_CASH_ST_INVEST", $D13,,,, "REPORTED")</f>
        <v>34526</v>
      </c>
      <c r="I13" s="1">
        <f>_xll.ciqfunctions.udf.CIQ($B13, "IQ_TOTAL_CA", $D13,,,, "REPORTED")</f>
        <v>97699</v>
      </c>
      <c r="J13" s="1">
        <f>_xll.ciqfunctions.udf.CIQ($B13, "IQ_TOTAL_ASSETS",$D13,,,, "REPORTED")</f>
        <v>246624</v>
      </c>
      <c r="K13" s="1">
        <f>_xll.ciqfunctions.udf.CIQ($B13, "IQ_TOTAL_CL", $D13,,,, "REPORTED")</f>
        <v>91292</v>
      </c>
      <c r="L13" s="1">
        <f>_xll.ciqfunctions.udf.CIQ($B13, "IQ_TOTAL_LIAB", $D13,,,, "REPORTED")</f>
        <v>202307</v>
      </c>
      <c r="M13" s="1">
        <f>_xll.ciqfunctions.udf.CIQ($B13, "IQ_PREF_EQUITY",$D13,,,, "REPORTED")</f>
        <v>0</v>
      </c>
      <c r="N13" s="1">
        <f>_xll.ciqfunctions.udf.CIQ($B13, "IQ_TOTAL_COMMON_EQUITY",$D13,,,, "REPORTED")</f>
        <v>40113</v>
      </c>
      <c r="O13" s="1">
        <f>_xll.ciqfunctions.udf.CIQ($B13, "IQ_APIC", $D13,,,, "REPORTED")</f>
        <v>26014</v>
      </c>
      <c r="P13" s="1">
        <f>_xll.ciqfunctions.udf.CIQ($B13, "IQ_TOTAL_ASSETS", $D13,,,, "REPORTED")</f>
        <v>246624</v>
      </c>
      <c r="Q13" s="1">
        <f>_xll.ciqfunctions.udf.CIQ($B13, "IQ_RE", $D13,,,, "REPORTED")</f>
        <v>25885</v>
      </c>
      <c r="R13" s="1">
        <f>_xll.ciqfunctions.udf.CIQ($B13, "IQ_TOTAL_EQUITY", $D13,,,, "REPORTED")</f>
        <v>44317</v>
      </c>
      <c r="S13" s="1">
        <f>_xll.ciqfunctions.udf.CIQ($B13, "IQ_TOTAL_OUTSTANDING_FILING_DATE", $D13,,,, "REPORTED")</f>
        <v>1431.0764799999999</v>
      </c>
      <c r="T13" s="1">
        <f>_xll.ciqfunctions.udf.CIQ($B13, "IQ_TOTAL_DEBT", $D13,,,, "REPORTED")</f>
        <v>128759</v>
      </c>
      <c r="U13" s="1">
        <f>_xll.ciqfunctions.udf.CIQ($B13, "IQ_PREF_DIV_OTHER",$D13,,,, "REPORTED")</f>
        <v>47</v>
      </c>
      <c r="V13" s="1">
        <f>_xll.ciqfunctions.udf.CIQ($B13, "IQ_COGS",$D13,,,, "REPORTED")</f>
        <v>26326</v>
      </c>
      <c r="W13" s="1">
        <f>_xll.ciqfunctions.udf.CIQ($B13, "IQ_AP",$D13,,,, "REPORTED")</f>
        <v>20031</v>
      </c>
      <c r="X13" s="1">
        <f>_xll.ciqfunctions.udf.CIQ($B13, "IQ_AR", $D13,,,, "REPORTED")</f>
        <v>7536</v>
      </c>
      <c r="Y13" s="1">
        <f>_xll.ciqfunctions.udf.CIQ($B13, "IQ_INVENTORY", $D13,,,, "REPORTED")</f>
        <v>10799</v>
      </c>
      <c r="Z13">
        <f>_xll.ciqfunctions.udf.CIQ($B13, "IQ_SGA", $D13,,,, "REPORTED")</f>
        <v>1543</v>
      </c>
      <c r="AA13">
        <f>_xll.ciqfunctions.udf.CIQ($B13, "IQ_TOTAL_REV_1YR_ANN_GROWTH", $D13,,,, "REPORTED")</f>
        <v>-6.2188999999999997</v>
      </c>
      <c r="AB13">
        <f>_xll.ciqfunctions.udf.CIQ($B13, "IQ_DA", $D13,,,, "REPORTED")</f>
        <v>0</v>
      </c>
      <c r="AC13">
        <f>_xll.ciqfunctions.udf.CIQ($B13, "IQ_NET_INTEREST_EXP",$D13,,,, "REPORTED")</f>
        <v>-110</v>
      </c>
      <c r="AD13">
        <f>_xll.ciqfunctions.udf.CIQ($B13, "IQ_NET_WORKING_CAP",$D13,,,, "REPORTED")</f>
        <v>-26184</v>
      </c>
      <c r="AE13">
        <f>_xll.ciqfunctions.udf.CIQ($B13, "IQ_CAPEX",$D13,,,, "REPORTED")</f>
        <v>-1224</v>
      </c>
      <c r="AF13" s="1" t="str">
        <f>_xll.ciqfunctions.udf.CIQ($B13, "IQ_CEO_NAME", $D13,,,, "REPORTED")</f>
        <v>Barra, Mary</v>
      </c>
    </row>
    <row r="14" spans="1:32" x14ac:dyDescent="0.25">
      <c r="A14" t="str">
        <f>_xll.ciqfunctions.udf.CIQ(B14,"IQ_COMPANY_NAME",A$1)</f>
        <v>General Motors Company</v>
      </c>
      <c r="B14" s="3" t="s">
        <v>7</v>
      </c>
      <c r="C14" s="1" t="str">
        <f>_xll.ciqfunctions.udf.CIQ($B14, "IQ_INDUSTRY", IQ_FY, $D14, ,, "USD", , C$1)</f>
        <v>Automobiles</v>
      </c>
      <c r="D14" s="2" t="s">
        <v>54</v>
      </c>
      <c r="E14" s="1">
        <f>_xll.ciqfunctions.udf.CIQ($B14, "IQ_TOTAL_REV", $D14,,,, "REPORTED")</f>
        <v>30826</v>
      </c>
      <c r="F14" s="1">
        <f>_xll.ciqfunctions.udf.CIQ($B14, "IQ_NI",$D14,,,, "REPORTED")</f>
        <v>-194</v>
      </c>
      <c r="G14" s="1">
        <f>_xll.ciqfunctions.udf.CIQ($B14, "IQ_CASH_EQUIV", $D14,,,, "REPORTED")</f>
        <v>15769</v>
      </c>
      <c r="H14" s="1">
        <f>_xll.ciqfunctions.udf.CIQ($B14, "IQ_CASH_ST_INVEST", $D14,,,, "REPORTED")</f>
        <v>19943</v>
      </c>
      <c r="I14" s="1">
        <f>_xll.ciqfunctions.udf.CIQ($B14, "IQ_TOTAL_CA", $D14,,,, "REPORTED")</f>
        <v>74992</v>
      </c>
      <c r="J14" s="1">
        <f>_xll.ciqfunctions.udf.CIQ($B14, "IQ_TOTAL_ASSETS",$D14,,,, "REPORTED")</f>
        <v>228037</v>
      </c>
      <c r="K14" s="1">
        <f>_xll.ciqfunctions.udf.CIQ($B14, "IQ_TOTAL_CL", $D14,,,, "REPORTED")</f>
        <v>84905</v>
      </c>
      <c r="L14" s="1">
        <f>_xll.ciqfunctions.udf.CIQ($B14, "IQ_TOTAL_LIAB", $D14,,,, "REPORTED")</f>
        <v>182080</v>
      </c>
      <c r="M14" s="1">
        <f>_xll.ciqfunctions.udf.CIQ($B14, "IQ_PREF_EQUITY",$D14,,,, "REPORTED")</f>
        <v>0</v>
      </c>
      <c r="N14" s="1">
        <f>_xll.ciqfunctions.udf.CIQ($B14, "IQ_TOTAL_COMMON_EQUITY",$D14,,,, "REPORTED")</f>
        <v>41792</v>
      </c>
      <c r="O14" s="1">
        <f>_xll.ciqfunctions.udf.CIQ($B14, "IQ_APIC", $D14,,,, "REPORTED")</f>
        <v>26074</v>
      </c>
      <c r="P14" s="1">
        <f>_xll.ciqfunctions.udf.CIQ($B14, "IQ_TOTAL_ASSETS", $D14,,,, "REPORTED")</f>
        <v>228037</v>
      </c>
      <c r="Q14" s="1">
        <f>_xll.ciqfunctions.udf.CIQ($B14, "IQ_RE", $D14,,,, "REPORTED")</f>
        <v>26860</v>
      </c>
      <c r="R14" s="1">
        <f>_xll.ciqfunctions.udf.CIQ($B14, "IQ_TOTAL_EQUITY", $D14,,,, "REPORTED")</f>
        <v>45957</v>
      </c>
      <c r="S14" s="1">
        <f>_xll.ciqfunctions.udf.CIQ($B14, "IQ_TOTAL_OUTSTANDING_FILING_DATE", $D14,,,, "REPORTED")</f>
        <v>1429.00206</v>
      </c>
      <c r="T14" s="1">
        <f>_xll.ciqfunctions.udf.CIQ($B14, "IQ_TOTAL_DEBT", $D14,,,, "REPORTED")</f>
        <v>104573</v>
      </c>
      <c r="U14" s="1">
        <f>_xll.ciqfunctions.udf.CIQ($B14, "IQ_PREF_DIV_OTHER",$D14,,,, "REPORTED")</f>
        <v>38</v>
      </c>
      <c r="V14" s="1">
        <f>_xll.ciqfunctions.udf.CIQ($B14, "IQ_COGS",$D14,,,, "REPORTED")</f>
        <v>25621</v>
      </c>
      <c r="W14" s="1">
        <f>_xll.ciqfunctions.udf.CIQ($B14, "IQ_AP",$D14,,,, "REPORTED")</f>
        <v>21018</v>
      </c>
      <c r="X14" s="1">
        <f>_xll.ciqfunctions.udf.CIQ($B14, "IQ_AR", $D14,,,, "REPORTED")</f>
        <v>6797</v>
      </c>
      <c r="Y14" s="1">
        <f>_xll.ciqfunctions.udf.CIQ($B14, "IQ_INVENTORY", $D14,,,, "REPORTED")</f>
        <v>10398</v>
      </c>
      <c r="Z14">
        <f>_xll.ciqfunctions.udf.CIQ($B14, "IQ_SGA", $D14,,,, "REPORTED")</f>
        <v>2078</v>
      </c>
      <c r="AA14">
        <f>_xll.ciqfunctions.udf.CIQ($B14, "IQ_TOTAL_REV_1YR_ANN_GROWTH", $D14,,,, "REPORTED")</f>
        <v>-19.721900000000002</v>
      </c>
      <c r="AB14">
        <f>_xll.ciqfunctions.udf.CIQ($B14, "IQ_DA", $D14,,,, "REPORTED")</f>
        <v>0</v>
      </c>
      <c r="AC14">
        <f>_xll.ciqfunctions.udf.CIQ($B14, "IQ_NET_INTEREST_EXP",$D14,,,, "REPORTED")</f>
        <v>-104</v>
      </c>
      <c r="AD14">
        <f>_xll.ciqfunctions.udf.CIQ($B14, "IQ_NET_WORKING_CAP",$D14,,,, "REPORTED")</f>
        <v>-27720</v>
      </c>
      <c r="AE14">
        <f>_xll.ciqfunctions.udf.CIQ($B14, "IQ_CAPEX",$D14,,,, "REPORTED")</f>
        <v>-2740</v>
      </c>
      <c r="AF14" s="1" t="str">
        <f>_xll.ciqfunctions.udf.CIQ($B14, "IQ_CEO_NAME", $D14,,,, "REPORTED")</f>
        <v>Barra, Mary</v>
      </c>
    </row>
    <row r="15" spans="1:32" x14ac:dyDescent="0.25">
      <c r="A15" t="str">
        <f>_xll.ciqfunctions.udf.CIQ(B15,"IQ_COMPANY_NAME",A$1)</f>
        <v>General Motors Company</v>
      </c>
      <c r="B15" s="3" t="s">
        <v>7</v>
      </c>
      <c r="C15" s="1" t="str">
        <f>_xll.ciqfunctions.udf.CIQ($B15, "IQ_INDUSTRY", IQ_FY, $D15, ,, "USD", , C$1)</f>
        <v>Automobiles</v>
      </c>
      <c r="D15" s="2" t="s">
        <v>55</v>
      </c>
      <c r="E15" s="1">
        <f>_xll.ciqfunctions.udf.CIQ($B15, "IQ_TOTAL_REV", $D15,,,, "REPORTED")</f>
        <v>35473</v>
      </c>
      <c r="F15" s="1">
        <f>_xll.ciqfunctions.udf.CIQ($B15, "IQ_NI",$D15,,,, "REPORTED")</f>
        <v>2351</v>
      </c>
      <c r="G15" s="1">
        <f>_xll.ciqfunctions.udf.CIQ($B15, "IQ_CASH_EQUIV", $D15,,,, "REPORTED")</f>
        <v>16851</v>
      </c>
      <c r="H15" s="1">
        <f>_xll.ciqfunctions.udf.CIQ($B15, "IQ_CASH_ST_INVEST", $D15,,,, "REPORTED")</f>
        <v>23576</v>
      </c>
      <c r="I15" s="1">
        <f>_xll.ciqfunctions.udf.CIQ($B15, "IQ_TOTAL_CA", $D15,,,, "REPORTED")</f>
        <v>80565</v>
      </c>
      <c r="J15" s="1">
        <f>_xll.ciqfunctions.udf.CIQ($B15, "IQ_TOTAL_ASSETS",$D15,,,, "REPORTED")</f>
        <v>231529</v>
      </c>
      <c r="K15" s="1">
        <f>_xll.ciqfunctions.udf.CIQ($B15, "IQ_TOTAL_CL", $D15,,,, "REPORTED")</f>
        <v>84252</v>
      </c>
      <c r="L15" s="1">
        <f>_xll.ciqfunctions.udf.CIQ($B15, "IQ_TOTAL_LIAB", $D15,,,, "REPORTED")</f>
        <v>182758</v>
      </c>
      <c r="M15" s="1">
        <f>_xll.ciqfunctions.udf.CIQ($B15, "IQ_PREF_EQUITY",$D15,,,, "REPORTED")</f>
        <v>0</v>
      </c>
      <c r="N15" s="1">
        <f>_xll.ciqfunctions.udf.CIQ($B15, "IQ_TOTAL_COMMON_EQUITY",$D15,,,, "REPORTED")</f>
        <v>44554</v>
      </c>
      <c r="O15" s="1">
        <f>_xll.ciqfunctions.udf.CIQ($B15, "IQ_APIC", $D15,,,, "REPORTED")</f>
        <v>25928</v>
      </c>
      <c r="P15" s="1">
        <f>_xll.ciqfunctions.udf.CIQ($B15, "IQ_TOTAL_ASSETS", $D15,,,, "REPORTED")</f>
        <v>231529</v>
      </c>
      <c r="Q15" s="1">
        <f>_xll.ciqfunctions.udf.CIQ($B15, "IQ_RE", $D15,,,, "REPORTED")</f>
        <v>27609</v>
      </c>
      <c r="R15" s="1">
        <f>_xll.ciqfunctions.udf.CIQ($B15, "IQ_TOTAL_EQUITY", $D15,,,, "REPORTED")</f>
        <v>48771</v>
      </c>
      <c r="S15" s="1">
        <f>_xll.ciqfunctions.udf.CIQ($B15, "IQ_TOTAL_OUTSTANDING_FILING_DATE", $D15,,,, "REPORTED")</f>
        <v>1428.78406</v>
      </c>
      <c r="T15" s="1">
        <f>_xll.ciqfunctions.udf.CIQ($B15, "IQ_TOTAL_DEBT", $D15,,,, "REPORTED")</f>
        <v>106093</v>
      </c>
      <c r="U15" s="1">
        <f>_xll.ciqfunctions.udf.CIQ($B15, "IQ_PREF_DIV_OTHER",$D15,,,, "REPORTED")</f>
        <v>38</v>
      </c>
      <c r="V15" s="1">
        <f>_xll.ciqfunctions.udf.CIQ($B15, "IQ_COGS",$D15,,,, "REPORTED")</f>
        <v>27997</v>
      </c>
      <c r="W15" s="1">
        <f>_xll.ciqfunctions.udf.CIQ($B15, "IQ_AP",$D15,,,, "REPORTED")</f>
        <v>21406</v>
      </c>
      <c r="X15" s="1">
        <f>_xll.ciqfunctions.udf.CIQ($B15, "IQ_AR", $D15,,,, "REPORTED")</f>
        <v>6924</v>
      </c>
      <c r="Y15" s="1">
        <f>_xll.ciqfunctions.udf.CIQ($B15, "IQ_INVENTORY", $D15,,,, "REPORTED")</f>
        <v>11797</v>
      </c>
      <c r="Z15">
        <f>_xll.ciqfunctions.udf.CIQ($B15, "IQ_SGA", $D15,,,, "REPORTED")</f>
        <v>1793</v>
      </c>
      <c r="AA15">
        <f>_xll.ciqfunctions.udf.CIQ($B15, "IQ_TOTAL_REV_1YR_ANN_GROWTH", $D15,,,, "REPORTED")</f>
        <v>-0.88849999999999996</v>
      </c>
      <c r="AB15">
        <f>_xll.ciqfunctions.udf.CIQ($B15, "IQ_DA", $D15,,,, "REPORTED")</f>
        <v>0</v>
      </c>
      <c r="AC15">
        <f>_xll.ciqfunctions.udf.CIQ($B15, "IQ_NET_INTEREST_EXP",$D15,,,, "REPORTED")</f>
        <v>-77</v>
      </c>
      <c r="AD15">
        <f>_xll.ciqfunctions.udf.CIQ($B15, "IQ_NET_WORKING_CAP",$D15,,,, "REPORTED")</f>
        <v>-24130</v>
      </c>
      <c r="AE15">
        <f>_xll.ciqfunctions.udf.CIQ($B15, "IQ_CAPEX",$D15,,,, "REPORTED")</f>
        <v>-1376</v>
      </c>
      <c r="AF15" s="1" t="str">
        <f>_xll.ciqfunctions.udf.CIQ($B15, "IQ_CEO_NAME", $D15,,,, "REPORTED")</f>
        <v>Barra, Mary</v>
      </c>
    </row>
    <row r="16" spans="1:32" x14ac:dyDescent="0.25">
      <c r="A16" t="str">
        <f>_xll.ciqfunctions.udf.CIQ(B16,"IQ_COMPANY_NAME",A$1)</f>
        <v>General Motors Company</v>
      </c>
      <c r="B16" s="3" t="s">
        <v>7</v>
      </c>
      <c r="C16" s="1" t="str">
        <f>_xll.ciqfunctions.udf.CIQ($B16, "IQ_INDUSTRY", IQ_FY, $D16, ,, "USD", , C$1)</f>
        <v>Automobiles</v>
      </c>
      <c r="D16" s="2" t="s">
        <v>56</v>
      </c>
      <c r="E16" s="1">
        <f>_xll.ciqfunctions.udf.CIQ($B16, "IQ_TOTAL_REV", $D16,,,, "REPORTED")</f>
        <v>36060</v>
      </c>
      <c r="F16" s="1">
        <f>_xll.ciqfunctions.udf.CIQ($B16, "IQ_NI",$D16,,,, "REPORTED")</f>
        <v>2418</v>
      </c>
      <c r="G16" s="1">
        <f>_xll.ciqfunctions.udf.CIQ($B16, "IQ_CASH_EQUIV", $D16,,,, "REPORTED")</f>
        <v>13472</v>
      </c>
      <c r="H16" s="1">
        <f>_xll.ciqfunctions.udf.CIQ($B16, "IQ_CASH_ST_INVEST", $D16,,,, "REPORTED")</f>
        <v>20521</v>
      </c>
      <c r="I16" s="1">
        <f>_xll.ciqfunctions.udf.CIQ($B16, "IQ_TOTAL_CA", $D16,,,, "REPORTED")</f>
        <v>81306</v>
      </c>
      <c r="J16" s="1">
        <f>_xll.ciqfunctions.udf.CIQ($B16, "IQ_TOTAL_ASSETS",$D16,,,, "REPORTED")</f>
        <v>233737</v>
      </c>
      <c r="K16" s="1">
        <f>_xll.ciqfunctions.udf.CIQ($B16, "IQ_TOTAL_CL", $D16,,,, "REPORTED")</f>
        <v>84294</v>
      </c>
      <c r="L16" s="1">
        <f>_xll.ciqfunctions.udf.CIQ($B16, "IQ_TOTAL_LIAB", $D16,,,, "REPORTED")</f>
        <v>186648</v>
      </c>
      <c r="M16" s="1">
        <f>_xll.ciqfunctions.udf.CIQ($B16, "IQ_PREF_EQUITY",$D16,,,, "REPORTED")</f>
        <v>0</v>
      </c>
      <c r="N16" s="1">
        <f>_xll.ciqfunctions.udf.CIQ($B16, "IQ_TOTAL_COMMON_EQUITY",$D16,,,, "REPORTED")</f>
        <v>42816</v>
      </c>
      <c r="O16" s="1">
        <f>_xll.ciqfunctions.udf.CIQ($B16, "IQ_APIC", $D16,,,, "REPORTED")</f>
        <v>25765</v>
      </c>
      <c r="P16" s="1">
        <f>_xll.ciqfunctions.udf.CIQ($B16, "IQ_TOTAL_ASSETS", $D16,,,, "REPORTED")</f>
        <v>233737</v>
      </c>
      <c r="Q16" s="1">
        <f>_xll.ciqfunctions.udf.CIQ($B16, "IQ_RE", $D16,,,, "REPORTED")</f>
        <v>25807</v>
      </c>
      <c r="R16" s="1">
        <f>_xll.ciqfunctions.udf.CIQ($B16, "IQ_TOTAL_EQUITY", $D16,,,, "REPORTED")</f>
        <v>47089</v>
      </c>
      <c r="S16" s="1">
        <f>_xll.ciqfunctions.udf.CIQ($B16, "IQ_TOTAL_OUTSTANDING_FILING_DATE", $D16,,,, "REPORTED")</f>
        <v>1427.7292500000001</v>
      </c>
      <c r="T16" s="1">
        <f>_xll.ciqfunctions.udf.CIQ($B16, "IQ_TOTAL_DEBT", $D16,,,, "REPORTED")</f>
        <v>107994</v>
      </c>
      <c r="U16" s="1">
        <f>_xll.ciqfunctions.udf.CIQ($B16, "IQ_PREF_DIV_OTHER",$D16,,,, "REPORTED")</f>
        <v>37</v>
      </c>
      <c r="V16" s="1">
        <f>_xll.ciqfunctions.udf.CIQ($B16, "IQ_COGS",$D16,,,, "REPORTED")</f>
        <v>28346</v>
      </c>
      <c r="W16" s="1">
        <f>_xll.ciqfunctions.udf.CIQ($B16, "IQ_AP",$D16,,,, "REPORTED")</f>
        <v>22717</v>
      </c>
      <c r="X16" s="1">
        <f>_xll.ciqfunctions.udf.CIQ($B16, "IQ_AR", $D16,,,, "REPORTED")</f>
        <v>10362</v>
      </c>
      <c r="Y16" s="1">
        <f>_xll.ciqfunctions.udf.CIQ($B16, "IQ_INVENTORY", $D16,,,, "REPORTED")</f>
        <v>11447</v>
      </c>
      <c r="Z16">
        <f>_xll.ciqfunctions.udf.CIQ($B16, "IQ_SGA", $D16,,,, "REPORTED")</f>
        <v>1870</v>
      </c>
      <c r="AA16">
        <f>_xll.ciqfunctions.udf.CIQ($B16, "IQ_TOTAL_REV_1YR_ANN_GROWTH", $D16,,,, "REPORTED")</f>
        <v>-1.9043000000000001</v>
      </c>
      <c r="AB16">
        <f>_xll.ciqfunctions.udf.CIQ($B16, "IQ_DA", $D16,,,, "REPORTED")</f>
        <v>0</v>
      </c>
      <c r="AC16">
        <f>_xll.ciqfunctions.udf.CIQ($B16, "IQ_NET_INTEREST_EXP",$D16,,,, "REPORTED")</f>
        <v>-89</v>
      </c>
      <c r="AD16">
        <f>_xll.ciqfunctions.udf.CIQ($B16, "IQ_NET_WORKING_CAP",$D16,,,, "REPORTED")</f>
        <v>-20788</v>
      </c>
      <c r="AE16">
        <f>_xll.ciqfunctions.udf.CIQ($B16, "IQ_CAPEX",$D16,,,, "REPORTED")</f>
        <v>-1462</v>
      </c>
      <c r="AF16" s="1" t="str">
        <f>_xll.ciqfunctions.udf.CIQ($B16, "IQ_CEO_NAME", $D16,,,, "REPORTED")</f>
        <v>Barra, Mary</v>
      </c>
    </row>
    <row r="17" spans="1:32" x14ac:dyDescent="0.25">
      <c r="A17" t="str">
        <f>_xll.ciqfunctions.udf.CIQ(B17,"IQ_COMPANY_NAME",A$1)</f>
        <v>General Motors Company</v>
      </c>
      <c r="B17" s="3" t="s">
        <v>7</v>
      </c>
      <c r="C17" s="1" t="str">
        <f>_xll.ciqfunctions.udf.CIQ($B17, "IQ_INDUSTRY", IQ_FY, $D17, ,, "USD", , C$1)</f>
        <v>Automobiles</v>
      </c>
      <c r="D17" s="2" t="s">
        <v>57</v>
      </c>
      <c r="E17" s="1">
        <f>_xll.ciqfunctions.udf.CIQ($B17, "IQ_TOTAL_REV", $D17,,,, "REPORTED")</f>
        <v>34878</v>
      </c>
      <c r="F17" s="1">
        <f>_xll.ciqfunctions.udf.CIQ($B17, "IQ_NI",$D17,,,, "REPORTED")</f>
        <v>2157</v>
      </c>
      <c r="G17" s="1">
        <f>_xll.ciqfunctions.udf.CIQ($B17, "IQ_CASH_EQUIV", $D17,,,, "REPORTED")</f>
        <v>11876</v>
      </c>
      <c r="H17" s="1">
        <f>_xll.ciqfunctions.udf.CIQ($B17, "IQ_CASH_ST_INVEST", $D17,,,, "REPORTED")</f>
        <v>17897</v>
      </c>
      <c r="I17" s="1">
        <f>_xll.ciqfunctions.udf.CIQ($B17, "IQ_TOTAL_CA", $D17,,,, "REPORTED")</f>
        <v>80090</v>
      </c>
      <c r="J17" s="1">
        <f>_xll.ciqfunctions.udf.CIQ($B17, "IQ_TOTAL_ASSETS",$D17,,,, "REPORTED")</f>
        <v>233132</v>
      </c>
      <c r="K17" s="1">
        <f>_xll.ciqfunctions.udf.CIQ($B17, "IQ_TOTAL_CL", $D17,,,, "REPORTED")</f>
        <v>85303</v>
      </c>
      <c r="L17" s="1">
        <f>_xll.ciqfunctions.udf.CIQ($B17, "IQ_TOTAL_LIAB", $D17,,,, "REPORTED")</f>
        <v>188494</v>
      </c>
      <c r="M17" s="1">
        <f>_xll.ciqfunctions.udf.CIQ($B17, "IQ_PREF_EQUITY",$D17,,,, "REPORTED")</f>
        <v>0</v>
      </c>
      <c r="N17" s="1">
        <f>_xll.ciqfunctions.udf.CIQ($B17, "IQ_TOTAL_COMMON_EQUITY",$D17,,,, "REPORTED")</f>
        <v>40765</v>
      </c>
      <c r="O17" s="1">
        <f>_xll.ciqfunctions.udf.CIQ($B17, "IQ_APIC", $D17,,,, "REPORTED")</f>
        <v>25661</v>
      </c>
      <c r="P17" s="1">
        <f>_xll.ciqfunctions.udf.CIQ($B17, "IQ_TOTAL_ASSETS", $D17,,,, "REPORTED")</f>
        <v>233132</v>
      </c>
      <c r="Q17" s="1">
        <f>_xll.ciqfunctions.udf.CIQ($B17, "IQ_RE", $D17,,,, "REPORTED")</f>
        <v>23939</v>
      </c>
      <c r="R17" s="1">
        <f>_xll.ciqfunctions.udf.CIQ($B17, "IQ_TOTAL_EQUITY", $D17,,,, "REPORTED")</f>
        <v>44638</v>
      </c>
      <c r="S17" s="1">
        <f>_xll.ciqfunctions.udf.CIQ($B17, "IQ_TOTAL_OUTSTANDING_FILING_DATE", $D17,,,, "REPORTED")</f>
        <v>1418.3928599999999</v>
      </c>
      <c r="T17" s="1">
        <f>_xll.ciqfunctions.udf.CIQ($B17, "IQ_TOTAL_DEBT", $D17,,,, "REPORTED")</f>
        <v>108586</v>
      </c>
      <c r="U17" s="1">
        <f>_xll.ciqfunctions.udf.CIQ($B17, "IQ_PREF_DIV_OTHER",$D17,,,, "REPORTED")</f>
        <v>38</v>
      </c>
      <c r="V17" s="1">
        <f>_xll.ciqfunctions.udf.CIQ($B17, "IQ_COGS",$D17,,,, "REPORTED")</f>
        <v>28296</v>
      </c>
      <c r="W17" s="1">
        <f>_xll.ciqfunctions.udf.CIQ($B17, "IQ_AP",$D17,,,, "REPORTED")</f>
        <v>24560</v>
      </c>
      <c r="X17" s="1">
        <f>_xll.ciqfunctions.udf.CIQ($B17, "IQ_AR", $D17,,,, "REPORTED")</f>
        <v>12116</v>
      </c>
      <c r="Y17" s="1">
        <f>_xll.ciqfunctions.udf.CIQ($B17, "IQ_INVENTORY", $D17,,,, "REPORTED")</f>
        <v>11108</v>
      </c>
      <c r="Z17">
        <f>_xll.ciqfunctions.udf.CIQ($B17, "IQ_SGA", $D17,,,, "REPORTED")</f>
        <v>1813</v>
      </c>
      <c r="AA17">
        <f>_xll.ciqfunctions.udf.CIQ($B17, "IQ_TOTAL_REV_1YR_ANN_GROWTH", $D17,,,, "REPORTED")</f>
        <v>-3.3824000000000001</v>
      </c>
      <c r="AB17">
        <f>_xll.ciqfunctions.udf.CIQ($B17, "IQ_DA", $D17,,,, "REPORTED")</f>
        <v>0</v>
      </c>
      <c r="AC17">
        <f>_xll.ciqfunctions.udf.CIQ($B17, "IQ_NET_INTEREST_EXP",$D17,,,, "REPORTED")</f>
        <v>-83</v>
      </c>
      <c r="AD17">
        <f>_xll.ciqfunctions.udf.CIQ($B17, "IQ_NET_WORKING_CAP",$D17,,,, "REPORTED")</f>
        <v>-20875</v>
      </c>
      <c r="AE17">
        <f>_xll.ciqfunctions.udf.CIQ($B17, "IQ_CAPEX",$D17,,,, "REPORTED")</f>
        <v>-2014</v>
      </c>
      <c r="AF17" s="1" t="str">
        <f>_xll.ciqfunctions.udf.CIQ($B17, "IQ_CEO_NAME", $D17,,,, "REPORTED")</f>
        <v>Barra, Mary</v>
      </c>
    </row>
    <row r="18" spans="1:32" x14ac:dyDescent="0.25">
      <c r="A18" t="str">
        <f>_xll.ciqfunctions.udf.CIQ(B18,"IQ_COMPANY_NAME",A$1)</f>
        <v>General Motors Company</v>
      </c>
      <c r="B18" s="3" t="s">
        <v>7</v>
      </c>
      <c r="C18" s="1" t="str">
        <f>_xll.ciqfunctions.udf.CIQ($B18, "IQ_INDUSTRY", IQ_FY, $D18, ,, "USD", , C$1)</f>
        <v>Automobiles</v>
      </c>
      <c r="D18" s="2" t="s">
        <v>58</v>
      </c>
      <c r="E18" s="1">
        <f>_xll.ciqfunctions.udf.CIQ($B18, "IQ_TOTAL_REV", $D18,,,, "REPORTED")</f>
        <v>38399</v>
      </c>
      <c r="F18" s="1">
        <f>_xll.ciqfunctions.udf.CIQ($B18, "IQ_NI",$D18,,,, "REPORTED")</f>
        <v>2044</v>
      </c>
      <c r="G18" s="1">
        <f>_xll.ciqfunctions.udf.CIQ($B18, "IQ_CASH_EQUIV", $D18,,,, "REPORTED")</f>
        <v>15944</v>
      </c>
      <c r="H18" s="1">
        <f>_xll.ciqfunctions.udf.CIQ($B18, "IQ_CASH_ST_INVEST", $D18,,,, "REPORTED")</f>
        <v>22445</v>
      </c>
      <c r="I18" s="1">
        <f>_xll.ciqfunctions.udf.CIQ($B18, "IQ_TOTAL_CA", $D18,,,, "REPORTED")</f>
        <v>75293</v>
      </c>
      <c r="J18" s="1">
        <f>_xll.ciqfunctions.udf.CIQ($B18, "IQ_TOTAL_ASSETS",$D18,,,, "REPORTED")</f>
        <v>227339</v>
      </c>
      <c r="K18" s="1">
        <f>_xll.ciqfunctions.udf.CIQ($B18, "IQ_TOTAL_CL", $D18,,,, "REPORTED")</f>
        <v>82237</v>
      </c>
      <c r="L18" s="1">
        <f>_xll.ciqfunctions.udf.CIQ($B18, "IQ_TOTAL_LIAB", $D18,,,, "REPORTED")</f>
        <v>184562</v>
      </c>
      <c r="M18" s="1">
        <f>_xll.ciqfunctions.udf.CIQ($B18, "IQ_PREF_EQUITY",$D18,,,, "REPORTED")</f>
        <v>0</v>
      </c>
      <c r="N18" s="1">
        <f>_xll.ciqfunctions.udf.CIQ($B18, "IQ_TOTAL_COMMON_EQUITY",$D18,,,, "REPORTED")</f>
        <v>38860</v>
      </c>
      <c r="O18" s="1">
        <f>_xll.ciqfunctions.udf.CIQ($B18, "IQ_APIC", $D18,,,, "REPORTED")</f>
        <v>25563</v>
      </c>
      <c r="P18" s="1">
        <f>_xll.ciqfunctions.udf.CIQ($B18, "IQ_TOTAL_ASSETS", $D18,,,, "REPORTED")</f>
        <v>227339</v>
      </c>
      <c r="Q18" s="1">
        <f>_xll.ciqfunctions.udf.CIQ($B18, "IQ_RE", $D18,,,, "REPORTED")</f>
        <v>22322</v>
      </c>
      <c r="R18" s="1">
        <f>_xll.ciqfunctions.udf.CIQ($B18, "IQ_TOTAL_EQUITY", $D18,,,, "REPORTED")</f>
        <v>42777</v>
      </c>
      <c r="S18" s="1">
        <f>_xll.ciqfunctions.udf.CIQ($B18, "IQ_TOTAL_OUTSTANDING_FILING_DATE", $D18,,,, "REPORTED")</f>
        <v>1409.47893</v>
      </c>
      <c r="T18" s="1">
        <f>_xll.ciqfunctions.udf.CIQ($B18, "IQ_TOTAL_DEBT", $D18,,,, "REPORTED")</f>
        <v>104951</v>
      </c>
      <c r="U18" s="1">
        <f>_xll.ciqfunctions.udf.CIQ($B18, "IQ_PREF_DIV_OTHER",$D18,,,, "REPORTED")</f>
        <v>38</v>
      </c>
      <c r="V18" s="1">
        <f>_xll.ciqfunctions.udf.CIQ($B18, "IQ_COGS",$D18,,,, "REPORTED")</f>
        <v>31868</v>
      </c>
      <c r="W18" s="1">
        <f>_xll.ciqfunctions.udf.CIQ($B18, "IQ_AP",$D18,,,, "REPORTED")</f>
        <v>22297</v>
      </c>
      <c r="X18" s="1">
        <f>_xll.ciqfunctions.udf.CIQ($B18, "IQ_AR", $D18,,,, "REPORTED")</f>
        <v>6549</v>
      </c>
      <c r="Y18" s="1">
        <f>_xll.ciqfunctions.udf.CIQ($B18, "IQ_INVENTORY", $D18,,,, "REPORTED")</f>
        <v>9816</v>
      </c>
      <c r="Z18">
        <f>_xll.ciqfunctions.udf.CIQ($B18, "IQ_SGA", $D18,,,, "REPORTED")</f>
        <v>2013</v>
      </c>
      <c r="AA18">
        <f>_xll.ciqfunctions.udf.CIQ($B18, "IQ_TOTAL_REV_1YR_ANN_GROWTH", $D18,,,, "REPORTED")</f>
        <v>1.8136000000000001</v>
      </c>
      <c r="AB18">
        <f>_xll.ciqfunctions.udf.CIQ($B18, "IQ_DA", $D18,,,, "REPORTED")</f>
        <v>0</v>
      </c>
      <c r="AC18">
        <f>_xll.ciqfunctions.udf.CIQ($B18, "IQ_NET_INTEREST_EXP",$D18,,,, "REPORTED")</f>
        <v>-68</v>
      </c>
      <c r="AD18">
        <f>_xll.ciqfunctions.udf.CIQ($B18, "IQ_NET_WORKING_CAP",$D18,,,, "REPORTED")</f>
        <v>-28454</v>
      </c>
      <c r="AE18">
        <f>_xll.ciqfunctions.udf.CIQ($B18, "IQ_CAPEX",$D18,,,, "REPORTED")</f>
        <v>-2199</v>
      </c>
      <c r="AF18" s="1" t="str">
        <f>_xll.ciqfunctions.udf.CIQ($B18, "IQ_CEO_NAME", $D18,,,, "REPORTED")</f>
        <v>Barra, Mary</v>
      </c>
    </row>
    <row r="19" spans="1:32" x14ac:dyDescent="0.25">
      <c r="A19" t="str">
        <f>_xll.ciqfunctions.udf.CIQ(B19,"IQ_COMPANY_NAME",A$1)</f>
        <v>General Motors Company</v>
      </c>
      <c r="B19" s="3" t="s">
        <v>7</v>
      </c>
      <c r="C19" s="1" t="str">
        <f>_xll.ciqfunctions.udf.CIQ($B19, "IQ_INDUSTRY", IQ_FY, $D19, ,, "USD", , C$1)</f>
        <v>Automobiles</v>
      </c>
      <c r="D19" s="2" t="s">
        <v>59</v>
      </c>
      <c r="E19" s="1">
        <f>_xll.ciqfunctions.udf.CIQ($B19, "IQ_TOTAL_REV", $D19,,,, "REPORTED")</f>
        <v>35791</v>
      </c>
      <c r="F19" s="1">
        <f>_xll.ciqfunctions.udf.CIQ($B19, "IQ_NI",$D19,,,, "REPORTED")</f>
        <v>2534</v>
      </c>
      <c r="G19" s="1">
        <f>_xll.ciqfunctions.udf.CIQ($B19, "IQ_CASH_EQUIV", $D19,,,, "REPORTED")</f>
        <v>13935</v>
      </c>
      <c r="H19" s="1">
        <f>_xll.ciqfunctions.udf.CIQ($B19, "IQ_CASH_ST_INVEST", $D19,,,, "REPORTED")</f>
        <v>19851</v>
      </c>
      <c r="I19" s="1">
        <f>_xll.ciqfunctions.udf.CIQ($B19, "IQ_TOTAL_CA", $D19,,,, "REPORTED")</f>
        <v>74848</v>
      </c>
      <c r="J19" s="1">
        <f>_xll.ciqfunctions.udf.CIQ($B19, "IQ_TOTAL_ASSETS",$D19,,,, "REPORTED")</f>
        <v>225711</v>
      </c>
      <c r="K19" s="1">
        <f>_xll.ciqfunctions.udf.CIQ($B19, "IQ_TOTAL_CL", $D19,,,, "REPORTED")</f>
        <v>84116</v>
      </c>
      <c r="L19" s="1">
        <f>_xll.ciqfunctions.udf.CIQ($B19, "IQ_TOTAL_LIAB", $D19,,,, "REPORTED")</f>
        <v>184803</v>
      </c>
      <c r="M19" s="1">
        <f>_xll.ciqfunctions.udf.CIQ($B19, "IQ_PREF_EQUITY",$D19,,,, "REPORTED")</f>
        <v>0</v>
      </c>
      <c r="N19" s="1">
        <f>_xll.ciqfunctions.udf.CIQ($B19, "IQ_TOTAL_COMMON_EQUITY",$D19,,,, "REPORTED")</f>
        <v>38061</v>
      </c>
      <c r="O19" s="1">
        <f>_xll.ciqfunctions.udf.CIQ($B19, "IQ_APIC", $D19,,,, "REPORTED")</f>
        <v>25503</v>
      </c>
      <c r="P19" s="1">
        <f>_xll.ciqfunctions.udf.CIQ($B19, "IQ_TOTAL_ASSETS", $D19,,,, "REPORTED")</f>
        <v>225711</v>
      </c>
      <c r="Q19" s="1">
        <f>_xll.ciqfunctions.udf.CIQ($B19, "IQ_RE", $D19,,,, "REPORTED")</f>
        <v>20865</v>
      </c>
      <c r="R19" s="1">
        <f>_xll.ciqfunctions.udf.CIQ($B19, "IQ_TOTAL_EQUITY", $D19,,,, "REPORTED")</f>
        <v>40908</v>
      </c>
      <c r="S19" s="1">
        <f>_xll.ciqfunctions.udf.CIQ($B19, "IQ_TOTAL_OUTSTANDING_FILING_DATE", $D19,,,, "REPORTED")</f>
        <v>1411.40363</v>
      </c>
      <c r="T19" s="1">
        <f>_xll.ciqfunctions.udf.CIQ($B19, "IQ_TOTAL_DEBT", $D19,,,, "REPORTED")</f>
        <v>102340</v>
      </c>
      <c r="U19" s="1">
        <f>_xll.ciqfunctions.udf.CIQ($B19, "IQ_PREF_DIV_OTHER",$D19,,,, "REPORTED")</f>
        <v>31</v>
      </c>
      <c r="V19" s="1">
        <f>_xll.ciqfunctions.udf.CIQ($B19, "IQ_COGS",$D19,,,, "REPORTED")</f>
        <v>28525</v>
      </c>
      <c r="W19" s="1">
        <f>_xll.ciqfunctions.udf.CIQ($B19, "IQ_AP",$D19,,,, "REPORTED")</f>
        <v>25147</v>
      </c>
      <c r="X19" s="1">
        <f>_xll.ciqfunctions.udf.CIQ($B19, "IQ_AR", $D19,,,, "REPORTED")</f>
        <v>10376</v>
      </c>
      <c r="Y19" s="1">
        <f>_xll.ciqfunctions.udf.CIQ($B19, "IQ_INVENTORY", $D19,,,, "REPORTED")</f>
        <v>11334</v>
      </c>
      <c r="Z19">
        <f>_xll.ciqfunctions.udf.CIQ($B19, "IQ_SGA", $D19,,,, "REPORTED")</f>
        <v>1743</v>
      </c>
      <c r="AA19">
        <f>_xll.ciqfunctions.udf.CIQ($B19, "IQ_TOTAL_REV_1YR_ANN_GROWTH", $D19,,,, "REPORTED")</f>
        <v>6.4478999999999997</v>
      </c>
      <c r="AB19">
        <f>_xll.ciqfunctions.udf.CIQ($B19, "IQ_DA", $D19,,,, "REPORTED")</f>
        <v>0</v>
      </c>
      <c r="AC19">
        <f>_xll.ciqfunctions.udf.CIQ($B19, "IQ_NET_INTEREST_EXP",$D19,,,, "REPORTED")</f>
        <v>-79</v>
      </c>
      <c r="AD19">
        <f>_xll.ciqfunctions.udf.CIQ($B19, "IQ_NET_WORKING_CAP",$D19,,,, "REPORTED")</f>
        <v>-26204</v>
      </c>
      <c r="AE19">
        <f>_xll.ciqfunctions.udf.CIQ($B19, "IQ_CAPEX",$D19,,,, "REPORTED")</f>
        <v>-2211</v>
      </c>
      <c r="AF19" s="1" t="str">
        <f>_xll.ciqfunctions.udf.CIQ($B19, "IQ_CEO_NAME", $D19,,,, "REPORTED")</f>
        <v>Barra, Mary</v>
      </c>
    </row>
    <row r="20" spans="1:32" x14ac:dyDescent="0.25">
      <c r="A20" t="str">
        <f>_xll.ciqfunctions.udf.CIQ(B20,"IQ_COMPANY_NAME",A$1)</f>
        <v>General Motors Company</v>
      </c>
      <c r="B20" s="3" t="s">
        <v>7</v>
      </c>
      <c r="C20" s="1" t="str">
        <f>_xll.ciqfunctions.udf.CIQ($B20, "IQ_INDUSTRY", IQ_FY, $D20, ,, "USD", , C$1)</f>
        <v>Automobiles</v>
      </c>
      <c r="D20" s="2" t="s">
        <v>60</v>
      </c>
      <c r="E20" s="1">
        <f>_xll.ciqfunctions.udf.CIQ($B20, "IQ_TOTAL_REV", $D20,,,, "REPORTED")</f>
        <v>36760</v>
      </c>
      <c r="F20" s="1">
        <f>_xll.ciqfunctions.udf.CIQ($B20, "IQ_NI",$D20,,,, "REPORTED")</f>
        <v>2390</v>
      </c>
      <c r="G20" s="1">
        <f>_xll.ciqfunctions.udf.CIQ($B20, "IQ_CASH_EQUIV", $D20,,,, "REPORTED")</f>
        <v>11087</v>
      </c>
      <c r="H20" s="1">
        <f>_xll.ciqfunctions.udf.CIQ($B20, "IQ_CASH_ST_INVEST", $D20,,,, "REPORTED")</f>
        <v>18011</v>
      </c>
      <c r="I20" s="1">
        <f>_xll.ciqfunctions.udf.CIQ($B20, "IQ_TOTAL_CA", $D20,,,, "REPORTED")</f>
        <v>70451</v>
      </c>
      <c r="J20" s="1">
        <f>_xll.ciqfunctions.udf.CIQ($B20, "IQ_TOTAL_ASSETS",$D20,,,, "REPORTED")</f>
        <v>218641</v>
      </c>
      <c r="K20" s="1">
        <f>_xll.ciqfunctions.udf.CIQ($B20, "IQ_TOTAL_CL", $D20,,,, "REPORTED")</f>
        <v>80292</v>
      </c>
      <c r="L20" s="1">
        <f>_xll.ciqfunctions.udf.CIQ($B20, "IQ_TOTAL_LIAB", $D20,,,, "REPORTED")</f>
        <v>180005</v>
      </c>
      <c r="M20" s="1">
        <f>_xll.ciqfunctions.udf.CIQ($B20, "IQ_PREF_EQUITY",$D20,,,, "REPORTED")</f>
        <v>0</v>
      </c>
      <c r="N20" s="1">
        <f>_xll.ciqfunctions.udf.CIQ($B20, "IQ_TOTAL_COMMON_EQUITY",$D20,,,, "REPORTED")</f>
        <v>36181</v>
      </c>
      <c r="O20" s="1">
        <f>_xll.ciqfunctions.udf.CIQ($B20, "IQ_APIC", $D20,,,, "REPORTED")</f>
        <v>25465</v>
      </c>
      <c r="P20" s="1">
        <f>_xll.ciqfunctions.udf.CIQ($B20, "IQ_TOTAL_ASSETS", $D20,,,, "REPORTED")</f>
        <v>218641</v>
      </c>
      <c r="Q20" s="1">
        <f>_xll.ciqfunctions.udf.CIQ($B20, "IQ_RE", $D20,,,, "REPORTED")</f>
        <v>18873</v>
      </c>
      <c r="R20" s="1">
        <f>_xll.ciqfunctions.udf.CIQ($B20, "IQ_TOTAL_EQUITY", $D20,,,, "REPORTED")</f>
        <v>38636</v>
      </c>
      <c r="S20" s="1">
        <f>_xll.ciqfunctions.udf.CIQ($B20, "IQ_TOTAL_OUTSTANDING_FILING_DATE", $D20,,,, "REPORTED")</f>
        <v>1410.88832</v>
      </c>
      <c r="T20" s="1">
        <f>_xll.ciqfunctions.udf.CIQ($B20, "IQ_TOTAL_DEBT", $D20,,,, "REPORTED")</f>
        <v>98259</v>
      </c>
      <c r="U20" s="1">
        <f>_xll.ciqfunctions.udf.CIQ($B20, "IQ_PREF_DIV_OTHER",$D20,,,, "REPORTED")</f>
        <v>15</v>
      </c>
      <c r="V20" s="1">
        <f>_xll.ciqfunctions.udf.CIQ($B20, "IQ_COGS",$D20,,,, "REPORTED")</f>
        <v>29875</v>
      </c>
      <c r="W20" s="1">
        <f>_xll.ciqfunctions.udf.CIQ($B20, "IQ_AP",$D20,,,, "REPORTED")</f>
        <v>24660</v>
      </c>
      <c r="X20" s="1">
        <f>_xll.ciqfunctions.udf.CIQ($B20, "IQ_AR", $D20,,,, "REPORTED")</f>
        <v>9663</v>
      </c>
      <c r="Y20" s="1">
        <f>_xll.ciqfunctions.udf.CIQ($B20, "IQ_INVENTORY", $D20,,,, "REPORTED")</f>
        <v>10833</v>
      </c>
      <c r="Z20">
        <f>_xll.ciqfunctions.udf.CIQ($B20, "IQ_SGA", $D20,,,, "REPORTED")</f>
        <v>1796</v>
      </c>
      <c r="AA20">
        <f>_xll.ciqfunctions.udf.CIQ($B20, "IQ_TOTAL_REV_1YR_ANN_GROWTH", $D20,,,, "REPORTED")</f>
        <v>-0.60570000000000002</v>
      </c>
      <c r="AB20">
        <f>_xll.ciqfunctions.udf.CIQ($B20, "IQ_DA", $D20,,,, "REPORTED")</f>
        <v>0</v>
      </c>
      <c r="AC20">
        <f>_xll.ciqfunctions.udf.CIQ($B20, "IQ_NET_INTEREST_EXP",$D20,,,, "REPORTED")</f>
        <v>-87</v>
      </c>
      <c r="AD20">
        <f>_xll.ciqfunctions.udf.CIQ($B20, "IQ_NET_WORKING_CAP",$D20,,,, "REPORTED")</f>
        <v>-25045</v>
      </c>
      <c r="AE20">
        <f>_xll.ciqfunctions.udf.CIQ($B20, "IQ_CAPEX",$D20,,,, "REPORTED")</f>
        <v>-2079</v>
      </c>
      <c r="AF20" s="1" t="str">
        <f>_xll.ciqfunctions.udf.CIQ($B20, "IQ_CEO_NAME", $D20,,,, "REPORTED")</f>
        <v>Barra, Mary</v>
      </c>
    </row>
    <row r="21" spans="1:32" x14ac:dyDescent="0.25">
      <c r="A21" t="str">
        <f>_xll.ciqfunctions.udf.CIQ(B21,"IQ_COMPANY_NAME",A$1)</f>
        <v>General Motors Company</v>
      </c>
      <c r="B21" s="3" t="s">
        <v>7</v>
      </c>
      <c r="C21" s="1" t="str">
        <f>_xll.ciqfunctions.udf.CIQ($B21, "IQ_INDUSTRY", IQ_FY, $D21, ,, "USD", , C$1)</f>
        <v>Automobiles</v>
      </c>
      <c r="D21" s="2" t="s">
        <v>61</v>
      </c>
      <c r="E21" s="1">
        <f>_xll.ciqfunctions.udf.CIQ($B21, "IQ_TOTAL_REV", $D21,,,, "REPORTED")</f>
        <v>36099</v>
      </c>
      <c r="F21" s="1">
        <f>_xll.ciqfunctions.udf.CIQ($B21, "IQ_NI",$D21,,,, "REPORTED")</f>
        <v>1046</v>
      </c>
      <c r="G21" s="1">
        <f>_xll.ciqfunctions.udf.CIQ($B21, "IQ_CASH_EQUIV", $D21,,,, "REPORTED")</f>
        <v>10056</v>
      </c>
      <c r="H21" s="1">
        <f>_xll.ciqfunctions.udf.CIQ($B21, "IQ_CASH_ST_INVEST", $D21,,,, "REPORTED")</f>
        <v>17166</v>
      </c>
      <c r="I21" s="1">
        <f>_xll.ciqfunctions.udf.CIQ($B21, "IQ_TOTAL_CA", $D21,,,, "REPORTED")</f>
        <v>71435</v>
      </c>
      <c r="J21" s="1">
        <f>_xll.ciqfunctions.udf.CIQ($B21, "IQ_TOTAL_ASSETS",$D21,,,, "REPORTED")</f>
        <v>218726</v>
      </c>
      <c r="K21" s="1">
        <f>_xll.ciqfunctions.udf.CIQ($B21, "IQ_TOTAL_CL", $D21,,,, "REPORTED")</f>
        <v>82716</v>
      </c>
      <c r="L21" s="1">
        <f>_xll.ciqfunctions.udf.CIQ($B21, "IQ_TOTAL_LIAB", $D21,,,, "REPORTED")</f>
        <v>183268</v>
      </c>
      <c r="M21" s="1">
        <f>_xll.ciqfunctions.udf.CIQ($B21, "IQ_PREF_EQUITY",$D21,,,, "REPORTED")</f>
        <v>0</v>
      </c>
      <c r="N21" s="1">
        <f>_xll.ciqfunctions.udf.CIQ($B21, "IQ_TOTAL_COMMON_EQUITY",$D21,,,, "REPORTED")</f>
        <v>34298</v>
      </c>
      <c r="O21" s="1">
        <f>_xll.ciqfunctions.udf.CIQ($B21, "IQ_APIC", $D21,,,, "REPORTED")</f>
        <v>25337</v>
      </c>
      <c r="P21" s="1">
        <f>_xll.ciqfunctions.udf.CIQ($B21, "IQ_TOTAL_ASSETS", $D21,,,, "REPORTED")</f>
        <v>218726</v>
      </c>
      <c r="Q21" s="1">
        <f>_xll.ciqfunctions.udf.CIQ($B21, "IQ_RE", $D21,,,, "REPORTED")</f>
        <v>17028</v>
      </c>
      <c r="R21" s="1">
        <f>_xll.ciqfunctions.udf.CIQ($B21, "IQ_TOTAL_EQUITY", $D21,,,, "REPORTED")</f>
        <v>35458</v>
      </c>
      <c r="S21" s="1">
        <f>_xll.ciqfunctions.udf.CIQ($B21, "IQ_TOTAL_OUTSTANDING_FILING_DATE", $D21,,,, "REPORTED")</f>
        <v>1409.2325699999999</v>
      </c>
      <c r="T21" s="1">
        <f>_xll.ciqfunctions.udf.CIQ($B21, "IQ_TOTAL_DEBT", $D21,,,, "REPORTED")</f>
        <v>98818</v>
      </c>
      <c r="U21" s="1">
        <f>_xll.ciqfunctions.udf.CIQ($B21, "IQ_PREF_DIV_OTHER",$D21,,,, "REPORTED")</f>
        <v>14</v>
      </c>
      <c r="V21" s="1">
        <f>_xll.ciqfunctions.udf.CIQ($B21, "IQ_COGS",$D21,,,, "REPORTED")</f>
        <v>29242</v>
      </c>
      <c r="W21" s="1">
        <f>_xll.ciqfunctions.udf.CIQ($B21, "IQ_AP",$D21,,,, "REPORTED")</f>
        <v>26039</v>
      </c>
      <c r="X21" s="1">
        <f>_xll.ciqfunctions.udf.CIQ($B21, "IQ_AR", $D21,,,, "REPORTED")</f>
        <v>10769</v>
      </c>
      <c r="Y21" s="1">
        <f>_xll.ciqfunctions.udf.CIQ($B21, "IQ_INVENTORY", $D21,,,, "REPORTED")</f>
        <v>11461</v>
      </c>
      <c r="Z21">
        <f>_xll.ciqfunctions.udf.CIQ($B21, "IQ_SGA", $D21,,,, "REPORTED")</f>
        <v>1918</v>
      </c>
      <c r="AA21">
        <f>_xll.ciqfunctions.udf.CIQ($B21, "IQ_TOTAL_REV_1YR_ANN_GROWTH", $D21,,,, "REPORTED")</f>
        <v>-3.1316000000000002</v>
      </c>
      <c r="AB21">
        <f>_xll.ciqfunctions.udf.CIQ($B21, "IQ_DA", $D21,,,, "REPORTED")</f>
        <v>0</v>
      </c>
      <c r="AC21">
        <f>_xll.ciqfunctions.udf.CIQ($B21, "IQ_NET_INTEREST_EXP",$D21,,,, "REPORTED")</f>
        <v>-86</v>
      </c>
      <c r="AD21">
        <f>_xll.ciqfunctions.udf.CIQ($B21, "IQ_NET_WORKING_CAP",$D21,,,, "REPORTED")</f>
        <v>-24106</v>
      </c>
      <c r="AE21">
        <f>_xll.ciqfunctions.udf.CIQ($B21, "IQ_CAPEX",$D21,,,, "REPORTED")</f>
        <v>-2272</v>
      </c>
      <c r="AF21" s="1" t="str">
        <f>_xll.ciqfunctions.udf.CIQ($B21, "IQ_CEO_NAME", $D21,,,, "REPORTED")</f>
        <v>Barra, Mary</v>
      </c>
    </row>
    <row r="22" spans="1:32" x14ac:dyDescent="0.25">
      <c r="A22" t="str">
        <f>_xll.ciqfunctions.udf.CIQ(B22,"IQ_COMPANY_NAME",A$1)</f>
        <v>General Motors Company</v>
      </c>
      <c r="B22" s="3" t="s">
        <v>7</v>
      </c>
      <c r="C22" s="1" t="str">
        <f>_xll.ciqfunctions.udf.CIQ($B22, "IQ_INDUSTRY", IQ_FY, $D22, ,, "USD", , C$1)</f>
        <v>Automobiles</v>
      </c>
      <c r="D22" s="2" t="s">
        <v>62</v>
      </c>
      <c r="E22" s="1">
        <f>_xll.ciqfunctions.udf.CIQ($B22, "IQ_TOTAL_REV", $D22,,,, "REPORTED")</f>
        <v>37715</v>
      </c>
      <c r="F22" s="1">
        <f>_xll.ciqfunctions.udf.CIQ($B22, "IQ_NI",$D22,,,, "REPORTED")</f>
        <v>-5151</v>
      </c>
      <c r="G22" s="1">
        <f>_xll.ciqfunctions.udf.CIQ($B22, "IQ_CASH_EQUIV", $D22,,,, "REPORTED")</f>
        <v>11212</v>
      </c>
      <c r="H22" s="1">
        <f>_xll.ciqfunctions.udf.CIQ($B22, "IQ_CASH_ST_INVEST", $D22,,,, "REPORTED")</f>
        <v>19525</v>
      </c>
      <c r="I22" s="1">
        <f>_xll.ciqfunctions.udf.CIQ($B22, "IQ_TOTAL_CA", $D22,,,, "REPORTED")</f>
        <v>68744</v>
      </c>
      <c r="J22" s="1">
        <f>_xll.ciqfunctions.udf.CIQ($B22, "IQ_TOTAL_ASSETS",$D22,,,, "REPORTED")</f>
        <v>212482</v>
      </c>
      <c r="K22" s="1">
        <f>_xll.ciqfunctions.udf.CIQ($B22, "IQ_TOTAL_CL", $D22,,,, "REPORTED")</f>
        <v>76890</v>
      </c>
      <c r="L22" s="1">
        <f>_xll.ciqfunctions.udf.CIQ($B22, "IQ_TOTAL_LIAB", $D22,,,, "REPORTED")</f>
        <v>176282</v>
      </c>
      <c r="M22" s="1">
        <f>_xll.ciqfunctions.udf.CIQ($B22, "IQ_PREF_EQUITY",$D22,,,, "REPORTED")</f>
        <v>0</v>
      </c>
      <c r="N22" s="1">
        <f>_xll.ciqfunctions.udf.CIQ($B22, "IQ_TOTAL_COMMON_EQUITY",$D22,,,, "REPORTED")</f>
        <v>35001</v>
      </c>
      <c r="O22" s="1">
        <f>_xll.ciqfunctions.udf.CIQ($B22, "IQ_APIC", $D22,,,, "REPORTED")</f>
        <v>25371</v>
      </c>
      <c r="P22" s="1">
        <f>_xll.ciqfunctions.udf.CIQ($B22, "IQ_TOTAL_ASSETS", $D22,,,, "REPORTED")</f>
        <v>212482</v>
      </c>
      <c r="Q22" s="1">
        <f>_xll.ciqfunctions.udf.CIQ($B22, "IQ_RE", $D22,,,, "REPORTED")</f>
        <v>17627</v>
      </c>
      <c r="R22" s="1">
        <f>_xll.ciqfunctions.udf.CIQ($B22, "IQ_TOTAL_EQUITY", $D22,,,, "REPORTED")</f>
        <v>36200</v>
      </c>
      <c r="S22" s="1">
        <f>_xll.ciqfunctions.udf.CIQ($B22, "IQ_TOTAL_OUTSTANDING_FILING_DATE", $D22,,,, "REPORTED")</f>
        <v>1400</v>
      </c>
      <c r="T22" s="1">
        <f>_xll.ciqfunctions.udf.CIQ($B22, "IQ_TOTAL_DEBT", $D22,,,, "REPORTED")</f>
        <v>94219</v>
      </c>
      <c r="U22" s="1">
        <f>_xll.ciqfunctions.udf.CIQ($B22, "IQ_PREF_DIV_OTHER",$D22,,,, "REPORTED")</f>
        <v>14</v>
      </c>
      <c r="V22" s="1">
        <f>_xll.ciqfunctions.udf.CIQ($B22, "IQ_COGS",$D22,,,, "REPORTED")</f>
        <v>29681</v>
      </c>
      <c r="W22" s="1">
        <f>_xll.ciqfunctions.udf.CIQ($B22, "IQ_AP",$D22,,,, "REPORTED")</f>
        <v>23929</v>
      </c>
      <c r="X22" s="1">
        <f>_xll.ciqfunctions.udf.CIQ($B22, "IQ_AR", $D22,,,, "REPORTED")</f>
        <v>8164</v>
      </c>
      <c r="Y22" s="1">
        <f>_xll.ciqfunctions.udf.CIQ($B22, "IQ_INVENTORY", $D22,,,, "REPORTED")</f>
        <v>10663</v>
      </c>
      <c r="Z22">
        <f>_xll.ciqfunctions.udf.CIQ($B22, "IQ_SGA", $D22,,,, "REPORTED")</f>
        <v>2118</v>
      </c>
      <c r="AA22">
        <f>_xll.ciqfunctions.udf.CIQ($B22, "IQ_TOTAL_REV_1YR_ANN_GROWTH", $D22,,,, "REPORTED")</f>
        <v>-5.4668000000000001</v>
      </c>
      <c r="AB22">
        <f>_xll.ciqfunctions.udf.CIQ($B22, "IQ_DA", $D22,,,, "REPORTED")</f>
        <v>0</v>
      </c>
      <c r="AC22">
        <f>_xll.ciqfunctions.udf.CIQ($B22, "IQ_NET_INTEREST_EXP",$D22,,,, "REPORTED")</f>
        <v>-63</v>
      </c>
      <c r="AD22">
        <f>_xll.ciqfunctions.udf.CIQ($B22, "IQ_NET_WORKING_CAP",$D22,,,, "REPORTED")</f>
        <v>-25156</v>
      </c>
      <c r="AE22">
        <f>_xll.ciqfunctions.udf.CIQ($B22, "IQ_CAPEX",$D22,,,, "REPORTED")</f>
        <v>-2100</v>
      </c>
      <c r="AF22" s="1" t="str">
        <f>_xll.ciqfunctions.udf.CIQ($B22, "IQ_CEO_NAME", $D22,,,, "REPORTED")</f>
        <v>Barra, Mary</v>
      </c>
    </row>
    <row r="23" spans="1:32" x14ac:dyDescent="0.25">
      <c r="A23" t="str">
        <f>_xll.ciqfunctions.udf.CIQ(B23,"IQ_COMPANY_NAME",A$1)</f>
        <v>General Motors Company</v>
      </c>
      <c r="B23" s="3" t="s">
        <v>7</v>
      </c>
      <c r="C23" s="1" t="str">
        <f>_xll.ciqfunctions.udf.CIQ($B23, "IQ_INDUSTRY", IQ_FY, $D23, ,, "USD", , C$1)</f>
        <v>Automobiles</v>
      </c>
      <c r="D23" s="2" t="s">
        <v>63</v>
      </c>
      <c r="E23" s="1">
        <f>_xll.ciqfunctions.udf.CIQ($B23, "IQ_TOTAL_REV", $D23,,,, "REPORTED")</f>
        <v>33623</v>
      </c>
      <c r="F23" s="1">
        <f>_xll.ciqfunctions.udf.CIQ($B23, "IQ_NI",$D23,,,, "REPORTED")</f>
        <v>-2981</v>
      </c>
      <c r="G23" s="1">
        <f>_xll.ciqfunctions.udf.CIQ($B23, "IQ_CASH_EQUIV", $D23,,,, "REPORTED")</f>
        <v>8792</v>
      </c>
      <c r="H23" s="1">
        <f>_xll.ciqfunctions.udf.CIQ($B23, "IQ_CASH_ST_INVEST", $D23,,,, "REPORTED")</f>
        <v>17246</v>
      </c>
      <c r="I23" s="1">
        <f>_xll.ciqfunctions.udf.CIQ($B23, "IQ_TOTAL_CA", $D23,,,, "REPORTED")</f>
        <v>76618</v>
      </c>
      <c r="J23" s="1">
        <f>_xll.ciqfunctions.udf.CIQ($B23, "IQ_TOTAL_ASSETS",$D23,,,, "REPORTED")</f>
        <v>229502</v>
      </c>
      <c r="K23" s="1">
        <f>_xll.ciqfunctions.udf.CIQ($B23, "IQ_TOTAL_CL", $D23,,,, "REPORTED")</f>
        <v>81849</v>
      </c>
      <c r="L23" s="1">
        <f>_xll.ciqfunctions.udf.CIQ($B23, "IQ_TOTAL_LIAB", $D23,,,, "REPORTED")</f>
        <v>186025</v>
      </c>
      <c r="M23" s="1">
        <f>_xll.ciqfunctions.udf.CIQ($B23, "IQ_PREF_EQUITY",$D23,,,, "REPORTED")</f>
        <v>0</v>
      </c>
      <c r="N23" s="1">
        <f>_xll.ciqfunctions.udf.CIQ($B23, "IQ_TOTAL_COMMON_EQUITY",$D23,,,, "REPORTED")</f>
        <v>42243</v>
      </c>
      <c r="O23" s="1">
        <f>_xll.ciqfunctions.udf.CIQ($B23, "IQ_APIC", $D23,,,, "REPORTED")</f>
        <v>25782</v>
      </c>
      <c r="P23" s="1">
        <f>_xll.ciqfunctions.udf.CIQ($B23, "IQ_TOTAL_ASSETS", $D23,,,, "REPORTED")</f>
        <v>229502</v>
      </c>
      <c r="Q23" s="1">
        <f>_xll.ciqfunctions.udf.CIQ($B23, "IQ_RE", $D23,,,, "REPORTED")</f>
        <v>24230</v>
      </c>
      <c r="R23" s="1">
        <f>_xll.ciqfunctions.udf.CIQ($B23, "IQ_TOTAL_EQUITY", $D23,,,, "REPORTED")</f>
        <v>43477</v>
      </c>
      <c r="S23" s="1">
        <f>_xll.ciqfunctions.udf.CIQ($B23, "IQ_TOTAL_OUTSTANDING_FILING_DATE", $D23,,,, "REPORTED")</f>
        <v>1420.4075600000001</v>
      </c>
      <c r="T23" s="1">
        <f>_xll.ciqfunctions.udf.CIQ($B23, "IQ_TOTAL_DEBT", $D23,,,, "REPORTED")</f>
        <v>92673</v>
      </c>
      <c r="U23" s="1">
        <f>_xll.ciqfunctions.udf.CIQ($B23, "IQ_PREF_DIV_OTHER",$D23,,,, "REPORTED")</f>
        <v>2</v>
      </c>
      <c r="V23" s="1">
        <f>_xll.ciqfunctions.udf.CIQ($B23, "IQ_COGS",$D23,,,, "REPORTED")</f>
        <v>26852</v>
      </c>
      <c r="W23" s="1">
        <f>_xll.ciqfunctions.udf.CIQ($B23, "IQ_AP",$D23,,,, "REPORTED")</f>
        <v>23265</v>
      </c>
      <c r="X23" s="1">
        <f>_xll.ciqfunctions.udf.CIQ($B23, "IQ_AR", $D23,,,, "REPORTED")</f>
        <v>10013</v>
      </c>
      <c r="Y23" s="1">
        <f>_xll.ciqfunctions.udf.CIQ($B23, "IQ_INVENTORY", $D23,,,, "REPORTED")</f>
        <v>11789</v>
      </c>
      <c r="Z23">
        <f>_xll.ciqfunctions.udf.CIQ($B23, "IQ_SGA", $D23,,,, "REPORTED")</f>
        <v>1934</v>
      </c>
      <c r="AA23">
        <f>_xll.ciqfunctions.udf.CIQ($B23, "IQ_TOTAL_REV_1YR_ANN_GROWTH", $D23,,,, "REPORTED")</f>
        <v>-13.5412</v>
      </c>
      <c r="AB23">
        <f>_xll.ciqfunctions.udf.CIQ($B23, "IQ_DA", $D23,,,, "REPORTED")</f>
        <v>0</v>
      </c>
      <c r="AC23">
        <f>_xll.ciqfunctions.udf.CIQ($B23, "IQ_NET_INTEREST_EXP",$D23,,,, "REPORTED")</f>
        <v>-92</v>
      </c>
      <c r="AD23">
        <f>_xll.ciqfunctions.udf.CIQ($B23, "IQ_NET_WORKING_CAP",$D23,,,, "REPORTED")</f>
        <v>-21350</v>
      </c>
      <c r="AE23">
        <f>_xll.ciqfunctions.udf.CIQ($B23, "IQ_CAPEX",$D23,,,, "REPORTED")</f>
        <v>-2167</v>
      </c>
      <c r="AF23" s="1" t="str">
        <f>_xll.ciqfunctions.udf.CIQ($B23, "IQ_CEO_NAME", $D23,,,, "REPORTED")</f>
        <v>Barra, Mary</v>
      </c>
    </row>
    <row r="24" spans="1:32" x14ac:dyDescent="0.25">
      <c r="A24" t="str">
        <f>_xll.ciqfunctions.udf.CIQ(B24,"IQ_COMPANY_NAME",A$1)</f>
        <v>General Motors Company</v>
      </c>
      <c r="B24" s="3" t="s">
        <v>7</v>
      </c>
      <c r="C24" s="1" t="str">
        <f>_xll.ciqfunctions.udf.CIQ($B24, "IQ_INDUSTRY", IQ_FY, $D24, ,, "USD", , C$1)</f>
        <v>Automobiles</v>
      </c>
      <c r="D24" s="2" t="s">
        <v>64</v>
      </c>
      <c r="E24" s="1">
        <f>_xll.ciqfunctions.udf.CIQ($B24, "IQ_TOTAL_REV", $D24,,,, "REPORTED")</f>
        <v>36984</v>
      </c>
      <c r="F24" s="1">
        <f>_xll.ciqfunctions.udf.CIQ($B24, "IQ_NI",$D24,,,, "REPORTED")</f>
        <v>1660</v>
      </c>
      <c r="G24" s="1">
        <f>_xll.ciqfunctions.udf.CIQ($B24, "IQ_CASH_EQUIV", $D24,,,, "REPORTED")</f>
        <v>11398</v>
      </c>
      <c r="H24" s="1">
        <f>_xll.ciqfunctions.udf.CIQ($B24, "IQ_CASH_ST_INVEST", $D24,,,, "REPORTED")</f>
        <v>20531</v>
      </c>
      <c r="I24" s="1">
        <f>_xll.ciqfunctions.udf.CIQ($B24, "IQ_TOTAL_CA", $D24,,,, "REPORTED")</f>
        <v>85081</v>
      </c>
      <c r="J24" s="1">
        <f>_xll.ciqfunctions.udf.CIQ($B24, "IQ_TOTAL_ASSETS",$D24,,,, "REPORTED")</f>
        <v>240300</v>
      </c>
      <c r="K24" s="1">
        <f>_xll.ciqfunctions.udf.CIQ($B24, "IQ_TOTAL_CL", $D24,,,, "REPORTED")</f>
        <v>94306</v>
      </c>
      <c r="L24" s="1">
        <f>_xll.ciqfunctions.udf.CIQ($B24, "IQ_TOTAL_LIAB", $D24,,,, "REPORTED")</f>
        <v>194575</v>
      </c>
      <c r="M24" s="1">
        <f>_xll.ciqfunctions.udf.CIQ($B24, "IQ_PREF_EQUITY",$D24,,,, "REPORTED")</f>
        <v>0</v>
      </c>
      <c r="N24" s="1">
        <f>_xll.ciqfunctions.udf.CIQ($B24, "IQ_TOTAL_COMMON_EQUITY",$D24,,,, "REPORTED")</f>
        <v>45521</v>
      </c>
      <c r="O24" s="1">
        <f>_xll.ciqfunctions.udf.CIQ($B24, "IQ_APIC", $D24,,,, "REPORTED")</f>
        <v>26328</v>
      </c>
      <c r="P24" s="1">
        <f>_xll.ciqfunctions.udf.CIQ($B24, "IQ_TOTAL_ASSETS", $D24,,,, "REPORTED")</f>
        <v>240300</v>
      </c>
      <c r="Q24" s="1">
        <f>_xll.ciqfunctions.udf.CIQ($B24, "IQ_RE", $D24,,,, "REPORTED")</f>
        <v>28547</v>
      </c>
      <c r="R24" s="1">
        <f>_xll.ciqfunctions.udf.CIQ($B24, "IQ_TOTAL_EQUITY", $D24,,,, "REPORTED")</f>
        <v>45725</v>
      </c>
      <c r="S24" s="1">
        <f>_xll.ciqfunctions.udf.CIQ($B24, "IQ_TOTAL_OUTSTANDING_FILING_DATE", $D24,,,, "REPORTED")</f>
        <v>1457.2082600000001</v>
      </c>
      <c r="T24" s="1">
        <f>_xll.ciqfunctions.udf.CIQ($B24, "IQ_TOTAL_DEBT", $D24,,,, "REPORTED")</f>
        <v>89089</v>
      </c>
      <c r="U24" s="1">
        <f>_xll.ciqfunctions.udf.CIQ($B24, "IQ_PREF_DIV_OTHER",$D24,,,, "REPORTED")</f>
        <v>0</v>
      </c>
      <c r="V24" s="1">
        <f>_xll.ciqfunctions.udf.CIQ($B24, "IQ_COGS",$D24,,,, "REPORTED")</f>
        <v>29535</v>
      </c>
      <c r="W24" s="1">
        <f>_xll.ciqfunctions.udf.CIQ($B24, "IQ_AP",$D24,,,, "REPORTED")</f>
        <v>23404</v>
      </c>
      <c r="X24" s="1">
        <f>_xll.ciqfunctions.udf.CIQ($B24, "IQ_AR", $D24,,,, "REPORTED")</f>
        <v>9796</v>
      </c>
      <c r="Y24" s="1">
        <f>_xll.ciqfunctions.udf.CIQ($B24, "IQ_INVENTORY", $D24,,,, "REPORTED")</f>
        <v>11289</v>
      </c>
      <c r="Z24">
        <f>_xll.ciqfunctions.udf.CIQ($B24, "IQ_SGA", $D24,,,, "REPORTED")</f>
        <v>2147</v>
      </c>
      <c r="AA24">
        <f>_xll.ciqfunctions.udf.CIQ($B24, "IQ_TOTAL_REV_1YR_ANN_GROWTH", $D24,,,, "REPORTED")</f>
        <v>-1.0673999999999999</v>
      </c>
      <c r="AB24">
        <f>_xll.ciqfunctions.udf.CIQ($B24, "IQ_DA", $D24,,,, "REPORTED")</f>
        <v>0</v>
      </c>
      <c r="AC24">
        <f>_xll.ciqfunctions.udf.CIQ($B24, "IQ_NET_INTEREST_EXP",$D24,,,, "REPORTED")</f>
        <v>-64</v>
      </c>
      <c r="AD24">
        <f>_xll.ciqfunctions.udf.CIQ($B24, "IQ_NET_WORKING_CAP",$D24,,,, "REPORTED")</f>
        <v>-28690</v>
      </c>
      <c r="AE24">
        <f>_xll.ciqfunctions.udf.CIQ($B24, "IQ_CAPEX",$D24,,,, "REPORTED")</f>
        <v>-2456</v>
      </c>
      <c r="AF24" s="1" t="str">
        <f>_xll.ciqfunctions.udf.CIQ($B24, "IQ_CEO_NAME", $D24,,,, "REPORTED")</f>
        <v>Barra, Mary</v>
      </c>
    </row>
    <row r="25" spans="1:32" x14ac:dyDescent="0.25">
      <c r="A25" t="str">
        <f>_xll.ciqfunctions.udf.CIQ(B25,"IQ_COMPANY_NAME",A$1)</f>
        <v>General Motors Company</v>
      </c>
      <c r="B25" s="3" t="s">
        <v>7</v>
      </c>
      <c r="C25" s="1" t="str">
        <f>_xll.ciqfunctions.udf.CIQ($B25, "IQ_INDUSTRY", IQ_FY, $D25, ,, "USD", , C$1)</f>
        <v>Automobiles</v>
      </c>
      <c r="D25" s="2" t="s">
        <v>65</v>
      </c>
      <c r="E25" s="1">
        <f>_xll.ciqfunctions.udf.CIQ($B25, "IQ_TOTAL_REV", $D25,,,, "REPORTED")</f>
        <v>37266</v>
      </c>
      <c r="F25" s="1">
        <f>_xll.ciqfunctions.udf.CIQ($B25, "IQ_NI",$D25,,,, "REPORTED")</f>
        <v>2608</v>
      </c>
      <c r="G25" s="1">
        <f>_xll.ciqfunctions.udf.CIQ($B25, "IQ_CASH_EQUIV", $D25,,,, "REPORTED")</f>
        <v>10164</v>
      </c>
      <c r="H25" s="1">
        <f>_xll.ciqfunctions.udf.CIQ($B25, "IQ_CASH_ST_INVEST", $D25,,,, "REPORTED")</f>
        <v>20424</v>
      </c>
      <c r="I25" s="1">
        <f>_xll.ciqfunctions.udf.CIQ($B25, "IQ_TOTAL_CA", $D25,,,, "REPORTED")</f>
        <v>79598</v>
      </c>
      <c r="J25" s="1">
        <f>_xll.ciqfunctions.udf.CIQ($B25, "IQ_TOTAL_ASSETS",$D25,,,, "REPORTED")</f>
        <v>230793</v>
      </c>
      <c r="K25" s="1">
        <f>_xll.ciqfunctions.udf.CIQ($B25, "IQ_TOTAL_CL", $D25,,,, "REPORTED")</f>
        <v>90904</v>
      </c>
      <c r="L25" s="1">
        <f>_xll.ciqfunctions.udf.CIQ($B25, "IQ_TOTAL_LIAB", $D25,,,, "REPORTED")</f>
        <v>184579</v>
      </c>
      <c r="M25" s="1">
        <f>_xll.ciqfunctions.udf.CIQ($B25, "IQ_PREF_EQUITY",$D25,,,, "REPORTED")</f>
        <v>0</v>
      </c>
      <c r="N25" s="1">
        <f>_xll.ciqfunctions.udf.CIQ($B25, "IQ_TOTAL_COMMON_EQUITY",$D25,,,, "REPORTED")</f>
        <v>45972</v>
      </c>
      <c r="O25" s="1">
        <f>_xll.ciqfunctions.udf.CIQ($B25, "IQ_APIC", $D25,,,, "REPORTED")</f>
        <v>27012</v>
      </c>
      <c r="P25" s="1">
        <f>_xll.ciqfunctions.udf.CIQ($B25, "IQ_TOTAL_ASSETS", $D25,,,, "REPORTED")</f>
        <v>230793</v>
      </c>
      <c r="Q25" s="1">
        <f>_xll.ciqfunctions.udf.CIQ($B25, "IQ_RE", $D25,,,, "REPORTED")</f>
        <v>28195</v>
      </c>
      <c r="R25" s="1">
        <f>_xll.ciqfunctions.udf.CIQ($B25, "IQ_TOTAL_EQUITY", $D25,,,, "REPORTED")</f>
        <v>46214</v>
      </c>
      <c r="S25" s="1">
        <f>_xll.ciqfunctions.udf.CIQ($B25, "IQ_TOTAL_OUTSTANDING_FILING_DATE", $D25,,,, "REPORTED")</f>
        <v>1509.1113499999999</v>
      </c>
      <c r="T25" s="1">
        <f>_xll.ciqfunctions.udf.CIQ($B25, "IQ_TOTAL_DEBT", $D25,,,, "REPORTED")</f>
        <v>90901</v>
      </c>
      <c r="U25" s="1">
        <f>_xll.ciqfunctions.udf.CIQ($B25, "IQ_PREF_DIV_OTHER",$D25,,,, "REPORTED")</f>
        <v>0</v>
      </c>
      <c r="V25" s="1">
        <f>_xll.ciqfunctions.udf.CIQ($B25, "IQ_COGS",$D25,,,, "REPORTED")</f>
        <v>29761</v>
      </c>
      <c r="W25" s="1">
        <f>_xll.ciqfunctions.udf.CIQ($B25, "IQ_AP",$D25,,,, "REPORTED")</f>
        <v>28725</v>
      </c>
      <c r="X25" s="1">
        <f>_xll.ciqfunctions.udf.CIQ($B25, "IQ_AR", $D25,,,, "REPORTED")</f>
        <v>10898</v>
      </c>
      <c r="Y25" s="1">
        <f>_xll.ciqfunctions.udf.CIQ($B25, "IQ_INVENTORY", $D25,,,, "REPORTED")</f>
        <v>14686</v>
      </c>
      <c r="Z25">
        <f>_xll.ciqfunctions.udf.CIQ($B25, "IQ_SGA", $D25,,,, "REPORTED")</f>
        <v>2027</v>
      </c>
      <c r="AA25">
        <f>_xll.ciqfunctions.udf.CIQ($B25, "IQ_TOTAL_REV_1YR_ANN_GROWTH", $D25,,,, "REPORTED")</f>
        <v>12.8725</v>
      </c>
      <c r="AB25">
        <f>_xll.ciqfunctions.udf.CIQ($B25, "IQ_DA", $D25,,,, "REPORTED")</f>
        <v>0</v>
      </c>
      <c r="AC25">
        <f>_xll.ciqfunctions.udf.CIQ($B25, "IQ_NET_INTEREST_EXP",$D25,,,, "REPORTED")</f>
        <v>-90</v>
      </c>
      <c r="AD25">
        <f>_xll.ciqfunctions.udf.CIQ($B25, "IQ_NET_WORKING_CAP",$D25,,,, "REPORTED")</f>
        <v>-30380</v>
      </c>
      <c r="AE25">
        <f>_xll.ciqfunctions.udf.CIQ($B25, "IQ_CAPEX",$D25,,,, "REPORTED")</f>
        <v>-1730</v>
      </c>
      <c r="AF25" s="1" t="str">
        <f>_xll.ciqfunctions.udf.CIQ($B25, "IQ_CEO_NAME", $D25,,,, "REPORTED")</f>
        <v>Barra, Mary</v>
      </c>
    </row>
    <row r="26" spans="1:32" x14ac:dyDescent="0.25">
      <c r="A26" t="str">
        <f>_xll.ciqfunctions.udf.CIQ(B26,"IQ_COMPANY_NAME",A$1)</f>
        <v>General Motors Company</v>
      </c>
      <c r="B26" s="3" t="s">
        <v>7</v>
      </c>
      <c r="C26" s="1" t="str">
        <f>_xll.ciqfunctions.udf.CIQ($B26, "IQ_INDUSTRY", IQ_FY, $D26, ,, "USD", , C$1)</f>
        <v>Automobiles</v>
      </c>
      <c r="D26" s="2" t="s">
        <v>66</v>
      </c>
      <c r="E26" s="1">
        <f>_xll.ciqfunctions.udf.CIQ($B26, "IQ_TOTAL_REV", $D26,,,, "REPORTED")</f>
        <v>39896</v>
      </c>
      <c r="F26" s="1">
        <f>_xll.ciqfunctions.udf.CIQ($B26, "IQ_NI",$D26,,,, "REPORTED")</f>
        <v>1835</v>
      </c>
      <c r="G26" s="1">
        <f>_xll.ciqfunctions.udf.CIQ($B26, "IQ_CASH_EQUIV", $D26,,,, "REPORTED")</f>
        <v>9774</v>
      </c>
      <c r="H26" s="1">
        <f>_xll.ciqfunctions.udf.CIQ($B26, "IQ_CASH_ST_INVEST", $D26,,,, "REPORTED")</f>
        <v>21615</v>
      </c>
      <c r="I26" s="1">
        <f>_xll.ciqfunctions.udf.CIQ($B26, "IQ_TOTAL_CA", $D26,,,, "REPORTED")</f>
        <v>76203</v>
      </c>
      <c r="J26" s="1">
        <f>_xll.ciqfunctions.udf.CIQ($B26, "IQ_TOTAL_ASSETS",$D26,,,, "REPORTED")</f>
        <v>221690</v>
      </c>
      <c r="K26" s="1">
        <f>_xll.ciqfunctions.udf.CIQ($B26, "IQ_TOTAL_CL", $D26,,,, "REPORTED")</f>
        <v>85181</v>
      </c>
      <c r="L26" s="1">
        <f>_xll.ciqfunctions.udf.CIQ($B26, "IQ_TOTAL_LIAB", $D26,,,, "REPORTED")</f>
        <v>177615</v>
      </c>
      <c r="M26" s="1">
        <f>_xll.ciqfunctions.udf.CIQ($B26, "IQ_PREF_EQUITY",$D26,,,, "REPORTED")</f>
        <v>0</v>
      </c>
      <c r="N26" s="1">
        <f>_xll.ciqfunctions.udf.CIQ($B26, "IQ_TOTAL_COMMON_EQUITY",$D26,,,, "REPORTED")</f>
        <v>43836</v>
      </c>
      <c r="O26" s="1">
        <f>_xll.ciqfunctions.udf.CIQ($B26, "IQ_APIC", $D26,,,, "REPORTED")</f>
        <v>26983</v>
      </c>
      <c r="P26" s="1">
        <f>_xll.ciqfunctions.udf.CIQ($B26, "IQ_TOTAL_ASSETS", $D26,,,, "REPORTED")</f>
        <v>221690</v>
      </c>
      <c r="Q26" s="1">
        <f>_xll.ciqfunctions.udf.CIQ($B26, "IQ_RE", $D26,,,, "REPORTED")</f>
        <v>26168</v>
      </c>
      <c r="R26" s="1">
        <f>_xll.ciqfunctions.udf.CIQ($B26, "IQ_TOTAL_EQUITY", $D26,,,, "REPORTED")</f>
        <v>44075</v>
      </c>
      <c r="S26" s="1">
        <f>_xll.ciqfunctions.udf.CIQ($B26, "IQ_TOTAL_OUTSTANDING_FILING_DATE", $D26,,,, "REPORTED")</f>
        <v>1500</v>
      </c>
      <c r="T26" s="1">
        <f>_xll.ciqfunctions.udf.CIQ($B26, "IQ_TOTAL_DEBT", $D26,,,, "REPORTED")</f>
        <v>75123</v>
      </c>
      <c r="U26" s="1">
        <f>_xll.ciqfunctions.udf.CIQ($B26, "IQ_PREF_DIV_OTHER",$D26,,,, "REPORTED")</f>
        <v>0</v>
      </c>
      <c r="V26" s="1">
        <f>_xll.ciqfunctions.udf.CIQ($B26, "IQ_COGS",$D26,,,, "REPORTED")</f>
        <v>32778</v>
      </c>
      <c r="W26" s="1">
        <f>_xll.ciqfunctions.udf.CIQ($B26, "IQ_AP",$D26,,,, "REPORTED")</f>
        <v>23333</v>
      </c>
      <c r="X26" s="1">
        <f>_xll.ciqfunctions.udf.CIQ($B26, "IQ_AR", $D26,,,, "REPORTED")</f>
        <v>8700</v>
      </c>
      <c r="Y26" s="1">
        <f>_xll.ciqfunctions.udf.CIQ($B26, "IQ_INVENTORY", $D26,,,, "REPORTED")</f>
        <v>11040</v>
      </c>
      <c r="Z26">
        <f>_xll.ciqfunctions.udf.CIQ($B26, "IQ_SGA", $D26,,,, "REPORTED")</f>
        <v>2741</v>
      </c>
      <c r="AA26">
        <f>_xll.ciqfunctions.udf.CIQ($B26, "IQ_TOTAL_REV_1YR_ANN_GROWTH", $D26,,,, "REPORTED")</f>
        <v>0.69399999999999995</v>
      </c>
      <c r="AB26">
        <f>_xll.ciqfunctions.udf.CIQ($B26, "IQ_DA", $D26,,,, "REPORTED")</f>
        <v>0</v>
      </c>
      <c r="AC26">
        <f>_xll.ciqfunctions.udf.CIQ($B26, "IQ_NET_INTEREST_EXP",$D26,,,, "REPORTED")</f>
        <v>-105</v>
      </c>
      <c r="AD26">
        <f>_xll.ciqfunctions.udf.CIQ($B26, "IQ_NET_WORKING_CAP",$D26,,,, "REPORTED")</f>
        <v>-29533</v>
      </c>
      <c r="AE26">
        <f>_xll.ciqfunctions.udf.CIQ($B26, "IQ_CAPEX",$D26,,,, "REPORTED")</f>
        <v>-2282</v>
      </c>
      <c r="AF26" s="1" t="str">
        <f>_xll.ciqfunctions.udf.CIQ($B26, "IQ_CEO_NAME", $D26,,,, "REPORTED")</f>
        <v>Barra, Mary</v>
      </c>
    </row>
    <row r="27" spans="1:32" x14ac:dyDescent="0.25">
      <c r="A27" t="str">
        <f>_xll.ciqfunctions.udf.CIQ(B27,"IQ_COMPANY_NAME",A$1)</f>
        <v>General Motors Company</v>
      </c>
      <c r="B27" s="3" t="s">
        <v>7</v>
      </c>
      <c r="C27" s="1" t="str">
        <f>_xll.ciqfunctions.udf.CIQ($B27, "IQ_INDUSTRY", IQ_FY, $D27, ,, "USD", , C$1)</f>
        <v>Automobiles</v>
      </c>
      <c r="D27" s="2" t="s">
        <v>67</v>
      </c>
      <c r="E27" s="1">
        <f>_xll.ciqfunctions.udf.CIQ($B27, "IQ_TOTAL_REV", $D27,,,, "REPORTED")</f>
        <v>38889</v>
      </c>
      <c r="F27" s="1">
        <f>_xll.ciqfunctions.udf.CIQ($B27, "IQ_NI",$D27,,,, "REPORTED")</f>
        <v>2773</v>
      </c>
      <c r="G27" s="1">
        <f>_xll.ciqfunctions.udf.CIQ($B27, "IQ_CASH_EQUIV", $D27,,,, "REPORTED")</f>
        <v>13332</v>
      </c>
      <c r="H27" s="1">
        <f>_xll.ciqfunctions.udf.CIQ($B27, "IQ_CASH_ST_INVEST", $D27,,,, "REPORTED")</f>
        <v>21504</v>
      </c>
      <c r="I27" s="1">
        <f>_xll.ciqfunctions.udf.CIQ($B27, "IQ_TOTAL_CA", $D27,,,, "REPORTED")</f>
        <v>76496</v>
      </c>
      <c r="J27" s="1">
        <f>_xll.ciqfunctions.udf.CIQ($B27, "IQ_TOTAL_ASSETS",$D27,,,, "REPORTED")</f>
        <v>217576</v>
      </c>
      <c r="K27" s="1">
        <f>_xll.ciqfunctions.udf.CIQ($B27, "IQ_TOTAL_CL", $D27,,,, "REPORTED")</f>
        <v>82535</v>
      </c>
      <c r="L27" s="1">
        <f>_xll.ciqfunctions.udf.CIQ($B27, "IQ_TOTAL_LIAB", $D27,,,, "REPORTED")</f>
        <v>172561</v>
      </c>
      <c r="M27" s="1">
        <f>_xll.ciqfunctions.udf.CIQ($B27, "IQ_PREF_EQUITY",$D27,,,, "REPORTED")</f>
        <v>0</v>
      </c>
      <c r="N27" s="1">
        <f>_xll.ciqfunctions.udf.CIQ($B27, "IQ_TOTAL_COMMON_EQUITY",$D27,,,, "REPORTED")</f>
        <v>44720</v>
      </c>
      <c r="O27" s="1">
        <f>_xll.ciqfunctions.udf.CIQ($B27, "IQ_APIC", $D27,,,, "REPORTED")</f>
        <v>27241</v>
      </c>
      <c r="P27" s="1">
        <f>_xll.ciqfunctions.udf.CIQ($B27, "IQ_TOTAL_ASSETS", $D27,,,, "REPORTED")</f>
        <v>217576</v>
      </c>
      <c r="Q27" s="1">
        <f>_xll.ciqfunctions.udf.CIQ($B27, "IQ_RE", $D27,,,, "REPORTED")</f>
        <v>25417</v>
      </c>
      <c r="R27" s="1">
        <f>_xll.ciqfunctions.udf.CIQ($B27, "IQ_TOTAL_EQUITY", $D27,,,, "REPORTED")</f>
        <v>45015</v>
      </c>
      <c r="S27" s="1">
        <f>_xll.ciqfunctions.udf.CIQ($B27, "IQ_TOTAL_OUTSTANDING_FILING_DATE", $D27,,,, "REPORTED")</f>
        <v>1524.3439900000001</v>
      </c>
      <c r="T27" s="1">
        <f>_xll.ciqfunctions.udf.CIQ($B27, "IQ_TOTAL_DEBT", $D27,,,, "REPORTED")</f>
        <v>79100</v>
      </c>
      <c r="U27" s="1">
        <f>_xll.ciqfunctions.udf.CIQ($B27, "IQ_PREF_DIV_OTHER",$D27,,,, "REPORTED")</f>
        <v>0</v>
      </c>
      <c r="V27" s="1">
        <f>_xll.ciqfunctions.udf.CIQ($B27, "IQ_COGS",$D27,,,, "REPORTED")</f>
        <v>31139</v>
      </c>
      <c r="W27" s="1">
        <f>_xll.ciqfunctions.udf.CIQ($B27, "IQ_AP",$D27,,,, "REPORTED")</f>
        <v>28628</v>
      </c>
      <c r="X27" s="1">
        <f>_xll.ciqfunctions.udf.CIQ($B27, "IQ_AR", $D27,,,, "REPORTED")</f>
        <v>10737</v>
      </c>
      <c r="Y27" s="1">
        <f>_xll.ciqfunctions.udf.CIQ($B27, "IQ_INVENTORY", $D27,,,, "REPORTED")</f>
        <v>15427</v>
      </c>
      <c r="Z27">
        <f>_xll.ciqfunctions.udf.CIQ($B27, "IQ_SGA", $D27,,,, "REPORTED")</f>
        <v>2510</v>
      </c>
      <c r="AA27">
        <f>_xll.ciqfunctions.udf.CIQ($B27, "IQ_TOTAL_REV_1YR_ANN_GROWTH", $D27,,,, "REPORTED")</f>
        <v>0.11840000000000001</v>
      </c>
      <c r="AB27">
        <f>_xll.ciqfunctions.udf.CIQ($B27, "IQ_DA", $D27,,,, "REPORTED")</f>
        <v>0</v>
      </c>
      <c r="AC27">
        <f>_xll.ciqfunctions.udf.CIQ($B27, "IQ_NET_INTEREST_EXP",$D27,,,, "REPORTED")</f>
        <v>-102</v>
      </c>
      <c r="AD27">
        <f>_xll.ciqfunctions.udf.CIQ($B27, "IQ_NET_WORKING_CAP",$D27,,,, "REPORTED")</f>
        <v>-26531</v>
      </c>
      <c r="AE27">
        <f>_xll.ciqfunctions.udf.CIQ($B27, "IQ_CAPEX",$D27,,,, "REPORTED")</f>
        <v>-2070</v>
      </c>
      <c r="AF27" s="1" t="str">
        <f>_xll.ciqfunctions.udf.CIQ($B27, "IQ_CEO_NAME", $D27,,,, "REPORTED")</f>
        <v>Barra, Mary</v>
      </c>
    </row>
    <row r="28" spans="1:32" x14ac:dyDescent="0.25">
      <c r="A28" t="str">
        <f>_xll.ciqfunctions.udf.CIQ(B28,"IQ_COMPANY_NAME",A$1)</f>
        <v>General Motors Company</v>
      </c>
      <c r="B28" s="3" t="s">
        <v>7</v>
      </c>
      <c r="C28" s="1" t="str">
        <f>_xll.ciqfunctions.udf.CIQ($B28, "IQ_INDUSTRY", IQ_FY, $D28, ,, "USD", , C$1)</f>
        <v>Automobiles</v>
      </c>
      <c r="D28" s="2" t="s">
        <v>68</v>
      </c>
      <c r="E28" s="1">
        <f>_xll.ciqfunctions.udf.CIQ($B28, "IQ_TOTAL_REV", $D28,,,, "REPORTED")</f>
        <v>37383</v>
      </c>
      <c r="F28" s="1">
        <f>_xll.ciqfunctions.udf.CIQ($B28, "IQ_NI",$D28,,,, "REPORTED")</f>
        <v>2866</v>
      </c>
      <c r="G28" s="1">
        <f>_xll.ciqfunctions.udf.CIQ($B28, "IQ_CASH_EQUIV", $D28,,,, "REPORTED")</f>
        <v>15823</v>
      </c>
      <c r="H28" s="1">
        <f>_xll.ciqfunctions.udf.CIQ($B28, "IQ_CASH_ST_INVEST", $D28,,,, "REPORTED")</f>
        <v>20070</v>
      </c>
      <c r="I28" s="1">
        <f>_xll.ciqfunctions.udf.CIQ($B28, "IQ_TOTAL_CA", $D28,,,, "REPORTED")</f>
        <v>74630</v>
      </c>
      <c r="J28" s="1">
        <f>_xll.ciqfunctions.udf.CIQ($B28, "IQ_TOTAL_ASSETS",$D28,,,, "REPORTED")</f>
        <v>210449</v>
      </c>
      <c r="K28" s="1">
        <f>_xll.ciqfunctions.udf.CIQ($B28, "IQ_TOTAL_CL", $D28,,,, "REPORTED")</f>
        <v>76043</v>
      </c>
      <c r="L28" s="1">
        <f>_xll.ciqfunctions.udf.CIQ($B28, "IQ_TOTAL_LIAB", $D28,,,, "REPORTED")</f>
        <v>166446</v>
      </c>
      <c r="M28" s="1">
        <f>_xll.ciqfunctions.udf.CIQ($B28, "IQ_PREF_EQUITY",$D28,,,, "REPORTED")</f>
        <v>0</v>
      </c>
      <c r="N28" s="1">
        <f>_xll.ciqfunctions.udf.CIQ($B28, "IQ_TOTAL_COMMON_EQUITY",$D28,,,, "REPORTED")</f>
        <v>43630</v>
      </c>
      <c r="O28" s="1">
        <f>_xll.ciqfunctions.udf.CIQ($B28, "IQ_APIC", $D28,,,, "REPORTED")</f>
        <v>27734</v>
      </c>
      <c r="P28" s="1">
        <f>_xll.ciqfunctions.udf.CIQ($B28, "IQ_TOTAL_ASSETS", $D28,,,, "REPORTED")</f>
        <v>210449</v>
      </c>
      <c r="Q28" s="1">
        <f>_xll.ciqfunctions.udf.CIQ($B28, "IQ_RE", $D28,,,, "REPORTED")</f>
        <v>23785</v>
      </c>
      <c r="R28" s="1">
        <f>_xll.ciqfunctions.udf.CIQ($B28, "IQ_TOTAL_EQUITY", $D28,,,, "REPORTED")</f>
        <v>44003</v>
      </c>
      <c r="S28" s="1">
        <f>_xll.ciqfunctions.udf.CIQ($B28, "IQ_TOTAL_OUTSTANDING_FILING_DATE", $D28,,,, "REPORTED")</f>
        <v>1561.9218100000001</v>
      </c>
      <c r="T28" s="1">
        <f>_xll.ciqfunctions.udf.CIQ($B28, "IQ_TOTAL_DEBT", $D28,,,, "REPORTED")</f>
        <v>75320</v>
      </c>
      <c r="U28" s="1">
        <f>_xll.ciqfunctions.udf.CIQ($B28, "IQ_PREF_DIV_OTHER",$D28,,,, "REPORTED")</f>
        <v>0</v>
      </c>
      <c r="V28" s="1">
        <f>_xll.ciqfunctions.udf.CIQ($B28, "IQ_COGS",$D28,,,, "REPORTED")</f>
        <v>29941</v>
      </c>
      <c r="W28" s="1">
        <f>_xll.ciqfunctions.udf.CIQ($B28, "IQ_AP",$D28,,,, "REPORTED")</f>
        <v>26959</v>
      </c>
      <c r="X28" s="1">
        <f>_xll.ciqfunctions.udf.CIQ($B28, "IQ_AR", $D28,,,, "REPORTED")</f>
        <v>10461</v>
      </c>
      <c r="Y28" s="1">
        <f>_xll.ciqfunctions.udf.CIQ($B28, "IQ_INVENTORY", $D28,,,, "REPORTED")</f>
        <v>15026</v>
      </c>
      <c r="Z28">
        <f>_xll.ciqfunctions.udf.CIQ($B28, "IQ_SGA", $D28,,,, "REPORTED")</f>
        <v>2393</v>
      </c>
      <c r="AA28">
        <f>_xll.ciqfunctions.udf.CIQ($B28, "IQ_TOTAL_REV_1YR_ANN_GROWTH", $D28,,,, "REPORTED")</f>
        <v>-2.0874999999999999</v>
      </c>
      <c r="AB28">
        <f>_xll.ciqfunctions.udf.CIQ($B28, "IQ_DA", $D28,,,, "REPORTED")</f>
        <v>0</v>
      </c>
      <c r="AC28">
        <f>_xll.ciqfunctions.udf.CIQ($B28, "IQ_NET_INTEREST_EXP",$D28,,,, "REPORTED")</f>
        <v>-94</v>
      </c>
      <c r="AD28">
        <f>_xll.ciqfunctions.udf.CIQ($B28, "IQ_NET_WORKING_CAP",$D28,,,, "REPORTED")</f>
        <v>-20452</v>
      </c>
      <c r="AE28">
        <f>_xll.ciqfunctions.udf.CIQ($B28, "IQ_CAPEX",$D28,,,, "REPORTED")</f>
        <v>0</v>
      </c>
      <c r="AF28" s="1" t="str">
        <f>_xll.ciqfunctions.udf.CIQ($B28, "IQ_CEO_NAME", $D28,,,, "REPORTED")</f>
        <v>Barra, Mary</v>
      </c>
    </row>
    <row r="29" spans="1:32" x14ac:dyDescent="0.25">
      <c r="A29" t="str">
        <f>_xll.ciqfunctions.udf.CIQ(B29,"IQ_COMPANY_NAME",A$1)</f>
        <v>General Motors Company</v>
      </c>
      <c r="B29" s="3" t="s">
        <v>7</v>
      </c>
      <c r="C29" s="1" t="str">
        <f>_xll.ciqfunctions.udf.CIQ($B29, "IQ_INDUSTRY", IQ_FY, $D29, ,, "USD", , C$1)</f>
        <v>Automobiles</v>
      </c>
      <c r="D29" s="2" t="s">
        <v>69</v>
      </c>
      <c r="E29" s="1">
        <f>_xll.ciqfunctions.udf.CIQ($B29, "IQ_TOTAL_REV", $D29,,,, "REPORTED")</f>
        <v>33016</v>
      </c>
      <c r="F29" s="1">
        <f>_xll.ciqfunctions.udf.CIQ($B29, "IQ_NI",$D29,,,, "REPORTED")</f>
        <v>1953</v>
      </c>
      <c r="G29" s="1">
        <f>_xll.ciqfunctions.udf.CIQ($B29, "IQ_CASH_EQUIV", $D29,,,, "REPORTED")</f>
        <v>11994</v>
      </c>
      <c r="H29" s="1">
        <f>_xll.ciqfunctions.udf.CIQ($B29, "IQ_CASH_ST_INVEST", $D29,,,, "REPORTED")</f>
        <v>18531</v>
      </c>
      <c r="I29" s="1">
        <f>_xll.ciqfunctions.udf.CIQ($B29, "IQ_TOTAL_CA", $D29,,,, "REPORTED")</f>
        <v>71034</v>
      </c>
      <c r="J29" s="1">
        <f>_xll.ciqfunctions.udf.CIQ($B29, "IQ_TOTAL_ASSETS",$D29,,,, "REPORTED")</f>
        <v>203618</v>
      </c>
      <c r="K29" s="1">
        <f>_xll.ciqfunctions.udf.CIQ($B29, "IQ_TOTAL_CL", $D29,,,, "REPORTED")</f>
        <v>74987</v>
      </c>
      <c r="L29" s="1">
        <f>_xll.ciqfunctions.udf.CIQ($B29, "IQ_TOTAL_LIAB", $D29,,,, "REPORTED")</f>
        <v>162293</v>
      </c>
      <c r="M29" s="1">
        <f>_xll.ciqfunctions.udf.CIQ($B29, "IQ_PREF_EQUITY",$D29,,,, "REPORTED")</f>
        <v>0</v>
      </c>
      <c r="N29" s="1">
        <f>_xll.ciqfunctions.udf.CIQ($B29, "IQ_TOTAL_COMMON_EQUITY",$D29,,,, "REPORTED")</f>
        <v>40932</v>
      </c>
      <c r="O29" s="1">
        <f>_xll.ciqfunctions.udf.CIQ($B29, "IQ_APIC", $D29,,,, "REPORTED")</f>
        <v>27463</v>
      </c>
      <c r="P29" s="1">
        <f>_xll.ciqfunctions.udf.CIQ($B29, "IQ_TOTAL_ASSETS", $D29,,,, "REPORTED")</f>
        <v>203618</v>
      </c>
      <c r="Q29" s="1">
        <f>_xll.ciqfunctions.udf.CIQ($B29, "IQ_RE", $D29,,,, "REPORTED")</f>
        <v>21508</v>
      </c>
      <c r="R29" s="1">
        <f>_xll.ciqfunctions.udf.CIQ($B29, "IQ_TOTAL_EQUITY", $D29,,,, "REPORTED")</f>
        <v>41325</v>
      </c>
      <c r="S29" s="1">
        <f>_xll.ciqfunctions.udf.CIQ($B29, "IQ_TOTAL_OUTSTANDING_FILING_DATE", $D29,,,, "REPORTED")</f>
        <v>1539.82538</v>
      </c>
      <c r="T29" s="1">
        <f>_xll.ciqfunctions.udf.CIQ($B29, "IQ_TOTAL_DEBT", $D29,,,, "REPORTED")</f>
        <v>71149</v>
      </c>
      <c r="U29" s="1">
        <f>_xll.ciqfunctions.udf.CIQ($B29, "IQ_PREF_DIV_OTHER",$D29,,,, "REPORTED")</f>
        <v>0</v>
      </c>
      <c r="V29" s="1">
        <f>_xll.ciqfunctions.udf.CIQ($B29, "IQ_COGS",$D29,,,, "REPORTED")</f>
        <v>26481</v>
      </c>
      <c r="W29" s="1">
        <f>_xll.ciqfunctions.udf.CIQ($B29, "IQ_AP",$D29,,,, "REPORTED")</f>
        <v>26766</v>
      </c>
      <c r="X29" s="1">
        <f>_xll.ciqfunctions.udf.CIQ($B29, "IQ_AR", $D29,,,, "REPORTED")</f>
        <v>8988</v>
      </c>
      <c r="Y29" s="1">
        <f>_xll.ciqfunctions.udf.CIQ($B29, "IQ_INVENTORY", $D29,,,, "REPORTED")</f>
        <v>15817</v>
      </c>
      <c r="Z29">
        <f>_xll.ciqfunctions.udf.CIQ($B29, "IQ_SGA", $D29,,,, "REPORTED")</f>
        <v>2410</v>
      </c>
      <c r="AA29">
        <f>_xll.ciqfunctions.udf.CIQ($B29, "IQ_TOTAL_REV_1YR_ANN_GROWTH", $D29,,,, "REPORTED")</f>
        <v>-7.5492999999999997</v>
      </c>
      <c r="AB29">
        <f>_xll.ciqfunctions.udf.CIQ($B29, "IQ_DA", $D29,,,, "REPORTED")</f>
        <v>0</v>
      </c>
      <c r="AC29">
        <f>_xll.ciqfunctions.udf.CIQ($B29, "IQ_NET_INTEREST_EXP",$D29,,,, "REPORTED")</f>
        <v>-80</v>
      </c>
      <c r="AD29">
        <f>_xll.ciqfunctions.udf.CIQ($B29, "IQ_NET_WORKING_CAP",$D29,,,, "REPORTED")</f>
        <v>-21652</v>
      </c>
      <c r="AE29">
        <f>_xll.ciqfunctions.udf.CIQ($B29, "IQ_CAPEX",$D29,,,, "REPORTED")</f>
        <v>-2285</v>
      </c>
      <c r="AF29" s="1" t="str">
        <f>_xll.ciqfunctions.udf.CIQ($B29, "IQ_CEO_NAME", $D29,,,, "REPORTED")</f>
        <v>Barra, Mary</v>
      </c>
    </row>
    <row r="30" spans="1:32" x14ac:dyDescent="0.25">
      <c r="A30" t="str">
        <f>_xll.ciqfunctions.udf.CIQ(B30,"IQ_COMPANY_NAME",A$1)</f>
        <v>General Motors Company</v>
      </c>
      <c r="B30" s="3" t="s">
        <v>7</v>
      </c>
      <c r="C30" s="1" t="str">
        <f>_xll.ciqfunctions.udf.CIQ($B30, "IQ_INDUSTRY", IQ_FY, $D30, ,, "USD", , C$1)</f>
        <v>Automobiles</v>
      </c>
      <c r="D30" s="2" t="s">
        <v>70</v>
      </c>
      <c r="E30" s="1">
        <f>_xll.ciqfunctions.udf.CIQ($B30, "IQ_TOTAL_REV", $D30,,,, "REPORTED")</f>
        <v>39621</v>
      </c>
      <c r="F30" s="1">
        <f>_xll.ciqfunctions.udf.CIQ($B30, "IQ_NI",$D30,,,, "REPORTED")</f>
        <v>6266</v>
      </c>
      <c r="G30" s="1">
        <f>_xll.ciqfunctions.udf.CIQ($B30, "IQ_CASH_EQUIV", $D30,,,, "REPORTED")</f>
        <v>12138</v>
      </c>
      <c r="H30" s="1">
        <f>_xll.ciqfunctions.udf.CIQ($B30, "IQ_CASH_ST_INVEST", $D30,,,, "REPORTED")</f>
        <v>20301</v>
      </c>
      <c r="I30" s="1">
        <f>_xll.ciqfunctions.udf.CIQ($B30, "IQ_TOTAL_CA", $D30,,,, "REPORTED")</f>
        <v>69408</v>
      </c>
      <c r="J30" s="1">
        <f>_xll.ciqfunctions.udf.CIQ($B30, "IQ_TOTAL_ASSETS",$D30,,,, "REPORTED")</f>
        <v>194338</v>
      </c>
      <c r="K30" s="1">
        <f>_xll.ciqfunctions.udf.CIQ($B30, "IQ_TOTAL_CL", $D30,,,, "REPORTED")</f>
        <v>71217</v>
      </c>
      <c r="L30" s="1">
        <f>_xll.ciqfunctions.udf.CIQ($B30, "IQ_TOTAL_LIAB", $D30,,,, "REPORTED")</f>
        <v>154015</v>
      </c>
      <c r="M30" s="1">
        <f>_xll.ciqfunctions.udf.CIQ($B30, "IQ_PREF_EQUITY",$D30,,,, "REPORTED")</f>
        <v>0</v>
      </c>
      <c r="N30" s="1">
        <f>_xll.ciqfunctions.udf.CIQ($B30, "IQ_TOTAL_COMMON_EQUITY",$D30,,,, "REPORTED")</f>
        <v>39871</v>
      </c>
      <c r="O30" s="1">
        <f>_xll.ciqfunctions.udf.CIQ($B30, "IQ_APIC", $D30,,,, "REPORTED")</f>
        <v>27607</v>
      </c>
      <c r="P30" s="1">
        <f>_xll.ciqfunctions.udf.CIQ($B30, "IQ_TOTAL_ASSETS", $D30,,,, "REPORTED")</f>
        <v>194338</v>
      </c>
      <c r="Q30" s="1">
        <f>_xll.ciqfunctions.udf.CIQ($B30, "IQ_RE", $D30,,,, "REPORTED")</f>
        <v>20285</v>
      </c>
      <c r="R30" s="1">
        <f>_xll.ciqfunctions.udf.CIQ($B30, "IQ_TOTAL_EQUITY", $D30,,,, "REPORTED")</f>
        <v>40323</v>
      </c>
      <c r="S30" s="1">
        <f>_xll.ciqfunctions.udf.CIQ($B30, "IQ_TOTAL_OUTSTANDING_FILING_DATE", $D30,,,, "REPORTED")</f>
        <v>1500</v>
      </c>
      <c r="T30" s="1">
        <f>_xll.ciqfunctions.udf.CIQ($B30, "IQ_TOTAL_DEBT", $D30,,,, "REPORTED")</f>
        <v>63111</v>
      </c>
      <c r="U30" s="1">
        <f>_xll.ciqfunctions.udf.CIQ($B30, "IQ_PREF_DIV_OTHER",$D30,,,, "REPORTED")</f>
        <v>0</v>
      </c>
      <c r="V30" s="1">
        <f>_xll.ciqfunctions.udf.CIQ($B30, "IQ_COGS",$D30,,,, "REPORTED")</f>
        <v>32272</v>
      </c>
      <c r="W30" s="1">
        <f>_xll.ciqfunctions.udf.CIQ($B30, "IQ_AP",$D30,,,, "REPORTED")</f>
        <v>24062</v>
      </c>
      <c r="X30" s="1">
        <f>_xll.ciqfunctions.udf.CIQ($B30, "IQ_AR", $D30,,,, "REPORTED")</f>
        <v>8337</v>
      </c>
      <c r="Y30" s="1">
        <f>_xll.ciqfunctions.udf.CIQ($B30, "IQ_INVENTORY", $D30,,,, "REPORTED")</f>
        <v>13764</v>
      </c>
      <c r="Z30">
        <f>_xll.ciqfunctions.udf.CIQ($B30, "IQ_SGA", $D30,,,, "REPORTED")</f>
        <v>2859</v>
      </c>
      <c r="AA30">
        <f>_xll.ciqfunctions.udf.CIQ($B30, "IQ_TOTAL_REV_1YR_ANN_GROWTH", $D30,,,, "REPORTED")</f>
        <v>0.01</v>
      </c>
      <c r="AB30">
        <f>_xll.ciqfunctions.udf.CIQ($B30, "IQ_DA", $D30,,,, "REPORTED")</f>
        <v>0</v>
      </c>
      <c r="AC30">
        <f>_xll.ciqfunctions.udf.CIQ($B30, "IQ_NET_INTEREST_EXP",$D30,,,, "REPORTED")</f>
        <v>-74</v>
      </c>
      <c r="AD30">
        <f>_xll.ciqfunctions.udf.CIQ($B30, "IQ_NET_WORKING_CAP",$D30,,,, "REPORTED")</f>
        <v>-21293</v>
      </c>
      <c r="AE30">
        <f>_xll.ciqfunctions.udf.CIQ($B30, "IQ_CAPEX",$D30,,,, "REPORTED")</f>
        <v>-2550</v>
      </c>
      <c r="AF30" s="1" t="str">
        <f>_xll.ciqfunctions.udf.CIQ($B30, "IQ_CEO_NAME", $D30,,,, "REPORTED")</f>
        <v>Barra, Mary</v>
      </c>
    </row>
    <row r="31" spans="1:32" x14ac:dyDescent="0.25">
      <c r="A31" t="str">
        <f>_xll.ciqfunctions.udf.CIQ(B31,"IQ_COMPANY_NAME",A$1)</f>
        <v>General Motors Company</v>
      </c>
      <c r="B31" s="3" t="s">
        <v>7</v>
      </c>
      <c r="C31" s="1" t="str">
        <f>_xll.ciqfunctions.udf.CIQ($B31, "IQ_INDUSTRY", IQ_FY, $D31, ,, "USD", , C$1)</f>
        <v>Automobiles</v>
      </c>
      <c r="D31" s="2" t="s">
        <v>72</v>
      </c>
      <c r="E31" s="1">
        <f>_xll.ciqfunctions.udf.CIQ($B31, "IQ_TOTAL_REV", $D31,,,, "REPORTED")</f>
        <v>38843</v>
      </c>
      <c r="F31" s="1">
        <f>_xll.ciqfunctions.udf.CIQ($B31, "IQ_NI",$D31,,,, "REPORTED")</f>
        <v>1359</v>
      </c>
      <c r="G31" s="1">
        <f>_xll.ciqfunctions.udf.CIQ($B31, "IQ_CASH_EQUIV", $D31,,,, "REPORTED")</f>
        <v>13833</v>
      </c>
      <c r="H31" s="1">
        <f>_xll.ciqfunctions.udf.CIQ($B31, "IQ_CASH_ST_INVEST", $D31,,,, "REPORTED")</f>
        <v>21862</v>
      </c>
      <c r="I31" s="1">
        <f>_xll.ciqfunctions.udf.CIQ($B31, "IQ_TOTAL_CA", $D31,,,, "REPORTED")</f>
        <v>82341</v>
      </c>
      <c r="J31" s="1">
        <f>_xll.ciqfunctions.udf.CIQ($B31, "IQ_TOTAL_ASSETS",$D31,,,, "REPORTED")</f>
        <v>189000</v>
      </c>
      <c r="K31" s="1">
        <f>_xll.ciqfunctions.udf.CIQ($B31, "IQ_TOTAL_CL", $D31,,,, "REPORTED")</f>
        <v>72739</v>
      </c>
      <c r="L31" s="1">
        <f>_xll.ciqfunctions.udf.CIQ($B31, "IQ_TOTAL_LIAB", $D31,,,, "REPORTED")</f>
        <v>153865</v>
      </c>
      <c r="M31" s="1">
        <f>_xll.ciqfunctions.udf.CIQ($B31, "IQ_PREF_EQUITY",$D31,,,, "REPORTED")</f>
        <v>0</v>
      </c>
      <c r="N31" s="1">
        <f>_xll.ciqfunctions.udf.CIQ($B31, "IQ_TOTAL_COMMON_EQUITY",$D31,,,, "REPORTED")</f>
        <v>34638</v>
      </c>
      <c r="O31" s="1">
        <f>_xll.ciqfunctions.udf.CIQ($B31, "IQ_APIC", $D31,,,, "REPORTED")</f>
        <v>27744</v>
      </c>
      <c r="P31" s="1">
        <f>_xll.ciqfunctions.udf.CIQ($B31, "IQ_TOTAL_ASSETS", $D31,,,, "REPORTED")</f>
        <v>189000</v>
      </c>
      <c r="Q31" s="1">
        <f>_xll.ciqfunctions.udf.CIQ($B31, "IQ_RE", $D31,,,, "REPORTED")</f>
        <v>14912</v>
      </c>
      <c r="R31" s="1">
        <f>_xll.ciqfunctions.udf.CIQ($B31, "IQ_TOTAL_EQUITY", $D31,,,, "REPORTED")</f>
        <v>35135</v>
      </c>
      <c r="S31" s="1">
        <f>_xll.ciqfunctions.udf.CIQ($B31, "IQ_TOTAL_OUTSTANDING_FILING_DATE", $D31,,,, "REPORTED")</f>
        <v>1556.1769099999999</v>
      </c>
      <c r="T31" s="1">
        <f>_xll.ciqfunctions.udf.CIQ($B31, "IQ_TOTAL_DEBT", $D31,,,, "REPORTED")</f>
        <v>57403</v>
      </c>
      <c r="U31" s="1">
        <f>_xll.ciqfunctions.udf.CIQ($B31, "IQ_PREF_DIV_OTHER",$D31,,,, "REPORTED")</f>
        <v>0</v>
      </c>
      <c r="V31" s="1">
        <f>_xll.ciqfunctions.udf.CIQ($B31, "IQ_COGS",$D31,,,, "REPORTED")</f>
        <v>32058</v>
      </c>
      <c r="W31" s="1">
        <f>_xll.ciqfunctions.udf.CIQ($B31, "IQ_AP",$D31,,,, "REPORTED")</f>
        <v>25188</v>
      </c>
      <c r="X31" s="1">
        <f>_xll.ciqfunctions.udf.CIQ($B31, "IQ_AR", $D31,,,, "REPORTED")</f>
        <v>10486</v>
      </c>
      <c r="Y31" s="1">
        <f>_xll.ciqfunctions.udf.CIQ($B31, "IQ_INVENTORY", $D31,,,, "REPORTED")</f>
        <v>14368</v>
      </c>
      <c r="Z31">
        <f>_xll.ciqfunctions.udf.CIQ($B31, "IQ_SGA", $D31,,,, "REPORTED")</f>
        <v>2782</v>
      </c>
      <c r="AA31">
        <f>_xll.ciqfunctions.udf.CIQ($B31, "IQ_TOTAL_REV_1YR_ANN_GROWTH", $D31,,,, "REPORTED")</f>
        <v>-1.0496000000000001</v>
      </c>
      <c r="AB31">
        <f>_xll.ciqfunctions.udf.CIQ($B31, "IQ_DA", $D31,,,, "REPORTED")</f>
        <v>0</v>
      </c>
      <c r="AC31">
        <f>_xll.ciqfunctions.udf.CIQ($B31, "IQ_NET_INTEREST_EXP",$D31,,,, "REPORTED")</f>
        <v>-72</v>
      </c>
      <c r="AD31">
        <f>_xll.ciqfunctions.udf.CIQ($B31, "IQ_NET_WORKING_CAP",$D31,,,, "REPORTED")</f>
        <v>-11619</v>
      </c>
      <c r="AE31">
        <f>_xll.ciqfunctions.udf.CIQ($B31, "IQ_CAPEX",$D31,,,, "REPORTED")</f>
        <v>-1835</v>
      </c>
      <c r="AF31" s="1" t="str">
        <f>_xll.ciqfunctions.udf.CIQ($B31, "IQ_CEO_NAME", $D31,,,, "REPORTED")</f>
        <v>Barra, Mary</v>
      </c>
    </row>
    <row r="32" spans="1:32" x14ac:dyDescent="0.25">
      <c r="A32" t="str">
        <f>_xll.ciqfunctions.udf.CIQ(B32,"IQ_COMPANY_NAME",A$1)</f>
        <v>General Motors Company</v>
      </c>
      <c r="B32" s="3" t="s">
        <v>7</v>
      </c>
      <c r="C32" s="1" t="str">
        <f>_xll.ciqfunctions.udf.CIQ($B32, "IQ_INDUSTRY", IQ_FY, $D32, ,, "USD", , C$1)</f>
        <v>Automobiles</v>
      </c>
      <c r="D32" s="2" t="s">
        <v>71</v>
      </c>
      <c r="E32" s="1">
        <f>_xll.ciqfunctions.udf.CIQ($B32, "IQ_TOTAL_REV", $D32,,,, "REPORTED")</f>
        <v>38180</v>
      </c>
      <c r="F32" s="1">
        <f>_xll.ciqfunctions.udf.CIQ($B32, "IQ_NI",$D32,,,, "REPORTED")</f>
        <v>1117</v>
      </c>
      <c r="G32" s="1">
        <f>_xll.ciqfunctions.udf.CIQ($B32, "IQ_CASH_EQUIV", $D32,,,, "REPORTED")</f>
        <v>15527</v>
      </c>
      <c r="H32" s="1">
        <f>_xll.ciqfunctions.udf.CIQ($B32, "IQ_CASH_ST_INVEST", $D32,,,, "REPORTED")</f>
        <v>22727</v>
      </c>
      <c r="I32" s="1">
        <f>_xll.ciqfunctions.udf.CIQ($B32, "IQ_TOTAL_CA", $D32,,,, "REPORTED")</f>
        <v>84554</v>
      </c>
      <c r="J32" s="1">
        <f>_xll.ciqfunctions.udf.CIQ($B32, "IQ_TOTAL_ASSETS",$D32,,,, "REPORTED")</f>
        <v>185812</v>
      </c>
      <c r="K32" s="1">
        <f>_xll.ciqfunctions.udf.CIQ($B32, "IQ_TOTAL_CL", $D32,,,, "REPORTED")</f>
        <v>69528</v>
      </c>
      <c r="L32" s="1">
        <f>_xll.ciqfunctions.udf.CIQ($B32, "IQ_TOTAL_LIAB", $D32,,,, "REPORTED")</f>
        <v>150142</v>
      </c>
      <c r="M32" s="1">
        <f>_xll.ciqfunctions.udf.CIQ($B32, "IQ_PREF_EQUITY",$D32,,,, "REPORTED")</f>
        <v>0</v>
      </c>
      <c r="N32" s="1">
        <f>_xll.ciqfunctions.udf.CIQ($B32, "IQ_TOTAL_COMMON_EQUITY",$D32,,,, "REPORTED")</f>
        <v>35146</v>
      </c>
      <c r="O32" s="1">
        <f>_xll.ciqfunctions.udf.CIQ($B32, "IQ_APIC", $D32,,,, "REPORTED")</f>
        <v>28161</v>
      </c>
      <c r="P32" s="1">
        <f>_xll.ciqfunctions.udf.CIQ($B32, "IQ_TOTAL_ASSETS", $D32,,,, "REPORTED")</f>
        <v>185812</v>
      </c>
      <c r="Q32" s="1">
        <f>_xll.ciqfunctions.udf.CIQ($B32, "IQ_RE", $D32,,,, "REPORTED")</f>
        <v>14512</v>
      </c>
      <c r="R32" s="1">
        <f>_xll.ciqfunctions.udf.CIQ($B32, "IQ_TOTAL_EQUITY", $D32,,,, "REPORTED")</f>
        <v>35670</v>
      </c>
      <c r="S32" s="1">
        <f>_xll.ciqfunctions.udf.CIQ($B32, "IQ_TOTAL_OUTSTANDING_FILING_DATE", $D32,,,, "REPORTED")</f>
        <v>1583.9974500000001</v>
      </c>
      <c r="T32" s="1">
        <f>_xll.ciqfunctions.udf.CIQ($B32, "IQ_TOTAL_DEBT", $D32,,,, "REPORTED")</f>
        <v>53517</v>
      </c>
      <c r="U32" s="1">
        <f>_xll.ciqfunctions.udf.CIQ($B32, "IQ_PREF_DIV_OTHER",$D32,,,, "REPORTED")</f>
        <v>0</v>
      </c>
      <c r="V32" s="1">
        <f>_xll.ciqfunctions.udf.CIQ($B32, "IQ_COGS",$D32,,,, "REPORTED")</f>
        <v>32197</v>
      </c>
      <c r="W32" s="1">
        <f>_xll.ciqfunctions.udf.CIQ($B32, "IQ_AP",$D32,,,, "REPORTED")</f>
        <v>24247</v>
      </c>
      <c r="X32" s="1">
        <f>_xll.ciqfunctions.udf.CIQ($B32, "IQ_AR", $D32,,,, "REPORTED")</f>
        <v>10604</v>
      </c>
      <c r="Y32" s="1">
        <f>_xll.ciqfunctions.udf.CIQ($B32, "IQ_INVENTORY", $D32,,,, "REPORTED")</f>
        <v>14218</v>
      </c>
      <c r="Z32">
        <f>_xll.ciqfunctions.udf.CIQ($B32, "IQ_SGA", $D32,,,, "REPORTED")</f>
        <v>2877</v>
      </c>
      <c r="AA32">
        <f>_xll.ciqfunctions.udf.CIQ($B32, "IQ_TOTAL_REV_1YR_ANN_GROWTH", $D32,,,, "REPORTED")</f>
        <v>-3.7050999999999998</v>
      </c>
      <c r="AB32">
        <f>_xll.ciqfunctions.udf.CIQ($B32, "IQ_DA", $D32,,,, "REPORTED")</f>
        <v>0</v>
      </c>
      <c r="AC32">
        <f>_xll.ciqfunctions.udf.CIQ($B32, "IQ_NET_INTEREST_EXP",$D32,,,, "REPORTED")</f>
        <v>-67</v>
      </c>
      <c r="AD32">
        <f>_xll.ciqfunctions.udf.CIQ($B32, "IQ_NET_WORKING_CAP",$D32,,,, "REPORTED")</f>
        <v>-7239</v>
      </c>
      <c r="AE32">
        <f>_xll.ciqfunctions.udf.CIQ($B32, "IQ_CAPEX",$D32,,,, "REPORTED")</f>
        <v>-1805</v>
      </c>
      <c r="AF32" s="1" t="str">
        <f>_xll.ciqfunctions.udf.CIQ($B32, "IQ_CEO_NAME", $D32,,,, "REPORTED")</f>
        <v>Barra, Mary</v>
      </c>
    </row>
    <row r="33" spans="1:32" x14ac:dyDescent="0.25">
      <c r="A33" t="str">
        <f>_xll.ciqfunctions.udf.CIQ(B33,"IQ_COMPANY_NAME",A$1)</f>
        <v>General Motors Company</v>
      </c>
      <c r="B33" s="3" t="s">
        <v>7</v>
      </c>
      <c r="C33" s="1" t="str">
        <f>_xll.ciqfunctions.udf.CIQ($B33, "IQ_INDUSTRY", IQ_FY, $D33, ,, "USD", , C$1)</f>
        <v>Automobiles</v>
      </c>
      <c r="D33" s="2" t="s">
        <v>73</v>
      </c>
      <c r="E33" s="1">
        <f>_xll.ciqfunctions.udf.CIQ($B33, "IQ_TOTAL_REV", $D33,,,, "REPORTED")</f>
        <v>35712</v>
      </c>
      <c r="F33" s="1">
        <f>_xll.ciqfunctions.udf.CIQ($B33, "IQ_NI",$D33,,,, "REPORTED")</f>
        <v>945</v>
      </c>
      <c r="G33" s="1">
        <f>_xll.ciqfunctions.udf.CIQ($B33, "IQ_CASH_EQUIV", $D33,,,, "REPORTED")</f>
        <v>13676</v>
      </c>
      <c r="H33" s="1">
        <f>_xll.ciqfunctions.udf.CIQ($B33, "IQ_CASH_ST_INVEST", $D33,,,, "REPORTED")</f>
        <v>22085</v>
      </c>
      <c r="I33" s="1">
        <f>_xll.ciqfunctions.udf.CIQ($B33, "IQ_TOTAL_CA", $D33,,,, "REPORTED")</f>
        <v>83231</v>
      </c>
      <c r="J33" s="1">
        <f>_xll.ciqfunctions.udf.CIQ($B33, "IQ_TOTAL_ASSETS",$D33,,,, "REPORTED")</f>
        <v>179918</v>
      </c>
      <c r="K33" s="1">
        <f>_xll.ciqfunctions.udf.CIQ($B33, "IQ_TOTAL_CL", $D33,,,, "REPORTED")</f>
        <v>67342</v>
      </c>
      <c r="L33" s="1">
        <f>_xll.ciqfunctions.udf.CIQ($B33, "IQ_TOTAL_LIAB", $D33,,,, "REPORTED")</f>
        <v>143095</v>
      </c>
      <c r="M33" s="1">
        <f>_xll.ciqfunctions.udf.CIQ($B33, "IQ_PREF_EQUITY",$D33,,,, "REPORTED")</f>
        <v>0</v>
      </c>
      <c r="N33" s="1">
        <f>_xll.ciqfunctions.udf.CIQ($B33, "IQ_TOTAL_COMMON_EQUITY",$D33,,,, "REPORTED")</f>
        <v>36329</v>
      </c>
      <c r="O33" s="1">
        <f>_xll.ciqfunctions.udf.CIQ($B33, "IQ_APIC", $D33,,,, "REPORTED")</f>
        <v>28819</v>
      </c>
      <c r="P33" s="1">
        <f>_xll.ciqfunctions.udf.CIQ($B33, "IQ_TOTAL_ASSETS", $D33,,,, "REPORTED")</f>
        <v>179918</v>
      </c>
      <c r="Q33" s="1">
        <f>_xll.ciqfunctions.udf.CIQ($B33, "IQ_RE", $D33,,,, "REPORTED")</f>
        <v>14825</v>
      </c>
      <c r="R33" s="1">
        <f>_xll.ciqfunctions.udf.CIQ($B33, "IQ_TOTAL_EQUITY", $D33,,,, "REPORTED")</f>
        <v>36823</v>
      </c>
      <c r="S33" s="1">
        <f>_xll.ciqfunctions.udf.CIQ($B33, "IQ_TOTAL_OUTSTANDING_FILING_DATE", $D33,,,, "REPORTED")</f>
        <v>1607.20769</v>
      </c>
      <c r="T33" s="1">
        <f>_xll.ciqfunctions.udf.CIQ($B33, "IQ_TOTAL_DEBT", $D33,,,, "REPORTED")</f>
        <v>48258</v>
      </c>
      <c r="U33" s="1">
        <f>_xll.ciqfunctions.udf.CIQ($B33, "IQ_PREF_DIV_OTHER",$D33,,,, "REPORTED")</f>
        <v>0</v>
      </c>
      <c r="V33" s="1">
        <f>_xll.ciqfunctions.udf.CIQ($B33, "IQ_COGS",$D33,,,, "REPORTED")</f>
        <v>30374</v>
      </c>
      <c r="W33" s="1">
        <f>_xll.ciqfunctions.udf.CIQ($B33, "IQ_AP",$D33,,,, "REPORTED")</f>
        <v>25187</v>
      </c>
      <c r="X33" s="1">
        <f>_xll.ciqfunctions.udf.CIQ($B33, "IQ_AR", $D33,,,, "REPORTED")</f>
        <v>11569</v>
      </c>
      <c r="Y33" s="1">
        <f>_xll.ciqfunctions.udf.CIQ($B33, "IQ_INVENTORY", $D33,,,, "REPORTED")</f>
        <v>14051</v>
      </c>
      <c r="Z33">
        <f>_xll.ciqfunctions.udf.CIQ($B33, "IQ_SGA", $D33,,,, "REPORTED")</f>
        <v>3017</v>
      </c>
      <c r="AA33">
        <f>_xll.ciqfunctions.udf.CIQ($B33, "IQ_TOTAL_REV_1YR_ANN_GROWTH", $D33,,,, "REPORTED")</f>
        <v>-4.5338000000000003</v>
      </c>
      <c r="AB33">
        <f>_xll.ciqfunctions.udf.CIQ($B33, "IQ_DA", $D33,,,, "REPORTED")</f>
        <v>0</v>
      </c>
      <c r="AC33">
        <f>_xll.ciqfunctions.udf.CIQ($B33, "IQ_NET_INTEREST_EXP",$D33,,,, "REPORTED")</f>
        <v>-61</v>
      </c>
      <c r="AD33">
        <f>_xll.ciqfunctions.udf.CIQ($B33, "IQ_NET_WORKING_CAP",$D33,,,, "REPORTED")</f>
        <v>-5785</v>
      </c>
      <c r="AE33">
        <f>_xll.ciqfunctions.udf.CIQ($B33, "IQ_CAPEX",$D33,,,, "REPORTED")</f>
        <v>-1684</v>
      </c>
      <c r="AF33" s="1" t="str">
        <f>_xll.ciqfunctions.udf.CIQ($B33, "IQ_CEO_NAME", $D33,,,, "REPORTED")</f>
        <v>Barra, Mary</v>
      </c>
    </row>
    <row r="34" spans="1:32" x14ac:dyDescent="0.25">
      <c r="A34" t="str">
        <f>_xll.ciqfunctions.udf.CIQ(B34,"IQ_COMPANY_NAME",A$1)</f>
        <v>General Motors Company</v>
      </c>
      <c r="B34" s="3" t="s">
        <v>7</v>
      </c>
      <c r="C34" s="1" t="str">
        <f>_xll.ciqfunctions.udf.CIQ($B34, "IQ_INDUSTRY", IQ_FY, $D34, ,, "USD", , C$1)</f>
        <v>Automobiles</v>
      </c>
      <c r="D34" s="2" t="s">
        <v>74</v>
      </c>
      <c r="E34" s="1">
        <f>_xll.ciqfunctions.udf.CIQ($B34, "IQ_TOTAL_REV", $D34,,,, "REPORTED")</f>
        <v>39617</v>
      </c>
      <c r="F34" s="1">
        <f>_xll.ciqfunctions.udf.CIQ($B34, "IQ_NI",$D34,,,, "REPORTED")</f>
        <v>1987</v>
      </c>
      <c r="G34" s="1">
        <f>_xll.ciqfunctions.udf.CIQ($B34, "IQ_CASH_EQUIV", $D34,,,, "REPORTED")</f>
        <v>15954</v>
      </c>
      <c r="H34" s="1">
        <f>_xll.ciqfunctions.udf.CIQ($B34, "IQ_CASH_ST_INVEST", $D34,,,, "REPORTED")</f>
        <v>25176</v>
      </c>
      <c r="I34" s="1">
        <f>_xll.ciqfunctions.udf.CIQ($B34, "IQ_TOTAL_CA", $D34,,,, "REPORTED")</f>
        <v>83626</v>
      </c>
      <c r="J34" s="1">
        <f>_xll.ciqfunctions.udf.CIQ($B34, "IQ_TOTAL_ASSETS",$D34,,,, "REPORTED")</f>
        <v>177501</v>
      </c>
      <c r="K34" s="1">
        <f>_xll.ciqfunctions.udf.CIQ($B34, "IQ_TOTAL_CL", $D34,,,, "REPORTED")</f>
        <v>65657</v>
      </c>
      <c r="L34" s="1">
        <f>_xll.ciqfunctions.udf.CIQ($B34, "IQ_TOTAL_LIAB", $D34,,,, "REPORTED")</f>
        <v>141477</v>
      </c>
      <c r="M34" s="1">
        <f>_xll.ciqfunctions.udf.CIQ($B34, "IQ_PREF_EQUITY",$D34,,,, "REPORTED")</f>
        <v>0</v>
      </c>
      <c r="N34" s="1">
        <f>_xll.ciqfunctions.udf.CIQ($B34, "IQ_TOTAL_COMMON_EQUITY",$D34,,,, "REPORTED")</f>
        <v>35457</v>
      </c>
      <c r="O34" s="1">
        <f>_xll.ciqfunctions.udf.CIQ($B34, "IQ_APIC", $D34,,,, "REPORTED")</f>
        <v>28937</v>
      </c>
      <c r="P34" s="1">
        <f>_xll.ciqfunctions.udf.CIQ($B34, "IQ_TOTAL_ASSETS", $D34,,,, "REPORTED")</f>
        <v>177501</v>
      </c>
      <c r="Q34" s="1">
        <f>_xll.ciqfunctions.udf.CIQ($B34, "IQ_RE", $D34,,,, "REPORTED")</f>
        <v>14577</v>
      </c>
      <c r="R34" s="1">
        <f>_xll.ciqfunctions.udf.CIQ($B34, "IQ_TOTAL_EQUITY", $D34,,,, "REPORTED")</f>
        <v>36024</v>
      </c>
      <c r="S34" s="1">
        <f>_xll.ciqfunctions.udf.CIQ($B34, "IQ_TOTAL_OUTSTANDING_FILING_DATE", $D34,,,, "REPORTED")</f>
        <v>1600</v>
      </c>
      <c r="T34" s="1">
        <f>_xll.ciqfunctions.udf.CIQ($B34, "IQ_TOTAL_DEBT", $D34,,,, "REPORTED")</f>
        <v>46665</v>
      </c>
      <c r="U34" s="1">
        <f>_xll.ciqfunctions.udf.CIQ($B34, "IQ_PREF_DIV_OTHER",$D34,,,, "REPORTED")</f>
        <v>882</v>
      </c>
      <c r="V34" s="1">
        <f>_xll.ciqfunctions.udf.CIQ($B34, "IQ_COGS",$D34,,,, "REPORTED")</f>
        <v>34143</v>
      </c>
      <c r="W34" s="1">
        <f>_xll.ciqfunctions.udf.CIQ($B34, "IQ_AP",$D34,,,, "REPORTED")</f>
        <v>22529</v>
      </c>
      <c r="X34" s="1">
        <f>_xll.ciqfunctions.udf.CIQ($B34, "IQ_AR", $D34,,,, "REPORTED")</f>
        <v>9078</v>
      </c>
      <c r="Y34" s="1">
        <f>_xll.ciqfunctions.udf.CIQ($B34, "IQ_INVENTORY", $D34,,,, "REPORTED")</f>
        <v>13642</v>
      </c>
      <c r="Z34">
        <f>_xll.ciqfunctions.udf.CIQ($B34, "IQ_SGA", $D34,,,, "REPORTED")</f>
        <v>2937</v>
      </c>
      <c r="AA34">
        <f>_xll.ciqfunctions.udf.CIQ($B34, "IQ_TOTAL_REV_1YR_ANN_GROWTH", $D34,,,, "REPORTED")</f>
        <v>-2.1440999999999999</v>
      </c>
      <c r="AB34">
        <f>_xll.ciqfunctions.udf.CIQ($B34, "IQ_DA", $D34,,,, "REPORTED")</f>
        <v>0</v>
      </c>
      <c r="AC34">
        <f>_xll.ciqfunctions.udf.CIQ($B34, "IQ_NET_INTEREST_EXP",$D34,,,, "REPORTED")</f>
        <v>-48</v>
      </c>
      <c r="AD34">
        <f>_xll.ciqfunctions.udf.CIQ($B34, "IQ_NET_WORKING_CAP",$D34,,,, "REPORTED")</f>
        <v>-6710</v>
      </c>
      <c r="AE34">
        <f>_xll.ciqfunctions.udf.CIQ($B34, "IQ_CAPEX",$D34,,,, "REPORTED")</f>
        <v>-2002</v>
      </c>
      <c r="AF34" s="1" t="str">
        <f>_xll.ciqfunctions.udf.CIQ($B34, "IQ_CEO_NAME", $D34,,,, "REPORTED")</f>
        <v>Barra, Mary</v>
      </c>
    </row>
    <row r="35" spans="1:32" x14ac:dyDescent="0.25">
      <c r="A35" t="str">
        <f>_xll.ciqfunctions.udf.CIQ(B35,"IQ_COMPANY_NAME",A$1)</f>
        <v>General Motors Company</v>
      </c>
      <c r="B35" s="3" t="s">
        <v>7</v>
      </c>
      <c r="C35" s="1" t="str">
        <f>_xll.ciqfunctions.udf.CIQ($B35, "IQ_INDUSTRY", IQ_FY, $D35, ,, "USD", , C$1)</f>
        <v>Automobiles</v>
      </c>
      <c r="D35" s="2" t="s">
        <v>75</v>
      </c>
      <c r="E35" s="1">
        <f>_xll.ciqfunctions.udf.CIQ($B35, "IQ_TOTAL_REV", $D35,,,, "REPORTED")</f>
        <v>39255</v>
      </c>
      <c r="F35" s="1">
        <f>_xll.ciqfunctions.udf.CIQ($B35, "IQ_NI",$D35,,,, "REPORTED")</f>
        <v>1471</v>
      </c>
      <c r="G35" s="1">
        <f>_xll.ciqfunctions.udf.CIQ($B35, "IQ_CASH_EQUIV", $D35,,,, "REPORTED")</f>
        <v>16560</v>
      </c>
      <c r="H35" s="1">
        <f>_xll.ciqfunctions.udf.CIQ($B35, "IQ_CASH_ST_INVEST", $D35,,,, "REPORTED")</f>
        <v>26130</v>
      </c>
      <c r="I35" s="1">
        <f>_xll.ciqfunctions.udf.CIQ($B35, "IQ_TOTAL_CA", $D35,,,, "REPORTED")</f>
        <v>86640</v>
      </c>
      <c r="J35" s="1">
        <f>_xll.ciqfunctions.udf.CIQ($B35, "IQ_TOTAL_ASSETS",$D35,,,, "REPORTED")</f>
        <v>176908</v>
      </c>
      <c r="K35" s="1">
        <f>_xll.ciqfunctions.udf.CIQ($B35, "IQ_TOTAL_CL", $D35,,,, "REPORTED")</f>
        <v>67329</v>
      </c>
      <c r="L35" s="1">
        <f>_xll.ciqfunctions.udf.CIQ($B35, "IQ_TOTAL_LIAB", $D35,,,, "REPORTED")</f>
        <v>133345</v>
      </c>
      <c r="M35" s="1">
        <f>_xll.ciqfunctions.udf.CIQ($B35, "IQ_PREF_EQUITY",$D35,,,, "REPORTED")</f>
        <v>3109</v>
      </c>
      <c r="N35" s="1">
        <f>_xll.ciqfunctions.udf.CIQ($B35, "IQ_TOTAL_COMMON_EQUITY",$D35,,,, "REPORTED")</f>
        <v>39893</v>
      </c>
      <c r="O35" s="1">
        <f>_xll.ciqfunctions.udf.CIQ($B35, "IQ_APIC", $D35,,,, "REPORTED")</f>
        <v>28832</v>
      </c>
      <c r="P35" s="1">
        <f>_xll.ciqfunctions.udf.CIQ($B35, "IQ_TOTAL_ASSETS", $D35,,,, "REPORTED")</f>
        <v>176908</v>
      </c>
      <c r="Q35" s="1">
        <f>_xll.ciqfunctions.udf.CIQ($B35, "IQ_RE", $D35,,,, "REPORTED")</f>
        <v>13975</v>
      </c>
      <c r="R35" s="1">
        <f>_xll.ciqfunctions.udf.CIQ($B35, "IQ_TOTAL_EQUITY", $D35,,,, "REPORTED")</f>
        <v>43563</v>
      </c>
      <c r="S35" s="1">
        <f>_xll.ciqfunctions.udf.CIQ($B35, "IQ_TOTAL_OUTSTANDING_FILING_DATE", $D35,,,, "REPORTED")</f>
        <v>1606.6962900000001</v>
      </c>
      <c r="T35" s="1">
        <f>_xll.ciqfunctions.udf.CIQ($B35, "IQ_TOTAL_DEBT", $D35,,,, "REPORTED")</f>
        <v>41105</v>
      </c>
      <c r="U35" s="1">
        <f>_xll.ciqfunctions.udf.CIQ($B35, "IQ_PREF_DIV_OTHER",$D35,,,, "REPORTED")</f>
        <v>87</v>
      </c>
      <c r="V35" s="1">
        <f>_xll.ciqfunctions.udf.CIQ($B35, "IQ_COGS",$D35,,,, "REPORTED")</f>
        <v>33660</v>
      </c>
      <c r="W35" s="1">
        <f>_xll.ciqfunctions.udf.CIQ($B35, "IQ_AP",$D35,,,, "REPORTED")</f>
        <v>24773</v>
      </c>
      <c r="X35" s="1">
        <f>_xll.ciqfunctions.udf.CIQ($B35, "IQ_AR", $D35,,,, "REPORTED")</f>
        <v>10892</v>
      </c>
      <c r="Y35" s="1">
        <f>_xll.ciqfunctions.udf.CIQ($B35, "IQ_INVENTORY", $D35,,,, "REPORTED")</f>
        <v>15210</v>
      </c>
      <c r="Z35">
        <f>_xll.ciqfunctions.udf.CIQ($B35, "IQ_SGA", $D35,,,, "REPORTED")</f>
        <v>2921</v>
      </c>
      <c r="AA35">
        <f>_xll.ciqfunctions.udf.CIQ($B35, "IQ_TOTAL_REV_1YR_ANN_GROWTH", $D35,,,, "REPORTED")</f>
        <v>0.69769999999999999</v>
      </c>
      <c r="AB35">
        <f>_xll.ciqfunctions.udf.CIQ($B35, "IQ_DA", $D35,,,, "REPORTED")</f>
        <v>0</v>
      </c>
      <c r="AC35">
        <f>_xll.ciqfunctions.udf.CIQ($B35, "IQ_NET_INTEREST_EXP",$D35,,,, "REPORTED")</f>
        <v>-46</v>
      </c>
      <c r="AD35">
        <f>_xll.ciqfunctions.udf.CIQ($B35, "IQ_NET_WORKING_CAP",$D35,,,, "REPORTED")</f>
        <v>-6241</v>
      </c>
      <c r="AE35">
        <f>_xll.ciqfunctions.udf.CIQ($B35, "IQ_CAPEX",$D35,,,, "REPORTED")</f>
        <v>-1664</v>
      </c>
      <c r="AF35" s="1" t="str">
        <f>_xll.ciqfunctions.udf.CIQ($B35, "IQ_CEO_NAME", $D35,,,, "REPORTED")</f>
        <v>Barra, Mary</v>
      </c>
    </row>
    <row r="36" spans="1:32" x14ac:dyDescent="0.25">
      <c r="A36" t="str">
        <f>_xll.ciqfunctions.udf.CIQ(B36,"IQ_COMPANY_NAME",A$1)</f>
        <v>General Motors Company</v>
      </c>
      <c r="B36" s="3" t="s">
        <v>7</v>
      </c>
      <c r="C36" s="1" t="str">
        <f>_xll.ciqfunctions.udf.CIQ($B36, "IQ_INDUSTRY", IQ_FY, $D36, ,, "USD", , C$1)</f>
        <v>Automobiles</v>
      </c>
      <c r="D36" s="2" t="s">
        <v>76</v>
      </c>
      <c r="E36" s="1">
        <f>_xll.ciqfunctions.udf.CIQ($B36, "IQ_TOTAL_REV", $D36,,,, "REPORTED")</f>
        <v>39649</v>
      </c>
      <c r="F36" s="1">
        <f>_xll.ciqfunctions.udf.CIQ($B36, "IQ_NI",$D36,,,, "REPORTED")</f>
        <v>278</v>
      </c>
      <c r="G36" s="1">
        <f>_xll.ciqfunctions.udf.CIQ($B36, "IQ_CASH_EQUIV", $D36,,,, "REPORTED")</f>
        <v>18464</v>
      </c>
      <c r="H36" s="1">
        <f>_xll.ciqfunctions.udf.CIQ($B36, "IQ_CASH_ST_INVEST", $D36,,,, "REPORTED")</f>
        <v>28399</v>
      </c>
      <c r="I36" s="1">
        <f>_xll.ciqfunctions.udf.CIQ($B36, "IQ_TOTAL_CA", $D36,,,, "REPORTED")</f>
        <v>91643</v>
      </c>
      <c r="J36" s="1">
        <f>_xll.ciqfunctions.udf.CIQ($B36, "IQ_TOTAL_ASSETS",$D36,,,, "REPORTED")</f>
        <v>179098</v>
      </c>
      <c r="K36" s="1">
        <f>_xll.ciqfunctions.udf.CIQ($B36, "IQ_TOTAL_CL", $D36,,,, "REPORTED")</f>
        <v>72347</v>
      </c>
      <c r="L36" s="1">
        <f>_xll.ciqfunctions.udf.CIQ($B36, "IQ_TOTAL_LIAB", $D36,,,, "REPORTED")</f>
        <v>136513</v>
      </c>
      <c r="M36" s="1">
        <f>_xll.ciqfunctions.udf.CIQ($B36, "IQ_PREF_EQUITY",$D36,,,, "REPORTED")</f>
        <v>3109</v>
      </c>
      <c r="N36" s="1">
        <f>_xll.ciqfunctions.udf.CIQ($B36, "IQ_TOTAL_COMMON_EQUITY",$D36,,,, "REPORTED")</f>
        <v>38885</v>
      </c>
      <c r="O36" s="1">
        <f>_xll.ciqfunctions.udf.CIQ($B36, "IQ_APIC", $D36,,,, "REPORTED")</f>
        <v>28840</v>
      </c>
      <c r="P36" s="1">
        <f>_xll.ciqfunctions.udf.CIQ($B36, "IQ_TOTAL_ASSETS", $D36,,,, "REPORTED")</f>
        <v>179098</v>
      </c>
      <c r="Q36" s="1">
        <f>_xll.ciqfunctions.udf.CIQ($B36, "IQ_RE", $D36,,,, "REPORTED")</f>
        <v>13162</v>
      </c>
      <c r="R36" s="1">
        <f>_xll.ciqfunctions.udf.CIQ($B36, "IQ_TOTAL_EQUITY", $D36,,,, "REPORTED")</f>
        <v>42585</v>
      </c>
      <c r="S36" s="1">
        <f>_xll.ciqfunctions.udf.CIQ($B36, "IQ_TOTAL_OUTSTANDING_FILING_DATE", $D36,,,, "REPORTED")</f>
        <v>1604.6818699999999</v>
      </c>
      <c r="T36" s="1">
        <f>_xll.ciqfunctions.udf.CIQ($B36, "IQ_TOTAL_DEBT", $D36,,,, "REPORTED")</f>
        <v>40076</v>
      </c>
      <c r="U36" s="1">
        <f>_xll.ciqfunctions.udf.CIQ($B36, "IQ_PREF_DIV_OTHER",$D36,,,, "REPORTED")</f>
        <v>88</v>
      </c>
      <c r="V36" s="1">
        <f>_xll.ciqfunctions.udf.CIQ($B36, "IQ_COGS",$D36,,,, "REPORTED")</f>
        <v>35651</v>
      </c>
      <c r="W36" s="1">
        <f>_xll.ciqfunctions.udf.CIQ($B36, "IQ_AP",$D36,,,, "REPORTED")</f>
        <v>26992</v>
      </c>
      <c r="X36" s="1">
        <f>_xll.ciqfunctions.udf.CIQ($B36, "IQ_AR", $D36,,,, "REPORTED")</f>
        <v>11480</v>
      </c>
      <c r="Y36" s="1">
        <f>_xll.ciqfunctions.udf.CIQ($B36, "IQ_INVENTORY", $D36,,,, "REPORTED")</f>
        <v>15200</v>
      </c>
      <c r="Z36">
        <f>_xll.ciqfunctions.udf.CIQ($B36, "IQ_SGA", $D36,,,, "REPORTED")</f>
        <v>2943</v>
      </c>
      <c r="AA36">
        <f>_xll.ciqfunctions.udf.CIQ($B36, "IQ_TOTAL_REV_1YR_ANN_GROWTH", $D36,,,, "REPORTED")</f>
        <v>1.4689000000000001</v>
      </c>
      <c r="AB36">
        <f>_xll.ciqfunctions.udf.CIQ($B36, "IQ_DA", $D36,,,, "REPORTED")</f>
        <v>0</v>
      </c>
      <c r="AC36">
        <f>_xll.ciqfunctions.udf.CIQ($B36, "IQ_NET_INTEREST_EXP",$D36,,,, "REPORTED")</f>
        <v>-48</v>
      </c>
      <c r="AD36">
        <f>_xll.ciqfunctions.udf.CIQ($B36, "IQ_NET_WORKING_CAP",$D36,,,, "REPORTED")</f>
        <v>-8493</v>
      </c>
      <c r="AE36">
        <f>_xll.ciqfunctions.udf.CIQ($B36, "IQ_CAPEX",$D36,,,, "REPORTED")</f>
        <v>-1666</v>
      </c>
      <c r="AF36" s="1" t="str">
        <f>_xll.ciqfunctions.udf.CIQ($B36, "IQ_CEO_NAME", $D36,,,, "REPORTED")</f>
        <v>Barra, Mary</v>
      </c>
    </row>
    <row r="37" spans="1:32" x14ac:dyDescent="0.25">
      <c r="A37" t="str">
        <f>_xll.ciqfunctions.udf.CIQ(B37,"IQ_COMPANY_NAME",A$1)</f>
        <v>General Motors Company</v>
      </c>
      <c r="B37" s="3" t="s">
        <v>7</v>
      </c>
      <c r="C37" s="1" t="str">
        <f>_xll.ciqfunctions.udf.CIQ($B37, "IQ_INDUSTRY", IQ_FY, $D37, ,, "USD", , C$1)</f>
        <v>Automobiles</v>
      </c>
      <c r="D37" s="2" t="s">
        <v>77</v>
      </c>
      <c r="E37" s="1">
        <f>_xll.ciqfunctions.udf.CIQ($B37, "IQ_TOTAL_REV", $D37,,,, "REPORTED")</f>
        <v>37408</v>
      </c>
      <c r="F37" s="1">
        <f>_xll.ciqfunctions.udf.CIQ($B37, "IQ_NI",$D37,,,, "REPORTED")</f>
        <v>213</v>
      </c>
      <c r="G37" s="1">
        <f>_xll.ciqfunctions.udf.CIQ($B37, "IQ_CASH_EQUIV", $D37,,,, "REPORTED")</f>
        <v>18226</v>
      </c>
      <c r="H37" s="1">
        <f>_xll.ciqfunctions.udf.CIQ($B37, "IQ_CASH_ST_INVEST", $D37,,,, "REPORTED")</f>
        <v>26942</v>
      </c>
      <c r="I37" s="1">
        <f>_xll.ciqfunctions.udf.CIQ($B37, "IQ_TOTAL_CA", $D37,,,, "REPORTED")</f>
        <v>86825</v>
      </c>
      <c r="J37" s="1">
        <f>_xll.ciqfunctions.udf.CIQ($B37, "IQ_TOTAL_ASSETS",$D37,,,, "REPORTED")</f>
        <v>173606</v>
      </c>
      <c r="K37" s="1">
        <f>_xll.ciqfunctions.udf.CIQ($B37, "IQ_TOTAL_CL", $D37,,,, "REPORTED")</f>
        <v>69222</v>
      </c>
      <c r="L37" s="1">
        <f>_xll.ciqfunctions.udf.CIQ($B37, "IQ_TOTAL_LIAB", $D37,,,, "REPORTED")</f>
        <v>130766</v>
      </c>
      <c r="M37" s="1">
        <f>_xll.ciqfunctions.udf.CIQ($B37, "IQ_PREF_EQUITY",$D37,,,, "REPORTED")</f>
        <v>3109</v>
      </c>
      <c r="N37" s="1">
        <f>_xll.ciqfunctions.udf.CIQ($B37, "IQ_TOTAL_COMMON_EQUITY",$D37,,,, "REPORTED")</f>
        <v>39113</v>
      </c>
      <c r="O37" s="1">
        <f>_xll.ciqfunctions.udf.CIQ($B37, "IQ_APIC", $D37,,,, "REPORTED")</f>
        <v>28778</v>
      </c>
      <c r="P37" s="1">
        <f>_xll.ciqfunctions.udf.CIQ($B37, "IQ_TOTAL_ASSETS", $D37,,,, "REPORTED")</f>
        <v>173606</v>
      </c>
      <c r="Q37" s="1">
        <f>_xll.ciqfunctions.udf.CIQ($B37, "IQ_RE", $D37,,,, "REPORTED")</f>
        <v>13457</v>
      </c>
      <c r="R37" s="1">
        <f>_xll.ciqfunctions.udf.CIQ($B37, "IQ_TOTAL_EQUITY", $D37,,,, "REPORTED")</f>
        <v>42840</v>
      </c>
      <c r="S37" s="1">
        <f>_xll.ciqfunctions.udf.CIQ($B37, "IQ_TOTAL_OUTSTANDING_FILING_DATE", $D37,,,, "REPORTED")</f>
        <v>1603.7184</v>
      </c>
      <c r="T37" s="1">
        <f>_xll.ciqfunctions.udf.CIQ($B37, "IQ_TOTAL_DEBT", $D37,,,, "REPORTED")</f>
        <v>37767</v>
      </c>
      <c r="U37" s="1">
        <f>_xll.ciqfunctions.udf.CIQ($B37, "IQ_PREF_DIV_OTHER",$D37,,,, "REPORTED")</f>
        <v>88</v>
      </c>
      <c r="V37" s="1">
        <f>_xll.ciqfunctions.udf.CIQ($B37, "IQ_COGS",$D37,,,, "REPORTED")</f>
        <v>33927</v>
      </c>
      <c r="W37" s="1">
        <f>_xll.ciqfunctions.udf.CIQ($B37, "IQ_AP",$D37,,,, "REPORTED")</f>
        <v>27715</v>
      </c>
      <c r="X37" s="1">
        <f>_xll.ciqfunctions.udf.CIQ($B37, "IQ_AR", $D37,,,, "REPORTED")</f>
        <v>11734</v>
      </c>
      <c r="Y37" s="1">
        <f>_xll.ciqfunctions.udf.CIQ($B37, "IQ_INVENTORY", $D37,,,, "REPORTED")</f>
        <v>14837</v>
      </c>
      <c r="Z37">
        <f>_xll.ciqfunctions.udf.CIQ($B37, "IQ_SGA", $D37,,,, "REPORTED")</f>
        <v>2843</v>
      </c>
      <c r="AA37">
        <f>_xll.ciqfunctions.udf.CIQ($B37, "IQ_TOTAL_REV_1YR_ANN_GROWTH", $D37,,,, "REPORTED")</f>
        <v>1.4206000000000001</v>
      </c>
      <c r="AB37">
        <f>_xll.ciqfunctions.udf.CIQ($B37, "IQ_DA", $D37,,,, "REPORTED")</f>
        <v>0</v>
      </c>
      <c r="AC37">
        <f>_xll.ciqfunctions.udf.CIQ($B37, "IQ_NET_INTEREST_EXP",$D37,,,, "REPORTED")</f>
        <v>-50</v>
      </c>
      <c r="AD37">
        <f>_xll.ciqfunctions.udf.CIQ($B37, "IQ_NET_WORKING_CAP",$D37,,,, "REPORTED")</f>
        <v>-8817</v>
      </c>
      <c r="AE37">
        <f>_xll.ciqfunctions.udf.CIQ($B37, "IQ_CAPEX",$D37,,,, "REPORTED")</f>
        <v>-1759</v>
      </c>
      <c r="AF37" s="1" t="str">
        <f>_xll.ciqfunctions.udf.CIQ($B37, "IQ_CEO_NAME", $D37,,,, "REPORTED")</f>
        <v>Barra, Mary</v>
      </c>
    </row>
    <row r="38" spans="1:32" x14ac:dyDescent="0.25">
      <c r="A38" t="str">
        <f>_xll.ciqfunctions.udf.CIQ(B38,"IQ_COMPANY_NAME",A$1)</f>
        <v>General Motors Company</v>
      </c>
      <c r="B38" s="3" t="s">
        <v>7</v>
      </c>
      <c r="C38" s="1" t="str">
        <f>_xll.ciqfunctions.udf.CIQ($B38, "IQ_INDUSTRY", IQ_FY, $D38, ,, "USD", , C$1)</f>
        <v>Automobiles</v>
      </c>
      <c r="D38" s="2" t="s">
        <v>78</v>
      </c>
      <c r="E38" s="1">
        <f>_xll.ciqfunctions.udf.CIQ($B38, "IQ_TOTAL_REV", $D38,,,, "REPORTED")</f>
        <v>40485</v>
      </c>
      <c r="F38" s="1">
        <f>_xll.ciqfunctions.udf.CIQ($B38, "IQ_NI",$D38,,,, "REPORTED")</f>
        <v>1040</v>
      </c>
      <c r="G38" s="1">
        <f>_xll.ciqfunctions.udf.CIQ($B38, "IQ_CASH_EQUIV", $D38,,,, "REPORTED")</f>
        <v>18921</v>
      </c>
      <c r="H38" s="1">
        <f>_xll.ciqfunctions.udf.CIQ($B38, "IQ_CASH_ST_INVEST", $D38,,,, "REPORTED")</f>
        <v>27893</v>
      </c>
      <c r="I38" s="1">
        <f>_xll.ciqfunctions.udf.CIQ($B38, "IQ_TOTAL_CA", $D38,,,, "REPORTED")</f>
        <v>81501</v>
      </c>
      <c r="J38" s="1">
        <f>_xll.ciqfunctions.udf.CIQ($B38, "IQ_TOTAL_ASSETS",$D38,,,, "REPORTED")</f>
        <v>166344</v>
      </c>
      <c r="K38" s="1">
        <f>_xll.ciqfunctions.udf.CIQ($B38, "IQ_TOTAL_CL", $D38,,,, "REPORTED")</f>
        <v>62412</v>
      </c>
      <c r="L38" s="1">
        <f>_xll.ciqfunctions.udf.CIQ($B38, "IQ_TOTAL_LIAB", $D38,,,, "REPORTED")</f>
        <v>123170</v>
      </c>
      <c r="M38" s="1">
        <f>_xll.ciqfunctions.udf.CIQ($B38, "IQ_PREF_EQUITY",$D38,,,, "REPORTED")</f>
        <v>3109</v>
      </c>
      <c r="N38" s="1">
        <f>_xll.ciqfunctions.udf.CIQ($B38, "IQ_TOTAL_COMMON_EQUITY",$D38,,,, "REPORTED")</f>
        <v>39498</v>
      </c>
      <c r="O38" s="1">
        <f>_xll.ciqfunctions.udf.CIQ($B38, "IQ_APIC", $D38,,,, "REPORTED")</f>
        <v>28780</v>
      </c>
      <c r="P38" s="1">
        <f>_xll.ciqfunctions.udf.CIQ($B38, "IQ_TOTAL_ASSETS", $D38,,,, "REPORTED")</f>
        <v>166344</v>
      </c>
      <c r="Q38" s="1">
        <f>_xll.ciqfunctions.udf.CIQ($B38, "IQ_RE", $D38,,,, "REPORTED")</f>
        <v>13816</v>
      </c>
      <c r="R38" s="1">
        <f>_xll.ciqfunctions.udf.CIQ($B38, "IQ_TOTAL_EQUITY", $D38,,,, "REPORTED")</f>
        <v>43174</v>
      </c>
      <c r="S38" s="1">
        <f>_xll.ciqfunctions.udf.CIQ($B38, "IQ_TOTAL_OUTSTANDING_FILING_DATE", $D38,,,, "REPORTED")</f>
        <v>1500</v>
      </c>
      <c r="T38" s="1">
        <f>_xll.ciqfunctions.udf.CIQ($B38, "IQ_TOTAL_DEBT", $D38,,,, "REPORTED")</f>
        <v>36183</v>
      </c>
      <c r="U38" s="1">
        <f>_xll.ciqfunctions.udf.CIQ($B38, "IQ_PREF_DIV_OTHER",$D38,,,, "REPORTED")</f>
        <v>127</v>
      </c>
      <c r="V38" s="1">
        <f>_xll.ciqfunctions.udf.CIQ($B38, "IQ_COGS",$D38,,,, "REPORTED")</f>
        <v>35913</v>
      </c>
      <c r="W38" s="1">
        <f>_xll.ciqfunctions.udf.CIQ($B38, "IQ_AP",$D38,,,, "REPORTED")</f>
        <v>23621</v>
      </c>
      <c r="X38" s="1">
        <f>_xll.ciqfunctions.udf.CIQ($B38, "IQ_AR", $D38,,,, "REPORTED")</f>
        <v>8535</v>
      </c>
      <c r="Y38" s="1">
        <f>_xll.ciqfunctions.udf.CIQ($B38, "IQ_INVENTORY", $D38,,,, "REPORTED")</f>
        <v>14039</v>
      </c>
      <c r="Z38">
        <f>_xll.ciqfunctions.udf.CIQ($B38, "IQ_SGA", $D38,,,, "REPORTED")</f>
        <v>2915</v>
      </c>
      <c r="AA38">
        <f>_xll.ciqfunctions.udf.CIQ($B38, "IQ_TOTAL_REV_1YR_ANN_GROWTH", $D38,,,, "REPORTED")</f>
        <v>2.9969000000000001</v>
      </c>
      <c r="AB38">
        <f>_xll.ciqfunctions.udf.CIQ($B38, "IQ_DA", $D38,,,, "REPORTED")</f>
        <v>0</v>
      </c>
      <c r="AC38">
        <f>_xll.ciqfunctions.udf.CIQ($B38, "IQ_NET_INTEREST_EXP",$D38,,,, "REPORTED")</f>
        <v>37</v>
      </c>
      <c r="AD38">
        <f>_xll.ciqfunctions.udf.CIQ($B38, "IQ_NET_WORKING_CAP",$D38,,,, "REPORTED")</f>
        <v>-8240</v>
      </c>
      <c r="AE38">
        <f>_xll.ciqfunctions.udf.CIQ($B38, "IQ_CAPEX",$D38,,,, "REPORTED")</f>
        <v>-1785</v>
      </c>
      <c r="AF38" s="1" t="str">
        <f>_xll.ciqfunctions.udf.CIQ($B38, "IQ_CEO_NAME", $D38,,,, "REPORTED")</f>
        <v>Barra, Mary</v>
      </c>
    </row>
    <row r="39" spans="1:32" x14ac:dyDescent="0.25">
      <c r="A39" t="str">
        <f>_xll.ciqfunctions.udf.CIQ(B39,"IQ_COMPANY_NAME",A$1)</f>
        <v>General Motors Company</v>
      </c>
      <c r="B39" s="3" t="s">
        <v>7</v>
      </c>
      <c r="C39" s="1" t="str">
        <f>_xll.ciqfunctions.udf.CIQ($B39, "IQ_INDUSTRY", IQ_FY, $D39, ,, "USD", , C$1)</f>
        <v>Automobiles</v>
      </c>
      <c r="D39" s="2" t="s">
        <v>79</v>
      </c>
      <c r="E39" s="1">
        <f>_xll.ciqfunctions.udf.CIQ($B39, "IQ_TOTAL_REV", $D39,,,, "REPORTED")</f>
        <v>38983</v>
      </c>
      <c r="F39" s="1">
        <f>_xll.ciqfunctions.udf.CIQ($B39, "IQ_NI",$D39,,,, "REPORTED")</f>
        <v>1717</v>
      </c>
      <c r="G39" s="1">
        <f>_xll.ciqfunctions.udf.CIQ($B39, "IQ_CASH_EQUIV", $D39,,,, "REPORTED")</f>
        <v>18599</v>
      </c>
      <c r="H39" s="1">
        <f>_xll.ciqfunctions.udf.CIQ($B39, "IQ_CASH_ST_INVEST", $D39,,,, "REPORTED")</f>
        <v>26814</v>
      </c>
      <c r="I39" s="1">
        <f>_xll.ciqfunctions.udf.CIQ($B39, "IQ_TOTAL_CA", $D39,,,, "REPORTED")</f>
        <v>81164</v>
      </c>
      <c r="J39" s="1">
        <f>_xll.ciqfunctions.udf.CIQ($B39, "IQ_TOTAL_ASSETS",$D39,,,, "REPORTED")</f>
        <v>168539</v>
      </c>
      <c r="K39" s="1">
        <f>_xll.ciqfunctions.udf.CIQ($B39, "IQ_TOTAL_CL", $D39,,,, "REPORTED")</f>
        <v>62563</v>
      </c>
      <c r="L39" s="1">
        <f>_xll.ciqfunctions.udf.CIQ($B39, "IQ_TOTAL_LIAB", $D39,,,, "REPORTED")</f>
        <v>131178</v>
      </c>
      <c r="M39" s="1">
        <f>_xll.ciqfunctions.udf.CIQ($B39, "IQ_PREF_EQUITY",$D39,,,, "REPORTED")</f>
        <v>7964</v>
      </c>
      <c r="N39" s="1">
        <f>_xll.ciqfunctions.udf.CIQ($B39, "IQ_TOTAL_COMMON_EQUITY",$D39,,,, "REPORTED")</f>
        <v>28814</v>
      </c>
      <c r="O39" s="1">
        <f>_xll.ciqfunctions.udf.CIQ($B39, "IQ_APIC", $D39,,,, "REPORTED")</f>
        <v>23878</v>
      </c>
      <c r="P39" s="1">
        <f>_xll.ciqfunctions.udf.CIQ($B39, "IQ_TOTAL_ASSETS", $D39,,,, "REPORTED")</f>
        <v>168539</v>
      </c>
      <c r="Q39" s="1">
        <f>_xll.ciqfunctions.udf.CIQ($B39, "IQ_RE", $D39,,,, "REPORTED")</f>
        <v>12903</v>
      </c>
      <c r="R39" s="1">
        <f>_xll.ciqfunctions.udf.CIQ($B39, "IQ_TOTAL_EQUITY", $D39,,,, "REPORTED")</f>
        <v>37361</v>
      </c>
      <c r="S39" s="1">
        <f>_xll.ciqfunctions.udf.CIQ($B39, "IQ_TOTAL_OUTSTANDING_FILING_DATE", $D39,,,, "REPORTED")</f>
        <v>1388.97371</v>
      </c>
      <c r="T39" s="1">
        <f>_xll.ciqfunctions.udf.CIQ($B39, "IQ_TOTAL_DEBT", $D39,,,, "REPORTED")</f>
        <v>32123</v>
      </c>
      <c r="U39" s="1">
        <f>_xll.ciqfunctions.udf.CIQ($B39, "IQ_PREF_DIV_OTHER",$D39,,,, "REPORTED")</f>
        <v>1019</v>
      </c>
      <c r="V39" s="1">
        <f>_xll.ciqfunctions.udf.CIQ($B39, "IQ_COGS",$D39,,,, "REPORTED")</f>
        <v>33166</v>
      </c>
      <c r="W39" s="1">
        <f>_xll.ciqfunctions.udf.CIQ($B39, "IQ_AP",$D39,,,, "REPORTED")</f>
        <v>27242</v>
      </c>
      <c r="X39" s="1">
        <f>_xll.ciqfunctions.udf.CIQ($B39, "IQ_AR", $D39,,,, "REPORTED")</f>
        <v>11067</v>
      </c>
      <c r="Y39" s="1">
        <f>_xll.ciqfunctions.udf.CIQ($B39, "IQ_INVENTORY", $D39,,,, "REPORTED")</f>
        <v>15357</v>
      </c>
      <c r="Z39">
        <f>_xll.ciqfunctions.udf.CIQ($B39, "IQ_SGA", $D39,,,, "REPORTED")</f>
        <v>2876</v>
      </c>
      <c r="AA39">
        <f>_xll.ciqfunctions.udf.CIQ($B39, "IQ_TOTAL_REV_1YR_ANN_GROWTH", $D39,,,, "REPORTED")</f>
        <v>3.7444000000000002</v>
      </c>
      <c r="AB39">
        <f>_xll.ciqfunctions.udf.CIQ($B39, "IQ_DA", $D39,,,, "REPORTED")</f>
        <v>0</v>
      </c>
      <c r="AC39">
        <f>_xll.ciqfunctions.udf.CIQ($B39, "IQ_NET_INTEREST_EXP",$D39,,,, "REPORTED")</f>
        <v>-32</v>
      </c>
      <c r="AD39">
        <f>_xll.ciqfunctions.udf.CIQ($B39, "IQ_NET_WORKING_CAP",$D39,,,, "REPORTED")</f>
        <v>-6427</v>
      </c>
      <c r="AE39">
        <f>_xll.ciqfunctions.udf.CIQ($B39, "IQ_CAPEX",$D39,,,, "REPORTED")</f>
        <v>-1947</v>
      </c>
      <c r="AF39" s="1" t="str">
        <f>_xll.ciqfunctions.udf.CIQ($B39, "IQ_CEO_NAME", $D39,,,, "REPORTED")</f>
        <v>Barra, Mary</v>
      </c>
    </row>
    <row r="40" spans="1:32" x14ac:dyDescent="0.25">
      <c r="A40" t="str">
        <f>_xll.ciqfunctions.udf.CIQ(B40,"IQ_COMPANY_NAME",A$1)</f>
        <v>General Motors Company</v>
      </c>
      <c r="B40" s="3" t="s">
        <v>7</v>
      </c>
      <c r="C40" s="1" t="str">
        <f>_xll.ciqfunctions.udf.CIQ($B40, "IQ_INDUSTRY", IQ_FY, $D40, ,, "USD", , C$1)</f>
        <v>Automobiles</v>
      </c>
      <c r="D40" s="2" t="s">
        <v>80</v>
      </c>
      <c r="E40" s="1">
        <f>_xll.ciqfunctions.udf.CIQ($B40, "IQ_TOTAL_REV", $D40,,,, "REPORTED")</f>
        <v>39075</v>
      </c>
      <c r="F40" s="1">
        <f>_xll.ciqfunctions.udf.CIQ($B40, "IQ_NI",$D40,,,, "REPORTED")</f>
        <v>1414</v>
      </c>
      <c r="G40" s="1">
        <f>_xll.ciqfunctions.udf.CIQ($B40, "IQ_CASH_EQUIV", $D40,,,, "REPORTED")</f>
        <v>17940</v>
      </c>
      <c r="H40" s="1">
        <f>_xll.ciqfunctions.udf.CIQ($B40, "IQ_CASH_ST_INVEST", $D40,,,, "REPORTED")</f>
        <v>24198</v>
      </c>
      <c r="I40" s="1">
        <f>_xll.ciqfunctions.udf.CIQ($B40, "IQ_TOTAL_CA", $D40,,,, "REPORTED")</f>
        <v>77745</v>
      </c>
      <c r="J40" s="1">
        <f>_xll.ciqfunctions.udf.CIQ($B40, "IQ_TOTAL_ASSETS",$D40,,,, "REPORTED")</f>
        <v>163110</v>
      </c>
      <c r="K40" s="1">
        <f>_xll.ciqfunctions.udf.CIQ($B40, "IQ_TOTAL_CL", $D40,,,, "REPORTED")</f>
        <v>60021</v>
      </c>
      <c r="L40" s="1">
        <f>_xll.ciqfunctions.udf.CIQ($B40, "IQ_TOTAL_LIAB", $D40,,,, "REPORTED")</f>
        <v>124106</v>
      </c>
      <c r="M40" s="1">
        <f>_xll.ciqfunctions.udf.CIQ($B40, "IQ_PREF_EQUITY",$D40,,,, "REPORTED")</f>
        <v>10391</v>
      </c>
      <c r="N40" s="1">
        <f>_xll.ciqfunctions.udf.CIQ($B40, "IQ_TOTAL_COMMON_EQUITY",$D40,,,, "REPORTED")</f>
        <v>27983</v>
      </c>
      <c r="O40" s="1">
        <f>_xll.ciqfunctions.udf.CIQ($B40, "IQ_APIC", $D40,,,, "REPORTED")</f>
        <v>23818</v>
      </c>
      <c r="P40" s="1">
        <f>_xll.ciqfunctions.udf.CIQ($B40, "IQ_TOTAL_ASSETS", $D40,,,, "REPORTED")</f>
        <v>163110</v>
      </c>
      <c r="Q40" s="1">
        <f>_xll.ciqfunctions.udf.CIQ($B40, "IQ_RE", $D40,,,, "REPORTED")</f>
        <v>12191</v>
      </c>
      <c r="R40" s="1">
        <f>_xll.ciqfunctions.udf.CIQ($B40, "IQ_TOTAL_EQUITY", $D40,,,, "REPORTED")</f>
        <v>39004</v>
      </c>
      <c r="S40" s="1">
        <f>_xll.ciqfunctions.udf.CIQ($B40, "IQ_TOTAL_OUTSTANDING_FILING_DATE", $D40,,,, "REPORTED")</f>
        <v>1384.13786</v>
      </c>
      <c r="T40" s="1">
        <f>_xll.ciqfunctions.udf.CIQ($B40, "IQ_TOTAL_DEBT", $D40,,,, "REPORTED")</f>
        <v>26748</v>
      </c>
      <c r="U40" s="1">
        <f>_xll.ciqfunctions.udf.CIQ($B40, "IQ_PREF_DIV_OTHER",$D40,,,, "REPORTED")</f>
        <v>214</v>
      </c>
      <c r="V40" s="1">
        <f>_xll.ciqfunctions.udf.CIQ($B40, "IQ_COGS",$D40,,,, "REPORTED")</f>
        <v>33824</v>
      </c>
      <c r="W40" s="1">
        <f>_xll.ciqfunctions.udf.CIQ($B40, "IQ_AP",$D40,,,, "REPORTED")</f>
        <v>26820</v>
      </c>
      <c r="X40" s="1">
        <f>_xll.ciqfunctions.udf.CIQ($B40, "IQ_AR", $D40,,,, "REPORTED")</f>
        <v>11119</v>
      </c>
      <c r="Y40" s="1">
        <f>_xll.ciqfunctions.udf.CIQ($B40, "IQ_INVENTORY", $D40,,,, "REPORTED")</f>
        <v>14777</v>
      </c>
      <c r="Z40">
        <f>_xll.ciqfunctions.udf.CIQ($B40, "IQ_SGA", $D40,,,, "REPORTED")</f>
        <v>2925</v>
      </c>
      <c r="AA40">
        <f>_xll.ciqfunctions.udf.CIQ($B40, "IQ_TOTAL_REV_1YR_ANN_GROWTH", $D40,,,, "REPORTED")</f>
        <v>3.8841000000000001</v>
      </c>
      <c r="AB40">
        <f>_xll.ciqfunctions.udf.CIQ($B40, "IQ_DA", $D40,,,, "REPORTED")</f>
        <v>0</v>
      </c>
      <c r="AC40">
        <f>_xll.ciqfunctions.udf.CIQ($B40, "IQ_NET_INTEREST_EXP",$D40,,,, "REPORTED")</f>
        <v>16</v>
      </c>
      <c r="AD40">
        <f>_xll.ciqfunctions.udf.CIQ($B40, "IQ_NET_WORKING_CAP",$D40,,,, "REPORTED")</f>
        <v>-5775</v>
      </c>
      <c r="AE40">
        <f>_xll.ciqfunctions.udf.CIQ($B40, "IQ_CAPEX",$D40,,,, "REPORTED")</f>
        <v>-1893</v>
      </c>
      <c r="AF40" s="1" t="str">
        <f>_xll.ciqfunctions.udf.CIQ($B40, "IQ_CEO_NAME", $D40,,,, "REPORTED")</f>
        <v>Barra, Mary</v>
      </c>
    </row>
    <row r="41" spans="1:32" x14ac:dyDescent="0.25">
      <c r="A41" t="str">
        <f>_xll.ciqfunctions.udf.CIQ(B41,"IQ_COMPANY_NAME",A$1)</f>
        <v>General Motors Company</v>
      </c>
      <c r="B41" s="3" t="s">
        <v>7</v>
      </c>
      <c r="C41" s="1" t="str">
        <f>_xll.ciqfunctions.udf.CIQ($B41, "IQ_INDUSTRY", IQ_FY, $D41, ,, "USD", , C$1)</f>
        <v>Automobiles</v>
      </c>
      <c r="D41" s="2" t="s">
        <v>81</v>
      </c>
      <c r="E41" s="1">
        <f>_xll.ciqfunctions.udf.CIQ($B41, "IQ_TOTAL_REV", $D41,,,, "REPORTED")</f>
        <v>36884</v>
      </c>
      <c r="F41" s="1">
        <f>_xll.ciqfunctions.udf.CIQ($B41, "IQ_NI",$D41,,,, "REPORTED")</f>
        <v>1175</v>
      </c>
      <c r="G41" s="1">
        <f>_xll.ciqfunctions.udf.CIQ($B41, "IQ_CASH_EQUIV", $D41,,,, "REPORTED")</f>
        <v>17746</v>
      </c>
      <c r="H41" s="1">
        <f>_xll.ciqfunctions.udf.CIQ($B41, "IQ_CASH_ST_INVEST", $D41,,,, "REPORTED")</f>
        <v>24306</v>
      </c>
      <c r="I41" s="1">
        <f>_xll.ciqfunctions.udf.CIQ($B41, "IQ_TOTAL_CA", $D41,,,, "REPORTED")</f>
        <v>72570</v>
      </c>
      <c r="J41" s="1">
        <f>_xll.ciqfunctions.udf.CIQ($B41, "IQ_TOTAL_ASSETS",$D41,,,, "REPORTED")</f>
        <v>153775</v>
      </c>
      <c r="K41" s="1">
        <f>_xll.ciqfunctions.udf.CIQ($B41, "IQ_TOTAL_CL", $D41,,,, "REPORTED")</f>
        <v>56427</v>
      </c>
      <c r="L41" s="1">
        <f>_xll.ciqfunctions.udf.CIQ($B41, "IQ_TOTAL_LIAB", $D41,,,, "REPORTED")</f>
        <v>115328</v>
      </c>
      <c r="M41" s="1">
        <f>_xll.ciqfunctions.udf.CIQ($B41, "IQ_PREF_EQUITY",$D41,,,, "REPORTED")</f>
        <v>10503</v>
      </c>
      <c r="N41" s="1">
        <f>_xll.ciqfunctions.udf.CIQ($B41, "IQ_TOTAL_COMMON_EQUITY",$D41,,,, "REPORTED")</f>
        <v>27196</v>
      </c>
      <c r="O41" s="1">
        <f>_xll.ciqfunctions.udf.CIQ($B41, "IQ_APIC", $D41,,,, "REPORTED")</f>
        <v>23776</v>
      </c>
      <c r="P41" s="1">
        <f>_xll.ciqfunctions.udf.CIQ($B41, "IQ_TOTAL_ASSETS", $D41,,,, "REPORTED")</f>
        <v>153775</v>
      </c>
      <c r="Q41" s="1">
        <f>_xll.ciqfunctions.udf.CIQ($B41, "IQ_RE", $D41,,,, "REPORTED")</f>
        <v>11017</v>
      </c>
      <c r="R41" s="1">
        <f>_xll.ciqfunctions.udf.CIQ($B41, "IQ_TOTAL_EQUITY", $D41,,,, "REPORTED")</f>
        <v>38447</v>
      </c>
      <c r="S41" s="1">
        <f>_xll.ciqfunctions.udf.CIQ($B41, "IQ_TOTAL_OUTSTANDING_FILING_DATE", $D41,,,, "REPORTED")</f>
        <v>1374.63904</v>
      </c>
      <c r="T41" s="1">
        <f>_xll.ciqfunctions.udf.CIQ($B41, "IQ_TOTAL_DEBT", $D41,,,, "REPORTED")</f>
        <v>18424</v>
      </c>
      <c r="U41" s="1">
        <f>_xll.ciqfunctions.udf.CIQ($B41, "IQ_PREF_DIV_OTHER",$D41,,,, "REPORTED")</f>
        <v>215</v>
      </c>
      <c r="V41" s="1">
        <f>_xll.ciqfunctions.udf.CIQ($B41, "IQ_COGS",$D41,,,, "REPORTED")</f>
        <v>32617</v>
      </c>
      <c r="W41" s="1">
        <f>_xll.ciqfunctions.udf.CIQ($B41, "IQ_AP",$D41,,,, "REPORTED")</f>
        <v>27117</v>
      </c>
      <c r="X41" s="1">
        <f>_xll.ciqfunctions.udf.CIQ($B41, "IQ_AR", $D41,,,, "REPORTED")</f>
        <v>12559</v>
      </c>
      <c r="Y41" s="1">
        <f>_xll.ciqfunctions.udf.CIQ($B41, "IQ_INVENTORY", $D41,,,, "REPORTED")</f>
        <v>15200</v>
      </c>
      <c r="Z41">
        <f>_xll.ciqfunctions.udf.CIQ($B41, "IQ_SGA", $D41,,,, "REPORTED")</f>
        <v>2952</v>
      </c>
      <c r="AA41">
        <f>_xll.ciqfunctions.udf.CIQ($B41, "IQ_TOTAL_REV_1YR_ANN_GROWTH", $D41,,,, "REPORTED")</f>
        <v>-2.3174000000000001</v>
      </c>
      <c r="AB41">
        <f>_xll.ciqfunctions.udf.CIQ($B41, "IQ_DA", $D41,,,, "REPORTED")</f>
        <v>0</v>
      </c>
      <c r="AC41">
        <f>_xll.ciqfunctions.udf.CIQ($B41, "IQ_NET_INTEREST_EXP",$D41,,,, "REPORTED")</f>
        <v>-12</v>
      </c>
      <c r="AD41">
        <f>_xll.ciqfunctions.udf.CIQ($B41, "IQ_NET_WORKING_CAP",$D41,,,, "REPORTED")</f>
        <v>-6407</v>
      </c>
      <c r="AE41">
        <f>_xll.ciqfunctions.udf.CIQ($B41, "IQ_CAPEX",$D41,,,, "REPORTED")</f>
        <v>-1940</v>
      </c>
      <c r="AF41" s="1" t="str">
        <f>_xll.ciqfunctions.udf.CIQ($B41, "IQ_CEO_NAME", $D41,,,, "REPORTED")</f>
        <v>Barra, Mary</v>
      </c>
    </row>
    <row r="42" spans="1:32" x14ac:dyDescent="0.25">
      <c r="A42" t="str">
        <f>_xll.ciqfunctions.udf.CIQ(B42,"IQ_COMPANY_NAME",A$1)</f>
        <v>General Motors Company</v>
      </c>
      <c r="B42" s="3" t="s">
        <v>7</v>
      </c>
      <c r="C42" s="1" t="str">
        <f>_xll.ciqfunctions.udf.CIQ($B42, "IQ_INDUSTRY", IQ_FY, $D42, ,, "USD", , C$1)</f>
        <v>Automobiles</v>
      </c>
      <c r="D42" s="2" t="s">
        <v>82</v>
      </c>
      <c r="E42" s="1">
        <f>_xll.ciqfunctions.udf.CIQ($B42, "IQ_TOTAL_REV", $D42,,,, "REPORTED")</f>
        <v>39307</v>
      </c>
      <c r="F42" s="1">
        <f>_xll.ciqfunctions.udf.CIQ($B42, "IQ_NI",$D42,,,, "REPORTED")</f>
        <v>1194</v>
      </c>
      <c r="G42" s="1">
        <f>_xll.ciqfunctions.udf.CIQ($B42, "IQ_CASH_EQUIV", $D42,,,, "REPORTED")</f>
        <v>17133</v>
      </c>
      <c r="H42" s="1">
        <f>_xll.ciqfunctions.udf.CIQ($B42, "IQ_CASH_ST_INVEST", $D42,,,, "REPORTED")</f>
        <v>26121</v>
      </c>
      <c r="I42" s="1">
        <f>_xll.ciqfunctions.udf.CIQ($B42, "IQ_TOTAL_CA", $D42,,,, "REPORTED")</f>
        <v>69996</v>
      </c>
      <c r="J42" s="1">
        <f>_xll.ciqfunctions.udf.CIQ($B42, "IQ_TOTAL_ASSETS",$D42,,,, "REPORTED")</f>
        <v>149422</v>
      </c>
      <c r="K42" s="1">
        <f>_xll.ciqfunctions.udf.CIQ($B42, "IQ_TOTAL_CL", $D42,,,, "REPORTED")</f>
        <v>53992</v>
      </c>
      <c r="L42" s="1">
        <f>_xll.ciqfunctions.udf.CIQ($B42, "IQ_TOTAL_LIAB", $D42,,,, "REPORTED")</f>
        <v>112422</v>
      </c>
      <c r="M42" s="1">
        <f>_xll.ciqfunctions.udf.CIQ($B42, "IQ_PREF_EQUITY",$D42,,,, "REPORTED")</f>
        <v>10391</v>
      </c>
      <c r="N42" s="1">
        <f>_xll.ciqfunctions.udf.CIQ($B42, "IQ_TOTAL_COMMON_EQUITY",$D42,,,, "REPORTED")</f>
        <v>25853</v>
      </c>
      <c r="O42" s="1">
        <f>_xll.ciqfunctions.udf.CIQ($B42, "IQ_APIC", $D42,,,, "REPORTED")</f>
        <v>23834</v>
      </c>
      <c r="P42" s="1">
        <f>_xll.ciqfunctions.udf.CIQ($B42, "IQ_TOTAL_ASSETS", $D42,,,, "REPORTED")</f>
        <v>149422</v>
      </c>
      <c r="Q42" s="1">
        <f>_xll.ciqfunctions.udf.CIQ($B42, "IQ_RE", $D42,,,, "REPORTED")</f>
        <v>10057</v>
      </c>
      <c r="R42" s="1">
        <f>_xll.ciqfunctions.udf.CIQ($B42, "IQ_TOTAL_EQUITY", $D42,,,, "REPORTED")</f>
        <v>37000</v>
      </c>
      <c r="S42" s="1">
        <f>_xll.ciqfunctions.udf.CIQ($B42, "IQ_TOTAL_OUTSTANDING_FILING_DATE", $D42,,,, "REPORTED")</f>
        <v>1400</v>
      </c>
      <c r="T42" s="1">
        <f>_xll.ciqfunctions.udf.CIQ($B42, "IQ_TOTAL_DEBT", $D42,,,, "REPORTED")</f>
        <v>16050</v>
      </c>
      <c r="U42" s="1">
        <f>_xll.ciqfunctions.udf.CIQ($B42, "IQ_PREF_DIV_OTHER",$D42,,,, "REPORTED")</f>
        <v>302</v>
      </c>
      <c r="V42" s="1">
        <f>_xll.ciqfunctions.udf.CIQ($B42, "IQ_COGS",$D42,,,, "REPORTED")</f>
        <v>35215</v>
      </c>
      <c r="W42" s="1">
        <f>_xll.ciqfunctions.udf.CIQ($B42, "IQ_AP",$D42,,,, "REPORTED")</f>
        <v>25166</v>
      </c>
      <c r="X42" s="1">
        <f>_xll.ciqfunctions.udf.CIQ($B42, "IQ_AR", $D42,,,, "REPORTED")</f>
        <v>10395</v>
      </c>
      <c r="Y42" s="1">
        <f>_xll.ciqfunctions.udf.CIQ($B42, "IQ_INVENTORY", $D42,,,, "REPORTED")</f>
        <v>14714</v>
      </c>
      <c r="Z42">
        <f>_xll.ciqfunctions.udf.CIQ($B42, "IQ_SGA", $D42,,,, "REPORTED")</f>
        <v>3190</v>
      </c>
      <c r="AA42">
        <f>_xll.ciqfunctions.udf.CIQ($B42, "IQ_TOTAL_REV_1YR_ANN_GROWTH", $D42,,,, "REPORTED")</f>
        <v>3.4666999999999999</v>
      </c>
      <c r="AB42">
        <f>_xll.ciqfunctions.udf.CIQ($B42, "IQ_DA", $D42,,,, "REPORTED")</f>
        <v>0</v>
      </c>
      <c r="AC42">
        <f>_xll.ciqfunctions.udf.CIQ($B42, "IQ_NET_INTEREST_EXP",$D42,,,, "REPORTED")</f>
        <v>49</v>
      </c>
      <c r="AD42">
        <f>_xll.ciqfunctions.udf.CIQ($B42, "IQ_NET_WORKING_CAP",$D42,,,, "REPORTED")</f>
        <v>-8369</v>
      </c>
      <c r="AE42">
        <f>_xll.ciqfunctions.udf.CIQ($B42, "IQ_CAPEX",$D42,,,, "REPORTED")</f>
        <v>-2064</v>
      </c>
      <c r="AF42" s="1" t="str">
        <f>_xll.ciqfunctions.udf.CIQ($B42, "IQ_CEO_NAME", $D42,,,, "REPORTED")</f>
        <v>Barra, Mary</v>
      </c>
    </row>
    <row r="43" spans="1:32" x14ac:dyDescent="0.25">
      <c r="A43" t="str">
        <f>_xll.ciqfunctions.udf.CIQ(B43,"IQ_COMPANY_NAME",A$1)</f>
        <v>General Motors Company</v>
      </c>
      <c r="B43" s="3" t="s">
        <v>7</v>
      </c>
      <c r="C43" s="1" t="str">
        <f>_xll.ciqfunctions.udf.CIQ($B43, "IQ_INDUSTRY", IQ_FY, $D43, ,, "USD", , C$1)</f>
        <v>Automobiles</v>
      </c>
      <c r="D43" s="2" t="s">
        <v>83</v>
      </c>
      <c r="E43" s="1">
        <f>_xll.ciqfunctions.udf.CIQ($B43, "IQ_TOTAL_REV", $D43,,,, "REPORTED")</f>
        <v>37576</v>
      </c>
      <c r="F43" s="1">
        <f>_xll.ciqfunctions.udf.CIQ($B43, "IQ_NI",$D43,,,, "REPORTED")</f>
        <v>1833</v>
      </c>
      <c r="G43" s="1">
        <f>_xll.ciqfunctions.udf.CIQ($B43, "IQ_CASH_EQUIV", $D43,,,, "REPORTED")</f>
        <v>21514</v>
      </c>
      <c r="H43" s="1">
        <f>_xll.ciqfunctions.udf.CIQ($B43, "IQ_CASH_ST_INVEST", $D43,,,, "REPORTED")</f>
        <v>31925</v>
      </c>
      <c r="I43" s="1">
        <f>_xll.ciqfunctions.udf.CIQ($B43, "IQ_TOTAL_CA", $D43,,,, "REPORTED")</f>
        <v>72107</v>
      </c>
      <c r="J43" s="1">
        <f>_xll.ciqfunctions.udf.CIQ($B43, "IQ_TOTAL_ASSETS",$D43,,,, "REPORTED")</f>
        <v>155456</v>
      </c>
      <c r="K43" s="1">
        <f>_xll.ciqfunctions.udf.CIQ($B43, "IQ_TOTAL_CL", $D43,,,, "REPORTED")</f>
        <v>57623</v>
      </c>
      <c r="L43" s="1">
        <f>_xll.ciqfunctions.udf.CIQ($B43, "IQ_TOTAL_LIAB", $D43,,,, "REPORTED")</f>
        <v>112827</v>
      </c>
      <c r="M43" s="1">
        <f>_xll.ciqfunctions.udf.CIQ($B43, "IQ_PREF_EQUITY",$D43,,,, "REPORTED")</f>
        <v>10391</v>
      </c>
      <c r="N43" s="1">
        <f>_xll.ciqfunctions.udf.CIQ($B43, "IQ_TOTAL_COMMON_EQUITY",$D43,,,, "REPORTED")</f>
        <v>31268</v>
      </c>
      <c r="O43" s="1">
        <f>_xll.ciqfunctions.udf.CIQ($B43, "IQ_APIC", $D43,,,, "REPORTED")</f>
        <v>26443</v>
      </c>
      <c r="P43" s="1">
        <f>_xll.ciqfunctions.udf.CIQ($B43, "IQ_TOTAL_ASSETS", $D43,,,, "REPORTED")</f>
        <v>155456</v>
      </c>
      <c r="Q43" s="1">
        <f>_xll.ciqfunctions.udf.CIQ($B43, "IQ_RE", $D43,,,, "REPORTED")</f>
        <v>11533</v>
      </c>
      <c r="R43" s="1">
        <f>_xll.ciqfunctions.udf.CIQ($B43, "IQ_TOTAL_EQUITY", $D43,,,, "REPORTED")</f>
        <v>42629</v>
      </c>
      <c r="S43" s="1">
        <f>_xll.ciqfunctions.udf.CIQ($B43, "IQ_TOTAL_OUTSTANDING_FILING_DATE", $D43,,,, "REPORTED")</f>
        <v>1566.0199</v>
      </c>
      <c r="T43" s="1">
        <f>_xll.ciqfunctions.udf.CIQ($B43, "IQ_TOTAL_DEBT", $D43,,,, "REPORTED")</f>
        <v>16653</v>
      </c>
      <c r="U43" s="1">
        <f>_xll.ciqfunctions.udf.CIQ($B43, "IQ_PREF_DIV_OTHER",$D43,,,, "REPORTED")</f>
        <v>357</v>
      </c>
      <c r="V43" s="1">
        <f>_xll.ciqfunctions.udf.CIQ($B43, "IQ_COGS",$D43,,,, "REPORTED")</f>
        <v>32735</v>
      </c>
      <c r="W43" s="1">
        <f>_xll.ciqfunctions.udf.CIQ($B43, "IQ_AP",$D43,,,, "REPORTED")</f>
        <v>26313</v>
      </c>
      <c r="X43" s="1">
        <f>_xll.ciqfunctions.udf.CIQ($B43, "IQ_AR", $D43,,,, "REPORTED")</f>
        <v>13015</v>
      </c>
      <c r="Y43" s="1">
        <f>_xll.ciqfunctions.udf.CIQ($B43, "IQ_INVENTORY", $D43,,,, "REPORTED")</f>
        <v>15672</v>
      </c>
      <c r="Z43">
        <f>_xll.ciqfunctions.udf.CIQ($B43, "IQ_SGA", $D43,,,, "REPORTED")</f>
        <v>2849</v>
      </c>
      <c r="AA43">
        <f>_xll.ciqfunctions.udf.CIQ($B43, "IQ_TOTAL_REV_1YR_ANN_GROWTH", $D43,,,, "REPORTED")</f>
        <v>2.3338999999999999</v>
      </c>
      <c r="AB43">
        <f>_xll.ciqfunctions.udf.CIQ($B43, "IQ_DA", $D43,,,, "REPORTED")</f>
        <v>0</v>
      </c>
      <c r="AC43">
        <f>_xll.ciqfunctions.udf.CIQ($B43, "IQ_NET_INTEREST_EXP",$D43,,,, "REPORTED")</f>
        <v>-44</v>
      </c>
      <c r="AD43">
        <f>_xll.ciqfunctions.udf.CIQ($B43, "IQ_NET_WORKING_CAP",$D43,,,, "REPORTED")</f>
        <v>-15164</v>
      </c>
      <c r="AE43">
        <f>_xll.ciqfunctions.udf.CIQ($B43, "IQ_CAPEX",$D43,,,, "REPORTED")</f>
        <v>-1945</v>
      </c>
      <c r="AF43" s="1" t="str">
        <f>_xll.ciqfunctions.udf.CIQ($B43, "IQ_CEO_NAME", $D43,,,, "REPORTED")</f>
        <v>Barra, Mary</v>
      </c>
    </row>
    <row r="44" spans="1:32" x14ac:dyDescent="0.25">
      <c r="A44" t="str">
        <f>_xll.ciqfunctions.udf.CIQ(B44,"IQ_COMPANY_NAME",A$1)</f>
        <v>General Motors Company</v>
      </c>
      <c r="B44" s="3" t="s">
        <v>7</v>
      </c>
      <c r="C44" s="1" t="str">
        <f>_xll.ciqfunctions.udf.CIQ($B44, "IQ_INDUSTRY", IQ_FY, $D44, ,, "USD", , C$1)</f>
        <v>Automobiles</v>
      </c>
      <c r="D44" s="2" t="s">
        <v>84</v>
      </c>
      <c r="E44" s="1">
        <f>_xll.ciqfunctions.udf.CIQ($B44, "IQ_TOTAL_REV", $D44,,,, "REPORTED")</f>
        <v>37614</v>
      </c>
      <c r="F44" s="1">
        <f>_xll.ciqfunctions.udf.CIQ($B44, "IQ_NI",$D44,,,, "REPORTED")</f>
        <v>1846</v>
      </c>
      <c r="G44" s="1">
        <f>_xll.ciqfunctions.udf.CIQ($B44, "IQ_CASH_EQUIV", $D44,,,, "REPORTED")</f>
        <v>21232</v>
      </c>
      <c r="H44" s="1">
        <f>_xll.ciqfunctions.udf.CIQ($B44, "IQ_CASH_ST_INVEST", $D44,,,, "REPORTED")</f>
        <v>32613</v>
      </c>
      <c r="I44" s="1">
        <f>_xll.ciqfunctions.udf.CIQ($B44, "IQ_TOTAL_CA", $D44,,,, "REPORTED")</f>
        <v>70233</v>
      </c>
      <c r="J44" s="1">
        <f>_xll.ciqfunctions.udf.CIQ($B44, "IQ_TOTAL_ASSETS",$D44,,,, "REPORTED")</f>
        <v>151987</v>
      </c>
      <c r="K44" s="1">
        <f>_xll.ciqfunctions.udf.CIQ($B44, "IQ_TOTAL_CL", $D44,,,, "REPORTED")</f>
        <v>56651</v>
      </c>
      <c r="L44" s="1">
        <f>_xll.ciqfunctions.udf.CIQ($B44, "IQ_TOTAL_LIAB", $D44,,,, "REPORTED")</f>
        <v>110377</v>
      </c>
      <c r="M44" s="1">
        <f>_xll.ciqfunctions.udf.CIQ($B44, "IQ_PREF_EQUITY",$D44,,,, "REPORTED")</f>
        <v>10391</v>
      </c>
      <c r="N44" s="1">
        <f>_xll.ciqfunctions.udf.CIQ($B44, "IQ_TOTAL_COMMON_EQUITY",$D44,,,, "REPORTED")</f>
        <v>30309</v>
      </c>
      <c r="O44" s="1">
        <f>_xll.ciqfunctions.udf.CIQ($B44, "IQ_APIC", $D44,,,, "REPORTED")</f>
        <v>26399</v>
      </c>
      <c r="P44" s="1">
        <f>_xll.ciqfunctions.udf.CIQ($B44, "IQ_TOTAL_ASSETS", $D44,,,, "REPORTED")</f>
        <v>151987</v>
      </c>
      <c r="Q44" s="1">
        <f>_xll.ciqfunctions.udf.CIQ($B44, "IQ_RE", $D44,,,, "REPORTED")</f>
        <v>9889</v>
      </c>
      <c r="R44" s="1">
        <f>_xll.ciqfunctions.udf.CIQ($B44, "IQ_TOTAL_EQUITY", $D44,,,, "REPORTED")</f>
        <v>41610</v>
      </c>
      <c r="S44" s="1">
        <f>_xll.ciqfunctions.udf.CIQ($B44, "IQ_TOTAL_OUTSTANDING_FILING_DATE", $D44,,,, "REPORTED")</f>
        <v>1565.9544800000001</v>
      </c>
      <c r="T44" s="1">
        <f>_xll.ciqfunctions.udf.CIQ($B44, "IQ_TOTAL_DEBT", $D44,,,, "REPORTED")</f>
        <v>14793</v>
      </c>
      <c r="U44" s="1">
        <f>_xll.ciqfunctions.udf.CIQ($B44, "IQ_PREF_DIV_OTHER",$D44,,,, "REPORTED")</f>
        <v>359</v>
      </c>
      <c r="V44" s="1">
        <f>_xll.ciqfunctions.udf.CIQ($B44, "IQ_COGS",$D44,,,, "REPORTED")</f>
        <v>32678</v>
      </c>
      <c r="W44" s="1">
        <f>_xll.ciqfunctions.udf.CIQ($B44, "IQ_AP",$D44,,,, "REPORTED")</f>
        <v>26425</v>
      </c>
      <c r="X44" s="1">
        <f>_xll.ciqfunctions.udf.CIQ($B44, "IQ_AR", $D44,,,, "REPORTED")</f>
        <v>11117</v>
      </c>
      <c r="Y44" s="1">
        <f>_xll.ciqfunctions.udf.CIQ($B44, "IQ_INVENTORY", $D44,,,, "REPORTED")</f>
        <v>15433</v>
      </c>
      <c r="Z44">
        <f>_xll.ciqfunctions.udf.CIQ($B44, "IQ_SGA", $D44,,,, "REPORTED")</f>
        <v>2847</v>
      </c>
      <c r="AA44">
        <f>_xll.ciqfunctions.udf.CIQ($B44, "IQ_TOTAL_REV_1YR_ANN_GROWTH", $D44,,,, "REPORTED")</f>
        <v>-4.4676</v>
      </c>
      <c r="AB44">
        <f>_xll.ciqfunctions.udf.CIQ($B44, "IQ_DA", $D44,,,, "REPORTED")</f>
        <v>0</v>
      </c>
      <c r="AC44">
        <f>_xll.ciqfunctions.udf.CIQ($B44, "IQ_NET_INTEREST_EXP",$D44,,,, "REPORTED")</f>
        <v>-32</v>
      </c>
      <c r="AD44">
        <f>_xll.ciqfunctions.udf.CIQ($B44, "IQ_NET_WORKING_CAP",$D44,,,, "REPORTED")</f>
        <v>-17671</v>
      </c>
      <c r="AE44">
        <f>_xll.ciqfunctions.udf.CIQ($B44, "IQ_CAPEX",$D44,,,, "REPORTED")</f>
        <v>-2065</v>
      </c>
      <c r="AF44" s="1" t="str">
        <f>_xll.ciqfunctions.udf.CIQ($B44, "IQ_CEO_NAME", $D44,,,, "REPORTED")</f>
        <v>Barra, Mary</v>
      </c>
    </row>
    <row r="45" spans="1:32" x14ac:dyDescent="0.25">
      <c r="A45" t="str">
        <f>_xll.ciqfunctions.udf.CIQ(B45,"IQ_COMPANY_NAME",A$1)</f>
        <v>General Motors Company</v>
      </c>
      <c r="B45" s="3" t="s">
        <v>7</v>
      </c>
      <c r="C45" s="1" t="str">
        <f>_xll.ciqfunctions.udf.CIQ($B45, "IQ_INDUSTRY", IQ_FY, $D45, ,, "USD", , C$1)</f>
        <v>Automobiles</v>
      </c>
      <c r="D45" s="2" t="s">
        <v>85</v>
      </c>
      <c r="E45" s="1">
        <f>_xll.ciqfunctions.udf.CIQ($B45, "IQ_TOTAL_REV", $D45,,,, "REPORTED")</f>
        <v>37759</v>
      </c>
      <c r="F45" s="1">
        <f>_xll.ciqfunctions.udf.CIQ($B45, "IQ_NI",$D45,,,, "REPORTED")</f>
        <v>1315</v>
      </c>
      <c r="G45" s="1">
        <f>_xll.ciqfunctions.udf.CIQ($B45, "IQ_CASH_EQUIV", $D45,,,, "REPORTED")</f>
        <v>16769</v>
      </c>
      <c r="H45" s="1">
        <f>_xll.ciqfunctions.udf.CIQ($B45, "IQ_CASH_ST_INVEST", $D45,,,, "REPORTED")</f>
        <v>31455</v>
      </c>
      <c r="I45" s="1">
        <f>_xll.ciqfunctions.udf.CIQ($B45, "IQ_TOTAL_CA", $D45,,,, "REPORTED")</f>
        <v>69216</v>
      </c>
      <c r="J45" s="1">
        <f>_xll.ciqfunctions.udf.CIQ($B45, "IQ_TOTAL_ASSETS",$D45,,,, "REPORTED")</f>
        <v>150194</v>
      </c>
      <c r="K45" s="1">
        <f>_xll.ciqfunctions.udf.CIQ($B45, "IQ_TOTAL_CL", $D45,,,, "REPORTED")</f>
        <v>56577</v>
      </c>
      <c r="L45" s="1">
        <f>_xll.ciqfunctions.udf.CIQ($B45, "IQ_TOTAL_LIAB", $D45,,,, "REPORTED")</f>
        <v>110054</v>
      </c>
      <c r="M45" s="1">
        <f>_xll.ciqfunctions.udf.CIQ($B45, "IQ_PREF_EQUITY",$D45,,,, "REPORTED")</f>
        <v>10391</v>
      </c>
      <c r="N45" s="1">
        <f>_xll.ciqfunctions.udf.CIQ($B45, "IQ_TOTAL_COMMON_EQUITY",$D45,,,, "REPORTED")</f>
        <v>28865</v>
      </c>
      <c r="O45" s="1">
        <f>_xll.ciqfunctions.udf.CIQ($B45, "IQ_APIC", $D45,,,, "REPORTED")</f>
        <v>26334</v>
      </c>
      <c r="P45" s="1">
        <f>_xll.ciqfunctions.udf.CIQ($B45, "IQ_TOTAL_ASSETS", $D45,,,, "REPORTED")</f>
        <v>150194</v>
      </c>
      <c r="Q45" s="1">
        <f>_xll.ciqfunctions.udf.CIQ($B45, "IQ_RE", $D45,,,, "REPORTED")</f>
        <v>8283</v>
      </c>
      <c r="R45" s="1">
        <f>_xll.ciqfunctions.udf.CIQ($B45, "IQ_TOTAL_EQUITY", $D45,,,, "REPORTED")</f>
        <v>40140</v>
      </c>
      <c r="S45" s="1">
        <f>_xll.ciqfunctions.udf.CIQ($B45, "IQ_TOTAL_OUTSTANDING_FILING_DATE", $D45,,,, "REPORTED")</f>
        <v>1565.8551299999999</v>
      </c>
      <c r="T45" s="1">
        <f>_xll.ciqfunctions.udf.CIQ($B45, "IQ_TOTAL_DEBT", $D45,,,, "REPORTED")</f>
        <v>14224</v>
      </c>
      <c r="U45" s="1">
        <f>_xll.ciqfunctions.udf.CIQ($B45, "IQ_PREF_DIV_OTHER",$D45,,,, "REPORTED")</f>
        <v>311</v>
      </c>
      <c r="V45" s="1">
        <f>_xll.ciqfunctions.udf.CIQ($B45, "IQ_COGS",$D45,,,, "REPORTED")</f>
        <v>32910</v>
      </c>
      <c r="W45" s="1">
        <f>_xll.ciqfunctions.udf.CIQ($B45, "IQ_AP",$D45,,,, "REPORTED")</f>
        <v>27576</v>
      </c>
      <c r="X45" s="1">
        <f>_xll.ciqfunctions.udf.CIQ($B45, "IQ_AR", $D45,,,, "REPORTED")</f>
        <v>12485</v>
      </c>
      <c r="Y45" s="1">
        <f>_xll.ciqfunctions.udf.CIQ($B45, "IQ_INVENTORY", $D45,,,, "REPORTED")</f>
        <v>15844</v>
      </c>
      <c r="Z45">
        <f>_xll.ciqfunctions.udf.CIQ($B45, "IQ_SGA", $D45,,,, "REPORTED")</f>
        <v>2973</v>
      </c>
      <c r="AA45">
        <f>_xll.ciqfunctions.udf.CIQ($B45, "IQ_TOTAL_REV_1YR_ANN_GROWTH", $D45,,,, "REPORTED")</f>
        <v>4.3239000000000001</v>
      </c>
      <c r="AB45">
        <f>_xll.ciqfunctions.udf.CIQ($B45, "IQ_DA", $D45,,,, "REPORTED")</f>
        <v>0</v>
      </c>
      <c r="AC45">
        <f>_xll.ciqfunctions.udf.CIQ($B45, "IQ_NET_INTEREST_EXP",$D45,,,, "REPORTED")</f>
        <v>-21</v>
      </c>
      <c r="AD45">
        <f>_xll.ciqfunctions.udf.CIQ($B45, "IQ_NET_WORKING_CAP",$D45,,,, "REPORTED")</f>
        <v>-17259</v>
      </c>
      <c r="AE45">
        <f>_xll.ciqfunctions.udf.CIQ($B45, "IQ_CAPEX",$D45,,,, "REPORTED")</f>
        <v>-1994</v>
      </c>
      <c r="AF45" s="1" t="str">
        <f>_xll.ciqfunctions.udf.CIQ($B45, "IQ_CEO_NAME", $D45,,,, "REPORTED")</f>
        <v>Barra, Mary</v>
      </c>
    </row>
    <row r="46" spans="1:32" x14ac:dyDescent="0.25">
      <c r="A46" t="str">
        <f>_xll.ciqfunctions.udf.CIQ(B46,"IQ_COMPANY_NAME",A$1)</f>
        <v>General Motors Company</v>
      </c>
      <c r="B46" s="3" t="s">
        <v>7</v>
      </c>
      <c r="C46" s="1" t="str">
        <f>_xll.ciqfunctions.udf.CIQ($B46, "IQ_INDUSTRY", IQ_FY, $D46, ,, "USD", , C$1)</f>
        <v>Automobiles</v>
      </c>
      <c r="D46" s="2" t="s">
        <v>86</v>
      </c>
      <c r="E46" s="1">
        <f>_xll.ciqfunctions.udf.CIQ($B46, "IQ_TOTAL_REV", $D46,,,, "REPORTED")</f>
        <v>37990</v>
      </c>
      <c r="F46" s="1">
        <f>_xll.ciqfunctions.udf.CIQ($B46, "IQ_NI",$D46,,,, "REPORTED")</f>
        <v>725</v>
      </c>
      <c r="G46" s="1">
        <f>_xll.ciqfunctions.udf.CIQ($B46, "IQ_CASH_EQUIV", $D46,,,, "REPORTED")</f>
        <v>15499</v>
      </c>
      <c r="H46" s="1">
        <f>_xll.ciqfunctions.udf.CIQ($B46, "IQ_CASH_ST_INVEST", $D46,,,, "REPORTED")</f>
        <v>31647</v>
      </c>
      <c r="I46" s="1">
        <f>_xll.ciqfunctions.udf.CIQ($B46, "IQ_TOTAL_CA", $D46,,,, "REPORTED")</f>
        <v>64923</v>
      </c>
      <c r="J46" s="1">
        <f>_xll.ciqfunctions.udf.CIQ($B46, "IQ_TOTAL_ASSETS",$D46,,,, "REPORTED")</f>
        <v>144603</v>
      </c>
      <c r="K46" s="1">
        <f>_xll.ciqfunctions.udf.CIQ($B46, "IQ_TOTAL_CL", $D46,,,, "REPORTED")</f>
        <v>53226</v>
      </c>
      <c r="L46" s="1">
        <f>_xll.ciqfunctions.udf.CIQ($B46, "IQ_TOTAL_LIAB", $D46,,,, "REPORTED")</f>
        <v>105612</v>
      </c>
      <c r="M46" s="1">
        <f>_xll.ciqfunctions.udf.CIQ($B46, "IQ_PREF_EQUITY",$D46,,,, "REPORTED")</f>
        <v>10391</v>
      </c>
      <c r="N46" s="1">
        <f>_xll.ciqfunctions.udf.CIQ($B46, "IQ_TOTAL_COMMON_EQUITY",$D46,,,, "REPORTED")</f>
        <v>27729</v>
      </c>
      <c r="O46" s="1">
        <f>_xll.ciqfunctions.udf.CIQ($B46, "IQ_APIC", $D46,,,, "REPORTED")</f>
        <v>26391</v>
      </c>
      <c r="P46" s="1">
        <f>_xll.ciqfunctions.udf.CIQ($B46, "IQ_TOTAL_ASSETS", $D46,,,, "REPORTED")</f>
        <v>144603</v>
      </c>
      <c r="Q46" s="1">
        <f>_xll.ciqfunctions.udf.CIQ($B46, "IQ_RE", $D46,,,, "REPORTED")</f>
        <v>7183</v>
      </c>
      <c r="R46" s="1">
        <f>_xll.ciqfunctions.udf.CIQ($B46, "IQ_TOTAL_EQUITY", $D46,,,, "REPORTED")</f>
        <v>38991</v>
      </c>
      <c r="S46" s="1">
        <f>_xll.ciqfunctions.udf.CIQ($B46, "IQ_TOTAL_OUTSTANDING_FILING_DATE", $D46,,,, "REPORTED")</f>
        <v>1564.72729</v>
      </c>
      <c r="T46" s="1">
        <f>_xll.ciqfunctions.udf.CIQ($B46, "IQ_TOTAL_DEBT", $D46,,,, "REPORTED")</f>
        <v>13833</v>
      </c>
      <c r="U46" s="1">
        <f>_xll.ciqfunctions.udf.CIQ($B46, "IQ_PREF_DIV_OTHER",$D46,,,, "REPORTED")</f>
        <v>253</v>
      </c>
      <c r="V46" s="1">
        <f>_xll.ciqfunctions.udf.CIQ($B46, "IQ_COGS",$D46,,,, "REPORTED")</f>
        <v>33174</v>
      </c>
      <c r="W46" s="1">
        <f>_xll.ciqfunctions.udf.CIQ($B46, "IQ_AP",$D46,,,, "REPORTED")</f>
        <v>24551</v>
      </c>
      <c r="X46" s="1">
        <f>_xll.ciqfunctions.udf.CIQ($B46, "IQ_AR", $D46,,,, "REPORTED")</f>
        <v>9964</v>
      </c>
      <c r="Y46" s="1">
        <f>_xll.ciqfunctions.udf.CIQ($B46, "IQ_INVENTORY", $D46,,,, "REPORTED")</f>
        <v>14324</v>
      </c>
      <c r="Z46">
        <f>_xll.ciqfunctions.udf.CIQ($B46, "IQ_SGA", $D46,,,, "REPORTED")</f>
        <v>3245</v>
      </c>
      <c r="AA46">
        <f>_xll.ciqfunctions.udf.CIQ($B46, "IQ_TOTAL_REV_1YR_ANN_GROWTH", $D46,,,, "REPORTED")</f>
        <v>3.0041000000000002</v>
      </c>
      <c r="AB46">
        <f>_xll.ciqfunctions.udf.CIQ($B46, "IQ_DA", $D46,,,, "REPORTED")</f>
        <v>0</v>
      </c>
      <c r="AC46">
        <f>_xll.ciqfunctions.udf.CIQ($B46, "IQ_NET_INTEREST_EXP",$D46,,,, "REPORTED")</f>
        <v>110</v>
      </c>
      <c r="AD46">
        <f>_xll.ciqfunctions.udf.CIQ($B46, "IQ_NET_WORKING_CAP",$D46,,,, "REPORTED")</f>
        <v>-18268</v>
      </c>
      <c r="AE46">
        <f>_xll.ciqfunctions.udf.CIQ($B46, "IQ_CAPEX",$D46,,,, "REPORTED")</f>
        <v>-2178</v>
      </c>
      <c r="AF46" s="1" t="str">
        <f>_xll.ciqfunctions.udf.CIQ($B46, "IQ_CEO_NAME", $D46,,,, "REPORTED")</f>
        <v>Barra, Mary</v>
      </c>
    </row>
    <row r="47" spans="1:32" x14ac:dyDescent="0.25">
      <c r="A47" t="str">
        <f>_xll.ciqfunctions.udf.CIQ(B47,"IQ_COMPANY_NAME",A$1)</f>
        <v>General Motors Company</v>
      </c>
      <c r="B47" s="3" t="s">
        <v>7</v>
      </c>
      <c r="C47" s="1" t="str">
        <f>_xll.ciqfunctions.udf.CIQ($B47, "IQ_INDUSTRY", IQ_FY, $D47, ,, "USD", , C$1)</f>
        <v>Automobiles</v>
      </c>
      <c r="D47" s="2" t="s">
        <v>87</v>
      </c>
      <c r="E47" s="1">
        <f>_xll.ciqfunctions.udf.CIQ($B47, "IQ_TOTAL_REV", $D47,,,, "REPORTED")</f>
        <v>36719</v>
      </c>
      <c r="F47" s="1">
        <f>_xll.ciqfunctions.udf.CIQ($B47, "IQ_NI",$D47,,,, "REPORTED")</f>
        <v>2107</v>
      </c>
      <c r="G47" s="1">
        <f>_xll.ciqfunctions.udf.CIQ($B47, "IQ_CASH_EQUIV", $D47,,,, "REPORTED")</f>
        <v>20297</v>
      </c>
      <c r="H47" s="1">
        <f>_xll.ciqfunctions.udf.CIQ($B47, "IQ_CASH_ST_INVEST", $D47,,,, "REPORTED")</f>
        <v>31977</v>
      </c>
      <c r="I47" s="1">
        <f>_xll.ciqfunctions.udf.CIQ($B47, "IQ_TOTAL_CA", $D47,,,, "REPORTED")</f>
        <v>74052</v>
      </c>
      <c r="J47" s="1">
        <f>_xll.ciqfunctions.udf.CIQ($B47, "IQ_TOTAL_ASSETS",$D47,,,, "REPORTED")</f>
        <v>148497</v>
      </c>
      <c r="K47" s="1">
        <f>_xll.ciqfunctions.udf.CIQ($B47, "IQ_TOTAL_CL", $D47,,,, "REPORTED")</f>
        <v>51748</v>
      </c>
      <c r="L47" s="1">
        <f>_xll.ciqfunctions.udf.CIQ($B47, "IQ_TOTAL_LIAB", $D47,,,, "REPORTED")</f>
        <v>102881</v>
      </c>
      <c r="M47" s="1">
        <f>_xll.ciqfunctions.udf.CIQ($B47, "IQ_PREF_EQUITY",$D47,,,, "REPORTED")</f>
        <v>10391</v>
      </c>
      <c r="N47" s="1">
        <f>_xll.ciqfunctions.udf.CIQ($B47, "IQ_TOTAL_COMMON_EQUITY",$D47,,,, "REPORTED")</f>
        <v>34353</v>
      </c>
      <c r="O47" s="1">
        <f>_xll.ciqfunctions.udf.CIQ($B47, "IQ_APIC", $D47,,,, "REPORTED")</f>
        <v>26330</v>
      </c>
      <c r="P47" s="1">
        <f>_xll.ciqfunctions.udf.CIQ($B47, "IQ_TOTAL_ASSETS", $D47,,,, "REPORTED")</f>
        <v>148497</v>
      </c>
      <c r="Q47" s="1">
        <f>_xll.ciqfunctions.udf.CIQ($B47, "IQ_RE", $D47,,,, "REPORTED")</f>
        <v>6595</v>
      </c>
      <c r="R47" s="1">
        <f>_xll.ciqfunctions.udf.CIQ($B47, "IQ_TOTAL_EQUITY", $D47,,,, "REPORTED")</f>
        <v>45616</v>
      </c>
      <c r="S47" s="1">
        <f>_xll.ciqfunctions.udf.CIQ($B47, "IQ_TOTAL_OUTSTANDING_FILING_DATE", $D47,,,, "REPORTED")</f>
        <v>1564.56188</v>
      </c>
      <c r="T47" s="1">
        <f>_xll.ciqfunctions.udf.CIQ($B47, "IQ_TOTAL_DEBT", $D47,,,, "REPORTED")</f>
        <v>11688</v>
      </c>
      <c r="U47" s="1">
        <f>_xll.ciqfunctions.udf.CIQ($B47, "IQ_PREF_DIV_OTHER",$D47,,,, "REPORTED")</f>
        <v>381</v>
      </c>
      <c r="V47" s="1">
        <f>_xll.ciqfunctions.udf.CIQ($B47, "IQ_COGS",$D47,,,, "REPORTED")</f>
        <v>31734</v>
      </c>
      <c r="W47" s="1">
        <f>_xll.ciqfunctions.udf.CIQ($B47, "IQ_AP",$D47,,,, "REPORTED")</f>
        <v>25646</v>
      </c>
      <c r="X47" s="1">
        <f>_xll.ciqfunctions.udf.CIQ($B47, "IQ_AR", $D47,,,, "REPORTED")</f>
        <v>10512</v>
      </c>
      <c r="Y47" s="1">
        <f>_xll.ciqfunctions.udf.CIQ($B47, "IQ_INVENTORY", $D47,,,, "REPORTED")</f>
        <v>15220</v>
      </c>
      <c r="Z47">
        <f>_xll.ciqfunctions.udf.CIQ($B47, "IQ_SGA", $D47,,,, "REPORTED")</f>
        <v>2942</v>
      </c>
      <c r="AA47">
        <f>_xll.ciqfunctions.udf.CIQ($B47, "IQ_TOTAL_REV_1YR_ANN_GROWTH", $D47,,,, "REPORTED")</f>
        <v>7.8068</v>
      </c>
      <c r="AB47">
        <f>_xll.ciqfunctions.udf.CIQ($B47, "IQ_DA", $D47,,,, "REPORTED")</f>
        <v>0</v>
      </c>
      <c r="AC47">
        <f>_xll.ciqfunctions.udf.CIQ($B47, "IQ_NET_INTEREST_EXP",$D47,,,, "REPORTED")</f>
        <v>11</v>
      </c>
      <c r="AD47">
        <f>_xll.ciqfunctions.udf.CIQ($B47, "IQ_NET_WORKING_CAP",$D47,,,, "REPORTED")</f>
        <v>-8130</v>
      </c>
      <c r="AE47">
        <f>_xll.ciqfunctions.udf.CIQ($B47, "IQ_CAPEX",$D47,,,, "REPORTED")</f>
        <v>-1573</v>
      </c>
      <c r="AF47" s="1" t="str">
        <f>_xll.ciqfunctions.udf.CIQ($B47, "IQ_CEO_NAME", $D47,,,, "REPORTED")</f>
        <v>Barra, Mary</v>
      </c>
    </row>
    <row r="48" spans="1:32" x14ac:dyDescent="0.25">
      <c r="A48" t="str">
        <f>_xll.ciqfunctions.udf.CIQ(B48,"IQ_COMPANY_NAME",A$1)</f>
        <v>General Motors Company</v>
      </c>
      <c r="B48" s="3" t="s">
        <v>7</v>
      </c>
      <c r="C48" s="1" t="str">
        <f>_xll.ciqfunctions.udf.CIQ($B48, "IQ_INDUSTRY", IQ_FY, $D48, ,, "USD", , C$1)</f>
        <v>Automobiles</v>
      </c>
      <c r="D48" s="2" t="s">
        <v>88</v>
      </c>
      <c r="E48" s="1">
        <f>_xll.ciqfunctions.udf.CIQ($B48, "IQ_TOTAL_REV", $D48,,,, "REPORTED")</f>
        <v>39373</v>
      </c>
      <c r="F48" s="1">
        <f>_xll.ciqfunctions.udf.CIQ($B48, "IQ_NI",$D48,,,, "REPORTED")</f>
        <v>2992</v>
      </c>
      <c r="G48" s="1">
        <f>_xll.ciqfunctions.udf.CIQ($B48, "IQ_CASH_EQUIV", $D48,,,, "REPORTED")</f>
        <v>20471</v>
      </c>
      <c r="H48" s="1">
        <f>_xll.ciqfunctions.udf.CIQ($B48, "IQ_CASH_ST_INVEST", $D48,,,, "REPORTED")</f>
        <v>32769</v>
      </c>
      <c r="I48" s="1">
        <f>_xll.ciqfunctions.udf.CIQ($B48, "IQ_TOTAL_CA", $D48,,,, "REPORTED")</f>
        <v>75696</v>
      </c>
      <c r="J48" s="1">
        <f>_xll.ciqfunctions.udf.CIQ($B48, "IQ_TOTAL_ASSETS",$D48,,,, "REPORTED")</f>
        <v>150415</v>
      </c>
      <c r="K48" s="1">
        <f>_xll.ciqfunctions.udf.CIQ($B48, "IQ_TOTAL_CL", $D48,,,, "REPORTED")</f>
        <v>53848</v>
      </c>
      <c r="L48" s="1">
        <f>_xll.ciqfunctions.udf.CIQ($B48, "IQ_TOTAL_LIAB", $D48,,,, "REPORTED")</f>
        <v>108383</v>
      </c>
      <c r="M48" s="1">
        <f>_xll.ciqfunctions.udf.CIQ($B48, "IQ_PREF_EQUITY",$D48,,,, "REPORTED")</f>
        <v>10391</v>
      </c>
      <c r="N48" s="1">
        <f>_xll.ciqfunctions.udf.CIQ($B48, "IQ_TOTAL_COMMON_EQUITY",$D48,,,, "REPORTED")</f>
        <v>30727</v>
      </c>
      <c r="O48" s="1">
        <f>_xll.ciqfunctions.udf.CIQ($B48, "IQ_APIC", $D48,,,, "REPORTED")</f>
        <v>24412</v>
      </c>
      <c r="P48" s="1">
        <f>_xll.ciqfunctions.udf.CIQ($B48, "IQ_TOTAL_ASSETS", $D48,,,, "REPORTED")</f>
        <v>150415</v>
      </c>
      <c r="Q48" s="1">
        <f>_xll.ciqfunctions.udf.CIQ($B48, "IQ_RE", $D48,,,, "REPORTED")</f>
        <v>4729</v>
      </c>
      <c r="R48" s="1">
        <f>_xll.ciqfunctions.udf.CIQ($B48, "IQ_TOTAL_EQUITY", $D48,,,, "REPORTED")</f>
        <v>42032</v>
      </c>
      <c r="S48" s="1">
        <f>_xll.ciqfunctions.udf.CIQ($B48, "IQ_TOTAL_OUTSTANDING_FILING_DATE", $D48,,,, "REPORTED")</f>
        <v>1561.76611</v>
      </c>
      <c r="T48" s="1">
        <f>_xll.ciqfunctions.udf.CIQ($B48, "IQ_TOTAL_DEBT", $D48,,,, "REPORTED")</f>
        <v>12054</v>
      </c>
      <c r="U48" s="1">
        <f>_xll.ciqfunctions.udf.CIQ($B48, "IQ_PREF_DIV_OTHER",$D48,,,, "REPORTED")</f>
        <v>468</v>
      </c>
      <c r="V48" s="1">
        <f>_xll.ciqfunctions.udf.CIQ($B48, "IQ_COGS",$D48,,,, "REPORTED")</f>
        <v>33793</v>
      </c>
      <c r="W48" s="1">
        <f>_xll.ciqfunctions.udf.CIQ($B48, "IQ_AP",$D48,,,, "REPORTED")</f>
        <v>25412</v>
      </c>
      <c r="X48" s="1">
        <f>_xll.ciqfunctions.udf.CIQ($B48, "IQ_AR", $D48,,,, "REPORTED")</f>
        <v>11789</v>
      </c>
      <c r="Y48" s="1">
        <f>_xll.ciqfunctions.udf.CIQ($B48, "IQ_INVENTORY", $D48,,,, "REPORTED")</f>
        <v>14105</v>
      </c>
      <c r="Z48">
        <f>_xll.ciqfunctions.udf.CIQ($B48, "IQ_SGA", $D48,,,, "REPORTED")</f>
        <v>2924</v>
      </c>
      <c r="AA48">
        <f>_xll.ciqfunctions.udf.CIQ($B48, "IQ_TOTAL_REV_1YR_ANN_GROWTH", $D48,,,, "REPORTED")</f>
        <v>18.686299999999999</v>
      </c>
      <c r="AB48">
        <f>_xll.ciqfunctions.udf.CIQ($B48, "IQ_DA", $D48,,,, "REPORTED")</f>
        <v>0</v>
      </c>
      <c r="AC48">
        <f>_xll.ciqfunctions.udf.CIQ($B48, "IQ_NET_INTEREST_EXP",$D48,,,, "REPORTED")</f>
        <v>-31</v>
      </c>
      <c r="AD48">
        <f>_xll.ciqfunctions.udf.CIQ($B48, "IQ_NET_WORKING_CAP",$D48,,,, "REPORTED")</f>
        <v>-8894</v>
      </c>
      <c r="AE48">
        <f>_xll.ciqfunctions.udf.CIQ($B48, "IQ_CAPEX",$D48,,,, "REPORTED")</f>
        <v>-1176</v>
      </c>
      <c r="AF48" s="1" t="str">
        <f>_xll.ciqfunctions.udf.CIQ($B48, "IQ_CEO_NAME", $D48,,,, "REPORTED")</f>
        <v>Barra, Mary</v>
      </c>
    </row>
    <row r="49" spans="1:32" x14ac:dyDescent="0.25">
      <c r="A49" t="str">
        <f>_xll.ciqfunctions.udf.CIQ(B49,"IQ_COMPANY_NAME",A$1)</f>
        <v>General Motors Company</v>
      </c>
      <c r="B49" s="3" t="s">
        <v>7</v>
      </c>
      <c r="C49" s="1" t="str">
        <f>_xll.ciqfunctions.udf.CIQ($B49, "IQ_INDUSTRY", IQ_FY, $D49, ,, "USD", , C$1)</f>
        <v>Automobiles</v>
      </c>
      <c r="D49" s="2" t="s">
        <v>89</v>
      </c>
      <c r="E49" s="1">
        <f>_xll.ciqfunctions.udf.CIQ($B49, "IQ_TOTAL_REV", $D49,,,, "REPORTED")</f>
        <v>36194</v>
      </c>
      <c r="F49" s="1">
        <f>_xll.ciqfunctions.udf.CIQ($B49, "IQ_NI",$D49,,,, "REPORTED")</f>
        <v>3366</v>
      </c>
      <c r="G49" s="1">
        <f>_xll.ciqfunctions.udf.CIQ($B49, "IQ_CASH_EQUIV", $D49,,,, "REPORTED")</f>
        <v>20975</v>
      </c>
      <c r="H49" s="1">
        <f>_xll.ciqfunctions.udf.CIQ($B49, "IQ_CASH_ST_INVEST", $D49,,,, "REPORTED")</f>
        <v>29593</v>
      </c>
      <c r="I49" s="1">
        <f>_xll.ciqfunctions.udf.CIQ($B49, "IQ_TOTAL_CA", $D49,,,, "REPORTED")</f>
        <v>72426</v>
      </c>
      <c r="J49" s="1">
        <f>_xll.ciqfunctions.udf.CIQ($B49, "IQ_TOTAL_ASSETS",$D49,,,, "REPORTED")</f>
        <v>145846</v>
      </c>
      <c r="K49" s="1">
        <f>_xll.ciqfunctions.udf.CIQ($B49, "IQ_TOTAL_CL", $D49,,,, "REPORTED")</f>
        <v>51682</v>
      </c>
      <c r="L49" s="1">
        <f>_xll.ciqfunctions.udf.CIQ($B49, "IQ_TOTAL_LIAB", $D49,,,, "REPORTED")</f>
        <v>106760</v>
      </c>
      <c r="M49" s="1">
        <f>_xll.ciqfunctions.udf.CIQ($B49, "IQ_PREF_EQUITY",$D49,,,, "REPORTED")</f>
        <v>10391</v>
      </c>
      <c r="N49" s="1">
        <f>_xll.ciqfunctions.udf.CIQ($B49, "IQ_TOTAL_COMMON_EQUITY",$D49,,,, "REPORTED")</f>
        <v>27807</v>
      </c>
      <c r="O49" s="1">
        <f>_xll.ciqfunctions.udf.CIQ($B49, "IQ_APIC", $D49,,,, "REPORTED")</f>
        <v>24347</v>
      </c>
      <c r="P49" s="1">
        <f>_xll.ciqfunctions.udf.CIQ($B49, "IQ_TOTAL_ASSETS", $D49,,,, "REPORTED")</f>
        <v>145846</v>
      </c>
      <c r="Q49" s="1">
        <f>_xll.ciqfunctions.udf.CIQ($B49, "IQ_RE", $D49,,,, "REPORTED")</f>
        <v>1951</v>
      </c>
      <c r="R49" s="1">
        <f>_xll.ciqfunctions.udf.CIQ($B49, "IQ_TOTAL_EQUITY", $D49,,,, "REPORTED")</f>
        <v>39086</v>
      </c>
      <c r="S49" s="1">
        <f>_xll.ciqfunctions.udf.CIQ($B49, "IQ_TOTAL_OUTSTANDING_FILING_DATE", $D49,,,, "REPORTED")</f>
        <v>1500.14993</v>
      </c>
      <c r="T49" s="1">
        <f>_xll.ciqfunctions.udf.CIQ($B49, "IQ_TOTAL_DEBT", $D49,,,, "REPORTED")</f>
        <v>12538</v>
      </c>
      <c r="U49" s="1">
        <f>_xll.ciqfunctions.udf.CIQ($B49, "IQ_PREF_DIV_OTHER",$D49,,,, "REPORTED")</f>
        <v>503</v>
      </c>
      <c r="V49" s="1">
        <f>_xll.ciqfunctions.udf.CIQ($B49, "IQ_COGS",$D49,,,, "REPORTED")</f>
        <v>31685</v>
      </c>
      <c r="W49" s="1">
        <f>_xll.ciqfunctions.udf.CIQ($B49, "IQ_AP",$D49,,,, "REPORTED")</f>
        <v>24739</v>
      </c>
      <c r="X49" s="1">
        <f>_xll.ciqfunctions.udf.CIQ($B49, "IQ_AR", $D49,,,, "REPORTED")</f>
        <v>12990</v>
      </c>
      <c r="Y49" s="1">
        <f>_xll.ciqfunctions.udf.CIQ($B49, "IQ_INVENTORY", $D49,,,, "REPORTED")</f>
        <v>13991</v>
      </c>
      <c r="Z49">
        <f>_xll.ciqfunctions.udf.CIQ($B49, "IQ_SGA", $D49,,,, "REPORTED")</f>
        <v>2994</v>
      </c>
      <c r="AA49">
        <f>_xll.ciqfunctions.udf.CIQ($B49, "IQ_TOTAL_REV_1YR_ANN_GROWTH", $D49,,,, "REPORTED")</f>
        <v>14.989100000000001</v>
      </c>
      <c r="AB49">
        <f>_xll.ciqfunctions.udf.CIQ($B49, "IQ_DA", $D49,,,, "REPORTED")</f>
        <v>0</v>
      </c>
      <c r="AC49">
        <f>_xll.ciqfunctions.udf.CIQ($B49, "IQ_NET_INTEREST_EXP",$D49,,,, "REPORTED")</f>
        <v>-22</v>
      </c>
      <c r="AD49">
        <f>_xll.ciqfunctions.udf.CIQ($B49, "IQ_NET_WORKING_CAP",$D49,,,, "REPORTED")</f>
        <v>-7106</v>
      </c>
      <c r="AE49">
        <f>_xll.ciqfunctions.udf.CIQ($B49, "IQ_CAPEX",$D49,,,, "REPORTED")</f>
        <v>-1322</v>
      </c>
      <c r="AF49" s="1" t="str">
        <f>_xll.ciqfunctions.udf.CIQ($B49, "IQ_CEO_NAME", $D49,,,, "REPORTED")</f>
        <v>Barra, Mary</v>
      </c>
    </row>
    <row r="50" spans="1:32" x14ac:dyDescent="0.25">
      <c r="A50" t="str">
        <f>_xll.ciqfunctions.udf.CIQ(B50,"IQ_COMPANY_NAME",A$1)</f>
        <v>General Motors Company</v>
      </c>
      <c r="B50" s="3" t="s">
        <v>7</v>
      </c>
      <c r="C50" s="1" t="str">
        <f>_xll.ciqfunctions.udf.CIQ($B50, "IQ_INDUSTRY", IQ_FY, $D50, ,, "USD", , C$1)</f>
        <v>Automobiles</v>
      </c>
      <c r="D50" s="2" t="s">
        <v>90</v>
      </c>
      <c r="E50" s="1">
        <f>_xll.ciqfunctions.udf.CIQ($B50, "IQ_TOTAL_REV", $D50,,,, "REPORTED")</f>
        <v>36882</v>
      </c>
      <c r="F50" s="1">
        <f>_xll.ciqfunctions.udf.CIQ($B50, "IQ_NI",$D50,,,, "REPORTED")</f>
        <v>1406</v>
      </c>
      <c r="G50" s="1">
        <f>_xll.ciqfunctions.udf.CIQ($B50, "IQ_CASH_EQUIV", $D50,,,, "REPORTED")</f>
        <v>21061</v>
      </c>
      <c r="H50" s="1">
        <f>_xll.ciqfunctions.udf.CIQ($B50, "IQ_CASH_ST_INVEST", $D50,,,, "REPORTED")</f>
        <v>26616</v>
      </c>
      <c r="I50" s="1">
        <f>_xll.ciqfunctions.udf.CIQ($B50, "IQ_TOTAL_CA", $D50,,,, "REPORTED")</f>
        <v>62340</v>
      </c>
      <c r="J50" s="1">
        <f>_xll.ciqfunctions.udf.CIQ($B50, "IQ_TOTAL_ASSETS",$D50,,,, "REPORTED")</f>
        <v>138898</v>
      </c>
      <c r="K50" s="1">
        <f>_xll.ciqfunctions.udf.CIQ($B50, "IQ_TOTAL_CL", $D50,,,, "REPORTED")</f>
        <v>47214</v>
      </c>
      <c r="L50" s="1">
        <f>_xll.ciqfunctions.udf.CIQ($B50, "IQ_TOTAL_LIAB", $D50,,,, "REPORTED")</f>
        <v>101739</v>
      </c>
      <c r="M50" s="1">
        <f>_xll.ciqfunctions.udf.CIQ($B50, "IQ_PREF_EQUITY",$D50,,,, "REPORTED")</f>
        <v>10391</v>
      </c>
      <c r="N50" s="1">
        <f>_xll.ciqfunctions.udf.CIQ($B50, "IQ_TOTAL_COMMON_EQUITY",$D50,,,, "REPORTED")</f>
        <v>25789</v>
      </c>
      <c r="O50" s="1">
        <f>_xll.ciqfunctions.udf.CIQ($B50, "IQ_APIC", $D50,,,, "REPORTED")</f>
        <v>24257</v>
      </c>
      <c r="P50" s="1">
        <f>_xll.ciqfunctions.udf.CIQ($B50, "IQ_TOTAL_ASSETS", $D50,,,, "REPORTED")</f>
        <v>138898</v>
      </c>
      <c r="Q50" s="1">
        <f>_xll.ciqfunctions.udf.CIQ($B50, "IQ_RE", $D50,,,, "REPORTED")</f>
        <v>266</v>
      </c>
      <c r="R50" s="1">
        <f>_xll.ciqfunctions.udf.CIQ($B50, "IQ_TOTAL_EQUITY", $D50,,,, "REPORTED")</f>
        <v>37159</v>
      </c>
      <c r="S50" s="1">
        <f>_xll.ciqfunctions.udf.CIQ($B50, "IQ_TOTAL_OUTSTANDING_FILING_DATE", $D50,,,, "REPORTED")</f>
        <v>1500.1369999999999</v>
      </c>
      <c r="T50" s="1">
        <f>_xll.ciqfunctions.udf.CIQ($B50, "IQ_TOTAL_DEBT", $D50,,,, "REPORTED")</f>
        <v>11717</v>
      </c>
      <c r="U50" s="1">
        <f>_xll.ciqfunctions.udf.CIQ($B50, "IQ_PREF_DIV_OTHER",$D50,,,, "REPORTED")</f>
        <v>896</v>
      </c>
      <c r="V50" s="1">
        <f>_xll.ciqfunctions.udf.CIQ($B50, "IQ_COGS",$D50,,,, "REPORTED")</f>
        <v>32404</v>
      </c>
      <c r="W50" s="1">
        <f>_xll.ciqfunctions.udf.CIQ($B50, "IQ_AP",$D50,,,, "REPORTED")</f>
        <v>21497</v>
      </c>
      <c r="X50" s="1">
        <f>_xll.ciqfunctions.udf.CIQ($B50, "IQ_AR", $D50,,,, "REPORTED")</f>
        <v>8699</v>
      </c>
      <c r="Y50" s="1">
        <f>_xll.ciqfunctions.udf.CIQ($B50, "IQ_INVENTORY", $D50,,,, "REPORTED")</f>
        <v>12125</v>
      </c>
      <c r="Z50">
        <f>_xll.ciqfunctions.udf.CIQ($B50, "IQ_SGA", $D50,,,, "REPORTED")</f>
        <v>3402</v>
      </c>
      <c r="AA50">
        <f>_xll.ciqfunctions.udf.CIQ($B50, "IQ_TOTAL_REV_1YR_ANN_GROWTH", $D50,,,, "REPORTED")</f>
        <v>14.090299999999999</v>
      </c>
      <c r="AB50">
        <f>_xll.ciqfunctions.udf.CIQ($B50, "IQ_DA", $D50,,,, "REPORTED")</f>
        <v>0</v>
      </c>
      <c r="AC50">
        <f>_xll.ciqfunctions.udf.CIQ($B50, "IQ_NET_INTEREST_EXP",$D50,,,, "REPORTED")</f>
        <v>101</v>
      </c>
      <c r="AD50">
        <f>_xll.ciqfunctions.udf.CIQ($B50, "IQ_NET_WORKING_CAP",$D50,,,, "REPORTED")</f>
        <v>-9874</v>
      </c>
      <c r="AE50">
        <f>_xll.ciqfunctions.udf.CIQ($B50, "IQ_CAPEX",$D50,,,, "REPORTED")</f>
        <v>-1088</v>
      </c>
      <c r="AF50" s="1" t="str">
        <f>_xll.ciqfunctions.udf.CIQ($B50, "IQ_CEO_NAME", $D50,,,, "REPORTED")</f>
        <v>Barra, Mary</v>
      </c>
    </row>
    <row r="51" spans="1:32" x14ac:dyDescent="0.25">
      <c r="A51" t="str">
        <f>_xll.ciqfunctions.udf.CIQ(B51,"IQ_COMPANY_NAME",A$1)</f>
        <v>General Motors Company</v>
      </c>
      <c r="B51" s="3" t="s">
        <v>7</v>
      </c>
      <c r="C51" s="1" t="str">
        <f>_xll.ciqfunctions.udf.CIQ($B51, "IQ_INDUSTRY", IQ_FY, $D51, ,, "USD", , C$1)</f>
        <v>Automobiles</v>
      </c>
      <c r="D51" s="2" t="s">
        <v>91</v>
      </c>
      <c r="E51" s="1">
        <f>_xll.ciqfunctions.udf.CIQ($B51, "IQ_TOTAL_REV", $D51,,,, "REPORTED")</f>
        <v>34060</v>
      </c>
      <c r="F51" s="1">
        <f>_xll.ciqfunctions.udf.CIQ($B51, "IQ_NI",$D51,,,, "REPORTED")</f>
        <v>2162</v>
      </c>
      <c r="G51" s="1">
        <f>_xll.ciqfunctions.udf.CIQ($B51, "IQ_CASH_EQUIV", $D51,,,, "REPORTED")</f>
        <v>27466</v>
      </c>
      <c r="H51" s="1">
        <f>_xll.ciqfunctions.udf.CIQ($B51, "IQ_CASH_ST_INVEST", $D51,,,, "REPORTED")</f>
        <v>33476</v>
      </c>
      <c r="I51" s="1">
        <f>_xll.ciqfunctions.udf.CIQ($B51, "IQ_TOTAL_CA", $D51,,,, "REPORTED")</f>
        <v>61584</v>
      </c>
      <c r="J51" s="1">
        <f>_xll.ciqfunctions.udf.CIQ($B51, "IQ_TOTAL_ASSETS",$D51,,,, "REPORTED")</f>
        <v>137238</v>
      </c>
      <c r="K51" s="1">
        <f>_xll.ciqfunctions.udf.CIQ($B51, "IQ_TOTAL_CL", $D51,,,, "REPORTED")</f>
        <v>52569</v>
      </c>
      <c r="L51" s="1">
        <f>_xll.ciqfunctions.udf.CIQ($B51, "IQ_TOTAL_LIAB", $D51,,,, "REPORTED")</f>
        <v>106522</v>
      </c>
      <c r="M51" s="1">
        <f>_xll.ciqfunctions.udf.CIQ($B51, "IQ_PREF_EQUITY",$D51,,,, "REPORTED")</f>
        <v>6998</v>
      </c>
      <c r="N51" s="1">
        <f>_xll.ciqfunctions.udf.CIQ($B51, "IQ_TOTAL_COMMON_EQUITY",$D51,,,, "REPORTED")</f>
        <v>22747</v>
      </c>
      <c r="O51" s="1">
        <f>_xll.ciqfunctions.udf.CIQ($B51, "IQ_APIC", $D51,,,, "REPORTED")</f>
        <v>24041</v>
      </c>
      <c r="P51" s="1">
        <f>_xll.ciqfunctions.udf.CIQ($B51, "IQ_TOTAL_ASSETS", $D51,,,, "REPORTED")</f>
        <v>137238</v>
      </c>
      <c r="Q51" s="1">
        <f>_xll.ciqfunctions.udf.CIQ($B51, "IQ_RE", $D51,,,, "REPORTED")</f>
        <v>-236</v>
      </c>
      <c r="R51" s="1">
        <f>_xll.ciqfunctions.udf.CIQ($B51, "IQ_TOTAL_EQUITY", $D51,,,, "REPORTED")</f>
        <v>30716</v>
      </c>
      <c r="S51" s="1">
        <f>_xll.ciqfunctions.udf.CIQ($B51, "IQ_TOTAL_OUTSTANDING_FILING_DATE", $D51,,,, "REPORTED")</f>
        <v>1500</v>
      </c>
      <c r="T51" s="1">
        <f>_xll.ciqfunctions.udf.CIQ($B51, "IQ_TOTAL_DEBT", $D51,,,, "REPORTED")</f>
        <v>8566</v>
      </c>
      <c r="U51" s="1">
        <f>_xll.ciqfunctions.udf.CIQ($B51, "IQ_PREF_DIV_OTHER",$D51,,,, "REPORTED")</f>
        <v>203</v>
      </c>
      <c r="V51" s="1">
        <f>_xll.ciqfunctions.udf.CIQ($B51, "IQ_COGS",$D51,,,, "REPORTED")</f>
        <v>29424</v>
      </c>
      <c r="W51" s="1">
        <f>_xll.ciqfunctions.udf.CIQ($B51, "IQ_AP",$D51,,,, "REPORTED")</f>
        <v>22137</v>
      </c>
      <c r="X51" s="1">
        <f>_xll.ciqfunctions.udf.CIQ($B51, "IQ_AR", $D51,,,, "REPORTED")</f>
        <v>8725</v>
      </c>
      <c r="Y51" s="1">
        <f>_xll.ciqfunctions.udf.CIQ($B51, "IQ_INVENTORY", $D51,,,, "REPORTED")</f>
        <v>13044</v>
      </c>
      <c r="Z51">
        <f>_xll.ciqfunctions.udf.CIQ($B51, "IQ_SGA", $D51,,,, "REPORTED")</f>
        <v>2710</v>
      </c>
      <c r="AA51">
        <f>_xll.ciqfunctions.udf.CIQ($B51, "IQ_TOTAL_REV_1YR_ANN_GROWTH", $D51,,,, "REPORTED")</f>
        <v>27.165400000000002</v>
      </c>
      <c r="AB51">
        <f>_xll.ciqfunctions.udf.CIQ($B51, "IQ_DA", $D51,,,, "REPORTED")</f>
        <v>0</v>
      </c>
      <c r="AC51">
        <f>_xll.ciqfunctions.udf.CIQ($B51, "IQ_NET_INTEREST_EXP",$D51,,,, "REPORTED")</f>
        <v>-138</v>
      </c>
      <c r="AD51">
        <f>_xll.ciqfunctions.udf.CIQ($B51, "IQ_NET_WORKING_CAP",$D51,,,, "REPORTED")</f>
        <v>-18840</v>
      </c>
      <c r="AE51">
        <f>_xll.ciqfunctions.udf.CIQ($B51, "IQ_CAPEX",$D51,,,, "REPORTED")</f>
        <v>-1261</v>
      </c>
      <c r="AF51" s="1" t="str">
        <f>_xll.ciqfunctions.udf.CIQ($B51, "IQ_CEO_NAME", $D51,,,, "REPORTED")</f>
        <v>Barra, Mary</v>
      </c>
    </row>
    <row r="52" spans="1:32" x14ac:dyDescent="0.25">
      <c r="A52" t="str">
        <f>_xll.ciqfunctions.udf.CIQ(B52,"IQ_COMPANY_NAME",A$1)</f>
        <v>General Motors Company</v>
      </c>
      <c r="B52" s="3" t="s">
        <v>7</v>
      </c>
      <c r="C52" s="1" t="str">
        <f>_xll.ciqfunctions.udf.CIQ($B52, "IQ_INDUSTRY", IQ_FY, $D52, ,, "USD", , C$1)</f>
        <v>Automobiles</v>
      </c>
      <c r="D52" s="2" t="s">
        <v>92</v>
      </c>
      <c r="E52" s="1">
        <f>_xll.ciqfunctions.udf.CIQ($B52, "IQ_TOTAL_REV", $D52,,,, "REPORTED")</f>
        <v>33174</v>
      </c>
      <c r="F52" s="1">
        <f>_xll.ciqfunctions.udf.CIQ($B52, "IQ_NI",$D52,,,, "REPORTED")</f>
        <v>1536</v>
      </c>
      <c r="G52" s="1">
        <f>_xll.ciqfunctions.udf.CIQ($B52, "IQ_CASH_EQUIV", $D52,,,, "REPORTED")</f>
        <v>26773</v>
      </c>
      <c r="H52" s="1">
        <f>_xll.ciqfunctions.udf.CIQ($B52, "IQ_CASH_ST_INVEST", $D52,,,, "REPORTED")</f>
        <v>31534</v>
      </c>
      <c r="I52" s="1">
        <f>_xll.ciqfunctions.udf.CIQ($B52, "IQ_TOTAL_CA", $D52,,,, "REPORTED")</f>
        <v>57807</v>
      </c>
      <c r="J52" s="1">
        <f>_xll.ciqfunctions.udf.CIQ($B52, "IQ_TOTAL_ASSETS",$D52,,,, "REPORTED")</f>
        <v>131899</v>
      </c>
      <c r="K52" s="1">
        <f>_xll.ciqfunctions.udf.CIQ($B52, "IQ_TOTAL_CL", $D52,,,, "REPORTED")</f>
        <v>50347</v>
      </c>
      <c r="L52" s="1">
        <f>_xll.ciqfunctions.udf.CIQ($B52, "IQ_TOTAL_LIAB", $D52,,,, "REPORTED")</f>
        <v>101000</v>
      </c>
      <c r="M52" s="1">
        <f>_xll.ciqfunctions.udf.CIQ($B52, "IQ_PREF_EQUITY",$D52,,,, "REPORTED")</f>
        <v>6998</v>
      </c>
      <c r="N52" s="1">
        <f>_xll.ciqfunctions.udf.CIQ($B52, "IQ_TOTAL_COMMON_EQUITY",$D52,,,, "REPORTED")</f>
        <v>23015</v>
      </c>
      <c r="O52" s="1">
        <f>_xll.ciqfunctions.udf.CIQ($B52, "IQ_APIC", $D52,,,, "REPORTED")</f>
        <v>24042</v>
      </c>
      <c r="P52" s="1">
        <f>_xll.ciqfunctions.udf.CIQ($B52, "IQ_TOTAL_ASSETS", $D52,,,, "REPORTED")</f>
        <v>131899</v>
      </c>
      <c r="Q52" s="1">
        <f>_xll.ciqfunctions.udf.CIQ($B52, "IQ_RE", $D52,,,, "REPORTED")</f>
        <v>-2195</v>
      </c>
      <c r="R52" s="1">
        <f>_xll.ciqfunctions.udf.CIQ($B52, "IQ_TOTAL_EQUITY", $D52,,,, "REPORTED")</f>
        <v>30899</v>
      </c>
      <c r="S52" s="1">
        <f>_xll.ciqfunctions.udf.CIQ($B52, "IQ_TOTAL_OUTSTANDING_FILING_DATE", $D52,,,, "REPORTED")</f>
        <v>1500</v>
      </c>
      <c r="T52" s="1">
        <f>_xll.ciqfunctions.udf.CIQ($B52, "IQ_TOTAL_DEBT", $D52,,,, "REPORTED")</f>
        <v>8161</v>
      </c>
      <c r="U52" s="1">
        <f>_xll.ciqfunctions.udf.CIQ($B52, "IQ_PREF_DIV_OTHER",$D52,,,, "REPORTED")</f>
        <v>202</v>
      </c>
      <c r="V52" s="1">
        <f>_xll.ciqfunctions.udf.CIQ($B52, "IQ_COGS",$D52,,,, "REPORTED")</f>
        <v>28609</v>
      </c>
      <c r="W52" s="1">
        <f>_xll.ciqfunctions.udf.CIQ($B52, "IQ_AP",$D52,,,, "REPORTED")</f>
        <v>20755</v>
      </c>
      <c r="X52" s="1">
        <f>_xll.ciqfunctions.udf.CIQ($B52, "IQ_AR", $D52,,,, "REPORTED")</f>
        <v>8662</v>
      </c>
      <c r="Y52" s="1">
        <f>_xll.ciqfunctions.udf.CIQ($B52, "IQ_INVENTORY", $D52,,,, "REPORTED")</f>
        <v>11533</v>
      </c>
      <c r="Z52">
        <f>_xll.ciqfunctions.udf.CIQ($B52, "IQ_SGA", $D52,,,, "REPORTED")</f>
        <v>2623</v>
      </c>
      <c r="AA52">
        <f>_xll.ciqfunctions.udf.CIQ($B52, "IQ_TOTAL_REV_1YR_ANN_GROWTH", $D52,,,, "REPORTED")</f>
        <v>43.940600000000003</v>
      </c>
      <c r="AB52">
        <f>_xll.ciqfunctions.udf.CIQ($B52, "IQ_DA", $D52,,,, "REPORTED")</f>
        <v>0</v>
      </c>
      <c r="AC52">
        <f>_xll.ciqfunctions.udf.CIQ($B52, "IQ_NET_INTEREST_EXP",$D52,,,, "REPORTED")</f>
        <v>-243</v>
      </c>
      <c r="AD52">
        <f>_xll.ciqfunctions.udf.CIQ($B52, "IQ_NET_WORKING_CAP",$D52,,,, "REPORTED")</f>
        <v>-18550</v>
      </c>
      <c r="AE52">
        <f>_xll.ciqfunctions.udf.CIQ($B52, "IQ_CAPEX",$D52,,,, "REPORTED")</f>
        <v>-1011</v>
      </c>
      <c r="AF52" s="1" t="str">
        <f>_xll.ciqfunctions.udf.CIQ($B52, "IQ_CEO_NAME", $D52,,,, "REPORTED")</f>
        <v>Barra, Mary</v>
      </c>
    </row>
    <row r="53" spans="1:32" x14ac:dyDescent="0.25">
      <c r="A53" t="str">
        <f>_xll.ciqfunctions.udf.CIQ(B53,"IQ_COMPANY_NAME",A$1)</f>
        <v>General Motors Company</v>
      </c>
      <c r="B53" s="3" t="s">
        <v>7</v>
      </c>
      <c r="C53" s="1" t="str">
        <f>_xll.ciqfunctions.udf.CIQ($B53, "IQ_INDUSTRY", IQ_FY, $D53, ,, "USD", , C$1)</f>
        <v>Automobiles</v>
      </c>
      <c r="D53" s="2" t="s">
        <v>93</v>
      </c>
      <c r="E53" s="1">
        <f>_xll.ciqfunctions.udf.CIQ($B53, "IQ_TOTAL_REV", $D53,,,, "REPORTED")</f>
        <v>31476</v>
      </c>
      <c r="F53" s="1">
        <f>_xll.ciqfunctions.udf.CIQ($B53, "IQ_NI",$D53,,,, "REPORTED")</f>
        <v>1068</v>
      </c>
      <c r="G53" s="1">
        <f>_xll.ciqfunctions.udf.CIQ($B53, "IQ_CASH_EQUIV", $D53,,,, "REPORTED")</f>
        <v>23310</v>
      </c>
      <c r="H53" s="1">
        <f>_xll.ciqfunctions.udf.CIQ($B53, "IQ_CASH_ST_INVEST", $D53,,,, "REPORTED")</f>
        <v>23463</v>
      </c>
      <c r="I53" s="1">
        <f>_xll.ciqfunctions.udf.CIQ($B53, "IQ_TOTAL_CA", $D53,,,, "REPORTED")</f>
        <v>60357</v>
      </c>
      <c r="J53" s="1">
        <f>_xll.ciqfunctions.udf.CIQ($B53, "IQ_TOTAL_ASSETS",$D53,,,, "REPORTED")</f>
        <v>136021</v>
      </c>
      <c r="K53" s="1">
        <f>_xll.ciqfunctions.udf.CIQ($B53, "IQ_TOTAL_CL", $D53,,,, "REPORTED")</f>
        <v>52038</v>
      </c>
      <c r="L53" s="1">
        <f>_xll.ciqfunctions.udf.CIQ($B53, "IQ_TOTAL_LIAB", $D53,,,, "REPORTED")</f>
        <v>105970</v>
      </c>
      <c r="M53" s="1">
        <f>_xll.ciqfunctions.udf.CIQ($B53, "IQ_PREF_EQUITY",$D53,,,, "REPORTED")</f>
        <v>6998</v>
      </c>
      <c r="N53" s="1">
        <f>_xll.ciqfunctions.udf.CIQ($B53, "IQ_TOTAL_COMMON_EQUITY",$D53,,,, "REPORTED")</f>
        <v>22239</v>
      </c>
      <c r="O53" s="1">
        <f>_xll.ciqfunctions.udf.CIQ($B53, "IQ_APIC", $D53,,,, "REPORTED")</f>
        <v>24050</v>
      </c>
      <c r="P53" s="1">
        <f>_xll.ciqfunctions.udf.CIQ($B53, "IQ_TOTAL_ASSETS", $D53,,,, "REPORTED")</f>
        <v>136021</v>
      </c>
      <c r="Q53" s="1">
        <f>_xll.ciqfunctions.udf.CIQ($B53, "IQ_RE", $D53,,,, "REPORTED")</f>
        <v>-3529</v>
      </c>
      <c r="R53" s="1">
        <f>_xll.ciqfunctions.udf.CIQ($B53, "IQ_TOTAL_EQUITY", $D53,,,, "REPORTED")</f>
        <v>30051</v>
      </c>
      <c r="S53" s="1">
        <f>_xll.ciqfunctions.udf.CIQ($B53, "IQ_TOTAL_OUTSTANDING_FILING_DATE", $D53,,,, "REPORTED")</f>
        <v>1500</v>
      </c>
      <c r="T53" s="1">
        <f>_xll.ciqfunctions.udf.CIQ($B53, "IQ_TOTAL_DEBT", $D53,,,, "REPORTED")</f>
        <v>14174</v>
      </c>
      <c r="U53" s="1">
        <f>_xll.ciqfunctions.udf.CIQ($B53, "IQ_PREF_DIV_OTHER",$D53,,,, "REPORTED")</f>
        <v>203</v>
      </c>
      <c r="V53" s="1">
        <f>_xll.ciqfunctions.udf.CIQ($B53, "IQ_COGS",$D53,,,, "REPORTED")</f>
        <v>27553</v>
      </c>
      <c r="W53" s="1">
        <f>_xll.ciqfunctions.udf.CIQ($B53, "IQ_AP",$D53,,,, "REPORTED")</f>
        <v>20450</v>
      </c>
      <c r="X53" s="1">
        <f>_xll.ciqfunctions.udf.CIQ($B53, "IQ_AR", $D53,,,, "REPORTED")</f>
        <v>8694</v>
      </c>
      <c r="Y53" s="1">
        <f>_xll.ciqfunctions.udf.CIQ($B53, "IQ_INVENTORY", $D53,,,, "REPORTED")</f>
        <v>11192</v>
      </c>
      <c r="Z53">
        <f>_xll.ciqfunctions.udf.CIQ($B53, "IQ_SGA", $D53,,,, "REPORTED")</f>
        <v>2684</v>
      </c>
      <c r="AA53">
        <f>_xll.ciqfunctions.udf.CIQ($B53, "IQ_TOTAL_REV_1YR_ANN_GROWTH", $D53,,,, "REPORTED")</f>
        <v>40.323599999999999</v>
      </c>
      <c r="AB53">
        <f>_xll.ciqfunctions.udf.CIQ($B53, "IQ_DA", $D53,,,, "REPORTED")</f>
        <v>0</v>
      </c>
      <c r="AC53">
        <f>_xll.ciqfunctions.udf.CIQ($B53, "IQ_NET_INTEREST_EXP",$D53,,,, "REPORTED")</f>
        <v>-247</v>
      </c>
      <c r="AD53">
        <f>_xll.ciqfunctions.udf.CIQ($B53, "IQ_NET_WORKING_CAP",$D53,,,, "REPORTED")</f>
        <v>-6371</v>
      </c>
      <c r="AE53">
        <f>_xll.ciqfunctions.udf.CIQ($B53, "IQ_CAPEX",$D53,,,, "REPORTED")</f>
        <v>-840</v>
      </c>
      <c r="AF53" s="1" t="str">
        <f>_xll.ciqfunctions.udf.CIQ($B53, "IQ_CEO_NAME", $D53,,,, "REPORTED")</f>
        <v>Barra, Mary</v>
      </c>
    </row>
    <row r="54" spans="1:32" x14ac:dyDescent="0.25">
      <c r="A54" t="str">
        <f>_xll.ciqfunctions.udf.CIQ(B54,"IQ_COMPANY_NAME",A$1)</f>
        <v>General Motors Company</v>
      </c>
      <c r="B54" s="3" t="s">
        <v>7</v>
      </c>
      <c r="C54" s="1" t="str">
        <f>_xll.ciqfunctions.udf.CIQ($B54, "IQ_INDUSTRY", IQ_FY, $D54, ,, "USD", , C$1)</f>
        <v>Automobiles</v>
      </c>
      <c r="D54" s="2" t="s">
        <v>94</v>
      </c>
      <c r="E54" s="1">
        <f>_xll.ciqfunctions.udf.CIQ($B54, "IQ_TOTAL_REV", $D54,,,, "REPORTED")</f>
        <v>32327</v>
      </c>
      <c r="F54" s="1">
        <f>_xll.ciqfunctions.udf.CIQ($B54, "IQ_NI",$D54,,,, "REPORTED")</f>
        <v>-3439</v>
      </c>
      <c r="G54" s="1">
        <f>_xll.ciqfunctions.udf.CIQ($B54, "IQ_CASH_EQUIV", $D54,,,, "REPORTED")</f>
        <v>22679</v>
      </c>
      <c r="H54" s="1">
        <f>_xll.ciqfunctions.udf.CIQ($B54, "IQ_CASH_ST_INVEST", $D54,,,, "REPORTED")</f>
        <v>22813</v>
      </c>
      <c r="I54" s="1">
        <f>_xll.ciqfunctions.udf.CIQ($B54, "IQ_TOTAL_CA", $D54,,,, "REPORTED")</f>
        <v>59247</v>
      </c>
      <c r="J54" s="1">
        <f>_xll.ciqfunctions.udf.CIQ($B54, "IQ_TOTAL_ASSETS",$D54,,,, "REPORTED")</f>
        <v>136295</v>
      </c>
      <c r="K54" s="1">
        <f>_xll.ciqfunctions.udf.CIQ($B54, "IQ_TOTAL_CL", $D54,,,, "REPORTED")</f>
        <v>52435</v>
      </c>
      <c r="L54" s="1">
        <f>_xll.ciqfunctions.udf.CIQ($B54, "IQ_TOTAL_LIAB", $D54,,,, "REPORTED")</f>
        <v>107340</v>
      </c>
      <c r="M54" s="1">
        <f>_xll.ciqfunctions.udf.CIQ($B54, "IQ_PREF_EQUITY",$D54,,,, "REPORTED")</f>
        <v>6998</v>
      </c>
      <c r="N54" s="1">
        <f>_xll.ciqfunctions.udf.CIQ($B54, "IQ_TOTAL_COMMON_EQUITY",$D54,,,, "REPORTED")</f>
        <v>21249</v>
      </c>
      <c r="O54" s="1">
        <f>_xll.ciqfunctions.udf.CIQ($B54, "IQ_APIC", $D54,,,, "REPORTED")</f>
        <v>24040</v>
      </c>
      <c r="P54" s="1">
        <f>_xll.ciqfunctions.udf.CIQ($B54, "IQ_TOTAL_ASSETS", $D54,,,, "REPORTED")</f>
        <v>136295</v>
      </c>
      <c r="Q54" s="1">
        <f>_xll.ciqfunctions.udf.CIQ($B54, "IQ_RE", $D54,,,, "REPORTED")</f>
        <v>-4394</v>
      </c>
      <c r="R54" s="1">
        <f>_xll.ciqfunctions.udf.CIQ($B54, "IQ_TOTAL_EQUITY", $D54,,,, "REPORTED")</f>
        <v>28955</v>
      </c>
      <c r="S54" s="1">
        <f>_xll.ciqfunctions.udf.CIQ($B54, "IQ_TOTAL_OUTSTANDING_FILING_DATE", $D54,,,, "REPORTED")</f>
        <v>1500</v>
      </c>
      <c r="T54" s="1">
        <f>_xll.ciqfunctions.udf.CIQ($B54, "IQ_TOTAL_DEBT", $D54,,,, "REPORTED")</f>
        <v>15783</v>
      </c>
      <c r="U54" s="1">
        <f>_xll.ciqfunctions.udf.CIQ($B54, "IQ_PREF_DIV_OTHER",$D54,,,, "REPORTED")</f>
        <v>81</v>
      </c>
      <c r="V54" s="1">
        <f>_xll.ciqfunctions.udf.CIQ($B54, "IQ_COGS",$D54,,,, "REPORTED")</f>
        <v>33164</v>
      </c>
      <c r="W54" s="1">
        <f>_xll.ciqfunctions.udf.CIQ($B54, "IQ_AP",$D54,,,, "REPORTED")</f>
        <v>18725</v>
      </c>
      <c r="X54" s="1">
        <f>_xll.ciqfunctions.udf.CIQ($B54, "IQ_AR", $D54,,,, "REPORTED")</f>
        <v>7518</v>
      </c>
      <c r="Y54" s="1">
        <f>_xll.ciqfunctions.udf.CIQ($B54, "IQ_INVENTORY", $D54,,,, "REPORTED")</f>
        <v>10107</v>
      </c>
      <c r="Z54">
        <f>_xll.ciqfunctions.udf.CIQ($B54, "IQ_SGA", $D54,,,, "REPORTED")</f>
        <v>3557</v>
      </c>
      <c r="AA54">
        <f>_xll.ciqfunctions.udf.CIQ($B54, "IQ_TOTAL_REV_1YR_ANN_GROWTH", $D54,,,, "REPORTED")</f>
        <v>5.0327999999999999</v>
      </c>
      <c r="AB54">
        <f>_xll.ciqfunctions.udf.CIQ($B54, "IQ_DA", $D54,,,, "REPORTED")</f>
        <v>0</v>
      </c>
      <c r="AC54">
        <f>_xll.ciqfunctions.udf.CIQ($B54, "IQ_NET_INTEREST_EXP",$D54,,,, "REPORTED")</f>
        <v>-128</v>
      </c>
      <c r="AD54">
        <f>_xll.ciqfunctions.udf.CIQ($B54, "IQ_NET_WORKING_CAP",$D54,,,, "REPORTED")</f>
        <v>-5780</v>
      </c>
      <c r="AE54">
        <f>_xll.ciqfunctions.udf.CIQ($B54, "IQ_CAPEX",$D54,,,, "REPORTED")</f>
        <v>-981</v>
      </c>
      <c r="AF54" s="1" t="str">
        <f>_xll.ciqfunctions.udf.CIQ($B54, "IQ_CEO_NAME", $D54,,,, "REPORTED")</f>
        <v>Barra, Mary</v>
      </c>
    </row>
    <row r="55" spans="1:32" x14ac:dyDescent="0.25">
      <c r="A55" t="str">
        <f>_xll.ciqfunctions.udf.CIQ(B55,"IQ_COMPANY_NAME",A$1)</f>
        <v>General Motors Company</v>
      </c>
      <c r="B55" s="3" t="s">
        <v>7</v>
      </c>
      <c r="C55" s="1" t="str">
        <f>_xll.ciqfunctions.udf.CIQ($B55, "IQ_INDUSTRY", IQ_FY, $D55, ,, "USD", , C$1)</f>
        <v>Automobiles</v>
      </c>
      <c r="D55" s="2" t="s">
        <v>95</v>
      </c>
      <c r="E55" s="1">
        <f>_xll.ciqfunctions.udf.CIQ($B55, "IQ_TOTAL_REV", $D55,,,, "REPORTED")</f>
        <v>26784</v>
      </c>
      <c r="F55" s="1">
        <f>_xll.ciqfunctions.udf.CIQ($B55, "IQ_NI",$D55,,,, "REPORTED")</f>
        <v>127140</v>
      </c>
      <c r="G55" s="1">
        <f>_xll.ciqfunctions.udf.CIQ($B55, "IQ_CASH_EQUIV", $D55,,,, "REPORTED")</f>
        <v>25092</v>
      </c>
      <c r="H55" s="1">
        <f>_xll.ciqfunctions.udf.CIQ($B55, "IQ_CASH_ST_INVEST", $D55,,,, "REPORTED")</f>
        <v>25229</v>
      </c>
      <c r="I55" s="1">
        <f>_xll.ciqfunctions.udf.CIQ($B55, "IQ_TOTAL_CA", $D55,,,, "REPORTED")</f>
        <v>68344</v>
      </c>
      <c r="J55" s="1">
        <f>_xll.ciqfunctions.udf.CIQ($B55, "IQ_TOTAL_ASSETS",$D55,,,, "REPORTED")</f>
        <v>144344</v>
      </c>
      <c r="K55" s="1">
        <f>_xll.ciqfunctions.udf.CIQ($B55, "IQ_TOTAL_CL", $D55,,,, "REPORTED")</f>
        <v>58780</v>
      </c>
      <c r="L55" s="1">
        <f>_xll.ciqfunctions.udf.CIQ($B55, "IQ_TOTAL_LIAB", $D55,,,, "REPORTED")</f>
        <v>123358</v>
      </c>
      <c r="M55" s="1">
        <f>_xll.ciqfunctions.udf.CIQ($B55, "IQ_PREF_EQUITY",$D55,,,, "REPORTED")</f>
        <v>1741</v>
      </c>
      <c r="N55" s="1">
        <f>_xll.ciqfunctions.udf.CIQ($B55, "IQ_TOTAL_COMMON_EQUITY",$D55,,,, "REPORTED")</f>
        <v>18569</v>
      </c>
      <c r="O55" s="1">
        <f>_xll.ciqfunctions.udf.CIQ($B55, "IQ_APIC", $D55,,,, "REPORTED")</f>
        <v>18787</v>
      </c>
      <c r="P55" s="1">
        <f>_xll.ciqfunctions.udf.CIQ($B55, "IQ_TOTAL_ASSETS", $D55,,,, "REPORTED")</f>
        <v>144344</v>
      </c>
      <c r="Q55" s="1">
        <f>_xll.ciqfunctions.udf.CIQ($B55, "IQ_RE", $D55,,,, "REPORTED")</f>
        <v>-899</v>
      </c>
      <c r="R55" s="1">
        <f>_xll.ciqfunctions.udf.CIQ($B55, "IQ_TOTAL_EQUITY", $D55,,,, "REPORTED")</f>
        <v>20986</v>
      </c>
      <c r="S55" s="1">
        <f>_xll.ciqfunctions.udf.CIQ($B55, "IQ_TOTAL_OUTSTANDING_FILING_DATE", $D55,,,, "REPORTED")</f>
        <v>1237.5</v>
      </c>
      <c r="T55" s="1">
        <f>_xll.ciqfunctions.udf.CIQ($B55, "IQ_TOTAL_DEBT", $D55,,,, "REPORTED")</f>
        <v>15474</v>
      </c>
      <c r="U55" s="1">
        <f>_xll.ciqfunctions.udf.CIQ($B55, "IQ_PREF_DIV_OTHER",$D55,,,, "REPORTED")</f>
        <v>50</v>
      </c>
      <c r="V55" s="1">
        <f>_xll.ciqfunctions.udf.CIQ($B55, "IQ_COGS",$D55,,,, "REPORTED")</f>
        <v>21597</v>
      </c>
      <c r="W55" s="1">
        <f>_xll.ciqfunctions.udf.CIQ($B55, "IQ_AP",$D55,,,, "REPORTED")</f>
        <v>20322</v>
      </c>
      <c r="X55" s="1">
        <f>_xll.ciqfunctions.udf.CIQ($B55, "IQ_AR", $D55,,,, "REPORTED")</f>
        <v>7725</v>
      </c>
      <c r="Y55" s="1">
        <f>_xll.ciqfunctions.udf.CIQ($B55, "IQ_INVENTORY", $D55,,,, "REPORTED")</f>
        <v>10610</v>
      </c>
      <c r="Z55">
        <f>_xll.ciqfunctions.udf.CIQ($B55, "IQ_SGA", $D55,,,, "REPORTED")</f>
        <v>2479</v>
      </c>
      <c r="AA55">
        <f>_xll.ciqfunctions.udf.CIQ($B55, "IQ_TOTAL_REV_1YR_ANN_GROWTH", $D55,,,, "REPORTED")</f>
        <v>-29.157900000000001</v>
      </c>
      <c r="AB55">
        <f>_xll.ciqfunctions.udf.CIQ($B55, "IQ_DA", $D55,,,, "REPORTED")</f>
        <v>0</v>
      </c>
      <c r="AC55">
        <f>_xll.ciqfunctions.udf.CIQ($B55, "IQ_NET_INTEREST_EXP",$D55,,,, "REPORTED")</f>
        <v>-990</v>
      </c>
      <c r="AD55">
        <f>_xll.ciqfunctions.udf.CIQ($B55, "IQ_NET_WORKING_CAP",$D55,,,, "REPORTED")</f>
        <v>-2850</v>
      </c>
      <c r="AE55">
        <f>_xll.ciqfunctions.udf.CIQ($B55, "IQ_CAPEX",$D55,,,, "REPORTED")</f>
        <v>-1264</v>
      </c>
      <c r="AF55" s="1" t="str">
        <f>_xll.ciqfunctions.udf.CIQ($B55, "IQ_CEO_NAME", $D55,,,, "REPORTED")</f>
        <v>Barra, Mary</v>
      </c>
    </row>
    <row r="56" spans="1:32" x14ac:dyDescent="0.25">
      <c r="A56" t="str">
        <f>_xll.ciqfunctions.udf.CIQ(B56,"IQ_COMPANY_NAME",A$1)</f>
        <v>General Motors Company</v>
      </c>
      <c r="B56" s="3" t="s">
        <v>7</v>
      </c>
      <c r="C56" s="1" t="str">
        <f>_xll.ciqfunctions.udf.CIQ($B56, "IQ_INDUSTRY", IQ_FY, $D56, ,, "USD", , C$1)</f>
        <v>Automobiles</v>
      </c>
      <c r="D56" s="2" t="s">
        <v>96</v>
      </c>
      <c r="E56" s="1">
        <f>_xll.ciqfunctions.udf.CIQ($B56, "IQ_TOTAL_REV", $D56,,,, "REPORTED")</f>
        <v>23047</v>
      </c>
      <c r="F56" s="1">
        <f>_xll.ciqfunctions.udf.CIQ($B56, "IQ_NI",$D56,,,, "REPORTED")</f>
        <v>-12905</v>
      </c>
      <c r="G56" s="1">
        <f>_xll.ciqfunctions.udf.CIQ($B56, "IQ_CASH_EQUIV", $D56,,,, "REPORTED")</f>
        <v>0</v>
      </c>
      <c r="H56" s="1">
        <f>_xll.ciqfunctions.udf.CIQ($B56, "IQ_CASH_ST_INVEST", $D56,,,, "REPORTED")</f>
        <v>0</v>
      </c>
      <c r="I56" s="1">
        <f>_xll.ciqfunctions.udf.CIQ($B56, "IQ_TOTAL_CA", $D56,,,, "REPORTED")</f>
        <v>0</v>
      </c>
      <c r="J56" s="1">
        <f>_xll.ciqfunctions.udf.CIQ($B56, "IQ_TOTAL_ASSETS",$D56,,,, "REPORTED")</f>
        <v>0</v>
      </c>
      <c r="K56" s="1">
        <f>_xll.ciqfunctions.udf.CIQ($B56, "IQ_TOTAL_CL", $D56,,,, "REPORTED")</f>
        <v>0</v>
      </c>
      <c r="L56" s="1">
        <f>_xll.ciqfunctions.udf.CIQ($B56, "IQ_TOTAL_LIAB", $D56,,,, "REPORTED")</f>
        <v>0</v>
      </c>
      <c r="M56" s="1">
        <f>_xll.ciqfunctions.udf.CIQ($B56, "IQ_PREF_EQUITY",$D56,,,, "REPORTED")</f>
        <v>0</v>
      </c>
      <c r="N56" s="1">
        <f>_xll.ciqfunctions.udf.CIQ($B56, "IQ_TOTAL_COMMON_EQUITY",$D56,,,, "REPORTED")</f>
        <v>0</v>
      </c>
      <c r="O56" s="1">
        <f>_xll.ciqfunctions.udf.CIQ($B56, "IQ_APIC", $D56,,,, "REPORTED")</f>
        <v>0</v>
      </c>
      <c r="P56" s="1">
        <f>_xll.ciqfunctions.udf.CIQ($B56, "IQ_TOTAL_ASSETS", $D56,,,, "REPORTED")</f>
        <v>0</v>
      </c>
      <c r="Q56" s="1">
        <f>_xll.ciqfunctions.udf.CIQ($B56, "IQ_RE", $D56,,,, "REPORTED")</f>
        <v>0</v>
      </c>
      <c r="R56" s="1">
        <f>_xll.ciqfunctions.udf.CIQ($B56, "IQ_TOTAL_EQUITY", $D56,,,, "REPORTED")</f>
        <v>0</v>
      </c>
      <c r="S56" s="1">
        <f>_xll.ciqfunctions.udf.CIQ($B56, "IQ_TOTAL_OUTSTANDING_FILING_DATE", $D56,,,, "REPORTED")</f>
        <v>1833</v>
      </c>
      <c r="T56" s="1">
        <f>_xll.ciqfunctions.udf.CIQ($B56, "IQ_TOTAL_DEBT", $D56,,,, "REPORTED")</f>
        <v>0</v>
      </c>
      <c r="U56" s="1">
        <f>_xll.ciqfunctions.udf.CIQ($B56, "IQ_PREF_DIV_OTHER",$D56,,,, "REPORTED")</f>
        <v>0</v>
      </c>
      <c r="V56" s="1">
        <f>_xll.ciqfunctions.udf.CIQ($B56, "IQ_COGS",$D56,,,, "REPORTED")</f>
        <v>28151</v>
      </c>
      <c r="W56" s="1">
        <f>_xll.ciqfunctions.udf.CIQ($B56, "IQ_AP",$D56,,,, "REPORTED")</f>
        <v>0</v>
      </c>
      <c r="X56" s="1">
        <f>_xll.ciqfunctions.udf.CIQ($B56, "IQ_AR", $D56,,,, "REPORTED")</f>
        <v>0</v>
      </c>
      <c r="Y56" s="1">
        <f>_xll.ciqfunctions.udf.CIQ($B56, "IQ_INVENTORY", $D56,,,, "REPORTED")</f>
        <v>0</v>
      </c>
      <c r="Z56">
        <f>_xll.ciqfunctions.udf.CIQ($B56, "IQ_SGA", $D56,,,, "REPORTED")</f>
        <v>2816</v>
      </c>
      <c r="AA56">
        <f>_xll.ciqfunctions.udf.CIQ($B56, "IQ_TOTAL_REV_1YR_ANN_GROWTH", $D56,,,, "REPORTED")</f>
        <v>0</v>
      </c>
      <c r="AB56">
        <f>_xll.ciqfunctions.udf.CIQ($B56, "IQ_DA", $D56,,,, "REPORTED")</f>
        <v>0</v>
      </c>
      <c r="AC56">
        <f>_xll.ciqfunctions.udf.CIQ($B56, "IQ_NET_INTEREST_EXP",$D56,,,, "REPORTED")</f>
        <v>-3288</v>
      </c>
      <c r="AD56">
        <f>_xll.ciqfunctions.udf.CIQ($B56, "IQ_NET_WORKING_CAP",$D56,,,, "REPORTED")</f>
        <v>0</v>
      </c>
      <c r="AE56">
        <f>_xll.ciqfunctions.udf.CIQ($B56, "IQ_CAPEX",$D56,,,, "REPORTED")</f>
        <v>-1568</v>
      </c>
      <c r="AF56" s="1" t="str">
        <f>_xll.ciqfunctions.udf.CIQ($B56, "IQ_CEO_NAME", $D56,,,, "REPORTED")</f>
        <v>Barra, Mary</v>
      </c>
    </row>
    <row r="57" spans="1:32" x14ac:dyDescent="0.25">
      <c r="A57" t="str">
        <f>_xll.ciqfunctions.udf.CIQ(B57,"IQ_COMPANY_NAME",A$1)</f>
        <v>General Motors Company</v>
      </c>
      <c r="B57" s="3" t="s">
        <v>7</v>
      </c>
      <c r="C57" s="1" t="str">
        <f>_xll.ciqfunctions.udf.CIQ($B57, "IQ_INDUSTRY", IQ_FY, $D57, ,, "USD", , C$1)</f>
        <v>Automobiles</v>
      </c>
      <c r="D57" s="2" t="s">
        <v>97</v>
      </c>
      <c r="E57" s="1">
        <f>_xll.ciqfunctions.udf.CIQ($B57, "IQ_TOTAL_REV", $D57,,,, "REPORTED")</f>
        <v>22431</v>
      </c>
      <c r="F57" s="1">
        <f>_xll.ciqfunctions.udf.CIQ($B57, "IQ_NI",$D57,,,, "REPORTED")</f>
        <v>-5975</v>
      </c>
      <c r="G57" s="1">
        <f>_xll.ciqfunctions.udf.CIQ($B57, "IQ_CASH_EQUIV", $D57,,,, "REPORTED")</f>
        <v>0</v>
      </c>
      <c r="H57" s="1">
        <f>_xll.ciqfunctions.udf.CIQ($B57, "IQ_CASH_ST_INVEST", $D57,,,, "REPORTED")</f>
        <v>14194</v>
      </c>
      <c r="I57" s="1">
        <f>_xll.ciqfunctions.udf.CIQ($B57, "IQ_TOTAL_CA", $D57,,,, "REPORTED")</f>
        <v>0</v>
      </c>
      <c r="J57" s="1">
        <f>_xll.ciqfunctions.udf.CIQ($B57, "IQ_TOTAL_ASSETS",$D57,,,, "REPORTED")</f>
        <v>0</v>
      </c>
      <c r="K57" s="1">
        <f>_xll.ciqfunctions.udf.CIQ($B57, "IQ_TOTAL_CL", $D57,,,, "REPORTED")</f>
        <v>0</v>
      </c>
      <c r="L57" s="1">
        <f>_xll.ciqfunctions.udf.CIQ($B57, "IQ_TOTAL_LIAB", $D57,,,, "REPORTED")</f>
        <v>0</v>
      </c>
      <c r="M57" s="1">
        <f>_xll.ciqfunctions.udf.CIQ($B57, "IQ_PREF_EQUITY",$D57,,,, "REPORTED")</f>
        <v>0</v>
      </c>
      <c r="N57" s="1">
        <f>_xll.ciqfunctions.udf.CIQ($B57, "IQ_TOTAL_COMMON_EQUITY",$D57,,,, "REPORTED")</f>
        <v>-85560</v>
      </c>
      <c r="O57" s="1">
        <f>_xll.ciqfunctions.udf.CIQ($B57, "IQ_APIC", $D57,,,, "REPORTED")</f>
        <v>0</v>
      </c>
      <c r="P57" s="1">
        <f>_xll.ciqfunctions.udf.CIQ($B57, "IQ_TOTAL_ASSETS", $D57,,,, "REPORTED")</f>
        <v>0</v>
      </c>
      <c r="Q57" s="1">
        <f>_xll.ciqfunctions.udf.CIQ($B57, "IQ_RE", $D57,,,, "REPORTED")</f>
        <v>0</v>
      </c>
      <c r="R57" s="1">
        <f>_xll.ciqfunctions.udf.CIQ($B57, "IQ_TOTAL_EQUITY", $D57,,,, "REPORTED")</f>
        <v>-85076</v>
      </c>
      <c r="S57" s="1">
        <f>_xll.ciqfunctions.udf.CIQ($B57, "IQ_TOTAL_OUTSTANDING_FILING_DATE", $D57,,,, "REPORTED")</f>
        <v>1833</v>
      </c>
      <c r="T57" s="1">
        <f>_xll.ciqfunctions.udf.CIQ($B57, "IQ_TOTAL_DEBT", $D57,,,, "REPORTED")</f>
        <v>45938</v>
      </c>
      <c r="U57" s="1">
        <f>_xll.ciqfunctions.udf.CIQ($B57, "IQ_PREF_DIV_OTHER",$D57,,,, "REPORTED")</f>
        <v>0</v>
      </c>
      <c r="V57" s="1">
        <f>_xll.ciqfunctions.udf.CIQ($B57, "IQ_COGS",$D57,,,, "REPORTED")</f>
        <v>24315</v>
      </c>
      <c r="W57" s="1">
        <f>_xll.ciqfunctions.udf.CIQ($B57, "IQ_AP",$D57,,,, "REPORTED")</f>
        <v>0</v>
      </c>
      <c r="X57" s="1">
        <f>_xll.ciqfunctions.udf.CIQ($B57, "IQ_AR", $D57,,,, "REPORTED")</f>
        <v>0</v>
      </c>
      <c r="Y57" s="1">
        <f>_xll.ciqfunctions.udf.CIQ($B57, "IQ_INVENTORY", $D57,,,, "REPORTED")</f>
        <v>0</v>
      </c>
      <c r="Z57">
        <f>_xll.ciqfunctions.udf.CIQ($B57, "IQ_SGA", $D57,,,, "REPORTED")</f>
        <v>2497</v>
      </c>
      <c r="AA57">
        <f>_xll.ciqfunctions.udf.CIQ($B57, "IQ_TOTAL_REV_1YR_ANN_GROWTH", $D57,,,, "REPORTED")</f>
        <v>0</v>
      </c>
      <c r="AB57">
        <f>_xll.ciqfunctions.udf.CIQ($B57, "IQ_DA", $D57,,,, "REPORTED")</f>
        <v>0</v>
      </c>
      <c r="AC57">
        <f>_xll.ciqfunctions.udf.CIQ($B57, "IQ_NET_INTEREST_EXP",$D57,,,, "REPORTED")</f>
        <v>-1144</v>
      </c>
      <c r="AD57">
        <f>_xll.ciqfunctions.udf.CIQ($B57, "IQ_NET_WORKING_CAP",$D57,,,, "REPORTED")</f>
        <v>0</v>
      </c>
      <c r="AE57">
        <f>_xll.ciqfunctions.udf.CIQ($B57, "IQ_CAPEX",$D57,,,, "REPORTED")</f>
        <v>-1566</v>
      </c>
      <c r="AF57" s="1" t="str">
        <f>_xll.ciqfunctions.udf.CIQ($B57, "IQ_CEO_NAME", $D57,,,, "REPORTED")</f>
        <v>Barra, Mary</v>
      </c>
    </row>
    <row r="58" spans="1:32" x14ac:dyDescent="0.25">
      <c r="A58" t="str">
        <f>_xll.ciqfunctions.udf.CIQ(B58,"IQ_COMPANY_NAME",A$1)</f>
        <v>General Motors Company</v>
      </c>
      <c r="B58" s="3" t="s">
        <v>7</v>
      </c>
      <c r="C58" s="1" t="str">
        <f>_xll.ciqfunctions.udf.CIQ($B58, "IQ_INDUSTRY", IQ_FY, $D58, ,, "USD", , C$1)</f>
        <v>Automobiles</v>
      </c>
      <c r="D58" s="2" t="s">
        <v>98</v>
      </c>
      <c r="E58" s="1">
        <f>_xll.ciqfunctions.udf.CIQ($B58, "IQ_TOTAL_REV", $D58,,,, "REPORTED")</f>
        <v>30778</v>
      </c>
      <c r="F58" s="1">
        <f>_xll.ciqfunctions.udf.CIQ($B58, "IQ_NI",$D58,,,, "REPORTED")</f>
        <v>-9596</v>
      </c>
      <c r="G58" s="1">
        <f>_xll.ciqfunctions.udf.CIQ($B58, "IQ_CASH_EQUIV", $D58,,,, "REPORTED")</f>
        <v>14053</v>
      </c>
      <c r="H58" s="1">
        <f>_xll.ciqfunctions.udf.CIQ($B58, "IQ_CASH_ST_INVEST", $D58,,,, "REPORTED")</f>
        <v>14194</v>
      </c>
      <c r="I58" s="1">
        <f>_xll.ciqfunctions.udf.CIQ($B58, "IQ_TOTAL_CA", $D58,,,, "REPORTED")</f>
        <v>44267</v>
      </c>
      <c r="J58" s="1">
        <f>_xll.ciqfunctions.udf.CIQ($B58, "IQ_TOTAL_ASSETS",$D58,,,, "REPORTED")</f>
        <v>91039</v>
      </c>
      <c r="K58" s="1">
        <f>_xll.ciqfunctions.udf.CIQ($B58, "IQ_TOTAL_CL", $D58,,,, "REPORTED")</f>
        <v>75608</v>
      </c>
      <c r="L58" s="1">
        <f>_xll.ciqfunctions.udf.CIQ($B58, "IQ_TOTAL_LIAB", $D58,,,, "REPORTED")</f>
        <v>176115</v>
      </c>
      <c r="M58" s="1">
        <f>_xll.ciqfunctions.udf.CIQ($B58, "IQ_PREF_EQUITY",$D58,,,, "REPORTED")</f>
        <v>0</v>
      </c>
      <c r="N58" s="1">
        <f>_xll.ciqfunctions.udf.CIQ($B58, "IQ_TOTAL_COMMON_EQUITY",$D58,,,, "REPORTED")</f>
        <v>-85560</v>
      </c>
      <c r="O58" s="1">
        <f>_xll.ciqfunctions.udf.CIQ($B58, "IQ_APIC", $D58,,,, "REPORTED")</f>
        <v>16489</v>
      </c>
      <c r="P58" s="1">
        <f>_xll.ciqfunctions.udf.CIQ($B58, "IQ_TOTAL_ASSETS", $D58,,,, "REPORTED")</f>
        <v>91039</v>
      </c>
      <c r="Q58" s="1">
        <f>_xll.ciqfunctions.udf.CIQ($B58, "IQ_RE", $D58,,,, "REPORTED")</f>
        <v>-70727</v>
      </c>
      <c r="R58" s="1">
        <f>_xll.ciqfunctions.udf.CIQ($B58, "IQ_TOTAL_EQUITY", $D58,,,, "REPORTED")</f>
        <v>-85076</v>
      </c>
      <c r="S58" s="1">
        <f>_xll.ciqfunctions.udf.CIQ($B58, "IQ_TOTAL_OUTSTANDING_FILING_DATE", $D58,,,, "REPORTED")</f>
        <v>1831.4496899999999</v>
      </c>
      <c r="T58" s="1">
        <f>_xll.ciqfunctions.udf.CIQ($B58, "IQ_TOTAL_DEBT", $D58,,,, "REPORTED")</f>
        <v>45938</v>
      </c>
      <c r="U58" s="1">
        <f>_xll.ciqfunctions.udf.CIQ($B58, "IQ_PREF_DIV_OTHER",$D58,,,, "REPORTED")</f>
        <v>0</v>
      </c>
      <c r="V58" s="1">
        <f>_xll.ciqfunctions.udf.CIQ($B58, "IQ_COGS",$D58,,,, "REPORTED")</f>
        <v>26664</v>
      </c>
      <c r="W58" s="1">
        <f>_xll.ciqfunctions.udf.CIQ($B58, "IQ_AP",$D58,,,, "REPORTED")</f>
        <v>22259</v>
      </c>
      <c r="X58" s="1">
        <f>_xll.ciqfunctions.udf.CIQ($B58, "IQ_AR", $D58,,,, "REPORTED")</f>
        <v>7918</v>
      </c>
      <c r="Y58" s="1">
        <f>_xll.ciqfunctions.udf.CIQ($B58, "IQ_INVENTORY", $D58,,,, "REPORTED")</f>
        <v>13195</v>
      </c>
      <c r="Z58">
        <f>_xll.ciqfunctions.udf.CIQ($B58, "IQ_SGA", $D58,,,, "REPORTED")</f>
        <v>3764</v>
      </c>
      <c r="AA58">
        <f>_xll.ciqfunctions.udf.CIQ($B58, "IQ_TOTAL_REV_1YR_ANN_GROWTH", $D58,,,, "REPORTED")</f>
        <v>0</v>
      </c>
      <c r="AB58">
        <f>_xll.ciqfunctions.udf.CIQ($B58, "IQ_DA", $D58,,,, "REPORTED")</f>
        <v>0</v>
      </c>
      <c r="AC58">
        <f>_xll.ciqfunctions.udf.CIQ($B58, "IQ_NET_INTEREST_EXP",$D58,,,, "REPORTED")</f>
        <v>-35</v>
      </c>
      <c r="AD58">
        <f>_xll.ciqfunctions.udf.CIQ($B58, "IQ_NET_WORKING_CAP",$D58,,,, "REPORTED")</f>
        <v>-28615</v>
      </c>
      <c r="AE58">
        <f>_xll.ciqfunctions.udf.CIQ($B58, "IQ_CAPEX",$D58,,,, "REPORTED")</f>
        <v>-2003</v>
      </c>
      <c r="AF58" s="1" t="str">
        <f>_xll.ciqfunctions.udf.CIQ($B58, "IQ_CEO_NAME", $D58,,,, "REPORTED")</f>
        <v>Barra, Mary</v>
      </c>
    </row>
    <row r="59" spans="1:32" x14ac:dyDescent="0.25">
      <c r="A59" t="str">
        <f>_xll.ciqfunctions.udf.CIQ(B59,"IQ_COMPANY_NAME",A$1)</f>
        <v>General Motors Company</v>
      </c>
      <c r="B59" s="3" t="s">
        <v>7</v>
      </c>
      <c r="C59" s="1" t="str">
        <f>_xll.ciqfunctions.udf.CIQ($B59, "IQ_INDUSTRY", IQ_FY, $D59, ,, "USD", , C$1)</f>
        <v>Automobiles</v>
      </c>
      <c r="D59" s="2" t="s">
        <v>99</v>
      </c>
      <c r="E59" s="1">
        <f>_xll.ciqfunctions.udf.CIQ($B59, "IQ_TOTAL_REV", $D59,,,, "REPORTED")</f>
        <v>37808</v>
      </c>
      <c r="F59" s="1">
        <f>_xll.ciqfunctions.udf.CIQ($B59, "IQ_NI",$D59,,,, "REPORTED")</f>
        <v>-2552</v>
      </c>
      <c r="G59" s="1">
        <f>_xll.ciqfunctions.udf.CIQ($B59, "IQ_CASH_EQUIV", $D59,,,, "REPORTED")</f>
        <v>0</v>
      </c>
      <c r="H59" s="1">
        <f>_xll.ciqfunctions.udf.CIQ($B59, "IQ_CASH_ST_INVEST", $D59,,,, "REPORTED")</f>
        <v>0</v>
      </c>
      <c r="I59" s="1">
        <f>_xll.ciqfunctions.udf.CIQ($B59, "IQ_TOTAL_CA", $D59,,,, "REPORTED")</f>
        <v>0</v>
      </c>
      <c r="J59" s="1">
        <f>_xll.ciqfunctions.udf.CIQ($B59, "IQ_TOTAL_ASSETS",$D59,,,, "REPORTED")</f>
        <v>0</v>
      </c>
      <c r="K59" s="1">
        <f>_xll.ciqfunctions.udf.CIQ($B59, "IQ_TOTAL_CL", $D59,,,, "REPORTED")</f>
        <v>0</v>
      </c>
      <c r="L59" s="1">
        <f>_xll.ciqfunctions.udf.CIQ($B59, "IQ_TOTAL_LIAB", $D59,,,, "REPORTED")</f>
        <v>0</v>
      </c>
      <c r="M59" s="1">
        <f>_xll.ciqfunctions.udf.CIQ($B59, "IQ_PREF_EQUITY",$D59,,,, "REPORTED")</f>
        <v>0</v>
      </c>
      <c r="N59" s="1">
        <f>_xll.ciqfunctions.udf.CIQ($B59, "IQ_TOTAL_COMMON_EQUITY",$D59,,,, "REPORTED")</f>
        <v>0</v>
      </c>
      <c r="O59" s="1">
        <f>_xll.ciqfunctions.udf.CIQ($B59, "IQ_APIC", $D59,,,, "REPORTED")</f>
        <v>0</v>
      </c>
      <c r="P59" s="1">
        <f>_xll.ciqfunctions.udf.CIQ($B59, "IQ_TOTAL_ASSETS", $D59,,,, "REPORTED")</f>
        <v>0</v>
      </c>
      <c r="Q59" s="1">
        <f>_xll.ciqfunctions.udf.CIQ($B59, "IQ_RE", $D59,,,, "REPORTED")</f>
        <v>0</v>
      </c>
      <c r="R59" s="1">
        <f>_xll.ciqfunctions.udf.CIQ($B59, "IQ_TOTAL_EQUITY", $D59,,,, "REPORTED")</f>
        <v>0</v>
      </c>
      <c r="S59" s="1">
        <f>_xll.ciqfunctions.udf.CIQ($B59, "IQ_TOTAL_OUTSTANDING_FILING_DATE", $D59,,,, "REPORTED")</f>
        <v>1713</v>
      </c>
      <c r="T59" s="1">
        <f>_xll.ciqfunctions.udf.CIQ($B59, "IQ_TOTAL_DEBT", $D59,,,, "REPORTED")</f>
        <v>0</v>
      </c>
      <c r="U59" s="1">
        <f>_xll.ciqfunctions.udf.CIQ($B59, "IQ_PREF_DIV_OTHER",$D59,,,, "REPORTED")</f>
        <v>0</v>
      </c>
      <c r="V59" s="1">
        <f>_xll.ciqfunctions.udf.CIQ($B59, "IQ_COGS",$D59,,,, "REPORTED")</f>
        <v>36882</v>
      </c>
      <c r="W59" s="1">
        <f>_xll.ciqfunctions.udf.CIQ($B59, "IQ_AP",$D59,,,, "REPORTED")</f>
        <v>0</v>
      </c>
      <c r="X59" s="1">
        <f>_xll.ciqfunctions.udf.CIQ($B59, "IQ_AR", $D59,,,, "REPORTED")</f>
        <v>0</v>
      </c>
      <c r="Y59" s="1">
        <f>_xll.ciqfunctions.udf.CIQ($B59, "IQ_INVENTORY", $D59,,,, "REPORTED")</f>
        <v>0</v>
      </c>
      <c r="Z59">
        <f>_xll.ciqfunctions.udf.CIQ($B59, "IQ_SGA", $D59,,,, "REPORTED")</f>
        <v>3251</v>
      </c>
      <c r="AA59">
        <f>_xll.ciqfunctions.udf.CIQ($B59, "IQ_TOTAL_REV_1YR_ANN_GROWTH", $D59,,,, "REPORTED")</f>
        <v>0</v>
      </c>
      <c r="AB59">
        <f>_xll.ciqfunctions.udf.CIQ($B59, "IQ_DA", $D59,,,, "REPORTED")</f>
        <v>0</v>
      </c>
      <c r="AC59">
        <f>_xll.ciqfunctions.udf.CIQ($B59, "IQ_NET_INTEREST_EXP",$D59,,,, "REPORTED")</f>
        <v>-487</v>
      </c>
      <c r="AD59">
        <f>_xll.ciqfunctions.udf.CIQ($B59, "IQ_NET_WORKING_CAP",$D59,,,, "REPORTED")</f>
        <v>0</v>
      </c>
      <c r="AE59">
        <f>_xll.ciqfunctions.udf.CIQ($B59, "IQ_CAPEX",$D59,,,, "REPORTED")</f>
        <v>0</v>
      </c>
      <c r="AF59" s="1" t="str">
        <f>_xll.ciqfunctions.udf.CIQ($B59, "IQ_CEO_NAME", $D59,,,, "REPORTED")</f>
        <v>Barra, Mary</v>
      </c>
    </row>
    <row r="60" spans="1:32" x14ac:dyDescent="0.25">
      <c r="A60" t="str">
        <f>_xll.ciqfunctions.udf.CIQ(B60,"IQ_COMPANY_NAME",A$1)</f>
        <v>General Motors Company</v>
      </c>
      <c r="B60" s="3" t="s">
        <v>7</v>
      </c>
      <c r="C60" s="1" t="str">
        <f>_xll.ciqfunctions.udf.CIQ($B60, "IQ_INDUSTRY", IQ_FY, $D60, ,, "USD", , C$1)</f>
        <v>Automobiles</v>
      </c>
      <c r="D60" s="2" t="s">
        <v>100</v>
      </c>
      <c r="E60" s="1">
        <f>_xll.ciqfunctions.udf.CIQ($B60, "IQ_TOTAL_REV", $D60,,,, "REPORTED")</f>
        <v>0</v>
      </c>
      <c r="F60" s="1">
        <f>_xll.ciqfunctions.udf.CIQ($B60, "IQ_NI",$D60,,,, "REPORTED")</f>
        <v>0</v>
      </c>
      <c r="G60" s="1">
        <f>_xll.ciqfunctions.udf.CIQ($B60, "IQ_CASH_EQUIV", $D60,,,, "REPORTED")</f>
        <v>0</v>
      </c>
      <c r="H60" s="1">
        <f>_xll.ciqfunctions.udf.CIQ($B60, "IQ_CASH_ST_INVEST", $D60,,,, "REPORTED")</f>
        <v>0</v>
      </c>
      <c r="I60" s="1">
        <f>_xll.ciqfunctions.udf.CIQ($B60, "IQ_TOTAL_CA", $D60,,,, "REPORTED")</f>
        <v>0</v>
      </c>
      <c r="J60" s="1">
        <f>_xll.ciqfunctions.udf.CIQ($B60, "IQ_TOTAL_ASSETS",$D60,,,, "REPORTED")</f>
        <v>0</v>
      </c>
      <c r="K60" s="1">
        <f>_xll.ciqfunctions.udf.CIQ($B60, "IQ_TOTAL_CL", $D60,,,, "REPORTED")</f>
        <v>0</v>
      </c>
      <c r="L60" s="1">
        <f>_xll.ciqfunctions.udf.CIQ($B60, "IQ_TOTAL_LIAB", $D60,,,, "REPORTED")</f>
        <v>0</v>
      </c>
      <c r="M60" s="1">
        <f>_xll.ciqfunctions.udf.CIQ($B60, "IQ_PREF_EQUITY",$D60,,,, "REPORTED")</f>
        <v>0</v>
      </c>
      <c r="N60" s="1">
        <f>_xll.ciqfunctions.udf.CIQ($B60, "IQ_TOTAL_COMMON_EQUITY",$D60,,,, "REPORTED")</f>
        <v>0</v>
      </c>
      <c r="O60" s="1">
        <f>_xll.ciqfunctions.udf.CIQ($B60, "IQ_APIC", $D60,,,, "REPORTED")</f>
        <v>0</v>
      </c>
      <c r="P60" s="1">
        <f>_xll.ciqfunctions.udf.CIQ($B60, "IQ_TOTAL_ASSETS", $D60,,,, "REPORTED")</f>
        <v>0</v>
      </c>
      <c r="Q60" s="1">
        <f>_xll.ciqfunctions.udf.CIQ($B60, "IQ_RE", $D60,,,, "REPORTED")</f>
        <v>0</v>
      </c>
      <c r="R60" s="1">
        <f>_xll.ciqfunctions.udf.CIQ($B60, "IQ_TOTAL_EQUITY", $D60,,,, "REPORTED")</f>
        <v>0</v>
      </c>
      <c r="S60" s="1">
        <f>_xll.ciqfunctions.udf.CIQ($B60, "IQ_TOTAL_OUTSTANDING_FILING_DATE", $D60,,,, "REPORTED")</f>
        <v>0</v>
      </c>
      <c r="T60" s="1">
        <f>_xll.ciqfunctions.udf.CIQ($B60, "IQ_TOTAL_DEBT", $D60,,,, "REPORTED")</f>
        <v>0</v>
      </c>
      <c r="U60" s="1">
        <f>_xll.ciqfunctions.udf.CIQ($B60, "IQ_PREF_DIV_OTHER",$D60,,,, "REPORTED")</f>
        <v>0</v>
      </c>
      <c r="V60" s="1">
        <f>_xll.ciqfunctions.udf.CIQ($B60, "IQ_COGS",$D60,,,, "REPORTED")</f>
        <v>0</v>
      </c>
      <c r="W60" s="1">
        <f>_xll.ciqfunctions.udf.CIQ($B60, "IQ_AP",$D60,,,, "REPORTED")</f>
        <v>0</v>
      </c>
      <c r="X60" s="1">
        <f>_xll.ciqfunctions.udf.CIQ($B60, "IQ_AR", $D60,,,, "REPORTED")</f>
        <v>0</v>
      </c>
      <c r="Y60" s="1">
        <f>_xll.ciqfunctions.udf.CIQ($B60, "IQ_INVENTORY", $D60,,,, "REPORTED")</f>
        <v>0</v>
      </c>
      <c r="Z60">
        <f>_xll.ciqfunctions.udf.CIQ($B60, "IQ_SGA", $D60,,,, "REPORTED")</f>
        <v>0</v>
      </c>
      <c r="AA60">
        <f>_xll.ciqfunctions.udf.CIQ($B60, "IQ_TOTAL_REV_1YR_ANN_GROWTH", $D60,,,, "REPORTED")</f>
        <v>0</v>
      </c>
      <c r="AB60">
        <f>_xll.ciqfunctions.udf.CIQ($B60, "IQ_DA", $D60,,,, "REPORTED")</f>
        <v>0</v>
      </c>
      <c r="AC60">
        <f>_xll.ciqfunctions.udf.CIQ($B60, "IQ_NET_INTEREST_EXP",$D60,,,, "REPORTED")</f>
        <v>0</v>
      </c>
      <c r="AD60">
        <f>_xll.ciqfunctions.udf.CIQ($B60, "IQ_NET_WORKING_CAP",$D60,,,, "REPORTED")</f>
        <v>0</v>
      </c>
      <c r="AE60">
        <f>_xll.ciqfunctions.udf.CIQ($B60, "IQ_CAPEX",$D60,,,, "REPORTED")</f>
        <v>0</v>
      </c>
      <c r="AF60" s="1" t="str">
        <f>_xll.ciqfunctions.udf.CIQ($B60, "IQ_CEO_NAME", $D60,,,, "REPORTED")</f>
        <v>Barra, Mary</v>
      </c>
    </row>
    <row r="61" spans="1:32" x14ac:dyDescent="0.25">
      <c r="A61" t="str">
        <f>_xll.ciqfunctions.udf.CIQ(B61,"IQ_COMPANY_NAME",A$1)</f>
        <v>General Motors Company</v>
      </c>
      <c r="B61" s="3" t="s">
        <v>7</v>
      </c>
      <c r="C61" s="1" t="str">
        <f>_xll.ciqfunctions.udf.CIQ($B61, "IQ_INDUSTRY", IQ_FY, $D61, ,, "USD", , C$1)</f>
        <v>Automobiles</v>
      </c>
      <c r="D61" s="2" t="s">
        <v>101</v>
      </c>
      <c r="E61" s="1">
        <f>_xll.ciqfunctions.udf.CIQ($B61, "IQ_TOTAL_REV", $D61,,,, "REPORTED")</f>
        <v>0</v>
      </c>
      <c r="F61" s="1">
        <f>_xll.ciqfunctions.udf.CIQ($B61, "IQ_NI",$D61,,,, "REPORTED")</f>
        <v>0</v>
      </c>
      <c r="G61" s="1">
        <f>_xll.ciqfunctions.udf.CIQ($B61, "IQ_CASH_EQUIV", $D61,,,, "REPORTED")</f>
        <v>0</v>
      </c>
      <c r="H61" s="1">
        <f>_xll.ciqfunctions.udf.CIQ($B61, "IQ_CASH_ST_INVEST", $D61,,,, "REPORTED")</f>
        <v>0</v>
      </c>
      <c r="I61" s="1">
        <f>_xll.ciqfunctions.udf.CIQ($B61, "IQ_TOTAL_CA", $D61,,,, "REPORTED")</f>
        <v>0</v>
      </c>
      <c r="J61" s="1">
        <f>_xll.ciqfunctions.udf.CIQ($B61, "IQ_TOTAL_ASSETS",$D61,,,, "REPORTED")</f>
        <v>0</v>
      </c>
      <c r="K61" s="1">
        <f>_xll.ciqfunctions.udf.CIQ($B61, "IQ_TOTAL_CL", $D61,,,, "REPORTED")</f>
        <v>0</v>
      </c>
      <c r="L61" s="1">
        <f>_xll.ciqfunctions.udf.CIQ($B61, "IQ_TOTAL_LIAB", $D61,,,, "REPORTED")</f>
        <v>0</v>
      </c>
      <c r="M61" s="1">
        <f>_xll.ciqfunctions.udf.CIQ($B61, "IQ_PREF_EQUITY",$D61,,,, "REPORTED")</f>
        <v>0</v>
      </c>
      <c r="N61" s="1">
        <f>_xll.ciqfunctions.udf.CIQ($B61, "IQ_TOTAL_COMMON_EQUITY",$D61,,,, "REPORTED")</f>
        <v>0</v>
      </c>
      <c r="O61" s="1">
        <f>_xll.ciqfunctions.udf.CIQ($B61, "IQ_APIC", $D61,,,, "REPORTED")</f>
        <v>0</v>
      </c>
      <c r="P61" s="1">
        <f>_xll.ciqfunctions.udf.CIQ($B61, "IQ_TOTAL_ASSETS", $D61,,,, "REPORTED")</f>
        <v>0</v>
      </c>
      <c r="Q61" s="1">
        <f>_xll.ciqfunctions.udf.CIQ($B61, "IQ_RE", $D61,,,, "REPORTED")</f>
        <v>0</v>
      </c>
      <c r="R61" s="1">
        <f>_xll.ciqfunctions.udf.CIQ($B61, "IQ_TOTAL_EQUITY", $D61,,,, "REPORTED")</f>
        <v>0</v>
      </c>
      <c r="S61" s="1">
        <f>_xll.ciqfunctions.udf.CIQ($B61, "IQ_TOTAL_OUTSTANDING_FILING_DATE", $D61,,,, "REPORTED")</f>
        <v>0</v>
      </c>
      <c r="T61" s="1">
        <f>_xll.ciqfunctions.udf.CIQ($B61, "IQ_TOTAL_DEBT", $D61,,,, "REPORTED")</f>
        <v>0</v>
      </c>
      <c r="U61" s="1">
        <f>_xll.ciqfunctions.udf.CIQ($B61, "IQ_PREF_DIV_OTHER",$D61,,,, "REPORTED")</f>
        <v>0</v>
      </c>
      <c r="V61" s="1">
        <f>_xll.ciqfunctions.udf.CIQ($B61, "IQ_COGS",$D61,,,, "REPORTED")</f>
        <v>0</v>
      </c>
      <c r="W61" s="1">
        <f>_xll.ciqfunctions.udf.CIQ($B61, "IQ_AP",$D61,,,, "REPORTED")</f>
        <v>0</v>
      </c>
      <c r="X61" s="1">
        <f>_xll.ciqfunctions.udf.CIQ($B61, "IQ_AR", $D61,,,, "REPORTED")</f>
        <v>0</v>
      </c>
      <c r="Y61" s="1">
        <f>_xll.ciqfunctions.udf.CIQ($B61, "IQ_INVENTORY", $D61,,,, "REPORTED")</f>
        <v>0</v>
      </c>
      <c r="Z61">
        <f>_xll.ciqfunctions.udf.CIQ($B61, "IQ_SGA", $D61,,,, "REPORTED")</f>
        <v>0</v>
      </c>
      <c r="AA61">
        <f>_xll.ciqfunctions.udf.CIQ($B61, "IQ_TOTAL_REV_1YR_ANN_GROWTH", $D61,,,, "REPORTED")</f>
        <v>0</v>
      </c>
      <c r="AB61">
        <f>_xll.ciqfunctions.udf.CIQ($B61, "IQ_DA", $D61,,,, "REPORTED")</f>
        <v>0</v>
      </c>
      <c r="AC61">
        <f>_xll.ciqfunctions.udf.CIQ($B61, "IQ_NET_INTEREST_EXP",$D61,,,, "REPORTED")</f>
        <v>0</v>
      </c>
      <c r="AD61">
        <f>_xll.ciqfunctions.udf.CIQ($B61, "IQ_NET_WORKING_CAP",$D61,,,, "REPORTED")</f>
        <v>0</v>
      </c>
      <c r="AE61">
        <f>_xll.ciqfunctions.udf.CIQ($B61, "IQ_CAPEX",$D61,,,, "REPORTED")</f>
        <v>0</v>
      </c>
      <c r="AF61" s="1" t="str">
        <f>_xll.ciqfunctions.udf.CIQ($B61, "IQ_CEO_NAME", $D61,,,, "REPORTED")</f>
        <v>Barra, Mary</v>
      </c>
    </row>
    <row r="62" spans="1:32" x14ac:dyDescent="0.25">
      <c r="A62" t="str">
        <f>_xll.ciqfunctions.udf.CIQ(B62,"IQ_COMPANY_NAME",A$1)</f>
        <v>Toyota Motor Corporation</v>
      </c>
      <c r="B62" s="3" t="s">
        <v>6</v>
      </c>
      <c r="C62" s="1" t="str">
        <f>_xll.ciqfunctions.udf.CIQ($B62, "IQ_INDUSTRY", IQ_FY, $D62, ,, "USD", , C$1)</f>
        <v>Automobiles</v>
      </c>
      <c r="D62" s="2" t="str">
        <f>D2</f>
        <v>CQ42022</v>
      </c>
      <c r="E62" s="1">
        <f>_xll.ciqfunctions.udf.CIQ($B62, "IQ_TOTAL_REV", $D62,,,, "REPORTED")</f>
        <v>9754685</v>
      </c>
      <c r="F62" s="1">
        <f>_xll.ciqfunctions.udf.CIQ($B62, "IQ_NI",$D62,,,, "REPORTED")</f>
        <v>727942</v>
      </c>
      <c r="G62" s="1">
        <f>_xll.ciqfunctions.udf.CIQ($B62, "IQ_CASH_EQUIV", $D62,,,, "REPORTED")</f>
        <v>6022089</v>
      </c>
      <c r="H62" s="1">
        <f>_xll.ciqfunctions.udf.CIQ($B62, "IQ_CASH_ST_INVEST", $D62,,,, "REPORTED")</f>
        <v>8051170</v>
      </c>
      <c r="I62" s="1">
        <f>_xll.ciqfunctions.udf.CIQ($B62, "IQ_TOTAL_CA", $D62,,,, "REPORTED")</f>
        <v>24759957</v>
      </c>
      <c r="J62" s="1">
        <f>_xll.ciqfunctions.udf.CIQ($B62, "IQ_TOTAL_ASSETS",$D62,,,, "REPORTED")</f>
        <v>71580587</v>
      </c>
      <c r="K62" s="1">
        <f>_xll.ciqfunctions.udf.CIQ($B62, "IQ_TOTAL_CL", $D62,,,, "REPORTED")</f>
        <v>22703027</v>
      </c>
      <c r="L62" s="1">
        <f>_xll.ciqfunctions.udf.CIQ($B62, "IQ_TOTAL_LIAB", $D62,,,, "REPORTED")</f>
        <v>43130564</v>
      </c>
      <c r="M62" s="1">
        <f>_xll.ciqfunctions.udf.CIQ($B62, "IQ_PREF_EQUITY",$D62,,,, "REPORTED")</f>
        <v>0</v>
      </c>
      <c r="N62" s="1">
        <f>_xll.ciqfunctions.udf.CIQ($B62, "IQ_TOTAL_COMMON_EQUITY",$D62,,,, "REPORTED")</f>
        <v>27535825</v>
      </c>
      <c r="O62" s="1">
        <f>_xll.ciqfunctions.udf.CIQ($B62, "IQ_APIC", $D62,,,, "REPORTED")</f>
        <v>499408</v>
      </c>
      <c r="P62" s="1">
        <f>_xll.ciqfunctions.udf.CIQ($B62, "IQ_TOTAL_ASSETS", $D62,,,, "REPORTED")</f>
        <v>71580587</v>
      </c>
      <c r="Q62" s="1">
        <f>_xll.ciqfunctions.udf.CIQ($B62, "IQ_RE", $D62,,,, "REPORTED")</f>
        <v>27696192</v>
      </c>
      <c r="R62" s="1">
        <f>_xll.ciqfunctions.udf.CIQ($B62, "IQ_TOTAL_EQUITY", $D62,,,, "REPORTED")</f>
        <v>28450023</v>
      </c>
      <c r="S62" s="1">
        <f>_xll.ciqfunctions.udf.CIQ($B62, "IQ_TOTAL_OUTSTANDING_FILING_DATE", $D62,,,, "REPORTED")</f>
        <v>13615.939179999999</v>
      </c>
      <c r="T62" s="1">
        <f>_xll.ciqfunctions.udf.CIQ($B62, "IQ_TOTAL_DEBT", $D62,,,, "REPORTED")</f>
        <v>28458838</v>
      </c>
      <c r="U62" s="1">
        <f>_xll.ciqfunctions.udf.CIQ($B62, "IQ_PREF_DIV_OTHER",$D62,,,, "REPORTED")</f>
        <v>0</v>
      </c>
      <c r="V62" s="1">
        <f>_xll.ciqfunctions.udf.CIQ($B62, "IQ_COGS",$D62,,,, "REPORTED")</f>
        <v>7385754</v>
      </c>
      <c r="W62" s="1">
        <f>_xll.ciqfunctions.udf.CIQ($B62, "IQ_AP",$D62,,,, "REPORTED")</f>
        <v>4227787</v>
      </c>
      <c r="X62" s="1">
        <f>_xll.ciqfunctions.udf.CIQ($B62, "IQ_AR", $D62,,,, "REPORTED")</f>
        <v>3265428</v>
      </c>
      <c r="Y62" s="1">
        <f>_xll.ciqfunctions.udf.CIQ($B62, "IQ_INVENTORY", $D62,,,, "REPORTED")</f>
        <v>4034114</v>
      </c>
      <c r="Z62">
        <f>_xll.ciqfunctions.udf.CIQ($B62, "IQ_SGA", $D62,,,, "REPORTED")</f>
        <v>976641</v>
      </c>
      <c r="AA62">
        <f>_xll.ciqfunctions.udf.CIQ($B62, "IQ_TOTAL_REV_1YR_ANN_GROWTH", $D62,,,, "REPORTED")</f>
        <v>25.289000000000001</v>
      </c>
      <c r="AB62">
        <f>_xll.ciqfunctions.udf.CIQ($B62, "IQ_DA", $D62,,,, "REPORTED")</f>
        <v>0</v>
      </c>
      <c r="AC62">
        <f>_xll.ciqfunctions.udf.CIQ($B62, "IQ_NET_INTEREST_EXP",$D62,,,, "REPORTED")</f>
        <v>-37963</v>
      </c>
      <c r="AD62">
        <f>_xll.ciqfunctions.udf.CIQ($B62, "IQ_NET_WORKING_CAP",$D62,,,, "REPORTED")</f>
        <v>5904514</v>
      </c>
      <c r="AE62">
        <f>_xll.ciqfunctions.udf.CIQ($B62, "IQ_CAPEX",$D62,,,, "REPORTED")</f>
        <v>-837392</v>
      </c>
      <c r="AF62" s="1" t="str">
        <f>_xll.ciqfunctions.udf.CIQ($B62, "IQ_CEO_NAME", $D62,,,, "REPORTED")</f>
        <v>Sato, Koji</v>
      </c>
    </row>
    <row r="63" spans="1:32" x14ac:dyDescent="0.25">
      <c r="A63" t="str">
        <f>_xll.ciqfunctions.udf.CIQ(B63,"IQ_COMPANY_NAME",A$1)</f>
        <v>Toyota Motor Corporation</v>
      </c>
      <c r="B63" s="3" t="s">
        <v>6</v>
      </c>
      <c r="C63" s="1" t="str">
        <f>_xll.ciqfunctions.udf.CIQ($B63, "IQ_INDUSTRY", IQ_FY, $D63, ,, "USD", , C$1)</f>
        <v>Automobiles</v>
      </c>
      <c r="D63" s="2" t="str">
        <f t="shared" ref="D63:D126" si="0">D3</f>
        <v>CQ32022</v>
      </c>
      <c r="E63" s="1">
        <f>_xll.ciqfunctions.udf.CIQ($B63, "IQ_TOTAL_REV", $D63,,,, "REPORTED")</f>
        <v>9218232</v>
      </c>
      <c r="F63" s="1">
        <f>_xll.ciqfunctions.udf.CIQ($B63, "IQ_NI",$D63,,,, "REPORTED")</f>
        <v>434264</v>
      </c>
      <c r="G63" s="1">
        <f>_xll.ciqfunctions.udf.CIQ($B63, "IQ_CASH_EQUIV", $D63,,,, "REPORTED")</f>
        <v>6980169</v>
      </c>
      <c r="H63" s="1">
        <f>_xll.ciqfunctions.udf.CIQ($B63, "IQ_CASH_ST_INVEST", $D63,,,, "REPORTED")</f>
        <v>9012373</v>
      </c>
      <c r="I63" s="1">
        <f>_xll.ciqfunctions.udf.CIQ($B63, "IQ_TOTAL_CA", $D63,,,, "REPORTED")</f>
        <v>25808263</v>
      </c>
      <c r="J63" s="1">
        <f>_xll.ciqfunctions.udf.CIQ($B63, "IQ_TOTAL_ASSETS",$D63,,,, "REPORTED")</f>
        <v>74484023</v>
      </c>
      <c r="K63" s="1">
        <f>_xll.ciqfunctions.udf.CIQ($B63, "IQ_TOTAL_CL", $D63,,,, "REPORTED")</f>
        <v>24277434</v>
      </c>
      <c r="L63" s="1">
        <f>_xll.ciqfunctions.udf.CIQ($B63, "IQ_TOTAL_LIAB", $D63,,,, "REPORTED")</f>
        <v>45523676</v>
      </c>
      <c r="M63" s="1">
        <f>_xll.ciqfunctions.udf.CIQ($B63, "IQ_PREF_EQUITY",$D63,,,, "REPORTED")</f>
        <v>0</v>
      </c>
      <c r="N63" s="1">
        <f>_xll.ciqfunctions.udf.CIQ($B63, "IQ_TOTAL_COMMON_EQUITY",$D63,,,, "REPORTED")</f>
        <v>28037253</v>
      </c>
      <c r="O63" s="1">
        <f>_xll.ciqfunctions.udf.CIQ($B63, "IQ_APIC", $D63,,,, "REPORTED")</f>
        <v>499206</v>
      </c>
      <c r="P63" s="1">
        <f>_xll.ciqfunctions.udf.CIQ($B63, "IQ_TOTAL_ASSETS", $D63,,,, "REPORTED")</f>
        <v>74484023</v>
      </c>
      <c r="Q63" s="1">
        <f>_xll.ciqfunctions.udf.CIQ($B63, "IQ_RE", $D63,,,, "REPORTED")</f>
        <v>27304994</v>
      </c>
      <c r="R63" s="1">
        <f>_xll.ciqfunctions.udf.CIQ($B63, "IQ_TOTAL_EQUITY", $D63,,,, "REPORTED")</f>
        <v>28960347</v>
      </c>
      <c r="S63" s="1">
        <f>_xll.ciqfunctions.udf.CIQ($B63, "IQ_TOTAL_OUTSTANDING_FILING_DATE", $D63,,,, "REPORTED")</f>
        <v>13687.48696</v>
      </c>
      <c r="T63" s="1">
        <f>_xll.ciqfunctions.udf.CIQ($B63, "IQ_TOTAL_DEBT", $D63,,,, "REPORTED")</f>
        <v>29797725</v>
      </c>
      <c r="U63" s="1">
        <f>_xll.ciqfunctions.udf.CIQ($B63, "IQ_PREF_DIV_OTHER",$D63,,,, "REPORTED")</f>
        <v>0</v>
      </c>
      <c r="V63" s="1">
        <f>_xll.ciqfunctions.udf.CIQ($B63, "IQ_COGS",$D63,,,, "REPORTED")</f>
        <v>7794503</v>
      </c>
      <c r="W63" s="1">
        <f>_xll.ciqfunctions.udf.CIQ($B63, "IQ_AP",$D63,,,, "REPORTED")</f>
        <v>4629172</v>
      </c>
      <c r="X63" s="1">
        <f>_xll.ciqfunctions.udf.CIQ($B63, "IQ_AR", $D63,,,, "REPORTED")</f>
        <v>11396303</v>
      </c>
      <c r="Y63" s="1">
        <f>_xll.ciqfunctions.udf.CIQ($B63, "IQ_INVENTORY", $D63,,,, "REPORTED")</f>
        <v>4266455</v>
      </c>
      <c r="Z63">
        <f>_xll.ciqfunctions.udf.CIQ($B63, "IQ_SGA", $D63,,,, "REPORTED")</f>
        <v>860940</v>
      </c>
      <c r="AA63">
        <f>_xll.ciqfunctions.udf.CIQ($B63, "IQ_TOTAL_REV_1YR_ANN_GROWTH", $D63,,,, "REPORTED")</f>
        <v>22.1647</v>
      </c>
      <c r="AB63">
        <f>_xll.ciqfunctions.udf.CIQ($B63, "IQ_DA", $D63,,,, "REPORTED")</f>
        <v>0</v>
      </c>
      <c r="AC63">
        <f>_xll.ciqfunctions.udf.CIQ($B63, "IQ_NET_INTEREST_EXP",$D63,,,, "REPORTED")</f>
        <v>71561</v>
      </c>
      <c r="AD63">
        <f>_xll.ciqfunctions.udf.CIQ($B63, "IQ_NET_WORKING_CAP",$D63,,,, "REPORTED")</f>
        <v>5049200</v>
      </c>
      <c r="AE63">
        <f>_xll.ciqfunctions.udf.CIQ($B63, "IQ_CAPEX",$D63,,,, "REPORTED")</f>
        <v>-831832</v>
      </c>
      <c r="AF63" s="1" t="str">
        <f>_xll.ciqfunctions.udf.CIQ($B63, "IQ_CEO_NAME", $D63,,,, "REPORTED")</f>
        <v>Sato, Koji</v>
      </c>
    </row>
    <row r="64" spans="1:32" x14ac:dyDescent="0.25">
      <c r="A64" t="str">
        <f>_xll.ciqfunctions.udf.CIQ(B64,"IQ_COMPANY_NAME",A$1)</f>
        <v>Toyota Motor Corporation</v>
      </c>
      <c r="B64" s="3" t="s">
        <v>6</v>
      </c>
      <c r="C64" s="1" t="str">
        <f>_xll.ciqfunctions.udf.CIQ($B64, "IQ_INDUSTRY", IQ_FY, $D64, ,, "USD", , C$1)</f>
        <v>Automobiles</v>
      </c>
      <c r="D64" s="2" t="str">
        <f t="shared" si="0"/>
        <v>CQ22022</v>
      </c>
      <c r="E64" s="1">
        <f>_xll.ciqfunctions.udf.CIQ($B64, "IQ_TOTAL_REV", $D64,,,, "REPORTED")</f>
        <v>8491116</v>
      </c>
      <c r="F64" s="1">
        <f>_xll.ciqfunctions.udf.CIQ($B64, "IQ_NI",$D64,,,, "REPORTED")</f>
        <v>736820</v>
      </c>
      <c r="G64" s="1">
        <f>_xll.ciqfunctions.udf.CIQ($B64, "IQ_CASH_EQUIV", $D64,,,, "REPORTED")</f>
        <v>6685012</v>
      </c>
      <c r="H64" s="1">
        <f>_xll.ciqfunctions.udf.CIQ($B64, "IQ_CASH_ST_INVEST", $D64,,,, "REPORTED")</f>
        <v>9381673</v>
      </c>
      <c r="I64" s="1">
        <f>_xll.ciqfunctions.udf.CIQ($B64, "IQ_TOTAL_CA", $D64,,,, "REPORTED")</f>
        <v>25304067</v>
      </c>
      <c r="J64" s="1">
        <f>_xll.ciqfunctions.udf.CIQ($B64, "IQ_TOTAL_ASSETS",$D64,,,, "REPORTED")</f>
        <v>71935191</v>
      </c>
      <c r="K64" s="1">
        <f>_xll.ciqfunctions.udf.CIQ($B64, "IQ_TOTAL_CL", $D64,,,, "REPORTED")</f>
        <v>23021132</v>
      </c>
      <c r="L64" s="1">
        <f>_xll.ciqfunctions.udf.CIQ($B64, "IQ_TOTAL_LIAB", $D64,,,, "REPORTED")</f>
        <v>43626648</v>
      </c>
      <c r="M64" s="1">
        <f>_xll.ciqfunctions.udf.CIQ($B64, "IQ_PREF_EQUITY",$D64,,,, "REPORTED")</f>
        <v>0</v>
      </c>
      <c r="N64" s="1">
        <f>_xll.ciqfunctions.udf.CIQ($B64, "IQ_TOTAL_COMMON_EQUITY",$D64,,,, "REPORTED")</f>
        <v>27374818</v>
      </c>
      <c r="O64" s="1">
        <f>_xll.ciqfunctions.udf.CIQ($B64, "IQ_APIC", $D64,,,, "REPORTED")</f>
        <v>498776</v>
      </c>
      <c r="P64" s="1">
        <f>_xll.ciqfunctions.udf.CIQ($B64, "IQ_TOTAL_ASSETS", $D64,,,, "REPORTED")</f>
        <v>71935191</v>
      </c>
      <c r="Q64" s="1">
        <f>_xll.ciqfunctions.udf.CIQ($B64, "IQ_RE", $D64,,,, "REPORTED")</f>
        <v>26873431</v>
      </c>
      <c r="R64" s="1">
        <f>_xll.ciqfunctions.udf.CIQ($B64, "IQ_TOTAL_EQUITY", $D64,,,, "REPORTED")</f>
        <v>28308543</v>
      </c>
      <c r="S64" s="1">
        <f>_xll.ciqfunctions.udf.CIQ($B64, "IQ_TOTAL_OUTSTANDING_FILING_DATE", $D64,,,, "REPORTED")</f>
        <v>13732.569</v>
      </c>
      <c r="T64" s="1">
        <f>_xll.ciqfunctions.udf.CIQ($B64, "IQ_TOTAL_DEBT", $D64,,,, "REPORTED")</f>
        <v>29066603</v>
      </c>
      <c r="U64" s="1">
        <f>_xll.ciqfunctions.udf.CIQ($B64, "IQ_PREF_DIV_OTHER",$D64,,,, "REPORTED")</f>
        <v>0</v>
      </c>
      <c r="V64" s="1">
        <f>_xll.ciqfunctions.udf.CIQ($B64, "IQ_COGS",$D64,,,, "REPORTED")</f>
        <v>6700127</v>
      </c>
      <c r="W64" s="1">
        <f>_xll.ciqfunctions.udf.CIQ($B64, "IQ_AP",$D64,,,, "REPORTED")</f>
        <v>3981456</v>
      </c>
      <c r="X64" s="1">
        <f>_xll.ciqfunctions.udf.CIQ($B64, "IQ_AR", $D64,,,, "REPORTED")</f>
        <v>2938876</v>
      </c>
      <c r="Y64" s="1">
        <f>_xll.ciqfunctions.udf.CIQ($B64, "IQ_INVENTORY", $D64,,,, "REPORTED")</f>
        <v>4022898</v>
      </c>
      <c r="Z64">
        <f>_xll.ciqfunctions.udf.CIQ($B64, "IQ_SGA", $D64,,,, "REPORTED")</f>
        <v>812494</v>
      </c>
      <c r="AA64">
        <f>_xll.ciqfunctions.udf.CIQ($B64, "IQ_TOTAL_REV_1YR_ANN_GROWTH", $D64,,,, "REPORTED")</f>
        <v>7.0007999999999999</v>
      </c>
      <c r="AB64">
        <f>_xll.ciqfunctions.udf.CIQ($B64, "IQ_DA", $D64,,,, "REPORTED")</f>
        <v>0</v>
      </c>
      <c r="AC64">
        <f>_xll.ciqfunctions.udf.CIQ($B64, "IQ_NET_INTEREST_EXP",$D64,,,, "REPORTED")</f>
        <v>-19362</v>
      </c>
      <c r="AD64">
        <f>_xll.ciqfunctions.udf.CIQ($B64, "IQ_NET_WORKING_CAP",$D64,,,, "REPORTED")</f>
        <v>5086338</v>
      </c>
      <c r="AE64">
        <f>_xll.ciqfunctions.udf.CIQ($B64, "IQ_CAPEX",$D64,,,, "REPORTED")</f>
        <v>-832566</v>
      </c>
      <c r="AF64" s="1" t="str">
        <f>_xll.ciqfunctions.udf.CIQ($B64, "IQ_CEO_NAME", $D64,,,, "REPORTED")</f>
        <v>Sato, Koji</v>
      </c>
    </row>
    <row r="65" spans="1:32" x14ac:dyDescent="0.25">
      <c r="A65" t="str">
        <f>_xll.ciqfunctions.udf.CIQ(B65,"IQ_COMPANY_NAME",A$1)</f>
        <v>Toyota Motor Corporation</v>
      </c>
      <c r="B65" s="3" t="s">
        <v>6</v>
      </c>
      <c r="C65" s="1" t="str">
        <f>_xll.ciqfunctions.udf.CIQ($B65, "IQ_INDUSTRY", IQ_FY, $D65, ,, "USD", , C$1)</f>
        <v>Automobiles</v>
      </c>
      <c r="D65" s="2" t="str">
        <f t="shared" si="0"/>
        <v>CQ12022</v>
      </c>
      <c r="E65" s="1">
        <f>_xll.ciqfunctions.udf.CIQ($B65, "IQ_TOTAL_REV", $D65,,,, "REPORTED")</f>
        <v>8112466</v>
      </c>
      <c r="F65" s="1">
        <f>_xll.ciqfunctions.udf.CIQ($B65, "IQ_NI",$D65,,,, "REPORTED")</f>
        <v>533888</v>
      </c>
      <c r="G65" s="1">
        <f>_xll.ciqfunctions.udf.CIQ($B65, "IQ_CASH_EQUIV", $D65,,,, "REPORTED")</f>
        <v>4299522</v>
      </c>
      <c r="H65" s="1">
        <f>_xll.ciqfunctions.udf.CIQ($B65, "IQ_CASH_ST_INVEST", $D65,,,, "REPORTED")</f>
        <v>6790905</v>
      </c>
      <c r="I65" s="1">
        <f>_xll.ciqfunctions.udf.CIQ($B65, "IQ_TOTAL_CA", $D65,,,, "REPORTED")</f>
        <v>23722290</v>
      </c>
      <c r="J65" s="1">
        <f>_xll.ciqfunctions.udf.CIQ($B65, "IQ_TOTAL_ASSETS",$D65,,,, "REPORTED")</f>
        <v>67688771</v>
      </c>
      <c r="K65" s="1">
        <f>_xll.ciqfunctions.udf.CIQ($B65, "IQ_TOTAL_CL", $D65,,,, "REPORTED")</f>
        <v>21842161</v>
      </c>
      <c r="L65" s="1">
        <f>_xll.ciqfunctions.udf.CIQ($B65, "IQ_TOTAL_LIAB", $D65,,,, "REPORTED")</f>
        <v>40533951</v>
      </c>
      <c r="M65" s="1">
        <f>_xll.ciqfunctions.udf.CIQ($B65, "IQ_PREF_EQUITY",$D65,,,, "REPORTED")</f>
        <v>0</v>
      </c>
      <c r="N65" s="1">
        <f>_xll.ciqfunctions.udf.CIQ($B65, "IQ_TOTAL_COMMON_EQUITY",$D65,,,, "REPORTED")</f>
        <v>26245969</v>
      </c>
      <c r="O65" s="1">
        <f>_xll.ciqfunctions.udf.CIQ($B65, "IQ_APIC", $D65,,,, "REPORTED")</f>
        <v>498575</v>
      </c>
      <c r="P65" s="1">
        <f>_xll.ciqfunctions.udf.CIQ($B65, "IQ_TOTAL_ASSETS", $D65,,,, "REPORTED")</f>
        <v>67688771</v>
      </c>
      <c r="Q65" s="1">
        <f>_xll.ciqfunctions.udf.CIQ($B65, "IQ_RE", $D65,,,, "REPORTED")</f>
        <v>26453126</v>
      </c>
      <c r="R65" s="1">
        <f>_xll.ciqfunctions.udf.CIQ($B65, "IQ_TOTAL_EQUITY", $D65,,,, "REPORTED")</f>
        <v>27154820</v>
      </c>
      <c r="S65" s="1">
        <f>_xll.ciqfunctions.udf.CIQ($B65, "IQ_TOTAL_OUTSTANDING_FILING_DATE", $D65,,,, "REPORTED")</f>
        <v>13778.30154</v>
      </c>
      <c r="T65" s="1">
        <f>_xll.ciqfunctions.udf.CIQ($B65, "IQ_TOTAL_DEBT", $D65,,,, "REPORTED")</f>
        <v>26910461</v>
      </c>
      <c r="U65" s="1">
        <f>_xll.ciqfunctions.udf.CIQ($B65, "IQ_PREF_DIV_OTHER",$D65,,,, "REPORTED")</f>
        <v>0</v>
      </c>
      <c r="V65" s="1">
        <f>_xll.ciqfunctions.udf.CIQ($B65, "IQ_COGS",$D65,,,, "REPORTED")</f>
        <v>6432818</v>
      </c>
      <c r="W65" s="1">
        <f>_xll.ciqfunctions.udf.CIQ($B65, "IQ_AP",$D65,,,, "REPORTED")</f>
        <v>3168084</v>
      </c>
      <c r="X65" s="1">
        <f>_xll.ciqfunctions.udf.CIQ($B65, "IQ_AR", $D65,,,, "REPORTED")</f>
        <v>2426274</v>
      </c>
      <c r="Y65" s="1">
        <f>_xll.ciqfunctions.udf.CIQ($B65, "IQ_INVENTORY", $D65,,,, "REPORTED")</f>
        <v>3821356</v>
      </c>
      <c r="Z65">
        <f>_xll.ciqfunctions.udf.CIQ($B65, "IQ_SGA", $D65,,,, "REPORTED")</f>
        <v>893220</v>
      </c>
      <c r="AA65">
        <f>_xll.ciqfunctions.udf.CIQ($B65, "IQ_TOTAL_REV_1YR_ANN_GROWTH", $D65,,,, "REPORTED")</f>
        <v>5.5026999999999999</v>
      </c>
      <c r="AB65">
        <f>_xll.ciqfunctions.udf.CIQ($B65, "IQ_DA", $D65,,,, "REPORTED")</f>
        <v>0</v>
      </c>
      <c r="AC65">
        <f>_xll.ciqfunctions.udf.CIQ($B65, "IQ_NET_INTEREST_EXP",$D65,,,, "REPORTED")</f>
        <v>189439</v>
      </c>
      <c r="AD65">
        <f>_xll.ciqfunctions.udf.CIQ($B65, "IQ_NET_WORKING_CAP",$D65,,,, "REPORTED")</f>
        <v>-4211921</v>
      </c>
      <c r="AE65">
        <f>_xll.ciqfunctions.udf.CIQ($B65, "IQ_CAPEX",$D65,,,, "REPORTED")</f>
        <v>-801089</v>
      </c>
      <c r="AF65" s="1" t="str">
        <f>_xll.ciqfunctions.udf.CIQ($B65, "IQ_CEO_NAME", $D65,,,, "REPORTED")</f>
        <v>Sato, Koji</v>
      </c>
    </row>
    <row r="66" spans="1:32" x14ac:dyDescent="0.25">
      <c r="A66" t="str">
        <f>_xll.ciqfunctions.udf.CIQ(B66,"IQ_COMPANY_NAME",A$1)</f>
        <v>Toyota Motor Corporation</v>
      </c>
      <c r="B66" s="3" t="s">
        <v>6</v>
      </c>
      <c r="C66" s="1" t="str">
        <f>_xll.ciqfunctions.udf.CIQ($B66, "IQ_INDUSTRY", IQ_FY, $D66, ,, "USD", , C$1)</f>
        <v>Automobiles</v>
      </c>
      <c r="D66" s="2" t="str">
        <f t="shared" si="0"/>
        <v>CQ42021</v>
      </c>
      <c r="E66" s="1">
        <f>_xll.ciqfunctions.udf.CIQ($B66, "IQ_TOTAL_REV", $D66,,,, "REPORTED")</f>
        <v>7785742</v>
      </c>
      <c r="F66" s="1">
        <f>_xll.ciqfunctions.udf.CIQ($B66, "IQ_NI",$D66,,,, "REPORTED")</f>
        <v>791738</v>
      </c>
      <c r="G66" s="1">
        <f>_xll.ciqfunctions.udf.CIQ($B66, "IQ_CASH_EQUIV", $D66,,,, "REPORTED")</f>
        <v>5770225</v>
      </c>
      <c r="H66" s="1">
        <f>_xll.ciqfunctions.udf.CIQ($B66, "IQ_CASH_ST_INVEST", $D66,,,, "REPORTED")</f>
        <v>5770225</v>
      </c>
      <c r="I66" s="1">
        <f>_xll.ciqfunctions.udf.CIQ($B66, "IQ_TOTAL_CA", $D66,,,, "REPORTED")</f>
        <v>21669893</v>
      </c>
      <c r="J66" s="1">
        <f>_xll.ciqfunctions.udf.CIQ($B66, "IQ_TOTAL_ASSETS",$D66,,,, "REPORTED")</f>
        <v>63618063</v>
      </c>
      <c r="K66" s="1">
        <f>_xll.ciqfunctions.udf.CIQ($B66, "IQ_TOTAL_CL", $D66,,,, "REPORTED")</f>
        <v>20182504</v>
      </c>
      <c r="L66" s="1">
        <f>_xll.ciqfunctions.udf.CIQ($B66, "IQ_TOTAL_LIAB", $D66,,,, "REPORTED")</f>
        <v>37763339</v>
      </c>
      <c r="M66" s="1">
        <f>_xll.ciqfunctions.udf.CIQ($B66, "IQ_PREF_EQUITY",$D66,,,, "REPORTED")</f>
        <v>0</v>
      </c>
      <c r="N66" s="1">
        <f>_xll.ciqfunctions.udf.CIQ($B66, "IQ_TOTAL_COMMON_EQUITY",$D66,,,, "REPORTED")</f>
        <v>24939554</v>
      </c>
      <c r="O66" s="1">
        <f>_xll.ciqfunctions.udf.CIQ($B66, "IQ_APIC", $D66,,,, "REPORTED")</f>
        <v>498194</v>
      </c>
      <c r="P66" s="1">
        <f>_xll.ciqfunctions.udf.CIQ($B66, "IQ_TOTAL_ASSETS", $D66,,,, "REPORTED")</f>
        <v>63618063</v>
      </c>
      <c r="Q66" s="1">
        <f>_xll.ciqfunctions.udf.CIQ($B66, "IQ_RE", $D66,,,, "REPORTED")</f>
        <v>25748108</v>
      </c>
      <c r="R66" s="1">
        <f>_xll.ciqfunctions.udf.CIQ($B66, "IQ_TOTAL_EQUITY", $D66,,,, "REPORTED")</f>
        <v>25854724</v>
      </c>
      <c r="S66" s="1">
        <f>_xll.ciqfunctions.udf.CIQ($B66, "IQ_TOTAL_OUTSTANDING_FILING_DATE", $D66,,,, "REPORTED")</f>
        <v>13818.740900000001</v>
      </c>
      <c r="T66" s="1">
        <f>_xll.ciqfunctions.udf.CIQ($B66, "IQ_TOTAL_DEBT", $D66,,,, "REPORTED")</f>
        <v>25122327</v>
      </c>
      <c r="U66" s="1">
        <f>_xll.ciqfunctions.udf.CIQ($B66, "IQ_PREF_DIV_OTHER",$D66,,,, "REPORTED")</f>
        <v>0</v>
      </c>
      <c r="V66" s="1">
        <f>_xll.ciqfunctions.udf.CIQ($B66, "IQ_COGS",$D66,,,, "REPORTED")</f>
        <v>5975051</v>
      </c>
      <c r="W66" s="1">
        <f>_xll.ciqfunctions.udf.CIQ($B66, "IQ_AP",$D66,,,, "REPORTED")</f>
        <v>3904399</v>
      </c>
      <c r="X66" s="1">
        <f>_xll.ciqfunctions.udf.CIQ($B66, "IQ_AR", $D66,,,, "REPORTED")</f>
        <v>3040244</v>
      </c>
      <c r="Y66" s="1">
        <f>_xll.ciqfunctions.udf.CIQ($B66, "IQ_INVENTORY", $D66,,,, "REPORTED")</f>
        <v>3466674</v>
      </c>
      <c r="Z66">
        <f>_xll.ciqfunctions.udf.CIQ($B66, "IQ_SGA", $D66,,,, "REPORTED")</f>
        <v>741629</v>
      </c>
      <c r="AA66">
        <f>_xll.ciqfunctions.udf.CIQ($B66, "IQ_TOTAL_REV_1YR_ANN_GROWTH", $D66,,,, "REPORTED")</f>
        <v>-4.4699</v>
      </c>
      <c r="AB66">
        <f>_xll.ciqfunctions.udf.CIQ($B66, "IQ_DA", $D66,,,, "REPORTED")</f>
        <v>0</v>
      </c>
      <c r="AC66">
        <f>_xll.ciqfunctions.udf.CIQ($B66, "IQ_NET_INTEREST_EXP",$D66,,,, "REPORTED")</f>
        <v>-9193</v>
      </c>
      <c r="AD66">
        <f>_xll.ciqfunctions.udf.CIQ($B66, "IQ_NET_WORKING_CAP",$D66,,,, "REPORTED")</f>
        <v>6402430</v>
      </c>
      <c r="AE66">
        <f>_xll.ciqfunctions.udf.CIQ($B66, "IQ_CAPEX",$D66,,,, "REPORTED")</f>
        <v>-724472</v>
      </c>
      <c r="AF66" s="1" t="str">
        <f>_xll.ciqfunctions.udf.CIQ($B66, "IQ_CEO_NAME", $D66,,,, "REPORTED")</f>
        <v>Sato, Koji</v>
      </c>
    </row>
    <row r="67" spans="1:32" x14ac:dyDescent="0.25">
      <c r="A67" t="str">
        <f>_xll.ciqfunctions.udf.CIQ(B67,"IQ_COMPANY_NAME",A$1)</f>
        <v>Toyota Motor Corporation</v>
      </c>
      <c r="B67" s="3" t="s">
        <v>6</v>
      </c>
      <c r="C67" s="1" t="str">
        <f>_xll.ciqfunctions.udf.CIQ($B67, "IQ_INDUSTRY", IQ_FY, $D67, ,, "USD", , C$1)</f>
        <v>Automobiles</v>
      </c>
      <c r="D67" s="2" t="str">
        <f t="shared" si="0"/>
        <v>CQ32021</v>
      </c>
      <c r="E67" s="1">
        <f>_xll.ciqfunctions.udf.CIQ($B67, "IQ_TOTAL_REV", $D67,,,, "REPORTED")</f>
        <v>7545741</v>
      </c>
      <c r="F67" s="1">
        <f>_xll.ciqfunctions.udf.CIQ($B67, "IQ_NI",$D67,,,, "REPORTED")</f>
        <v>626652</v>
      </c>
      <c r="G67" s="1">
        <f>_xll.ciqfunctions.udf.CIQ($B67, "IQ_CASH_EQUIV", $D67,,,, "REPORTED")</f>
        <v>4954834</v>
      </c>
      <c r="H67" s="1">
        <f>_xll.ciqfunctions.udf.CIQ($B67, "IQ_CASH_ST_INVEST", $D67,,,, "REPORTED")</f>
        <v>7842232</v>
      </c>
      <c r="I67" s="1">
        <f>_xll.ciqfunctions.udf.CIQ($B67, "IQ_TOTAL_CA", $D67,,,, "REPORTED")</f>
        <v>20687929</v>
      </c>
      <c r="J67" s="1">
        <f>_xll.ciqfunctions.udf.CIQ($B67, "IQ_TOTAL_ASSETS",$D67,,,, "REPORTED")</f>
        <v>61758833</v>
      </c>
      <c r="K67" s="1">
        <f>_xll.ciqfunctions.udf.CIQ($B67, "IQ_TOTAL_CL", $D67,,,, "REPORTED")</f>
        <v>19271934</v>
      </c>
      <c r="L67" s="1">
        <f>_xll.ciqfunctions.udf.CIQ($B67, "IQ_TOTAL_LIAB", $D67,,,, "REPORTED")</f>
        <v>36266420</v>
      </c>
      <c r="M67" s="1">
        <f>_xll.ciqfunctions.udf.CIQ($B67, "IQ_PREF_EQUITY",$D67,,,, "REPORTED")</f>
        <v>0</v>
      </c>
      <c r="N67" s="1">
        <f>_xll.ciqfunctions.udf.CIQ($B67, "IQ_TOTAL_COMMON_EQUITY",$D67,,,, "REPORTED")</f>
        <v>24610424</v>
      </c>
      <c r="O67" s="1">
        <f>_xll.ciqfunctions.udf.CIQ($B67, "IQ_APIC", $D67,,,, "REPORTED")</f>
        <v>497815</v>
      </c>
      <c r="P67" s="1">
        <f>_xll.ciqfunctions.udf.CIQ($B67, "IQ_TOTAL_ASSETS", $D67,,,, "REPORTED")</f>
        <v>61758833</v>
      </c>
      <c r="Q67" s="1">
        <f>_xll.ciqfunctions.udf.CIQ($B67, "IQ_RE", $D67,,,, "REPORTED")</f>
        <v>25278473</v>
      </c>
      <c r="R67" s="1">
        <f>_xll.ciqfunctions.udf.CIQ($B67, "IQ_TOTAL_EQUITY", $D67,,,, "REPORTED")</f>
        <v>25492413</v>
      </c>
      <c r="S67" s="1">
        <f>_xll.ciqfunctions.udf.CIQ($B67, "IQ_TOTAL_OUTSTANDING_FILING_DATE", $D67,,,, "REPORTED")</f>
        <v>13850.776690000001</v>
      </c>
      <c r="T67" s="1">
        <f>_xll.ciqfunctions.udf.CIQ($B67, "IQ_TOTAL_DEBT", $D67,,,, "REPORTED")</f>
        <v>24619796</v>
      </c>
      <c r="U67" s="1">
        <f>_xll.ciqfunctions.udf.CIQ($B67, "IQ_PREF_DIV_OTHER",$D67,,,, "REPORTED")</f>
        <v>0</v>
      </c>
      <c r="V67" s="1">
        <f>_xll.ciqfunctions.udf.CIQ($B67, "IQ_COGS",$D67,,,, "REPORTED")</f>
        <v>6106788</v>
      </c>
      <c r="W67" s="1">
        <f>_xll.ciqfunctions.udf.CIQ($B67, "IQ_AP",$D67,,,, "REPORTED")</f>
        <v>3349241</v>
      </c>
      <c r="X67" s="1">
        <f>_xll.ciqfunctions.udf.CIQ($B67, "IQ_AR", $D67,,,, "REPORTED")</f>
        <v>9017066</v>
      </c>
      <c r="Y67" s="1">
        <f>_xll.ciqfunctions.udf.CIQ($B67, "IQ_INVENTORY", $D67,,,, "REPORTED")</f>
        <v>2924857</v>
      </c>
      <c r="Z67">
        <f>_xll.ciqfunctions.udf.CIQ($B67, "IQ_SGA", $D67,,,, "REPORTED")</f>
        <v>688978</v>
      </c>
      <c r="AA67">
        <f>_xll.ciqfunctions.udf.CIQ($B67, "IQ_TOTAL_REV_1YR_ANN_GROWTH", $D67,,,, "REPORTED")</f>
        <v>11.3856</v>
      </c>
      <c r="AB67">
        <f>_xll.ciqfunctions.udf.CIQ($B67, "IQ_DA", $D67,,,, "REPORTED")</f>
        <v>0</v>
      </c>
      <c r="AC67">
        <f>_xll.ciqfunctions.udf.CIQ($B67, "IQ_NET_INTEREST_EXP",$D67,,,, "REPORTED")</f>
        <v>43808</v>
      </c>
      <c r="AD67">
        <f>_xll.ciqfunctions.udf.CIQ($B67, "IQ_NET_WORKING_CAP",$D67,,,, "REPORTED")</f>
        <v>4328665</v>
      </c>
      <c r="AE67">
        <f>_xll.ciqfunctions.udf.CIQ($B67, "IQ_CAPEX",$D67,,,, "REPORTED")</f>
        <v>-884026</v>
      </c>
      <c r="AF67" s="1" t="str">
        <f>_xll.ciqfunctions.udf.CIQ($B67, "IQ_CEO_NAME", $D67,,,, "REPORTED")</f>
        <v>Sato, Koji</v>
      </c>
    </row>
    <row r="68" spans="1:32" x14ac:dyDescent="0.25">
      <c r="A68" t="str">
        <f>_xll.ciqfunctions.udf.CIQ(B68,"IQ_COMPANY_NAME",A$1)</f>
        <v>Toyota Motor Corporation</v>
      </c>
      <c r="B68" s="3" t="s">
        <v>6</v>
      </c>
      <c r="C68" s="1" t="str">
        <f>_xll.ciqfunctions.udf.CIQ($B68, "IQ_INDUSTRY", IQ_FY, $D68, ,, "USD", , C$1)</f>
        <v>Automobiles</v>
      </c>
      <c r="D68" s="2" t="str">
        <f t="shared" si="0"/>
        <v>CQ22021</v>
      </c>
      <c r="E68" s="1">
        <f>_xll.ciqfunctions.udf.CIQ($B68, "IQ_TOTAL_REV", $D68,,,, "REPORTED")</f>
        <v>7935558</v>
      </c>
      <c r="F68" s="1">
        <f>_xll.ciqfunctions.udf.CIQ($B68, "IQ_NI",$D68,,,, "REPORTED")</f>
        <v>897832</v>
      </c>
      <c r="G68" s="1">
        <f>_xll.ciqfunctions.udf.CIQ($B68, "IQ_CASH_EQUIV", $D68,,,, "REPORTED")</f>
        <v>5013426</v>
      </c>
      <c r="H68" s="1">
        <f>_xll.ciqfunctions.udf.CIQ($B68, "IQ_CASH_ST_INVEST", $D68,,,, "REPORTED")</f>
        <v>5013426</v>
      </c>
      <c r="I68" s="1">
        <f>_xll.ciqfunctions.udf.CIQ($B68, "IQ_TOTAL_CA", $D68,,,, "REPORTED")</f>
        <v>21424490</v>
      </c>
      <c r="J68" s="1">
        <f>_xll.ciqfunctions.udf.CIQ($B68, "IQ_TOTAL_ASSETS",$D68,,,, "REPORTED")</f>
        <v>61651149</v>
      </c>
      <c r="K68" s="1">
        <f>_xll.ciqfunctions.udf.CIQ($B68, "IQ_TOTAL_CL", $D68,,,, "REPORTED")</f>
        <v>19629020</v>
      </c>
      <c r="L68" s="1">
        <f>_xll.ciqfunctions.udf.CIQ($B68, "IQ_TOTAL_LIAB", $D68,,,, "REPORTED")</f>
        <v>36634247</v>
      </c>
      <c r="M68" s="1">
        <f>_xll.ciqfunctions.udf.CIQ($B68, "IQ_PREF_EQUITY",$D68,,,, "REPORTED")</f>
        <v>0</v>
      </c>
      <c r="N68" s="1">
        <f>_xll.ciqfunctions.udf.CIQ($B68, "IQ_TOTAL_COMMON_EQUITY",$D68,,,, "REPORTED")</f>
        <v>24123041</v>
      </c>
      <c r="O68" s="1">
        <f>_xll.ciqfunctions.udf.CIQ($B68, "IQ_APIC", $D68,,,, "REPORTED")</f>
        <v>497379</v>
      </c>
      <c r="P68" s="1">
        <f>_xll.ciqfunctions.udf.CIQ($B68, "IQ_TOTAL_ASSETS", $D68,,,, "REPORTED")</f>
        <v>61651149</v>
      </c>
      <c r="Q68" s="1">
        <f>_xll.ciqfunctions.udf.CIQ($B68, "IQ_RE", $D68,,,, "REPORTED")</f>
        <v>24655333</v>
      </c>
      <c r="R68" s="1">
        <f>_xll.ciqfunctions.udf.CIQ($B68, "IQ_TOTAL_EQUITY", $D68,,,, "REPORTED")</f>
        <v>25016902</v>
      </c>
      <c r="S68" s="1">
        <f>_xll.ciqfunctions.udf.CIQ($B68, "IQ_TOTAL_OUTSTANDING_FILING_DATE", $D68,,,, "REPORTED")</f>
        <v>13968.74438</v>
      </c>
      <c r="T68" s="1">
        <f>_xll.ciqfunctions.udf.CIQ($B68, "IQ_TOTAL_DEBT", $D68,,,, "REPORTED")</f>
        <v>24464897</v>
      </c>
      <c r="U68" s="1">
        <f>_xll.ciqfunctions.udf.CIQ($B68, "IQ_PREF_DIV_OTHER",$D68,,,, "REPORTED")</f>
        <v>0</v>
      </c>
      <c r="V68" s="1">
        <f>_xll.ciqfunctions.udf.CIQ($B68, "IQ_COGS",$D68,,,, "REPORTED")</f>
        <v>6014841</v>
      </c>
      <c r="W68" s="1">
        <f>_xll.ciqfunctions.udf.CIQ($B68, "IQ_AP",$D68,,,, "REPORTED")</f>
        <v>3769291</v>
      </c>
      <c r="X68" s="1">
        <f>_xll.ciqfunctions.udf.CIQ($B68, "IQ_AR", $D68,,,, "REPORTED")</f>
        <v>2889722</v>
      </c>
      <c r="Y68" s="1">
        <f>_xll.ciqfunctions.udf.CIQ($B68, "IQ_INVENTORY", $D68,,,, "REPORTED")</f>
        <v>3098874</v>
      </c>
      <c r="Z68">
        <f>_xll.ciqfunctions.udf.CIQ($B68, "IQ_SGA", $D68,,,, "REPORTED")</f>
        <v>652150</v>
      </c>
      <c r="AA68">
        <f>_xll.ciqfunctions.udf.CIQ($B68, "IQ_TOTAL_REV_1YR_ANN_GROWTH", $D68,,,, "REPORTED")</f>
        <v>72.482200000000006</v>
      </c>
      <c r="AB68">
        <f>_xll.ciqfunctions.udf.CIQ($B68, "IQ_DA", $D68,,,, "REPORTED")</f>
        <v>0</v>
      </c>
      <c r="AC68">
        <f>_xll.ciqfunctions.udf.CIQ($B68, "IQ_NET_INTEREST_EXP",$D68,,,, "REPORTED")</f>
        <v>-7484</v>
      </c>
      <c r="AD68">
        <f>_xll.ciqfunctions.udf.CIQ($B68, "IQ_NET_WORKING_CAP",$D68,,,, "REPORTED")</f>
        <v>7311769</v>
      </c>
      <c r="AE68">
        <f>_xll.ciqfunctions.udf.CIQ($B68, "IQ_CAPEX",$D68,,,, "REPORTED")</f>
        <v>-1074572</v>
      </c>
      <c r="AF68" s="1" t="str">
        <f>_xll.ciqfunctions.udf.CIQ($B68, "IQ_CEO_NAME", $D68,,,, "REPORTED")</f>
        <v>Sato, Koji</v>
      </c>
    </row>
    <row r="69" spans="1:32" x14ac:dyDescent="0.25">
      <c r="A69" t="str">
        <f>_xll.ciqfunctions.udf.CIQ(B69,"IQ_COMPANY_NAME",A$1)</f>
        <v>Toyota Motor Corporation</v>
      </c>
      <c r="B69" s="3" t="s">
        <v>6</v>
      </c>
      <c r="C69" s="1" t="str">
        <f>_xll.ciqfunctions.udf.CIQ($B69, "IQ_INDUSTRY", IQ_FY, $D69, ,, "USD", , C$1)</f>
        <v>Automobiles</v>
      </c>
      <c r="D69" s="2" t="str">
        <f t="shared" si="0"/>
        <v>CQ12021</v>
      </c>
      <c r="E69" s="1">
        <f>_xll.ciqfunctions.udf.CIQ($B69, "IQ_TOTAL_REV", $D69,,,, "REPORTED")</f>
        <v>7689338</v>
      </c>
      <c r="F69" s="1">
        <f>_xll.ciqfunctions.udf.CIQ($B69, "IQ_NI",$D69,,,, "REPORTED")</f>
        <v>777197</v>
      </c>
      <c r="G69" s="1">
        <f>_xll.ciqfunctions.udf.CIQ($B69, "IQ_CASH_EQUIV", $D69,,,, "REPORTED")</f>
        <v>3274150</v>
      </c>
      <c r="H69" s="1">
        <f>_xll.ciqfunctions.udf.CIQ($B69, "IQ_CASH_ST_INVEST", $D69,,,, "REPORTED")</f>
        <v>7481119</v>
      </c>
      <c r="I69" s="1">
        <f>_xll.ciqfunctions.udf.CIQ($B69, "IQ_TOTAL_CA", $D69,,,, "REPORTED")</f>
        <v>22776800</v>
      </c>
      <c r="J69" s="1">
        <f>_xll.ciqfunctions.udf.CIQ($B69, "IQ_TOTAL_ASSETS",$D69,,,, "REPORTED")</f>
        <v>62267140</v>
      </c>
      <c r="K69" s="1">
        <f>_xll.ciqfunctions.udf.CIQ($B69, "IQ_TOTAL_CL", $D69,,,, "REPORTED")</f>
        <v>21460466</v>
      </c>
      <c r="L69" s="1">
        <f>_xll.ciqfunctions.udf.CIQ($B69, "IQ_TOTAL_LIAB", $D69,,,, "REPORTED")</f>
        <v>37978811</v>
      </c>
      <c r="M69" s="1">
        <f>_xll.ciqfunctions.udf.CIQ($B69, "IQ_PREF_EQUITY",$D69,,,, "REPORTED")</f>
        <v>0</v>
      </c>
      <c r="N69" s="1">
        <f>_xll.ciqfunctions.udf.CIQ($B69, "IQ_TOTAL_COMMON_EQUITY",$D69,,,, "REPORTED")</f>
        <v>23404547</v>
      </c>
      <c r="O69" s="1">
        <f>_xll.ciqfunctions.udf.CIQ($B69, "IQ_APIC", $D69,,,, "REPORTED")</f>
        <v>497275</v>
      </c>
      <c r="P69" s="1">
        <f>_xll.ciqfunctions.udf.CIQ($B69, "IQ_TOTAL_ASSETS", $D69,,,, "REPORTED")</f>
        <v>62267140</v>
      </c>
      <c r="Q69" s="1">
        <f>_xll.ciqfunctions.udf.CIQ($B69, "IQ_RE", $D69,,,, "REPORTED")</f>
        <v>24104176</v>
      </c>
      <c r="R69" s="1">
        <f>_xll.ciqfunctions.udf.CIQ($B69, "IQ_TOTAL_EQUITY", $D69,,,, "REPORTED")</f>
        <v>24288329</v>
      </c>
      <c r="S69" s="1">
        <f>_xll.ciqfunctions.udf.CIQ($B69, "IQ_TOTAL_OUTSTANDING_FILING_DATE", $D69,,,, "REPORTED")</f>
        <v>13979.7433</v>
      </c>
      <c r="T69" s="1">
        <f>_xll.ciqfunctions.udf.CIQ($B69, "IQ_TOTAL_DEBT", $D69,,,, "REPORTED")</f>
        <v>25975750</v>
      </c>
      <c r="U69" s="1">
        <f>_xll.ciqfunctions.udf.CIQ($B69, "IQ_PREF_DIV_OTHER",$D69,,,, "REPORTED")</f>
        <v>0</v>
      </c>
      <c r="V69" s="1">
        <f>_xll.ciqfunctions.udf.CIQ($B69, "IQ_COGS",$D69,,,, "REPORTED")</f>
        <v>5910445</v>
      </c>
      <c r="W69" s="1">
        <f>_xll.ciqfunctions.udf.CIQ($B69, "IQ_AP",$D69,,,, "REPORTED")</f>
        <v>2953716</v>
      </c>
      <c r="X69" s="1">
        <f>_xll.ciqfunctions.udf.CIQ($B69, "IQ_AR", $D69,,,, "REPORTED")</f>
        <v>2270390</v>
      </c>
      <c r="Y69" s="1">
        <f>_xll.ciqfunctions.udf.CIQ($B69, "IQ_INVENTORY", $D69,,,, "REPORTED")</f>
        <v>2888028</v>
      </c>
      <c r="Z69">
        <f>_xll.ciqfunctions.udf.CIQ($B69, "IQ_SGA", $D69,,,, "REPORTED")</f>
        <v>788269</v>
      </c>
      <c r="AA69">
        <f>_xll.ciqfunctions.udf.CIQ($B69, "IQ_TOTAL_REV_1YR_ANN_GROWTH", $D69,,,, "REPORTED")</f>
        <v>9.2796000000000003</v>
      </c>
      <c r="AB69">
        <f>_xll.ciqfunctions.udf.CIQ($B69, "IQ_DA", $D69,,,, "REPORTED")</f>
        <v>0</v>
      </c>
      <c r="AC69">
        <f>_xll.ciqfunctions.udf.CIQ($B69, "IQ_NET_INTEREST_EXP",$D69,,,, "REPORTED")</f>
        <v>185112</v>
      </c>
      <c r="AD69">
        <f>_xll.ciqfunctions.udf.CIQ($B69, "IQ_NET_WORKING_CAP",$D69,,,, "REPORTED")</f>
        <v>-4149295</v>
      </c>
      <c r="AE69">
        <f>_xll.ciqfunctions.udf.CIQ($B69, "IQ_CAPEX",$D69,,,, "REPORTED")</f>
        <v>-939669</v>
      </c>
      <c r="AF69" s="1" t="str">
        <f>_xll.ciqfunctions.udf.CIQ($B69, "IQ_CEO_NAME", $D69,,,, "REPORTED")</f>
        <v>Sato, Koji</v>
      </c>
    </row>
    <row r="70" spans="1:32" x14ac:dyDescent="0.25">
      <c r="A70" t="str">
        <f>_xll.ciqfunctions.udf.CIQ(B70,"IQ_COMPANY_NAME",A$1)</f>
        <v>Toyota Motor Corporation</v>
      </c>
      <c r="B70" s="3" t="s">
        <v>6</v>
      </c>
      <c r="C70" s="1" t="str">
        <f>_xll.ciqfunctions.udf.CIQ($B70, "IQ_INDUSTRY", IQ_FY, $D70, ,, "USD", , C$1)</f>
        <v>Automobiles</v>
      </c>
      <c r="D70" s="2" t="str">
        <f t="shared" si="0"/>
        <v>CQ42020</v>
      </c>
      <c r="E70" s="1">
        <f>_xll.ciqfunctions.udf.CIQ($B70, "IQ_TOTAL_REV", $D70,,,, "REPORTED")</f>
        <v>8150032</v>
      </c>
      <c r="F70" s="1">
        <f>_xll.ciqfunctions.udf.CIQ($B70, "IQ_NI",$D70,,,, "REPORTED")</f>
        <v>838696</v>
      </c>
      <c r="G70" s="1">
        <f>_xll.ciqfunctions.udf.CIQ($B70, "IQ_CASH_EQUIV", $D70,,,, "REPORTED")</f>
        <v>4479992</v>
      </c>
      <c r="H70" s="1">
        <f>_xll.ciqfunctions.udf.CIQ($B70, "IQ_CASH_ST_INVEST", $D70,,,, "REPORTED")</f>
        <v>8685724</v>
      </c>
      <c r="I70" s="1">
        <f>_xll.ciqfunctions.udf.CIQ($B70, "IQ_TOTAL_CA", $D70,,,, "REPORTED")</f>
        <v>21676792</v>
      </c>
      <c r="J70" s="1">
        <f>_xll.ciqfunctions.udf.CIQ($B70, "IQ_TOTAL_ASSETS",$D70,,,, "REPORTED")</f>
        <v>58010315</v>
      </c>
      <c r="K70" s="1">
        <f>_xll.ciqfunctions.udf.CIQ($B70, "IQ_TOTAL_CL", $D70,,,, "REPORTED")</f>
        <v>20610241</v>
      </c>
      <c r="L70" s="1">
        <f>_xll.ciqfunctions.udf.CIQ($B70, "IQ_TOTAL_LIAB", $D70,,,, "REPORTED")</f>
        <v>35377237</v>
      </c>
      <c r="M70" s="1">
        <f>_xll.ciqfunctions.udf.CIQ($B70, "IQ_PREF_EQUITY",$D70,,,, "REPORTED")</f>
        <v>0</v>
      </c>
      <c r="N70" s="1">
        <f>_xll.ciqfunctions.udf.CIQ($B70, "IQ_TOTAL_COMMON_EQUITY",$D70,,,, "REPORTED")</f>
        <v>21804119</v>
      </c>
      <c r="O70" s="1">
        <f>_xll.ciqfunctions.udf.CIQ($B70, "IQ_APIC", $D70,,,, "REPORTED")</f>
        <v>504291</v>
      </c>
      <c r="P70" s="1">
        <f>_xll.ciqfunctions.udf.CIQ($B70, "IQ_TOTAL_ASSETS", $D70,,,, "REPORTED")</f>
        <v>58010315</v>
      </c>
      <c r="Q70" s="1">
        <f>_xll.ciqfunctions.udf.CIQ($B70, "IQ_RE", $D70,,,, "REPORTED")</f>
        <v>23102819</v>
      </c>
      <c r="R70" s="1">
        <f>_xll.ciqfunctions.udf.CIQ($B70, "IQ_TOTAL_EQUITY", $D70,,,, "REPORTED")</f>
        <v>22633078</v>
      </c>
      <c r="S70" s="1">
        <f>_xll.ciqfunctions.udf.CIQ($B70, "IQ_TOTAL_OUTSTANDING_FILING_DATE", $D70,,,, "REPORTED")</f>
        <v>13979.776809999999</v>
      </c>
      <c r="T70" s="1">
        <f>_xll.ciqfunctions.udf.CIQ($B70, "IQ_TOTAL_DEBT", $D70,,,, "REPORTED")</f>
        <v>23974854</v>
      </c>
      <c r="U70" s="1">
        <f>_xll.ciqfunctions.udf.CIQ($B70, "IQ_PREF_DIV_OTHER",$D70,,,, "REPORTED")</f>
        <v>0</v>
      </c>
      <c r="V70" s="1">
        <f>_xll.ciqfunctions.udf.CIQ($B70, "IQ_COGS",$D70,,,, "REPORTED")</f>
        <v>6493330</v>
      </c>
      <c r="W70" s="1">
        <f>_xll.ciqfunctions.udf.CIQ($B70, "IQ_AP",$D70,,,, "REPORTED")</f>
        <v>3563106</v>
      </c>
      <c r="X70" s="1">
        <f>_xll.ciqfunctions.udf.CIQ($B70, "IQ_AR", $D70,,,, "REPORTED")</f>
        <v>9347889</v>
      </c>
      <c r="Y70" s="1">
        <f>_xll.ciqfunctions.udf.CIQ($B70, "IQ_INVENTORY", $D70,,,, "REPORTED")</f>
        <v>2619909</v>
      </c>
      <c r="Z70">
        <f>_xll.ciqfunctions.udf.CIQ($B70, "IQ_SGA", $D70,,,, "REPORTED")</f>
        <v>668762</v>
      </c>
      <c r="AA70">
        <f>_xll.ciqfunctions.udf.CIQ($B70, "IQ_TOTAL_REV_1YR_ANN_GROWTH", $D70,,,, "REPORTED")</f>
        <v>8.0251000000000001</v>
      </c>
      <c r="AB70">
        <f>_xll.ciqfunctions.udf.CIQ($B70, "IQ_DA", $D70,,,, "REPORTED")</f>
        <v>0</v>
      </c>
      <c r="AC70">
        <f>_xll.ciqfunctions.udf.CIQ($B70, "IQ_NET_INTEREST_EXP",$D70,,,, "REPORTED")</f>
        <v>52879</v>
      </c>
      <c r="AD70">
        <f>_xll.ciqfunctions.udf.CIQ($B70, "IQ_NET_WORKING_CAP",$D70,,,, "REPORTED")</f>
        <v>4412148</v>
      </c>
      <c r="AE70">
        <f>_xll.ciqfunctions.udf.CIQ($B70, "IQ_CAPEX",$D70,,,, "REPORTED")</f>
        <v>-979856</v>
      </c>
      <c r="AF70" s="1" t="str">
        <f>_xll.ciqfunctions.udf.CIQ($B70, "IQ_CEO_NAME", $D70,,,, "REPORTED")</f>
        <v>Sato, Koji</v>
      </c>
    </row>
    <row r="71" spans="1:32" x14ac:dyDescent="0.25">
      <c r="A71" t="str">
        <f>_xll.ciqfunctions.udf.CIQ(B71,"IQ_COMPANY_NAME",A$1)</f>
        <v>Toyota Motor Corporation</v>
      </c>
      <c r="B71" s="3" t="s">
        <v>6</v>
      </c>
      <c r="C71" s="1" t="str">
        <f>_xll.ciqfunctions.udf.CIQ($B71, "IQ_INDUSTRY", IQ_FY, $D71, ,, "USD", , C$1)</f>
        <v>Automobiles</v>
      </c>
      <c r="D71" s="2" t="str">
        <f t="shared" si="0"/>
        <v>CQ32020</v>
      </c>
      <c r="E71" s="1">
        <f>_xll.ciqfunctions.udf.CIQ($B71, "IQ_TOTAL_REV", $D71,,,, "REPORTED")</f>
        <v>6774427</v>
      </c>
      <c r="F71" s="1">
        <f>_xll.ciqfunctions.udf.CIQ($B71, "IQ_NI",$D71,,,, "REPORTED")</f>
        <v>470525</v>
      </c>
      <c r="G71" s="1">
        <f>_xll.ciqfunctions.udf.CIQ($B71, "IQ_CASH_EQUIV", $D71,,,, "REPORTED")</f>
        <v>5514438</v>
      </c>
      <c r="H71" s="1">
        <f>_xll.ciqfunctions.udf.CIQ($B71, "IQ_CASH_ST_INVEST", $D71,,,, "REPORTED")</f>
        <v>8674003</v>
      </c>
      <c r="I71" s="1">
        <f>_xll.ciqfunctions.udf.CIQ($B71, "IQ_TOTAL_CA", $D71,,,, "REPORTED")</f>
        <v>21063746</v>
      </c>
      <c r="J71" s="1">
        <f>_xll.ciqfunctions.udf.CIQ($B71, "IQ_TOTAL_ASSETS",$D71,,,, "REPORTED")</f>
        <v>56483801</v>
      </c>
      <c r="K71" s="1">
        <f>_xll.ciqfunctions.udf.CIQ($B71, "IQ_TOTAL_CL", $D71,,,, "REPORTED")</f>
        <v>19743107</v>
      </c>
      <c r="L71" s="1">
        <f>_xll.ciqfunctions.udf.CIQ($B71, "IQ_TOTAL_LIAB", $D71,,,, "REPORTED")</f>
        <v>34687731</v>
      </c>
      <c r="M71" s="1">
        <f>_xll.ciqfunctions.udf.CIQ($B71, "IQ_PREF_EQUITY",$D71,,,, "REPORTED")</f>
        <v>0</v>
      </c>
      <c r="N71" s="1">
        <f>_xll.ciqfunctions.udf.CIQ($B71, "IQ_TOTAL_COMMON_EQUITY",$D71,,,, "REPORTED")</f>
        <v>21010831</v>
      </c>
      <c r="O71" s="1">
        <f>_xll.ciqfunctions.udf.CIQ($B71, "IQ_APIC", $D71,,,, "REPORTED")</f>
        <v>504514</v>
      </c>
      <c r="P71" s="1">
        <f>_xll.ciqfunctions.udf.CIQ($B71, "IQ_TOTAL_ASSETS", $D71,,,, "REPORTED")</f>
        <v>56483801</v>
      </c>
      <c r="Q71" s="1">
        <f>_xll.ciqfunctions.udf.CIQ($B71, "IQ_RE", $D71,,,, "REPORTED")</f>
        <v>22553281</v>
      </c>
      <c r="R71" s="1">
        <f>_xll.ciqfunctions.udf.CIQ($B71, "IQ_TOTAL_EQUITY", $D71,,,, "REPORTED")</f>
        <v>21796070</v>
      </c>
      <c r="S71" s="1">
        <f>_xll.ciqfunctions.udf.CIQ($B71, "IQ_TOTAL_OUTSTANDING_FILING_DATE", $D71,,,, "REPORTED")</f>
        <v>13979.796340000001</v>
      </c>
      <c r="T71" s="1">
        <f>_xll.ciqfunctions.udf.CIQ($B71, "IQ_TOTAL_DEBT", $D71,,,, "REPORTED")</f>
        <v>23550999</v>
      </c>
      <c r="U71" s="1">
        <f>_xll.ciqfunctions.udf.CIQ($B71, "IQ_PREF_DIV_OTHER",$D71,,,, "REPORTED")</f>
        <v>0</v>
      </c>
      <c r="V71" s="1">
        <f>_xll.ciqfunctions.udf.CIQ($B71, "IQ_COGS",$D71,,,, "REPORTED")</f>
        <v>5626280</v>
      </c>
      <c r="W71" s="1">
        <f>_xll.ciqfunctions.udf.CIQ($B71, "IQ_AP",$D71,,,, "REPORTED")</f>
        <v>3606113</v>
      </c>
      <c r="X71" s="1">
        <f>_xll.ciqfunctions.udf.CIQ($B71, "IQ_AR", $D71,,,, "REPORTED")</f>
        <v>8860419</v>
      </c>
      <c r="Y71" s="1">
        <f>_xll.ciqfunctions.udf.CIQ($B71, "IQ_INVENTORY", $D71,,,, "REPORTED")</f>
        <v>2709366</v>
      </c>
      <c r="Z71">
        <f>_xll.ciqfunctions.udf.CIQ($B71, "IQ_SGA", $D71,,,, "REPORTED")</f>
        <v>642086</v>
      </c>
      <c r="AA71">
        <f>_xll.ciqfunctions.udf.CIQ($B71, "IQ_TOTAL_REV_1YR_ANN_GROWTH", $D71,,,, "REPORTED")</f>
        <v>-11.3238</v>
      </c>
      <c r="AB71">
        <f>_xll.ciqfunctions.udf.CIQ($B71, "IQ_DA", $D71,,,, "REPORTED")</f>
        <v>0</v>
      </c>
      <c r="AC71">
        <f>_xll.ciqfunctions.udf.CIQ($B71, "IQ_NET_INTEREST_EXP",$D71,,,, "REPORTED")</f>
        <v>53185</v>
      </c>
      <c r="AD71">
        <f>_xll.ciqfunctions.udf.CIQ($B71, "IQ_NET_WORKING_CAP",$D71,,,, "REPORTED")</f>
        <v>4045753</v>
      </c>
      <c r="AE71">
        <f>_xll.ciqfunctions.udf.CIQ($B71, "IQ_CAPEX",$D71,,,, "REPORTED")</f>
        <v>-824929</v>
      </c>
      <c r="AF71" s="1" t="str">
        <f>_xll.ciqfunctions.udf.CIQ($B71, "IQ_CEO_NAME", $D71,,,, "REPORTED")</f>
        <v>Sato, Koji</v>
      </c>
    </row>
    <row r="72" spans="1:32" x14ac:dyDescent="0.25">
      <c r="A72" t="str">
        <f>_xll.ciqfunctions.udf.CIQ(B72,"IQ_COMPANY_NAME",A$1)</f>
        <v>Toyota Motor Corporation</v>
      </c>
      <c r="B72" s="3" t="s">
        <v>6</v>
      </c>
      <c r="C72" s="1" t="str">
        <f>_xll.ciqfunctions.udf.CIQ($B72, "IQ_INDUSTRY", IQ_FY, $D72, ,, "USD", , C$1)</f>
        <v>Automobiles</v>
      </c>
      <c r="D72" s="2" t="str">
        <f t="shared" si="0"/>
        <v>CQ22020</v>
      </c>
      <c r="E72" s="1">
        <f>_xll.ciqfunctions.udf.CIQ($B72, "IQ_TOTAL_REV", $D72,,,, "REPORTED")</f>
        <v>4600796</v>
      </c>
      <c r="F72" s="1">
        <f>_xll.ciqfunctions.udf.CIQ($B72, "IQ_NI",$D72,,,, "REPORTED")</f>
        <v>158843</v>
      </c>
      <c r="G72" s="1">
        <f>_xll.ciqfunctions.udf.CIQ($B72, "IQ_CASH_EQUIV", $D72,,,, "REPORTED")</f>
        <v>6801561</v>
      </c>
      <c r="H72" s="1">
        <f>_xll.ciqfunctions.udf.CIQ($B72, "IQ_CASH_ST_INVEST", $D72,,,, "REPORTED")</f>
        <v>8762125</v>
      </c>
      <c r="I72" s="1">
        <f>_xll.ciqfunctions.udf.CIQ($B72, "IQ_TOTAL_CA", $D72,,,, "REPORTED")</f>
        <v>20442661</v>
      </c>
      <c r="J72" s="1">
        <f>_xll.ciqfunctions.udf.CIQ($B72, "IQ_TOTAL_ASSETS",$D72,,,, "REPORTED")</f>
        <v>55916537</v>
      </c>
      <c r="K72" s="1">
        <f>_xll.ciqfunctions.udf.CIQ($B72, "IQ_TOTAL_CL", $D72,,,, "REPORTED")</f>
        <v>18907220</v>
      </c>
      <c r="L72" s="1">
        <f>_xll.ciqfunctions.udf.CIQ($B72, "IQ_TOTAL_LIAB", $D72,,,, "REPORTED")</f>
        <v>34408870</v>
      </c>
      <c r="M72" s="1">
        <f>_xll.ciqfunctions.udf.CIQ($B72, "IQ_PREF_EQUITY",$D72,,,, "REPORTED")</f>
        <v>0</v>
      </c>
      <c r="N72" s="1">
        <f>_xll.ciqfunctions.udf.CIQ($B72, "IQ_TOTAL_COMMON_EQUITY",$D72,,,, "REPORTED")</f>
        <v>20713930</v>
      </c>
      <c r="O72" s="1">
        <f>_xll.ciqfunctions.udf.CIQ($B72, "IQ_APIC", $D72,,,, "REPORTED")</f>
        <v>504527</v>
      </c>
      <c r="P72" s="1">
        <f>_xll.ciqfunctions.udf.CIQ($B72, "IQ_TOTAL_ASSETS", $D72,,,, "REPORTED")</f>
        <v>55916537</v>
      </c>
      <c r="Q72" s="1">
        <f>_xll.ciqfunctions.udf.CIQ($B72, "IQ_RE", $D72,,,, "REPORTED")</f>
        <v>22073722</v>
      </c>
      <c r="R72" s="1">
        <f>_xll.ciqfunctions.udf.CIQ($B72, "IQ_TOTAL_EQUITY", $D72,,,, "REPORTED")</f>
        <v>21507667</v>
      </c>
      <c r="S72" s="1">
        <f>_xll.ciqfunctions.udf.CIQ($B72, "IQ_TOTAL_OUTSTANDING_FILING_DATE", $D72,,,, "REPORTED")</f>
        <v>13979.811960000001</v>
      </c>
      <c r="T72" s="1">
        <f>_xll.ciqfunctions.udf.CIQ($B72, "IQ_TOTAL_DEBT", $D72,,,, "REPORTED")</f>
        <v>24012488</v>
      </c>
      <c r="U72" s="1">
        <f>_xll.ciqfunctions.udf.CIQ($B72, "IQ_PREF_DIV_OTHER",$D72,,,, "REPORTED")</f>
        <v>0</v>
      </c>
      <c r="V72" s="1">
        <f>_xll.ciqfunctions.udf.CIQ($B72, "IQ_COGS",$D72,,,, "REPORTED")</f>
        <v>4051368</v>
      </c>
      <c r="W72" s="1">
        <f>_xll.ciqfunctions.udf.CIQ($B72, "IQ_AP",$D72,,,, "REPORTED")</f>
        <v>2731625</v>
      </c>
      <c r="X72" s="1">
        <f>_xll.ciqfunctions.udf.CIQ($B72, "IQ_AR", $D72,,,, "REPORTED")</f>
        <v>8335638</v>
      </c>
      <c r="Y72" s="1">
        <f>_xll.ciqfunctions.udf.CIQ($B72, "IQ_INVENTORY", $D72,,,, "REPORTED")</f>
        <v>2449244</v>
      </c>
      <c r="Z72">
        <f>_xll.ciqfunctions.udf.CIQ($B72, "IQ_SGA", $D72,,,, "REPORTED")</f>
        <v>535508</v>
      </c>
      <c r="AA72">
        <f>_xll.ciqfunctions.udf.CIQ($B72, "IQ_TOTAL_REV_1YR_ANN_GROWTH", $D72,,,, "REPORTED")</f>
        <v>-39.828200000000002</v>
      </c>
      <c r="AB72">
        <f>_xll.ciqfunctions.udf.CIQ($B72, "IQ_DA", $D72,,,, "REPORTED")</f>
        <v>0</v>
      </c>
      <c r="AC72">
        <f>_xll.ciqfunctions.udf.CIQ($B72, "IQ_NET_INTEREST_EXP",$D72,,,, "REPORTED")</f>
        <v>114789</v>
      </c>
      <c r="AD72">
        <f>_xll.ciqfunctions.udf.CIQ($B72, "IQ_NET_WORKING_CAP",$D72,,,, "REPORTED")</f>
        <v>4221599</v>
      </c>
      <c r="AE72">
        <f>_xll.ciqfunctions.udf.CIQ($B72, "IQ_CAPEX",$D72,,,, "REPORTED")</f>
        <v>-745044</v>
      </c>
      <c r="AF72" s="1" t="str">
        <f>_xll.ciqfunctions.udf.CIQ($B72, "IQ_CEO_NAME", $D72,,,, "REPORTED")</f>
        <v>Sato, Koji</v>
      </c>
    </row>
    <row r="73" spans="1:32" x14ac:dyDescent="0.25">
      <c r="A73" t="str">
        <f>_xll.ciqfunctions.udf.CIQ(B73,"IQ_COMPANY_NAME",A$1)</f>
        <v>Toyota Motor Corporation</v>
      </c>
      <c r="B73" s="3" t="s">
        <v>6</v>
      </c>
      <c r="C73" s="1" t="str">
        <f>_xll.ciqfunctions.udf.CIQ($B73, "IQ_INDUSTRY", IQ_FY, $D73, ,, "USD", , C$1)</f>
        <v>Automobiles</v>
      </c>
      <c r="D73" s="2" t="str">
        <f t="shared" si="0"/>
        <v>CQ12020</v>
      </c>
      <c r="E73" s="1">
        <f>_xll.ciqfunctions.udf.CIQ($B73, "IQ_TOTAL_REV", $D73,,,, "REPORTED")</f>
        <v>7036383</v>
      </c>
      <c r="F73" s="1">
        <f>_xll.ciqfunctions.udf.CIQ($B73, "IQ_NI",$D73,,,, "REPORTED")</f>
        <v>23130</v>
      </c>
      <c r="G73" s="1">
        <f>_xll.ciqfunctions.udf.CIQ($B73, "IQ_CASH_EQUIV", $D73,,,, "REPORTED")</f>
        <v>2682430</v>
      </c>
      <c r="H73" s="1">
        <f>_xll.ciqfunctions.udf.CIQ($B73, "IQ_CASH_ST_INVEST", $D73,,,, "REPORTED")</f>
        <v>2788154</v>
      </c>
      <c r="I73" s="1">
        <f>_xll.ciqfunctions.udf.CIQ($B73, "IQ_TOTAL_CA", $D73,,,, "REPORTED")</f>
        <v>18963320</v>
      </c>
      <c r="J73" s="1">
        <f>_xll.ciqfunctions.udf.CIQ($B73, "IQ_TOTAL_ASSETS",$D73,,,, "REPORTED")</f>
        <v>53972363</v>
      </c>
      <c r="K73" s="1">
        <f>_xll.ciqfunctions.udf.CIQ($B73, "IQ_TOTAL_CL", $D73,,,, "REPORTED")</f>
        <v>18142209</v>
      </c>
      <c r="L73" s="1">
        <f>_xll.ciqfunctions.udf.CIQ($B73, "IQ_TOTAL_LIAB", $D73,,,, "REPORTED")</f>
        <v>32633351</v>
      </c>
      <c r="M73" s="1">
        <f>_xll.ciqfunctions.udf.CIQ($B73, "IQ_PREF_EQUITY",$D73,,,, "REPORTED")</f>
        <v>0</v>
      </c>
      <c r="N73" s="1">
        <f>_xll.ciqfunctions.udf.CIQ($B73, "IQ_TOTAL_COMMON_EQUITY",$D73,,,, "REPORTED")</f>
        <v>20618888</v>
      </c>
      <c r="O73" s="1">
        <f>_xll.ciqfunctions.udf.CIQ($B73, "IQ_APIC", $D73,,,, "REPORTED")</f>
        <v>489334</v>
      </c>
      <c r="P73" s="1">
        <f>_xll.ciqfunctions.udf.CIQ($B73, "IQ_TOTAL_ASSETS", $D73,,,, "REPORTED")</f>
        <v>53972363</v>
      </c>
      <c r="Q73" s="1">
        <f>_xll.ciqfunctions.udf.CIQ($B73, "IQ_RE", $D73,,,, "REPORTED")</f>
        <v>22234061</v>
      </c>
      <c r="R73" s="1">
        <f>_xll.ciqfunctions.udf.CIQ($B73, "IQ_TOTAL_EQUITY", $D73,,,, "REPORTED")</f>
        <v>21339012</v>
      </c>
      <c r="S73" s="1">
        <f>_xll.ciqfunctions.udf.CIQ($B73, "IQ_TOTAL_OUTSTANDING_FILING_DATE", $D73,,,, "REPORTED")</f>
        <v>13830.76266</v>
      </c>
      <c r="T73" s="1">
        <f>_xll.ciqfunctions.udf.CIQ($B73, "IQ_TOTAL_DEBT", $D73,,,, "REPORTED")</f>
        <v>21761099</v>
      </c>
      <c r="U73" s="1">
        <f>_xll.ciqfunctions.udf.CIQ($B73, "IQ_PREF_DIV_OTHER",$D73,,,, "REPORTED")</f>
        <v>-12963</v>
      </c>
      <c r="V73" s="1">
        <f>_xll.ciqfunctions.udf.CIQ($B73, "IQ_COGS",$D73,,,, "REPORTED")</f>
        <v>5475277</v>
      </c>
      <c r="W73" s="1">
        <f>_xll.ciqfunctions.udf.CIQ($B73, "IQ_AP",$D73,,,, "REPORTED")</f>
        <v>2354425</v>
      </c>
      <c r="X73" s="1">
        <f>_xll.ciqfunctions.udf.CIQ($B73, "IQ_AR", $D73,,,, "REPORTED")</f>
        <v>2088476</v>
      </c>
      <c r="Y73" s="1">
        <f>_xll.ciqfunctions.udf.CIQ($B73, "IQ_INVENTORY", $D73,,,, "REPORTED")</f>
        <v>2533892</v>
      </c>
      <c r="Z73">
        <f>_xll.ciqfunctions.udf.CIQ($B73, "IQ_SGA", $D73,,,, "REPORTED")</f>
        <v>853734</v>
      </c>
      <c r="AA73">
        <f>_xll.ciqfunctions.udf.CIQ($B73, "IQ_TOTAL_REV_1YR_ANN_GROWTH", $D73,,,, "REPORTED")</f>
        <v>-9.2096</v>
      </c>
      <c r="AB73">
        <f>_xll.ciqfunctions.udf.CIQ($B73, "IQ_DA", $D73,,,, "REPORTED")</f>
        <v>0</v>
      </c>
      <c r="AC73">
        <f>_xll.ciqfunctions.udf.CIQ($B73, "IQ_NET_INTEREST_EXP",$D73,,,, "REPORTED")</f>
        <v>13443</v>
      </c>
      <c r="AD73">
        <f>_xll.ciqfunctions.udf.CIQ($B73, "IQ_NET_WORKING_CAP",$D73,,,, "REPORTED")</f>
        <v>-1890475</v>
      </c>
      <c r="AE73">
        <f>_xll.ciqfunctions.udf.CIQ($B73, "IQ_CAPEX",$D73,,,, "REPORTED")</f>
        <v>-657677</v>
      </c>
      <c r="AF73" s="1" t="str">
        <f>_xll.ciqfunctions.udf.CIQ($B73, "IQ_CEO_NAME", $D73,,,, "REPORTED")</f>
        <v>Sato, Koji</v>
      </c>
    </row>
    <row r="74" spans="1:32" x14ac:dyDescent="0.25">
      <c r="A74" t="str">
        <f>_xll.ciqfunctions.udf.CIQ(B74,"IQ_COMPANY_NAME",A$1)</f>
        <v>Toyota Motor Corporation</v>
      </c>
      <c r="B74" s="3" t="s">
        <v>6</v>
      </c>
      <c r="C74" s="1" t="str">
        <f>_xll.ciqfunctions.udf.CIQ($B74, "IQ_INDUSTRY", IQ_FY, $D74, ,, "USD", , C$1)</f>
        <v>Automobiles</v>
      </c>
      <c r="D74" s="2" t="str">
        <f t="shared" si="0"/>
        <v>CQ42019</v>
      </c>
      <c r="E74" s="1">
        <f>_xll.ciqfunctions.udf.CIQ($B74, "IQ_TOTAL_REV", $D74,,,, "REPORTED")</f>
        <v>7544569</v>
      </c>
      <c r="F74" s="1">
        <f>_xll.ciqfunctions.udf.CIQ($B74, "IQ_NI",$D74,,,, "REPORTED")</f>
        <v>738034</v>
      </c>
      <c r="G74" s="1">
        <f>_xll.ciqfunctions.udf.CIQ($B74, "IQ_CASH_EQUIV", $D74,,,, "REPORTED")</f>
        <v>3759240</v>
      </c>
      <c r="H74" s="1">
        <f>_xll.ciqfunctions.udf.CIQ($B74, "IQ_CASH_ST_INVEST", $D74,,,, "REPORTED")</f>
        <v>6069836</v>
      </c>
      <c r="I74" s="1">
        <f>_xll.ciqfunctions.udf.CIQ($B74, "IQ_TOTAL_CA", $D74,,,, "REPORTED")</f>
        <v>19250341</v>
      </c>
      <c r="J74" s="1">
        <f>_xll.ciqfunctions.udf.CIQ($B74, "IQ_TOTAL_ASSETS",$D74,,,, "REPORTED")</f>
        <v>53801134</v>
      </c>
      <c r="K74" s="1">
        <f>_xll.ciqfunctions.udf.CIQ($B74, "IQ_TOTAL_CL", $D74,,,, "REPORTED")</f>
        <v>18131982</v>
      </c>
      <c r="L74" s="1">
        <f>_xll.ciqfunctions.udf.CIQ($B74, "IQ_TOTAL_LIAB", $D74,,,, "REPORTED")</f>
        <v>32769328</v>
      </c>
      <c r="M74" s="1">
        <f>_xll.ciqfunctions.udf.CIQ($B74, "IQ_PREF_EQUITY",$D74,,,, "REPORTED")</f>
        <v>0</v>
      </c>
      <c r="N74" s="1">
        <f>_xll.ciqfunctions.udf.CIQ($B74, "IQ_TOTAL_COMMON_EQUITY",$D74,,,, "REPORTED")</f>
        <v>20305523</v>
      </c>
      <c r="O74" s="1">
        <f>_xll.ciqfunctions.udf.CIQ($B74, "IQ_APIC", $D74,,,, "REPORTED")</f>
        <v>487392</v>
      </c>
      <c r="P74" s="1">
        <f>_xll.ciqfunctions.udf.CIQ($B74, "IQ_TOTAL_ASSETS", $D74,,,, "REPORTED")</f>
        <v>53801134</v>
      </c>
      <c r="Q74" s="1">
        <f>_xll.ciqfunctions.udf.CIQ($B74, "IQ_RE", $D74,,,, "REPORTED")</f>
        <v>23368761</v>
      </c>
      <c r="R74" s="1">
        <f>_xll.ciqfunctions.udf.CIQ($B74, "IQ_TOTAL_EQUITY", $D74,,,, "REPORTED")</f>
        <v>21031806</v>
      </c>
      <c r="S74" s="1">
        <f>_xll.ciqfunctions.udf.CIQ($B74, "IQ_TOTAL_OUTSTANDING_FILING_DATE", $D74,,,, "REPORTED")</f>
        <v>13900.244860000001</v>
      </c>
      <c r="T74" s="1">
        <f>_xll.ciqfunctions.udf.CIQ($B74, "IQ_TOTAL_DEBT", $D74,,,, "REPORTED")</f>
        <v>21545398</v>
      </c>
      <c r="U74" s="1">
        <f>_xll.ciqfunctions.udf.CIQ($B74, "IQ_PREF_DIV_OTHER",$D74,,,, "REPORTED")</f>
        <v>4321</v>
      </c>
      <c r="V74" s="1">
        <f>_xll.ciqfunctions.udf.CIQ($B74, "IQ_COGS",$D74,,,, "REPORTED")</f>
        <v>5787954</v>
      </c>
      <c r="W74" s="1">
        <f>_xll.ciqfunctions.udf.CIQ($B74, "IQ_AP",$D74,,,, "REPORTED")</f>
        <v>2301240</v>
      </c>
      <c r="X74" s="1">
        <f>_xll.ciqfunctions.udf.CIQ($B74, "IQ_AR", $D74,,,, "REPORTED")</f>
        <v>2108870</v>
      </c>
      <c r="Y74" s="1">
        <f>_xll.ciqfunctions.udf.CIQ($B74, "IQ_INVENTORY", $D74,,,, "REPORTED")</f>
        <v>2433401</v>
      </c>
      <c r="Z74">
        <f>_xll.ciqfunctions.udf.CIQ($B74, "IQ_SGA", $D74,,,, "REPORTED")</f>
        <v>741463</v>
      </c>
      <c r="AA74">
        <f>_xll.ciqfunctions.udf.CIQ($B74, "IQ_TOTAL_REV_1YR_ANN_GROWTH", $D74,,,, "REPORTED")</f>
        <v>-3.2938999999999998</v>
      </c>
      <c r="AB74">
        <f>_xll.ciqfunctions.udf.CIQ($B74, "IQ_DA", $D74,,,, "REPORTED")</f>
        <v>0</v>
      </c>
      <c r="AC74">
        <f>_xll.ciqfunctions.udf.CIQ($B74, "IQ_NET_INTEREST_EXP",$D74,,,, "REPORTED")</f>
        <v>63141</v>
      </c>
      <c r="AD74">
        <f>_xll.ciqfunctions.udf.CIQ($B74, "IQ_NET_WORKING_CAP",$D74,,,, "REPORTED")</f>
        <v>5128884</v>
      </c>
      <c r="AE74">
        <f>_xll.ciqfunctions.udf.CIQ($B74, "IQ_CAPEX",$D74,,,, "REPORTED")</f>
        <v>-867014</v>
      </c>
      <c r="AF74" s="1" t="str">
        <f>_xll.ciqfunctions.udf.CIQ($B74, "IQ_CEO_NAME", $D74,,,, "REPORTED")</f>
        <v>Sato, Koji</v>
      </c>
    </row>
    <row r="75" spans="1:32" x14ac:dyDescent="0.25">
      <c r="A75" t="str">
        <f>_xll.ciqfunctions.udf.CIQ(B75,"IQ_COMPANY_NAME",A$1)</f>
        <v>Toyota Motor Corporation</v>
      </c>
      <c r="B75" s="3" t="s">
        <v>6</v>
      </c>
      <c r="C75" s="1" t="str">
        <f>_xll.ciqfunctions.udf.CIQ($B75, "IQ_INDUSTRY", IQ_FY, $D75, ,, "USD", , C$1)</f>
        <v>Automobiles</v>
      </c>
      <c r="D75" s="2" t="str">
        <f t="shared" si="0"/>
        <v>CQ32019</v>
      </c>
      <c r="E75" s="1">
        <f>_xll.ciqfunctions.udf.CIQ($B75, "IQ_TOTAL_REV", $D75,,,, "REPORTED")</f>
        <v>7639504</v>
      </c>
      <c r="F75" s="1">
        <f>_xll.ciqfunctions.udf.CIQ($B75, "IQ_NI",$D75,,,, "REPORTED")</f>
        <v>592002</v>
      </c>
      <c r="G75" s="1">
        <f>_xll.ciqfunctions.udf.CIQ($B75, "IQ_CASH_EQUIV", $D75,,,, "REPORTED")</f>
        <v>5314380</v>
      </c>
      <c r="H75" s="1">
        <f>_xll.ciqfunctions.udf.CIQ($B75, "IQ_CASH_ST_INVEST", $D75,,,, "REPORTED")</f>
        <v>6190820</v>
      </c>
      <c r="I75" s="1">
        <f>_xll.ciqfunctions.udf.CIQ($B75, "IQ_TOTAL_CA", $D75,,,, "REPORTED")</f>
        <v>18976916</v>
      </c>
      <c r="J75" s="1">
        <f>_xll.ciqfunctions.udf.CIQ($B75, "IQ_TOTAL_ASSETS",$D75,,,, "REPORTED")</f>
        <v>52240078</v>
      </c>
      <c r="K75" s="1">
        <f>_xll.ciqfunctions.udf.CIQ($B75, "IQ_TOTAL_CL", $D75,,,, "REPORTED")</f>
        <v>17932260</v>
      </c>
      <c r="L75" s="1">
        <f>_xll.ciqfunctions.udf.CIQ($B75, "IQ_TOTAL_LIAB", $D75,,,, "REPORTED")</f>
        <v>31739505</v>
      </c>
      <c r="M75" s="1">
        <f>_xll.ciqfunctions.udf.CIQ($B75, "IQ_PREF_EQUITY",$D75,,,, "REPORTED")</f>
        <v>0</v>
      </c>
      <c r="N75" s="1">
        <f>_xll.ciqfunctions.udf.CIQ($B75, "IQ_TOTAL_COMMON_EQUITY",$D75,,,, "REPORTED")</f>
        <v>19795642</v>
      </c>
      <c r="O75" s="1">
        <f>_xll.ciqfunctions.udf.CIQ($B75, "IQ_APIC", $D75,,,, "REPORTED")</f>
        <v>0</v>
      </c>
      <c r="P75" s="1">
        <f>_xll.ciqfunctions.udf.CIQ($B75, "IQ_TOTAL_ASSETS", $D75,,,, "REPORTED")</f>
        <v>52240078</v>
      </c>
      <c r="Q75" s="1">
        <f>_xll.ciqfunctions.udf.CIQ($B75, "IQ_RE", $D75,,,, "REPORTED")</f>
        <v>0</v>
      </c>
      <c r="R75" s="1">
        <f>_xll.ciqfunctions.udf.CIQ($B75, "IQ_TOTAL_EQUITY", $D75,,,, "REPORTED")</f>
        <v>20500573</v>
      </c>
      <c r="S75" s="1">
        <f>_xll.ciqfunctions.udf.CIQ($B75, "IQ_TOTAL_OUTSTANDING_FILING_DATE", $D75,,,, "REPORTED")</f>
        <v>13945.41281</v>
      </c>
      <c r="T75" s="1">
        <f>_xll.ciqfunctions.udf.CIQ($B75, "IQ_TOTAL_DEBT", $D75,,,, "REPORTED")</f>
        <v>19992005</v>
      </c>
      <c r="U75" s="1">
        <f>_xll.ciqfunctions.udf.CIQ($B75, "IQ_PREF_DIV_OTHER",$D75,,,, "REPORTED")</f>
        <v>8642</v>
      </c>
      <c r="V75" s="1">
        <f>_xll.ciqfunctions.udf.CIQ($B75, "IQ_COGS",$D75,,,, "REPORTED")</f>
        <v>5630275</v>
      </c>
      <c r="W75" s="1">
        <f>_xll.ciqfunctions.udf.CIQ($B75, "IQ_AP",$D75,,,, "REPORTED")</f>
        <v>2546545</v>
      </c>
      <c r="X75" s="1">
        <f>_xll.ciqfunctions.udf.CIQ($B75, "IQ_AR", $D75,,,, "REPORTED")</f>
        <v>8786544</v>
      </c>
      <c r="Y75" s="1">
        <f>_xll.ciqfunctions.udf.CIQ($B75, "IQ_INVENTORY", $D75,,,, "REPORTED")</f>
        <v>2576968</v>
      </c>
      <c r="Z75">
        <f>_xll.ciqfunctions.udf.CIQ($B75, "IQ_SGA", $D75,,,, "REPORTED")</f>
        <v>692718</v>
      </c>
      <c r="AA75">
        <f>_xll.ciqfunctions.udf.CIQ($B75, "IQ_TOTAL_REV_1YR_ANN_GROWTH", $D75,,,, "REPORTED")</f>
        <v>4.4893000000000001</v>
      </c>
      <c r="AB75">
        <f>_xll.ciqfunctions.udf.CIQ($B75, "IQ_DA", $D75,,,, "REPORTED")</f>
        <v>0</v>
      </c>
      <c r="AC75">
        <f>_xll.ciqfunctions.udf.CIQ($B75, "IQ_NET_INTEREST_EXP",$D75,,,, "REPORTED")</f>
        <v>41335</v>
      </c>
      <c r="AD75">
        <f>_xll.ciqfunctions.udf.CIQ($B75, "IQ_NET_WORKING_CAP",$D75,,,, "REPORTED")</f>
        <v>4505627</v>
      </c>
      <c r="AE75">
        <f>_xll.ciqfunctions.udf.CIQ($B75, "IQ_CAPEX",$D75,,,, "REPORTED")</f>
        <v>-918401</v>
      </c>
      <c r="AF75" s="1" t="str">
        <f>_xll.ciqfunctions.udf.CIQ($B75, "IQ_CEO_NAME", $D75,,,, "REPORTED")</f>
        <v>Sato, Koji</v>
      </c>
    </row>
    <row r="76" spans="1:32" x14ac:dyDescent="0.25">
      <c r="A76" t="str">
        <f>_xll.ciqfunctions.udf.CIQ(B76,"IQ_COMPANY_NAME",A$1)</f>
        <v>Toyota Motor Corporation</v>
      </c>
      <c r="B76" s="3" t="s">
        <v>6</v>
      </c>
      <c r="C76" s="1" t="str">
        <f>_xll.ciqfunctions.udf.CIQ($B76, "IQ_INDUSTRY", IQ_FY, $D76, ,, "USD", , C$1)</f>
        <v>Automobiles</v>
      </c>
      <c r="D76" s="2" t="str">
        <f t="shared" si="0"/>
        <v>CQ22019</v>
      </c>
      <c r="E76" s="1">
        <f>_xll.ciqfunctions.udf.CIQ($B76, "IQ_TOTAL_REV", $D76,,,, "REPORTED")</f>
        <v>7646091</v>
      </c>
      <c r="F76" s="1">
        <f>_xll.ciqfunctions.udf.CIQ($B76, "IQ_NI",$D76,,,, "REPORTED")</f>
        <v>682974</v>
      </c>
      <c r="G76" s="1">
        <f>_xll.ciqfunctions.udf.CIQ($B76, "IQ_CASH_EQUIV", $D76,,,, "REPORTED")</f>
        <v>5228779</v>
      </c>
      <c r="H76" s="1">
        <f>_xll.ciqfunctions.udf.CIQ($B76, "IQ_CASH_ST_INVEST", $D76,,,, "REPORTED")</f>
        <v>6200737</v>
      </c>
      <c r="I76" s="1">
        <f>_xll.ciqfunctions.udf.CIQ($B76, "IQ_TOTAL_CA", $D76,,,, "REPORTED")</f>
        <v>19286535</v>
      </c>
      <c r="J76" s="1">
        <f>_xll.ciqfunctions.udf.CIQ($B76, "IQ_TOTAL_ASSETS",$D76,,,, "REPORTED")</f>
        <v>52117436</v>
      </c>
      <c r="K76" s="1">
        <f>_xll.ciqfunctions.udf.CIQ($B76, "IQ_TOTAL_CL", $D76,,,, "REPORTED")</f>
        <v>17901744</v>
      </c>
      <c r="L76" s="1">
        <f>_xll.ciqfunctions.udf.CIQ($B76, "IQ_TOTAL_LIAB", $D76,,,, "REPORTED")</f>
        <v>31876332</v>
      </c>
      <c r="M76" s="1">
        <f>_xll.ciqfunctions.udf.CIQ($B76, "IQ_PREF_EQUITY",$D76,,,, "REPORTED")</f>
        <v>0</v>
      </c>
      <c r="N76" s="1">
        <f>_xll.ciqfunctions.udf.CIQ($B76, "IQ_TOTAL_COMMON_EQUITY",$D76,,,, "REPORTED")</f>
        <v>19527680</v>
      </c>
      <c r="O76" s="1">
        <f>_xll.ciqfunctions.udf.CIQ($B76, "IQ_APIC", $D76,,,, "REPORTED")</f>
        <v>0</v>
      </c>
      <c r="P76" s="1">
        <f>_xll.ciqfunctions.udf.CIQ($B76, "IQ_TOTAL_ASSETS", $D76,,,, "REPORTED")</f>
        <v>52117436</v>
      </c>
      <c r="Q76" s="1">
        <f>_xll.ciqfunctions.udf.CIQ($B76, "IQ_RE", $D76,,,, "REPORTED")</f>
        <v>0</v>
      </c>
      <c r="R76" s="1">
        <f>_xll.ciqfunctions.udf.CIQ($B76, "IQ_TOTAL_EQUITY", $D76,,,, "REPORTED")</f>
        <v>20241104</v>
      </c>
      <c r="S76" s="1">
        <f>_xll.ciqfunctions.udf.CIQ($B76, "IQ_TOTAL_OUTSTANDING_FILING_DATE", $D76,,,, "REPORTED")</f>
        <v>14121.67964</v>
      </c>
      <c r="T76" s="1">
        <f>_xll.ciqfunctions.udf.CIQ($B76, "IQ_TOTAL_DEBT", $D76,,,, "REPORTED")</f>
        <v>20149240</v>
      </c>
      <c r="U76" s="1">
        <f>_xll.ciqfunctions.udf.CIQ($B76, "IQ_PREF_DIV_OTHER",$D76,,,, "REPORTED")</f>
        <v>4321</v>
      </c>
      <c r="V76" s="1">
        <f>_xll.ciqfunctions.udf.CIQ($B76, "IQ_COGS",$D76,,,, "REPORTED")</f>
        <v>6210090</v>
      </c>
      <c r="W76" s="1">
        <f>_xll.ciqfunctions.udf.CIQ($B76, "IQ_AP",$D76,,,, "REPORTED")</f>
        <v>2464104</v>
      </c>
      <c r="X76" s="1">
        <f>_xll.ciqfunctions.udf.CIQ($B76, "IQ_AR", $D76,,,, "REPORTED")</f>
        <v>8883201</v>
      </c>
      <c r="Y76" s="1">
        <f>_xll.ciqfunctions.udf.CIQ($B76, "IQ_INVENTORY", $D76,,,, "REPORTED")</f>
        <v>2738140</v>
      </c>
      <c r="Z76">
        <f>_xll.ciqfunctions.udf.CIQ($B76, "IQ_SGA", $D76,,,, "REPORTED")</f>
        <v>694050</v>
      </c>
      <c r="AA76">
        <f>_xll.ciqfunctions.udf.CIQ($B76, "IQ_TOTAL_REV_1YR_ANN_GROWTH", $D76,,,, "REPORTED")</f>
        <v>3.8485</v>
      </c>
      <c r="AB76">
        <f>_xll.ciqfunctions.udf.CIQ($B76, "IQ_DA", $D76,,,, "REPORTED")</f>
        <v>0</v>
      </c>
      <c r="AC76">
        <f>_xll.ciqfunctions.udf.CIQ($B76, "IQ_NET_INTEREST_EXP",$D76,,,, "REPORTED")</f>
        <v>70040</v>
      </c>
      <c r="AD76">
        <f>_xll.ciqfunctions.udf.CIQ($B76, "IQ_NET_WORKING_CAP",$D76,,,, "REPORTED")</f>
        <v>4784133</v>
      </c>
      <c r="AE76">
        <f>_xll.ciqfunctions.udf.CIQ($B76, "IQ_CAPEX",$D76,,,, "REPORTED")</f>
        <v>-998492</v>
      </c>
      <c r="AF76" s="1" t="str">
        <f>_xll.ciqfunctions.udf.CIQ($B76, "IQ_CEO_NAME", $D76,,,, "REPORTED")</f>
        <v>Sato, Koji</v>
      </c>
    </row>
    <row r="77" spans="1:32" x14ac:dyDescent="0.25">
      <c r="A77" t="str">
        <f>_xll.ciqfunctions.udf.CIQ(B77,"IQ_COMPANY_NAME",A$1)</f>
        <v>Toyota Motor Corporation</v>
      </c>
      <c r="B77" s="3" t="s">
        <v>6</v>
      </c>
      <c r="C77" s="1" t="str">
        <f>_xll.ciqfunctions.udf.CIQ($B77, "IQ_INDUSTRY", IQ_FY, $D77, ,, "USD", , C$1)</f>
        <v>Automobiles</v>
      </c>
      <c r="D77" s="2" t="str">
        <f t="shared" si="0"/>
        <v>CQ12019</v>
      </c>
      <c r="E77" s="1">
        <f>_xll.ciqfunctions.udf.CIQ($B77, "IQ_TOTAL_REV", $D77,,,, "REPORTED")</f>
        <v>7750133</v>
      </c>
      <c r="F77" s="1">
        <f>_xll.ciqfunctions.udf.CIQ($B77, "IQ_NI",$D77,,,, "REPORTED")</f>
        <v>459566</v>
      </c>
      <c r="G77" s="1">
        <f>_xll.ciqfunctions.udf.CIQ($B77, "IQ_CASH_EQUIV", $D77,,,, "REPORTED")</f>
        <v>2790212</v>
      </c>
      <c r="H77" s="1">
        <f>_xll.ciqfunctions.udf.CIQ($B77, "IQ_CASH_ST_INVEST", $D77,,,, "REPORTED")</f>
        <v>5100075</v>
      </c>
      <c r="I77" s="1">
        <f>_xll.ciqfunctions.udf.CIQ($B77, "IQ_TOTAL_CA", $D77,,,, "REPORTED")</f>
        <v>18879237</v>
      </c>
      <c r="J77" s="1">
        <f>_xll.ciqfunctions.udf.CIQ($B77, "IQ_TOTAL_ASSETS",$D77,,,, "REPORTED")</f>
        <v>51936949</v>
      </c>
      <c r="K77" s="1">
        <f>_xll.ciqfunctions.udf.CIQ($B77, "IQ_TOTAL_CL", $D77,,,, "REPORTED")</f>
        <v>18226938</v>
      </c>
      <c r="L77" s="1">
        <f>_xll.ciqfunctions.udf.CIQ($B77, "IQ_TOTAL_LIAB", $D77,,,, "REPORTED")</f>
        <v>31869812</v>
      </c>
      <c r="M77" s="1">
        <f>_xll.ciqfunctions.udf.CIQ($B77, "IQ_PREF_EQUITY",$D77,,,, "REPORTED")</f>
        <v>0</v>
      </c>
      <c r="N77" s="1">
        <f>_xll.ciqfunctions.udf.CIQ($B77, "IQ_TOTAL_COMMON_EQUITY",$D77,,,, "REPORTED")</f>
        <v>19348152</v>
      </c>
      <c r="O77" s="1">
        <f>_xll.ciqfunctions.udf.CIQ($B77, "IQ_APIC", $D77,,,, "REPORTED")</f>
        <v>487162</v>
      </c>
      <c r="P77" s="1">
        <f>_xll.ciqfunctions.udf.CIQ($B77, "IQ_TOTAL_ASSETS", $D77,,,, "REPORTED")</f>
        <v>51936949</v>
      </c>
      <c r="Q77" s="1">
        <f>_xll.ciqfunctions.udf.CIQ($B77, "IQ_RE", $D77,,,, "REPORTED")</f>
        <v>21987515</v>
      </c>
      <c r="R77" s="1">
        <f>_xll.ciqfunctions.udf.CIQ($B77, "IQ_TOTAL_EQUITY", $D77,,,, "REPORTED")</f>
        <v>20067137</v>
      </c>
      <c r="S77" s="1">
        <f>_xll.ciqfunctions.udf.CIQ($B77, "IQ_TOTAL_OUTSTANDING_FILING_DATE", $D77,,,, "REPORTED")</f>
        <v>14162.19584</v>
      </c>
      <c r="T77" s="1">
        <f>_xll.ciqfunctions.udf.CIQ($B77, "IQ_TOTAL_DEBT", $D77,,,, "REPORTED")</f>
        <v>20368246</v>
      </c>
      <c r="U77" s="1">
        <f>_xll.ciqfunctions.udf.CIQ($B77, "IQ_PREF_DIV_OTHER",$D77,,,, "REPORTED")</f>
        <v>3697</v>
      </c>
      <c r="V77" s="1">
        <f>_xll.ciqfunctions.udf.CIQ($B77, "IQ_COGS",$D77,,,, "REPORTED")</f>
        <v>6103510</v>
      </c>
      <c r="W77" s="1">
        <f>_xll.ciqfunctions.udf.CIQ($B77, "IQ_AP",$D77,,,, "REPORTED")</f>
        <v>2645984</v>
      </c>
      <c r="X77" s="1">
        <f>_xll.ciqfunctions.udf.CIQ($B77, "IQ_AR", $D77,,,, "REPORTED")</f>
        <v>2372734</v>
      </c>
      <c r="Y77" s="1">
        <f>_xll.ciqfunctions.udf.CIQ($B77, "IQ_INVENTORY", $D77,,,, "REPORTED")</f>
        <v>2656396</v>
      </c>
      <c r="Z77">
        <f>_xll.ciqfunctions.udf.CIQ($B77, "IQ_SGA", $D77,,,, "REPORTED")</f>
        <v>781439</v>
      </c>
      <c r="AA77">
        <f>_xll.ciqfunctions.udf.CIQ($B77, "IQ_TOTAL_REV_1YR_ANN_GROWTH", $D77,,,, "REPORTED")</f>
        <v>2.2103000000000002</v>
      </c>
      <c r="AB77">
        <f>_xll.ciqfunctions.udf.CIQ($B77, "IQ_DA", $D77,,,, "REPORTED")</f>
        <v>0</v>
      </c>
      <c r="AC77">
        <f>_xll.ciqfunctions.udf.CIQ($B77, "IQ_NET_INTEREST_EXP",$D77,,,, "REPORTED")</f>
        <v>27522</v>
      </c>
      <c r="AD77">
        <f>_xll.ciqfunctions.udf.CIQ($B77, "IQ_NET_WORKING_CAP",$D77,,,, "REPORTED")</f>
        <v>-4060653</v>
      </c>
      <c r="AE77">
        <f>_xll.ciqfunctions.udf.CIQ($B77, "IQ_CAPEX",$D77,,,, "REPORTED")</f>
        <v>-886478</v>
      </c>
      <c r="AF77" s="1" t="str">
        <f>_xll.ciqfunctions.udf.CIQ($B77, "IQ_CEO_NAME", $D77,,,, "REPORTED")</f>
        <v>Sato, Koji</v>
      </c>
    </row>
    <row r="78" spans="1:32" x14ac:dyDescent="0.25">
      <c r="A78" t="str">
        <f>_xll.ciqfunctions.udf.CIQ(B78,"IQ_COMPANY_NAME",A$1)</f>
        <v>Toyota Motor Corporation</v>
      </c>
      <c r="B78" s="3" t="s">
        <v>6</v>
      </c>
      <c r="C78" s="1" t="str">
        <f>_xll.ciqfunctions.udf.CIQ($B78, "IQ_INDUSTRY", IQ_FY, $D78, ,, "USD", , C$1)</f>
        <v>Automobiles</v>
      </c>
      <c r="D78" s="2" t="str">
        <f t="shared" si="0"/>
        <v>CQ42018</v>
      </c>
      <c r="E78" s="1">
        <f>_xll.ciqfunctions.udf.CIQ($B78, "IQ_TOTAL_REV", $D78,,,, "REPORTED")</f>
        <v>7801542</v>
      </c>
      <c r="F78" s="1">
        <f>_xll.ciqfunctions.udf.CIQ($B78, "IQ_NI",$D78,,,, "REPORTED")</f>
        <v>180915</v>
      </c>
      <c r="G78" s="1">
        <f>_xll.ciqfunctions.udf.CIQ($B78, "IQ_CASH_EQUIV", $D78,,,, "REPORTED")</f>
        <v>3162040</v>
      </c>
      <c r="H78" s="1">
        <f>_xll.ciqfunctions.udf.CIQ($B78, "IQ_CASH_ST_INVEST", $D78,,,, "REPORTED")</f>
        <v>5265020</v>
      </c>
      <c r="I78" s="1">
        <f>_xll.ciqfunctions.udf.CIQ($B78, "IQ_TOTAL_CA", $D78,,,, "REPORTED")</f>
        <v>17791194</v>
      </c>
      <c r="J78" s="1">
        <f>_xll.ciqfunctions.udf.CIQ($B78, "IQ_TOTAL_ASSETS",$D78,,,, "REPORTED")</f>
        <v>51085992</v>
      </c>
      <c r="K78" s="1">
        <f>_xll.ciqfunctions.udf.CIQ($B78, "IQ_TOTAL_CL", $D78,,,, "REPORTED")</f>
        <v>17771273</v>
      </c>
      <c r="L78" s="1">
        <f>_xll.ciqfunctions.udf.CIQ($B78, "IQ_TOTAL_LIAB", $D78,,,, "REPORTED")</f>
        <v>31304888</v>
      </c>
      <c r="M78" s="1">
        <f>_xll.ciqfunctions.udf.CIQ($B78, "IQ_PREF_EQUITY",$D78,,,, "REPORTED")</f>
        <v>0</v>
      </c>
      <c r="N78" s="1">
        <f>_xll.ciqfunctions.udf.CIQ($B78, "IQ_TOTAL_COMMON_EQUITY",$D78,,,, "REPORTED")</f>
        <v>19089239</v>
      </c>
      <c r="O78" s="1">
        <f>_xll.ciqfunctions.udf.CIQ($B78, "IQ_APIC", $D78,,,, "REPORTED")</f>
        <v>487353</v>
      </c>
      <c r="P78" s="1">
        <f>_xll.ciqfunctions.udf.CIQ($B78, "IQ_TOTAL_ASSETS", $D78,,,, "REPORTED")</f>
        <v>51085992</v>
      </c>
      <c r="Q78" s="1">
        <f>_xll.ciqfunctions.udf.CIQ($B78, "IQ_RE", $D78,,,, "REPORTED")</f>
        <v>21531645</v>
      </c>
      <c r="R78" s="1">
        <f>_xll.ciqfunctions.udf.CIQ($B78, "IQ_TOTAL_EQUITY", $D78,,,, "REPORTED")</f>
        <v>19781104</v>
      </c>
      <c r="S78" s="1">
        <f>_xll.ciqfunctions.udf.CIQ($B78, "IQ_TOTAL_OUTSTANDING_FILING_DATE", $D78,,,, "REPORTED")</f>
        <v>14235.30214</v>
      </c>
      <c r="T78" s="1">
        <f>_xll.ciqfunctions.udf.CIQ($B78, "IQ_TOTAL_DEBT", $D78,,,, "REPORTED")</f>
        <v>20228117</v>
      </c>
      <c r="U78" s="1">
        <f>_xll.ciqfunctions.udf.CIQ($B78, "IQ_PREF_DIV_OTHER",$D78,,,, "REPORTED")</f>
        <v>3697</v>
      </c>
      <c r="V78" s="1">
        <f>_xll.ciqfunctions.udf.CIQ($B78, "IQ_COGS",$D78,,,, "REPORTED")</f>
        <v>5995359</v>
      </c>
      <c r="W78" s="1">
        <f>_xll.ciqfunctions.udf.CIQ($B78, "IQ_AP",$D78,,,, "REPORTED")</f>
        <v>2345483</v>
      </c>
      <c r="X78" s="1">
        <f>_xll.ciqfunctions.udf.CIQ($B78, "IQ_AR", $D78,,,, "REPORTED")</f>
        <v>2135896</v>
      </c>
      <c r="Y78" s="1">
        <f>_xll.ciqfunctions.udf.CIQ($B78, "IQ_INVENTORY", $D78,,,, "REPORTED")</f>
        <v>2555133</v>
      </c>
      <c r="Z78">
        <f>_xll.ciqfunctions.udf.CIQ($B78, "IQ_SGA", $D78,,,, "REPORTED")</f>
        <v>777252</v>
      </c>
      <c r="AA78">
        <f>_xll.ciqfunctions.udf.CIQ($B78, "IQ_TOTAL_REV_1YR_ANN_GROWTH", $D78,,,, "REPORTED")</f>
        <v>2.5739999999999998</v>
      </c>
      <c r="AB78">
        <f>_xll.ciqfunctions.udf.CIQ($B78, "IQ_DA", $D78,,,, "REPORTED")</f>
        <v>0</v>
      </c>
      <c r="AC78">
        <f>_xll.ciqfunctions.udf.CIQ($B78, "IQ_NET_INTEREST_EXP",$D78,,,, "REPORTED")</f>
        <v>56720</v>
      </c>
      <c r="AD78">
        <f>_xll.ciqfunctions.udf.CIQ($B78, "IQ_NET_WORKING_CAP",$D78,,,, "REPORTED")</f>
        <v>4549477</v>
      </c>
      <c r="AE78">
        <f>_xll.ciqfunctions.udf.CIQ($B78, "IQ_CAPEX",$D78,,,, "REPORTED")</f>
        <v>-930172</v>
      </c>
      <c r="AF78" s="1" t="str">
        <f>_xll.ciqfunctions.udf.CIQ($B78, "IQ_CEO_NAME", $D78,,,, "REPORTED")</f>
        <v>Sato, Koji</v>
      </c>
    </row>
    <row r="79" spans="1:32" x14ac:dyDescent="0.25">
      <c r="A79" t="str">
        <f>_xll.ciqfunctions.udf.CIQ(B79,"IQ_COMPANY_NAME",A$1)</f>
        <v>Toyota Motor Corporation</v>
      </c>
      <c r="B79" s="3" t="s">
        <v>6</v>
      </c>
      <c r="C79" s="1" t="str">
        <f>_xll.ciqfunctions.udf.CIQ($B79, "IQ_INDUSTRY", IQ_FY, $D79, ,, "USD", , C$1)</f>
        <v>Automobiles</v>
      </c>
      <c r="D79" s="2" t="str">
        <f t="shared" si="0"/>
        <v>CQ32018</v>
      </c>
      <c r="E79" s="1">
        <f>_xll.ciqfunctions.udf.CIQ($B79, "IQ_TOTAL_REV", $D79,,,, "REPORTED")</f>
        <v>7311273</v>
      </c>
      <c r="F79" s="1">
        <f>_xll.ciqfunctions.udf.CIQ($B79, "IQ_NI",$D79,,,, "REPORTED")</f>
        <v>585086</v>
      </c>
      <c r="G79" s="1">
        <f>_xll.ciqfunctions.udf.CIQ($B79, "IQ_CASH_EQUIV", $D79,,,, "REPORTED")</f>
        <v>4460019</v>
      </c>
      <c r="H79" s="1">
        <f>_xll.ciqfunctions.udf.CIQ($B79, "IQ_CASH_ST_INVEST", $D79,,,, "REPORTED")</f>
        <v>5869949</v>
      </c>
      <c r="I79" s="1">
        <f>_xll.ciqfunctions.udf.CIQ($B79, "IQ_TOTAL_CA", $D79,,,, "REPORTED")</f>
        <v>18525993</v>
      </c>
      <c r="J79" s="1">
        <f>_xll.ciqfunctions.udf.CIQ($B79, "IQ_TOTAL_ASSETS",$D79,,,, "REPORTED")</f>
        <v>52516005</v>
      </c>
      <c r="K79" s="1">
        <f>_xll.ciqfunctions.udf.CIQ($B79, "IQ_TOTAL_CL", $D79,,,, "REPORTED")</f>
        <v>17981907</v>
      </c>
      <c r="L79" s="1">
        <f>_xll.ciqfunctions.udf.CIQ($B79, "IQ_TOTAL_LIAB", $D79,,,, "REPORTED")</f>
        <v>32302463</v>
      </c>
      <c r="M79" s="1">
        <f>_xll.ciqfunctions.udf.CIQ($B79, "IQ_PREF_EQUITY",$D79,,,, "REPORTED")</f>
        <v>0</v>
      </c>
      <c r="N79" s="1">
        <f>_xll.ciqfunctions.udf.CIQ($B79, "IQ_TOTAL_COMMON_EQUITY",$D79,,,, "REPORTED")</f>
        <v>19511392</v>
      </c>
      <c r="O79" s="1">
        <f>_xll.ciqfunctions.udf.CIQ($B79, "IQ_APIC", $D79,,,, "REPORTED")</f>
        <v>0</v>
      </c>
      <c r="P79" s="1">
        <f>_xll.ciqfunctions.udf.CIQ($B79, "IQ_TOTAL_ASSETS", $D79,,,, "REPORTED")</f>
        <v>52516005</v>
      </c>
      <c r="Q79" s="1">
        <f>_xll.ciqfunctions.udf.CIQ($B79, "IQ_RE", $D79,,,, "REPORTED")</f>
        <v>0</v>
      </c>
      <c r="R79" s="1">
        <f>_xll.ciqfunctions.udf.CIQ($B79, "IQ_TOTAL_EQUITY", $D79,,,, "REPORTED")</f>
        <v>20213542</v>
      </c>
      <c r="S79" s="1">
        <f>_xll.ciqfunctions.udf.CIQ($B79, "IQ_TOTAL_OUTSTANDING_FILING_DATE", $D79,,,, "REPORTED")</f>
        <v>14346.301960000001</v>
      </c>
      <c r="T79" s="1">
        <f>_xll.ciqfunctions.udf.CIQ($B79, "IQ_TOTAL_DEBT", $D79,,,, "REPORTED")</f>
        <v>20885496</v>
      </c>
      <c r="U79" s="1">
        <f>_xll.ciqfunctions.udf.CIQ($B79, "IQ_PREF_DIV_OTHER",$D79,,,, "REPORTED")</f>
        <v>3697</v>
      </c>
      <c r="V79" s="1">
        <f>_xll.ciqfunctions.udf.CIQ($B79, "IQ_COGS",$D79,,,, "REPORTED")</f>
        <v>5996006</v>
      </c>
      <c r="W79" s="1">
        <f>_xll.ciqfunctions.udf.CIQ($B79, "IQ_AP",$D79,,,, "REPORTED")</f>
        <v>2380962</v>
      </c>
      <c r="X79" s="1">
        <f>_xll.ciqfunctions.udf.CIQ($B79, "IQ_AR", $D79,,,, "REPORTED")</f>
        <v>8730647</v>
      </c>
      <c r="Y79" s="1">
        <f>_xll.ciqfunctions.udf.CIQ($B79, "IQ_INVENTORY", $D79,,,, "REPORTED")</f>
        <v>2583535</v>
      </c>
      <c r="Z79">
        <f>_xll.ciqfunctions.udf.CIQ($B79, "IQ_SGA", $D79,,,, "REPORTED")</f>
        <v>736109</v>
      </c>
      <c r="AA79">
        <f>_xll.ciqfunctions.udf.CIQ($B79, "IQ_TOTAL_REV_1YR_ANN_GROWTH", $D79,,,, "REPORTED")</f>
        <v>2.3471000000000002</v>
      </c>
      <c r="AB79">
        <f>_xll.ciqfunctions.udf.CIQ($B79, "IQ_DA", $D79,,,, "REPORTED")</f>
        <v>0</v>
      </c>
      <c r="AC79">
        <f>_xll.ciqfunctions.udf.CIQ($B79, "IQ_NET_INTEREST_EXP",$D79,,,, "REPORTED")</f>
        <v>28726</v>
      </c>
      <c r="AD79">
        <f>_xll.ciqfunctions.udf.CIQ($B79, "IQ_NET_WORKING_CAP",$D79,,,, "REPORTED")</f>
        <v>4495138</v>
      </c>
      <c r="AE79">
        <f>_xll.ciqfunctions.udf.CIQ($B79, "IQ_CAPEX",$D79,,,, "REPORTED")</f>
        <v>-894504</v>
      </c>
      <c r="AF79" s="1" t="str">
        <f>_xll.ciqfunctions.udf.CIQ($B79, "IQ_CEO_NAME", $D79,,,, "REPORTED")</f>
        <v>Sato, Koji</v>
      </c>
    </row>
    <row r="80" spans="1:32" x14ac:dyDescent="0.25">
      <c r="A80" t="str">
        <f>_xll.ciqfunctions.udf.CIQ(B80,"IQ_COMPANY_NAME",A$1)</f>
        <v>Toyota Motor Corporation</v>
      </c>
      <c r="B80" s="3" t="s">
        <v>6</v>
      </c>
      <c r="C80" s="1" t="str">
        <f>_xll.ciqfunctions.udf.CIQ($B80, "IQ_INDUSTRY", IQ_FY, $D80, ,, "USD", , C$1)</f>
        <v>Automobiles</v>
      </c>
      <c r="D80" s="2" t="str">
        <f t="shared" si="0"/>
        <v>CQ22018</v>
      </c>
      <c r="E80" s="1">
        <f>_xll.ciqfunctions.udf.CIQ($B80, "IQ_TOTAL_REV", $D80,,,, "REPORTED")</f>
        <v>7362733</v>
      </c>
      <c r="F80" s="1">
        <f>_xll.ciqfunctions.udf.CIQ($B80, "IQ_NI",$D80,,,, "REPORTED")</f>
        <v>657306</v>
      </c>
      <c r="G80" s="1">
        <f>_xll.ciqfunctions.udf.CIQ($B80, "IQ_CASH_EQUIV", $D80,,,, "REPORTED")</f>
        <v>3896611</v>
      </c>
      <c r="H80" s="1">
        <f>_xll.ciqfunctions.udf.CIQ($B80, "IQ_CASH_ST_INVEST", $D80,,,, "REPORTED")</f>
        <v>5545087</v>
      </c>
      <c r="I80" s="1">
        <f>_xll.ciqfunctions.udf.CIQ($B80, "IQ_TOTAL_CA", $D80,,,, "REPORTED")</f>
        <v>18026945</v>
      </c>
      <c r="J80" s="1">
        <f>_xll.ciqfunctions.udf.CIQ($B80, "IQ_TOTAL_ASSETS",$D80,,,, "REPORTED")</f>
        <v>51049149</v>
      </c>
      <c r="K80" s="1">
        <f>_xll.ciqfunctions.udf.CIQ($B80, "IQ_TOTAL_CL", $D80,,,, "REPORTED")</f>
        <v>17833175</v>
      </c>
      <c r="L80" s="1">
        <f>_xll.ciqfunctions.udf.CIQ($B80, "IQ_TOTAL_LIAB", $D80,,,, "REPORTED")</f>
        <v>31418203</v>
      </c>
      <c r="M80" s="1">
        <f>_xll.ciqfunctions.udf.CIQ($B80, "IQ_PREF_EQUITY",$D80,,,, "REPORTED")</f>
        <v>0</v>
      </c>
      <c r="N80" s="1">
        <f>_xll.ciqfunctions.udf.CIQ($B80, "IQ_TOTAL_COMMON_EQUITY",$D80,,,, "REPORTED")</f>
        <v>18946917</v>
      </c>
      <c r="O80" s="1">
        <f>_xll.ciqfunctions.udf.CIQ($B80, "IQ_APIC", $D80,,,, "REPORTED")</f>
        <v>0</v>
      </c>
      <c r="P80" s="1">
        <f>_xll.ciqfunctions.udf.CIQ($B80, "IQ_TOTAL_ASSETS", $D80,,,, "REPORTED")</f>
        <v>51049149</v>
      </c>
      <c r="Q80" s="1">
        <f>_xll.ciqfunctions.udf.CIQ($B80, "IQ_RE", $D80,,,, "REPORTED")</f>
        <v>0</v>
      </c>
      <c r="R80" s="1">
        <f>_xll.ciqfunctions.udf.CIQ($B80, "IQ_TOTAL_EQUITY", $D80,,,, "REPORTED")</f>
        <v>19630946</v>
      </c>
      <c r="S80" s="1">
        <f>_xll.ciqfunctions.udf.CIQ($B80, "IQ_TOTAL_OUTSTANDING_FILING_DATE", $D80,,,, "REPORTED")</f>
        <v>14463.00412</v>
      </c>
      <c r="T80" s="1">
        <f>_xll.ciqfunctions.udf.CIQ($B80, "IQ_TOTAL_DEBT", $D80,,,, "REPORTED")</f>
        <v>20240450</v>
      </c>
      <c r="U80" s="1">
        <f>_xll.ciqfunctions.udf.CIQ($B80, "IQ_PREF_DIV_OTHER",$D80,,,, "REPORTED")</f>
        <v>3697</v>
      </c>
      <c r="V80" s="1">
        <f>_xll.ciqfunctions.udf.CIQ($B80, "IQ_COGS",$D80,,,, "REPORTED")</f>
        <v>5988151</v>
      </c>
      <c r="W80" s="1">
        <f>_xll.ciqfunctions.udf.CIQ($B80, "IQ_AP",$D80,,,, "REPORTED")</f>
        <v>2390623</v>
      </c>
      <c r="X80" s="1">
        <f>_xll.ciqfunctions.udf.CIQ($B80, "IQ_AR", $D80,,,, "REPORTED")</f>
        <v>8592596</v>
      </c>
      <c r="Y80" s="1">
        <f>_xll.ciqfunctions.udf.CIQ($B80, "IQ_INVENTORY", $D80,,,, "REPORTED")</f>
        <v>2536944</v>
      </c>
      <c r="Z80">
        <f>_xll.ciqfunctions.udf.CIQ($B80, "IQ_SGA", $D80,,,, "REPORTED")</f>
        <v>691895</v>
      </c>
      <c r="AA80">
        <f>_xll.ciqfunctions.udf.CIQ($B80, "IQ_TOTAL_REV_1YR_ANN_GROWTH", $D80,,,, "REPORTED")</f>
        <v>4.4714</v>
      </c>
      <c r="AB80">
        <f>_xll.ciqfunctions.udf.CIQ($B80, "IQ_DA", $D80,,,, "REPORTED")</f>
        <v>0</v>
      </c>
      <c r="AC80">
        <f>_xll.ciqfunctions.udf.CIQ($B80, "IQ_NET_INTEREST_EXP",$D80,,,, "REPORTED")</f>
        <v>84449</v>
      </c>
      <c r="AD80">
        <f>_xll.ciqfunctions.udf.CIQ($B80, "IQ_NET_WORKING_CAP",$D80,,,, "REPORTED")</f>
        <v>4473578</v>
      </c>
      <c r="AE80">
        <f>_xll.ciqfunctions.udf.CIQ($B80, "IQ_CAPEX",$D80,,,, "REPORTED")</f>
        <v>-1027733</v>
      </c>
      <c r="AF80" s="1" t="str">
        <f>_xll.ciqfunctions.udf.CIQ($B80, "IQ_CEO_NAME", $D80,,,, "REPORTED")</f>
        <v>Sato, Koji</v>
      </c>
    </row>
    <row r="81" spans="1:32" x14ac:dyDescent="0.25">
      <c r="A81" t="str">
        <f>_xll.ciqfunctions.udf.CIQ(B81,"IQ_COMPANY_NAME",A$1)</f>
        <v>Toyota Motor Corporation</v>
      </c>
      <c r="B81" s="3" t="s">
        <v>6</v>
      </c>
      <c r="C81" s="1" t="str">
        <f>_xll.ciqfunctions.udf.CIQ($B81, "IQ_INDUSTRY", IQ_FY, $D81, ,, "USD", , C$1)</f>
        <v>Automobiles</v>
      </c>
      <c r="D81" s="2" t="str">
        <f t="shared" si="0"/>
        <v>CQ12018</v>
      </c>
      <c r="E81" s="1">
        <f>_xll.ciqfunctions.udf.CIQ($B81, "IQ_TOTAL_REV", $D81,,,, "REPORTED")</f>
        <v>7582536</v>
      </c>
      <c r="F81" s="1">
        <f>_xll.ciqfunctions.udf.CIQ($B81, "IQ_NI",$D81,,,, "REPORTED")</f>
        <v>480806</v>
      </c>
      <c r="G81" s="1">
        <f>_xll.ciqfunctions.udf.CIQ($B81, "IQ_CASH_EQUIV", $D81,,,, "REPORTED")</f>
        <v>2390524</v>
      </c>
      <c r="H81" s="1">
        <f>_xll.ciqfunctions.udf.CIQ($B81, "IQ_CASH_ST_INVEST", $D81,,,, "REPORTED")</f>
        <v>4884806</v>
      </c>
      <c r="I81" s="1">
        <f>_xll.ciqfunctions.udf.CIQ($B81, "IQ_TOTAL_CA", $D81,,,, "REPORTED")</f>
        <v>18152656</v>
      </c>
      <c r="J81" s="1">
        <f>_xll.ciqfunctions.udf.CIQ($B81, "IQ_TOTAL_ASSETS",$D81,,,, "REPORTED")</f>
        <v>50308249</v>
      </c>
      <c r="K81" s="1">
        <f>_xll.ciqfunctions.udf.CIQ($B81, "IQ_TOTAL_CL", $D81,,,, "REPORTED")</f>
        <v>17796891</v>
      </c>
      <c r="L81" s="1">
        <f>_xll.ciqfunctions.udf.CIQ($B81, "IQ_TOTAL_LIAB", $D81,,,, "REPORTED")</f>
        <v>30878147</v>
      </c>
      <c r="M81" s="1">
        <f>_xll.ciqfunctions.udf.CIQ($B81, "IQ_PREF_EQUITY",$D81,,,, "REPORTED")</f>
        <v>0</v>
      </c>
      <c r="N81" s="1">
        <f>_xll.ciqfunctions.udf.CIQ($B81, "IQ_TOTAL_COMMON_EQUITY",$D81,,,, "REPORTED")</f>
        <v>18735982</v>
      </c>
      <c r="O81" s="1">
        <f>_xll.ciqfunctions.udf.CIQ($B81, "IQ_APIC", $D81,,,, "REPORTED")</f>
        <v>487502</v>
      </c>
      <c r="P81" s="1">
        <f>_xll.ciqfunctions.udf.CIQ($B81, "IQ_TOTAL_ASSETS", $D81,,,, "REPORTED")</f>
        <v>50308249</v>
      </c>
      <c r="Q81" s="1">
        <f>_xll.ciqfunctions.udf.CIQ($B81, "IQ_RE", $D81,,,, "REPORTED")</f>
        <v>19473464</v>
      </c>
      <c r="R81" s="1">
        <f>_xll.ciqfunctions.udf.CIQ($B81, "IQ_TOTAL_EQUITY", $D81,,,, "REPORTED")</f>
        <v>19430102</v>
      </c>
      <c r="S81" s="1">
        <f>_xll.ciqfunctions.udf.CIQ($B81, "IQ_TOTAL_OUTSTANDING_FILING_DATE", $D81,,,, "REPORTED")</f>
        <v>14549.61996</v>
      </c>
      <c r="T81" s="1">
        <f>_xll.ciqfunctions.udf.CIQ($B81, "IQ_TOTAL_DEBT", $D81,,,, "REPORTED")</f>
        <v>19541110</v>
      </c>
      <c r="U81" s="1">
        <f>_xll.ciqfunctions.udf.CIQ($B81, "IQ_PREF_DIV_OTHER",$D81,,,, "REPORTED")</f>
        <v>3072</v>
      </c>
      <c r="V81" s="1">
        <f>_xll.ciqfunctions.udf.CIQ($B81, "IQ_COGS",$D81,,,, "REPORTED")</f>
        <v>5740660</v>
      </c>
      <c r="W81" s="1">
        <f>_xll.ciqfunctions.udf.CIQ($B81, "IQ_AP",$D81,,,, "REPORTED")</f>
        <v>2586657</v>
      </c>
      <c r="X81" s="1">
        <f>_xll.ciqfunctions.udf.CIQ($B81, "IQ_AR", $D81,,,, "REPORTED")</f>
        <v>2219562</v>
      </c>
      <c r="Y81" s="1">
        <f>_xll.ciqfunctions.udf.CIQ($B81, "IQ_INVENTORY", $D81,,,, "REPORTED")</f>
        <v>2539789</v>
      </c>
      <c r="Z81">
        <f>_xll.ciqfunctions.udf.CIQ($B81, "IQ_SGA", $D81,,,, "REPORTED")</f>
        <v>877939</v>
      </c>
      <c r="AA81">
        <f>_xll.ciqfunctions.udf.CIQ($B81, "IQ_TOTAL_REV_1YR_ANN_GROWTH", $D81,,,, "REPORTED")</f>
        <v>1.8818999999999999</v>
      </c>
      <c r="AB81">
        <f>_xll.ciqfunctions.udf.CIQ($B81, "IQ_DA", $D81,,,, "REPORTED")</f>
        <v>0</v>
      </c>
      <c r="AC81">
        <f>_xll.ciqfunctions.udf.CIQ($B81, "IQ_NET_INTEREST_EXP",$D81,,,, "REPORTED")</f>
        <v>23343</v>
      </c>
      <c r="AD81">
        <f>_xll.ciqfunctions.udf.CIQ($B81, "IQ_NET_WORKING_CAP",$D81,,,, "REPORTED")</f>
        <v>-4136151</v>
      </c>
      <c r="AE81">
        <f>_xll.ciqfunctions.udf.CIQ($B81, "IQ_CAPEX",$D81,,,, "REPORTED")</f>
        <v>-977290</v>
      </c>
      <c r="AF81" s="1" t="str">
        <f>_xll.ciqfunctions.udf.CIQ($B81, "IQ_CEO_NAME", $D81,,,, "REPORTED")</f>
        <v>Sato, Koji</v>
      </c>
    </row>
    <row r="82" spans="1:32" x14ac:dyDescent="0.25">
      <c r="A82" t="str">
        <f>_xll.ciqfunctions.udf.CIQ(B82,"IQ_COMPANY_NAME",A$1)</f>
        <v>Toyota Motor Corporation</v>
      </c>
      <c r="B82" s="3" t="s">
        <v>6</v>
      </c>
      <c r="C82" s="1" t="str">
        <f>_xll.ciqfunctions.udf.CIQ($B82, "IQ_INDUSTRY", IQ_FY, $D82, ,, "USD", , C$1)</f>
        <v>Automobiles</v>
      </c>
      <c r="D82" s="2" t="str">
        <f t="shared" si="0"/>
        <v>CQ42017</v>
      </c>
      <c r="E82" s="1">
        <f>_xll.ciqfunctions.udf.CIQ($B82, "IQ_TOTAL_REV", $D82,,,, "REPORTED")</f>
        <v>7605767</v>
      </c>
      <c r="F82" s="1">
        <f>_xll.ciqfunctions.udf.CIQ($B82, "IQ_NI",$D82,,,, "REPORTED")</f>
        <v>941849</v>
      </c>
      <c r="G82" s="1">
        <f>_xll.ciqfunctions.udf.CIQ($B82, "IQ_CASH_EQUIV", $D82,,,, "REPORTED")</f>
        <v>3948477</v>
      </c>
      <c r="H82" s="1">
        <f>_xll.ciqfunctions.udf.CIQ($B82, "IQ_CASH_ST_INVEST", $D82,,,, "REPORTED")</f>
        <v>5790801</v>
      </c>
      <c r="I82" s="1">
        <f>_xll.ciqfunctions.udf.CIQ($B82, "IQ_TOTAL_CA", $D82,,,, "REPORTED")</f>
        <v>18504632</v>
      </c>
      <c r="J82" s="1">
        <f>_xll.ciqfunctions.udf.CIQ($B82, "IQ_TOTAL_ASSETS",$D82,,,, "REPORTED")</f>
        <v>51216462</v>
      </c>
      <c r="K82" s="1">
        <f>_xll.ciqfunctions.udf.CIQ($B82, "IQ_TOTAL_CL", $D82,,,, "REPORTED")</f>
        <v>17792506</v>
      </c>
      <c r="L82" s="1">
        <f>_xll.ciqfunctions.udf.CIQ($B82, "IQ_TOTAL_LIAB", $D82,,,, "REPORTED")</f>
        <v>31534973</v>
      </c>
      <c r="M82" s="1">
        <f>_xll.ciqfunctions.udf.CIQ($B82, "IQ_PREF_EQUITY",$D82,,,, "REPORTED")</f>
        <v>0</v>
      </c>
      <c r="N82" s="1">
        <f>_xll.ciqfunctions.udf.CIQ($B82, "IQ_TOTAL_COMMON_EQUITY",$D82,,,, "REPORTED")</f>
        <v>18996488</v>
      </c>
      <c r="O82" s="1">
        <f>_xll.ciqfunctions.udf.CIQ($B82, "IQ_APIC", $D82,,,, "REPORTED")</f>
        <v>0</v>
      </c>
      <c r="P82" s="1">
        <f>_xll.ciqfunctions.udf.CIQ($B82, "IQ_TOTAL_ASSETS", $D82,,,, "REPORTED")</f>
        <v>51216462</v>
      </c>
      <c r="Q82" s="1">
        <f>_xll.ciqfunctions.udf.CIQ($B82, "IQ_RE", $D82,,,, "REPORTED")</f>
        <v>0</v>
      </c>
      <c r="R82" s="1">
        <f>_xll.ciqfunctions.udf.CIQ($B82, "IQ_TOTAL_EQUITY", $D82,,,, "REPORTED")</f>
        <v>19681489</v>
      </c>
      <c r="S82" s="1">
        <f>_xll.ciqfunctions.udf.CIQ($B82, "IQ_TOTAL_OUTSTANDING_FILING_DATE", $D82,,,, "REPORTED")</f>
        <v>14691.507530000001</v>
      </c>
      <c r="T82" s="1">
        <f>_xll.ciqfunctions.udf.CIQ($B82, "IQ_TOTAL_DEBT", $D82,,,, "REPORTED")</f>
        <v>20364476</v>
      </c>
      <c r="U82" s="1">
        <f>_xll.ciqfunctions.udf.CIQ($B82, "IQ_PREF_DIV_OTHER",$D82,,,, "REPORTED")</f>
        <v>3073</v>
      </c>
      <c r="V82" s="1">
        <f>_xll.ciqfunctions.udf.CIQ($B82, "IQ_COGS",$D82,,,, "REPORTED")</f>
        <v>6198150</v>
      </c>
      <c r="W82" s="1">
        <f>_xll.ciqfunctions.udf.CIQ($B82, "IQ_AP",$D82,,,, "REPORTED")</f>
        <v>2308305</v>
      </c>
      <c r="X82" s="1">
        <f>_xll.ciqfunctions.udf.CIQ($B82, "IQ_AR", $D82,,,, "REPORTED")</f>
        <v>8675035</v>
      </c>
      <c r="Y82" s="1">
        <f>_xll.ciqfunctions.udf.CIQ($B82, "IQ_INVENTORY", $D82,,,, "REPORTED")</f>
        <v>2542307</v>
      </c>
      <c r="Z82">
        <f>_xll.ciqfunctions.udf.CIQ($B82, "IQ_SGA", $D82,,,, "REPORTED")</f>
        <v>733972</v>
      </c>
      <c r="AA82">
        <f>_xll.ciqfunctions.udf.CIQ($B82, "IQ_TOTAL_REV_1YR_ANN_GROWTH", $D82,,,, "REPORTED")</f>
        <v>7.3624999999999998</v>
      </c>
      <c r="AB82">
        <f>_xll.ciqfunctions.udf.CIQ($B82, "IQ_DA", $D82,,,, "REPORTED")</f>
        <v>0</v>
      </c>
      <c r="AC82">
        <f>_xll.ciqfunctions.udf.CIQ($B82, "IQ_NET_INTEREST_EXP",$D82,,,, "REPORTED")</f>
        <v>49391</v>
      </c>
      <c r="AD82">
        <f>_xll.ciqfunctions.udf.CIQ($B82, "IQ_NET_WORKING_CAP",$D82,,,, "REPORTED")</f>
        <v>4793963</v>
      </c>
      <c r="AE82">
        <f>_xll.ciqfunctions.udf.CIQ($B82, "IQ_CAPEX",$D82,,,, "REPORTED")</f>
        <v>-849345</v>
      </c>
      <c r="AF82" s="1" t="str">
        <f>_xll.ciqfunctions.udf.CIQ($B82, "IQ_CEO_NAME", $D82,,,, "REPORTED")</f>
        <v>Sato, Koji</v>
      </c>
    </row>
    <row r="83" spans="1:32" x14ac:dyDescent="0.25">
      <c r="A83" t="str">
        <f>_xll.ciqfunctions.udf.CIQ(B83,"IQ_COMPANY_NAME",A$1)</f>
        <v>Toyota Motor Corporation</v>
      </c>
      <c r="B83" s="3" t="s">
        <v>6</v>
      </c>
      <c r="C83" s="1" t="str">
        <f>_xll.ciqfunctions.udf.CIQ($B83, "IQ_INDUSTRY", IQ_FY, $D83, ,, "USD", , C$1)</f>
        <v>Automobiles</v>
      </c>
      <c r="D83" s="2" t="str">
        <f t="shared" si="0"/>
        <v>CQ32017</v>
      </c>
      <c r="E83" s="1">
        <f>_xll.ciqfunctions.udf.CIQ($B83, "IQ_TOTAL_REV", $D83,,,, "REPORTED")</f>
        <v>7143601</v>
      </c>
      <c r="F83" s="1">
        <f>_xll.ciqfunctions.udf.CIQ($B83, "IQ_NI",$D83,,,, "REPORTED")</f>
        <v>458272</v>
      </c>
      <c r="G83" s="1">
        <f>_xll.ciqfunctions.udf.CIQ($B83, "IQ_CASH_EQUIV", $D83,,,, "REPORTED")</f>
        <v>3914482</v>
      </c>
      <c r="H83" s="1">
        <f>_xll.ciqfunctions.udf.CIQ($B83, "IQ_CASH_ST_INVEST", $D83,,,, "REPORTED")</f>
        <v>5886531</v>
      </c>
      <c r="I83" s="1">
        <f>_xll.ciqfunctions.udf.CIQ($B83, "IQ_TOTAL_CA", $D83,,,, "REPORTED")</f>
        <v>18125724</v>
      </c>
      <c r="J83" s="1">
        <f>_xll.ciqfunctions.udf.CIQ($B83, "IQ_TOTAL_ASSETS",$D83,,,, "REPORTED")</f>
        <v>50253031</v>
      </c>
      <c r="K83" s="1">
        <f>_xll.ciqfunctions.udf.CIQ($B83, "IQ_TOTAL_CL", $D83,,,, "REPORTED")</f>
        <v>17322490</v>
      </c>
      <c r="L83" s="1">
        <f>_xll.ciqfunctions.udf.CIQ($B83, "IQ_TOTAL_LIAB", $D83,,,, "REPORTED")</f>
        <v>31336394</v>
      </c>
      <c r="M83" s="1">
        <f>_xll.ciqfunctions.udf.CIQ($B83, "IQ_PREF_EQUITY",$D83,,,, "REPORTED")</f>
        <v>0</v>
      </c>
      <c r="N83" s="1">
        <f>_xll.ciqfunctions.udf.CIQ($B83, "IQ_TOTAL_COMMON_EQUITY",$D83,,,, "REPORTED")</f>
        <v>18253494</v>
      </c>
      <c r="O83" s="1">
        <f>_xll.ciqfunctions.udf.CIQ($B83, "IQ_APIC", $D83,,,, "REPORTED")</f>
        <v>0</v>
      </c>
      <c r="P83" s="1">
        <f>_xll.ciqfunctions.udf.CIQ($B83, "IQ_TOTAL_ASSETS", $D83,,,, "REPORTED")</f>
        <v>50253031</v>
      </c>
      <c r="Q83" s="1">
        <f>_xll.ciqfunctions.udf.CIQ($B83, "IQ_RE", $D83,,,, "REPORTED")</f>
        <v>0</v>
      </c>
      <c r="R83" s="1">
        <f>_xll.ciqfunctions.udf.CIQ($B83, "IQ_TOTAL_EQUITY", $D83,,,, "REPORTED")</f>
        <v>18916637</v>
      </c>
      <c r="S83" s="1">
        <f>_xll.ciqfunctions.udf.CIQ($B83, "IQ_TOTAL_OUTSTANDING_FILING_DATE", $D83,,,, "REPORTED")</f>
        <v>14673.92446</v>
      </c>
      <c r="T83" s="1">
        <f>_xll.ciqfunctions.udf.CIQ($B83, "IQ_TOTAL_DEBT", $D83,,,, "REPORTED")</f>
        <v>19896017</v>
      </c>
      <c r="U83" s="1">
        <f>_xll.ciqfunctions.udf.CIQ($B83, "IQ_PREF_DIV_OTHER",$D83,,,, "REPORTED")</f>
        <v>3073</v>
      </c>
      <c r="V83" s="1">
        <f>_xll.ciqfunctions.udf.CIQ($B83, "IQ_COGS",$D83,,,, "REPORTED")</f>
        <v>5863019</v>
      </c>
      <c r="W83" s="1">
        <f>_xll.ciqfunctions.udf.CIQ($B83, "IQ_AP",$D83,,,, "REPORTED")</f>
        <v>2403751</v>
      </c>
      <c r="X83" s="1">
        <f>_xll.ciqfunctions.udf.CIQ($B83, "IQ_AR", $D83,,,, "REPORTED")</f>
        <v>8425198</v>
      </c>
      <c r="Y83" s="1">
        <f>_xll.ciqfunctions.udf.CIQ($B83, "IQ_INVENTORY", $D83,,,, "REPORTED")</f>
        <v>2491575</v>
      </c>
      <c r="Z83">
        <f>_xll.ciqfunctions.udf.CIQ($B83, "IQ_SGA", $D83,,,, "REPORTED")</f>
        <v>758335</v>
      </c>
      <c r="AA83">
        <f>_xll.ciqfunctions.udf.CIQ($B83, "IQ_TOTAL_REV_1YR_ANN_GROWTH", $D83,,,, "REPORTED")</f>
        <v>10.2166</v>
      </c>
      <c r="AB83">
        <f>_xll.ciqfunctions.udf.CIQ($B83, "IQ_DA", $D83,,,, "REPORTED")</f>
        <v>0</v>
      </c>
      <c r="AC83">
        <f>_xll.ciqfunctions.udf.CIQ($B83, "IQ_NET_INTEREST_EXP",$D83,,,, "REPORTED")</f>
        <v>16849</v>
      </c>
      <c r="AD83">
        <f>_xll.ciqfunctions.udf.CIQ($B83, "IQ_NET_WORKING_CAP",$D83,,,, "REPORTED")</f>
        <v>4309896</v>
      </c>
      <c r="AE83">
        <f>_xll.ciqfunctions.udf.CIQ($B83, "IQ_CAPEX",$D83,,,, "REPORTED")</f>
        <v>-899582</v>
      </c>
      <c r="AF83" s="1" t="str">
        <f>_xll.ciqfunctions.udf.CIQ($B83, "IQ_CEO_NAME", $D83,,,, "REPORTED")</f>
        <v>Sato, Koji</v>
      </c>
    </row>
    <row r="84" spans="1:32" x14ac:dyDescent="0.25">
      <c r="A84" t="str">
        <f>_xll.ciqfunctions.udf.CIQ(B84,"IQ_COMPANY_NAME",A$1)</f>
        <v>Toyota Motor Corporation</v>
      </c>
      <c r="B84" s="3" t="s">
        <v>6</v>
      </c>
      <c r="C84" s="1" t="str">
        <f>_xll.ciqfunctions.udf.CIQ($B84, "IQ_INDUSTRY", IQ_FY, $D84, ,, "USD", , C$1)</f>
        <v>Automobiles</v>
      </c>
      <c r="D84" s="2" t="str">
        <f t="shared" si="0"/>
        <v>CQ22017</v>
      </c>
      <c r="E84" s="1">
        <f>_xll.ciqfunctions.udf.CIQ($B84, "IQ_TOTAL_REV", $D84,,,, "REPORTED")</f>
        <v>7047606</v>
      </c>
      <c r="F84" s="1">
        <f>_xll.ciqfunctions.udf.CIQ($B84, "IQ_NI",$D84,,,, "REPORTED")</f>
        <v>613056</v>
      </c>
      <c r="G84" s="1">
        <f>_xll.ciqfunctions.udf.CIQ($B84, "IQ_CASH_EQUIV", $D84,,,, "REPORTED")</f>
        <v>3998343</v>
      </c>
      <c r="H84" s="1">
        <f>_xll.ciqfunctions.udf.CIQ($B84, "IQ_CASH_ST_INVEST", $D84,,,, "REPORTED")</f>
        <v>5926611</v>
      </c>
      <c r="I84" s="1">
        <f>_xll.ciqfunctions.udf.CIQ($B84, "IQ_TOTAL_CA", $D84,,,, "REPORTED")</f>
        <v>18062537</v>
      </c>
      <c r="J84" s="1">
        <f>_xll.ciqfunctions.udf.CIQ($B84, "IQ_TOTAL_ASSETS",$D84,,,, "REPORTED")</f>
        <v>49456031</v>
      </c>
      <c r="K84" s="1">
        <f>_xll.ciqfunctions.udf.CIQ($B84, "IQ_TOTAL_CL", $D84,,,, "REPORTED")</f>
        <v>17184636</v>
      </c>
      <c r="L84" s="1">
        <f>_xll.ciqfunctions.udf.CIQ($B84, "IQ_TOTAL_LIAB", $D84,,,, "REPORTED")</f>
        <v>30918705</v>
      </c>
      <c r="M84" s="1">
        <f>_xll.ciqfunctions.udf.CIQ($B84, "IQ_PREF_EQUITY",$D84,,,, "REPORTED")</f>
        <v>0</v>
      </c>
      <c r="N84" s="1">
        <f>_xll.ciqfunctions.udf.CIQ($B84, "IQ_TOTAL_COMMON_EQUITY",$D84,,,, "REPORTED")</f>
        <v>17874283</v>
      </c>
      <c r="O84" s="1">
        <f>_xll.ciqfunctions.udf.CIQ($B84, "IQ_APIC", $D84,,,, "REPORTED")</f>
        <v>0</v>
      </c>
      <c r="P84" s="1">
        <f>_xll.ciqfunctions.udf.CIQ($B84, "IQ_TOTAL_ASSETS", $D84,,,, "REPORTED")</f>
        <v>49456031</v>
      </c>
      <c r="Q84" s="1">
        <f>_xll.ciqfunctions.udf.CIQ($B84, "IQ_RE", $D84,,,, "REPORTED")</f>
        <v>0</v>
      </c>
      <c r="R84" s="1">
        <f>_xll.ciqfunctions.udf.CIQ($B84, "IQ_TOTAL_EQUITY", $D84,,,, "REPORTED")</f>
        <v>18537326</v>
      </c>
      <c r="S84" s="1">
        <f>_xll.ciqfunctions.udf.CIQ($B84, "IQ_TOTAL_OUTSTANDING_FILING_DATE", $D84,,,, "REPORTED")</f>
        <v>14874.426149999999</v>
      </c>
      <c r="T84" s="1">
        <f>_xll.ciqfunctions.udf.CIQ($B84, "IQ_TOTAL_DEBT", $D84,,,, "REPORTED")</f>
        <v>19577583</v>
      </c>
      <c r="U84" s="1">
        <f>_xll.ciqfunctions.udf.CIQ($B84, "IQ_PREF_DIV_OTHER",$D84,,,, "REPORTED")</f>
        <v>3073</v>
      </c>
      <c r="V84" s="1">
        <f>_xll.ciqfunctions.udf.CIQ($B84, "IQ_COGS",$D84,,,, "REPORTED")</f>
        <v>5753063</v>
      </c>
      <c r="W84" s="1">
        <f>_xll.ciqfunctions.udf.CIQ($B84, "IQ_AP",$D84,,,, "REPORTED")</f>
        <v>2329333</v>
      </c>
      <c r="X84" s="1">
        <f>_xll.ciqfunctions.udf.CIQ($B84, "IQ_AR", $D84,,,, "REPORTED")</f>
        <v>8345165</v>
      </c>
      <c r="Y84" s="1">
        <f>_xll.ciqfunctions.udf.CIQ($B84, "IQ_INVENTORY", $D84,,,, "REPORTED")</f>
        <v>2456712</v>
      </c>
      <c r="Z84">
        <f>_xll.ciqfunctions.udf.CIQ($B84, "IQ_SGA", $D84,,,, "REPORTED")</f>
        <v>720249</v>
      </c>
      <c r="AA84">
        <f>_xll.ciqfunctions.udf.CIQ($B84, "IQ_TOTAL_REV_1YR_ANN_GROWTH", $D84,,,, "REPORTED")</f>
        <v>6.9583000000000004</v>
      </c>
      <c r="AB84">
        <f>_xll.ciqfunctions.udf.CIQ($B84, "IQ_DA", $D84,,,, "REPORTED")</f>
        <v>0</v>
      </c>
      <c r="AC84">
        <f>_xll.ciqfunctions.udf.CIQ($B84, "IQ_NET_INTEREST_EXP",$D84,,,, "REPORTED")</f>
        <v>62372</v>
      </c>
      <c r="AD84">
        <f>_xll.ciqfunctions.udf.CIQ($B84, "IQ_NET_WORKING_CAP",$D84,,,, "REPORTED")</f>
        <v>4208712</v>
      </c>
      <c r="AE84">
        <f>_xll.ciqfunctions.udf.CIQ($B84, "IQ_CAPEX",$D84,,,, "REPORTED")</f>
        <v>-872490</v>
      </c>
      <c r="AF84" s="1" t="str">
        <f>_xll.ciqfunctions.udf.CIQ($B84, "IQ_CEO_NAME", $D84,,,, "REPORTED")</f>
        <v>Sato, Koji</v>
      </c>
    </row>
    <row r="85" spans="1:32" x14ac:dyDescent="0.25">
      <c r="A85" t="str">
        <f>_xll.ciqfunctions.udf.CIQ(B85,"IQ_COMPANY_NAME",A$1)</f>
        <v>Toyota Motor Corporation</v>
      </c>
      <c r="B85" s="3" t="s">
        <v>6</v>
      </c>
      <c r="C85" s="1" t="str">
        <f>_xll.ciqfunctions.udf.CIQ($B85, "IQ_INDUSTRY", IQ_FY, $D85, ,, "USD", , C$1)</f>
        <v>Automobiles</v>
      </c>
      <c r="D85" s="2" t="str">
        <f t="shared" si="0"/>
        <v>CQ12017</v>
      </c>
      <c r="E85" s="1">
        <f>_xll.ciqfunctions.udf.CIQ($B85, "IQ_TOTAL_REV", $D85,,,, "REPORTED")</f>
        <v>7442473</v>
      </c>
      <c r="F85" s="1">
        <f>_xll.ciqfunctions.udf.CIQ($B85, "IQ_NI",$D85,,,, "REPORTED")</f>
        <v>398405</v>
      </c>
      <c r="G85" s="1">
        <f>_xll.ciqfunctions.udf.CIQ($B85, "IQ_CASH_EQUIV", $D85,,,, "REPORTED")</f>
        <v>2257064</v>
      </c>
      <c r="H85" s="1">
        <f>_xll.ciqfunctions.udf.CIQ($B85, "IQ_CASH_ST_INVEST", $D85,,,, "REPORTED")</f>
        <v>4841608</v>
      </c>
      <c r="I85" s="1">
        <f>_xll.ciqfunctions.udf.CIQ($B85, "IQ_TOTAL_CA", $D85,,,, "REPORTED")</f>
        <v>17833695</v>
      </c>
      <c r="J85" s="1">
        <f>_xll.ciqfunctions.udf.CIQ($B85, "IQ_TOTAL_ASSETS",$D85,,,, "REPORTED")</f>
        <v>48750186</v>
      </c>
      <c r="K85" s="1">
        <f>_xll.ciqfunctions.udf.CIQ($B85, "IQ_TOTAL_CL", $D85,,,, "REPORTED")</f>
        <v>17318965</v>
      </c>
      <c r="L85" s="1">
        <f>_xll.ciqfunctions.udf.CIQ($B85, "IQ_TOTAL_LIAB", $D85,,,, "REPORTED")</f>
        <v>30567110</v>
      </c>
      <c r="M85" s="1">
        <f>_xll.ciqfunctions.udf.CIQ($B85, "IQ_PREF_EQUITY",$D85,,,, "REPORTED")</f>
        <v>0</v>
      </c>
      <c r="N85" s="1">
        <f>_xll.ciqfunctions.udf.CIQ($B85, "IQ_TOTAL_COMMON_EQUITY",$D85,,,, "REPORTED")</f>
        <v>17514812</v>
      </c>
      <c r="O85" s="1">
        <f>_xll.ciqfunctions.udf.CIQ($B85, "IQ_APIC", $D85,,,, "REPORTED")</f>
        <v>484013</v>
      </c>
      <c r="P85" s="1">
        <f>_xll.ciqfunctions.udf.CIQ($B85, "IQ_TOTAL_ASSETS", $D85,,,, "REPORTED")</f>
        <v>48750186</v>
      </c>
      <c r="Q85" s="1">
        <f>_xll.ciqfunctions.udf.CIQ($B85, "IQ_RE", $D85,,,, "REPORTED")</f>
        <v>17601070</v>
      </c>
      <c r="R85" s="1">
        <f>_xll.ciqfunctions.udf.CIQ($B85, "IQ_TOTAL_EQUITY", $D85,,,, "REPORTED")</f>
        <v>18183076</v>
      </c>
      <c r="S85" s="1">
        <f>_xll.ciqfunctions.udf.CIQ($B85, "IQ_TOTAL_OUTSTANDING_FILING_DATE", $D85,,,, "REPORTED")</f>
        <v>14873.61428</v>
      </c>
      <c r="T85" s="1">
        <f>_xll.ciqfunctions.udf.CIQ($B85, "IQ_TOTAL_DEBT", $D85,,,, "REPORTED")</f>
        <v>19381265</v>
      </c>
      <c r="U85" s="1">
        <f>_xll.ciqfunctions.udf.CIQ($B85, "IQ_PREF_DIV_OTHER",$D85,,,, "REPORTED")</f>
        <v>2448</v>
      </c>
      <c r="V85" s="1">
        <f>_xll.ciqfunctions.udf.CIQ($B85, "IQ_COGS",$D85,,,, "REPORTED")</f>
        <v>5849567</v>
      </c>
      <c r="W85" s="1">
        <f>_xll.ciqfunctions.udf.CIQ($B85, "IQ_AP",$D85,,,, "REPORTED")</f>
        <v>2566382</v>
      </c>
      <c r="X85" s="1">
        <f>_xll.ciqfunctions.udf.CIQ($B85, "IQ_AR", $D85,,,, "REPORTED")</f>
        <v>2115938</v>
      </c>
      <c r="Y85" s="1">
        <f>_xll.ciqfunctions.udf.CIQ($B85, "IQ_INVENTORY", $D85,,,, "REPORTED")</f>
        <v>2388617</v>
      </c>
      <c r="Z85">
        <f>_xll.ciqfunctions.udf.CIQ($B85, "IQ_SGA", $D85,,,, "REPORTED")</f>
        <v>827534</v>
      </c>
      <c r="AA85">
        <f>_xll.ciqfunctions.udf.CIQ($B85, "IQ_TOTAL_REV_1YR_ANN_GROWTH", $D85,,,, "REPORTED")</f>
        <v>6.7518000000000002</v>
      </c>
      <c r="AB85">
        <f>_xll.ciqfunctions.udf.CIQ($B85, "IQ_DA", $D85,,,, "REPORTED")</f>
        <v>0</v>
      </c>
      <c r="AC85">
        <f>_xll.ciqfunctions.udf.CIQ($B85, "IQ_NET_INTEREST_EXP",$D85,,,, "REPORTED")</f>
        <v>19574</v>
      </c>
      <c r="AD85">
        <f>_xll.ciqfunctions.udf.CIQ($B85, "IQ_NET_WORKING_CAP",$D85,,,, "REPORTED")</f>
        <v>-3749986</v>
      </c>
      <c r="AE85">
        <f>_xll.ciqfunctions.udf.CIQ($B85, "IQ_CAPEX",$D85,,,, "REPORTED")</f>
        <v>-931271</v>
      </c>
      <c r="AF85" s="1" t="str">
        <f>_xll.ciqfunctions.udf.CIQ($B85, "IQ_CEO_NAME", $D85,,,, "REPORTED")</f>
        <v>Sato, Koji</v>
      </c>
    </row>
    <row r="86" spans="1:32" x14ac:dyDescent="0.25">
      <c r="A86" t="str">
        <f>_xll.ciqfunctions.udf.CIQ(B86,"IQ_COMPANY_NAME",A$1)</f>
        <v>Toyota Motor Corporation</v>
      </c>
      <c r="B86" s="3" t="s">
        <v>6</v>
      </c>
      <c r="C86" s="1" t="str">
        <f>_xll.ciqfunctions.udf.CIQ($B86, "IQ_INDUSTRY", IQ_FY, $D86, ,, "USD", , C$1)</f>
        <v>Automobiles</v>
      </c>
      <c r="D86" s="2" t="str">
        <f t="shared" si="0"/>
        <v>CQ42016</v>
      </c>
      <c r="E86" s="1">
        <f>_xll.ciqfunctions.udf.CIQ($B86, "IQ_TOTAL_REV", $D86,,,, "REPORTED")</f>
        <v>7084187</v>
      </c>
      <c r="F86" s="1">
        <f>_xll.ciqfunctions.udf.CIQ($B86, "IQ_NI",$D86,,,, "REPORTED")</f>
        <v>486531</v>
      </c>
      <c r="G86" s="1">
        <f>_xll.ciqfunctions.udf.CIQ($B86, "IQ_CASH_EQUIV", $D86,,,, "REPORTED")</f>
        <v>3689346</v>
      </c>
      <c r="H86" s="1">
        <f>_xll.ciqfunctions.udf.CIQ($B86, "IQ_CASH_ST_INVEST", $D86,,,, "REPORTED")</f>
        <v>5243687</v>
      </c>
      <c r="I86" s="1">
        <f>_xll.ciqfunctions.udf.CIQ($B86, "IQ_TOTAL_CA", $D86,,,, "REPORTED")</f>
        <v>17038147</v>
      </c>
      <c r="J86" s="1">
        <f>_xll.ciqfunctions.udf.CIQ($B86, "IQ_TOTAL_ASSETS",$D86,,,, "REPORTED")</f>
        <v>48111485</v>
      </c>
      <c r="K86" s="1">
        <f>_xll.ciqfunctions.udf.CIQ($B86, "IQ_TOTAL_CL", $D86,,,, "REPORTED")</f>
        <v>16888016</v>
      </c>
      <c r="L86" s="1">
        <f>_xll.ciqfunctions.udf.CIQ($B86, "IQ_TOTAL_LIAB", $D86,,,, "REPORTED")</f>
        <v>30205834</v>
      </c>
      <c r="M86" s="1">
        <f>_xll.ciqfunctions.udf.CIQ($B86, "IQ_PREF_EQUITY",$D86,,,, "REPORTED")</f>
        <v>0</v>
      </c>
      <c r="N86" s="1">
        <f>_xll.ciqfunctions.udf.CIQ($B86, "IQ_TOTAL_COMMON_EQUITY",$D86,,,, "REPORTED")</f>
        <v>17293229</v>
      </c>
      <c r="O86" s="1">
        <f>_xll.ciqfunctions.udf.CIQ($B86, "IQ_APIC", $D86,,,, "REPORTED")</f>
        <v>0</v>
      </c>
      <c r="P86" s="1">
        <f>_xll.ciqfunctions.udf.CIQ($B86, "IQ_TOTAL_ASSETS", $D86,,,, "REPORTED")</f>
        <v>48111485</v>
      </c>
      <c r="Q86" s="1">
        <f>_xll.ciqfunctions.udf.CIQ($B86, "IQ_RE", $D86,,,, "REPORTED")</f>
        <v>0</v>
      </c>
      <c r="R86" s="1">
        <f>_xll.ciqfunctions.udf.CIQ($B86, "IQ_TOTAL_EQUITY", $D86,,,, "REPORTED")</f>
        <v>17905651</v>
      </c>
      <c r="S86" s="1">
        <f>_xll.ciqfunctions.udf.CIQ($B86, "IQ_TOTAL_OUTSTANDING_FILING_DATE", $D86,,,, "REPORTED")</f>
        <v>14941.471729999999</v>
      </c>
      <c r="T86" s="1">
        <f>_xll.ciqfunctions.udf.CIQ($B86, "IQ_TOTAL_DEBT", $D86,,,, "REPORTED")</f>
        <v>19446199</v>
      </c>
      <c r="U86" s="1">
        <f>_xll.ciqfunctions.udf.CIQ($B86, "IQ_PREF_DIV_OTHER",$D86,,,, "REPORTED")</f>
        <v>2449</v>
      </c>
      <c r="V86" s="1">
        <f>_xll.ciqfunctions.udf.CIQ($B86, "IQ_COGS",$D86,,,, "REPORTED")</f>
        <v>5967667</v>
      </c>
      <c r="W86" s="1">
        <f>_xll.ciqfunctions.udf.CIQ($B86, "IQ_AP",$D86,,,, "REPORTED")</f>
        <v>2135759</v>
      </c>
      <c r="X86" s="1">
        <f>_xll.ciqfunctions.udf.CIQ($B86, "IQ_AR", $D86,,,, "REPORTED")</f>
        <v>8145256</v>
      </c>
      <c r="Y86" s="1">
        <f>_xll.ciqfunctions.udf.CIQ($B86, "IQ_INVENTORY", $D86,,,, "REPORTED")</f>
        <v>2212269</v>
      </c>
      <c r="Z86">
        <f>_xll.ciqfunctions.udf.CIQ($B86, "IQ_SGA", $D86,,,, "REPORTED")</f>
        <v>677934</v>
      </c>
      <c r="AA86">
        <f>_xll.ciqfunctions.udf.CIQ($B86, "IQ_TOTAL_REV_1YR_ANN_GROWTH", $D86,,,, "REPORTED")</f>
        <v>-3.4836999999999998</v>
      </c>
      <c r="AB86">
        <f>_xll.ciqfunctions.udf.CIQ($B86, "IQ_DA", $D86,,,, "REPORTED")</f>
        <v>0</v>
      </c>
      <c r="AC86">
        <f>_xll.ciqfunctions.udf.CIQ($B86, "IQ_NET_INTEREST_EXP",$D86,,,, "REPORTED")</f>
        <v>41415</v>
      </c>
      <c r="AD86">
        <f>_xll.ciqfunctions.udf.CIQ($B86, "IQ_NET_WORKING_CAP",$D86,,,, "REPORTED")</f>
        <v>4471368</v>
      </c>
      <c r="AE86">
        <f>_xll.ciqfunctions.udf.CIQ($B86, "IQ_CAPEX",$D86,,,, "REPORTED")</f>
        <v>-819072</v>
      </c>
      <c r="AF86" s="1" t="str">
        <f>_xll.ciqfunctions.udf.CIQ($B86, "IQ_CEO_NAME", $D86,,,, "REPORTED")</f>
        <v>Sato, Koji</v>
      </c>
    </row>
    <row r="87" spans="1:32" x14ac:dyDescent="0.25">
      <c r="A87" t="str">
        <f>_xll.ciqfunctions.udf.CIQ(B87,"IQ_COMPANY_NAME",A$1)</f>
        <v>Toyota Motor Corporation</v>
      </c>
      <c r="B87" s="3" t="s">
        <v>6</v>
      </c>
      <c r="C87" s="1" t="str">
        <f>_xll.ciqfunctions.udf.CIQ($B87, "IQ_INDUSTRY", IQ_FY, $D87, ,, "USD", , C$1)</f>
        <v>Automobiles</v>
      </c>
      <c r="D87" s="2" t="str">
        <f t="shared" si="0"/>
        <v>CQ32016</v>
      </c>
      <c r="E87" s="1">
        <f>_xll.ciqfunctions.udf.CIQ($B87, "IQ_TOTAL_REV", $D87,,,, "REPORTED")</f>
        <v>6481420</v>
      </c>
      <c r="F87" s="1">
        <f>_xll.ciqfunctions.udf.CIQ($B87, "IQ_NI",$D87,,,, "REPORTED")</f>
        <v>393708</v>
      </c>
      <c r="G87" s="1">
        <f>_xll.ciqfunctions.udf.CIQ($B87, "IQ_CASH_EQUIV", $D87,,,, "REPORTED")</f>
        <v>3754989</v>
      </c>
      <c r="H87" s="1">
        <f>_xll.ciqfunctions.udf.CIQ($B87, "IQ_CASH_ST_INVEST", $D87,,,, "REPORTED")</f>
        <v>5257994</v>
      </c>
      <c r="I87" s="1">
        <f>_xll.ciqfunctions.udf.CIQ($B87, "IQ_TOTAL_CA", $D87,,,, "REPORTED")</f>
        <v>15653139</v>
      </c>
      <c r="J87" s="1">
        <f>_xll.ciqfunctions.udf.CIQ($B87, "IQ_TOTAL_ASSETS",$D87,,,, "REPORTED")</f>
        <v>43776105</v>
      </c>
      <c r="K87" s="1">
        <f>_xll.ciqfunctions.udf.CIQ($B87, "IQ_TOTAL_CL", $D87,,,, "REPORTED")</f>
        <v>15018262</v>
      </c>
      <c r="L87" s="1">
        <f>_xll.ciqfunctions.udf.CIQ($B87, "IQ_TOTAL_LIAB", $D87,,,, "REPORTED")</f>
        <v>26817293</v>
      </c>
      <c r="M87" s="1">
        <f>_xll.ciqfunctions.udf.CIQ($B87, "IQ_PREF_EQUITY",$D87,,,, "REPORTED")</f>
        <v>0</v>
      </c>
      <c r="N87" s="1">
        <f>_xll.ciqfunctions.udf.CIQ($B87, "IQ_TOTAL_COMMON_EQUITY",$D87,,,, "REPORTED")</f>
        <v>16391908</v>
      </c>
      <c r="O87" s="1">
        <f>_xll.ciqfunctions.udf.CIQ($B87, "IQ_APIC", $D87,,,, "REPORTED")</f>
        <v>0</v>
      </c>
      <c r="P87" s="1">
        <f>_xll.ciqfunctions.udf.CIQ($B87, "IQ_TOTAL_ASSETS", $D87,,,, "REPORTED")</f>
        <v>43776105</v>
      </c>
      <c r="Q87" s="1">
        <f>_xll.ciqfunctions.udf.CIQ($B87, "IQ_RE", $D87,,,, "REPORTED")</f>
        <v>0</v>
      </c>
      <c r="R87" s="1">
        <f>_xll.ciqfunctions.udf.CIQ($B87, "IQ_TOTAL_EQUITY", $D87,,,, "REPORTED")</f>
        <v>16958812</v>
      </c>
      <c r="S87" s="1">
        <f>_xll.ciqfunctions.udf.CIQ($B87, "IQ_TOTAL_OUTSTANDING_FILING_DATE", $D87,,,, "REPORTED")</f>
        <v>15016.567349999999</v>
      </c>
      <c r="T87" s="1">
        <f>_xll.ciqfunctions.udf.CIQ($B87, "IQ_TOTAL_DEBT", $D87,,,, "REPORTED")</f>
        <v>16861060</v>
      </c>
      <c r="U87" s="1">
        <f>_xll.ciqfunctions.udf.CIQ($B87, "IQ_PREF_DIV_OTHER",$D87,,,, "REPORTED")</f>
        <v>2449</v>
      </c>
      <c r="V87" s="1">
        <f>_xll.ciqfunctions.udf.CIQ($B87, "IQ_COGS",$D87,,,, "REPORTED")</f>
        <v>5311425</v>
      </c>
      <c r="W87" s="1">
        <f>_xll.ciqfunctions.udf.CIQ($B87, "IQ_AP",$D87,,,, "REPORTED")</f>
        <v>2225891</v>
      </c>
      <c r="X87" s="1">
        <f>_xll.ciqfunctions.udf.CIQ($B87, "IQ_AR", $D87,,,, "REPORTED")</f>
        <v>7155865</v>
      </c>
      <c r="Y87" s="1">
        <f>_xll.ciqfunctions.udf.CIQ($B87, "IQ_INVENTORY", $D87,,,, "REPORTED")</f>
        <v>2058076</v>
      </c>
      <c r="Z87">
        <f>_xll.ciqfunctions.udf.CIQ($B87, "IQ_SGA", $D87,,,, "REPORTED")</f>
        <v>695360</v>
      </c>
      <c r="AA87">
        <f>_xll.ciqfunctions.udf.CIQ($B87, "IQ_TOTAL_REV_1YR_ANN_GROWTH", $D87,,,, "REPORTED")</f>
        <v>-8.7617999999999991</v>
      </c>
      <c r="AB87">
        <f>_xll.ciqfunctions.udf.CIQ($B87, "IQ_DA", $D87,,,, "REPORTED")</f>
        <v>0</v>
      </c>
      <c r="AC87">
        <f>_xll.ciqfunctions.udf.CIQ($B87, "IQ_NET_INTEREST_EXP",$D87,,,, "REPORTED")</f>
        <v>16803</v>
      </c>
      <c r="AD87">
        <f>_xll.ciqfunctions.udf.CIQ($B87, "IQ_NET_WORKING_CAP",$D87,,,, "REPORTED")</f>
        <v>3531880</v>
      </c>
      <c r="AE87">
        <f>_xll.ciqfunctions.udf.CIQ($B87, "IQ_CAPEX",$D87,,,, "REPORTED")</f>
        <v>-831028</v>
      </c>
      <c r="AF87" s="1" t="str">
        <f>_xll.ciqfunctions.udf.CIQ($B87, "IQ_CEO_NAME", $D87,,,, "REPORTED")</f>
        <v>Sato, Koji</v>
      </c>
    </row>
    <row r="88" spans="1:32" x14ac:dyDescent="0.25">
      <c r="A88" t="str">
        <f>_xll.ciqfunctions.udf.CIQ(B88,"IQ_COMPANY_NAME",A$1)</f>
        <v>Toyota Motor Corporation</v>
      </c>
      <c r="B88" s="3" t="s">
        <v>6</v>
      </c>
      <c r="C88" s="1" t="str">
        <f>_xll.ciqfunctions.udf.CIQ($B88, "IQ_INDUSTRY", IQ_FY, $D88, ,, "USD", , C$1)</f>
        <v>Automobiles</v>
      </c>
      <c r="D88" s="2" t="str">
        <f t="shared" si="0"/>
        <v>CQ22016</v>
      </c>
      <c r="E88" s="1">
        <f>_xll.ciqfunctions.udf.CIQ($B88, "IQ_TOTAL_REV", $D88,,,, "REPORTED")</f>
        <v>6589113</v>
      </c>
      <c r="F88" s="1">
        <f>_xll.ciqfunctions.udf.CIQ($B88, "IQ_NI",$D88,,,, "REPORTED")</f>
        <v>552465</v>
      </c>
      <c r="G88" s="1">
        <f>_xll.ciqfunctions.udf.CIQ($B88, "IQ_CASH_EQUIV", $D88,,,, "REPORTED")</f>
        <v>4454036</v>
      </c>
      <c r="H88" s="1">
        <f>_xll.ciqfunctions.udf.CIQ($B88, "IQ_CASH_ST_INVEST", $D88,,,, "REPORTED")</f>
        <v>5997029</v>
      </c>
      <c r="I88" s="1">
        <f>_xll.ciqfunctions.udf.CIQ($B88, "IQ_TOTAL_CA", $D88,,,, "REPORTED")</f>
        <v>16592413</v>
      </c>
      <c r="J88" s="1">
        <f>_xll.ciqfunctions.udf.CIQ($B88, "IQ_TOTAL_ASSETS",$D88,,,, "REPORTED")</f>
        <v>44524374</v>
      </c>
      <c r="K88" s="1">
        <f>_xll.ciqfunctions.udf.CIQ($B88, "IQ_TOTAL_CL", $D88,,,, "REPORTED")</f>
        <v>15390130</v>
      </c>
      <c r="L88" s="1">
        <f>_xll.ciqfunctions.udf.CIQ($B88, "IQ_TOTAL_LIAB", $D88,,,, "REPORTED")</f>
        <v>27568181</v>
      </c>
      <c r="M88" s="1">
        <f>_xll.ciqfunctions.udf.CIQ($B88, "IQ_PREF_EQUITY",$D88,,,, "REPORTED")</f>
        <v>0</v>
      </c>
      <c r="N88" s="1">
        <f>_xll.ciqfunctions.udf.CIQ($B88, "IQ_TOTAL_COMMON_EQUITY",$D88,,,, "REPORTED")</f>
        <v>16127808</v>
      </c>
      <c r="O88" s="1">
        <f>_xll.ciqfunctions.udf.CIQ($B88, "IQ_APIC", $D88,,,, "REPORTED")</f>
        <v>0</v>
      </c>
      <c r="P88" s="1">
        <f>_xll.ciqfunctions.udf.CIQ($B88, "IQ_TOTAL_ASSETS", $D88,,,, "REPORTED")</f>
        <v>44524374</v>
      </c>
      <c r="Q88" s="1">
        <f>_xll.ciqfunctions.udf.CIQ($B88, "IQ_RE", $D88,,,, "REPORTED")</f>
        <v>0</v>
      </c>
      <c r="R88" s="1">
        <f>_xll.ciqfunctions.udf.CIQ($B88, "IQ_TOTAL_EQUITY", $D88,,,, "REPORTED")</f>
        <v>16956193</v>
      </c>
      <c r="S88" s="1">
        <f>_xll.ciqfunctions.udf.CIQ($B88, "IQ_TOTAL_OUTSTANDING_FILING_DATE", $D88,,,, "REPORTED")</f>
        <v>15056.54603</v>
      </c>
      <c r="T88" s="1">
        <f>_xll.ciqfunctions.udf.CIQ($B88, "IQ_TOTAL_DEBT", $D88,,,, "REPORTED")</f>
        <v>17134780</v>
      </c>
      <c r="U88" s="1">
        <f>_xll.ciqfunctions.udf.CIQ($B88, "IQ_PREF_DIV_OTHER",$D88,,,, "REPORTED")</f>
        <v>2449</v>
      </c>
      <c r="V88" s="1">
        <f>_xll.ciqfunctions.udf.CIQ($B88, "IQ_COGS",$D88,,,, "REPORTED")</f>
        <v>5279226</v>
      </c>
      <c r="W88" s="1">
        <f>_xll.ciqfunctions.udf.CIQ($B88, "IQ_AP",$D88,,,, "REPORTED")</f>
        <v>2148069</v>
      </c>
      <c r="X88" s="1">
        <f>_xll.ciqfunctions.udf.CIQ($B88, "IQ_AR", $D88,,,, "REPORTED")</f>
        <v>7203777</v>
      </c>
      <c r="Y88" s="1">
        <f>_xll.ciqfunctions.udf.CIQ($B88, "IQ_INVENTORY", $D88,,,, "REPORTED")</f>
        <v>1958499</v>
      </c>
      <c r="Z88">
        <f>_xll.ciqfunctions.udf.CIQ($B88, "IQ_SGA", $D88,,,, "REPORTED")</f>
        <v>667657</v>
      </c>
      <c r="AA88">
        <f>_xll.ciqfunctions.udf.CIQ($B88, "IQ_TOTAL_REV_1YR_ANN_GROWTH", $D88,,,, "REPORTED")</f>
        <v>-5.7035</v>
      </c>
      <c r="AB88">
        <f>_xll.ciqfunctions.udf.CIQ($B88, "IQ_DA", $D88,,,, "REPORTED")</f>
        <v>0</v>
      </c>
      <c r="AC88">
        <f>_xll.ciqfunctions.udf.CIQ($B88, "IQ_NET_INTEREST_EXP",$D88,,,, "REPORTED")</f>
        <v>51838</v>
      </c>
      <c r="AD88">
        <f>_xll.ciqfunctions.udf.CIQ($B88, "IQ_NET_WORKING_CAP",$D88,,,, "REPORTED")</f>
        <v>3270178</v>
      </c>
      <c r="AE88">
        <f>_xll.ciqfunctions.udf.CIQ($B88, "IQ_CAPEX",$D88,,,, "REPORTED")</f>
        <v>-960066</v>
      </c>
      <c r="AF88" s="1" t="str">
        <f>_xll.ciqfunctions.udf.CIQ($B88, "IQ_CEO_NAME", $D88,,,, "REPORTED")</f>
        <v>Sato, Koji</v>
      </c>
    </row>
    <row r="89" spans="1:32" x14ac:dyDescent="0.25">
      <c r="A89" t="str">
        <f>_xll.ciqfunctions.udf.CIQ(B89,"IQ_COMPANY_NAME",A$1)</f>
        <v>Toyota Motor Corporation</v>
      </c>
      <c r="B89" s="3" t="s">
        <v>6</v>
      </c>
      <c r="C89" s="1" t="str">
        <f>_xll.ciqfunctions.udf.CIQ($B89, "IQ_INDUSTRY", IQ_FY, $D89, ,, "USD", , C$1)</f>
        <v>Automobiles</v>
      </c>
      <c r="D89" s="2" t="str">
        <f t="shared" si="0"/>
        <v>CQ12016</v>
      </c>
      <c r="E89" s="1">
        <f>_xll.ciqfunctions.udf.CIQ($B89, "IQ_TOTAL_REV", $D89,,,, "REPORTED")</f>
        <v>6971748</v>
      </c>
      <c r="F89" s="1">
        <f>_xll.ciqfunctions.udf.CIQ($B89, "IQ_NI",$D89,,,, "REPORTED")</f>
        <v>426617</v>
      </c>
      <c r="G89" s="1">
        <f>_xll.ciqfunctions.udf.CIQ($B89, "IQ_CASH_EQUIV", $D89,,,, "REPORTED")</f>
        <v>2318152</v>
      </c>
      <c r="H89" s="1">
        <f>_xll.ciqfunctions.udf.CIQ($B89, "IQ_CASH_ST_INVEST", $D89,,,, "REPORTED")</f>
        <v>4657609</v>
      </c>
      <c r="I89" s="1">
        <f>_xll.ciqfunctions.udf.CIQ($B89, "IQ_TOTAL_CA", $D89,,,, "REPORTED")</f>
        <v>18209553</v>
      </c>
      <c r="J89" s="1">
        <f>_xll.ciqfunctions.udf.CIQ($B89, "IQ_TOTAL_ASSETS",$D89,,,, "REPORTED")</f>
        <v>47427597</v>
      </c>
      <c r="K89" s="1">
        <f>_xll.ciqfunctions.udf.CIQ($B89, "IQ_TOTAL_CL", $D89,,,, "REPORTED")</f>
        <v>16124456</v>
      </c>
      <c r="L89" s="1">
        <f>_xll.ciqfunctions.udf.CIQ($B89, "IQ_TOTAL_LIAB", $D89,,,, "REPORTED")</f>
        <v>29819190</v>
      </c>
      <c r="M89" s="1">
        <f>_xll.ciqfunctions.udf.CIQ($B89, "IQ_PREF_EQUITY",$D89,,,, "REPORTED")</f>
        <v>0</v>
      </c>
      <c r="N89" s="1">
        <f>_xll.ciqfunctions.udf.CIQ($B89, "IQ_TOTAL_COMMON_EQUITY",$D89,,,, "REPORTED")</f>
        <v>16746935</v>
      </c>
      <c r="O89" s="1">
        <f>_xll.ciqfunctions.udf.CIQ($B89, "IQ_APIC", $D89,,,, "REPORTED")</f>
        <v>548161</v>
      </c>
      <c r="P89" s="1">
        <f>_xll.ciqfunctions.udf.CIQ($B89, "IQ_TOTAL_ASSETS", $D89,,,, "REPORTED")</f>
        <v>47427597</v>
      </c>
      <c r="Q89" s="1">
        <f>_xll.ciqfunctions.udf.CIQ($B89, "IQ_RE", $D89,,,, "REPORTED")</f>
        <v>16794240</v>
      </c>
      <c r="R89" s="1">
        <f>_xll.ciqfunctions.udf.CIQ($B89, "IQ_TOTAL_EQUITY", $D89,,,, "REPORTED")</f>
        <v>17608407</v>
      </c>
      <c r="S89" s="1">
        <f>_xll.ciqfunctions.udf.CIQ($B89, "IQ_TOTAL_OUTSTANDING_FILING_DATE", $D89,,,, "REPORTED")</f>
        <v>15188.379349999999</v>
      </c>
      <c r="T89" s="1">
        <f>_xll.ciqfunctions.udf.CIQ($B89, "IQ_TOTAL_DEBT", $D89,,,, "REPORTED")</f>
        <v>18516273</v>
      </c>
      <c r="U89" s="1">
        <f>_xll.ciqfunctions.udf.CIQ($B89, "IQ_PREF_DIV_OTHER",$D89,,,, "REPORTED")</f>
        <v>1802</v>
      </c>
      <c r="V89" s="1">
        <f>_xll.ciqfunctions.udf.CIQ($B89, "IQ_COGS",$D89,,,, "REPORTED")</f>
        <v>5330940</v>
      </c>
      <c r="W89" s="1">
        <f>_xll.ciqfunctions.udf.CIQ($B89, "IQ_AP",$D89,,,, "REPORTED")</f>
        <v>2389515</v>
      </c>
      <c r="X89" s="1">
        <f>_xll.ciqfunctions.udf.CIQ($B89, "IQ_AR", $D89,,,, "REPORTED")</f>
        <v>2000149</v>
      </c>
      <c r="Y89" s="1">
        <f>_xll.ciqfunctions.udf.CIQ($B89, "IQ_INVENTORY", $D89,,,, "REPORTED")</f>
        <v>2061511</v>
      </c>
      <c r="Z89">
        <f>_xll.ciqfunctions.udf.CIQ($B89, "IQ_SGA", $D89,,,, "REPORTED")</f>
        <v>812463</v>
      </c>
      <c r="AA89">
        <f>_xll.ciqfunctions.udf.CIQ($B89, "IQ_TOTAL_REV_1YR_ANN_GROWTH", $D89,,,, "REPORTED")</f>
        <v>-2.0672000000000001</v>
      </c>
      <c r="AB89">
        <f>_xll.ciqfunctions.udf.CIQ($B89, "IQ_DA", $D89,,,, "REPORTED")</f>
        <v>0</v>
      </c>
      <c r="AC89">
        <f>_xll.ciqfunctions.udf.CIQ($B89, "IQ_NET_INTEREST_EXP",$D89,,,, "REPORTED")</f>
        <v>16700</v>
      </c>
      <c r="AD89">
        <f>_xll.ciqfunctions.udf.CIQ($B89, "IQ_NET_WORKING_CAP",$D89,,,, "REPORTED")</f>
        <v>-2142698</v>
      </c>
      <c r="AE89">
        <f>_xll.ciqfunctions.udf.CIQ($B89, "IQ_CAPEX",$D89,,,, "REPORTED")</f>
        <v>-1010692</v>
      </c>
      <c r="AF89" s="1" t="str">
        <f>_xll.ciqfunctions.udf.CIQ($B89, "IQ_CEO_NAME", $D89,,,, "REPORTED")</f>
        <v>Sato, Koji</v>
      </c>
    </row>
    <row r="90" spans="1:32" x14ac:dyDescent="0.25">
      <c r="A90" t="str">
        <f>_xll.ciqfunctions.udf.CIQ(B90,"IQ_COMPANY_NAME",A$1)</f>
        <v>Toyota Motor Corporation</v>
      </c>
      <c r="B90" s="3" t="s">
        <v>6</v>
      </c>
      <c r="C90" s="1" t="str">
        <f>_xll.ciqfunctions.udf.CIQ($B90, "IQ_INDUSTRY", IQ_FY, $D90, ,, "USD", , C$1)</f>
        <v>Automobiles</v>
      </c>
      <c r="D90" s="2" t="str">
        <f t="shared" si="0"/>
        <v>CQ42015</v>
      </c>
      <c r="E90" s="1">
        <f>_xll.ciqfunctions.udf.CIQ($B90, "IQ_TOTAL_REV", $D90,,,, "REPORTED")</f>
        <v>7339882</v>
      </c>
      <c r="F90" s="1">
        <f>_xll.ciqfunctions.udf.CIQ($B90, "IQ_NI",$D90,,,, "REPORTED")</f>
        <v>627965</v>
      </c>
      <c r="G90" s="1">
        <f>_xll.ciqfunctions.udf.CIQ($B90, "IQ_CASH_EQUIV", $D90,,,, "REPORTED")</f>
        <v>2486250</v>
      </c>
      <c r="H90" s="1">
        <f>_xll.ciqfunctions.udf.CIQ($B90, "IQ_CASH_ST_INVEST", $D90,,,, "REPORTED")</f>
        <v>5329761</v>
      </c>
      <c r="I90" s="1">
        <f>_xll.ciqfunctions.udf.CIQ($B90, "IQ_TOTAL_CA", $D90,,,, "REPORTED")</f>
        <v>18179547</v>
      </c>
      <c r="J90" s="1">
        <f>_xll.ciqfunctions.udf.CIQ($B90, "IQ_TOTAL_ASSETS",$D90,,,, "REPORTED")</f>
        <v>48922991</v>
      </c>
      <c r="K90" s="1">
        <f>_xll.ciqfunctions.udf.CIQ($B90, "IQ_TOTAL_CL", $D90,,,, "REPORTED")</f>
        <v>16492399</v>
      </c>
      <c r="L90" s="1">
        <f>_xll.ciqfunctions.udf.CIQ($B90, "IQ_TOTAL_LIAB", $D90,,,, "REPORTED")</f>
        <v>30775126</v>
      </c>
      <c r="M90" s="1">
        <f>_xll.ciqfunctions.udf.CIQ($B90, "IQ_PREF_EQUITY",$D90,,,, "REPORTED")</f>
        <v>0</v>
      </c>
      <c r="N90" s="1">
        <f>_xll.ciqfunctions.udf.CIQ($B90, "IQ_TOTAL_COMMON_EQUITY",$D90,,,, "REPORTED")</f>
        <v>17287409</v>
      </c>
      <c r="O90" s="1">
        <f>_xll.ciqfunctions.udf.CIQ($B90, "IQ_APIC", $D90,,,, "REPORTED")</f>
        <v>546114</v>
      </c>
      <c r="P90" s="1">
        <f>_xll.ciqfunctions.udf.CIQ($B90, "IQ_TOTAL_ASSETS", $D90,,,, "REPORTED")</f>
        <v>48922991</v>
      </c>
      <c r="Q90" s="1">
        <f>_xll.ciqfunctions.udf.CIQ($B90, "IQ_RE", $D90,,,, "REPORTED")</f>
        <v>16369731</v>
      </c>
      <c r="R90" s="1">
        <f>_xll.ciqfunctions.udf.CIQ($B90, "IQ_TOTAL_EQUITY", $D90,,,, "REPORTED")</f>
        <v>18147865</v>
      </c>
      <c r="S90" s="1">
        <f>_xll.ciqfunctions.udf.CIQ($B90, "IQ_TOTAL_OUTSTANDING_FILING_DATE", $D90,,,, "REPORTED")</f>
        <v>15188.379349999999</v>
      </c>
      <c r="T90" s="1">
        <f>_xll.ciqfunctions.udf.CIQ($B90, "IQ_TOTAL_DEBT", $D90,,,, "REPORTED")</f>
        <v>19900407</v>
      </c>
      <c r="U90" s="1">
        <f>_xll.ciqfunctions.udf.CIQ($B90, "IQ_PREF_DIV_OTHER",$D90,,,, "REPORTED")</f>
        <v>4285</v>
      </c>
      <c r="V90" s="1">
        <f>_xll.ciqfunctions.udf.CIQ($B90, "IQ_COGS",$D90,,,, "REPORTED")</f>
        <v>5606359</v>
      </c>
      <c r="W90" s="1">
        <f>_xll.ciqfunctions.udf.CIQ($B90, "IQ_AP",$D90,,,, "REPORTED")</f>
        <v>2154347</v>
      </c>
      <c r="X90" s="1">
        <f>_xll.ciqfunctions.udf.CIQ($B90, "IQ_AR", $D90,,,, "REPORTED")</f>
        <v>1915883</v>
      </c>
      <c r="Y90" s="1">
        <f>_xll.ciqfunctions.udf.CIQ($B90, "IQ_INVENTORY", $D90,,,, "REPORTED")</f>
        <v>2104725</v>
      </c>
      <c r="Z90">
        <f>_xll.ciqfunctions.udf.CIQ($B90, "IQ_SGA", $D90,,,, "REPORTED")</f>
        <v>730674</v>
      </c>
      <c r="AA90">
        <f>_xll.ciqfunctions.udf.CIQ($B90, "IQ_TOTAL_REV_1YR_ANN_GROWTH", $D90,,,, "REPORTED")</f>
        <v>2.3691</v>
      </c>
      <c r="AB90">
        <f>_xll.ciqfunctions.udf.CIQ($B90, "IQ_DA", $D90,,,, "REPORTED")</f>
        <v>0</v>
      </c>
      <c r="AC90">
        <f>_xll.ciqfunctions.udf.CIQ($B90, "IQ_NET_INTEREST_EXP",$D90,,,, "REPORTED")</f>
        <v>42381</v>
      </c>
      <c r="AD90">
        <f>_xll.ciqfunctions.udf.CIQ($B90, "IQ_NET_WORKING_CAP",$D90,,,, "REPORTED")</f>
        <v>5865362</v>
      </c>
      <c r="AE90">
        <f>_xll.ciqfunctions.udf.CIQ($B90, "IQ_CAPEX",$D90,,,, "REPORTED")</f>
        <v>-994280</v>
      </c>
      <c r="AF90" s="1" t="str">
        <f>_xll.ciqfunctions.udf.CIQ($B90, "IQ_CEO_NAME", $D90,,,, "REPORTED")</f>
        <v>Sato, Koji</v>
      </c>
    </row>
    <row r="91" spans="1:32" x14ac:dyDescent="0.25">
      <c r="A91" t="str">
        <f>_xll.ciqfunctions.udf.CIQ(B91,"IQ_COMPANY_NAME",A$1)</f>
        <v>Toyota Motor Corporation</v>
      </c>
      <c r="B91" s="3" t="s">
        <v>6</v>
      </c>
      <c r="C91" s="1" t="str">
        <f>_xll.ciqfunctions.udf.CIQ($B91, "IQ_INDUSTRY", IQ_FY, $D91, ,, "USD", , C$1)</f>
        <v>Automobiles</v>
      </c>
      <c r="D91" s="2" t="str">
        <f t="shared" si="0"/>
        <v>CQ32015</v>
      </c>
      <c r="E91" s="1">
        <f>_xll.ciqfunctions.udf.CIQ($B91, "IQ_TOTAL_REV", $D91,,,, "REPORTED")</f>
        <v>7103840</v>
      </c>
      <c r="F91" s="1">
        <f>_xll.ciqfunctions.udf.CIQ($B91, "IQ_NI",$D91,,,, "REPORTED")</f>
        <v>611718</v>
      </c>
      <c r="G91" s="1">
        <f>_xll.ciqfunctions.udf.CIQ($B91, "IQ_CASH_EQUIV", $D91,,,, "REPORTED")</f>
        <v>3419810</v>
      </c>
      <c r="H91" s="1">
        <f>_xll.ciqfunctions.udf.CIQ($B91, "IQ_CASH_ST_INVEST", $D91,,,, "REPORTED")</f>
        <v>5575664</v>
      </c>
      <c r="I91" s="1">
        <f>_xll.ciqfunctions.udf.CIQ($B91, "IQ_TOTAL_CA", $D91,,,, "REPORTED")</f>
        <v>18825107</v>
      </c>
      <c r="J91" s="1">
        <f>_xll.ciqfunctions.udf.CIQ($B91, "IQ_TOTAL_ASSETS",$D91,,,, "REPORTED")</f>
        <v>48574586</v>
      </c>
      <c r="K91" s="1">
        <f>_xll.ciqfunctions.udf.CIQ($B91, "IQ_TOTAL_CL", $D91,,,, "REPORTED")</f>
        <v>16479303</v>
      </c>
      <c r="L91" s="1">
        <f>_xll.ciqfunctions.udf.CIQ($B91, "IQ_TOTAL_LIAB", $D91,,,, "REPORTED")</f>
        <v>30703917</v>
      </c>
      <c r="M91" s="1">
        <f>_xll.ciqfunctions.udf.CIQ($B91, "IQ_PREF_EQUITY",$D91,,,, "REPORTED")</f>
        <v>0</v>
      </c>
      <c r="N91" s="1">
        <f>_xll.ciqfunctions.udf.CIQ($B91, "IQ_TOTAL_COMMON_EQUITY",$D91,,,, "REPORTED")</f>
        <v>17039650</v>
      </c>
      <c r="O91" s="1">
        <f>_xll.ciqfunctions.udf.CIQ($B91, "IQ_APIC", $D91,,,, "REPORTED")</f>
        <v>0</v>
      </c>
      <c r="P91" s="1">
        <f>_xll.ciqfunctions.udf.CIQ($B91, "IQ_TOTAL_ASSETS", $D91,,,, "REPORTED")</f>
        <v>48574586</v>
      </c>
      <c r="Q91" s="1">
        <f>_xll.ciqfunctions.udf.CIQ($B91, "IQ_RE", $D91,,,, "REPORTED")</f>
        <v>0</v>
      </c>
      <c r="R91" s="1">
        <f>_xll.ciqfunctions.udf.CIQ($B91, "IQ_TOTAL_EQUITY", $D91,,,, "REPORTED")</f>
        <v>17870669</v>
      </c>
      <c r="S91" s="1">
        <f>_xll.ciqfunctions.udf.CIQ($B91, "IQ_TOTAL_OUTSTANDING_FILING_DATE", $D91,,,, "REPORTED")</f>
        <v>15568.80306</v>
      </c>
      <c r="T91" s="1">
        <f>_xll.ciqfunctions.udf.CIQ($B91, "IQ_TOTAL_DEBT", $D91,,,, "REPORTED")</f>
        <v>19502731</v>
      </c>
      <c r="U91" s="1">
        <f>_xll.ciqfunctions.udf.CIQ($B91, "IQ_PREF_DIV_OTHER",$D91,,,, "REPORTED")</f>
        <v>2460</v>
      </c>
      <c r="V91" s="1">
        <f>_xll.ciqfunctions.udf.CIQ($B91, "IQ_COGS",$D91,,,, "REPORTED")</f>
        <v>5550373</v>
      </c>
      <c r="W91" s="1">
        <f>_xll.ciqfunctions.udf.CIQ($B91, "IQ_AP",$D91,,,, "REPORTED")</f>
        <v>2320678</v>
      </c>
      <c r="X91" s="1">
        <f>_xll.ciqfunctions.udf.CIQ($B91, "IQ_AR", $D91,,,, "REPORTED")</f>
        <v>7978719</v>
      </c>
      <c r="Y91" s="1">
        <f>_xll.ciqfunctions.udf.CIQ($B91, "IQ_INVENTORY", $D91,,,, "REPORTED")</f>
        <v>2195186</v>
      </c>
      <c r="Z91">
        <f>_xll.ciqfunctions.udf.CIQ($B91, "IQ_SGA", $D91,,,, "REPORTED")</f>
        <v>726063</v>
      </c>
      <c r="AA91">
        <f>_xll.ciqfunctions.udf.CIQ($B91, "IQ_TOTAL_REV_1YR_ANN_GROWTH", $D91,,,, "REPORTED")</f>
        <v>8.3742999999999999</v>
      </c>
      <c r="AB91">
        <f>_xll.ciqfunctions.udf.CIQ($B91, "IQ_DA", $D91,,,, "REPORTED")</f>
        <v>0</v>
      </c>
      <c r="AC91">
        <f>_xll.ciqfunctions.udf.CIQ($B91, "IQ_NET_INTEREST_EXP",$D91,,,, "REPORTED")</f>
        <v>14448</v>
      </c>
      <c r="AD91">
        <f>_xll.ciqfunctions.udf.CIQ($B91, "IQ_NET_WORKING_CAP",$D91,,,, "REPORTED")</f>
        <v>6072021</v>
      </c>
      <c r="AE91">
        <f>_xll.ciqfunctions.udf.CIQ($B91, "IQ_CAPEX",$D91,,,, "REPORTED")</f>
        <v>-996571</v>
      </c>
      <c r="AF91" s="1" t="str">
        <f>_xll.ciqfunctions.udf.CIQ($B91, "IQ_CEO_NAME", $D91,,,, "REPORTED")</f>
        <v>Sato, Koji</v>
      </c>
    </row>
    <row r="92" spans="1:32" x14ac:dyDescent="0.25">
      <c r="A92" t="str">
        <f>_xll.ciqfunctions.udf.CIQ(B92,"IQ_COMPANY_NAME",A$1)</f>
        <v>Toyota Motor Corporation</v>
      </c>
      <c r="B92" s="3" t="s">
        <v>6</v>
      </c>
      <c r="C92" s="1" t="str">
        <f>_xll.ciqfunctions.udf.CIQ($B92, "IQ_INDUSTRY", IQ_FY, $D92, ,, "USD", , C$1)</f>
        <v>Automobiles</v>
      </c>
      <c r="D92" s="2" t="str">
        <f t="shared" si="0"/>
        <v>CQ22015</v>
      </c>
      <c r="E92" s="1">
        <f>_xll.ciqfunctions.udf.CIQ($B92, "IQ_TOTAL_REV", $D92,,,, "REPORTED")</f>
        <v>6987648</v>
      </c>
      <c r="F92" s="1">
        <f>_xll.ciqfunctions.udf.CIQ($B92, "IQ_NI",$D92,,,, "REPORTED")</f>
        <v>646394</v>
      </c>
      <c r="G92" s="1">
        <f>_xll.ciqfunctions.udf.CIQ($B92, "IQ_CASH_EQUIV", $D92,,,, "REPORTED")</f>
        <v>2570466</v>
      </c>
      <c r="H92" s="1">
        <f>_xll.ciqfunctions.udf.CIQ($B92, "IQ_CASH_ST_INVEST", $D92,,,, "REPORTED")</f>
        <v>4901646</v>
      </c>
      <c r="I92" s="1">
        <f>_xll.ciqfunctions.udf.CIQ($B92, "IQ_TOTAL_CA", $D92,,,, "REPORTED")</f>
        <v>18172357</v>
      </c>
      <c r="J92" s="1">
        <f>_xll.ciqfunctions.udf.CIQ($B92, "IQ_TOTAL_ASSETS",$D92,,,, "REPORTED")</f>
        <v>48821479</v>
      </c>
      <c r="K92" s="1">
        <f>_xll.ciqfunctions.udf.CIQ($B92, "IQ_TOTAL_CL", $D92,,,, "REPORTED")</f>
        <v>16746464</v>
      </c>
      <c r="L92" s="1">
        <f>_xll.ciqfunctions.udf.CIQ($B92, "IQ_TOTAL_LIAB", $D92,,,, "REPORTED")</f>
        <v>30751512</v>
      </c>
      <c r="M92" s="1">
        <f>_xll.ciqfunctions.udf.CIQ($B92, "IQ_PREF_EQUITY",$D92,,,, "REPORTED")</f>
        <v>0</v>
      </c>
      <c r="N92" s="1">
        <f>_xll.ciqfunctions.udf.CIQ($B92, "IQ_TOTAL_COMMON_EQUITY",$D92,,,, "REPORTED")</f>
        <v>17205009</v>
      </c>
      <c r="O92" s="1">
        <f>_xll.ciqfunctions.udf.CIQ($B92, "IQ_APIC", $D92,,,, "REPORTED")</f>
        <v>547356</v>
      </c>
      <c r="P92" s="1">
        <f>_xll.ciqfunctions.udf.CIQ($B92, "IQ_TOTAL_ASSETS", $D92,,,, "REPORTED")</f>
        <v>48821479</v>
      </c>
      <c r="Q92" s="1">
        <f>_xll.ciqfunctions.udf.CIQ($B92, "IQ_RE", $D92,,,, "REPORTED")</f>
        <v>15844989</v>
      </c>
      <c r="R92" s="1">
        <f>_xll.ciqfunctions.udf.CIQ($B92, "IQ_TOTAL_EQUITY", $D92,,,, "REPORTED")</f>
        <v>18069967</v>
      </c>
      <c r="S92" s="1">
        <f>_xll.ciqfunctions.udf.CIQ($B92, "IQ_TOTAL_OUTSTANDING_FILING_DATE", $D92,,,, "REPORTED")</f>
        <v>15735.84979</v>
      </c>
      <c r="T92" s="1">
        <f>_xll.ciqfunctions.udf.CIQ($B92, "IQ_TOTAL_DEBT", $D92,,,, "REPORTED")</f>
        <v>19667125</v>
      </c>
      <c r="U92" s="1">
        <f>_xll.ciqfunctions.udf.CIQ($B92, "IQ_PREF_DIV_OTHER",$D92,,,, "REPORTED")</f>
        <v>0</v>
      </c>
      <c r="V92" s="1">
        <f>_xll.ciqfunctions.udf.CIQ($B92, "IQ_COGS",$D92,,,, "REPORTED")</f>
        <v>5557165</v>
      </c>
      <c r="W92" s="1">
        <f>_xll.ciqfunctions.udf.CIQ($B92, "IQ_AP",$D92,,,, "REPORTED")</f>
        <v>2260518</v>
      </c>
      <c r="X92" s="1">
        <f>_xll.ciqfunctions.udf.CIQ($B92, "IQ_AR", $D92,,,, "REPORTED")</f>
        <v>8403814</v>
      </c>
      <c r="Y92" s="1">
        <f>_xll.ciqfunctions.udf.CIQ($B92, "IQ_INVENTORY", $D92,,,, "REPORTED")</f>
        <v>2201802</v>
      </c>
      <c r="Z92">
        <f>_xll.ciqfunctions.udf.CIQ($B92, "IQ_SGA", $D92,,,, "REPORTED")</f>
        <v>674482</v>
      </c>
      <c r="AA92">
        <f>_xll.ciqfunctions.udf.CIQ($B92, "IQ_TOTAL_REV_1YR_ANN_GROWTH", $D92,,,, "REPORTED")</f>
        <v>9.3409999999999993</v>
      </c>
      <c r="AB92">
        <f>_xll.ciqfunctions.udf.CIQ($B92, "IQ_DA", $D92,,,, "REPORTED")</f>
        <v>0</v>
      </c>
      <c r="AC92">
        <f>_xll.ciqfunctions.udf.CIQ($B92, "IQ_NET_INTEREST_EXP",$D92,,,, "REPORTED")</f>
        <v>48930</v>
      </c>
      <c r="AD92">
        <f>_xll.ciqfunctions.udf.CIQ($B92, "IQ_NET_WORKING_CAP",$D92,,,, "REPORTED")</f>
        <v>5936141</v>
      </c>
      <c r="AE92">
        <f>_xll.ciqfunctions.udf.CIQ($B92, "IQ_CAPEX",$D92,,,, "REPORTED")</f>
        <v>-1057673</v>
      </c>
      <c r="AF92" s="1" t="str">
        <f>_xll.ciqfunctions.udf.CIQ($B92, "IQ_CEO_NAME", $D92,,,, "REPORTED")</f>
        <v>Sato, Koji</v>
      </c>
    </row>
    <row r="93" spans="1:32" x14ac:dyDescent="0.25">
      <c r="A93" t="str">
        <f>_xll.ciqfunctions.udf.CIQ(B93,"IQ_COMPANY_NAME",A$1)</f>
        <v>Toyota Motor Corporation</v>
      </c>
      <c r="B93" s="3" t="s">
        <v>6</v>
      </c>
      <c r="C93" s="1" t="str">
        <f>_xll.ciqfunctions.udf.CIQ($B93, "IQ_INDUSTRY", IQ_FY, $D93, ,, "USD", , C$1)</f>
        <v>Automobiles</v>
      </c>
      <c r="D93" s="2" t="str">
        <f t="shared" si="0"/>
        <v>CQ12015</v>
      </c>
      <c r="E93" s="1">
        <f>_xll.ciqfunctions.udf.CIQ($B93, "IQ_TOTAL_REV", $D93,,,, "REPORTED")</f>
        <v>7118907</v>
      </c>
      <c r="F93" s="1">
        <f>_xll.ciqfunctions.udf.CIQ($B93, "IQ_NI",$D93,,,, "REPORTED")</f>
        <v>446475</v>
      </c>
      <c r="G93" s="1">
        <f>_xll.ciqfunctions.udf.CIQ($B93, "IQ_CASH_EQUIV", $D93,,,, "REPORTED")</f>
        <v>1680994</v>
      </c>
      <c r="H93" s="1">
        <f>_xll.ciqfunctions.udf.CIQ($B93, "IQ_CASH_ST_INVEST", $D93,,,, "REPORTED")</f>
        <v>4140338</v>
      </c>
      <c r="I93" s="1">
        <f>_xll.ciqfunctions.udf.CIQ($B93, "IQ_TOTAL_CA", $D93,,,, "REPORTED")</f>
        <v>17936397</v>
      </c>
      <c r="J93" s="1">
        <f>_xll.ciqfunctions.udf.CIQ($B93, "IQ_TOTAL_ASSETS",$D93,,,, "REPORTED")</f>
        <v>47729830</v>
      </c>
      <c r="K93" s="1">
        <f>_xll.ciqfunctions.udf.CIQ($B93, "IQ_TOTAL_CL", $D93,,,, "REPORTED")</f>
        <v>16431496</v>
      </c>
      <c r="L93" s="1">
        <f>_xll.ciqfunctions.udf.CIQ($B93, "IQ_TOTAL_LIAB", $D93,,,, "REPORTED")</f>
        <v>30082501</v>
      </c>
      <c r="M93" s="1">
        <f>_xll.ciqfunctions.udf.CIQ($B93, "IQ_PREF_EQUITY",$D93,,,, "REPORTED")</f>
        <v>0</v>
      </c>
      <c r="N93" s="1">
        <f>_xll.ciqfunctions.udf.CIQ($B93, "IQ_TOTAL_COMMON_EQUITY",$D93,,,, "REPORTED")</f>
        <v>16788131</v>
      </c>
      <c r="O93" s="1">
        <f>_xll.ciqfunctions.udf.CIQ($B93, "IQ_APIC", $D93,,,, "REPORTED")</f>
        <v>547054</v>
      </c>
      <c r="P93" s="1">
        <f>_xll.ciqfunctions.udf.CIQ($B93, "IQ_TOTAL_ASSETS", $D93,,,, "REPORTED")</f>
        <v>47729830</v>
      </c>
      <c r="Q93" s="1">
        <f>_xll.ciqfunctions.udf.CIQ($B93, "IQ_RE", $D93,,,, "REPORTED")</f>
        <v>15591947</v>
      </c>
      <c r="R93" s="1">
        <f>_xll.ciqfunctions.udf.CIQ($B93, "IQ_TOTAL_EQUITY", $D93,,,, "REPORTED")</f>
        <v>17647329</v>
      </c>
      <c r="S93" s="1">
        <f>_xll.ciqfunctions.udf.CIQ($B93, "IQ_TOTAL_OUTSTANDING_FILING_DATE", $D93,,,, "REPORTED")</f>
        <v>15734.07</v>
      </c>
      <c r="T93" s="1">
        <f>_xll.ciqfunctions.udf.CIQ($B93, "IQ_TOTAL_DEBT", $D93,,,, "REPORTED")</f>
        <v>19331310</v>
      </c>
      <c r="U93" s="1">
        <f>_xll.ciqfunctions.udf.CIQ($B93, "IQ_PREF_DIV_OTHER",$D93,,,, "REPORTED")</f>
        <v>0</v>
      </c>
      <c r="V93" s="1">
        <f>_xll.ciqfunctions.udf.CIQ($B93, "IQ_COGS",$D93,,,, "REPORTED")</f>
        <v>5514633</v>
      </c>
      <c r="W93" s="1">
        <f>_xll.ciqfunctions.udf.CIQ($B93, "IQ_AP",$D93,,,, "REPORTED")</f>
        <v>2410588</v>
      </c>
      <c r="X93" s="1">
        <f>_xll.ciqfunctions.udf.CIQ($B93, "IQ_AR", $D93,,,, "REPORTED")</f>
        <v>2108660</v>
      </c>
      <c r="Y93" s="1">
        <f>_xll.ciqfunctions.udf.CIQ($B93, "IQ_INVENTORY", $D93,,,, "REPORTED")</f>
        <v>2137618</v>
      </c>
      <c r="Z93">
        <f>_xll.ciqfunctions.udf.CIQ($B93, "IQ_SGA", $D93,,,, "REPORTED")</f>
        <v>706827</v>
      </c>
      <c r="AA93">
        <f>_xll.ciqfunctions.udf.CIQ($B93, "IQ_TOTAL_REV_1YR_ANN_GROWTH", $D93,,,, "REPORTED")</f>
        <v>8.3649000000000004</v>
      </c>
      <c r="AB93">
        <f>_xll.ciqfunctions.udf.CIQ($B93, "IQ_DA", $D93,,,, "REPORTED")</f>
        <v>0</v>
      </c>
      <c r="AC93">
        <f>_xll.ciqfunctions.udf.CIQ($B93, "IQ_NET_INTEREST_EXP",$D93,,,, "REPORTED")</f>
        <v>24078</v>
      </c>
      <c r="AD93">
        <f>_xll.ciqfunctions.udf.CIQ($B93, "IQ_NET_WORKING_CAP",$D93,,,, "REPORTED")</f>
        <v>-2252590</v>
      </c>
      <c r="AE93">
        <f>_xll.ciqfunctions.udf.CIQ($B93, "IQ_CAPEX",$D93,,,, "REPORTED")</f>
        <v>-984206</v>
      </c>
      <c r="AF93" s="1" t="str">
        <f>_xll.ciqfunctions.udf.CIQ($B93, "IQ_CEO_NAME", $D93,,,, "REPORTED")</f>
        <v>Sato, Koji</v>
      </c>
    </row>
    <row r="94" spans="1:32" x14ac:dyDescent="0.25">
      <c r="A94" t="str">
        <f>_xll.ciqfunctions.udf.CIQ(B94,"IQ_COMPANY_NAME",A$1)</f>
        <v>Toyota Motor Corporation</v>
      </c>
      <c r="B94" s="3" t="s">
        <v>6</v>
      </c>
      <c r="C94" s="1" t="str">
        <f>_xll.ciqfunctions.udf.CIQ($B94, "IQ_INDUSTRY", IQ_FY, $D94, ,, "USD", , C$1)</f>
        <v>Automobiles</v>
      </c>
      <c r="D94" s="2" t="str">
        <f t="shared" si="0"/>
        <v>CQ42014</v>
      </c>
      <c r="E94" s="1">
        <f>_xll.ciqfunctions.udf.CIQ($B94, "IQ_TOTAL_REV", $D94,,,, "REPORTED")</f>
        <v>7170017</v>
      </c>
      <c r="F94" s="1">
        <f>_xll.ciqfunctions.udf.CIQ($B94, "IQ_NI",$D94,,,, "REPORTED")</f>
        <v>600027</v>
      </c>
      <c r="G94" s="1">
        <f>_xll.ciqfunctions.udf.CIQ($B94, "IQ_CASH_EQUIV", $D94,,,, "REPORTED")</f>
        <v>2398166</v>
      </c>
      <c r="H94" s="1">
        <f>_xll.ciqfunctions.udf.CIQ($B94, "IQ_CASH_ST_INVEST", $D94,,,, "REPORTED")</f>
        <v>4540589</v>
      </c>
      <c r="I94" s="1">
        <f>_xll.ciqfunctions.udf.CIQ($B94, "IQ_TOTAL_CA", $D94,,,, "REPORTED")</f>
        <v>17016614</v>
      </c>
      <c r="J94" s="1">
        <f>_xll.ciqfunctions.udf.CIQ($B94, "IQ_TOTAL_ASSETS",$D94,,,, "REPORTED")</f>
        <v>46722224</v>
      </c>
      <c r="K94" s="1">
        <f>_xll.ciqfunctions.udf.CIQ($B94, "IQ_TOTAL_CL", $D94,,,, "REPORTED")</f>
        <v>16076052</v>
      </c>
      <c r="L94" s="1">
        <f>_xll.ciqfunctions.udf.CIQ($B94, "IQ_TOTAL_LIAB", $D94,,,, "REPORTED")</f>
        <v>29594075</v>
      </c>
      <c r="M94" s="1">
        <f>_xll.ciqfunctions.udf.CIQ($B94, "IQ_PREF_EQUITY",$D94,,,, "REPORTED")</f>
        <v>0</v>
      </c>
      <c r="N94" s="1">
        <f>_xll.ciqfunctions.udf.CIQ($B94, "IQ_TOTAL_COMMON_EQUITY",$D94,,,, "REPORTED")</f>
        <v>16316058</v>
      </c>
      <c r="O94" s="1">
        <f>_xll.ciqfunctions.udf.CIQ($B94, "IQ_APIC", $D94,,,, "REPORTED")</f>
        <v>548889</v>
      </c>
      <c r="P94" s="1">
        <f>_xll.ciqfunctions.udf.CIQ($B94, "IQ_TOTAL_ASSETS", $D94,,,, "REPORTED")</f>
        <v>46722224</v>
      </c>
      <c r="Q94" s="1">
        <f>_xll.ciqfunctions.udf.CIQ($B94, "IQ_RE", $D94,,,, "REPORTED")</f>
        <v>15044056</v>
      </c>
      <c r="R94" s="1">
        <f>_xll.ciqfunctions.udf.CIQ($B94, "IQ_TOTAL_EQUITY", $D94,,,, "REPORTED")</f>
        <v>17128149</v>
      </c>
      <c r="S94" s="1">
        <f>_xll.ciqfunctions.udf.CIQ($B94, "IQ_TOTAL_OUTSTANDING_FILING_DATE", $D94,,,, "REPORTED")</f>
        <v>15727.8874</v>
      </c>
      <c r="T94" s="1">
        <f>_xll.ciqfunctions.udf.CIQ($B94, "IQ_TOTAL_DEBT", $D94,,,, "REPORTED")</f>
        <v>19250175</v>
      </c>
      <c r="U94" s="1">
        <f>_xll.ciqfunctions.udf.CIQ($B94, "IQ_PREF_DIV_OTHER",$D94,,,, "REPORTED")</f>
        <v>0</v>
      </c>
      <c r="V94" s="1">
        <f>_xll.ciqfunctions.udf.CIQ($B94, "IQ_COGS",$D94,,,, "REPORTED")</f>
        <v>5476153</v>
      </c>
      <c r="W94" s="1">
        <f>_xll.ciqfunctions.udf.CIQ($B94, "IQ_AP",$D94,,,, "REPORTED")</f>
        <v>2158513</v>
      </c>
      <c r="X94" s="1">
        <f>_xll.ciqfunctions.udf.CIQ($B94, "IQ_AR", $D94,,,, "REPORTED")</f>
        <v>1986294</v>
      </c>
      <c r="Y94" s="1">
        <f>_xll.ciqfunctions.udf.CIQ($B94, "IQ_INVENTORY", $D94,,,, "REPORTED")</f>
        <v>2133775</v>
      </c>
      <c r="Z94">
        <f>_xll.ciqfunctions.udf.CIQ($B94, "IQ_SGA", $D94,,,, "REPORTED")</f>
        <v>689348</v>
      </c>
      <c r="AA94">
        <f>_xll.ciqfunctions.udf.CIQ($B94, "IQ_TOTAL_REV_1YR_ANN_GROWTH", $D94,,,, "REPORTED")</f>
        <v>8.8833000000000002</v>
      </c>
      <c r="AB94">
        <f>_xll.ciqfunctions.udf.CIQ($B94, "IQ_DA", $D94,,,, "REPORTED")</f>
        <v>0</v>
      </c>
      <c r="AC94">
        <f>_xll.ciqfunctions.udf.CIQ($B94, "IQ_NET_INTEREST_EXP",$D94,,,, "REPORTED")</f>
        <v>36599</v>
      </c>
      <c r="AD94">
        <f>_xll.ciqfunctions.udf.CIQ($B94, "IQ_NET_WORKING_CAP",$D94,,,, "REPORTED")</f>
        <v>5667116</v>
      </c>
      <c r="AE94">
        <f>_xll.ciqfunctions.udf.CIQ($B94, "IQ_CAPEX",$D94,,,, "REPORTED")</f>
        <v>-815745</v>
      </c>
      <c r="AF94" s="1" t="str">
        <f>_xll.ciqfunctions.udf.CIQ($B94, "IQ_CEO_NAME", $D94,,,, "REPORTED")</f>
        <v>Sato, Koji</v>
      </c>
    </row>
    <row r="95" spans="1:32" x14ac:dyDescent="0.25">
      <c r="A95" t="str">
        <f>_xll.ciqfunctions.udf.CIQ(B95,"IQ_COMPANY_NAME",A$1)</f>
        <v>Toyota Motor Corporation</v>
      </c>
      <c r="B95" s="3" t="s">
        <v>6</v>
      </c>
      <c r="C95" s="1" t="str">
        <f>_xll.ciqfunctions.udf.CIQ($B95, "IQ_INDUSTRY", IQ_FY, $D95, ,, "USD", , C$1)</f>
        <v>Automobiles</v>
      </c>
      <c r="D95" s="2" t="str">
        <f t="shared" si="0"/>
        <v>CQ32014</v>
      </c>
      <c r="E95" s="1">
        <f>_xll.ciqfunctions.udf.CIQ($B95, "IQ_TOTAL_REV", $D95,,,, "REPORTED")</f>
        <v>6554909</v>
      </c>
      <c r="F95" s="1">
        <f>_xll.ciqfunctions.udf.CIQ($B95, "IQ_NI",$D95,,,, "REPORTED")</f>
        <v>539062</v>
      </c>
      <c r="G95" s="1">
        <f>_xll.ciqfunctions.udf.CIQ($B95, "IQ_CASH_EQUIV", $D95,,,, "REPORTED")</f>
        <v>2309322</v>
      </c>
      <c r="H95" s="1">
        <f>_xll.ciqfunctions.udf.CIQ($B95, "IQ_CASH_ST_INVEST", $D95,,,, "REPORTED")</f>
        <v>4626037</v>
      </c>
      <c r="I95" s="1">
        <f>_xll.ciqfunctions.udf.CIQ($B95, "IQ_TOTAL_CA", $D95,,,, "REPORTED")</f>
        <v>16258236</v>
      </c>
      <c r="J95" s="1">
        <f>_xll.ciqfunctions.udf.CIQ($B95, "IQ_TOTAL_ASSETS",$D95,,,, "REPORTED")</f>
        <v>43784073</v>
      </c>
      <c r="K95" s="1">
        <f>_xll.ciqfunctions.udf.CIQ($B95, "IQ_TOTAL_CL", $D95,,,, "REPORTED")</f>
        <v>15302315</v>
      </c>
      <c r="L95" s="1">
        <f>_xll.ciqfunctions.udf.CIQ($B95, "IQ_TOTAL_LIAB", $D95,,,, "REPORTED")</f>
        <v>27547541</v>
      </c>
      <c r="M95" s="1">
        <f>_xll.ciqfunctions.udf.CIQ($B95, "IQ_PREF_EQUITY",$D95,,,, "REPORTED")</f>
        <v>0</v>
      </c>
      <c r="N95" s="1">
        <f>_xll.ciqfunctions.udf.CIQ($B95, "IQ_TOTAL_COMMON_EQUITY",$D95,,,, "REPORTED")</f>
        <v>15469555</v>
      </c>
      <c r="O95" s="1">
        <f>_xll.ciqfunctions.udf.CIQ($B95, "IQ_APIC", $D95,,,, "REPORTED")</f>
        <v>548154</v>
      </c>
      <c r="P95" s="1">
        <f>_xll.ciqfunctions.udf.CIQ($B95, "IQ_TOTAL_ASSETS", $D95,,,, "REPORTED")</f>
        <v>43784073</v>
      </c>
      <c r="Q95" s="1">
        <f>_xll.ciqfunctions.udf.CIQ($B95, "IQ_RE", $D95,,,, "REPORTED")</f>
        <v>14681771</v>
      </c>
      <c r="R95" s="1">
        <f>_xll.ciqfunctions.udf.CIQ($B95, "IQ_TOTAL_EQUITY", $D95,,,, "REPORTED")</f>
        <v>16236532</v>
      </c>
      <c r="S95" s="1">
        <f>_xll.ciqfunctions.udf.CIQ($B95, "IQ_TOTAL_OUTSTANDING_FILING_DATE", $D95,,,, "REPORTED")</f>
        <v>15863.758739999999</v>
      </c>
      <c r="T95" s="1">
        <f>_xll.ciqfunctions.udf.CIQ($B95, "IQ_TOTAL_DEBT", $D95,,,, "REPORTED")</f>
        <v>17810741</v>
      </c>
      <c r="U95" s="1">
        <f>_xll.ciqfunctions.udf.CIQ($B95, "IQ_PREF_DIV_OTHER",$D95,,,, "REPORTED")</f>
        <v>0</v>
      </c>
      <c r="V95" s="1">
        <f>_xll.ciqfunctions.udf.CIQ($B95, "IQ_COGS",$D95,,,, "REPORTED")</f>
        <v>5029490</v>
      </c>
      <c r="W95" s="1">
        <f>_xll.ciqfunctions.udf.CIQ($B95, "IQ_AP",$D95,,,, "REPORTED")</f>
        <v>2233578</v>
      </c>
      <c r="X95" s="1">
        <f>_xll.ciqfunctions.udf.CIQ($B95, "IQ_AR", $D95,,,, "REPORTED")</f>
        <v>1918624</v>
      </c>
      <c r="Y95" s="1">
        <f>_xll.ciqfunctions.udf.CIQ($B95, "IQ_INVENTORY", $D95,,,, "REPORTED")</f>
        <v>2062906</v>
      </c>
      <c r="Z95">
        <f>_xll.ciqfunctions.udf.CIQ($B95, "IQ_SGA", $D95,,,, "REPORTED")</f>
        <v>643321</v>
      </c>
      <c r="AA95">
        <f>_xll.ciqfunctions.udf.CIQ($B95, "IQ_TOTAL_REV_1YR_ANN_GROWTH", $D95,,,, "REPORTED")</f>
        <v>4.3414999999999999</v>
      </c>
      <c r="AB95">
        <f>_xll.ciqfunctions.udf.CIQ($B95, "IQ_DA", $D95,,,, "REPORTED")</f>
        <v>0</v>
      </c>
      <c r="AC95">
        <f>_xll.ciqfunctions.udf.CIQ($B95, "IQ_NET_INTEREST_EXP",$D95,,,, "REPORTED")</f>
        <v>21005</v>
      </c>
      <c r="AD95">
        <f>_xll.ciqfunctions.udf.CIQ($B95, "IQ_NET_WORKING_CAP",$D95,,,, "REPORTED")</f>
        <v>5017015</v>
      </c>
      <c r="AE95">
        <f>_xll.ciqfunctions.udf.CIQ($B95, "IQ_CAPEX",$D95,,,, "REPORTED")</f>
        <v>-761317</v>
      </c>
      <c r="AF95" s="1" t="str">
        <f>_xll.ciqfunctions.udf.CIQ($B95, "IQ_CEO_NAME", $D95,,,, "REPORTED")</f>
        <v>Sato, Koji</v>
      </c>
    </row>
    <row r="96" spans="1:32" x14ac:dyDescent="0.25">
      <c r="A96" t="str">
        <f>_xll.ciqfunctions.udf.CIQ(B96,"IQ_COMPANY_NAME",A$1)</f>
        <v>Toyota Motor Corporation</v>
      </c>
      <c r="B96" s="3" t="s">
        <v>6</v>
      </c>
      <c r="C96" s="1" t="str">
        <f>_xll.ciqfunctions.udf.CIQ($B96, "IQ_INDUSTRY", IQ_FY, $D96, ,, "USD", , C$1)</f>
        <v>Automobiles</v>
      </c>
      <c r="D96" s="2" t="str">
        <f t="shared" si="0"/>
        <v>CQ22014</v>
      </c>
      <c r="E96" s="1">
        <f>_xll.ciqfunctions.udf.CIQ($B96, "IQ_TOTAL_REV", $D96,,,, "REPORTED")</f>
        <v>6390688</v>
      </c>
      <c r="F96" s="1">
        <f>_xll.ciqfunctions.udf.CIQ($B96, "IQ_NI",$D96,,,, "REPORTED")</f>
        <v>587774</v>
      </c>
      <c r="G96" s="1">
        <f>_xll.ciqfunctions.udf.CIQ($B96, "IQ_CASH_EQUIV", $D96,,,, "REPORTED")</f>
        <v>2175052</v>
      </c>
      <c r="H96" s="1">
        <f>_xll.ciqfunctions.udf.CIQ($B96, "IQ_CASH_ST_INVEST", $D96,,,, "REPORTED")</f>
        <v>4398107</v>
      </c>
      <c r="I96" s="1">
        <f>_xll.ciqfunctions.udf.CIQ($B96, "IQ_TOTAL_CA", $D96,,,, "REPORTED")</f>
        <v>15574274</v>
      </c>
      <c r="J96" s="1">
        <f>_xll.ciqfunctions.udf.CIQ($B96, "IQ_TOTAL_ASSETS",$D96,,,, "REPORTED")</f>
        <v>41455717</v>
      </c>
      <c r="K96" s="1">
        <f>_xll.ciqfunctions.udf.CIQ($B96, "IQ_TOTAL_CL", $D96,,,, "REPORTED")</f>
        <v>14319916</v>
      </c>
      <c r="L96" s="1">
        <f>_xll.ciqfunctions.udf.CIQ($B96, "IQ_TOTAL_LIAB", $D96,,,, "REPORTED")</f>
        <v>25997429</v>
      </c>
      <c r="M96" s="1">
        <f>_xll.ciqfunctions.udf.CIQ($B96, "IQ_PREF_EQUITY",$D96,,,, "REPORTED")</f>
        <v>0</v>
      </c>
      <c r="N96" s="1">
        <f>_xll.ciqfunctions.udf.CIQ($B96, "IQ_TOTAL_COMMON_EQUITY",$D96,,,, "REPORTED")</f>
        <v>14714033</v>
      </c>
      <c r="O96" s="1">
        <f>_xll.ciqfunctions.udf.CIQ($B96, "IQ_APIC", $D96,,,, "REPORTED")</f>
        <v>549750</v>
      </c>
      <c r="P96" s="1">
        <f>_xll.ciqfunctions.udf.CIQ($B96, "IQ_TOTAL_ASSETS", $D96,,,, "REPORTED")</f>
        <v>41455717</v>
      </c>
      <c r="Q96" s="1">
        <f>_xll.ciqfunctions.udf.CIQ($B96, "IQ_RE", $D96,,,, "REPORTED")</f>
        <v>14267629</v>
      </c>
      <c r="R96" s="1">
        <f>_xll.ciqfunctions.udf.CIQ($B96, "IQ_TOTAL_EQUITY", $D96,,,, "REPORTED")</f>
        <v>15458288</v>
      </c>
      <c r="S96" s="1">
        <f>_xll.ciqfunctions.udf.CIQ($B96, "IQ_TOTAL_OUTSTANDING_FILING_DATE", $D96,,,, "REPORTED")</f>
        <v>15849.25517</v>
      </c>
      <c r="T96" s="1">
        <f>_xll.ciqfunctions.udf.CIQ($B96, "IQ_TOTAL_DEBT", $D96,,,, "REPORTED")</f>
        <v>16631514</v>
      </c>
      <c r="U96" s="1">
        <f>_xll.ciqfunctions.udf.CIQ($B96, "IQ_PREF_DIV_OTHER",$D96,,,, "REPORTED")</f>
        <v>0</v>
      </c>
      <c r="V96" s="1">
        <f>_xll.ciqfunctions.udf.CIQ($B96, "IQ_COGS",$D96,,,, "REPORTED")</f>
        <v>4896086</v>
      </c>
      <c r="W96" s="1">
        <f>_xll.ciqfunctions.udf.CIQ($B96, "IQ_AP",$D96,,,, "REPORTED")</f>
        <v>2101543</v>
      </c>
      <c r="X96" s="1">
        <f>_xll.ciqfunctions.udf.CIQ($B96, "IQ_AR", $D96,,,, "REPORTED")</f>
        <v>1793667</v>
      </c>
      <c r="Y96" s="1">
        <f>_xll.ciqfunctions.udf.CIQ($B96, "IQ_INVENTORY", $D96,,,, "REPORTED")</f>
        <v>1972856</v>
      </c>
      <c r="Z96">
        <f>_xll.ciqfunctions.udf.CIQ($B96, "IQ_SGA", $D96,,,, "REPORTED")</f>
        <v>602785</v>
      </c>
      <c r="AA96">
        <f>_xll.ciqfunctions.udf.CIQ($B96, "IQ_TOTAL_REV_1YR_ANN_GROWTH", $D96,,,, "REPORTED")</f>
        <v>2.1640000000000001</v>
      </c>
      <c r="AB96">
        <f>_xll.ciqfunctions.udf.CIQ($B96, "IQ_DA", $D96,,,, "REPORTED")</f>
        <v>0</v>
      </c>
      <c r="AC96">
        <f>_xll.ciqfunctions.udf.CIQ($B96, "IQ_NET_INTEREST_EXP",$D96,,,, "REPORTED")</f>
        <v>42569</v>
      </c>
      <c r="AD96">
        <f>_xll.ciqfunctions.udf.CIQ($B96, "IQ_NET_WORKING_CAP",$D96,,,, "REPORTED")</f>
        <v>4741680</v>
      </c>
      <c r="AE96">
        <f>_xll.ciqfunctions.udf.CIQ($B96, "IQ_CAPEX",$D96,,,, "REPORTED")</f>
        <v>-796300</v>
      </c>
      <c r="AF96" s="1" t="str">
        <f>_xll.ciqfunctions.udf.CIQ($B96, "IQ_CEO_NAME", $D96,,,, "REPORTED")</f>
        <v>Sato, Koji</v>
      </c>
    </row>
    <row r="97" spans="1:32" x14ac:dyDescent="0.25">
      <c r="A97" t="str">
        <f>_xll.ciqfunctions.udf.CIQ(B97,"IQ_COMPANY_NAME",A$1)</f>
        <v>Toyota Motor Corporation</v>
      </c>
      <c r="B97" s="3" t="s">
        <v>6</v>
      </c>
      <c r="C97" s="1" t="str">
        <f>_xll.ciqfunctions.udf.CIQ($B97, "IQ_INDUSTRY", IQ_FY, $D97, ,, "USD", , C$1)</f>
        <v>Automobiles</v>
      </c>
      <c r="D97" s="2" t="str">
        <f t="shared" si="0"/>
        <v>CQ12014</v>
      </c>
      <c r="E97" s="1">
        <f>_xll.ciqfunctions.udf.CIQ($B97, "IQ_TOTAL_REV", $D97,,,, "REPORTED")</f>
        <v>6569382</v>
      </c>
      <c r="F97" s="1">
        <f>_xll.ciqfunctions.udf.CIQ($B97, "IQ_NI",$D97,,,, "REPORTED")</f>
        <v>297032</v>
      </c>
      <c r="G97" s="1">
        <f>_xll.ciqfunctions.udf.CIQ($B97, "IQ_CASH_EQUIV", $D97,,,, "REPORTED")</f>
        <v>1411860</v>
      </c>
      <c r="H97" s="1">
        <f>_xll.ciqfunctions.udf.CIQ($B97, "IQ_CASH_ST_INVEST", $D97,,,, "REPORTED")</f>
        <v>3386645</v>
      </c>
      <c r="I97" s="1">
        <f>_xll.ciqfunctions.udf.CIQ($B97, "IQ_TOTAL_CA", $D97,,,, "REPORTED")</f>
        <v>15717706</v>
      </c>
      <c r="J97" s="1">
        <f>_xll.ciqfunctions.udf.CIQ($B97, "IQ_TOTAL_ASSETS",$D97,,,, "REPORTED")</f>
        <v>41437473</v>
      </c>
      <c r="K97" s="1">
        <f>_xll.ciqfunctions.udf.CIQ($B97, "IQ_TOTAL_CL", $D97,,,, "REPORTED")</f>
        <v>14680685</v>
      </c>
      <c r="L97" s="1">
        <f>_xll.ciqfunctions.udf.CIQ($B97, "IQ_TOTAL_LIAB", $D97,,,, "REPORTED")</f>
        <v>26218486</v>
      </c>
      <c r="M97" s="1">
        <f>_xll.ciqfunctions.udf.CIQ($B97, "IQ_PREF_EQUITY",$D97,,,, "REPORTED")</f>
        <v>0</v>
      </c>
      <c r="N97" s="1">
        <f>_xll.ciqfunctions.udf.CIQ($B97, "IQ_TOTAL_COMMON_EQUITY",$D97,,,, "REPORTED")</f>
        <v>14469148</v>
      </c>
      <c r="O97" s="1">
        <f>_xll.ciqfunctions.udf.CIQ($B97, "IQ_APIC", $D97,,,, "REPORTED")</f>
        <v>551308</v>
      </c>
      <c r="P97" s="1">
        <f>_xll.ciqfunctions.udf.CIQ($B97, "IQ_TOTAL_ASSETS", $D97,,,, "REPORTED")</f>
        <v>41437473</v>
      </c>
      <c r="Q97" s="1">
        <f>_xll.ciqfunctions.udf.CIQ($B97, "IQ_RE", $D97,,,, "REPORTED")</f>
        <v>14116295</v>
      </c>
      <c r="R97" s="1">
        <f>_xll.ciqfunctions.udf.CIQ($B97, "IQ_TOTAL_EQUITY", $D97,,,, "REPORTED")</f>
        <v>15218987</v>
      </c>
      <c r="S97" s="1">
        <f>_xll.ciqfunctions.udf.CIQ($B97, "IQ_TOTAL_OUTSTANDING_FILING_DATE", $D97,,,, "REPORTED")</f>
        <v>15848.83</v>
      </c>
      <c r="T97" s="1">
        <f>_xll.ciqfunctions.udf.CIQ($B97, "IQ_TOTAL_DEBT", $D97,,,, "REPORTED")</f>
        <v>16493565</v>
      </c>
      <c r="U97" s="1">
        <f>_xll.ciqfunctions.udf.CIQ($B97, "IQ_PREF_DIV_OTHER",$D97,,,, "REPORTED")</f>
        <v>0</v>
      </c>
      <c r="V97" s="1">
        <f>_xll.ciqfunctions.udf.CIQ($B97, "IQ_COGS",$D97,,,, "REPORTED")</f>
        <v>5148062</v>
      </c>
      <c r="W97" s="1">
        <f>_xll.ciqfunctions.udf.CIQ($B97, "IQ_AP",$D97,,,, "REPORTED")</f>
        <v>2213218</v>
      </c>
      <c r="X97" s="1">
        <f>_xll.ciqfunctions.udf.CIQ($B97, "IQ_AR", $D97,,,, "REPORTED")</f>
        <v>2036232</v>
      </c>
      <c r="Y97" s="1">
        <f>_xll.ciqfunctions.udf.CIQ($B97, "IQ_INVENTORY", $D97,,,, "REPORTED")</f>
        <v>1894704</v>
      </c>
      <c r="Z97">
        <f>_xll.ciqfunctions.udf.CIQ($B97, "IQ_SGA", $D97,,,, "REPORTED")</f>
        <v>801892</v>
      </c>
      <c r="AA97">
        <f>_xll.ciqfunctions.udf.CIQ($B97, "IQ_TOTAL_REV_1YR_ANN_GROWTH", $D97,,,, "REPORTED")</f>
        <v>12.545500000000001</v>
      </c>
      <c r="AB97">
        <f>_xll.ciqfunctions.udf.CIQ($B97, "IQ_DA", $D97,,,, "REPORTED")</f>
        <v>0</v>
      </c>
      <c r="AC97">
        <f>_xll.ciqfunctions.udf.CIQ($B97, "IQ_NET_INTEREST_EXP",$D97,,,, "REPORTED")</f>
        <v>17573</v>
      </c>
      <c r="AD97">
        <f>_xll.ciqfunctions.udf.CIQ($B97, "IQ_NET_WORKING_CAP",$D97,,,, "REPORTED")</f>
        <v>-1980024</v>
      </c>
      <c r="AE97">
        <f>_xll.ciqfunctions.udf.CIQ($B97, "IQ_CAPEX",$D97,,,, "REPORTED")</f>
        <v>-738099</v>
      </c>
      <c r="AF97" s="1" t="str">
        <f>_xll.ciqfunctions.udf.CIQ($B97, "IQ_CEO_NAME", $D97,,,, "REPORTED")</f>
        <v>Sato, Koji</v>
      </c>
    </row>
    <row r="98" spans="1:32" x14ac:dyDescent="0.25">
      <c r="A98" t="str">
        <f>_xll.ciqfunctions.udf.CIQ(B98,"IQ_COMPANY_NAME",A$1)</f>
        <v>Toyota Motor Corporation</v>
      </c>
      <c r="B98" s="3" t="s">
        <v>6</v>
      </c>
      <c r="C98" s="1" t="str">
        <f>_xll.ciqfunctions.udf.CIQ($B98, "IQ_INDUSTRY", IQ_FY, $D98, ,, "USD", , C$1)</f>
        <v>Automobiles</v>
      </c>
      <c r="D98" s="2" t="str">
        <f t="shared" si="0"/>
        <v>CQ42013</v>
      </c>
      <c r="E98" s="1">
        <f>_xll.ciqfunctions.udf.CIQ($B98, "IQ_TOTAL_REV", $D98,,,, "REPORTED")</f>
        <v>6585044</v>
      </c>
      <c r="F98" s="1">
        <f>_xll.ciqfunctions.udf.CIQ($B98, "IQ_NI",$D98,,,, "REPORTED")</f>
        <v>525464</v>
      </c>
      <c r="G98" s="1">
        <f>_xll.ciqfunctions.udf.CIQ($B98, "IQ_CASH_EQUIV", $D98,,,, "REPORTED")</f>
        <v>1843393</v>
      </c>
      <c r="H98" s="1">
        <f>_xll.ciqfunctions.udf.CIQ($B98, "IQ_CASH_ST_INVEST", $D98,,,, "REPORTED")</f>
        <v>3610675</v>
      </c>
      <c r="I98" s="1">
        <f>_xll.ciqfunctions.udf.CIQ($B98, "IQ_TOTAL_CA", $D98,,,, "REPORTED")</f>
        <v>14796226</v>
      </c>
      <c r="J98" s="1">
        <f>_xll.ciqfunctions.udf.CIQ($B98, "IQ_TOTAL_ASSETS",$D98,,,, "REPORTED")</f>
        <v>40518144</v>
      </c>
      <c r="K98" s="1">
        <f>_xll.ciqfunctions.udf.CIQ($B98, "IQ_TOTAL_CL", $D98,,,, "REPORTED")</f>
        <v>14097742</v>
      </c>
      <c r="L98" s="1">
        <f>_xll.ciqfunctions.udf.CIQ($B98, "IQ_TOTAL_LIAB", $D98,,,, "REPORTED")</f>
        <v>25634682</v>
      </c>
      <c r="M98" s="1">
        <f>_xll.ciqfunctions.udf.CIQ($B98, "IQ_PREF_EQUITY",$D98,,,, "REPORTED")</f>
        <v>0</v>
      </c>
      <c r="N98" s="1">
        <f>_xll.ciqfunctions.udf.CIQ($B98, "IQ_TOTAL_COMMON_EQUITY",$D98,,,, "REPORTED")</f>
        <v>14210095</v>
      </c>
      <c r="O98" s="1">
        <f>_xll.ciqfunctions.udf.CIQ($B98, "IQ_APIC", $D98,,,, "REPORTED")</f>
        <v>551399</v>
      </c>
      <c r="P98" s="1">
        <f>_xll.ciqfunctions.udf.CIQ($B98, "IQ_TOTAL_ASSETS", $D98,,,, "REPORTED")</f>
        <v>40518144</v>
      </c>
      <c r="Q98" s="1">
        <f>_xll.ciqfunctions.udf.CIQ($B98, "IQ_RE", $D98,,,, "REPORTED")</f>
        <v>13819263</v>
      </c>
      <c r="R98" s="1">
        <f>_xll.ciqfunctions.udf.CIQ($B98, "IQ_TOTAL_EQUITY", $D98,,,, "REPORTED")</f>
        <v>14883462</v>
      </c>
      <c r="S98" s="1">
        <f>_xll.ciqfunctions.udf.CIQ($B98, "IQ_TOTAL_OUTSTANDING_FILING_DATE", $D98,,,, "REPORTED")</f>
        <v>15846.65703</v>
      </c>
      <c r="T98" s="1">
        <f>_xll.ciqfunctions.udf.CIQ($B98, "IQ_TOTAL_DEBT", $D98,,,, "REPORTED")</f>
        <v>16579386</v>
      </c>
      <c r="U98" s="1">
        <f>_xll.ciqfunctions.udf.CIQ($B98, "IQ_PREF_DIV_OTHER",$D98,,,, "REPORTED")</f>
        <v>0</v>
      </c>
      <c r="V98" s="1">
        <f>_xll.ciqfunctions.udf.CIQ($B98, "IQ_COGS",$D98,,,, "REPORTED")</f>
        <v>5133757</v>
      </c>
      <c r="W98" s="1">
        <f>_xll.ciqfunctions.udf.CIQ($B98, "IQ_AP",$D98,,,, "REPORTED")</f>
        <v>1864729</v>
      </c>
      <c r="X98" s="1">
        <f>_xll.ciqfunctions.udf.CIQ($B98, "IQ_AR", $D98,,,, "REPORTED")</f>
        <v>1831092</v>
      </c>
      <c r="Y98" s="1">
        <f>_xll.ciqfunctions.udf.CIQ($B98, "IQ_INVENTORY", $D98,,,, "REPORTED")</f>
        <v>1889127</v>
      </c>
      <c r="Z98">
        <f>_xll.ciqfunctions.udf.CIQ($B98, "IQ_SGA", $D98,,,, "REPORTED")</f>
        <v>637342</v>
      </c>
      <c r="AA98">
        <f>_xll.ciqfunctions.udf.CIQ($B98, "IQ_TOTAL_REV_1YR_ANN_GROWTH", $D98,,,, "REPORTED")</f>
        <v>23.808</v>
      </c>
      <c r="AB98">
        <f>_xll.ciqfunctions.udf.CIQ($B98, "IQ_DA", $D98,,,, "REPORTED")</f>
        <v>0</v>
      </c>
      <c r="AC98">
        <f>_xll.ciqfunctions.udf.CIQ($B98, "IQ_NET_INTEREST_EXP",$D98,,,, "REPORTED")</f>
        <v>29815</v>
      </c>
      <c r="AD98">
        <f>_xll.ciqfunctions.udf.CIQ($B98, "IQ_NET_WORKING_CAP",$D98,,,, "REPORTED")</f>
        <v>4898593</v>
      </c>
      <c r="AE98">
        <f>_xll.ciqfunctions.udf.CIQ($B98, "IQ_CAPEX",$D98,,,, "REPORTED")</f>
        <v>-633671</v>
      </c>
      <c r="AF98" s="1" t="str">
        <f>_xll.ciqfunctions.udf.CIQ($B98, "IQ_CEO_NAME", $D98,,,, "REPORTED")</f>
        <v>Sato, Koji</v>
      </c>
    </row>
    <row r="99" spans="1:32" x14ac:dyDescent="0.25">
      <c r="A99" t="str">
        <f>_xll.ciqfunctions.udf.CIQ(B99,"IQ_COMPANY_NAME",A$1)</f>
        <v>Toyota Motor Corporation</v>
      </c>
      <c r="B99" s="3" t="s">
        <v>6</v>
      </c>
      <c r="C99" s="1" t="str">
        <f>_xll.ciqfunctions.udf.CIQ($B99, "IQ_INDUSTRY", IQ_FY, $D99, ,, "USD", , C$1)</f>
        <v>Automobiles</v>
      </c>
      <c r="D99" s="2" t="str">
        <f t="shared" si="0"/>
        <v>CQ32013</v>
      </c>
      <c r="E99" s="1">
        <f>_xll.ciqfunctions.udf.CIQ($B99, "IQ_TOTAL_REV", $D99,,,, "REPORTED")</f>
        <v>6282166</v>
      </c>
      <c r="F99" s="1">
        <f>_xll.ciqfunctions.udf.CIQ($B99, "IQ_NI",$D99,,,, "REPORTED")</f>
        <v>438429</v>
      </c>
      <c r="G99" s="1">
        <f>_xll.ciqfunctions.udf.CIQ($B99, "IQ_CASH_EQUIV", $D99,,,, "REPORTED")</f>
        <v>1743303</v>
      </c>
      <c r="H99" s="1">
        <f>_xll.ciqfunctions.udf.CIQ($B99, "IQ_CASH_ST_INVEST", $D99,,,, "REPORTED")</f>
        <v>3909638</v>
      </c>
      <c r="I99" s="1">
        <f>_xll.ciqfunctions.udf.CIQ($B99, "IQ_TOTAL_CA", $D99,,,, "REPORTED")</f>
        <v>14582349</v>
      </c>
      <c r="J99" s="1">
        <f>_xll.ciqfunctions.udf.CIQ($B99, "IQ_TOTAL_ASSETS",$D99,,,, "REPORTED")</f>
        <v>38246709</v>
      </c>
      <c r="K99" s="1">
        <f>_xll.ciqfunctions.udf.CIQ($B99, "IQ_TOTAL_CL", $D99,,,, "REPORTED")</f>
        <v>13373130</v>
      </c>
      <c r="L99" s="1">
        <f>_xll.ciqfunctions.udf.CIQ($B99, "IQ_TOTAL_LIAB", $D99,,,, "REPORTED")</f>
        <v>24231660</v>
      </c>
      <c r="M99" s="1">
        <f>_xll.ciqfunctions.udf.CIQ($B99, "IQ_PREF_EQUITY",$D99,,,, "REPORTED")</f>
        <v>0</v>
      </c>
      <c r="N99" s="1">
        <f>_xll.ciqfunctions.udf.CIQ($B99, "IQ_TOTAL_COMMON_EQUITY",$D99,,,, "REPORTED")</f>
        <v>13370056</v>
      </c>
      <c r="O99" s="1">
        <f>_xll.ciqfunctions.udf.CIQ($B99, "IQ_APIC", $D99,,,, "REPORTED")</f>
        <v>551394</v>
      </c>
      <c r="P99" s="1">
        <f>_xll.ciqfunctions.udf.CIQ($B99, "IQ_TOTAL_ASSETS", $D99,,,, "REPORTED")</f>
        <v>38246709</v>
      </c>
      <c r="Q99" s="1">
        <f>_xll.ciqfunctions.udf.CIQ($B99, "IQ_RE", $D99,,,, "REPORTED")</f>
        <v>13499783</v>
      </c>
      <c r="R99" s="1">
        <f>_xll.ciqfunctions.udf.CIQ($B99, "IQ_TOTAL_EQUITY", $D99,,,, "REPORTED")</f>
        <v>14015049</v>
      </c>
      <c r="S99" s="1">
        <f>_xll.ciqfunctions.udf.CIQ($B99, "IQ_TOTAL_OUTSTANDING_FILING_DATE", $D99,,,, "REPORTED")</f>
        <v>15844.91409</v>
      </c>
      <c r="T99" s="1">
        <f>_xll.ciqfunctions.udf.CIQ($B99, "IQ_TOTAL_DEBT", $D99,,,, "REPORTED")</f>
        <v>15367344</v>
      </c>
      <c r="U99" s="1">
        <f>_xll.ciqfunctions.udf.CIQ($B99, "IQ_PREF_DIV_OTHER",$D99,,,, "REPORTED")</f>
        <v>0</v>
      </c>
      <c r="V99" s="1">
        <f>_xll.ciqfunctions.udf.CIQ($B99, "IQ_COGS",$D99,,,, "REPORTED")</f>
        <v>4903970</v>
      </c>
      <c r="W99" s="1">
        <f>_xll.ciqfunctions.udf.CIQ($B99, "IQ_AP",$D99,,,, "REPORTED")</f>
        <v>2071850</v>
      </c>
      <c r="X99" s="1">
        <f>_xll.ciqfunctions.udf.CIQ($B99, "IQ_AR", $D99,,,, "REPORTED")</f>
        <v>1788720</v>
      </c>
      <c r="Y99" s="1">
        <f>_xll.ciqfunctions.udf.CIQ($B99, "IQ_INVENTORY", $D99,,,, "REPORTED")</f>
        <v>1885416</v>
      </c>
      <c r="Z99">
        <f>_xll.ciqfunctions.udf.CIQ($B99, "IQ_SGA", $D99,,,, "REPORTED")</f>
        <v>589743</v>
      </c>
      <c r="AA99">
        <f>_xll.ciqfunctions.udf.CIQ($B99, "IQ_TOTAL_REV_1YR_ANN_GROWTH", $D99,,,, "REPORTED")</f>
        <v>16.1905</v>
      </c>
      <c r="AB99">
        <f>_xll.ciqfunctions.udf.CIQ($B99, "IQ_DA", $D99,,,, "REPORTED")</f>
        <v>0</v>
      </c>
      <c r="AC99">
        <f>_xll.ciqfunctions.udf.CIQ($B99, "IQ_NET_INTEREST_EXP",$D99,,,, "REPORTED")</f>
        <v>14813</v>
      </c>
      <c r="AD99">
        <f>_xll.ciqfunctions.udf.CIQ($B99, "IQ_NET_WORKING_CAP",$D99,,,, "REPORTED")</f>
        <v>4411626</v>
      </c>
      <c r="AE99">
        <f>_xll.ciqfunctions.udf.CIQ($B99, "IQ_CAPEX",$D99,,,, "REPORTED")</f>
        <v>-663642</v>
      </c>
      <c r="AF99" s="1" t="str">
        <f>_xll.ciqfunctions.udf.CIQ($B99, "IQ_CEO_NAME", $D99,,,, "REPORTED")</f>
        <v>Sato, Koji</v>
      </c>
    </row>
    <row r="100" spans="1:32" x14ac:dyDescent="0.25">
      <c r="A100" t="str">
        <f>_xll.ciqfunctions.udf.CIQ(B100,"IQ_COMPANY_NAME",A$1)</f>
        <v>Toyota Motor Corporation</v>
      </c>
      <c r="B100" s="3" t="s">
        <v>6</v>
      </c>
      <c r="C100" s="1" t="str">
        <f>_xll.ciqfunctions.udf.CIQ($B100, "IQ_INDUSTRY", IQ_FY, $D100, ,, "USD", , C$1)</f>
        <v>Automobiles</v>
      </c>
      <c r="D100" s="2" t="str">
        <f t="shared" si="0"/>
        <v>CQ22013</v>
      </c>
      <c r="E100" s="1">
        <f>_xll.ciqfunctions.udf.CIQ($B100, "IQ_TOTAL_REV", $D100,,,, "REPORTED")</f>
        <v>6255319</v>
      </c>
      <c r="F100" s="1">
        <f>_xll.ciqfunctions.udf.CIQ($B100, "IQ_NI",$D100,,,, "REPORTED")</f>
        <v>562194</v>
      </c>
      <c r="G100" s="1">
        <f>_xll.ciqfunctions.udf.CIQ($B100, "IQ_CASH_EQUIV", $D100,,,, "REPORTED")</f>
        <v>1526287</v>
      </c>
      <c r="H100" s="1">
        <f>_xll.ciqfunctions.udf.CIQ($B100, "IQ_CASH_ST_INVEST", $D100,,,, "REPORTED")</f>
        <v>3631810</v>
      </c>
      <c r="I100" s="1">
        <f>_xll.ciqfunctions.udf.CIQ($B100, "IQ_TOTAL_CA", $D100,,,, "REPORTED")</f>
        <v>14370075</v>
      </c>
      <c r="J100" s="1">
        <f>_xll.ciqfunctions.udf.CIQ($B100, "IQ_TOTAL_ASSETS",$D100,,,, "REPORTED")</f>
        <v>37168264</v>
      </c>
      <c r="K100" s="1">
        <f>_xll.ciqfunctions.udf.CIQ($B100, "IQ_TOTAL_CL", $D100,,,, "REPORTED")</f>
        <v>13038161</v>
      </c>
      <c r="L100" s="1">
        <f>_xll.ciqfunctions.udf.CIQ($B100, "IQ_TOTAL_LIAB", $D100,,,, "REPORTED")</f>
        <v>23617558</v>
      </c>
      <c r="M100" s="1">
        <f>_xll.ciqfunctions.udf.CIQ($B100, "IQ_PREF_EQUITY",$D100,,,, "REPORTED")</f>
        <v>0</v>
      </c>
      <c r="N100" s="1">
        <f>_xll.ciqfunctions.udf.CIQ($B100, "IQ_TOTAL_COMMON_EQUITY",$D100,,,, "REPORTED")</f>
        <v>12897538</v>
      </c>
      <c r="O100" s="1">
        <f>_xll.ciqfunctions.udf.CIQ($B100, "IQ_APIC", $D100,,,, "REPORTED")</f>
        <v>551021</v>
      </c>
      <c r="P100" s="1">
        <f>_xll.ciqfunctions.udf.CIQ($B100, "IQ_TOTAL_ASSETS", $D100,,,, "REPORTED")</f>
        <v>37168264</v>
      </c>
      <c r="Q100" s="1">
        <f>_xll.ciqfunctions.udf.CIQ($B100, "IQ_RE", $D100,,,, "REPORTED")</f>
        <v>13061354</v>
      </c>
      <c r="R100" s="1">
        <f>_xll.ciqfunctions.udf.CIQ($B100, "IQ_TOTAL_EQUITY", $D100,,,, "REPORTED")</f>
        <v>13550706</v>
      </c>
      <c r="S100" s="1">
        <f>_xll.ciqfunctions.udf.CIQ($B100, "IQ_TOTAL_OUTSTANDING_FILING_DATE", $D100,,,, "REPORTED")</f>
        <v>15842.91858</v>
      </c>
      <c r="T100" s="1">
        <f>_xll.ciqfunctions.udf.CIQ($B100, "IQ_TOTAL_DEBT", $D100,,,, "REPORTED")</f>
        <v>14713818</v>
      </c>
      <c r="U100" s="1">
        <f>_xll.ciqfunctions.udf.CIQ($B100, "IQ_PREF_DIV_OTHER",$D100,,,, "REPORTED")</f>
        <v>0</v>
      </c>
      <c r="V100" s="1">
        <f>_xll.ciqfunctions.udf.CIQ($B100, "IQ_COGS",$D100,,,, "REPORTED")</f>
        <v>4802456</v>
      </c>
      <c r="W100" s="1">
        <f>_xll.ciqfunctions.udf.CIQ($B100, "IQ_AP",$D100,,,, "REPORTED")</f>
        <v>2033299</v>
      </c>
      <c r="X100" s="1">
        <f>_xll.ciqfunctions.udf.CIQ($B100, "IQ_AR", $D100,,,, "REPORTED")</f>
        <v>1838834</v>
      </c>
      <c r="Y100" s="1">
        <f>_xll.ciqfunctions.udf.CIQ($B100, "IQ_INVENTORY", $D100,,,, "REPORTED")</f>
        <v>1863046</v>
      </c>
      <c r="Z100">
        <f>_xll.ciqfunctions.udf.CIQ($B100, "IQ_SGA", $D100,,,, "REPORTED")</f>
        <v>569683</v>
      </c>
      <c r="AA100">
        <f>_xll.ciqfunctions.udf.CIQ($B100, "IQ_TOTAL_REV_1YR_ANN_GROWTH", $D100,,,, "REPORTED")</f>
        <v>13.7005</v>
      </c>
      <c r="AB100">
        <f>_xll.ciqfunctions.udf.CIQ($B100, "IQ_DA", $D100,,,, "REPORTED")</f>
        <v>0</v>
      </c>
      <c r="AC100">
        <f>_xll.ciqfunctions.udf.CIQ($B100, "IQ_NET_INTEREST_EXP",$D100,,,, "REPORTED")</f>
        <v>33579</v>
      </c>
      <c r="AD100">
        <f>_xll.ciqfunctions.udf.CIQ($B100, "IQ_NET_WORKING_CAP",$D100,,,, "REPORTED")</f>
        <v>4502685</v>
      </c>
      <c r="AE100">
        <f>_xll.ciqfunctions.udf.CIQ($B100, "IQ_CAPEX",$D100,,,, "REPORTED")</f>
        <v>-643279</v>
      </c>
      <c r="AF100" s="1" t="str">
        <f>_xll.ciqfunctions.udf.CIQ($B100, "IQ_CEO_NAME", $D100,,,, "REPORTED")</f>
        <v>Sato, Koji</v>
      </c>
    </row>
    <row r="101" spans="1:32" x14ac:dyDescent="0.25">
      <c r="A101" t="str">
        <f>_xll.ciqfunctions.udf.CIQ(B101,"IQ_COMPANY_NAME",A$1)</f>
        <v>Toyota Motor Corporation</v>
      </c>
      <c r="B101" s="3" t="s">
        <v>6</v>
      </c>
      <c r="C101" s="1" t="str">
        <f>_xll.ciqfunctions.udf.CIQ($B101, "IQ_INDUSTRY", IQ_FY, $D101, ,, "USD", , C$1)</f>
        <v>Automobiles</v>
      </c>
      <c r="D101" s="2" t="str">
        <f t="shared" si="0"/>
        <v>CQ12013</v>
      </c>
      <c r="E101" s="1">
        <f>_xll.ciqfunctions.udf.CIQ($B101, "IQ_TOTAL_REV", $D101,,,, "REPORTED")</f>
        <v>5837086</v>
      </c>
      <c r="F101" s="1">
        <f>_xll.ciqfunctions.udf.CIQ($B101, "IQ_NI",$D101,,,, "REPORTED")</f>
        <v>313980</v>
      </c>
      <c r="G101" s="1">
        <f>_xll.ciqfunctions.udf.CIQ($B101, "IQ_CASH_EQUIV", $D101,,,, "REPORTED")</f>
        <v>1107409</v>
      </c>
      <c r="H101" s="1">
        <f>_xll.ciqfunctions.udf.CIQ($B101, "IQ_CASH_ST_INVEST", $D101,,,, "REPORTED")</f>
        <v>2457056</v>
      </c>
      <c r="I101" s="1">
        <f>_xll.ciqfunctions.udf.CIQ($B101, "IQ_TOTAL_CA", $D101,,,, "REPORTED")</f>
        <v>13784890</v>
      </c>
      <c r="J101" s="1">
        <f>_xll.ciqfunctions.udf.CIQ($B101, "IQ_TOTAL_ASSETS",$D101,,,, "REPORTED")</f>
        <v>35483317</v>
      </c>
      <c r="K101" s="1">
        <f>_xll.ciqfunctions.udf.CIQ($B101, "IQ_TOTAL_CL", $D101,,,, "REPORTED")</f>
        <v>12912520</v>
      </c>
      <c r="L101" s="1">
        <f>_xll.ciqfunctions.udf.CIQ($B101, "IQ_TOTAL_LIAB", $D101,,,, "REPORTED")</f>
        <v>22710461</v>
      </c>
      <c r="M101" s="1">
        <f>_xll.ciqfunctions.udf.CIQ($B101, "IQ_PREF_EQUITY",$D101,,,, "REPORTED")</f>
        <v>0</v>
      </c>
      <c r="N101" s="1">
        <f>_xll.ciqfunctions.udf.CIQ($B101, "IQ_TOTAL_COMMON_EQUITY",$D101,,,, "REPORTED")</f>
        <v>12148035</v>
      </c>
      <c r="O101" s="1">
        <f>_xll.ciqfunctions.udf.CIQ($B101, "IQ_APIC", $D101,,,, "REPORTED")</f>
        <v>551040</v>
      </c>
      <c r="P101" s="1">
        <f>_xll.ciqfunctions.udf.CIQ($B101, "IQ_TOTAL_ASSETS", $D101,,,, "REPORTED")</f>
        <v>35483317</v>
      </c>
      <c r="Q101" s="1">
        <f>_xll.ciqfunctions.udf.CIQ($B101, "IQ_RE", $D101,,,, "REPORTED")</f>
        <v>12689206</v>
      </c>
      <c r="R101" s="1">
        <f>_xll.ciqfunctions.udf.CIQ($B101, "IQ_TOTAL_EQUITY", $D101,,,, "REPORTED")</f>
        <v>12772856</v>
      </c>
      <c r="S101" s="1">
        <f>_xll.ciqfunctions.udf.CIQ($B101, "IQ_TOTAL_OUTSTANDING_FILING_DATE", $D101,,,, "REPORTED")</f>
        <v>15837.145</v>
      </c>
      <c r="T101" s="1">
        <f>_xll.ciqfunctions.udf.CIQ($B101, "IQ_TOTAL_DEBT", $D101,,,, "REPORTED")</f>
        <v>14294030</v>
      </c>
      <c r="U101" s="1">
        <f>_xll.ciqfunctions.udf.CIQ($B101, "IQ_PREF_DIV_OTHER",$D101,,,, "REPORTED")</f>
        <v>0</v>
      </c>
      <c r="V101" s="1">
        <f>_xll.ciqfunctions.udf.CIQ($B101, "IQ_COGS",$D101,,,, "REPORTED")</f>
        <v>4589776</v>
      </c>
      <c r="W101" s="1">
        <f>_xll.ciqfunctions.udf.CIQ($B101, "IQ_AP",$D101,,,, "REPORTED")</f>
        <v>2113778</v>
      </c>
      <c r="X101" s="1">
        <f>_xll.ciqfunctions.udf.CIQ($B101, "IQ_AR", $D101,,,, "REPORTED")</f>
        <v>1971659</v>
      </c>
      <c r="Y101" s="1">
        <f>_xll.ciqfunctions.udf.CIQ($B101, "IQ_INVENTORY", $D101,,,, "REPORTED")</f>
        <v>1715786</v>
      </c>
      <c r="Z101">
        <f>_xll.ciqfunctions.udf.CIQ($B101, "IQ_SGA", $D101,,,, "REPORTED")</f>
        <v>452101</v>
      </c>
      <c r="AA101">
        <f>_xll.ciqfunctions.udf.CIQ($B101, "IQ_TOTAL_REV_1YR_ANN_GROWTH", $D101,,,, "REPORTED")</f>
        <v>2.3595999999999999</v>
      </c>
      <c r="AB101">
        <f>_xll.ciqfunctions.udf.CIQ($B101, "IQ_DA", $D101,,,, "REPORTED")</f>
        <v>0</v>
      </c>
      <c r="AC101">
        <f>_xll.ciqfunctions.udf.CIQ($B101, "IQ_NET_INTEREST_EXP",$D101,,,, "REPORTED")</f>
        <v>10265</v>
      </c>
      <c r="AD101">
        <f>_xll.ciqfunctions.udf.CIQ($B101, "IQ_NET_WORKING_CAP",$D101,,,, "REPORTED")</f>
        <v>-1150991</v>
      </c>
      <c r="AE101">
        <f>_xll.ciqfunctions.udf.CIQ($B101, "IQ_CAPEX",$D101,,,, "REPORTED")</f>
        <v>-631551</v>
      </c>
      <c r="AF101" s="1" t="str">
        <f>_xll.ciqfunctions.udf.CIQ($B101, "IQ_CEO_NAME", $D101,,,, "REPORTED")</f>
        <v>Sato, Koji</v>
      </c>
    </row>
    <row r="102" spans="1:32" x14ac:dyDescent="0.25">
      <c r="A102" t="str">
        <f>_xll.ciqfunctions.udf.CIQ(B102,"IQ_COMPANY_NAME",A$1)</f>
        <v>Toyota Motor Corporation</v>
      </c>
      <c r="B102" s="3" t="s">
        <v>6</v>
      </c>
      <c r="C102" s="1" t="str">
        <f>_xll.ciqfunctions.udf.CIQ($B102, "IQ_INDUSTRY", IQ_FY, $D102, ,, "USD", , C$1)</f>
        <v>Automobiles</v>
      </c>
      <c r="D102" s="2" t="str">
        <f t="shared" si="0"/>
        <v>CQ42012</v>
      </c>
      <c r="E102" s="1">
        <f>_xll.ciqfunctions.udf.CIQ($B102, "IQ_TOTAL_REV", $D102,,,, "REPORTED")</f>
        <v>5318752</v>
      </c>
      <c r="F102" s="1">
        <f>_xll.ciqfunctions.udf.CIQ($B102, "IQ_NI",$D102,,,, "REPORTED")</f>
        <v>99914</v>
      </c>
      <c r="G102" s="1">
        <f>_xll.ciqfunctions.udf.CIQ($B102, "IQ_CASH_EQUIV", $D102,,,, "REPORTED")</f>
        <v>1241499</v>
      </c>
      <c r="H102" s="1">
        <f>_xll.ciqfunctions.udf.CIQ($B102, "IQ_CASH_ST_INVEST", $D102,,,, "REPORTED")</f>
        <v>2799052</v>
      </c>
      <c r="I102" s="1">
        <f>_xll.ciqfunctions.udf.CIQ($B102, "IQ_TOTAL_CA", $D102,,,, "REPORTED")</f>
        <v>12253559</v>
      </c>
      <c r="J102" s="1">
        <f>_xll.ciqfunctions.udf.CIQ($B102, "IQ_TOTAL_ASSETS",$D102,,,, "REPORTED")</f>
        <v>32157040</v>
      </c>
      <c r="K102" s="1">
        <f>_xll.ciqfunctions.udf.CIQ($B102, "IQ_TOTAL_CL", $D102,,,, "REPORTED")</f>
        <v>11881549</v>
      </c>
      <c r="L102" s="1">
        <f>_xll.ciqfunctions.udf.CIQ($B102, "IQ_TOTAL_LIAB", $D102,,,, "REPORTED")</f>
        <v>20341087</v>
      </c>
      <c r="M102" s="1">
        <f>_xll.ciqfunctions.udf.CIQ($B102, "IQ_PREF_EQUITY",$D102,,,, "REPORTED")</f>
        <v>0</v>
      </c>
      <c r="N102" s="1">
        <f>_xll.ciqfunctions.udf.CIQ($B102, "IQ_TOTAL_COMMON_EQUITY",$D102,,,, "REPORTED")</f>
        <v>11261783</v>
      </c>
      <c r="O102" s="1">
        <f>_xll.ciqfunctions.udf.CIQ($B102, "IQ_APIC", $D102,,,, "REPORTED")</f>
        <v>551471</v>
      </c>
      <c r="P102" s="1">
        <f>_xll.ciqfunctions.udf.CIQ($B102, "IQ_TOTAL_ASSETS", $D102,,,, "REPORTED")</f>
        <v>32157040</v>
      </c>
      <c r="Q102" s="1">
        <f>_xll.ciqfunctions.udf.CIQ($B102, "IQ_RE", $D102,,,, "REPORTED")</f>
        <v>12375236</v>
      </c>
      <c r="R102" s="1">
        <f>_xll.ciqfunctions.udf.CIQ($B102, "IQ_TOTAL_EQUITY", $D102,,,, "REPORTED")</f>
        <v>11815953</v>
      </c>
      <c r="S102" s="1">
        <f>_xll.ciqfunctions.udf.CIQ($B102, "IQ_TOTAL_OUTSTANDING_FILING_DATE", $D102,,,, "REPORTED")</f>
        <v>15834.315979999999</v>
      </c>
      <c r="T102" s="1">
        <f>_xll.ciqfunctions.udf.CIQ($B102, "IQ_TOTAL_DEBT", $D102,,,, "REPORTED")</f>
        <v>13046524</v>
      </c>
      <c r="U102" s="1">
        <f>_xll.ciqfunctions.udf.CIQ($B102, "IQ_PREF_DIV_OTHER",$D102,,,, "REPORTED")</f>
        <v>0</v>
      </c>
      <c r="V102" s="1">
        <f>_xll.ciqfunctions.udf.CIQ($B102, "IQ_COGS",$D102,,,, "REPORTED")</f>
        <v>4435517</v>
      </c>
      <c r="W102" s="1">
        <f>_xll.ciqfunctions.udf.CIQ($B102, "IQ_AP",$D102,,,, "REPORTED")</f>
        <v>1711542</v>
      </c>
      <c r="X102" s="1">
        <f>_xll.ciqfunctions.udf.CIQ($B102, "IQ_AR", $D102,,,, "REPORTED")</f>
        <v>1568066</v>
      </c>
      <c r="Y102" s="1">
        <f>_xll.ciqfunctions.udf.CIQ($B102, "IQ_INVENTORY", $D102,,,, "REPORTED")</f>
        <v>1623827</v>
      </c>
      <c r="Z102">
        <f>_xll.ciqfunctions.udf.CIQ($B102, "IQ_SGA", $D102,,,, "REPORTED")</f>
        <v>595939</v>
      </c>
      <c r="AA102">
        <f>_xll.ciqfunctions.udf.CIQ($B102, "IQ_TOTAL_REV_1YR_ANN_GROWTH", $D102,,,, "REPORTED")</f>
        <v>9.3222000000000005</v>
      </c>
      <c r="AB102">
        <f>_xll.ciqfunctions.udf.CIQ($B102, "IQ_DA", $D102,,,, "REPORTED")</f>
        <v>0</v>
      </c>
      <c r="AC102">
        <f>_xll.ciqfunctions.udf.CIQ($B102, "IQ_NET_INTEREST_EXP",$D102,,,, "REPORTED")</f>
        <v>23747</v>
      </c>
      <c r="AD102">
        <f>_xll.ciqfunctions.udf.CIQ($B102, "IQ_NET_WORKING_CAP",$D102,,,, "REPORTED")</f>
        <v>4084429</v>
      </c>
      <c r="AE102">
        <f>_xll.ciqfunctions.udf.CIQ($B102, "IQ_CAPEX",$D102,,,, "REPORTED")</f>
        <v>-500073</v>
      </c>
      <c r="AF102" s="1" t="str">
        <f>_xll.ciqfunctions.udf.CIQ($B102, "IQ_CEO_NAME", $D102,,,, "REPORTED")</f>
        <v>Sato, Koji</v>
      </c>
    </row>
    <row r="103" spans="1:32" x14ac:dyDescent="0.25">
      <c r="A103" t="str">
        <f>_xll.ciqfunctions.udf.CIQ(B103,"IQ_COMPANY_NAME",A$1)</f>
        <v>Toyota Motor Corporation</v>
      </c>
      <c r="B103" s="3" t="s">
        <v>6</v>
      </c>
      <c r="C103" s="1" t="str">
        <f>_xll.ciqfunctions.udf.CIQ($B103, "IQ_INDUSTRY", IQ_FY, $D103, ,, "USD", , C$1)</f>
        <v>Automobiles</v>
      </c>
      <c r="D103" s="2" t="str">
        <f t="shared" si="0"/>
        <v>CQ32012</v>
      </c>
      <c r="E103" s="1">
        <f>_xll.ciqfunctions.udf.CIQ($B103, "IQ_TOTAL_REV", $D103,,,, "REPORTED")</f>
        <v>5406781</v>
      </c>
      <c r="F103" s="1">
        <f>_xll.ciqfunctions.udf.CIQ($B103, "IQ_NI",$D103,,,, "REPORTED")</f>
        <v>257922</v>
      </c>
      <c r="G103" s="1">
        <f>_xll.ciqfunctions.udf.CIQ($B103, "IQ_CASH_EQUIV", $D103,,,, "REPORTED")</f>
        <v>1665422</v>
      </c>
      <c r="H103" s="1">
        <f>_xll.ciqfunctions.udf.CIQ($B103, "IQ_CASH_ST_INVEST", $D103,,,, "REPORTED")</f>
        <v>3064720</v>
      </c>
      <c r="I103" s="1">
        <f>_xll.ciqfunctions.udf.CIQ($B103, "IQ_TOTAL_CA", $D103,,,, "REPORTED")</f>
        <v>11961374</v>
      </c>
      <c r="J103" s="1">
        <f>_xll.ciqfunctions.udf.CIQ($B103, "IQ_TOTAL_ASSETS",$D103,,,, "REPORTED")</f>
        <v>30100682</v>
      </c>
      <c r="K103" s="1">
        <f>_xll.ciqfunctions.udf.CIQ($B103, "IQ_TOTAL_CL", $D103,,,, "REPORTED")</f>
        <v>11239608</v>
      </c>
      <c r="L103" s="1">
        <f>_xll.ciqfunctions.udf.CIQ($B103, "IQ_TOTAL_LIAB", $D103,,,, "REPORTED")</f>
        <v>18835408</v>
      </c>
      <c r="M103" s="1">
        <f>_xll.ciqfunctions.udf.CIQ($B103, "IQ_PREF_EQUITY",$D103,,,, "REPORTED")</f>
        <v>0</v>
      </c>
      <c r="N103" s="1">
        <f>_xll.ciqfunctions.udf.CIQ($B103, "IQ_TOTAL_COMMON_EQUITY",$D103,,,, "REPORTED")</f>
        <v>10738895</v>
      </c>
      <c r="O103" s="1">
        <f>_xll.ciqfunctions.udf.CIQ($B103, "IQ_APIC", $D103,,,, "REPORTED")</f>
        <v>550334</v>
      </c>
      <c r="P103" s="1">
        <f>_xll.ciqfunctions.udf.CIQ($B103, "IQ_TOTAL_ASSETS", $D103,,,, "REPORTED")</f>
        <v>30100682</v>
      </c>
      <c r="Q103" s="1">
        <f>_xll.ciqfunctions.udf.CIQ($B103, "IQ_RE", $D103,,,, "REPORTED")</f>
        <v>12370337</v>
      </c>
      <c r="R103" s="1">
        <f>_xll.ciqfunctions.udf.CIQ($B103, "IQ_TOTAL_EQUITY", $D103,,,, "REPORTED")</f>
        <v>11265274</v>
      </c>
      <c r="S103" s="1">
        <f>_xll.ciqfunctions.udf.CIQ($B103, "IQ_TOTAL_OUTSTANDING_FILING_DATE", $D103,,,, "REPORTED")</f>
        <v>15834.027040000001</v>
      </c>
      <c r="T103" s="1">
        <f>_xll.ciqfunctions.udf.CIQ($B103, "IQ_TOTAL_DEBT", $D103,,,, "REPORTED")</f>
        <v>11725274</v>
      </c>
      <c r="U103" s="1">
        <f>_xll.ciqfunctions.udf.CIQ($B103, "IQ_PREF_DIV_OTHER",$D103,,,, "REPORTED")</f>
        <v>0</v>
      </c>
      <c r="V103" s="1">
        <f>_xll.ciqfunctions.udf.CIQ($B103, "IQ_COGS",$D103,,,, "REPORTED")</f>
        <v>4444403</v>
      </c>
      <c r="W103" s="1">
        <f>_xll.ciqfunctions.udf.CIQ($B103, "IQ_AP",$D103,,,, "REPORTED")</f>
        <v>1889978</v>
      </c>
      <c r="X103" s="1">
        <f>_xll.ciqfunctions.udf.CIQ($B103, "IQ_AR", $D103,,,, "REPORTED")</f>
        <v>1697071</v>
      </c>
      <c r="Y103" s="1">
        <f>_xll.ciqfunctions.udf.CIQ($B103, "IQ_INVENTORY", $D103,,,, "REPORTED")</f>
        <v>1566995</v>
      </c>
      <c r="Z103">
        <f>_xll.ciqfunctions.udf.CIQ($B103, "IQ_SGA", $D103,,,, "REPORTED")</f>
        <v>488671</v>
      </c>
      <c r="AA103">
        <f>_xll.ciqfunctions.udf.CIQ($B103, "IQ_TOTAL_REV_1YR_ANN_GROWTH", $D103,,,, "REPORTED")</f>
        <v>18.1843</v>
      </c>
      <c r="AB103">
        <f>_xll.ciqfunctions.udf.CIQ($B103, "IQ_DA", $D103,,,, "REPORTED")</f>
        <v>0</v>
      </c>
      <c r="AC103">
        <f>_xll.ciqfunctions.udf.CIQ($B103, "IQ_NET_INTEREST_EXP",$D103,,,, "REPORTED")</f>
        <v>13094</v>
      </c>
      <c r="AD103">
        <f>_xll.ciqfunctions.udf.CIQ($B103, "IQ_NET_WORKING_CAP",$D103,,,, "REPORTED")</f>
        <v>3507529</v>
      </c>
      <c r="AE103">
        <f>_xll.ciqfunctions.udf.CIQ($B103, "IQ_CAPEX",$D103,,,, "REPORTED")</f>
        <v>-403485</v>
      </c>
      <c r="AF103" s="1" t="str">
        <f>_xll.ciqfunctions.udf.CIQ($B103, "IQ_CEO_NAME", $D103,,,, "REPORTED")</f>
        <v>Sato, Koji</v>
      </c>
    </row>
    <row r="104" spans="1:32" x14ac:dyDescent="0.25">
      <c r="A104" t="str">
        <f>_xll.ciqfunctions.udf.CIQ(B104,"IQ_COMPANY_NAME",A$1)</f>
        <v>Toyota Motor Corporation</v>
      </c>
      <c r="B104" s="3" t="s">
        <v>6</v>
      </c>
      <c r="C104" s="1" t="str">
        <f>_xll.ciqfunctions.udf.CIQ($B104, "IQ_INDUSTRY", IQ_FY, $D104, ,, "USD", , C$1)</f>
        <v>Automobiles</v>
      </c>
      <c r="D104" s="2" t="str">
        <f t="shared" si="0"/>
        <v>CQ22012</v>
      </c>
      <c r="E104" s="1">
        <f>_xll.ciqfunctions.udf.CIQ($B104, "IQ_TOTAL_REV", $D104,,,, "REPORTED")</f>
        <v>5501573</v>
      </c>
      <c r="F104" s="1">
        <f>_xll.ciqfunctions.udf.CIQ($B104, "IQ_NI",$D104,,,, "REPORTED")</f>
        <v>290347</v>
      </c>
      <c r="G104" s="1">
        <f>_xll.ciqfunctions.udf.CIQ($B104, "IQ_CASH_EQUIV", $D104,,,, "REPORTED")</f>
        <v>1803681</v>
      </c>
      <c r="H104" s="1">
        <f>_xll.ciqfunctions.udf.CIQ($B104, "IQ_CASH_ST_INVEST", $D104,,,, "REPORTED")</f>
        <v>3058498</v>
      </c>
      <c r="I104" s="1">
        <f>_xll.ciqfunctions.udf.CIQ($B104, "IQ_TOTAL_CA", $D104,,,, "REPORTED")</f>
        <v>12107624</v>
      </c>
      <c r="J104" s="1">
        <f>_xll.ciqfunctions.udf.CIQ($B104, "IQ_TOTAL_ASSETS",$D104,,,, "REPORTED")</f>
        <v>30029775</v>
      </c>
      <c r="K104" s="1">
        <f>_xll.ciqfunctions.udf.CIQ($B104, "IQ_TOTAL_CL", $D104,,,, "REPORTED")</f>
        <v>11503720</v>
      </c>
      <c r="L104" s="1">
        <f>_xll.ciqfunctions.udf.CIQ($B104, "IQ_TOTAL_LIAB", $D104,,,, "REPORTED")</f>
        <v>19002182</v>
      </c>
      <c r="M104" s="1">
        <f>_xll.ciqfunctions.udf.CIQ($B104, "IQ_PREF_EQUITY",$D104,,,, "REPORTED")</f>
        <v>0</v>
      </c>
      <c r="N104" s="1">
        <f>_xll.ciqfunctions.udf.CIQ($B104, "IQ_TOTAL_COMMON_EQUITY",$D104,,,, "REPORTED")</f>
        <v>10510258</v>
      </c>
      <c r="O104" s="1">
        <f>_xll.ciqfunctions.udf.CIQ($B104, "IQ_APIC", $D104,,,, "REPORTED")</f>
        <v>552278</v>
      </c>
      <c r="P104" s="1">
        <f>_xll.ciqfunctions.udf.CIQ($B104, "IQ_TOTAL_ASSETS", $D104,,,, "REPORTED")</f>
        <v>30029775</v>
      </c>
      <c r="Q104" s="1">
        <f>_xll.ciqfunctions.udf.CIQ($B104, "IQ_RE", $D104,,,, "REPORTED")</f>
        <v>12112417</v>
      </c>
      <c r="R104" s="1">
        <f>_xll.ciqfunctions.udf.CIQ($B104, "IQ_TOTAL_EQUITY", $D104,,,, "REPORTED")</f>
        <v>11027593</v>
      </c>
      <c r="S104" s="1">
        <f>_xll.ciqfunctions.udf.CIQ($B104, "IQ_TOTAL_OUTSTANDING_FILING_DATE", $D104,,,, "REPORTED")</f>
        <v>15834.03277</v>
      </c>
      <c r="T104" s="1">
        <f>_xll.ciqfunctions.udf.CIQ($B104, "IQ_TOTAL_DEBT", $D104,,,, "REPORTED")</f>
        <v>11726627</v>
      </c>
      <c r="U104" s="1">
        <f>_xll.ciqfunctions.udf.CIQ($B104, "IQ_PREF_DIV_OTHER",$D104,,,, "REPORTED")</f>
        <v>0</v>
      </c>
      <c r="V104" s="1">
        <f>_xll.ciqfunctions.udf.CIQ($B104, "IQ_COGS",$D104,,,, "REPORTED")</f>
        <v>4672832</v>
      </c>
      <c r="W104" s="1">
        <f>_xll.ciqfunctions.udf.CIQ($B104, "IQ_AP",$D104,,,, "REPORTED")</f>
        <v>2036099</v>
      </c>
      <c r="X104" s="1">
        <f>_xll.ciqfunctions.udf.CIQ($B104, "IQ_AR", $D104,,,, "REPORTED")</f>
        <v>5894626</v>
      </c>
      <c r="Y104" s="1">
        <f>_xll.ciqfunctions.udf.CIQ($B104, "IQ_INVENTORY", $D104,,,, "REPORTED")</f>
        <v>1625803</v>
      </c>
      <c r="Z104">
        <f>_xll.ciqfunctions.udf.CIQ($B104, "IQ_SGA", $D104,,,, "REPORTED")</f>
        <v>475598</v>
      </c>
      <c r="AA104">
        <f>_xll.ciqfunctions.udf.CIQ($B104, "IQ_TOTAL_REV_1YR_ANN_GROWTH", $D104,,,, "REPORTED")</f>
        <v>59.880600000000001</v>
      </c>
      <c r="AB104">
        <f>_xll.ciqfunctions.udf.CIQ($B104, "IQ_DA", $D104,,,, "REPORTED")</f>
        <v>0</v>
      </c>
      <c r="AC104">
        <f>_xll.ciqfunctions.udf.CIQ($B104, "IQ_NET_INTEREST_EXP",$D104,,,, "REPORTED")</f>
        <v>28600</v>
      </c>
      <c r="AD104">
        <f>_xll.ciqfunctions.udf.CIQ($B104, "IQ_NET_WORKING_CAP",$D104,,,, "REPORTED")</f>
        <v>3486784</v>
      </c>
      <c r="AE104">
        <f>_xll.ciqfunctions.udf.CIQ($B104, "IQ_CAPEX",$D104,,,, "REPORTED")</f>
        <v>-439043</v>
      </c>
      <c r="AF104" s="1" t="str">
        <f>_xll.ciqfunctions.udf.CIQ($B104, "IQ_CEO_NAME", $D104,,,, "REPORTED")</f>
        <v>Sato, Koji</v>
      </c>
    </row>
    <row r="105" spans="1:32" x14ac:dyDescent="0.25">
      <c r="A105" t="str">
        <f>_xll.ciqfunctions.udf.CIQ(B105,"IQ_COMPANY_NAME",A$1)</f>
        <v>Toyota Motor Corporation</v>
      </c>
      <c r="B105" s="3" t="s">
        <v>6</v>
      </c>
      <c r="C105" s="1" t="str">
        <f>_xll.ciqfunctions.udf.CIQ($B105, "IQ_INDUSTRY", IQ_FY, $D105, ,, "USD", , C$1)</f>
        <v>Automobiles</v>
      </c>
      <c r="D105" s="2" t="str">
        <f t="shared" si="0"/>
        <v>CQ12012</v>
      </c>
      <c r="E105" s="1">
        <f>_xll.ciqfunctions.udf.CIQ($B105, "IQ_TOTAL_REV", $D105,,,, "REPORTED")</f>
        <v>5702526</v>
      </c>
      <c r="F105" s="1">
        <f>_xll.ciqfunctions.udf.CIQ($B105, "IQ_NI",$D105,,,, "REPORTED")</f>
        <v>121034</v>
      </c>
      <c r="G105" s="1">
        <f>_xll.ciqfunctions.udf.CIQ($B105, "IQ_CASH_EQUIV", $D105,,,, "REPORTED")</f>
        <v>1104636</v>
      </c>
      <c r="H105" s="1">
        <f>_xll.ciqfunctions.udf.CIQ($B105, "IQ_CASH_ST_INVEST", $D105,,,, "REPORTED")</f>
        <v>2269712</v>
      </c>
      <c r="I105" s="1">
        <f>_xll.ciqfunctions.udf.CIQ($B105, "IQ_TOTAL_CA", $D105,,,, "REPORTED")</f>
        <v>12321189</v>
      </c>
      <c r="J105" s="1">
        <f>_xll.ciqfunctions.udf.CIQ($B105, "IQ_TOTAL_ASSETS",$D105,,,, "REPORTED")</f>
        <v>30650965</v>
      </c>
      <c r="K105" s="1">
        <f>_xll.ciqfunctions.udf.CIQ($B105, "IQ_TOTAL_CL", $D105,,,, "REPORTED")</f>
        <v>11781574</v>
      </c>
      <c r="L105" s="1">
        <f>_xll.ciqfunctions.udf.CIQ($B105, "IQ_TOTAL_LIAB", $D105,,,, "REPORTED")</f>
        <v>19584487</v>
      </c>
      <c r="M105" s="1">
        <f>_xll.ciqfunctions.udf.CIQ($B105, "IQ_PREF_EQUITY",$D105,,,, "REPORTED")</f>
        <v>0</v>
      </c>
      <c r="N105" s="1">
        <f>_xll.ciqfunctions.udf.CIQ($B105, "IQ_TOTAL_COMMON_EQUITY",$D105,,,, "REPORTED")</f>
        <v>10550261</v>
      </c>
      <c r="O105" s="1">
        <f>_xll.ciqfunctions.udf.CIQ($B105, "IQ_APIC", $D105,,,, "REPORTED")</f>
        <v>550650</v>
      </c>
      <c r="P105" s="1">
        <f>_xll.ciqfunctions.udf.CIQ($B105, "IQ_TOTAL_ASSETS", $D105,,,, "REPORTED")</f>
        <v>30650965</v>
      </c>
      <c r="Q105" s="1">
        <f>_xll.ciqfunctions.udf.CIQ($B105, "IQ_RE", $D105,,,, "REPORTED")</f>
        <v>11917074</v>
      </c>
      <c r="R105" s="1">
        <f>_xll.ciqfunctions.udf.CIQ($B105, "IQ_TOTAL_EQUITY", $D105,,,, "REPORTED")</f>
        <v>11066478</v>
      </c>
      <c r="S105" s="1">
        <f>_xll.ciqfunctions.udf.CIQ($B105, "IQ_TOTAL_OUTSTANDING_FILING_DATE", $D105,,,, "REPORTED")</f>
        <v>15834.05</v>
      </c>
      <c r="T105" s="1">
        <f>_xll.ciqfunctions.udf.CIQ($B105, "IQ_TOTAL_DEBT", $D105,,,, "REPORTED")</f>
        <v>12166913</v>
      </c>
      <c r="U105" s="1">
        <f>_xll.ciqfunctions.udf.CIQ($B105, "IQ_PREF_DIV_OTHER",$D105,,,, "REPORTED")</f>
        <v>0</v>
      </c>
      <c r="V105" s="1">
        <f>_xll.ciqfunctions.udf.CIQ($B105, "IQ_COGS",$D105,,,, "REPORTED")</f>
        <v>4785983</v>
      </c>
      <c r="W105" s="1">
        <f>_xll.ciqfunctions.udf.CIQ($B105, "IQ_AP",$D105,,,, "REPORTED")</f>
        <v>2242583</v>
      </c>
      <c r="X105" s="1">
        <f>_xll.ciqfunctions.udf.CIQ($B105, "IQ_AR", $D105,,,, "REPORTED")</f>
        <v>1999827</v>
      </c>
      <c r="Y105" s="1">
        <f>_xll.ciqfunctions.udf.CIQ($B105, "IQ_INVENTORY", $D105,,,, "REPORTED")</f>
        <v>1622282</v>
      </c>
      <c r="Z105">
        <f>_xll.ciqfunctions.udf.CIQ($B105, "IQ_SGA", $D105,,,, "REPORTED")</f>
        <v>519123</v>
      </c>
      <c r="AA105">
        <f>_xll.ciqfunctions.udf.CIQ($B105, "IQ_TOTAL_REV_1YR_ANN_GROWTH", $D105,,,, "REPORTED")</f>
        <v>22.844100000000001</v>
      </c>
      <c r="AB105">
        <f>_xll.ciqfunctions.udf.CIQ($B105, "IQ_DA", $D105,,,, "REPORTED")</f>
        <v>0</v>
      </c>
      <c r="AC105">
        <f>_xll.ciqfunctions.udf.CIQ($B105, "IQ_NET_INTEREST_EXP",$D105,,,, "REPORTED")</f>
        <v>12054</v>
      </c>
      <c r="AD105">
        <f>_xll.ciqfunctions.udf.CIQ($B105, "IQ_NET_WORKING_CAP",$D105,,,, "REPORTED")</f>
        <v>-985329</v>
      </c>
      <c r="AE105">
        <f>_xll.ciqfunctions.udf.CIQ($B105, "IQ_CAPEX",$D105,,,, "REPORTED")</f>
        <v>-513692</v>
      </c>
      <c r="AF105" s="1" t="str">
        <f>_xll.ciqfunctions.udf.CIQ($B105, "IQ_CEO_NAME", $D105,,,, "REPORTED")</f>
        <v>Sato, Koji</v>
      </c>
    </row>
    <row r="106" spans="1:32" x14ac:dyDescent="0.25">
      <c r="A106" t="str">
        <f>_xll.ciqfunctions.udf.CIQ(B106,"IQ_COMPANY_NAME",A$1)</f>
        <v>Toyota Motor Corporation</v>
      </c>
      <c r="B106" s="3" t="s">
        <v>6</v>
      </c>
      <c r="C106" s="1" t="str">
        <f>_xll.ciqfunctions.udf.CIQ($B106, "IQ_INDUSTRY", IQ_FY, $D106, ,, "USD", , C$1)</f>
        <v>Automobiles</v>
      </c>
      <c r="D106" s="2" t="str">
        <f t="shared" si="0"/>
        <v>CQ42011</v>
      </c>
      <c r="E106" s="1">
        <f>_xll.ciqfunctions.udf.CIQ($B106, "IQ_TOTAL_REV", $D106,,,, "REPORTED")</f>
        <v>4865205</v>
      </c>
      <c r="F106" s="1">
        <f>_xll.ciqfunctions.udf.CIQ($B106, "IQ_NI",$D106,,,, "REPORTED")</f>
        <v>80944</v>
      </c>
      <c r="G106" s="1">
        <f>_xll.ciqfunctions.udf.CIQ($B106, "IQ_CASH_EQUIV", $D106,,,, "REPORTED")</f>
        <v>1533578</v>
      </c>
      <c r="H106" s="1">
        <f>_xll.ciqfunctions.udf.CIQ($B106, "IQ_CASH_ST_INVEST", $D106,,,, "REPORTED")</f>
        <v>2931695</v>
      </c>
      <c r="I106" s="1">
        <f>_xll.ciqfunctions.udf.CIQ($B106, "IQ_TOTAL_CA", $D106,,,, "REPORTED")</f>
        <v>11403591</v>
      </c>
      <c r="J106" s="1">
        <f>_xll.ciqfunctions.udf.CIQ($B106, "IQ_TOTAL_ASSETS",$D106,,,, "REPORTED")</f>
        <v>28761679</v>
      </c>
      <c r="K106" s="1">
        <f>_xll.ciqfunctions.udf.CIQ($B106, "IQ_TOTAL_CL", $D106,,,, "REPORTED")</f>
        <v>11173520</v>
      </c>
      <c r="L106" s="1">
        <f>_xll.ciqfunctions.udf.CIQ($B106, "IQ_TOTAL_LIAB", $D106,,,, "REPORTED")</f>
        <v>18158158</v>
      </c>
      <c r="M106" s="1">
        <f>_xll.ciqfunctions.udf.CIQ($B106, "IQ_PREF_EQUITY",$D106,,,, "REPORTED")</f>
        <v>0</v>
      </c>
      <c r="N106" s="1">
        <f>_xll.ciqfunctions.udf.CIQ($B106, "IQ_TOTAL_COMMON_EQUITY",$D106,,,, "REPORTED")</f>
        <v>10023867</v>
      </c>
      <c r="O106" s="1">
        <f>_xll.ciqfunctions.udf.CIQ($B106, "IQ_APIC", $D106,,,, "REPORTED")</f>
        <v>504990</v>
      </c>
      <c r="P106" s="1">
        <f>_xll.ciqfunctions.udf.CIQ($B106, "IQ_TOTAL_ASSETS", $D106,,,, "REPORTED")</f>
        <v>28761679</v>
      </c>
      <c r="Q106" s="1">
        <f>_xll.ciqfunctions.udf.CIQ($B106, "IQ_RE", $D106,,,, "REPORTED")</f>
        <v>11841405</v>
      </c>
      <c r="R106" s="1">
        <f>_xll.ciqfunctions.udf.CIQ($B106, "IQ_TOTAL_EQUITY", $D106,,,, "REPORTED")</f>
        <v>10603521</v>
      </c>
      <c r="S106" s="1">
        <f>_xll.ciqfunctions.udf.CIQ($B106, "IQ_TOTAL_OUTSTANDING_FILING_DATE", $D106,,,, "REPORTED")</f>
        <v>15678.407219999999</v>
      </c>
      <c r="T106" s="1">
        <f>_xll.ciqfunctions.udf.CIQ($B106, "IQ_TOTAL_DEBT", $D106,,,, "REPORTED")</f>
        <v>11697573</v>
      </c>
      <c r="U106" s="1">
        <f>_xll.ciqfunctions.udf.CIQ($B106, "IQ_PREF_DIV_OTHER",$D106,,,, "REPORTED")</f>
        <v>0</v>
      </c>
      <c r="V106" s="1">
        <f>_xll.ciqfunctions.udf.CIQ($B106, "IQ_COGS",$D106,,,, "REPORTED")</f>
        <v>4126047</v>
      </c>
      <c r="W106" s="1">
        <f>_xll.ciqfunctions.udf.CIQ($B106, "IQ_AP",$D106,,,, "REPORTED")</f>
        <v>1785343</v>
      </c>
      <c r="X106" s="1">
        <f>_xll.ciqfunctions.udf.CIQ($B106, "IQ_AR", $D106,,,, "REPORTED")</f>
        <v>1560153</v>
      </c>
      <c r="Y106" s="1">
        <f>_xll.ciqfunctions.udf.CIQ($B106, "IQ_INVENTORY", $D106,,,, "REPORTED")</f>
        <v>1465876</v>
      </c>
      <c r="Z106">
        <f>_xll.ciqfunctions.udf.CIQ($B106, "IQ_SGA", $D106,,,, "REPORTED")</f>
        <v>460886</v>
      </c>
      <c r="AA106">
        <f>_xll.ciqfunctions.udf.CIQ($B106, "IQ_TOTAL_REV_1YR_ANN_GROWTH", $D106,,,, "REPORTED")</f>
        <v>4.1105</v>
      </c>
      <c r="AB106">
        <f>_xll.ciqfunctions.udf.CIQ($B106, "IQ_DA", $D106,,,, "REPORTED")</f>
        <v>0</v>
      </c>
      <c r="AC106">
        <f>_xll.ciqfunctions.udf.CIQ($B106, "IQ_NET_INTEREST_EXP",$D106,,,, "REPORTED")</f>
        <v>26064</v>
      </c>
      <c r="AD106">
        <f>_xll.ciqfunctions.udf.CIQ($B106, "IQ_NET_WORKING_CAP",$D106,,,, "REPORTED")</f>
        <v>3591364</v>
      </c>
      <c r="AE106">
        <f>_xll.ciqfunctions.udf.CIQ($B106, "IQ_CAPEX",$D106,,,, "REPORTED")</f>
        <v>-326710</v>
      </c>
      <c r="AF106" s="1" t="str">
        <f>_xll.ciqfunctions.udf.CIQ($B106, "IQ_CEO_NAME", $D106,,,, "REPORTED")</f>
        <v>Sato, Koji</v>
      </c>
    </row>
    <row r="107" spans="1:32" x14ac:dyDescent="0.25">
      <c r="A107" t="str">
        <f>_xll.ciqfunctions.udf.CIQ(B107,"IQ_COMPANY_NAME",A$1)</f>
        <v>Toyota Motor Corporation</v>
      </c>
      <c r="B107" s="3" t="s">
        <v>6</v>
      </c>
      <c r="C107" s="1" t="str">
        <f>_xll.ciqfunctions.udf.CIQ($B107, "IQ_INDUSTRY", IQ_FY, $D107, ,, "USD", , C$1)</f>
        <v>Automobiles</v>
      </c>
      <c r="D107" s="2" t="str">
        <f t="shared" si="0"/>
        <v>CQ32011</v>
      </c>
      <c r="E107" s="1">
        <f>_xll.ciqfunctions.udf.CIQ($B107, "IQ_TOTAL_REV", $D107,,,, "REPORTED")</f>
        <v>4574872</v>
      </c>
      <c r="F107" s="1">
        <f>_xll.ciqfunctions.udf.CIQ($B107, "IQ_NI",$D107,,,, "REPORTED")</f>
        <v>80421</v>
      </c>
      <c r="G107" s="1">
        <f>_xll.ciqfunctions.udf.CIQ($B107, "IQ_CASH_EQUIV", $D107,,,, "REPORTED")</f>
        <v>1756004</v>
      </c>
      <c r="H107" s="1">
        <f>_xll.ciqfunctions.udf.CIQ($B107, "IQ_CASH_ST_INVEST", $D107,,,, "REPORTED")</f>
        <v>3212196</v>
      </c>
      <c r="I107" s="1">
        <f>_xll.ciqfunctions.udf.CIQ($B107, "IQ_TOTAL_CA", $D107,,,, "REPORTED")</f>
        <v>11245980</v>
      </c>
      <c r="J107" s="1">
        <f>_xll.ciqfunctions.udf.CIQ($B107, "IQ_TOTAL_ASSETS",$D107,,,, "REPORTED")</f>
        <v>28387556</v>
      </c>
      <c r="K107" s="1">
        <f>_xll.ciqfunctions.udf.CIQ($B107, "IQ_TOTAL_CL", $D107,,,, "REPORTED")</f>
        <v>10932580</v>
      </c>
      <c r="L107" s="1">
        <f>_xll.ciqfunctions.udf.CIQ($B107, "IQ_TOTAL_LIAB", $D107,,,, "REPORTED")</f>
        <v>17806152</v>
      </c>
      <c r="M107" s="1">
        <f>_xll.ciqfunctions.udf.CIQ($B107, "IQ_PREF_EQUITY",$D107,,,, "REPORTED")</f>
        <v>0</v>
      </c>
      <c r="N107" s="1">
        <f>_xll.ciqfunctions.udf.CIQ($B107, "IQ_TOTAL_COMMON_EQUITY",$D107,,,, "REPORTED")</f>
        <v>10016433</v>
      </c>
      <c r="O107" s="1">
        <f>_xll.ciqfunctions.udf.CIQ($B107, "IQ_APIC", $D107,,,, "REPORTED")</f>
        <v>504816</v>
      </c>
      <c r="P107" s="1">
        <f>_xll.ciqfunctions.udf.CIQ($B107, "IQ_TOTAL_ASSETS", $D107,,,, "REPORTED")</f>
        <v>28387556</v>
      </c>
      <c r="Q107" s="1">
        <f>_xll.ciqfunctions.udf.CIQ($B107, "IQ_RE", $D107,,,, "REPORTED")</f>
        <v>11823175</v>
      </c>
      <c r="R107" s="1">
        <f>_xll.ciqfunctions.udf.CIQ($B107, "IQ_TOTAL_EQUITY", $D107,,,, "REPORTED")</f>
        <v>10581404</v>
      </c>
      <c r="S107" s="1">
        <f>_xll.ciqfunctions.udf.CIQ($B107, "IQ_TOTAL_OUTSTANDING_FILING_DATE", $D107,,,, "REPORTED")</f>
        <v>15678.427820000001</v>
      </c>
      <c r="T107" s="1">
        <f>_xll.ciqfunctions.udf.CIQ($B107, "IQ_TOTAL_DEBT", $D107,,,, "REPORTED")</f>
        <v>11565577</v>
      </c>
      <c r="U107" s="1">
        <f>_xll.ciqfunctions.udf.CIQ($B107, "IQ_PREF_DIV_OTHER",$D107,,,, "REPORTED")</f>
        <v>0</v>
      </c>
      <c r="V107" s="1">
        <f>_xll.ciqfunctions.udf.CIQ($B107, "IQ_COGS",$D107,,,, "REPORTED")</f>
        <v>3908557</v>
      </c>
      <c r="W107" s="1">
        <f>_xll.ciqfunctions.udf.CIQ($B107, "IQ_AP",$D107,,,, "REPORTED")</f>
        <v>1787681</v>
      </c>
      <c r="X107" s="1">
        <f>_xll.ciqfunctions.udf.CIQ($B107, "IQ_AR", $D107,,,, "REPORTED")</f>
        <v>1573116</v>
      </c>
      <c r="Y107" s="1">
        <f>_xll.ciqfunctions.udf.CIQ($B107, "IQ_INVENTORY", $D107,,,, "REPORTED")</f>
        <v>1429363</v>
      </c>
      <c r="Z107">
        <f>_xll.ciqfunctions.udf.CIQ($B107, "IQ_SGA", $D107,,,, "REPORTED")</f>
        <v>447307</v>
      </c>
      <c r="AA107">
        <f>_xll.ciqfunctions.udf.CIQ($B107, "IQ_TOTAL_REV_1YR_ANN_GROWTH", $D107,,,, "REPORTED")</f>
        <v>-4.8224</v>
      </c>
      <c r="AB107">
        <f>_xll.ciqfunctions.udf.CIQ($B107, "IQ_DA", $D107,,,, "REPORTED")</f>
        <v>0</v>
      </c>
      <c r="AC107">
        <f>_xll.ciqfunctions.udf.CIQ($B107, "IQ_NET_INTEREST_EXP",$D107,,,, "REPORTED")</f>
        <v>11728</v>
      </c>
      <c r="AD107">
        <f>_xll.ciqfunctions.udf.CIQ($B107, "IQ_NET_WORKING_CAP",$D107,,,, "REPORTED")</f>
        <v>3247162</v>
      </c>
      <c r="AE107">
        <f>_xll.ciqfunctions.udf.CIQ($B107, "IQ_CAPEX",$D107,,,, "REPORTED")</f>
        <v>-321752</v>
      </c>
      <c r="AF107" s="1" t="str">
        <f>_xll.ciqfunctions.udf.CIQ($B107, "IQ_CEO_NAME", $D107,,,, "REPORTED")</f>
        <v>Sato, Koji</v>
      </c>
    </row>
    <row r="108" spans="1:32" x14ac:dyDescent="0.25">
      <c r="A108" t="str">
        <f>_xll.ciqfunctions.udf.CIQ(B108,"IQ_COMPANY_NAME",A$1)</f>
        <v>Toyota Motor Corporation</v>
      </c>
      <c r="B108" s="3" t="s">
        <v>6</v>
      </c>
      <c r="C108" s="1" t="str">
        <f>_xll.ciqfunctions.udf.CIQ($B108, "IQ_INDUSTRY", IQ_FY, $D108, ,, "USD", , C$1)</f>
        <v>Automobiles</v>
      </c>
      <c r="D108" s="2" t="str">
        <f t="shared" si="0"/>
        <v>CQ22011</v>
      </c>
      <c r="E108" s="1">
        <f>_xll.ciqfunctions.udf.CIQ($B108, "IQ_TOTAL_REV", $D108,,,, "REPORTED")</f>
        <v>3441050</v>
      </c>
      <c r="F108" s="1">
        <f>_xll.ciqfunctions.udf.CIQ($B108, "IQ_NI",$D108,,,, "REPORTED")</f>
        <v>1160</v>
      </c>
      <c r="G108" s="1">
        <f>_xll.ciqfunctions.udf.CIQ($B108, "IQ_CASH_EQUIV", $D108,,,, "REPORTED")</f>
        <v>2316032</v>
      </c>
      <c r="H108" s="1">
        <f>_xll.ciqfunctions.udf.CIQ($B108, "IQ_CASH_ST_INVEST", $D108,,,, "REPORTED")</f>
        <v>3490123</v>
      </c>
      <c r="I108" s="1">
        <f>_xll.ciqfunctions.udf.CIQ($B108, "IQ_TOTAL_CA", $D108,,,, "REPORTED")</f>
        <v>11610044</v>
      </c>
      <c r="J108" s="1">
        <f>_xll.ciqfunctions.udf.CIQ($B108, "IQ_TOTAL_ASSETS",$D108,,,, "REPORTED")</f>
        <v>29284861</v>
      </c>
      <c r="K108" s="1">
        <f>_xll.ciqfunctions.udf.CIQ($B108, "IQ_TOTAL_CL", $D108,,,, "REPORTED")</f>
        <v>10787814</v>
      </c>
      <c r="L108" s="1">
        <f>_xll.ciqfunctions.udf.CIQ($B108, "IQ_TOTAL_LIAB", $D108,,,, "REPORTED")</f>
        <v>18477708</v>
      </c>
      <c r="M108" s="1">
        <f>_xll.ciqfunctions.udf.CIQ($B108, "IQ_PREF_EQUITY",$D108,,,, "REPORTED")</f>
        <v>0</v>
      </c>
      <c r="N108" s="1">
        <f>_xll.ciqfunctions.udf.CIQ($B108, "IQ_TOTAL_COMMON_EQUITY",$D108,,,, "REPORTED")</f>
        <v>10241004</v>
      </c>
      <c r="O108" s="1">
        <f>_xll.ciqfunctions.udf.CIQ($B108, "IQ_APIC", $D108,,,, "REPORTED")</f>
        <v>505049</v>
      </c>
      <c r="P108" s="1">
        <f>_xll.ciqfunctions.udf.CIQ($B108, "IQ_TOTAL_ASSETS", $D108,,,, "REPORTED")</f>
        <v>29284861</v>
      </c>
      <c r="Q108" s="1">
        <f>_xll.ciqfunctions.udf.CIQ($B108, "IQ_RE", $D108,,,, "REPORTED")</f>
        <v>11742754</v>
      </c>
      <c r="R108" s="1">
        <f>_xll.ciqfunctions.udf.CIQ($B108, "IQ_TOTAL_EQUITY", $D108,,,, "REPORTED")</f>
        <v>10807153</v>
      </c>
      <c r="S108" s="1">
        <f>_xll.ciqfunctions.udf.CIQ($B108, "IQ_TOTAL_OUTSTANDING_FILING_DATE", $D108,,,, "REPORTED")</f>
        <v>15678.459129999999</v>
      </c>
      <c r="T108" s="1">
        <f>_xll.ciqfunctions.udf.CIQ($B108, "IQ_TOTAL_DEBT", $D108,,,, "REPORTED")</f>
        <v>12070138</v>
      </c>
      <c r="U108" s="1">
        <f>_xll.ciqfunctions.udf.CIQ($B108, "IQ_PREF_DIV_OTHER",$D108,,,, "REPORTED")</f>
        <v>0</v>
      </c>
      <c r="V108" s="1">
        <f>_xll.ciqfunctions.udf.CIQ($B108, "IQ_COGS",$D108,,,, "REPORTED")</f>
        <v>3136867</v>
      </c>
      <c r="W108" s="1">
        <f>_xll.ciqfunctions.udf.CIQ($B108, "IQ_AP",$D108,,,, "REPORTED")</f>
        <v>1464978</v>
      </c>
      <c r="X108" s="1">
        <f>_xll.ciqfunctions.udf.CIQ($B108, "IQ_AR", $D108,,,, "REPORTED")</f>
        <v>5196178</v>
      </c>
      <c r="Y108" s="1">
        <f>_xll.ciqfunctions.udf.CIQ($B108, "IQ_INVENTORY", $D108,,,, "REPORTED")</f>
        <v>1383782</v>
      </c>
      <c r="Z108">
        <f>_xll.ciqfunctions.udf.CIQ($B108, "IQ_SGA", $D108,,,, "REPORTED")</f>
        <v>412146</v>
      </c>
      <c r="AA108">
        <f>_xll.ciqfunctions.udf.CIQ($B108, "IQ_TOTAL_REV_1YR_ANN_GROWTH", $D108,,,, "REPORTED")</f>
        <v>-29.368400000000001</v>
      </c>
      <c r="AB108">
        <f>_xll.ciqfunctions.udf.CIQ($B108, "IQ_DA", $D108,,,, "REPORTED")</f>
        <v>0</v>
      </c>
      <c r="AC108">
        <f>_xll.ciqfunctions.udf.CIQ($B108, "IQ_NET_INTEREST_EXP",$D108,,,, "REPORTED")</f>
        <v>27097</v>
      </c>
      <c r="AD108">
        <f>_xll.ciqfunctions.udf.CIQ($B108, "IQ_NET_WORKING_CAP",$D108,,,, "REPORTED")</f>
        <v>3387402</v>
      </c>
      <c r="AE108">
        <f>_xll.ciqfunctions.udf.CIQ($B108, "IQ_CAPEX",$D108,,,, "REPORTED")</f>
        <v>-369928</v>
      </c>
      <c r="AF108" s="1" t="str">
        <f>_xll.ciqfunctions.udf.CIQ($B108, "IQ_CEO_NAME", $D108,,,, "REPORTED")</f>
        <v>Sato, Koji</v>
      </c>
    </row>
    <row r="109" spans="1:32" x14ac:dyDescent="0.25">
      <c r="A109" t="str">
        <f>_xll.ciqfunctions.udf.CIQ(B109,"IQ_COMPANY_NAME",A$1)</f>
        <v>Toyota Motor Corporation</v>
      </c>
      <c r="B109" s="3" t="s">
        <v>6</v>
      </c>
      <c r="C109" s="1" t="str">
        <f>_xll.ciqfunctions.udf.CIQ($B109, "IQ_INDUSTRY", IQ_FY, $D109, ,, "USD", , C$1)</f>
        <v>Automobiles</v>
      </c>
      <c r="D109" s="2" t="str">
        <f t="shared" si="0"/>
        <v>CQ12011</v>
      </c>
      <c r="E109" s="1">
        <f>_xll.ciqfunctions.udf.CIQ($B109, "IQ_TOTAL_REV", $D109,,,, "REPORTED")</f>
        <v>4642083</v>
      </c>
      <c r="F109" s="1">
        <f>_xll.ciqfunctions.udf.CIQ($B109, "IQ_NI",$D109,,,, "REPORTED")</f>
        <v>25398</v>
      </c>
      <c r="G109" s="1">
        <f>_xll.ciqfunctions.udf.CIQ($B109, "IQ_CASH_EQUIV", $D109,,,, "REPORTED")</f>
        <v>1300553</v>
      </c>
      <c r="H109" s="1">
        <f>_xll.ciqfunctions.udf.CIQ($B109, "IQ_CASH_ST_INVEST", $D109,,,, "REPORTED")</f>
        <v>2695869</v>
      </c>
      <c r="I109" s="1">
        <f>_xll.ciqfunctions.udf.CIQ($B109, "IQ_TOTAL_CA", $D109,,,, "REPORTED")</f>
        <v>11829755</v>
      </c>
      <c r="J109" s="1">
        <f>_xll.ciqfunctions.udf.CIQ($B109, "IQ_TOTAL_ASSETS",$D109,,,, "REPORTED")</f>
        <v>29818166</v>
      </c>
      <c r="K109" s="1">
        <f>_xll.ciqfunctions.udf.CIQ($B109, "IQ_TOTAL_CL", $D109,,,, "REPORTED")</f>
        <v>10790990</v>
      </c>
      <c r="L109" s="1">
        <f>_xll.ciqfunctions.udf.CIQ($B109, "IQ_TOTAL_LIAB", $D109,,,, "REPORTED")</f>
        <v>18898142</v>
      </c>
      <c r="M109" s="1">
        <f>_xll.ciqfunctions.udf.CIQ($B109, "IQ_PREF_EQUITY",$D109,,,, "REPORTED")</f>
        <v>0</v>
      </c>
      <c r="N109" s="1">
        <f>_xll.ciqfunctions.udf.CIQ($B109, "IQ_TOTAL_COMMON_EQUITY",$D109,,,, "REPORTED")</f>
        <v>10332371</v>
      </c>
      <c r="O109" s="1">
        <f>_xll.ciqfunctions.udf.CIQ($B109, "IQ_APIC", $D109,,,, "REPORTED")</f>
        <v>505760</v>
      </c>
      <c r="P109" s="1">
        <f>_xll.ciqfunctions.udf.CIQ($B109, "IQ_TOTAL_ASSETS", $D109,,,, "REPORTED")</f>
        <v>29818166</v>
      </c>
      <c r="Q109" s="1">
        <f>_xll.ciqfunctions.udf.CIQ($B109, "IQ_RE", $D109,,,, "REPORTED")</f>
        <v>11835665</v>
      </c>
      <c r="R109" s="1">
        <f>_xll.ciqfunctions.udf.CIQ($B109, "IQ_TOTAL_EQUITY", $D109,,,, "REPORTED")</f>
        <v>10920024</v>
      </c>
      <c r="S109" s="1">
        <f>_xll.ciqfunctions.udf.CIQ($B109, "IQ_TOTAL_OUTSTANDING_FILING_DATE", $D109,,,, "REPORTED")</f>
        <v>15678.495000000001</v>
      </c>
      <c r="T109" s="1">
        <f>_xll.ciqfunctions.udf.CIQ($B109, "IQ_TOTAL_DEBT", $D109,,,, "REPORTED")</f>
        <v>12607050</v>
      </c>
      <c r="U109" s="1">
        <f>_xll.ciqfunctions.udf.CIQ($B109, "IQ_PREF_DIV_OTHER",$D109,,,, "REPORTED")</f>
        <v>0</v>
      </c>
      <c r="V109" s="1">
        <f>_xll.ciqfunctions.udf.CIQ($B109, "IQ_COGS",$D109,,,, "REPORTED")</f>
        <v>3937518</v>
      </c>
      <c r="W109" s="1">
        <f>_xll.ciqfunctions.udf.CIQ($B109, "IQ_AP",$D109,,,, "REPORTED")</f>
        <v>1503072</v>
      </c>
      <c r="X109" s="1">
        <f>_xll.ciqfunctions.udf.CIQ($B109, "IQ_AR", $D109,,,, "REPORTED")</f>
        <v>1449151</v>
      </c>
      <c r="Y109" s="1">
        <f>_xll.ciqfunctions.udf.CIQ($B109, "IQ_INVENTORY", $D109,,,, "REPORTED")</f>
        <v>1304242</v>
      </c>
      <c r="Z109">
        <f>_xll.ciqfunctions.udf.CIQ($B109, "IQ_SGA", $D109,,,, "REPORTED")</f>
        <v>509286</v>
      </c>
      <c r="AA109">
        <f>_xll.ciqfunctions.udf.CIQ($B109, "IQ_TOTAL_REV_1YR_ANN_GROWTH", $D109,,,, "REPORTED")</f>
        <v>-12.0891</v>
      </c>
      <c r="AB109">
        <f>_xll.ciqfunctions.udf.CIQ($B109, "IQ_DA", $D109,,,, "REPORTED")</f>
        <v>0</v>
      </c>
      <c r="AC109">
        <f>_xll.ciqfunctions.udf.CIQ($B109, "IQ_NET_INTEREST_EXP",$D109,,,, "REPORTED")</f>
        <v>11454</v>
      </c>
      <c r="AD109">
        <f>_xll.ciqfunctions.udf.CIQ($B109, "IQ_NET_WORKING_CAP",$D109,,,, "REPORTED")</f>
        <v>-1161426</v>
      </c>
      <c r="AE109">
        <f>_xll.ciqfunctions.udf.CIQ($B109, "IQ_CAPEX",$D109,,,, "REPORTED")</f>
        <v>-434487</v>
      </c>
      <c r="AF109" s="1" t="str">
        <f>_xll.ciqfunctions.udf.CIQ($B109, "IQ_CEO_NAME", $D109,,,, "REPORTED")</f>
        <v>Sato, Koji</v>
      </c>
    </row>
    <row r="110" spans="1:32" x14ac:dyDescent="0.25">
      <c r="A110" t="str">
        <f>_xll.ciqfunctions.udf.CIQ(B110,"IQ_COMPANY_NAME",A$1)</f>
        <v>Toyota Motor Corporation</v>
      </c>
      <c r="B110" s="3" t="s">
        <v>6</v>
      </c>
      <c r="C110" s="1" t="str">
        <f>_xll.ciqfunctions.udf.CIQ($B110, "IQ_INDUSTRY", IQ_FY, $D110, ,, "USD", , C$1)</f>
        <v>Automobiles</v>
      </c>
      <c r="D110" s="2" t="str">
        <f t="shared" si="0"/>
        <v>CQ42010</v>
      </c>
      <c r="E110" s="1">
        <f>_xll.ciqfunctions.udf.CIQ($B110, "IQ_TOTAL_REV", $D110,,,, "REPORTED")</f>
        <v>4673113</v>
      </c>
      <c r="F110" s="1">
        <f>_xll.ciqfunctions.udf.CIQ($B110, "IQ_NI",$D110,,,, "REPORTED")</f>
        <v>93629</v>
      </c>
      <c r="G110" s="1">
        <f>_xll.ciqfunctions.udf.CIQ($B110, "IQ_CASH_EQUIV", $D110,,,, "REPORTED")</f>
        <v>1779297</v>
      </c>
      <c r="H110" s="1">
        <f>_xll.ciqfunctions.udf.CIQ($B110, "IQ_CASH_ST_INVEST", $D110,,,, "REPORTED")</f>
        <v>3594448</v>
      </c>
      <c r="I110" s="1">
        <f>_xll.ciqfunctions.udf.CIQ($B110, "IQ_TOTAL_CA", $D110,,,, "REPORTED")</f>
        <v>11802693</v>
      </c>
      <c r="J110" s="1">
        <f>_xll.ciqfunctions.udf.CIQ($B110, "IQ_TOTAL_ASSETS",$D110,,,, "REPORTED")</f>
        <v>29234349</v>
      </c>
      <c r="K110" s="1">
        <f>_xll.ciqfunctions.udf.CIQ($B110, "IQ_TOTAL_CL", $D110,,,, "REPORTED")</f>
        <v>10007034</v>
      </c>
      <c r="L110" s="1">
        <f>_xll.ciqfunctions.udf.CIQ($B110, "IQ_TOTAL_LIAB", $D110,,,, "REPORTED")</f>
        <v>18426469</v>
      </c>
      <c r="M110" s="1">
        <f>_xll.ciqfunctions.udf.CIQ($B110, "IQ_PREF_EQUITY",$D110,,,, "REPORTED")</f>
        <v>0</v>
      </c>
      <c r="N110" s="1">
        <f>_xll.ciqfunctions.udf.CIQ($B110, "IQ_TOTAL_COMMON_EQUITY",$D110,,,, "REPORTED")</f>
        <v>10229944</v>
      </c>
      <c r="O110" s="1">
        <f>_xll.ciqfunctions.udf.CIQ($B110, "IQ_APIC", $D110,,,, "REPORTED")</f>
        <v>504890</v>
      </c>
      <c r="P110" s="1">
        <f>_xll.ciqfunctions.udf.CIQ($B110, "IQ_TOTAL_ASSETS", $D110,,,, "REPORTED")</f>
        <v>29234349</v>
      </c>
      <c r="Q110" s="1">
        <f>_xll.ciqfunctions.udf.CIQ($B110, "IQ_RE", $D110,,,, "REPORTED")</f>
        <v>11810267</v>
      </c>
      <c r="R110" s="1">
        <f>_xll.ciqfunctions.udf.CIQ($B110, "IQ_TOTAL_EQUITY", $D110,,,, "REPORTED")</f>
        <v>10807880</v>
      </c>
      <c r="S110" s="1">
        <f>_xll.ciqfunctions.udf.CIQ($B110, "IQ_TOTAL_OUTSTANDING_FILING_DATE", $D110,,,, "REPORTED")</f>
        <v>15678.645</v>
      </c>
      <c r="T110" s="1">
        <f>_xll.ciqfunctions.udf.CIQ($B110, "IQ_TOTAL_DEBT", $D110,,,, "REPORTED")</f>
        <v>12260994</v>
      </c>
      <c r="U110" s="1">
        <f>_xll.ciqfunctions.udf.CIQ($B110, "IQ_PREF_DIV_OTHER",$D110,,,, "REPORTED")</f>
        <v>0</v>
      </c>
      <c r="V110" s="1">
        <f>_xll.ciqfunctions.udf.CIQ($B110, "IQ_COGS",$D110,,,, "REPORTED")</f>
        <v>3954671</v>
      </c>
      <c r="W110" s="1">
        <f>_xll.ciqfunctions.udf.CIQ($B110, "IQ_AP",$D110,,,, "REPORTED")</f>
        <v>2083031</v>
      </c>
      <c r="X110" s="1">
        <f>_xll.ciqfunctions.udf.CIQ($B110, "IQ_AR", $D110,,,, "REPORTED")</f>
        <v>1444942</v>
      </c>
      <c r="Y110" s="1">
        <f>_xll.ciqfunctions.udf.CIQ($B110, "IQ_INVENTORY", $D110,,,, "REPORTED")</f>
        <v>1373625</v>
      </c>
      <c r="Z110">
        <f>_xll.ciqfunctions.udf.CIQ($B110, "IQ_SGA", $D110,,,, "REPORTED")</f>
        <v>479076</v>
      </c>
      <c r="AA110">
        <f>_xll.ciqfunctions.udf.CIQ($B110, "IQ_TOTAL_REV_1YR_ANN_GROWTH", $D110,,,, "REPORTED")</f>
        <v>-11.7097</v>
      </c>
      <c r="AB110">
        <f>_xll.ciqfunctions.udf.CIQ($B110, "IQ_DA", $D110,,,, "REPORTED")</f>
        <v>0</v>
      </c>
      <c r="AC110">
        <f>_xll.ciqfunctions.udf.CIQ($B110, "IQ_NET_INTEREST_EXP",$D110,,,, "REPORTED")</f>
        <v>20239</v>
      </c>
      <c r="AD110">
        <f>_xll.ciqfunctions.udf.CIQ($B110, "IQ_NET_WORKING_CAP",$D110,,,, "REPORTED")</f>
        <v>3599560</v>
      </c>
      <c r="AE110">
        <f>_xll.ciqfunctions.udf.CIQ($B110, "IQ_CAPEX",$D110,,,, "REPORTED")</f>
        <v>-362981</v>
      </c>
      <c r="AF110" s="1" t="str">
        <f>_xll.ciqfunctions.udf.CIQ($B110, "IQ_CEO_NAME", $D110,,,, "REPORTED")</f>
        <v>Sato, Koji</v>
      </c>
    </row>
    <row r="111" spans="1:32" x14ac:dyDescent="0.25">
      <c r="A111" t="str">
        <f>_xll.ciqfunctions.udf.CIQ(B111,"IQ_COMPANY_NAME",A$1)</f>
        <v>Toyota Motor Corporation</v>
      </c>
      <c r="B111" s="3" t="s">
        <v>6</v>
      </c>
      <c r="C111" s="1" t="str">
        <f>_xll.ciqfunctions.udf.CIQ($B111, "IQ_INDUSTRY", IQ_FY, $D111, ,, "USD", , C$1)</f>
        <v>Automobiles</v>
      </c>
      <c r="D111" s="2" t="str">
        <f t="shared" si="0"/>
        <v>CQ32010</v>
      </c>
      <c r="E111" s="1">
        <f>_xll.ciqfunctions.udf.CIQ($B111, "IQ_TOTAL_REV", $D111,,,, "REPORTED")</f>
        <v>4806667</v>
      </c>
      <c r="F111" s="1">
        <f>_xll.ciqfunctions.udf.CIQ($B111, "IQ_NI",$D111,,,, "REPORTED")</f>
        <v>98690</v>
      </c>
      <c r="G111" s="1">
        <f>_xll.ciqfunctions.udf.CIQ($B111, "IQ_CASH_EQUIV", $D111,,,, "REPORTED")</f>
        <v>1919368</v>
      </c>
      <c r="H111" s="1">
        <f>_xll.ciqfunctions.udf.CIQ($B111, "IQ_CASH_ST_INVEST", $D111,,,, "REPORTED")</f>
        <v>4036110</v>
      </c>
      <c r="I111" s="1">
        <f>_xll.ciqfunctions.udf.CIQ($B111, "IQ_TOTAL_CA", $D111,,,, "REPORTED")</f>
        <v>12193448</v>
      </c>
      <c r="J111" s="1">
        <f>_xll.ciqfunctions.udf.CIQ($B111, "IQ_TOTAL_ASSETS",$D111,,,, "REPORTED")</f>
        <v>29437782</v>
      </c>
      <c r="K111" s="1">
        <f>_xll.ciqfunctions.udf.CIQ($B111, "IQ_TOTAL_CL", $D111,,,, "REPORTED")</f>
        <v>10007078</v>
      </c>
      <c r="L111" s="1">
        <f>_xll.ciqfunctions.udf.CIQ($B111, "IQ_TOTAL_LIAB", $D111,,,, "REPORTED")</f>
        <v>18648685</v>
      </c>
      <c r="M111" s="1">
        <f>_xll.ciqfunctions.udf.CIQ($B111, "IQ_PREF_EQUITY",$D111,,,, "REPORTED")</f>
        <v>0</v>
      </c>
      <c r="N111" s="1">
        <f>_xll.ciqfunctions.udf.CIQ($B111, "IQ_TOTAL_COMMON_EQUITY",$D111,,,, "REPORTED")</f>
        <v>10223428</v>
      </c>
      <c r="O111" s="1">
        <f>_xll.ciqfunctions.udf.CIQ($B111, "IQ_APIC", $D111,,,, "REPORTED")</f>
        <v>502176</v>
      </c>
      <c r="P111" s="1">
        <f>_xll.ciqfunctions.udf.CIQ($B111, "IQ_TOTAL_ASSETS", $D111,,,, "REPORTED")</f>
        <v>29437782</v>
      </c>
      <c r="Q111" s="1">
        <f>_xll.ciqfunctions.udf.CIQ($B111, "IQ_RE", $D111,,,, "REPORTED")</f>
        <v>11779357</v>
      </c>
      <c r="R111" s="1">
        <f>_xll.ciqfunctions.udf.CIQ($B111, "IQ_TOTAL_EQUITY", $D111,,,, "REPORTED")</f>
        <v>10789097</v>
      </c>
      <c r="S111" s="1">
        <f>_xll.ciqfunctions.udf.CIQ($B111, "IQ_TOTAL_OUTSTANDING_FILING_DATE", $D111,,,, "REPORTED")</f>
        <v>15679.915000000001</v>
      </c>
      <c r="T111" s="1">
        <f>_xll.ciqfunctions.udf.CIQ($B111, "IQ_TOTAL_DEBT", $D111,,,, "REPORTED")</f>
        <v>12333148</v>
      </c>
      <c r="U111" s="1">
        <f>_xll.ciqfunctions.udf.CIQ($B111, "IQ_PREF_DIV_OTHER",$D111,,,, "REPORTED")</f>
        <v>0</v>
      </c>
      <c r="V111" s="1">
        <f>_xll.ciqfunctions.udf.CIQ($B111, "IQ_COGS",$D111,,,, "REPORTED")</f>
        <v>4071186</v>
      </c>
      <c r="W111" s="1">
        <f>_xll.ciqfunctions.udf.CIQ($B111, "IQ_AP",$D111,,,, "REPORTED")</f>
        <v>1777075</v>
      </c>
      <c r="X111" s="1">
        <f>_xll.ciqfunctions.udf.CIQ($B111, "IQ_AR", $D111,,,, "REPORTED")</f>
        <v>1585350</v>
      </c>
      <c r="Y111" s="1">
        <f>_xll.ciqfunctions.udf.CIQ($B111, "IQ_INVENTORY", $D111,,,, "REPORTED")</f>
        <v>1379433</v>
      </c>
      <c r="Z111">
        <f>_xll.ciqfunctions.udf.CIQ($B111, "IQ_SGA", $D111,,,, "REPORTED")</f>
        <v>453639</v>
      </c>
      <c r="AA111">
        <f>_xll.ciqfunctions.udf.CIQ($B111, "IQ_TOTAL_REV_1YR_ANN_GROWTH", $D111,,,, "REPORTED")</f>
        <v>5.8372000000000002</v>
      </c>
      <c r="AB111">
        <f>_xll.ciqfunctions.udf.CIQ($B111, "IQ_DA", $D111,,,, "REPORTED")</f>
        <v>0</v>
      </c>
      <c r="AC111">
        <f>_xll.ciqfunctions.udf.CIQ($B111, "IQ_NET_INTEREST_EXP",$D111,,,, "REPORTED")</f>
        <v>8435</v>
      </c>
      <c r="AD111">
        <f>_xll.ciqfunctions.udf.CIQ($B111, "IQ_NET_WORKING_CAP",$D111,,,, "REPORTED")</f>
        <v>3318949</v>
      </c>
      <c r="AE111">
        <f>_xll.ciqfunctions.udf.CIQ($B111, "IQ_CAPEX",$D111,,,, "REPORTED")</f>
        <v>-440895</v>
      </c>
      <c r="AF111" s="1" t="str">
        <f>_xll.ciqfunctions.udf.CIQ($B111, "IQ_CEO_NAME", $D111,,,, "REPORTED")</f>
        <v>Sato, Koji</v>
      </c>
    </row>
    <row r="112" spans="1:32" x14ac:dyDescent="0.25">
      <c r="A112" t="str">
        <f>_xll.ciqfunctions.udf.CIQ(B112,"IQ_COMPANY_NAME",A$1)</f>
        <v>Toyota Motor Corporation</v>
      </c>
      <c r="B112" s="3" t="s">
        <v>6</v>
      </c>
      <c r="C112" s="1" t="str">
        <f>_xll.ciqfunctions.udf.CIQ($B112, "IQ_INDUSTRY", IQ_FY, $D112, ,, "USD", , C$1)</f>
        <v>Automobiles</v>
      </c>
      <c r="D112" s="2" t="str">
        <f t="shared" si="0"/>
        <v>CQ22010</v>
      </c>
      <c r="E112" s="1">
        <f>_xll.ciqfunctions.udf.CIQ($B112, "IQ_TOTAL_REV", $D112,,,, "REPORTED")</f>
        <v>4871825</v>
      </c>
      <c r="F112" s="1">
        <f>_xll.ciqfunctions.udf.CIQ($B112, "IQ_NI",$D112,,,, "REPORTED")</f>
        <v>190466</v>
      </c>
      <c r="G112" s="1">
        <f>_xll.ciqfunctions.udf.CIQ($B112, "IQ_CASH_EQUIV", $D112,,,, "REPORTED")</f>
        <v>2396439</v>
      </c>
      <c r="H112" s="1">
        <f>_xll.ciqfunctions.udf.CIQ($B112, "IQ_CASH_ST_INVEST", $D112,,,, "REPORTED")</f>
        <v>4157338</v>
      </c>
      <c r="I112" s="1">
        <f>_xll.ciqfunctions.udf.CIQ($B112, "IQ_TOTAL_CA", $D112,,,, "REPORTED")</f>
        <v>12801229</v>
      </c>
      <c r="J112" s="1">
        <f>_xll.ciqfunctions.udf.CIQ($B112, "IQ_TOTAL_ASSETS",$D112,,,, "REPORTED")</f>
        <v>29781535</v>
      </c>
      <c r="K112" s="1">
        <f>_xll.ciqfunctions.udf.CIQ($B112, "IQ_TOTAL_CL", $D112,,,, "REPORTED")</f>
        <v>10446493</v>
      </c>
      <c r="L112" s="1">
        <f>_xll.ciqfunctions.udf.CIQ($B112, "IQ_TOTAL_LIAB", $D112,,,, "REPORTED")</f>
        <v>19037226</v>
      </c>
      <c r="M112" s="1">
        <f>_xll.ciqfunctions.udf.CIQ($B112, "IQ_PREF_EQUITY",$D112,,,, "REPORTED")</f>
        <v>0</v>
      </c>
      <c r="N112" s="1">
        <f>_xll.ciqfunctions.udf.CIQ($B112, "IQ_TOTAL_COMMON_EQUITY",$D112,,,, "REPORTED")</f>
        <v>10186009</v>
      </c>
      <c r="O112" s="1">
        <f>_xll.ciqfunctions.udf.CIQ($B112, "IQ_APIC", $D112,,,, "REPORTED")</f>
        <v>501371</v>
      </c>
      <c r="P112" s="1">
        <f>_xll.ciqfunctions.udf.CIQ($B112, "IQ_TOTAL_ASSETS", $D112,,,, "REPORTED")</f>
        <v>29781535</v>
      </c>
      <c r="Q112" s="1">
        <f>_xll.ciqfunctions.udf.CIQ($B112, "IQ_RE", $D112,,,, "REPORTED")</f>
        <v>11680668</v>
      </c>
      <c r="R112" s="1">
        <f>_xll.ciqfunctions.udf.CIQ($B112, "IQ_TOTAL_EQUITY", $D112,,,, "REPORTED")</f>
        <v>10744309</v>
      </c>
      <c r="S112" s="1">
        <f>_xll.ciqfunctions.udf.CIQ($B112, "IQ_TOTAL_OUTSTANDING_FILING_DATE", $D112,,,, "REPORTED")</f>
        <v>15679.95</v>
      </c>
      <c r="T112" s="1">
        <f>_xll.ciqfunctions.udf.CIQ($B112, "IQ_TOTAL_DEBT", $D112,,,, "REPORTED")</f>
        <v>12587995</v>
      </c>
      <c r="U112" s="1">
        <f>_xll.ciqfunctions.udf.CIQ($B112, "IQ_PREF_DIV_OTHER",$D112,,,, "REPORTED")</f>
        <v>0</v>
      </c>
      <c r="V112" s="1">
        <f>_xll.ciqfunctions.udf.CIQ($B112, "IQ_COGS",$D112,,,, "REPORTED")</f>
        <v>3972408</v>
      </c>
      <c r="W112" s="1">
        <f>_xll.ciqfunctions.udf.CIQ($B112, "IQ_AP",$D112,,,, "REPORTED")</f>
        <v>1764163</v>
      </c>
      <c r="X112" s="1">
        <f>_xll.ciqfunctions.udf.CIQ($B112, "IQ_AR", $D112,,,, "REPORTED")</f>
        <v>1549333</v>
      </c>
      <c r="Y112" s="1">
        <f>_xll.ciqfunctions.udf.CIQ($B112, "IQ_INVENTORY", $D112,,,, "REPORTED")</f>
        <v>1412370</v>
      </c>
      <c r="Z112">
        <f>_xll.ciqfunctions.udf.CIQ($B112, "IQ_SGA", $D112,,,, "REPORTED")</f>
        <v>518082</v>
      </c>
      <c r="AA112">
        <f>_xll.ciqfunctions.udf.CIQ($B112, "IQ_TOTAL_REV_1YR_ANN_GROWTH", $D112,,,, "REPORTED")</f>
        <v>27.0001</v>
      </c>
      <c r="AB112">
        <f>_xll.ciqfunctions.udf.CIQ($B112, "IQ_DA", $D112,,,, "REPORTED")</f>
        <v>0</v>
      </c>
      <c r="AC112">
        <f>_xll.ciqfunctions.udf.CIQ($B112, "IQ_NET_INTEREST_EXP",$D112,,,, "REPORTED")</f>
        <v>21325</v>
      </c>
      <c r="AD112">
        <f>_xll.ciqfunctions.udf.CIQ($B112, "IQ_NET_WORKING_CAP",$D112,,,, "REPORTED")</f>
        <v>3654941</v>
      </c>
      <c r="AE112">
        <f>_xll.ciqfunctions.udf.CIQ($B112, "IQ_CAPEX",$D112,,,, "REPORTED")</f>
        <v>-452828</v>
      </c>
      <c r="AF112" s="1" t="str">
        <f>_xll.ciqfunctions.udf.CIQ($B112, "IQ_CEO_NAME", $D112,,,, "REPORTED")</f>
        <v>Sato, Koji</v>
      </c>
    </row>
    <row r="113" spans="1:32" x14ac:dyDescent="0.25">
      <c r="A113" t="str">
        <f>_xll.ciqfunctions.udf.CIQ(B113,"IQ_COMPANY_NAME",A$1)</f>
        <v>Toyota Motor Corporation</v>
      </c>
      <c r="B113" s="3" t="s">
        <v>6</v>
      </c>
      <c r="C113" s="1" t="str">
        <f>_xll.ciqfunctions.udf.CIQ($B113, "IQ_INDUSTRY", IQ_FY, $D113, ,, "USD", , C$1)</f>
        <v>Automobiles</v>
      </c>
      <c r="D113" s="2" t="str">
        <f t="shared" si="0"/>
        <v>CQ12010</v>
      </c>
      <c r="E113" s="1">
        <f>_xll.ciqfunctions.udf.CIQ($B113, "IQ_TOTAL_REV", $D113,,,, "REPORTED")</f>
        <v>5280440</v>
      </c>
      <c r="F113" s="1">
        <f>_xll.ciqfunctions.udf.CIQ($B113, "IQ_NI",$D113,,,, "REPORTED")</f>
        <v>112223</v>
      </c>
      <c r="G113" s="1">
        <f>_xll.ciqfunctions.udf.CIQ($B113, "IQ_CASH_EQUIV", $D113,,,, "REPORTED")</f>
        <v>1865746</v>
      </c>
      <c r="H113" s="1">
        <f>_xll.ciqfunctions.udf.CIQ($B113, "IQ_CASH_ST_INVEST", $D113,,,, "REPORTED")</f>
        <v>4051635</v>
      </c>
      <c r="I113" s="1">
        <f>_xll.ciqfunctions.udf.CIQ($B113, "IQ_TOTAL_CA", $D113,,,, "REPORTED")</f>
        <v>13073604</v>
      </c>
      <c r="J113" s="1">
        <f>_xll.ciqfunctions.udf.CIQ($B113, "IQ_TOTAL_ASSETS",$D113,,,, "REPORTED")</f>
        <v>30349287</v>
      </c>
      <c r="K113" s="1">
        <f>_xll.ciqfunctions.udf.CIQ($B113, "IQ_TOTAL_CL", $D113,,,, "REPORTED")</f>
        <v>10686214</v>
      </c>
      <c r="L113" s="1">
        <f>_xll.ciqfunctions.udf.CIQ($B113, "IQ_TOTAL_LIAB", $D113,,,, "REPORTED")</f>
        <v>19418844</v>
      </c>
      <c r="M113" s="1">
        <f>_xll.ciqfunctions.udf.CIQ($B113, "IQ_PREF_EQUITY",$D113,,,, "REPORTED")</f>
        <v>0</v>
      </c>
      <c r="N113" s="1">
        <f>_xll.ciqfunctions.udf.CIQ($B113, "IQ_TOTAL_COMMON_EQUITY",$D113,,,, "REPORTED")</f>
        <v>10359723</v>
      </c>
      <c r="O113" s="1">
        <f>_xll.ciqfunctions.udf.CIQ($B113, "IQ_APIC", $D113,,,, "REPORTED")</f>
        <v>501331</v>
      </c>
      <c r="P113" s="1">
        <f>_xll.ciqfunctions.udf.CIQ($B113, "IQ_TOTAL_ASSETS", $D113,,,, "REPORTED")</f>
        <v>30349287</v>
      </c>
      <c r="Q113" s="1">
        <f>_xll.ciqfunctions.udf.CIQ($B113, "IQ_RE", $D113,,,, "REPORTED")</f>
        <v>11568602</v>
      </c>
      <c r="R113" s="1">
        <f>_xll.ciqfunctions.udf.CIQ($B113, "IQ_TOTAL_EQUITY", $D113,,,, "REPORTED")</f>
        <v>10930443</v>
      </c>
      <c r="S113" s="1">
        <f>_xll.ciqfunctions.udf.CIQ($B113, "IQ_TOTAL_OUTSTANDING_FILING_DATE", $D113,,,, "REPORTED")</f>
        <v>15679.975</v>
      </c>
      <c r="T113" s="1">
        <f>_xll.ciqfunctions.udf.CIQ($B113, "IQ_TOTAL_DEBT", $D113,,,, "REPORTED")</f>
        <v>12513406</v>
      </c>
      <c r="U113" s="1">
        <f>_xll.ciqfunctions.udf.CIQ($B113, "IQ_PREF_DIV_OTHER",$D113,,,, "REPORTED")</f>
        <v>0</v>
      </c>
      <c r="V113" s="1">
        <f>_xll.ciqfunctions.udf.CIQ($B113, "IQ_COGS",$D113,,,, "REPORTED")</f>
        <v>4368571</v>
      </c>
      <c r="W113" s="1">
        <f>_xll.ciqfunctions.udf.CIQ($B113, "IQ_AP",$D113,,,, "REPORTED")</f>
        <v>1956505</v>
      </c>
      <c r="X113" s="1">
        <f>_xll.ciqfunctions.udf.CIQ($B113, "IQ_AR", $D113,,,, "REPORTED")</f>
        <v>1886273</v>
      </c>
      <c r="Y113" s="1">
        <f>_xll.ciqfunctions.udf.CIQ($B113, "IQ_INVENTORY", $D113,,,, "REPORTED")</f>
        <v>1422373</v>
      </c>
      <c r="Z113">
        <f>_xll.ciqfunctions.udf.CIQ($B113, "IQ_SGA", $D113,,,, "REPORTED")</f>
        <v>639206</v>
      </c>
      <c r="AA113">
        <f>_xll.ciqfunctions.udf.CIQ($B113, "IQ_TOTAL_REV_1YR_ANN_GROWTH", $D113,,,, "REPORTED")</f>
        <v>49.320099999999996</v>
      </c>
      <c r="AB113">
        <f>_xll.ciqfunctions.udf.CIQ($B113, "IQ_DA", $D113,,,, "REPORTED")</f>
        <v>0</v>
      </c>
      <c r="AC113">
        <f>_xll.ciqfunctions.udf.CIQ($B113, "IQ_NET_INTEREST_EXP",$D113,,,, "REPORTED")</f>
        <v>9720</v>
      </c>
      <c r="AD113">
        <f>_xll.ciqfunctions.udf.CIQ($B113, "IQ_NET_WORKING_CAP",$D113,,,, "REPORTED")</f>
        <v>-1254094</v>
      </c>
      <c r="AE113">
        <f>_xll.ciqfunctions.udf.CIQ($B113, "IQ_CAPEX",$D113,,,, "REPORTED")</f>
        <v>-401525</v>
      </c>
      <c r="AF113" s="1" t="str">
        <f>_xll.ciqfunctions.udf.CIQ($B113, "IQ_CEO_NAME", $D113,,,, "REPORTED")</f>
        <v>Sato, Koji</v>
      </c>
    </row>
    <row r="114" spans="1:32" x14ac:dyDescent="0.25">
      <c r="A114" t="str">
        <f>_xll.ciqfunctions.udf.CIQ(B114,"IQ_COMPANY_NAME",A$1)</f>
        <v>Toyota Motor Corporation</v>
      </c>
      <c r="B114" s="3" t="s">
        <v>6</v>
      </c>
      <c r="C114" s="1" t="str">
        <f>_xll.ciqfunctions.udf.CIQ($B114, "IQ_INDUSTRY", IQ_FY, $D114, ,, "USD", , C$1)</f>
        <v>Automobiles</v>
      </c>
      <c r="D114" s="2" t="str">
        <f t="shared" si="0"/>
        <v>CQ42009</v>
      </c>
      <c r="E114" s="1">
        <f>_xll.ciqfunctions.udf.CIQ($B114, "IQ_TOTAL_REV", $D114,,,, "REPORTED")</f>
        <v>5292890</v>
      </c>
      <c r="F114" s="1">
        <f>_xll.ciqfunctions.udf.CIQ($B114, "IQ_NI",$D114,,,, "REPORTED")</f>
        <v>153219</v>
      </c>
      <c r="G114" s="1">
        <f>_xll.ciqfunctions.udf.CIQ($B114, "IQ_CASH_EQUIV", $D114,,,, "REPORTED")</f>
        <v>2135559</v>
      </c>
      <c r="H114" s="1">
        <f>_xll.ciqfunctions.udf.CIQ($B114, "IQ_CASH_ST_INVEST", $D114,,,, "REPORTED")</f>
        <v>4055498</v>
      </c>
      <c r="I114" s="1">
        <f>_xll.ciqfunctions.udf.CIQ($B114, "IQ_TOTAL_CA", $D114,,,, "REPORTED")</f>
        <v>12371090</v>
      </c>
      <c r="J114" s="1">
        <f>_xll.ciqfunctions.udf.CIQ($B114, "IQ_TOTAL_ASSETS",$D114,,,, "REPORTED")</f>
        <v>29552531</v>
      </c>
      <c r="K114" s="1">
        <f>_xll.ciqfunctions.udf.CIQ($B114, "IQ_TOTAL_CL", $D114,,,, "REPORTED")</f>
        <v>10414522</v>
      </c>
      <c r="L114" s="1">
        <f>_xll.ciqfunctions.udf.CIQ($B114, "IQ_TOTAL_LIAB", $D114,,,, "REPORTED")</f>
        <v>18882035</v>
      </c>
      <c r="M114" s="1">
        <f>_xll.ciqfunctions.udf.CIQ($B114, "IQ_PREF_EQUITY",$D114,,,, "REPORTED")</f>
        <v>0</v>
      </c>
      <c r="N114" s="1">
        <f>_xll.ciqfunctions.udf.CIQ($B114, "IQ_TOTAL_COMMON_EQUITY",$D114,,,, "REPORTED")</f>
        <v>10133132</v>
      </c>
      <c r="O114" s="1">
        <f>_xll.ciqfunctions.udf.CIQ($B114, "IQ_APIC", $D114,,,, "REPORTED")</f>
        <v>502853</v>
      </c>
      <c r="P114" s="1">
        <f>_xll.ciqfunctions.udf.CIQ($B114, "IQ_TOTAL_ASSETS", $D114,,,, "REPORTED")</f>
        <v>29552531</v>
      </c>
      <c r="Q114" s="1">
        <f>_xll.ciqfunctions.udf.CIQ($B114, "IQ_RE", $D114,,,, "REPORTED")</f>
        <v>11456379</v>
      </c>
      <c r="R114" s="1">
        <f>_xll.ciqfunctions.udf.CIQ($B114, "IQ_TOTAL_EQUITY", $D114,,,, "REPORTED")</f>
        <v>10670496</v>
      </c>
      <c r="S114" s="1">
        <f>_xll.ciqfunctions.udf.CIQ($B114, "IQ_TOTAL_OUTSTANDING_FILING_DATE", $D114,,,, "REPORTED")</f>
        <v>15680.03</v>
      </c>
      <c r="T114" s="1">
        <f>_xll.ciqfunctions.udf.CIQ($B114, "IQ_TOTAL_DEBT", $D114,,,, "REPORTED")</f>
        <v>12579640</v>
      </c>
      <c r="U114" s="1">
        <f>_xll.ciqfunctions.udf.CIQ($B114, "IQ_PREF_DIV_OTHER",$D114,,,, "REPORTED")</f>
        <v>0</v>
      </c>
      <c r="V114" s="1">
        <f>_xll.ciqfunctions.udf.CIQ($B114, "IQ_COGS",$D114,,,, "REPORTED")</f>
        <v>4390531</v>
      </c>
      <c r="W114" s="1">
        <f>_xll.ciqfunctions.udf.CIQ($B114, "IQ_AP",$D114,,,, "REPORTED")</f>
        <v>2338357</v>
      </c>
      <c r="X114" s="1">
        <f>_xll.ciqfunctions.udf.CIQ($B114, "IQ_AR", $D114,,,, "REPORTED")</f>
        <v>1631793</v>
      </c>
      <c r="Y114" s="1">
        <f>_xll.ciqfunctions.udf.CIQ($B114, "IQ_INVENTORY", $D114,,,, "REPORTED")</f>
        <v>1416601</v>
      </c>
      <c r="Z114">
        <f>_xll.ciqfunctions.udf.CIQ($B114, "IQ_SGA", $D114,,,, "REPORTED")</f>
        <v>542876</v>
      </c>
      <c r="AA114">
        <f>_xll.ciqfunctions.udf.CIQ($B114, "IQ_TOTAL_REV_1YR_ANN_GROWTH", $D114,,,, "REPORTED")</f>
        <v>10.203200000000001</v>
      </c>
      <c r="AB114">
        <f>_xll.ciqfunctions.udf.CIQ($B114, "IQ_DA", $D114,,,, "REPORTED")</f>
        <v>0</v>
      </c>
      <c r="AC114">
        <f>_xll.ciqfunctions.udf.CIQ($B114, "IQ_NET_INTEREST_EXP",$D114,,,, "REPORTED")</f>
        <v>14293</v>
      </c>
      <c r="AD114">
        <f>_xll.ciqfunctions.udf.CIQ($B114, "IQ_NET_WORKING_CAP",$D114,,,, "REPORTED")</f>
        <v>3565389</v>
      </c>
      <c r="AE114">
        <f>_xll.ciqfunctions.udf.CIQ($B114, "IQ_CAPEX",$D114,,,, "REPORTED")</f>
        <v>-343133</v>
      </c>
      <c r="AF114" s="1" t="str">
        <f>_xll.ciqfunctions.udf.CIQ($B114, "IQ_CEO_NAME", $D114,,,, "REPORTED")</f>
        <v>Sato, Koji</v>
      </c>
    </row>
    <row r="115" spans="1:32" x14ac:dyDescent="0.25">
      <c r="A115" t="str">
        <f>_xll.ciqfunctions.udf.CIQ(B115,"IQ_COMPANY_NAME",A$1)</f>
        <v>Toyota Motor Corporation</v>
      </c>
      <c r="B115" s="3" t="s">
        <v>6</v>
      </c>
      <c r="C115" s="1" t="str">
        <f>_xll.ciqfunctions.udf.CIQ($B115, "IQ_INDUSTRY", IQ_FY, $D115, ,, "USD", , C$1)</f>
        <v>Automobiles</v>
      </c>
      <c r="D115" s="2" t="str">
        <f t="shared" si="0"/>
        <v>CQ32009</v>
      </c>
      <c r="E115" s="1">
        <f>_xll.ciqfunctions.udf.CIQ($B115, "IQ_TOTAL_REV", $D115,,,, "REPORTED")</f>
        <v>4541566</v>
      </c>
      <c r="F115" s="1">
        <f>_xll.ciqfunctions.udf.CIQ($B115, "IQ_NI",$D115,,,, "REPORTED")</f>
        <v>21836</v>
      </c>
      <c r="G115" s="1">
        <f>_xll.ciqfunctions.udf.CIQ($B115, "IQ_CASH_EQUIV", $D115,,,, "REPORTED")</f>
        <v>2652505</v>
      </c>
      <c r="H115" s="1">
        <f>_xll.ciqfunctions.udf.CIQ($B115, "IQ_CASH_ST_INVEST", $D115,,,, "REPORTED")</f>
        <v>3698154</v>
      </c>
      <c r="I115" s="1">
        <f>_xll.ciqfunctions.udf.CIQ($B115, "IQ_TOTAL_CA", $D115,,,, "REPORTED")</f>
        <v>11600862</v>
      </c>
      <c r="J115" s="1">
        <f>_xll.ciqfunctions.udf.CIQ($B115, "IQ_TOTAL_ASSETS",$D115,,,, "REPORTED")</f>
        <v>28538759</v>
      </c>
      <c r="K115" s="1">
        <f>_xll.ciqfunctions.udf.CIQ($B115, "IQ_TOTAL_CL", $D115,,,, "REPORTED")</f>
        <v>9639195</v>
      </c>
      <c r="L115" s="1">
        <f>_xll.ciqfunctions.udf.CIQ($B115, "IQ_TOTAL_LIAB", $D115,,,, "REPORTED")</f>
        <v>18040489</v>
      </c>
      <c r="M115" s="1">
        <f>_xll.ciqfunctions.udf.CIQ($B115, "IQ_PREF_EQUITY",$D115,,,, "REPORTED")</f>
        <v>0</v>
      </c>
      <c r="N115" s="1">
        <f>_xll.ciqfunctions.udf.CIQ($B115, "IQ_TOTAL_COMMON_EQUITY",$D115,,,, "REPORTED")</f>
        <v>9973659</v>
      </c>
      <c r="O115" s="1">
        <f>_xll.ciqfunctions.udf.CIQ($B115, "IQ_APIC", $D115,,,, "REPORTED")</f>
        <v>502253</v>
      </c>
      <c r="P115" s="1">
        <f>_xll.ciqfunctions.udf.CIQ($B115, "IQ_TOTAL_ASSETS", $D115,,,, "REPORTED")</f>
        <v>28538759</v>
      </c>
      <c r="Q115" s="1">
        <f>_xll.ciqfunctions.udf.CIQ($B115, "IQ_RE", $D115,,,, "REPORTED")</f>
        <v>11365880</v>
      </c>
      <c r="R115" s="1">
        <f>_xll.ciqfunctions.udf.CIQ($B115, "IQ_TOTAL_EQUITY", $D115,,,, "REPORTED")</f>
        <v>10498270</v>
      </c>
      <c r="S115" s="1">
        <f>_xll.ciqfunctions.udf.CIQ($B115, "IQ_TOTAL_OUTSTANDING_FILING_DATE", $D115,,,, "REPORTED")</f>
        <v>15680.07</v>
      </c>
      <c r="T115" s="1">
        <f>_xll.ciqfunctions.udf.CIQ($B115, "IQ_TOTAL_DEBT", $D115,,,, "REPORTED")</f>
        <v>11977969</v>
      </c>
      <c r="U115" s="1">
        <f>_xll.ciqfunctions.udf.CIQ($B115, "IQ_PREF_DIV_OTHER",$D115,,,, "REPORTED")</f>
        <v>0</v>
      </c>
      <c r="V115" s="1">
        <f>_xll.ciqfunctions.udf.CIQ($B115, "IQ_COGS",$D115,,,, "REPORTED")</f>
        <v>3843534</v>
      </c>
      <c r="W115" s="1">
        <f>_xll.ciqfunctions.udf.CIQ($B115, "IQ_AP",$D115,,,, "REPORTED")</f>
        <v>2302753</v>
      </c>
      <c r="X115" s="1">
        <f>_xll.ciqfunctions.udf.CIQ($B115, "IQ_AR", $D115,,,, "REPORTED")</f>
        <v>1482453</v>
      </c>
      <c r="Y115" s="1">
        <f>_xll.ciqfunctions.udf.CIQ($B115, "IQ_INVENTORY", $D115,,,, "REPORTED")</f>
        <v>1460746</v>
      </c>
      <c r="Z115">
        <f>_xll.ciqfunctions.udf.CIQ($B115, "IQ_SGA", $D115,,,, "REPORTED")</f>
        <v>459453</v>
      </c>
      <c r="AA115">
        <f>_xll.ciqfunctions.udf.CIQ($B115, "IQ_TOTAL_REV_1YR_ANN_GROWTH", $D115,,,, "REPORTED")</f>
        <v>-23.9941</v>
      </c>
      <c r="AB115">
        <f>_xll.ciqfunctions.udf.CIQ($B115, "IQ_DA", $D115,,,, "REPORTED")</f>
        <v>0</v>
      </c>
      <c r="AC115">
        <f>_xll.ciqfunctions.udf.CIQ($B115, "IQ_NET_INTEREST_EXP",$D115,,,, "REPORTED")</f>
        <v>6827</v>
      </c>
      <c r="AD115">
        <f>_xll.ciqfunctions.udf.CIQ($B115, "IQ_NET_WORKING_CAP",$D115,,,, "REPORTED")</f>
        <v>3318720</v>
      </c>
      <c r="AE115">
        <f>_xll.ciqfunctions.udf.CIQ($B115, "IQ_CAPEX",$D115,,,, "REPORTED")</f>
        <v>-304381</v>
      </c>
      <c r="AF115" s="1" t="str">
        <f>_xll.ciqfunctions.udf.CIQ($B115, "IQ_CEO_NAME", $D115,,,, "REPORTED")</f>
        <v>Sato, Koji</v>
      </c>
    </row>
    <row r="116" spans="1:32" x14ac:dyDescent="0.25">
      <c r="A116" t="str">
        <f>_xll.ciqfunctions.udf.CIQ(B116,"IQ_COMPANY_NAME",A$1)</f>
        <v>Toyota Motor Corporation</v>
      </c>
      <c r="B116" s="3" t="s">
        <v>6</v>
      </c>
      <c r="C116" s="1" t="str">
        <f>_xll.ciqfunctions.udf.CIQ($B116, "IQ_INDUSTRY", IQ_FY, $D116, ,, "USD", , C$1)</f>
        <v>Automobiles</v>
      </c>
      <c r="D116" s="2" t="str">
        <f t="shared" si="0"/>
        <v>CQ22009</v>
      </c>
      <c r="E116" s="1">
        <f>_xll.ciqfunctions.udf.CIQ($B116, "IQ_TOTAL_REV", $D116,,,, "REPORTED")</f>
        <v>3836077</v>
      </c>
      <c r="F116" s="1">
        <f>_xll.ciqfunctions.udf.CIQ($B116, "IQ_NI",$D116,,,, "REPORTED")</f>
        <v>-77822</v>
      </c>
      <c r="G116" s="1">
        <f>_xll.ciqfunctions.udf.CIQ($B116, "IQ_CASH_EQUIV", $D116,,,, "REPORTED")</f>
        <v>2689374</v>
      </c>
      <c r="H116" s="1">
        <f>_xll.ciqfunctions.udf.CIQ($B116, "IQ_CASH_ST_INVEST", $D116,,,, "REPORTED")</f>
        <v>3290215</v>
      </c>
      <c r="I116" s="1">
        <f>_xll.ciqfunctions.udf.CIQ($B116, "IQ_TOTAL_CA", $D116,,,, "REPORTED")</f>
        <v>11705931</v>
      </c>
      <c r="J116" s="1">
        <f>_xll.ciqfunctions.udf.CIQ($B116, "IQ_TOTAL_ASSETS",$D116,,,, "REPORTED")</f>
        <v>29404542</v>
      </c>
      <c r="K116" s="1">
        <f>_xll.ciqfunctions.udf.CIQ($B116, "IQ_TOTAL_CL", $D116,,,, "REPORTED")</f>
        <v>10618117</v>
      </c>
      <c r="L116" s="1">
        <f>_xll.ciqfunctions.udf.CIQ($B116, "IQ_TOTAL_LIAB", $D116,,,, "REPORTED")</f>
        <v>18802581</v>
      </c>
      <c r="M116" s="1">
        <f>_xll.ciqfunctions.udf.CIQ($B116, "IQ_PREF_EQUITY",$D116,,,, "REPORTED")</f>
        <v>0</v>
      </c>
      <c r="N116" s="1">
        <f>_xll.ciqfunctions.udf.CIQ($B116, "IQ_TOTAL_COMMON_EQUITY",$D116,,,, "REPORTED")</f>
        <v>10066208</v>
      </c>
      <c r="O116" s="1">
        <f>_xll.ciqfunctions.udf.CIQ($B116, "IQ_APIC", $D116,,,, "REPORTED")</f>
        <v>501895</v>
      </c>
      <c r="P116" s="1">
        <f>_xll.ciqfunctions.udf.CIQ($B116, "IQ_TOTAL_ASSETS", $D116,,,, "REPORTED")</f>
        <v>29404542</v>
      </c>
      <c r="Q116" s="1">
        <f>_xll.ciqfunctions.udf.CIQ($B116, "IQ_RE", $D116,,,, "REPORTED")</f>
        <v>11344044</v>
      </c>
      <c r="R116" s="1">
        <f>_xll.ciqfunctions.udf.CIQ($B116, "IQ_TOTAL_EQUITY", $D116,,,, "REPORTED")</f>
        <v>10601961</v>
      </c>
      <c r="S116" s="1">
        <f>_xll.ciqfunctions.udf.CIQ($B116, "IQ_TOTAL_OUTSTANDING_FILING_DATE", $D116,,,, "REPORTED")</f>
        <v>15679.684999999999</v>
      </c>
      <c r="T116" s="1">
        <f>_xll.ciqfunctions.udf.CIQ($B116, "IQ_TOTAL_DEBT", $D116,,,, "REPORTED")</f>
        <v>12688294</v>
      </c>
      <c r="U116" s="1">
        <f>_xll.ciqfunctions.udf.CIQ($B116, "IQ_PREF_DIV_OTHER",$D116,,,, "REPORTED")</f>
        <v>0</v>
      </c>
      <c r="V116" s="1">
        <f>_xll.ciqfunctions.udf.CIQ($B116, "IQ_COGS",$D116,,,, "REPORTED")</f>
        <v>3368860</v>
      </c>
      <c r="W116" s="1">
        <f>_xll.ciqfunctions.udf.CIQ($B116, "IQ_AP",$D116,,,, "REPORTED")</f>
        <v>2141726</v>
      </c>
      <c r="X116" s="1">
        <f>_xll.ciqfunctions.udf.CIQ($B116, "IQ_AR", $D116,,,, "REPORTED")</f>
        <v>1405885</v>
      </c>
      <c r="Y116" s="1">
        <f>_xll.ciqfunctions.udf.CIQ($B116, "IQ_INVENTORY", $D116,,,, "REPORTED")</f>
        <v>1483992</v>
      </c>
      <c r="Z116">
        <f>_xll.ciqfunctions.udf.CIQ($B116, "IQ_SGA", $D116,,,, "REPORTED")</f>
        <v>478125</v>
      </c>
      <c r="AA116">
        <f>_xll.ciqfunctions.udf.CIQ($B116, "IQ_TOTAL_REV_1YR_ANN_GROWTH", $D116,,,, "REPORTED")</f>
        <v>-38.278500000000001</v>
      </c>
      <c r="AB116">
        <f>_xll.ciqfunctions.udf.CIQ($B116, "IQ_DA", $D116,,,, "REPORTED")</f>
        <v>0</v>
      </c>
      <c r="AC116">
        <f>_xll.ciqfunctions.udf.CIQ($B116, "IQ_NET_INTEREST_EXP",$D116,,,, "REPORTED")</f>
        <v>13975</v>
      </c>
      <c r="AD116">
        <f>_xll.ciqfunctions.udf.CIQ($B116, "IQ_NET_WORKING_CAP",$D116,,,, "REPORTED")</f>
        <v>3920421</v>
      </c>
      <c r="AE116">
        <f>_xll.ciqfunctions.udf.CIQ($B116, "IQ_CAPEX",$D116,,,, "REPORTED")</f>
        <v>-388562</v>
      </c>
      <c r="AF116" s="1" t="str">
        <f>_xll.ciqfunctions.udf.CIQ($B116, "IQ_CEO_NAME", $D116,,,, "REPORTED")</f>
        <v>Sato, Koji</v>
      </c>
    </row>
    <row r="117" spans="1:32" x14ac:dyDescent="0.25">
      <c r="A117" t="str">
        <f>_xll.ciqfunctions.udf.CIQ(B117,"IQ_COMPANY_NAME",A$1)</f>
        <v>Toyota Motor Corporation</v>
      </c>
      <c r="B117" s="3" t="s">
        <v>6</v>
      </c>
      <c r="C117" s="1" t="str">
        <f>_xll.ciqfunctions.udf.CIQ($B117, "IQ_INDUSTRY", IQ_FY, $D117, ,, "USD", , C$1)</f>
        <v>Automobiles</v>
      </c>
      <c r="D117" s="2" t="str">
        <f t="shared" si="0"/>
        <v>CQ12009</v>
      </c>
      <c r="E117" s="1">
        <f>_xll.ciqfunctions.udf.CIQ($B117, "IQ_TOTAL_REV", $D117,,,, "REPORTED")</f>
        <v>3536322</v>
      </c>
      <c r="F117" s="1">
        <f>_xll.ciqfunctions.udf.CIQ($B117, "IQ_NI",$D117,,,, "REPORTED")</f>
        <v>-765765</v>
      </c>
      <c r="G117" s="1">
        <f>_xll.ciqfunctions.udf.CIQ($B117, "IQ_CASH_EQUIV", $D117,,,, "REPORTED")</f>
        <v>1648143</v>
      </c>
      <c r="H117" s="1">
        <f>_xll.ciqfunctions.udf.CIQ($B117, "IQ_CASH_ST_INVEST", $D117,,,, "REPORTED")</f>
        <v>2314576</v>
      </c>
      <c r="I117" s="1">
        <f>_xll.ciqfunctions.udf.CIQ($B117, "IQ_TOTAL_CA", $D117,,,, "REPORTED")</f>
        <v>11298929</v>
      </c>
      <c r="J117" s="1">
        <f>_xll.ciqfunctions.udf.CIQ($B117, "IQ_TOTAL_ASSETS",$D117,,,, "REPORTED")</f>
        <v>29062037</v>
      </c>
      <c r="K117" s="1">
        <f>_xll.ciqfunctions.udf.CIQ($B117, "IQ_TOTAL_CL", $D117,,,, "REPORTED")</f>
        <v>10589293</v>
      </c>
      <c r="L117" s="1">
        <f>_xll.ciqfunctions.udf.CIQ($B117, "IQ_TOTAL_LIAB", $D117,,,, "REPORTED")</f>
        <v>18461300</v>
      </c>
      <c r="M117" s="1">
        <f>_xll.ciqfunctions.udf.CIQ($B117, "IQ_PREF_EQUITY",$D117,,,, "REPORTED")</f>
        <v>0</v>
      </c>
      <c r="N117" s="1">
        <f>_xll.ciqfunctions.udf.CIQ($B117, "IQ_TOTAL_COMMON_EQUITY",$D117,,,, "REPORTED")</f>
        <v>10061207</v>
      </c>
      <c r="O117" s="1">
        <f>_xll.ciqfunctions.udf.CIQ($B117, "IQ_APIC", $D117,,,, "REPORTED")</f>
        <v>501211</v>
      </c>
      <c r="P117" s="1">
        <f>_xll.ciqfunctions.udf.CIQ($B117, "IQ_TOTAL_ASSETS", $D117,,,, "REPORTED")</f>
        <v>29062037</v>
      </c>
      <c r="Q117" s="1">
        <f>_xll.ciqfunctions.udf.CIQ($B117, "IQ_RE", $D117,,,, "REPORTED")</f>
        <v>11531622</v>
      </c>
      <c r="R117" s="1">
        <f>_xll.ciqfunctions.udf.CIQ($B117, "IQ_TOTAL_EQUITY", $D117,,,, "REPORTED")</f>
        <v>10600737</v>
      </c>
      <c r="S117" s="1">
        <f>_xll.ciqfunctions.udf.CIQ($B117, "IQ_TOTAL_OUTSTANDING_FILING_DATE", $D117,,,, "REPORTED")</f>
        <v>15679.41</v>
      </c>
      <c r="T117" s="1">
        <f>_xll.ciqfunctions.udf.CIQ($B117, "IQ_TOTAL_DEBT", $D117,,,, "REPORTED")</f>
        <v>12618653</v>
      </c>
      <c r="U117" s="1">
        <f>_xll.ciqfunctions.udf.CIQ($B117, "IQ_PREF_DIV_OTHER",$D117,,,, "REPORTED")</f>
        <v>0</v>
      </c>
      <c r="V117" s="1">
        <f>_xll.ciqfunctions.udf.CIQ($B117, "IQ_COGS",$D117,,,, "REPORTED")</f>
        <v>3409568</v>
      </c>
      <c r="W117" s="1">
        <f>_xll.ciqfunctions.udf.CIQ($B117, "IQ_AP",$D117,,,, "REPORTED")</f>
        <v>1970089</v>
      </c>
      <c r="X117" s="1">
        <f>_xll.ciqfunctions.udf.CIQ($B117, "IQ_AR", $D117,,,, "REPORTED")</f>
        <v>1392749</v>
      </c>
      <c r="Y117" s="1">
        <f>_xll.ciqfunctions.udf.CIQ($B117, "IQ_INVENTORY", $D117,,,, "REPORTED")</f>
        <v>1459394</v>
      </c>
      <c r="Z117">
        <f>_xll.ciqfunctions.udf.CIQ($B117, "IQ_SGA", $D117,,,, "REPORTED")</f>
        <v>605814</v>
      </c>
      <c r="AA117">
        <f>_xll.ciqfunctions.udf.CIQ($B117, "IQ_TOTAL_REV_1YR_ANN_GROWTH", $D117,,,, "REPORTED")</f>
        <v>-46.150599999999997</v>
      </c>
      <c r="AB117">
        <f>_xll.ciqfunctions.udf.CIQ($B117, "IQ_DA", $D117,,,, "REPORTED")</f>
        <v>0</v>
      </c>
      <c r="AC117">
        <f>_xll.ciqfunctions.udf.CIQ($B117, "IQ_NET_INTEREST_EXP",$D117,,,, "REPORTED")</f>
        <v>11468</v>
      </c>
      <c r="AD117">
        <f>_xll.ciqfunctions.udf.CIQ($B117, "IQ_NET_WORKING_CAP",$D117,,,, "REPORTED")</f>
        <v>-1298841</v>
      </c>
      <c r="AE117">
        <f>_xll.ciqfunctions.udf.CIQ($B117, "IQ_CAPEX",$D117,,,, "REPORTED")</f>
        <v>-493091</v>
      </c>
      <c r="AF117" s="1" t="str">
        <f>_xll.ciqfunctions.udf.CIQ($B117, "IQ_CEO_NAME", $D117,,,, "REPORTED")</f>
        <v>Sato, Koji</v>
      </c>
    </row>
    <row r="118" spans="1:32" x14ac:dyDescent="0.25">
      <c r="A118" t="str">
        <f>_xll.ciqfunctions.udf.CIQ(B118,"IQ_COMPANY_NAME",A$1)</f>
        <v>Toyota Motor Corporation</v>
      </c>
      <c r="B118" s="3" t="s">
        <v>6</v>
      </c>
      <c r="C118" s="1" t="str">
        <f>_xll.ciqfunctions.udf.CIQ($B118, "IQ_INDUSTRY", IQ_FY, $D118, ,, "USD", , C$1)</f>
        <v>Automobiles</v>
      </c>
      <c r="D118" s="2" t="str">
        <f t="shared" si="0"/>
        <v>CQ42008</v>
      </c>
      <c r="E118" s="1">
        <f>_xll.ciqfunctions.udf.CIQ($B118, "IQ_TOTAL_REV", $D118,,,, "REPORTED")</f>
        <v>4802843</v>
      </c>
      <c r="F118" s="1">
        <f>_xll.ciqfunctions.udf.CIQ($B118, "IQ_NI",$D118,,,, "REPORTED")</f>
        <v>-164641</v>
      </c>
      <c r="G118" s="1">
        <f>_xll.ciqfunctions.udf.CIQ($B118, "IQ_CASH_EQUIV", $D118,,,, "REPORTED")</f>
        <v>1729506</v>
      </c>
      <c r="H118" s="1">
        <f>_xll.ciqfunctions.udf.CIQ($B118, "IQ_CASH_ST_INVEST", $D118,,,, "REPORTED")</f>
        <v>2288563</v>
      </c>
      <c r="I118" s="1">
        <f>_xll.ciqfunctions.udf.CIQ($B118, "IQ_TOTAL_CA", $D118,,,, "REPORTED")</f>
        <v>11326787</v>
      </c>
      <c r="J118" s="1">
        <f>_xll.ciqfunctions.udf.CIQ($B118, "IQ_TOTAL_ASSETS",$D118,,,, "REPORTED")</f>
        <v>29591044</v>
      </c>
      <c r="K118" s="1">
        <f>_xll.ciqfunctions.udf.CIQ($B118, "IQ_TOTAL_CL", $D118,,,, "REPORTED")</f>
        <v>11359339</v>
      </c>
      <c r="L118" s="1">
        <f>_xll.ciqfunctions.udf.CIQ($B118, "IQ_TOTAL_LIAB", $D118,,,, "REPORTED")</f>
        <v>18204625</v>
      </c>
      <c r="M118" s="1">
        <f>_xll.ciqfunctions.udf.CIQ($B118, "IQ_PREF_EQUITY",$D118,,,, "REPORTED")</f>
        <v>0</v>
      </c>
      <c r="N118" s="1">
        <f>_xll.ciqfunctions.udf.CIQ($B118, "IQ_TOTAL_COMMON_EQUITY",$D118,,,, "REPORTED")</f>
        <v>10803182</v>
      </c>
      <c r="O118" s="1">
        <f>_xll.ciqfunctions.udf.CIQ($B118, "IQ_APIC", $D118,,,, "REPORTED")</f>
        <v>500074</v>
      </c>
      <c r="P118" s="1">
        <f>_xll.ciqfunctions.udf.CIQ($B118, "IQ_TOTAL_ASSETS", $D118,,,, "REPORTED")</f>
        <v>29591044</v>
      </c>
      <c r="Q118" s="1">
        <f>_xll.ciqfunctions.udf.CIQ($B118, "IQ_RE", $D118,,,, "REPORTED")</f>
        <v>12297387</v>
      </c>
      <c r="R118" s="1">
        <f>_xll.ciqfunctions.udf.CIQ($B118, "IQ_TOTAL_EQUITY", $D118,,,, "REPORTED")</f>
        <v>11386419</v>
      </c>
      <c r="S118" s="1">
        <f>_xll.ciqfunctions.udf.CIQ($B118, "IQ_TOTAL_OUTSTANDING_FILING_DATE", $D118,,,, "REPORTED")</f>
        <v>15684.149799999999</v>
      </c>
      <c r="T118" s="1">
        <f>_xll.ciqfunctions.udf.CIQ($B118, "IQ_TOTAL_DEBT", $D118,,,, "REPORTED")</f>
        <v>11862636</v>
      </c>
      <c r="U118" s="1">
        <f>_xll.ciqfunctions.udf.CIQ($B118, "IQ_PREF_DIV_OTHER",$D118,,,, "REPORTED")</f>
        <v>0</v>
      </c>
      <c r="V118" s="1">
        <f>_xll.ciqfunctions.udf.CIQ($B118, "IQ_COGS",$D118,,,, "REPORTED")</f>
        <v>4155015</v>
      </c>
      <c r="W118" s="1">
        <f>_xll.ciqfunctions.udf.CIQ($B118, "IQ_AP",$D118,,,, "REPORTED")</f>
        <v>2224635</v>
      </c>
      <c r="X118" s="1">
        <f>_xll.ciqfunctions.udf.CIQ($B118, "IQ_AR", $D118,,,, "REPORTED")</f>
        <v>1490876</v>
      </c>
      <c r="Y118" s="1">
        <f>_xll.ciqfunctions.udf.CIQ($B118, "IQ_INVENTORY", $D118,,,, "REPORTED")</f>
        <v>1858850</v>
      </c>
      <c r="Z118">
        <f>_xll.ciqfunctions.udf.CIQ($B118, "IQ_SGA", $D118,,,, "REPORTED")</f>
        <v>655830</v>
      </c>
      <c r="AA118">
        <f>_xll.ciqfunctions.udf.CIQ($B118, "IQ_TOTAL_REV_1YR_ANN_GROWTH", $D118,,,, "REPORTED")</f>
        <v>-28.422499999999999</v>
      </c>
      <c r="AB118">
        <f>_xll.ciqfunctions.udf.CIQ($B118, "IQ_DA", $D118,,,, "REPORTED")</f>
        <v>0</v>
      </c>
      <c r="AC118">
        <f>_xll.ciqfunctions.udf.CIQ($B118, "IQ_NET_INTEREST_EXP",$D118,,,, "REPORTED")</f>
        <v>28533</v>
      </c>
      <c r="AD118">
        <f>_xll.ciqfunctions.udf.CIQ($B118, "IQ_NET_WORKING_CAP",$D118,,,, "REPORTED")</f>
        <v>4462002</v>
      </c>
      <c r="AE118">
        <f>_xll.ciqfunctions.udf.CIQ($B118, "IQ_CAPEX",$D118,,,, "REPORTED")</f>
        <v>-492992</v>
      </c>
      <c r="AF118" s="1" t="str">
        <f>_xll.ciqfunctions.udf.CIQ($B118, "IQ_CEO_NAME", $D118,,,, "REPORTED")</f>
        <v>Sato, Koji</v>
      </c>
    </row>
    <row r="119" spans="1:32" x14ac:dyDescent="0.25">
      <c r="A119" t="str">
        <f>_xll.ciqfunctions.udf.CIQ(B119,"IQ_COMPANY_NAME",A$1)</f>
        <v>Toyota Motor Corporation</v>
      </c>
      <c r="B119" s="3" t="s">
        <v>6</v>
      </c>
      <c r="C119" s="1" t="str">
        <f>_xll.ciqfunctions.udf.CIQ($B119, "IQ_INDUSTRY", IQ_FY, $D119, ,, "USD", , C$1)</f>
        <v>Automobiles</v>
      </c>
      <c r="D119" s="2" t="str">
        <f t="shared" si="0"/>
        <v>CQ32008</v>
      </c>
      <c r="E119" s="1">
        <f>_xll.ciqfunctions.udf.CIQ($B119, "IQ_TOTAL_REV", $D119,,,, "REPORTED")</f>
        <v>5975275</v>
      </c>
      <c r="F119" s="1">
        <f>_xll.ciqfunctions.udf.CIQ($B119, "IQ_NI",$D119,,,, "REPORTED")</f>
        <v>139810</v>
      </c>
      <c r="G119" s="1">
        <f>_xll.ciqfunctions.udf.CIQ($B119, "IQ_CASH_EQUIV", $D119,,,, "REPORTED")</f>
        <v>1850614</v>
      </c>
      <c r="H119" s="1">
        <f>_xll.ciqfunctions.udf.CIQ($B119, "IQ_CASH_ST_INVEST", $D119,,,, "REPORTED")</f>
        <v>2584472</v>
      </c>
      <c r="I119" s="1">
        <f>_xll.ciqfunctions.udf.CIQ($B119, "IQ_TOTAL_CA", $D119,,,, "REPORTED")</f>
        <v>12422185</v>
      </c>
      <c r="J119" s="1">
        <f>_xll.ciqfunctions.udf.CIQ($B119, "IQ_TOTAL_ASSETS",$D119,,,, "REPORTED")</f>
        <v>32898632</v>
      </c>
      <c r="K119" s="1">
        <f>_xll.ciqfunctions.udf.CIQ($B119, "IQ_TOTAL_CL", $D119,,,, "REPORTED")</f>
        <v>12479537</v>
      </c>
      <c r="L119" s="1">
        <f>_xll.ciqfunctions.udf.CIQ($B119, "IQ_TOTAL_LIAB", $D119,,,, "REPORTED")</f>
        <v>20318737</v>
      </c>
      <c r="M119" s="1">
        <f>_xll.ciqfunctions.udf.CIQ($B119, "IQ_PREF_EQUITY",$D119,,,, "REPORTED")</f>
        <v>0</v>
      </c>
      <c r="N119" s="1">
        <f>_xll.ciqfunctions.udf.CIQ($B119, "IQ_TOTAL_COMMON_EQUITY",$D119,,,, "REPORTED")</f>
        <v>11926992</v>
      </c>
      <c r="O119" s="1">
        <f>_xll.ciqfunctions.udf.CIQ($B119, "IQ_APIC", $D119,,,, "REPORTED")</f>
        <v>499057</v>
      </c>
      <c r="P119" s="1">
        <f>_xll.ciqfunctions.udf.CIQ($B119, "IQ_TOTAL_ASSETS", $D119,,,, "REPORTED")</f>
        <v>32898632</v>
      </c>
      <c r="Q119" s="1">
        <f>_xll.ciqfunctions.udf.CIQ($B119, "IQ_RE", $D119,,,, "REPORTED")</f>
        <v>12665823</v>
      </c>
      <c r="R119" s="1">
        <f>_xll.ciqfunctions.udf.CIQ($B119, "IQ_TOTAL_EQUITY", $D119,,,, "REPORTED")</f>
        <v>12579895</v>
      </c>
      <c r="S119" s="1">
        <f>_xll.ciqfunctions.udf.CIQ($B119, "IQ_TOTAL_OUTSTANDING_FILING_DATE", $D119,,,, "REPORTED")</f>
        <v>15676.58</v>
      </c>
      <c r="T119" s="1">
        <f>_xll.ciqfunctions.udf.CIQ($B119, "IQ_TOTAL_DEBT", $D119,,,, "REPORTED")</f>
        <v>12798068</v>
      </c>
      <c r="U119" s="1">
        <f>_xll.ciqfunctions.udf.CIQ($B119, "IQ_PREF_DIV_OTHER",$D119,,,, "REPORTED")</f>
        <v>0</v>
      </c>
      <c r="V119" s="1">
        <f>_xll.ciqfunctions.udf.CIQ($B119, "IQ_COGS",$D119,,,, "REPORTED")</f>
        <v>4914066</v>
      </c>
      <c r="W119" s="1">
        <f>_xll.ciqfunctions.udf.CIQ($B119, "IQ_AP",$D119,,,, "REPORTED")</f>
        <v>2771269</v>
      </c>
      <c r="X119" s="1">
        <f>_xll.ciqfunctions.udf.CIQ($B119, "IQ_AR", $D119,,,, "REPORTED")</f>
        <v>1716413</v>
      </c>
      <c r="Y119" s="1">
        <f>_xll.ciqfunctions.udf.CIQ($B119, "IQ_INVENTORY", $D119,,,, "REPORTED")</f>
        <v>1961300</v>
      </c>
      <c r="Z119">
        <f>_xll.ciqfunctions.udf.CIQ($B119, "IQ_SGA", $D119,,,, "REPORTED")</f>
        <v>644681</v>
      </c>
      <c r="AA119">
        <f>_xll.ciqfunctions.udf.CIQ($B119, "IQ_TOTAL_REV_1YR_ANN_GROWTH", $D119,,,, "REPORTED")</f>
        <v>-7.9249999999999998</v>
      </c>
      <c r="AB119">
        <f>_xll.ciqfunctions.udf.CIQ($B119, "IQ_DA", $D119,,,, "REPORTED")</f>
        <v>0</v>
      </c>
      <c r="AC119">
        <f>_xll.ciqfunctions.udf.CIQ($B119, "IQ_NET_INTEREST_EXP",$D119,,,, "REPORTED")</f>
        <v>24025</v>
      </c>
      <c r="AD119">
        <f>_xll.ciqfunctions.udf.CIQ($B119, "IQ_NET_WORKING_CAP",$D119,,,, "REPORTED")</f>
        <v>4232290</v>
      </c>
      <c r="AE119">
        <f>_xll.ciqfunctions.udf.CIQ($B119, "IQ_CAPEX",$D119,,,, "REPORTED")</f>
        <v>-664173</v>
      </c>
      <c r="AF119" s="1" t="str">
        <f>_xll.ciqfunctions.udf.CIQ($B119, "IQ_CEO_NAME", $D119,,,, "REPORTED")</f>
        <v>Sato, Koji</v>
      </c>
    </row>
    <row r="120" spans="1:32" x14ac:dyDescent="0.25">
      <c r="A120" t="str">
        <f>_xll.ciqfunctions.udf.CIQ(B120,"IQ_COMPANY_NAME",A$1)</f>
        <v>Toyota Motor Corporation</v>
      </c>
      <c r="B120" s="3" t="s">
        <v>6</v>
      </c>
      <c r="C120" s="1" t="str">
        <f>_xll.ciqfunctions.udf.CIQ($B120, "IQ_INDUSTRY", IQ_FY, $D120, ,, "USD", , C$1)</f>
        <v>Automobiles</v>
      </c>
      <c r="D120" s="2" t="str">
        <f t="shared" si="0"/>
        <v>CQ22008</v>
      </c>
      <c r="E120" s="1">
        <f>_xll.ciqfunctions.udf.CIQ($B120, "IQ_TOTAL_REV", $D120,,,, "REPORTED")</f>
        <v>6215130</v>
      </c>
      <c r="F120" s="1">
        <f>_xll.ciqfunctions.udf.CIQ($B120, "IQ_NI",$D120,,,, "REPORTED")</f>
        <v>353659</v>
      </c>
      <c r="G120" s="1">
        <f>_xll.ciqfunctions.udf.CIQ($B120, "IQ_CASH_EQUIV", $D120,,,, "REPORTED")</f>
        <v>1908606</v>
      </c>
      <c r="H120" s="1">
        <f>_xll.ciqfunctions.udf.CIQ($B120, "IQ_CASH_ST_INVEST", $D120,,,, "REPORTED")</f>
        <v>2590245</v>
      </c>
      <c r="I120" s="1">
        <f>_xll.ciqfunctions.udf.CIQ($B120, "IQ_TOTAL_CA", $D120,,,, "REPORTED")</f>
        <v>12939545</v>
      </c>
      <c r="J120" s="1">
        <f>_xll.ciqfunctions.udf.CIQ($B120, "IQ_TOTAL_ASSETS",$D120,,,, "REPORTED")</f>
        <v>34185561</v>
      </c>
      <c r="K120" s="1">
        <f>_xll.ciqfunctions.udf.CIQ($B120, "IQ_TOTAL_CL", $D120,,,, "REPORTED")</f>
        <v>12980196</v>
      </c>
      <c r="L120" s="1">
        <f>_xll.ciqfunctions.udf.CIQ($B120, "IQ_TOTAL_LIAB", $D120,,,, "REPORTED")</f>
        <v>21263688</v>
      </c>
      <c r="M120" s="1">
        <f>_xll.ciqfunctions.udf.CIQ($B120, "IQ_PREF_EQUITY",$D120,,,, "REPORTED")</f>
        <v>0</v>
      </c>
      <c r="N120" s="1">
        <f>_xll.ciqfunctions.udf.CIQ($B120, "IQ_TOTAL_COMMON_EQUITY",$D120,,,, "REPORTED")</f>
        <v>12253038</v>
      </c>
      <c r="O120" s="1">
        <f>_xll.ciqfunctions.udf.CIQ($B120, "IQ_APIC", $D120,,,, "REPORTED")</f>
        <v>498460</v>
      </c>
      <c r="P120" s="1">
        <f>_xll.ciqfunctions.udf.CIQ($B120, "IQ_TOTAL_ASSETS", $D120,,,, "REPORTED")</f>
        <v>34185561</v>
      </c>
      <c r="Q120" s="1">
        <f>_xll.ciqfunctions.udf.CIQ($B120, "IQ_RE", $D120,,,, "REPORTED")</f>
        <v>12526013</v>
      </c>
      <c r="R120" s="1">
        <f>_xll.ciqfunctions.udf.CIQ($B120, "IQ_TOTAL_EQUITY", $D120,,,, "REPORTED")</f>
        <v>12921873</v>
      </c>
      <c r="S120" s="1">
        <f>_xll.ciqfunctions.udf.CIQ($B120, "IQ_TOTAL_OUTSTANDING_FILING_DATE", $D120,,,, "REPORTED")</f>
        <v>15746.52</v>
      </c>
      <c r="T120" s="1">
        <f>_xll.ciqfunctions.udf.CIQ($B120, "IQ_TOTAL_DEBT", $D120,,,, "REPORTED")</f>
        <v>13449499</v>
      </c>
      <c r="U120" s="1">
        <f>_xll.ciqfunctions.udf.CIQ($B120, "IQ_PREF_DIV_OTHER",$D120,,,, "REPORTED")</f>
        <v>0</v>
      </c>
      <c r="V120" s="1">
        <f>_xll.ciqfunctions.udf.CIQ($B120, "IQ_COGS",$D120,,,, "REPORTED")</f>
        <v>4989767</v>
      </c>
      <c r="W120" s="1">
        <f>_xll.ciqfunctions.udf.CIQ($B120, "IQ_AP",$D120,,,, "REPORTED")</f>
        <v>2111522</v>
      </c>
      <c r="X120" s="1">
        <f>_xll.ciqfunctions.udf.CIQ($B120, "IQ_AR", $D120,,,, "REPORTED")</f>
        <v>1873294</v>
      </c>
      <c r="Y120" s="1">
        <f>_xll.ciqfunctions.udf.CIQ($B120, "IQ_INVENTORY", $D120,,,, "REPORTED")</f>
        <v>2065832</v>
      </c>
      <c r="Z120">
        <f>_xll.ciqfunctions.udf.CIQ($B120, "IQ_SGA", $D120,,,, "REPORTED")</f>
        <v>628456</v>
      </c>
      <c r="AA120">
        <f>_xll.ciqfunctions.udf.CIQ($B120, "IQ_TOTAL_REV_1YR_ANN_GROWTH", $D120,,,, "REPORTED")</f>
        <v>-4.7145000000000001</v>
      </c>
      <c r="AB120">
        <f>_xll.ciqfunctions.udf.CIQ($B120, "IQ_DA", $D120,,,, "REPORTED")</f>
        <v>0</v>
      </c>
      <c r="AC120">
        <f>_xll.ciqfunctions.udf.CIQ($B120, "IQ_NET_INTEREST_EXP",$D120,,,, "REPORTED")</f>
        <v>27559</v>
      </c>
      <c r="AD120">
        <f>_xll.ciqfunctions.udf.CIQ($B120, "IQ_NET_WORKING_CAP",$D120,,,, "REPORTED")</f>
        <v>4570310</v>
      </c>
      <c r="AE120">
        <f>_xll.ciqfunctions.udf.CIQ($B120, "IQ_CAPEX",$D120,,,, "REPORTED")</f>
        <v>-674641</v>
      </c>
      <c r="AF120" s="1" t="str">
        <f>_xll.ciqfunctions.udf.CIQ($B120, "IQ_CEO_NAME", $D120,,,, "REPORTED")</f>
        <v>Sato, Koji</v>
      </c>
    </row>
    <row r="121" spans="1:32" x14ac:dyDescent="0.25">
      <c r="A121" t="str">
        <f>_xll.ciqfunctions.udf.CIQ(B121,"IQ_COMPANY_NAME",A$1)</f>
        <v>Toyota Motor Corporation</v>
      </c>
      <c r="B121" s="3" t="s">
        <v>6</v>
      </c>
      <c r="C121" s="1" t="str">
        <f>_xll.ciqfunctions.udf.CIQ($B121, "IQ_INDUSTRY", IQ_FY, $D121, ,, "USD", , C$1)</f>
        <v>Automobiles</v>
      </c>
      <c r="D121" s="2" t="str">
        <f t="shared" si="0"/>
        <v>CQ12008</v>
      </c>
      <c r="E121" s="1">
        <f>_xll.ciqfunctions.udf.CIQ($B121, "IQ_TOTAL_REV", $D121,,,, "REPORTED")</f>
        <v>6567048</v>
      </c>
      <c r="F121" s="1">
        <f>_xll.ciqfunctions.udf.CIQ($B121, "IQ_NI",$D121,,,, "REPORTED")</f>
        <v>316801</v>
      </c>
      <c r="G121" s="1">
        <f>_xll.ciqfunctions.udf.CIQ($B121, "IQ_CASH_EQUIV", $D121,,,, "REPORTED")</f>
        <v>1473101</v>
      </c>
      <c r="H121" s="1">
        <f>_xll.ciqfunctions.udf.CIQ($B121, "IQ_CASH_ST_INVEST", $D121,,,, "REPORTED")</f>
        <v>2134675</v>
      </c>
      <c r="I121" s="1">
        <f>_xll.ciqfunctions.udf.CIQ($B121, "IQ_TOTAL_CA", $D121,,,, "REPORTED")</f>
        <v>12086227</v>
      </c>
      <c r="J121" s="1">
        <f>_xll.ciqfunctions.udf.CIQ($B121, "IQ_TOTAL_ASSETS",$D121,,,, "REPORTED")</f>
        <v>32458320</v>
      </c>
      <c r="K121" s="1">
        <f>_xll.ciqfunctions.udf.CIQ($B121, "IQ_TOTAL_CL", $D121,,,, "REPORTED")</f>
        <v>11940742</v>
      </c>
      <c r="L121" s="1">
        <f>_xll.ciqfunctions.udf.CIQ($B121, "IQ_TOTAL_LIAB", $D121,,,, "REPORTED")</f>
        <v>19932126</v>
      </c>
      <c r="M121" s="1">
        <f>_xll.ciqfunctions.udf.CIQ($B121, "IQ_PREF_EQUITY",$D121,,,, "REPORTED")</f>
        <v>0</v>
      </c>
      <c r="N121" s="1">
        <f>_xll.ciqfunctions.udf.CIQ($B121, "IQ_TOTAL_COMMON_EQUITY",$D121,,,, "REPORTED")</f>
        <v>11869527</v>
      </c>
      <c r="O121" s="1">
        <f>_xll.ciqfunctions.udf.CIQ($B121, "IQ_APIC", $D121,,,, "REPORTED")</f>
        <v>497569</v>
      </c>
      <c r="P121" s="1">
        <f>_xll.ciqfunctions.udf.CIQ($B121, "IQ_TOTAL_ASSETS", $D121,,,, "REPORTED")</f>
        <v>32458320</v>
      </c>
      <c r="Q121" s="1">
        <f>_xll.ciqfunctions.udf.CIQ($B121, "IQ_RE", $D121,,,, "REPORTED")</f>
        <v>12408550</v>
      </c>
      <c r="R121" s="1">
        <f>_xll.ciqfunctions.udf.CIQ($B121, "IQ_TOTAL_EQUITY", $D121,,,, "REPORTED")</f>
        <v>12526194</v>
      </c>
      <c r="S121" s="1">
        <f>_xll.ciqfunctions.udf.CIQ($B121, "IQ_TOTAL_OUTSTANDING_FILING_DATE", $D121,,,, "REPORTED")</f>
        <v>15746.395</v>
      </c>
      <c r="T121" s="1">
        <f>_xll.ciqfunctions.udf.CIQ($B121, "IQ_TOTAL_DEBT", $D121,,,, "REPORTED")</f>
        <v>12210083</v>
      </c>
      <c r="U121" s="1">
        <f>_xll.ciqfunctions.udf.CIQ($B121, "IQ_PREF_DIV_OTHER",$D121,,,, "REPORTED")</f>
        <v>0</v>
      </c>
      <c r="V121" s="1">
        <f>_xll.ciqfunctions.udf.CIQ($B121, "IQ_COGS",$D121,,,, "REPORTED")</f>
        <v>5264062</v>
      </c>
      <c r="W121" s="1">
        <f>_xll.ciqfunctions.udf.CIQ($B121, "IQ_AP",$D121,,,, "REPORTED")</f>
        <v>2212773</v>
      </c>
      <c r="X121" s="1">
        <f>_xll.ciqfunctions.udf.CIQ($B121, "IQ_AR", $D121,,,, "REPORTED")</f>
        <v>2040233</v>
      </c>
      <c r="Y121" s="1">
        <f>_xll.ciqfunctions.udf.CIQ($B121, "IQ_INVENTORY", $D121,,,, "REPORTED")</f>
        <v>1825716</v>
      </c>
      <c r="Z121">
        <f>_xll.ciqfunctions.udf.CIQ($B121, "IQ_SGA", $D121,,,, "REPORTED")</f>
        <v>667028</v>
      </c>
      <c r="AA121">
        <f>_xll.ciqfunctions.udf.CIQ($B121, "IQ_TOTAL_REV_1YR_ANN_GROWTH", $D121,,,, "REPORTED")</f>
        <v>3.7509999999999999</v>
      </c>
      <c r="AB121">
        <f>_xll.ciqfunctions.udf.CIQ($B121, "IQ_DA", $D121,,,, "REPORTED")</f>
        <v>0</v>
      </c>
      <c r="AC121">
        <f>_xll.ciqfunctions.udf.CIQ($B121, "IQ_NET_INTEREST_EXP",$D121,,,, "REPORTED")</f>
        <v>24108</v>
      </c>
      <c r="AD121">
        <f>_xll.ciqfunctions.udf.CIQ($B121, "IQ_NET_WORKING_CAP",$D121,,,, "REPORTED")</f>
        <v>-1712607</v>
      </c>
      <c r="AE121">
        <f>_xll.ciqfunctions.udf.CIQ($B121, "IQ_CAPEX",$D121,,,, "REPORTED")</f>
        <v>0</v>
      </c>
      <c r="AF121" s="1" t="str">
        <f>_xll.ciqfunctions.udf.CIQ($B121, "IQ_CEO_NAME", $D121,,,, "REPORTED")</f>
        <v>Sato, Koji</v>
      </c>
    </row>
    <row r="122" spans="1:32" x14ac:dyDescent="0.25">
      <c r="A122" t="str">
        <f>_xll.ciqfunctions.udf.CIQ(B122,"IQ_COMPANY_NAME",A$1)</f>
        <v>Tesla, Inc.</v>
      </c>
      <c r="B122" t="s">
        <v>5</v>
      </c>
      <c r="C122" s="1" t="str">
        <f>_xll.ciqfunctions.udf.CIQ($B122, "IQ_INDUSTRY", IQ_FY, $D122, ,, "USD", , C$1)</f>
        <v>Automobiles</v>
      </c>
      <c r="D122" s="2" t="str">
        <f t="shared" si="0"/>
        <v>CQ42022</v>
      </c>
      <c r="E122" s="1">
        <f>_xll.ciqfunctions.udf.CIQ($B122, "IQ_TOTAL_REV", $D122,,,, "REPORTED")</f>
        <v>24318</v>
      </c>
      <c r="F122" s="1">
        <f>_xll.ciqfunctions.udf.CIQ($B122, "IQ_NI",$D122,,,, "REPORTED")</f>
        <v>3687</v>
      </c>
      <c r="G122" s="1">
        <f>_xll.ciqfunctions.udf.CIQ($B122, "IQ_CASH_EQUIV", $D122,,,, "REPORTED")</f>
        <v>16253</v>
      </c>
      <c r="H122" s="1">
        <f>_xll.ciqfunctions.udf.CIQ($B122, "IQ_CASH_ST_INVEST", $D122,,,, "REPORTED")</f>
        <v>22185</v>
      </c>
      <c r="I122" s="1">
        <f>_xll.ciqfunctions.udf.CIQ($B122, "IQ_TOTAL_CA", $D122,,,, "REPORTED")</f>
        <v>40917</v>
      </c>
      <c r="J122" s="1">
        <f>_xll.ciqfunctions.udf.CIQ($B122, "IQ_TOTAL_ASSETS",$D122,,,, "REPORTED")</f>
        <v>82338</v>
      </c>
      <c r="K122" s="1">
        <f>_xll.ciqfunctions.udf.CIQ($B122, "IQ_TOTAL_CL", $D122,,,, "REPORTED")</f>
        <v>26709</v>
      </c>
      <c r="L122" s="1">
        <f>_xll.ciqfunctions.udf.CIQ($B122, "IQ_TOTAL_LIAB", $D122,,,, "REPORTED")</f>
        <v>36440</v>
      </c>
      <c r="M122" s="1">
        <f>_xll.ciqfunctions.udf.CIQ($B122, "IQ_PREF_EQUITY",$D122,,,, "REPORTED")</f>
        <v>0</v>
      </c>
      <c r="N122" s="1">
        <f>_xll.ciqfunctions.udf.CIQ($B122, "IQ_TOTAL_COMMON_EQUITY",$D122,,,, "REPORTED")</f>
        <v>44704</v>
      </c>
      <c r="O122" s="1">
        <f>_xll.ciqfunctions.udf.CIQ($B122, "IQ_APIC", $D122,,,, "REPORTED")</f>
        <v>32177</v>
      </c>
      <c r="P122" s="1">
        <f>_xll.ciqfunctions.udf.CIQ($B122, "IQ_TOTAL_ASSETS", $D122,,,, "REPORTED")</f>
        <v>82338</v>
      </c>
      <c r="Q122" s="1">
        <f>_xll.ciqfunctions.udf.CIQ($B122, "IQ_RE", $D122,,,, "REPORTED")</f>
        <v>12885</v>
      </c>
      <c r="R122" s="1">
        <f>_xll.ciqfunctions.udf.CIQ($B122, "IQ_TOTAL_EQUITY", $D122,,,, "REPORTED")</f>
        <v>45898</v>
      </c>
      <c r="S122" s="1">
        <f>_xll.ciqfunctions.udf.CIQ($B122, "IQ_TOTAL_OUTSTANDING_FILING_DATE", $D122,,,, "REPORTED")</f>
        <v>3164.1026999999999</v>
      </c>
      <c r="T122" s="1">
        <f>_xll.ciqfunctions.udf.CIQ($B122, "IQ_TOTAL_DEBT", $D122,,,, "REPORTED")</f>
        <v>5748</v>
      </c>
      <c r="U122" s="1">
        <f>_xll.ciqfunctions.udf.CIQ($B122, "IQ_PREF_DIV_OTHER",$D122,,,, "REPORTED")</f>
        <v>-35</v>
      </c>
      <c r="V122" s="1">
        <f>_xll.ciqfunctions.udf.CIQ($B122, "IQ_COGS",$D122,,,, "REPORTED")</f>
        <v>18541</v>
      </c>
      <c r="W122" s="1">
        <f>_xll.ciqfunctions.udf.CIQ($B122, "IQ_AP",$D122,,,, "REPORTED")</f>
        <v>15255</v>
      </c>
      <c r="X122" s="1">
        <f>_xll.ciqfunctions.udf.CIQ($B122, "IQ_AR", $D122,,,, "REPORTED")</f>
        <v>3116</v>
      </c>
      <c r="Y122" s="1">
        <f>_xll.ciqfunctions.udf.CIQ($B122, "IQ_INVENTORY", $D122,,,, "REPORTED")</f>
        <v>12839</v>
      </c>
      <c r="Z122">
        <f>_xll.ciqfunctions.udf.CIQ($B122, "IQ_SGA", $D122,,,, "REPORTED")</f>
        <v>1032</v>
      </c>
      <c r="AA122">
        <f>_xll.ciqfunctions.udf.CIQ($B122, "IQ_TOTAL_REV_1YR_ANN_GROWTH", $D122,,,, "REPORTED")</f>
        <v>37.2425</v>
      </c>
      <c r="AB122">
        <f>_xll.ciqfunctions.udf.CIQ($B122, "IQ_DA", $D122,,,, "REPORTED")</f>
        <v>0</v>
      </c>
      <c r="AC122">
        <f>_xll.ciqfunctions.udf.CIQ($B122, "IQ_NET_INTEREST_EXP",$D122,,,, "REPORTED")</f>
        <v>114</v>
      </c>
      <c r="AD122">
        <f>_xll.ciqfunctions.udf.CIQ($B122, "IQ_NET_WORKING_CAP",$D122,,,, "REPORTED")</f>
        <v>-5990</v>
      </c>
      <c r="AE122">
        <f>_xll.ciqfunctions.udf.CIQ($B122, "IQ_CAPEX",$D122,,,, "REPORTED")</f>
        <v>-1858</v>
      </c>
      <c r="AF122" s="1" t="str">
        <f>_xll.ciqfunctions.udf.CIQ($B122, "IQ_CEO_NAME", $D122,,,, "REPORTED")</f>
        <v>Musk, Elon</v>
      </c>
    </row>
    <row r="123" spans="1:32" x14ac:dyDescent="0.25">
      <c r="A123" t="str">
        <f>_xll.ciqfunctions.udf.CIQ(B123,"IQ_COMPANY_NAME",A$1)</f>
        <v>Tesla, Inc.</v>
      </c>
      <c r="B123" t="s">
        <v>5</v>
      </c>
      <c r="C123" s="1" t="str">
        <f>_xll.ciqfunctions.udf.CIQ($B123, "IQ_INDUSTRY", IQ_FY, $D123, ,, "USD", , C$1)</f>
        <v>Automobiles</v>
      </c>
      <c r="D123" s="2" t="str">
        <f t="shared" si="0"/>
        <v>CQ32022</v>
      </c>
      <c r="E123" s="1">
        <f>_xll.ciqfunctions.udf.CIQ($B123, "IQ_TOTAL_REV", $D123,,,, "REPORTED")</f>
        <v>21454</v>
      </c>
      <c r="F123" s="1">
        <f>_xll.ciqfunctions.udf.CIQ($B123, "IQ_NI",$D123,,,, "REPORTED")</f>
        <v>3292</v>
      </c>
      <c r="G123" s="1">
        <f>_xll.ciqfunctions.udf.CIQ($B123, "IQ_CASH_EQUIV", $D123,,,, "REPORTED")</f>
        <v>19532</v>
      </c>
      <c r="H123" s="1">
        <f>_xll.ciqfunctions.udf.CIQ($B123, "IQ_CASH_ST_INVEST", $D123,,,, "REPORTED")</f>
        <v>21107</v>
      </c>
      <c r="I123" s="1">
        <f>_xll.ciqfunctions.udf.CIQ($B123, "IQ_TOTAL_CA", $D123,,,, "REPORTED")</f>
        <v>35990</v>
      </c>
      <c r="J123" s="1">
        <f>_xll.ciqfunctions.udf.CIQ($B123, "IQ_TOTAL_ASSETS",$D123,,,, "REPORTED")</f>
        <v>74426</v>
      </c>
      <c r="K123" s="1">
        <f>_xll.ciqfunctions.udf.CIQ($B123, "IQ_TOTAL_CL", $D123,,,, "REPORTED")</f>
        <v>24611</v>
      </c>
      <c r="L123" s="1">
        <f>_xll.ciqfunctions.udf.CIQ($B123, "IQ_TOTAL_LIAB", $D123,,,, "REPORTED")</f>
        <v>33302</v>
      </c>
      <c r="M123" s="1">
        <f>_xll.ciqfunctions.udf.CIQ($B123, "IQ_PREF_EQUITY",$D123,,,, "REPORTED")</f>
        <v>0</v>
      </c>
      <c r="N123" s="1">
        <f>_xll.ciqfunctions.udf.CIQ($B123, "IQ_TOTAL_COMMON_EQUITY",$D123,,,, "REPORTED")</f>
        <v>39851</v>
      </c>
      <c r="O123" s="1">
        <f>_xll.ciqfunctions.udf.CIQ($B123, "IQ_APIC", $D123,,,, "REPORTED")</f>
        <v>31592</v>
      </c>
      <c r="P123" s="1">
        <f>_xll.ciqfunctions.udf.CIQ($B123, "IQ_TOTAL_ASSETS", $D123,,,, "REPORTED")</f>
        <v>74426</v>
      </c>
      <c r="Q123" s="1">
        <f>_xll.ciqfunctions.udf.CIQ($B123, "IQ_RE", $D123,,,, "REPORTED")</f>
        <v>9198</v>
      </c>
      <c r="R123" s="1">
        <f>_xll.ciqfunctions.udf.CIQ($B123, "IQ_TOTAL_EQUITY", $D123,,,, "REPORTED")</f>
        <v>41124</v>
      </c>
      <c r="S123" s="1">
        <f>_xll.ciqfunctions.udf.CIQ($B123, "IQ_TOTAL_OUTSTANDING_FILING_DATE", $D123,,,, "REPORTED")</f>
        <v>3157.75245</v>
      </c>
      <c r="T123" s="1">
        <f>_xll.ciqfunctions.udf.CIQ($B123, "IQ_TOTAL_DEBT", $D123,,,, "REPORTED")</f>
        <v>5874</v>
      </c>
      <c r="U123" s="1">
        <f>_xll.ciqfunctions.udf.CIQ($B123, "IQ_PREF_DIV_OTHER",$D123,,,, "REPORTED")</f>
        <v>0</v>
      </c>
      <c r="V123" s="1">
        <f>_xll.ciqfunctions.udf.CIQ($B123, "IQ_COGS",$D123,,,, "REPORTED")</f>
        <v>16072</v>
      </c>
      <c r="W123" s="1">
        <f>_xll.ciqfunctions.udf.CIQ($B123, "IQ_AP",$D123,,,, "REPORTED")</f>
        <v>13897</v>
      </c>
      <c r="X123" s="1">
        <f>_xll.ciqfunctions.udf.CIQ($B123, "IQ_AR", $D123,,,, "REPORTED")</f>
        <v>2337</v>
      </c>
      <c r="Y123" s="1">
        <f>_xll.ciqfunctions.udf.CIQ($B123, "IQ_INVENTORY", $D123,,,, "REPORTED")</f>
        <v>10327</v>
      </c>
      <c r="Z123">
        <f>_xll.ciqfunctions.udf.CIQ($B123, "IQ_SGA", $D123,,,, "REPORTED")</f>
        <v>961</v>
      </c>
      <c r="AA123">
        <f>_xll.ciqfunctions.udf.CIQ($B123, "IQ_TOTAL_REV_1YR_ANN_GROWTH", $D123,,,, "REPORTED")</f>
        <v>55.949599999999997</v>
      </c>
      <c r="AB123">
        <f>_xll.ciqfunctions.udf.CIQ($B123, "IQ_DA", $D123,,,, "REPORTED")</f>
        <v>0</v>
      </c>
      <c r="AC123">
        <f>_xll.ciqfunctions.udf.CIQ($B123, "IQ_NET_INTEREST_EXP",$D123,,,, "REPORTED")</f>
        <v>33</v>
      </c>
      <c r="AD123">
        <f>_xll.ciqfunctions.udf.CIQ($B123, "IQ_NET_WORKING_CAP",$D123,,,, "REPORTED")</f>
        <v>-7845</v>
      </c>
      <c r="AE123">
        <f>_xll.ciqfunctions.udf.CIQ($B123, "IQ_CAPEX",$D123,,,, "REPORTED")</f>
        <v>-1803</v>
      </c>
      <c r="AF123" s="1" t="str">
        <f>_xll.ciqfunctions.udf.CIQ($B123, "IQ_CEO_NAME", $D123,,,, "REPORTED")</f>
        <v>Musk, Elon</v>
      </c>
    </row>
    <row r="124" spans="1:32" x14ac:dyDescent="0.25">
      <c r="A124" t="str">
        <f>_xll.ciqfunctions.udf.CIQ(B124,"IQ_COMPANY_NAME",A$1)</f>
        <v>Tesla, Inc.</v>
      </c>
      <c r="B124" t="s">
        <v>5</v>
      </c>
      <c r="C124" s="1" t="str">
        <f>_xll.ciqfunctions.udf.CIQ($B124, "IQ_INDUSTRY", IQ_FY, $D124, ,, "USD", , C$1)</f>
        <v>Automobiles</v>
      </c>
      <c r="D124" s="2" t="str">
        <f t="shared" si="0"/>
        <v>CQ22022</v>
      </c>
      <c r="E124" s="1">
        <f>_xll.ciqfunctions.udf.CIQ($B124, "IQ_TOTAL_REV", $D124,,,, "REPORTED")</f>
        <v>16934</v>
      </c>
      <c r="F124" s="1">
        <f>_xll.ciqfunctions.udf.CIQ($B124, "IQ_NI",$D124,,,, "REPORTED")</f>
        <v>2259</v>
      </c>
      <c r="G124" s="1">
        <f>_xll.ciqfunctions.udf.CIQ($B124, "IQ_CASH_EQUIV", $D124,,,, "REPORTED")</f>
        <v>18324</v>
      </c>
      <c r="H124" s="1">
        <f>_xll.ciqfunctions.udf.CIQ($B124, "IQ_CASH_ST_INVEST", $D124,,,, "REPORTED")</f>
        <v>18915</v>
      </c>
      <c r="I124" s="1">
        <f>_xll.ciqfunctions.udf.CIQ($B124, "IQ_TOTAL_CA", $D124,,,, "REPORTED")</f>
        <v>31222</v>
      </c>
      <c r="J124" s="1">
        <f>_xll.ciqfunctions.udf.CIQ($B124, "IQ_TOTAL_ASSETS",$D124,,,, "REPORTED")</f>
        <v>68513</v>
      </c>
      <c r="K124" s="1">
        <f>_xll.ciqfunctions.udf.CIQ($B124, "IQ_TOTAL_CL", $D124,,,, "REPORTED")</f>
        <v>21821</v>
      </c>
      <c r="L124" s="1">
        <f>_xll.ciqfunctions.udf.CIQ($B124, "IQ_TOTAL_LIAB", $D124,,,, "REPORTED")</f>
        <v>30855</v>
      </c>
      <c r="M124" s="1">
        <f>_xll.ciqfunctions.udf.CIQ($B124, "IQ_PREF_EQUITY",$D124,,,, "REPORTED")</f>
        <v>0</v>
      </c>
      <c r="N124" s="1">
        <f>_xll.ciqfunctions.udf.CIQ($B124, "IQ_TOTAL_COMMON_EQUITY",$D124,,,, "REPORTED")</f>
        <v>36376</v>
      </c>
      <c r="O124" s="1">
        <f>_xll.ciqfunctions.udf.CIQ($B124, "IQ_APIC", $D124,,,, "REPORTED")</f>
        <v>30944</v>
      </c>
      <c r="P124" s="1">
        <f>_xll.ciqfunctions.udf.CIQ($B124, "IQ_TOTAL_ASSETS", $D124,,,, "REPORTED")</f>
        <v>68513</v>
      </c>
      <c r="Q124" s="1">
        <f>_xll.ciqfunctions.udf.CIQ($B124, "IQ_RE", $D124,,,, "REPORTED")</f>
        <v>5908</v>
      </c>
      <c r="R124" s="1">
        <f>_xll.ciqfunctions.udf.CIQ($B124, "IQ_TOTAL_EQUITY", $D124,,,, "REPORTED")</f>
        <v>37658</v>
      </c>
      <c r="S124" s="1">
        <f>_xll.ciqfunctions.udf.CIQ($B124, "IQ_TOTAL_OUTSTANDING_FILING_DATE", $D124,,,, "REPORTED")</f>
        <v>3133.4700499999999</v>
      </c>
      <c r="T124" s="1">
        <f>_xll.ciqfunctions.udf.CIQ($B124, "IQ_TOTAL_DEBT", $D124,,,, "REPORTED")</f>
        <v>6665</v>
      </c>
      <c r="U124" s="1">
        <f>_xll.ciqfunctions.udf.CIQ($B124, "IQ_PREF_DIV_OTHER",$D124,,,, "REPORTED")</f>
        <v>3</v>
      </c>
      <c r="V124" s="1">
        <f>_xll.ciqfunctions.udf.CIQ($B124, "IQ_COGS",$D124,,,, "REPORTED")</f>
        <v>12700</v>
      </c>
      <c r="W124" s="1">
        <f>_xll.ciqfunctions.udf.CIQ($B124, "IQ_AP",$D124,,,, "REPORTED")</f>
        <v>11212</v>
      </c>
      <c r="X124" s="1">
        <f>_xll.ciqfunctions.udf.CIQ($B124, "IQ_AR", $D124,,,, "REPORTED")</f>
        <v>2210</v>
      </c>
      <c r="Y124" s="1">
        <f>_xll.ciqfunctions.udf.CIQ($B124, "IQ_INVENTORY", $D124,,,, "REPORTED")</f>
        <v>8108</v>
      </c>
      <c r="Z124">
        <f>_xll.ciqfunctions.udf.CIQ($B124, "IQ_SGA", $D124,,,, "REPORTED")</f>
        <v>961</v>
      </c>
      <c r="AA124">
        <f>_xll.ciqfunctions.udf.CIQ($B124, "IQ_TOTAL_REV_1YR_ANN_GROWTH", $D124,,,, "REPORTED")</f>
        <v>41.612299999999998</v>
      </c>
      <c r="AB124">
        <f>_xll.ciqfunctions.udf.CIQ($B124, "IQ_DA", $D124,,,, "REPORTED")</f>
        <v>0</v>
      </c>
      <c r="AC124">
        <f>_xll.ciqfunctions.udf.CIQ($B124, "IQ_NET_INTEREST_EXP",$D124,,,, "REPORTED")</f>
        <v>-18</v>
      </c>
      <c r="AD124">
        <f>_xll.ciqfunctions.udf.CIQ($B124, "IQ_NET_WORKING_CAP",$D124,,,, "REPORTED")</f>
        <v>-7569</v>
      </c>
      <c r="AE124">
        <f>_xll.ciqfunctions.udf.CIQ($B124, "IQ_CAPEX",$D124,,,, "REPORTED")</f>
        <v>-1730</v>
      </c>
      <c r="AF124" s="1" t="str">
        <f>_xll.ciqfunctions.udf.CIQ($B124, "IQ_CEO_NAME", $D124,,,, "REPORTED")</f>
        <v>Musk, Elon</v>
      </c>
    </row>
    <row r="125" spans="1:32" x14ac:dyDescent="0.25">
      <c r="A125" t="str">
        <f>_xll.ciqfunctions.udf.CIQ(B125,"IQ_COMPANY_NAME",A$1)</f>
        <v>Tesla, Inc.</v>
      </c>
      <c r="B125" t="s">
        <v>5</v>
      </c>
      <c r="C125" s="1" t="str">
        <f>_xll.ciqfunctions.udf.CIQ($B125, "IQ_INDUSTRY", IQ_FY, $D125, ,, "USD", , C$1)</f>
        <v>Automobiles</v>
      </c>
      <c r="D125" s="2" t="str">
        <f t="shared" si="0"/>
        <v>CQ12022</v>
      </c>
      <c r="E125" s="1">
        <f>_xll.ciqfunctions.udf.CIQ($B125, "IQ_TOTAL_REV", $D125,,,, "REPORTED")</f>
        <v>18756</v>
      </c>
      <c r="F125" s="1">
        <f>_xll.ciqfunctions.udf.CIQ($B125, "IQ_NI",$D125,,,, "REPORTED")</f>
        <v>3318</v>
      </c>
      <c r="G125" s="1">
        <f>_xll.ciqfunctions.udf.CIQ($B125, "IQ_CASH_EQUIV", $D125,,,, "REPORTED")</f>
        <v>17505</v>
      </c>
      <c r="H125" s="1">
        <f>_xll.ciqfunctions.udf.CIQ($B125, "IQ_CASH_ST_INVEST", $D125,,,, "REPORTED")</f>
        <v>18013</v>
      </c>
      <c r="I125" s="1">
        <f>_xll.ciqfunctions.udf.CIQ($B125, "IQ_TOTAL_CA", $D125,,,, "REPORTED")</f>
        <v>29050</v>
      </c>
      <c r="J125" s="1">
        <f>_xll.ciqfunctions.udf.CIQ($B125, "IQ_TOTAL_ASSETS",$D125,,,, "REPORTED")</f>
        <v>66038</v>
      </c>
      <c r="K125" s="1">
        <f>_xll.ciqfunctions.udf.CIQ($B125, "IQ_TOTAL_CL", $D125,,,, "REPORTED")</f>
        <v>21455</v>
      </c>
      <c r="L125" s="1">
        <f>_xll.ciqfunctions.udf.CIQ($B125, "IQ_TOTAL_LIAB", $D125,,,, "REPORTED")</f>
        <v>30632</v>
      </c>
      <c r="M125" s="1">
        <f>_xll.ciqfunctions.udf.CIQ($B125, "IQ_PREF_EQUITY",$D125,,,, "REPORTED")</f>
        <v>0</v>
      </c>
      <c r="N125" s="1">
        <f>_xll.ciqfunctions.udf.CIQ($B125, "IQ_TOTAL_COMMON_EQUITY",$D125,,,, "REPORTED")</f>
        <v>34085</v>
      </c>
      <c r="O125" s="1">
        <f>_xll.ciqfunctions.udf.CIQ($B125, "IQ_APIC", $D125,,,, "REPORTED")</f>
        <v>30485</v>
      </c>
      <c r="P125" s="1">
        <f>_xll.ciqfunctions.udf.CIQ($B125, "IQ_TOTAL_ASSETS", $D125,,,, "REPORTED")</f>
        <v>66038</v>
      </c>
      <c r="Q125" s="1">
        <f>_xll.ciqfunctions.udf.CIQ($B125, "IQ_RE", $D125,,,, "REPORTED")</f>
        <v>3649</v>
      </c>
      <c r="R125" s="1">
        <f>_xll.ciqfunctions.udf.CIQ($B125, "IQ_TOTAL_EQUITY", $D125,,,, "REPORTED")</f>
        <v>35406</v>
      </c>
      <c r="S125" s="1">
        <f>_xll.ciqfunctions.udf.CIQ($B125, "IQ_TOTAL_OUTSTANDING_FILING_DATE", $D125,,,, "REPORTED")</f>
        <v>3108.0297799999998</v>
      </c>
      <c r="T125" s="1">
        <f>_xll.ciqfunctions.udf.CIQ($B125, "IQ_TOTAL_DEBT", $D125,,,, "REPORTED")</f>
        <v>7025</v>
      </c>
      <c r="U125" s="1">
        <f>_xll.ciqfunctions.udf.CIQ($B125, "IQ_PREF_DIV_OTHER",$D125,,,, "REPORTED")</f>
        <v>5</v>
      </c>
      <c r="V125" s="1">
        <f>_xll.ciqfunctions.udf.CIQ($B125, "IQ_COGS",$D125,,,, "REPORTED")</f>
        <v>13296</v>
      </c>
      <c r="W125" s="1">
        <f>_xll.ciqfunctions.udf.CIQ($B125, "IQ_AP",$D125,,,, "REPORTED")</f>
        <v>11171</v>
      </c>
      <c r="X125" s="1">
        <f>_xll.ciqfunctions.udf.CIQ($B125, "IQ_AR", $D125,,,, "REPORTED")</f>
        <v>2424</v>
      </c>
      <c r="Y125" s="1">
        <f>_xll.ciqfunctions.udf.CIQ($B125, "IQ_INVENTORY", $D125,,,, "REPORTED")</f>
        <v>6691</v>
      </c>
      <c r="Z125">
        <f>_xll.ciqfunctions.udf.CIQ($B125, "IQ_SGA", $D125,,,, "REPORTED")</f>
        <v>992</v>
      </c>
      <c r="AA125">
        <f>_xll.ciqfunctions.udf.CIQ($B125, "IQ_TOTAL_REV_1YR_ANN_GROWTH", $D125,,,, "REPORTED")</f>
        <v>80.537099999999995</v>
      </c>
      <c r="AB125">
        <f>_xll.ciqfunctions.udf.CIQ($B125, "IQ_DA", $D125,,,, "REPORTED")</f>
        <v>0</v>
      </c>
      <c r="AC125">
        <f>_xll.ciqfunctions.udf.CIQ($B125, "IQ_NET_INTEREST_EXP",$D125,,,, "REPORTED")</f>
        <v>-33</v>
      </c>
      <c r="AD125">
        <f>_xll.ciqfunctions.udf.CIQ($B125, "IQ_NET_WORKING_CAP",$D125,,,, "REPORTED")</f>
        <v>-8360</v>
      </c>
      <c r="AE125">
        <f>_xll.ciqfunctions.udf.CIQ($B125, "IQ_CAPEX",$D125,,,, "REPORTED")</f>
        <v>-1772</v>
      </c>
      <c r="AF125" s="1" t="str">
        <f>_xll.ciqfunctions.udf.CIQ($B125, "IQ_CEO_NAME", $D125,,,, "REPORTED")</f>
        <v>Musk, Elon</v>
      </c>
    </row>
    <row r="126" spans="1:32" x14ac:dyDescent="0.25">
      <c r="A126" t="str">
        <f>_xll.ciqfunctions.udf.CIQ(B126,"IQ_COMPANY_NAME",A$1)</f>
        <v>Tesla, Inc.</v>
      </c>
      <c r="B126" t="s">
        <v>5</v>
      </c>
      <c r="C126" s="1" t="str">
        <f>_xll.ciqfunctions.udf.CIQ($B126, "IQ_INDUSTRY", IQ_FY, $D126, ,, "USD", , C$1)</f>
        <v>Automobiles</v>
      </c>
      <c r="D126" s="2" t="str">
        <f t="shared" si="0"/>
        <v>CQ42021</v>
      </c>
      <c r="E126" s="1">
        <f>_xll.ciqfunctions.udf.CIQ($B126, "IQ_TOTAL_REV", $D126,,,, "REPORTED")</f>
        <v>17719</v>
      </c>
      <c r="F126" s="1">
        <f>_xll.ciqfunctions.udf.CIQ($B126, "IQ_NI",$D126,,,, "REPORTED")</f>
        <v>2321</v>
      </c>
      <c r="G126" s="1">
        <f>_xll.ciqfunctions.udf.CIQ($B126, "IQ_CASH_EQUIV", $D126,,,, "REPORTED")</f>
        <v>17576</v>
      </c>
      <c r="H126" s="1">
        <f>_xll.ciqfunctions.udf.CIQ($B126, "IQ_CASH_ST_INVEST", $D126,,,, "REPORTED")</f>
        <v>17707</v>
      </c>
      <c r="I126" s="1">
        <f>_xll.ciqfunctions.udf.CIQ($B126, "IQ_TOTAL_CA", $D126,,,, "REPORTED")</f>
        <v>27100</v>
      </c>
      <c r="J126" s="1">
        <f>_xll.ciqfunctions.udf.CIQ($B126, "IQ_TOTAL_ASSETS",$D126,,,, "REPORTED")</f>
        <v>62131</v>
      </c>
      <c r="K126" s="1">
        <f>_xll.ciqfunctions.udf.CIQ($B126, "IQ_TOTAL_CL", $D126,,,, "REPORTED")</f>
        <v>19705</v>
      </c>
      <c r="L126" s="1">
        <f>_xll.ciqfunctions.udf.CIQ($B126, "IQ_TOTAL_LIAB", $D126,,,, "REPORTED")</f>
        <v>30548</v>
      </c>
      <c r="M126" s="1">
        <f>_xll.ciqfunctions.udf.CIQ($B126, "IQ_PREF_EQUITY",$D126,,,, "REPORTED")</f>
        <v>0</v>
      </c>
      <c r="N126" s="1">
        <f>_xll.ciqfunctions.udf.CIQ($B126, "IQ_TOTAL_COMMON_EQUITY",$D126,,,, "REPORTED")</f>
        <v>30189</v>
      </c>
      <c r="O126" s="1">
        <f>_xll.ciqfunctions.udf.CIQ($B126, "IQ_APIC", $D126,,,, "REPORTED")</f>
        <v>29803</v>
      </c>
      <c r="P126" s="1">
        <f>_xll.ciqfunctions.udf.CIQ($B126, "IQ_TOTAL_ASSETS", $D126,,,, "REPORTED")</f>
        <v>62131</v>
      </c>
      <c r="Q126" s="1">
        <f>_xll.ciqfunctions.udf.CIQ($B126, "IQ_RE", $D126,,,, "REPORTED")</f>
        <v>329</v>
      </c>
      <c r="R126" s="1">
        <f>_xll.ciqfunctions.udf.CIQ($B126, "IQ_TOTAL_EQUITY", $D126,,,, "REPORTED")</f>
        <v>31583</v>
      </c>
      <c r="S126" s="1">
        <f>_xll.ciqfunctions.udf.CIQ($B126, "IQ_TOTAL_OUTSTANDING_FILING_DATE", $D126,,,, "REPORTED")</f>
        <v>3100.5228299999999</v>
      </c>
      <c r="T126" s="1">
        <f>_xll.ciqfunctions.udf.CIQ($B126, "IQ_TOTAL_DEBT", $D126,,,, "REPORTED")</f>
        <v>8873</v>
      </c>
      <c r="U126" s="1">
        <f>_xll.ciqfunctions.udf.CIQ($B126, "IQ_PREF_DIV_OTHER",$D126,,,, "REPORTED")</f>
        <v>-5</v>
      </c>
      <c r="V126" s="1">
        <f>_xll.ciqfunctions.udf.CIQ($B126, "IQ_COGS",$D126,,,, "REPORTED")</f>
        <v>12872</v>
      </c>
      <c r="W126" s="1">
        <f>_xll.ciqfunctions.udf.CIQ($B126, "IQ_AP",$D126,,,, "REPORTED")</f>
        <v>10025</v>
      </c>
      <c r="X126" s="1">
        <f>_xll.ciqfunctions.udf.CIQ($B126, "IQ_AR", $D126,,,, "REPORTED")</f>
        <v>1986</v>
      </c>
      <c r="Y126" s="1">
        <f>_xll.ciqfunctions.udf.CIQ($B126, "IQ_INVENTORY", $D126,,,, "REPORTED")</f>
        <v>5757</v>
      </c>
      <c r="Z126">
        <f>_xll.ciqfunctions.udf.CIQ($B126, "IQ_SGA", $D126,,,, "REPORTED")</f>
        <v>1494</v>
      </c>
      <c r="AA126">
        <f>_xll.ciqfunctions.udf.CIQ($B126, "IQ_TOTAL_REV_1YR_ANN_GROWTH", $D126,,,, "REPORTED")</f>
        <v>64.919899999999998</v>
      </c>
      <c r="AB126">
        <f>_xll.ciqfunctions.udf.CIQ($B126, "IQ_DA", $D126,,,, "REPORTED")</f>
        <v>0</v>
      </c>
      <c r="AC126">
        <f>_xll.ciqfunctions.udf.CIQ($B126, "IQ_NET_INTEREST_EXP",$D126,,,, "REPORTED")</f>
        <v>-58</v>
      </c>
      <c r="AD126">
        <f>_xll.ciqfunctions.udf.CIQ($B126, "IQ_NET_WORKING_CAP",$D126,,,, "REPORTED")</f>
        <v>-8355</v>
      </c>
      <c r="AE126">
        <f>_xll.ciqfunctions.udf.CIQ($B126, "IQ_CAPEX",$D126,,,, "REPORTED")</f>
        <v>-1814</v>
      </c>
      <c r="AF126" s="1" t="str">
        <f>_xll.ciqfunctions.udf.CIQ($B126, "IQ_CEO_NAME", $D126,,,, "REPORTED")</f>
        <v>Musk, Elon</v>
      </c>
    </row>
    <row r="127" spans="1:32" x14ac:dyDescent="0.25">
      <c r="A127" t="str">
        <f>_xll.ciqfunctions.udf.CIQ(B127,"IQ_COMPANY_NAME",A$1)</f>
        <v>Tesla, Inc.</v>
      </c>
      <c r="B127" t="s">
        <v>5</v>
      </c>
      <c r="C127" s="1" t="str">
        <f>_xll.ciqfunctions.udf.CIQ($B127, "IQ_INDUSTRY", IQ_FY, $D127, ,, "USD", , C$1)</f>
        <v>Automobiles</v>
      </c>
      <c r="D127" s="2" t="str">
        <f t="shared" ref="D127:D190" si="1">D67</f>
        <v>CQ32021</v>
      </c>
      <c r="E127" s="1">
        <f>_xll.ciqfunctions.udf.CIQ($B127, "IQ_TOTAL_REV", $D127,,,, "REPORTED")</f>
        <v>13757</v>
      </c>
      <c r="F127" s="1">
        <f>_xll.ciqfunctions.udf.CIQ($B127, "IQ_NI",$D127,,,, "REPORTED")</f>
        <v>1618</v>
      </c>
      <c r="G127" s="1">
        <f>_xll.ciqfunctions.udf.CIQ($B127, "IQ_CASH_EQUIV", $D127,,,, "REPORTED")</f>
        <v>16065</v>
      </c>
      <c r="H127" s="1">
        <f>_xll.ciqfunctions.udf.CIQ($B127, "IQ_CASH_ST_INVEST", $D127,,,, "REPORTED")</f>
        <v>16095</v>
      </c>
      <c r="I127" s="1">
        <f>_xll.ciqfunctions.udf.CIQ($B127, "IQ_TOTAL_CA", $D127,,,, "REPORTED")</f>
        <v>25002</v>
      </c>
      <c r="J127" s="1">
        <f>_xll.ciqfunctions.udf.CIQ($B127, "IQ_TOTAL_ASSETS",$D127,,,, "REPORTED")</f>
        <v>57834</v>
      </c>
      <c r="K127" s="1">
        <f>_xll.ciqfunctions.udf.CIQ($B127, "IQ_TOTAL_CL", $D127,,,, "REPORTED")</f>
        <v>18051</v>
      </c>
      <c r="L127" s="1">
        <f>_xll.ciqfunctions.udf.CIQ($B127, "IQ_TOTAL_LIAB", $D127,,,, "REPORTED")</f>
        <v>29340</v>
      </c>
      <c r="M127" s="1">
        <f>_xll.ciqfunctions.udf.CIQ($B127, "IQ_PREF_EQUITY",$D127,,,, "REPORTED")</f>
        <v>0</v>
      </c>
      <c r="N127" s="1">
        <f>_xll.ciqfunctions.udf.CIQ($B127, "IQ_TOTAL_COMMON_EQUITY",$D127,,,, "REPORTED")</f>
        <v>27053</v>
      </c>
      <c r="O127" s="1">
        <f>_xll.ciqfunctions.udf.CIQ($B127, "IQ_APIC", $D127,,,, "REPORTED")</f>
        <v>28922</v>
      </c>
      <c r="P127" s="1">
        <f>_xll.ciqfunctions.udf.CIQ($B127, "IQ_TOTAL_ASSETS", $D127,,,, "REPORTED")</f>
        <v>57834</v>
      </c>
      <c r="Q127" s="1">
        <f>_xll.ciqfunctions.udf.CIQ($B127, "IQ_RE", $D127,,,, "REPORTED")</f>
        <v>-1990</v>
      </c>
      <c r="R127" s="1">
        <f>_xll.ciqfunctions.udf.CIQ($B127, "IQ_TOTAL_EQUITY", $D127,,,, "REPORTED")</f>
        <v>28494</v>
      </c>
      <c r="S127" s="1">
        <f>_xll.ciqfunctions.udf.CIQ($B127, "IQ_TOTAL_OUTSTANDING_FILING_DATE", $D127,,,, "REPORTED")</f>
        <v>3012.7945599999998</v>
      </c>
      <c r="T127" s="1">
        <f>_xll.ciqfunctions.udf.CIQ($B127, "IQ_TOTAL_DEBT", $D127,,,, "REPORTED")</f>
        <v>10158</v>
      </c>
      <c r="U127" s="1">
        <f>_xll.ciqfunctions.udf.CIQ($B127, "IQ_PREF_DIV_OTHER",$D127,,,, "REPORTED")</f>
        <v>0</v>
      </c>
      <c r="V127" s="1">
        <f>_xll.ciqfunctions.udf.CIQ($B127, "IQ_COGS",$D127,,,, "REPORTED")</f>
        <v>10097</v>
      </c>
      <c r="W127" s="1">
        <f>_xll.ciqfunctions.udf.CIQ($B127, "IQ_AP",$D127,,,, "REPORTED")</f>
        <v>8260</v>
      </c>
      <c r="X127" s="1">
        <f>_xll.ciqfunctions.udf.CIQ($B127, "IQ_AR", $D127,,,, "REPORTED")</f>
        <v>2000</v>
      </c>
      <c r="Y127" s="1">
        <f>_xll.ciqfunctions.udf.CIQ($B127, "IQ_INVENTORY", $D127,,,, "REPORTED")</f>
        <v>5199</v>
      </c>
      <c r="Z127">
        <f>_xll.ciqfunctions.udf.CIQ($B127, "IQ_SGA", $D127,,,, "REPORTED")</f>
        <v>994</v>
      </c>
      <c r="AA127">
        <f>_xll.ciqfunctions.udf.CIQ($B127, "IQ_TOTAL_REV_1YR_ANN_GROWTH", $D127,,,, "REPORTED")</f>
        <v>56.846400000000003</v>
      </c>
      <c r="AB127">
        <f>_xll.ciqfunctions.udf.CIQ($B127, "IQ_DA", $D127,,,, "REPORTED")</f>
        <v>0</v>
      </c>
      <c r="AC127">
        <f>_xll.ciqfunctions.udf.CIQ($B127, "IQ_NET_INTEREST_EXP",$D127,,,, "REPORTED")</f>
        <v>-115</v>
      </c>
      <c r="AD127">
        <f>_xll.ciqfunctions.udf.CIQ($B127, "IQ_NET_WORKING_CAP",$D127,,,, "REPORTED")</f>
        <v>-7085</v>
      </c>
      <c r="AE127">
        <f>_xll.ciqfunctions.udf.CIQ($B127, "IQ_CAPEX",$D127,,,, "REPORTED")</f>
        <v>-1825</v>
      </c>
      <c r="AF127" s="1" t="str">
        <f>_xll.ciqfunctions.udf.CIQ($B127, "IQ_CEO_NAME", $D127,,,, "REPORTED")</f>
        <v>Musk, Elon</v>
      </c>
    </row>
    <row r="128" spans="1:32" x14ac:dyDescent="0.25">
      <c r="A128" t="str">
        <f>_xll.ciqfunctions.udf.CIQ(B128,"IQ_COMPANY_NAME",A$1)</f>
        <v>Tesla, Inc.</v>
      </c>
      <c r="B128" t="s">
        <v>5</v>
      </c>
      <c r="C128" s="1" t="str">
        <f>_xll.ciqfunctions.udf.CIQ($B128, "IQ_INDUSTRY", IQ_FY, $D128, ,, "USD", , C$1)</f>
        <v>Automobiles</v>
      </c>
      <c r="D128" s="2" t="str">
        <f t="shared" si="1"/>
        <v>CQ22021</v>
      </c>
      <c r="E128" s="1">
        <f>_xll.ciqfunctions.udf.CIQ($B128, "IQ_TOTAL_REV", $D128,,,, "REPORTED")</f>
        <v>11958</v>
      </c>
      <c r="F128" s="1">
        <f>_xll.ciqfunctions.udf.CIQ($B128, "IQ_NI",$D128,,,, "REPORTED")</f>
        <v>1142</v>
      </c>
      <c r="G128" s="1">
        <f>_xll.ciqfunctions.udf.CIQ($B128, "IQ_CASH_EQUIV", $D128,,,, "REPORTED")</f>
        <v>16229</v>
      </c>
      <c r="H128" s="1">
        <f>_xll.ciqfunctions.udf.CIQ($B128, "IQ_CASH_ST_INVEST", $D128,,,, "REPORTED")</f>
        <v>16229</v>
      </c>
      <c r="I128" s="1">
        <f>_xll.ciqfunctions.udf.CIQ($B128, "IQ_TOTAL_CA", $D128,,,, "REPORTED")</f>
        <v>24693</v>
      </c>
      <c r="J128" s="1">
        <f>_xll.ciqfunctions.udf.CIQ($B128, "IQ_TOTAL_ASSETS",$D128,,,, "REPORTED")</f>
        <v>55146</v>
      </c>
      <c r="K128" s="1">
        <f>_xll.ciqfunctions.udf.CIQ($B128, "IQ_TOTAL_CL", $D128,,,, "REPORTED")</f>
        <v>16371</v>
      </c>
      <c r="L128" s="1">
        <f>_xll.ciqfunctions.udf.CIQ($B128, "IQ_TOTAL_LIAB", $D128,,,, "REPORTED")</f>
        <v>28896</v>
      </c>
      <c r="M128" s="1">
        <f>_xll.ciqfunctions.udf.CIQ($B128, "IQ_PREF_EQUITY",$D128,,,, "REPORTED")</f>
        <v>0</v>
      </c>
      <c r="N128" s="1">
        <f>_xll.ciqfunctions.udf.CIQ($B128, "IQ_TOTAL_COMMON_EQUITY",$D128,,,, "REPORTED")</f>
        <v>24804</v>
      </c>
      <c r="O128" s="1">
        <f>_xll.ciqfunctions.udf.CIQ($B128, "IQ_APIC", $D128,,,, "REPORTED")</f>
        <v>28205</v>
      </c>
      <c r="P128" s="1">
        <f>_xll.ciqfunctions.udf.CIQ($B128, "IQ_TOTAL_ASSETS", $D128,,,, "REPORTED")</f>
        <v>55146</v>
      </c>
      <c r="Q128" s="1">
        <f>_xll.ciqfunctions.udf.CIQ($B128, "IQ_RE", $D128,,,, "REPORTED")</f>
        <v>-3608</v>
      </c>
      <c r="R128" s="1">
        <f>_xll.ciqfunctions.udf.CIQ($B128, "IQ_TOTAL_EQUITY", $D128,,,, "REPORTED")</f>
        <v>26250</v>
      </c>
      <c r="S128" s="1">
        <f>_xll.ciqfunctions.udf.CIQ($B128, "IQ_TOTAL_OUTSTANDING_FILING_DATE", $D128,,,, "REPORTED")</f>
        <v>2970.04547</v>
      </c>
      <c r="T128" s="1">
        <f>_xll.ciqfunctions.udf.CIQ($B128, "IQ_TOTAL_DEBT", $D128,,,, "REPORTED")</f>
        <v>11170</v>
      </c>
      <c r="U128" s="1">
        <f>_xll.ciqfunctions.udf.CIQ($B128, "IQ_PREF_DIV_OTHER",$D128,,,, "REPORTED")</f>
        <v>0</v>
      </c>
      <c r="V128" s="1">
        <f>_xll.ciqfunctions.udf.CIQ($B128, "IQ_COGS",$D128,,,, "REPORTED")</f>
        <v>9074</v>
      </c>
      <c r="W128" s="1">
        <f>_xll.ciqfunctions.udf.CIQ($B128, "IQ_AP",$D128,,,, "REPORTED")</f>
        <v>7558</v>
      </c>
      <c r="X128" s="1">
        <f>_xll.ciqfunctions.udf.CIQ($B128, "IQ_AR", $D128,,,, "REPORTED")</f>
        <v>2159</v>
      </c>
      <c r="Y128" s="1">
        <f>_xll.ciqfunctions.udf.CIQ($B128, "IQ_INVENTORY", $D128,,,, "REPORTED")</f>
        <v>4733</v>
      </c>
      <c r="Z128">
        <f>_xll.ciqfunctions.udf.CIQ($B128, "IQ_SGA", $D128,,,, "REPORTED")</f>
        <v>973</v>
      </c>
      <c r="AA128">
        <f>_xll.ciqfunctions.udf.CIQ($B128, "IQ_TOTAL_REV_1YR_ANN_GROWTH", $D128,,,, "REPORTED")</f>
        <v>98.1113</v>
      </c>
      <c r="AB128">
        <f>_xll.ciqfunctions.udf.CIQ($B128, "IQ_DA", $D128,,,, "REPORTED")</f>
        <v>0</v>
      </c>
      <c r="AC128">
        <f>_xll.ciqfunctions.udf.CIQ($B128, "IQ_NET_INTEREST_EXP",$D128,,,, "REPORTED")</f>
        <v>-73</v>
      </c>
      <c r="AD128">
        <f>_xll.ciqfunctions.udf.CIQ($B128, "IQ_NET_WORKING_CAP",$D128,,,, "REPORTED")</f>
        <v>-6052</v>
      </c>
      <c r="AE128">
        <f>_xll.ciqfunctions.udf.CIQ($B128, "IQ_CAPEX",$D128,,,, "REPORTED")</f>
        <v>-1515</v>
      </c>
      <c r="AF128" s="1" t="str">
        <f>_xll.ciqfunctions.udf.CIQ($B128, "IQ_CEO_NAME", $D128,,,, "REPORTED")</f>
        <v>Musk, Elon</v>
      </c>
    </row>
    <row r="129" spans="1:32" x14ac:dyDescent="0.25">
      <c r="A129" t="str">
        <f>_xll.ciqfunctions.udf.CIQ(B129,"IQ_COMPANY_NAME",A$1)</f>
        <v>Tesla, Inc.</v>
      </c>
      <c r="B129" t="s">
        <v>5</v>
      </c>
      <c r="C129" s="1" t="str">
        <f>_xll.ciqfunctions.udf.CIQ($B129, "IQ_INDUSTRY", IQ_FY, $D129, ,, "USD", , C$1)</f>
        <v>Automobiles</v>
      </c>
      <c r="D129" s="2" t="str">
        <f t="shared" si="1"/>
        <v>CQ12021</v>
      </c>
      <c r="E129" s="1">
        <f>_xll.ciqfunctions.udf.CIQ($B129, "IQ_TOTAL_REV", $D129,,,, "REPORTED")</f>
        <v>10389</v>
      </c>
      <c r="F129" s="1">
        <f>_xll.ciqfunctions.udf.CIQ($B129, "IQ_NI",$D129,,,, "REPORTED")</f>
        <v>438</v>
      </c>
      <c r="G129" s="1">
        <f>_xll.ciqfunctions.udf.CIQ($B129, "IQ_CASH_EQUIV", $D129,,,, "REPORTED")</f>
        <v>17141</v>
      </c>
      <c r="H129" s="1">
        <f>_xll.ciqfunctions.udf.CIQ($B129, "IQ_CASH_ST_INVEST", $D129,,,, "REPORTED")</f>
        <v>17141</v>
      </c>
      <c r="I129" s="1">
        <f>_xll.ciqfunctions.udf.CIQ($B129, "IQ_TOTAL_CA", $D129,,,, "REPORTED")</f>
        <v>24705</v>
      </c>
      <c r="J129" s="1">
        <f>_xll.ciqfunctions.udf.CIQ($B129, "IQ_TOTAL_ASSETS",$D129,,,, "REPORTED")</f>
        <v>52972</v>
      </c>
      <c r="K129" s="1">
        <f>_xll.ciqfunctions.udf.CIQ($B129, "IQ_TOTAL_CL", $D129,,,, "REPORTED")</f>
        <v>14877</v>
      </c>
      <c r="L129" s="1">
        <f>_xll.ciqfunctions.udf.CIQ($B129, "IQ_TOTAL_LIAB", $D129,,,, "REPORTED")</f>
        <v>28507</v>
      </c>
      <c r="M129" s="1">
        <f>_xll.ciqfunctions.udf.CIQ($B129, "IQ_PREF_EQUITY",$D129,,,, "REPORTED")</f>
        <v>0</v>
      </c>
      <c r="N129" s="1">
        <f>_xll.ciqfunctions.udf.CIQ($B129, "IQ_TOTAL_COMMON_EQUITY",$D129,,,, "REPORTED")</f>
        <v>23017</v>
      </c>
      <c r="O129" s="1">
        <f>_xll.ciqfunctions.udf.CIQ($B129, "IQ_APIC", $D129,,,, "REPORTED")</f>
        <v>27623</v>
      </c>
      <c r="P129" s="1">
        <f>_xll.ciqfunctions.udf.CIQ($B129, "IQ_TOTAL_ASSETS", $D129,,,, "REPORTED")</f>
        <v>52972</v>
      </c>
      <c r="Q129" s="1">
        <f>_xll.ciqfunctions.udf.CIQ($B129, "IQ_RE", $D129,,,, "REPORTED")</f>
        <v>-4750</v>
      </c>
      <c r="R129" s="1">
        <f>_xll.ciqfunctions.udf.CIQ($B129, "IQ_TOTAL_EQUITY", $D129,,,, "REPORTED")</f>
        <v>24465</v>
      </c>
      <c r="S129" s="1">
        <f>_xll.ciqfunctions.udf.CIQ($B129, "IQ_TOTAL_OUTSTANDING_FILING_DATE", $D129,,,, "REPORTED")</f>
        <v>2889.99134</v>
      </c>
      <c r="T129" s="1">
        <f>_xll.ciqfunctions.udf.CIQ($B129, "IQ_TOTAL_DEBT", $D129,,,, "REPORTED")</f>
        <v>12511</v>
      </c>
      <c r="U129" s="1">
        <f>_xll.ciqfunctions.udf.CIQ($B129, "IQ_PREF_DIV_OTHER",$D129,,,, "REPORTED")</f>
        <v>0</v>
      </c>
      <c r="V129" s="1">
        <f>_xll.ciqfunctions.udf.CIQ($B129, "IQ_COGS",$D129,,,, "REPORTED")</f>
        <v>8174</v>
      </c>
      <c r="W129" s="1">
        <f>_xll.ciqfunctions.udf.CIQ($B129, "IQ_AP",$D129,,,, "REPORTED")</f>
        <v>6648</v>
      </c>
      <c r="X129" s="1">
        <f>_xll.ciqfunctions.udf.CIQ($B129, "IQ_AR", $D129,,,, "REPORTED")</f>
        <v>1913</v>
      </c>
      <c r="Y129" s="1">
        <f>_xll.ciqfunctions.udf.CIQ($B129, "IQ_INVENTORY", $D129,,,, "REPORTED")</f>
        <v>4132</v>
      </c>
      <c r="Z129">
        <f>_xll.ciqfunctions.udf.CIQ($B129, "IQ_SGA", $D129,,,, "REPORTED")</f>
        <v>1056</v>
      </c>
      <c r="AA129">
        <f>_xll.ciqfunctions.udf.CIQ($B129, "IQ_TOTAL_REV_1YR_ANN_GROWTH", $D129,,,, "REPORTED")</f>
        <v>73.5839</v>
      </c>
      <c r="AB129">
        <f>_xll.ciqfunctions.udf.CIQ($B129, "IQ_DA", $D129,,,, "REPORTED")</f>
        <v>0</v>
      </c>
      <c r="AC129">
        <f>_xll.ciqfunctions.udf.CIQ($B129, "IQ_NET_INTEREST_EXP",$D129,,,, "REPORTED")</f>
        <v>-89</v>
      </c>
      <c r="AD129">
        <f>_xll.ciqfunctions.udf.CIQ($B129, "IQ_NET_WORKING_CAP",$D129,,,, "REPORTED")</f>
        <v>-5185</v>
      </c>
      <c r="AE129">
        <f>_xll.ciqfunctions.udf.CIQ($B129, "IQ_CAPEX",$D129,,,, "REPORTED")</f>
        <v>-1360</v>
      </c>
      <c r="AF129" s="1" t="str">
        <f>_xll.ciqfunctions.udf.CIQ($B129, "IQ_CEO_NAME", $D129,,,, "REPORTED")</f>
        <v>Musk, Elon</v>
      </c>
    </row>
    <row r="130" spans="1:32" x14ac:dyDescent="0.25">
      <c r="A130" t="str">
        <f>_xll.ciqfunctions.udf.CIQ(B130,"IQ_COMPANY_NAME",A$1)</f>
        <v>Tesla, Inc.</v>
      </c>
      <c r="B130" t="s">
        <v>5</v>
      </c>
      <c r="C130" s="1" t="str">
        <f>_xll.ciqfunctions.udf.CIQ($B130, "IQ_INDUSTRY", IQ_FY, $D130, ,, "USD", , C$1)</f>
        <v>Automobiles</v>
      </c>
      <c r="D130" s="2" t="str">
        <f t="shared" si="1"/>
        <v>CQ42020</v>
      </c>
      <c r="E130" s="1">
        <f>_xll.ciqfunctions.udf.CIQ($B130, "IQ_TOTAL_REV", $D130,,,, "REPORTED")</f>
        <v>10744</v>
      </c>
      <c r="F130" s="1">
        <f>_xll.ciqfunctions.udf.CIQ($B130, "IQ_NI",$D130,,,, "REPORTED")</f>
        <v>270</v>
      </c>
      <c r="G130" s="1">
        <f>_xll.ciqfunctions.udf.CIQ($B130, "IQ_CASH_EQUIV", $D130,,,, "REPORTED")</f>
        <v>19384</v>
      </c>
      <c r="H130" s="1">
        <f>_xll.ciqfunctions.udf.CIQ($B130, "IQ_CASH_ST_INVEST", $D130,,,, "REPORTED")</f>
        <v>19384</v>
      </c>
      <c r="I130" s="1">
        <f>_xll.ciqfunctions.udf.CIQ($B130, "IQ_TOTAL_CA", $D130,,,, "REPORTED")</f>
        <v>26717</v>
      </c>
      <c r="J130" s="1">
        <f>_xll.ciqfunctions.udf.CIQ($B130, "IQ_TOTAL_ASSETS",$D130,,,, "REPORTED")</f>
        <v>52148</v>
      </c>
      <c r="K130" s="1">
        <f>_xll.ciqfunctions.udf.CIQ($B130, "IQ_TOTAL_CL", $D130,,,, "REPORTED")</f>
        <v>14248</v>
      </c>
      <c r="L130" s="1">
        <f>_xll.ciqfunctions.udf.CIQ($B130, "IQ_TOTAL_LIAB", $D130,,,, "REPORTED")</f>
        <v>28469</v>
      </c>
      <c r="M130" s="1">
        <f>_xll.ciqfunctions.udf.CIQ($B130, "IQ_PREF_EQUITY",$D130,,,, "REPORTED")</f>
        <v>0</v>
      </c>
      <c r="N130" s="1">
        <f>_xll.ciqfunctions.udf.CIQ($B130, "IQ_TOTAL_COMMON_EQUITY",$D130,,,, "REPORTED")</f>
        <v>22225</v>
      </c>
      <c r="O130" s="1">
        <f>_xll.ciqfunctions.udf.CIQ($B130, "IQ_APIC", $D130,,,, "REPORTED")</f>
        <v>27260</v>
      </c>
      <c r="P130" s="1">
        <f>_xll.ciqfunctions.udf.CIQ($B130, "IQ_TOTAL_ASSETS", $D130,,,, "REPORTED")</f>
        <v>52148</v>
      </c>
      <c r="Q130" s="1">
        <f>_xll.ciqfunctions.udf.CIQ($B130, "IQ_RE", $D130,,,, "REPORTED")</f>
        <v>-5399</v>
      </c>
      <c r="R130" s="1">
        <f>_xll.ciqfunctions.udf.CIQ($B130, "IQ_TOTAL_EQUITY", $D130,,,, "REPORTED")</f>
        <v>23679</v>
      </c>
      <c r="S130" s="1">
        <f>_xll.ciqfunctions.udf.CIQ($B130, "IQ_TOTAL_OUTSTANDING_FILING_DATE", $D130,,,, "REPORTED")</f>
        <v>2879.5605099999998</v>
      </c>
      <c r="T130" s="1">
        <f>_xll.ciqfunctions.udf.CIQ($B130, "IQ_TOTAL_DEBT", $D130,,,, "REPORTED")</f>
        <v>13337</v>
      </c>
      <c r="U130" s="1">
        <f>_xll.ciqfunctions.udf.CIQ($B130, "IQ_PREF_DIV_OTHER",$D130,,,, "REPORTED")</f>
        <v>0</v>
      </c>
      <c r="V130" s="1">
        <f>_xll.ciqfunctions.udf.CIQ($B130, "IQ_COGS",$D130,,,, "REPORTED")</f>
        <v>8678</v>
      </c>
      <c r="W130" s="1">
        <f>_xll.ciqfunctions.udf.CIQ($B130, "IQ_AP",$D130,,,, "REPORTED")</f>
        <v>6051</v>
      </c>
      <c r="X130" s="1">
        <f>_xll.ciqfunctions.udf.CIQ($B130, "IQ_AR", $D130,,,, "REPORTED")</f>
        <v>1903</v>
      </c>
      <c r="Y130" s="1">
        <f>_xll.ciqfunctions.udf.CIQ($B130, "IQ_INVENTORY", $D130,,,, "REPORTED")</f>
        <v>4101</v>
      </c>
      <c r="Z130">
        <f>_xll.ciqfunctions.udf.CIQ($B130, "IQ_SGA", $D130,,,, "REPORTED")</f>
        <v>969</v>
      </c>
      <c r="AA130">
        <f>_xll.ciqfunctions.udf.CIQ($B130, "IQ_TOTAL_REV_1YR_ANN_GROWTH", $D130,,,, "REPORTED")</f>
        <v>45.503700000000002</v>
      </c>
      <c r="AB130">
        <f>_xll.ciqfunctions.udf.CIQ($B130, "IQ_DA", $D130,,,, "REPORTED")</f>
        <v>0</v>
      </c>
      <c r="AC130">
        <f>_xll.ciqfunctions.udf.CIQ($B130, "IQ_NET_INTEREST_EXP",$D130,,,, "REPORTED")</f>
        <v>-235</v>
      </c>
      <c r="AD130">
        <f>_xll.ciqfunctions.udf.CIQ($B130, "IQ_NET_WORKING_CAP",$D130,,,, "REPORTED")</f>
        <v>-4497</v>
      </c>
      <c r="AE130">
        <f>_xll.ciqfunctions.udf.CIQ($B130, "IQ_CAPEX",$D130,,,, "REPORTED")</f>
        <v>-1164</v>
      </c>
      <c r="AF130" s="1" t="str">
        <f>_xll.ciqfunctions.udf.CIQ($B130, "IQ_CEO_NAME", $D130,,,, "REPORTED")</f>
        <v>Musk, Elon</v>
      </c>
    </row>
    <row r="131" spans="1:32" x14ac:dyDescent="0.25">
      <c r="A131" t="str">
        <f>_xll.ciqfunctions.udf.CIQ(B131,"IQ_COMPANY_NAME",A$1)</f>
        <v>Tesla, Inc.</v>
      </c>
      <c r="B131" t="s">
        <v>5</v>
      </c>
      <c r="C131" s="1" t="str">
        <f>_xll.ciqfunctions.udf.CIQ($B131, "IQ_INDUSTRY", IQ_FY, $D131, ,, "USD", , C$1)</f>
        <v>Automobiles</v>
      </c>
      <c r="D131" s="2" t="str">
        <f t="shared" si="1"/>
        <v>CQ32020</v>
      </c>
      <c r="E131" s="1">
        <f>_xll.ciqfunctions.udf.CIQ($B131, "IQ_TOTAL_REV", $D131,,,, "REPORTED")</f>
        <v>8771</v>
      </c>
      <c r="F131" s="1">
        <f>_xll.ciqfunctions.udf.CIQ($B131, "IQ_NI",$D131,,,, "REPORTED")</f>
        <v>331</v>
      </c>
      <c r="G131" s="1">
        <f>_xll.ciqfunctions.udf.CIQ($B131, "IQ_CASH_EQUIV", $D131,,,, "REPORTED")</f>
        <v>14531</v>
      </c>
      <c r="H131" s="1">
        <f>_xll.ciqfunctions.udf.CIQ($B131, "IQ_CASH_ST_INVEST", $D131,,,, "REPORTED")</f>
        <v>14531</v>
      </c>
      <c r="I131" s="1">
        <f>_xll.ciqfunctions.udf.CIQ($B131, "IQ_TOTAL_CA", $D131,,,, "REPORTED")</f>
        <v>21744</v>
      </c>
      <c r="J131" s="1">
        <f>_xll.ciqfunctions.udf.CIQ($B131, "IQ_TOTAL_ASSETS",$D131,,,, "REPORTED")</f>
        <v>45691</v>
      </c>
      <c r="K131" s="1">
        <f>_xll.ciqfunctions.udf.CIQ($B131, "IQ_TOTAL_CL", $D131,,,, "REPORTED")</f>
        <v>13302</v>
      </c>
      <c r="L131" s="1">
        <f>_xll.ciqfunctions.udf.CIQ($B131, "IQ_TOTAL_LIAB", $D131,,,, "REPORTED")</f>
        <v>28191</v>
      </c>
      <c r="M131" s="1">
        <f>_xll.ciqfunctions.udf.CIQ($B131, "IQ_PREF_EQUITY",$D131,,,, "REPORTED")</f>
        <v>0</v>
      </c>
      <c r="N131" s="1">
        <f>_xll.ciqfunctions.udf.CIQ($B131, "IQ_TOTAL_COMMON_EQUITY",$D131,,,, "REPORTED")</f>
        <v>16031</v>
      </c>
      <c r="O131" s="1">
        <f>_xll.ciqfunctions.udf.CIQ($B131, "IQ_APIC", $D131,,,, "REPORTED")</f>
        <v>21574</v>
      </c>
      <c r="P131" s="1">
        <f>_xll.ciqfunctions.udf.CIQ($B131, "IQ_TOTAL_ASSETS", $D131,,,, "REPORTED")</f>
        <v>45691</v>
      </c>
      <c r="Q131" s="1">
        <f>_xll.ciqfunctions.udf.CIQ($B131, "IQ_RE", $D131,,,, "REPORTED")</f>
        <v>-5669</v>
      </c>
      <c r="R131" s="1">
        <f>_xll.ciqfunctions.udf.CIQ($B131, "IQ_TOTAL_EQUITY", $D131,,,, "REPORTED")</f>
        <v>17500</v>
      </c>
      <c r="S131" s="1">
        <f>_xll.ciqfunctions.udf.CIQ($B131, "IQ_TOTAL_OUTSTANDING_FILING_DATE", $D131,,,, "REPORTED")</f>
        <v>2843.7022000000002</v>
      </c>
      <c r="T131" s="1">
        <f>_xll.ciqfunctions.udf.CIQ($B131, "IQ_TOTAL_DEBT", $D131,,,, "REPORTED")</f>
        <v>15163</v>
      </c>
      <c r="U131" s="1">
        <f>_xll.ciqfunctions.udf.CIQ($B131, "IQ_PREF_DIV_OTHER",$D131,,,, "REPORTED")</f>
        <v>31</v>
      </c>
      <c r="V131" s="1">
        <f>_xll.ciqfunctions.udf.CIQ($B131, "IQ_COGS",$D131,,,, "REPORTED")</f>
        <v>6708</v>
      </c>
      <c r="W131" s="1">
        <f>_xll.ciqfunctions.udf.CIQ($B131, "IQ_AP",$D131,,,, "REPORTED")</f>
        <v>4958</v>
      </c>
      <c r="X131" s="1">
        <f>_xll.ciqfunctions.udf.CIQ($B131, "IQ_AR", $D131,,,, "REPORTED")</f>
        <v>1766</v>
      </c>
      <c r="Y131" s="1">
        <f>_xll.ciqfunctions.udf.CIQ($B131, "IQ_INVENTORY", $D131,,,, "REPORTED")</f>
        <v>4218</v>
      </c>
      <c r="Z131">
        <f>_xll.ciqfunctions.udf.CIQ($B131, "IQ_SGA", $D131,,,, "REPORTED")</f>
        <v>931</v>
      </c>
      <c r="AA131">
        <f>_xll.ciqfunctions.udf.CIQ($B131, "IQ_TOTAL_REV_1YR_ANN_GROWTH", $D131,,,, "REPORTED")</f>
        <v>39.155900000000003</v>
      </c>
      <c r="AB131">
        <f>_xll.ciqfunctions.udf.CIQ($B131, "IQ_DA", $D131,,,, "REPORTED")</f>
        <v>0</v>
      </c>
      <c r="AC131">
        <f>_xll.ciqfunctions.udf.CIQ($B131, "IQ_NET_INTEREST_EXP",$D131,,,, "REPORTED")</f>
        <v>-156</v>
      </c>
      <c r="AD131">
        <f>_xll.ciqfunctions.udf.CIQ($B131, "IQ_NET_WORKING_CAP",$D131,,,, "REPORTED")</f>
        <v>-2664</v>
      </c>
      <c r="AE131">
        <f>_xll.ciqfunctions.udf.CIQ($B131, "IQ_CAPEX",$D131,,,, "REPORTED")</f>
        <v>-1021</v>
      </c>
      <c r="AF131" s="1" t="str">
        <f>_xll.ciqfunctions.udf.CIQ($B131, "IQ_CEO_NAME", $D131,,,, "REPORTED")</f>
        <v>Musk, Elon</v>
      </c>
    </row>
    <row r="132" spans="1:32" x14ac:dyDescent="0.25">
      <c r="A132" t="str">
        <f>_xll.ciqfunctions.udf.CIQ(B132,"IQ_COMPANY_NAME",A$1)</f>
        <v>Tesla, Inc.</v>
      </c>
      <c r="B132" t="s">
        <v>5</v>
      </c>
      <c r="C132" s="1" t="str">
        <f>_xll.ciqfunctions.udf.CIQ($B132, "IQ_INDUSTRY", IQ_FY, $D132, ,, "USD", , C$1)</f>
        <v>Automobiles</v>
      </c>
      <c r="D132" s="2" t="str">
        <f t="shared" si="1"/>
        <v>CQ22020</v>
      </c>
      <c r="E132" s="1">
        <f>_xll.ciqfunctions.udf.CIQ($B132, "IQ_TOTAL_REV", $D132,,,, "REPORTED")</f>
        <v>6036</v>
      </c>
      <c r="F132" s="1">
        <f>_xll.ciqfunctions.udf.CIQ($B132, "IQ_NI",$D132,,,, "REPORTED")</f>
        <v>104</v>
      </c>
      <c r="G132" s="1">
        <f>_xll.ciqfunctions.udf.CIQ($B132, "IQ_CASH_EQUIV", $D132,,,, "REPORTED")</f>
        <v>8615</v>
      </c>
      <c r="H132" s="1">
        <f>_xll.ciqfunctions.udf.CIQ($B132, "IQ_CASH_ST_INVEST", $D132,,,, "REPORTED")</f>
        <v>8615</v>
      </c>
      <c r="I132" s="1">
        <f>_xll.ciqfunctions.udf.CIQ($B132, "IQ_TOTAL_CA", $D132,,,, "REPORTED")</f>
        <v>15336</v>
      </c>
      <c r="J132" s="1">
        <f>_xll.ciqfunctions.udf.CIQ($B132, "IQ_TOTAL_ASSETS",$D132,,,, "REPORTED")</f>
        <v>38135</v>
      </c>
      <c r="K132" s="1">
        <f>_xll.ciqfunctions.udf.CIQ($B132, "IQ_TOTAL_CL", $D132,,,, "REPORTED")</f>
        <v>12270</v>
      </c>
      <c r="L132" s="1">
        <f>_xll.ciqfunctions.udf.CIQ($B132, "IQ_TOTAL_LIAB", $D132,,,, "REPORTED")</f>
        <v>26798</v>
      </c>
      <c r="M132" s="1">
        <f>_xll.ciqfunctions.udf.CIQ($B132, "IQ_PREF_EQUITY",$D132,,,, "REPORTED")</f>
        <v>0</v>
      </c>
      <c r="N132" s="1">
        <f>_xll.ciqfunctions.udf.CIQ($B132, "IQ_TOTAL_COMMON_EQUITY",$D132,,,, "REPORTED")</f>
        <v>9855</v>
      </c>
      <c r="O132" s="1">
        <f>_xll.ciqfunctions.udf.CIQ($B132, "IQ_APIC", $D132,,,, "REPORTED")</f>
        <v>15895</v>
      </c>
      <c r="P132" s="1">
        <f>_xll.ciqfunctions.udf.CIQ($B132, "IQ_TOTAL_ASSETS", $D132,,,, "REPORTED")</f>
        <v>38135</v>
      </c>
      <c r="Q132" s="1">
        <f>_xll.ciqfunctions.udf.CIQ($B132, "IQ_RE", $D132,,,, "REPORTED")</f>
        <v>-6000</v>
      </c>
      <c r="R132" s="1">
        <f>_xll.ciqfunctions.udf.CIQ($B132, "IQ_TOTAL_EQUITY", $D132,,,, "REPORTED")</f>
        <v>11337</v>
      </c>
      <c r="S132" s="1">
        <f>_xll.ciqfunctions.udf.CIQ($B132, "IQ_TOTAL_OUTSTANDING_FILING_DATE", $D132,,,, "REPORTED")</f>
        <v>2795.42589</v>
      </c>
      <c r="T132" s="1">
        <f>_xll.ciqfunctions.udf.CIQ($B132, "IQ_TOTAL_DEBT", $D132,,,, "REPORTED")</f>
        <v>15477</v>
      </c>
      <c r="U132" s="1">
        <f>_xll.ciqfunctions.udf.CIQ($B132, "IQ_PREF_DIV_OTHER",$D132,,,, "REPORTED")</f>
        <v>0</v>
      </c>
      <c r="V132" s="1">
        <f>_xll.ciqfunctions.udf.CIQ($B132, "IQ_COGS",$D132,,,, "REPORTED")</f>
        <v>4769</v>
      </c>
      <c r="W132" s="1">
        <f>_xll.ciqfunctions.udf.CIQ($B132, "IQ_AP",$D132,,,, "REPORTED")</f>
        <v>3638</v>
      </c>
      <c r="X132" s="1">
        <f>_xll.ciqfunctions.udf.CIQ($B132, "IQ_AR", $D132,,,, "REPORTED")</f>
        <v>1495</v>
      </c>
      <c r="Y132" s="1">
        <f>_xll.ciqfunctions.udf.CIQ($B132, "IQ_INVENTORY", $D132,,,, "REPORTED")</f>
        <v>4018</v>
      </c>
      <c r="Z132">
        <f>_xll.ciqfunctions.udf.CIQ($B132, "IQ_SGA", $D132,,,, "REPORTED")</f>
        <v>661</v>
      </c>
      <c r="AA132">
        <f>_xll.ciqfunctions.udf.CIQ($B132, "IQ_TOTAL_REV_1YR_ANN_GROWTH", $D132,,,, "REPORTED")</f>
        <v>-4.9448999999999996</v>
      </c>
      <c r="AB132">
        <f>_xll.ciqfunctions.udf.CIQ($B132, "IQ_DA", $D132,,,, "REPORTED")</f>
        <v>0</v>
      </c>
      <c r="AC132">
        <f>_xll.ciqfunctions.udf.CIQ($B132, "IQ_NET_INTEREST_EXP",$D132,,,, "REPORTED")</f>
        <v>-165</v>
      </c>
      <c r="AD132">
        <f>_xll.ciqfunctions.udf.CIQ($B132, "IQ_NET_WORKING_CAP",$D132,,,, "REPORTED")</f>
        <v>-1590</v>
      </c>
      <c r="AE132">
        <f>_xll.ciqfunctions.udf.CIQ($B132, "IQ_CAPEX",$D132,,,, "REPORTED")</f>
        <v>-566</v>
      </c>
      <c r="AF132" s="1" t="str">
        <f>_xll.ciqfunctions.udf.CIQ($B132, "IQ_CEO_NAME", $D132,,,, "REPORTED")</f>
        <v>Musk, Elon</v>
      </c>
    </row>
    <row r="133" spans="1:32" x14ac:dyDescent="0.25">
      <c r="A133" t="str">
        <f>_xll.ciqfunctions.udf.CIQ(B133,"IQ_COMPANY_NAME",A$1)</f>
        <v>Tesla, Inc.</v>
      </c>
      <c r="B133" t="s">
        <v>5</v>
      </c>
      <c r="C133" s="1" t="str">
        <f>_xll.ciqfunctions.udf.CIQ($B133, "IQ_INDUSTRY", IQ_FY, $D133, ,, "USD", , C$1)</f>
        <v>Automobiles</v>
      </c>
      <c r="D133" s="2" t="str">
        <f t="shared" si="1"/>
        <v>CQ12020</v>
      </c>
      <c r="E133" s="1">
        <f>_xll.ciqfunctions.udf.CIQ($B133, "IQ_TOTAL_REV", $D133,,,, "REPORTED")</f>
        <v>5985</v>
      </c>
      <c r="F133" s="1">
        <f>_xll.ciqfunctions.udf.CIQ($B133, "IQ_NI",$D133,,,, "REPORTED")</f>
        <v>16</v>
      </c>
      <c r="G133" s="1">
        <f>_xll.ciqfunctions.udf.CIQ($B133, "IQ_CASH_EQUIV", $D133,,,, "REPORTED")</f>
        <v>8080</v>
      </c>
      <c r="H133" s="1">
        <f>_xll.ciqfunctions.udf.CIQ($B133, "IQ_CASH_ST_INVEST", $D133,,,, "REPORTED")</f>
        <v>8080</v>
      </c>
      <c r="I133" s="1">
        <f>_xll.ciqfunctions.udf.CIQ($B133, "IQ_TOTAL_CA", $D133,,,, "REPORTED")</f>
        <v>14893</v>
      </c>
      <c r="J133" s="1">
        <f>_xll.ciqfunctions.udf.CIQ($B133, "IQ_TOTAL_ASSETS",$D133,,,, "REPORTED")</f>
        <v>37250</v>
      </c>
      <c r="K133" s="1">
        <f>_xll.ciqfunctions.udf.CIQ($B133, "IQ_TOTAL_CL", $D133,,,, "REPORTED")</f>
        <v>11986</v>
      </c>
      <c r="L133" s="1">
        <f>_xll.ciqfunctions.udf.CIQ($B133, "IQ_TOTAL_LIAB", $D133,,,, "REPORTED")</f>
        <v>26578</v>
      </c>
      <c r="M133" s="1">
        <f>_xll.ciqfunctions.udf.CIQ($B133, "IQ_PREF_EQUITY",$D133,,,, "REPORTED")</f>
        <v>0</v>
      </c>
      <c r="N133" s="1">
        <f>_xll.ciqfunctions.udf.CIQ($B133, "IQ_TOTAL_COMMON_EQUITY",$D133,,,, "REPORTED")</f>
        <v>9173</v>
      </c>
      <c r="O133" s="1">
        <f>_xll.ciqfunctions.udf.CIQ($B133, "IQ_APIC", $D133,,,, "REPORTED")</f>
        <v>15390</v>
      </c>
      <c r="P133" s="1">
        <f>_xll.ciqfunctions.udf.CIQ($B133, "IQ_TOTAL_ASSETS", $D133,,,, "REPORTED")</f>
        <v>37250</v>
      </c>
      <c r="Q133" s="1">
        <f>_xll.ciqfunctions.udf.CIQ($B133, "IQ_RE", $D133,,,, "REPORTED")</f>
        <v>-6104</v>
      </c>
      <c r="R133" s="1">
        <f>_xll.ciqfunctions.udf.CIQ($B133, "IQ_TOTAL_EQUITY", $D133,,,, "REPORTED")</f>
        <v>10672</v>
      </c>
      <c r="S133" s="1">
        <f>_xll.ciqfunctions.udf.CIQ($B133, "IQ_TOTAL_OUTSTANDING_FILING_DATE", $D133,,,, "REPORTED")</f>
        <v>2780.5665800000002</v>
      </c>
      <c r="T133" s="1">
        <f>_xll.ciqfunctions.udf.CIQ($B133, "IQ_TOTAL_DEBT", $D133,,,, "REPORTED")</f>
        <v>15200</v>
      </c>
      <c r="U133" s="1">
        <f>_xll.ciqfunctions.udf.CIQ($B133, "IQ_PREF_DIV_OTHER",$D133,,,, "REPORTED")</f>
        <v>0</v>
      </c>
      <c r="V133" s="1">
        <f>_xll.ciqfunctions.udf.CIQ($B133, "IQ_COGS",$D133,,,, "REPORTED")</f>
        <v>4751</v>
      </c>
      <c r="W133" s="1">
        <f>_xll.ciqfunctions.udf.CIQ($B133, "IQ_AP",$D133,,,, "REPORTED")</f>
        <v>3970</v>
      </c>
      <c r="X133" s="1">
        <f>_xll.ciqfunctions.udf.CIQ($B133, "IQ_AR", $D133,,,, "REPORTED")</f>
        <v>1274</v>
      </c>
      <c r="Y133" s="1">
        <f>_xll.ciqfunctions.udf.CIQ($B133, "IQ_INVENTORY", $D133,,,, "REPORTED")</f>
        <v>4494</v>
      </c>
      <c r="Z133">
        <f>_xll.ciqfunctions.udf.CIQ($B133, "IQ_SGA", $D133,,,, "REPORTED")</f>
        <v>627</v>
      </c>
      <c r="AA133">
        <f>_xll.ciqfunctions.udf.CIQ($B133, "IQ_TOTAL_REV_1YR_ANN_GROWTH", $D133,,,, "REPORTED")</f>
        <v>31.799099999999999</v>
      </c>
      <c r="AB133">
        <f>_xll.ciqfunctions.udf.CIQ($B133, "IQ_DA", $D133,,,, "REPORTED")</f>
        <v>0</v>
      </c>
      <c r="AC133">
        <f>_xll.ciqfunctions.udf.CIQ($B133, "IQ_NET_INTEREST_EXP",$D133,,,, "REPORTED")</f>
        <v>-198</v>
      </c>
      <c r="AD133">
        <f>_xll.ciqfunctions.udf.CIQ($B133, "IQ_NET_WORKING_CAP",$D133,,,, "REPORTED")</f>
        <v>-1674</v>
      </c>
      <c r="AE133">
        <f>_xll.ciqfunctions.udf.CIQ($B133, "IQ_CAPEX",$D133,,,, "REPORTED")</f>
        <v>-481</v>
      </c>
      <c r="AF133" s="1" t="str">
        <f>_xll.ciqfunctions.udf.CIQ($B133, "IQ_CEO_NAME", $D133,,,, "REPORTED")</f>
        <v>Musk, Elon</v>
      </c>
    </row>
    <row r="134" spans="1:32" x14ac:dyDescent="0.25">
      <c r="A134" t="str">
        <f>_xll.ciqfunctions.udf.CIQ(B134,"IQ_COMPANY_NAME",A$1)</f>
        <v>Tesla, Inc.</v>
      </c>
      <c r="B134" t="s">
        <v>5</v>
      </c>
      <c r="C134" s="1" t="str">
        <f>_xll.ciqfunctions.udf.CIQ($B134, "IQ_INDUSTRY", IQ_FY, $D134, ,, "USD", , C$1)</f>
        <v>Automobiles</v>
      </c>
      <c r="D134" s="2" t="str">
        <f t="shared" si="1"/>
        <v>CQ42019</v>
      </c>
      <c r="E134" s="1">
        <f>_xll.ciqfunctions.udf.CIQ($B134, "IQ_TOTAL_REV", $D134,,,, "REPORTED")</f>
        <v>7384</v>
      </c>
      <c r="F134" s="1">
        <f>_xll.ciqfunctions.udf.CIQ($B134, "IQ_NI",$D134,,,, "REPORTED")</f>
        <v>105</v>
      </c>
      <c r="G134" s="1">
        <f>_xll.ciqfunctions.udf.CIQ($B134, "IQ_CASH_EQUIV", $D134,,,, "REPORTED")</f>
        <v>6268</v>
      </c>
      <c r="H134" s="1">
        <f>_xll.ciqfunctions.udf.CIQ($B134, "IQ_CASH_ST_INVEST", $D134,,,, "REPORTED")</f>
        <v>6268</v>
      </c>
      <c r="I134" s="1">
        <f>_xll.ciqfunctions.udf.CIQ($B134, "IQ_TOTAL_CA", $D134,,,, "REPORTED")</f>
        <v>12103</v>
      </c>
      <c r="J134" s="1">
        <f>_xll.ciqfunctions.udf.CIQ($B134, "IQ_TOTAL_ASSETS",$D134,,,, "REPORTED")</f>
        <v>34309</v>
      </c>
      <c r="K134" s="1">
        <f>_xll.ciqfunctions.udf.CIQ($B134, "IQ_TOTAL_CL", $D134,,,, "REPORTED")</f>
        <v>10667</v>
      </c>
      <c r="L134" s="1">
        <f>_xll.ciqfunctions.udf.CIQ($B134, "IQ_TOTAL_LIAB", $D134,,,, "REPORTED")</f>
        <v>26199</v>
      </c>
      <c r="M134" s="1">
        <f>_xll.ciqfunctions.udf.CIQ($B134, "IQ_PREF_EQUITY",$D134,,,, "REPORTED")</f>
        <v>0</v>
      </c>
      <c r="N134" s="1">
        <f>_xll.ciqfunctions.udf.CIQ($B134, "IQ_TOTAL_COMMON_EQUITY",$D134,,,, "REPORTED")</f>
        <v>6618</v>
      </c>
      <c r="O134" s="1">
        <f>_xll.ciqfunctions.udf.CIQ($B134, "IQ_APIC", $D134,,,, "REPORTED")</f>
        <v>12736</v>
      </c>
      <c r="P134" s="1">
        <f>_xll.ciqfunctions.udf.CIQ($B134, "IQ_TOTAL_ASSETS", $D134,,,, "REPORTED")</f>
        <v>34309</v>
      </c>
      <c r="Q134" s="1">
        <f>_xll.ciqfunctions.udf.CIQ($B134, "IQ_RE", $D134,,,, "REPORTED")</f>
        <v>-6083</v>
      </c>
      <c r="R134" s="1">
        <f>_xll.ciqfunctions.udf.CIQ($B134, "IQ_TOTAL_EQUITY", $D134,,,, "REPORTED")</f>
        <v>8110</v>
      </c>
      <c r="S134" s="1">
        <f>_xll.ciqfunctions.udf.CIQ($B134, "IQ_TOTAL_OUTSTANDING_FILING_DATE", $D134,,,, "REPORTED")</f>
        <v>2720.1237900000001</v>
      </c>
      <c r="T134" s="1">
        <f>_xll.ciqfunctions.udf.CIQ($B134, "IQ_TOTAL_DEBT", $D134,,,, "REPORTED")</f>
        <v>14576</v>
      </c>
      <c r="U134" s="1">
        <f>_xll.ciqfunctions.udf.CIQ($B134, "IQ_PREF_DIV_OTHER",$D134,,,, "REPORTED")</f>
        <v>0</v>
      </c>
      <c r="V134" s="1">
        <f>_xll.ciqfunctions.udf.CIQ($B134, "IQ_COGS",$D134,,,, "REPORTED")</f>
        <v>5993</v>
      </c>
      <c r="W134" s="1">
        <f>_xll.ciqfunctions.udf.CIQ($B134, "IQ_AP",$D134,,,, "REPORTED")</f>
        <v>3771</v>
      </c>
      <c r="X134" s="1">
        <f>_xll.ciqfunctions.udf.CIQ($B134, "IQ_AR", $D134,,,, "REPORTED")</f>
        <v>1324</v>
      </c>
      <c r="Y134" s="1">
        <f>_xll.ciqfunctions.udf.CIQ($B134, "IQ_INVENTORY", $D134,,,, "REPORTED")</f>
        <v>3552</v>
      </c>
      <c r="Z134">
        <f>_xll.ciqfunctions.udf.CIQ($B134, "IQ_SGA", $D134,,,, "REPORTED")</f>
        <v>699</v>
      </c>
      <c r="AA134">
        <f>_xll.ciqfunctions.udf.CIQ($B134, "IQ_TOTAL_REV_1YR_ANN_GROWTH", $D134,,,, "REPORTED")</f>
        <v>2.1865000000000001</v>
      </c>
      <c r="AB134">
        <f>_xll.ciqfunctions.udf.CIQ($B134, "IQ_DA", $D134,,,, "REPORTED")</f>
        <v>0</v>
      </c>
      <c r="AC134">
        <f>_xll.ciqfunctions.udf.CIQ($B134, "IQ_NET_INTEREST_EXP",$D134,,,, "REPORTED")</f>
        <v>-149</v>
      </c>
      <c r="AD134">
        <f>_xll.ciqfunctions.udf.CIQ($B134, "IQ_NET_WORKING_CAP",$D134,,,, "REPORTED")</f>
        <v>-2819</v>
      </c>
      <c r="AE134">
        <f>_xll.ciqfunctions.udf.CIQ($B134, "IQ_CAPEX",$D134,,,, "REPORTED")</f>
        <v>-449</v>
      </c>
      <c r="AF134" s="1" t="str">
        <f>_xll.ciqfunctions.udf.CIQ($B134, "IQ_CEO_NAME", $D134,,,, "REPORTED")</f>
        <v>Musk, Elon</v>
      </c>
    </row>
    <row r="135" spans="1:32" x14ac:dyDescent="0.25">
      <c r="A135" t="str">
        <f>_xll.ciqfunctions.udf.CIQ(B135,"IQ_COMPANY_NAME",A$1)</f>
        <v>Tesla, Inc.</v>
      </c>
      <c r="B135" t="s">
        <v>5</v>
      </c>
      <c r="C135" s="1" t="str">
        <f>_xll.ciqfunctions.udf.CIQ($B135, "IQ_INDUSTRY", IQ_FY, $D135, ,, "USD", , C$1)</f>
        <v>Automobiles</v>
      </c>
      <c r="D135" s="2" t="str">
        <f t="shared" si="1"/>
        <v>CQ32019</v>
      </c>
      <c r="E135" s="1">
        <f>_xll.ciqfunctions.udf.CIQ($B135, "IQ_TOTAL_REV", $D135,,,, "REPORTED")</f>
        <v>6303</v>
      </c>
      <c r="F135" s="1">
        <f>_xll.ciqfunctions.udf.CIQ($B135, "IQ_NI",$D135,,,, "REPORTED")</f>
        <v>143</v>
      </c>
      <c r="G135" s="1">
        <f>_xll.ciqfunctions.udf.CIQ($B135, "IQ_CASH_EQUIV", $D135,,,, "REPORTED")</f>
        <v>5338</v>
      </c>
      <c r="H135" s="1">
        <f>_xll.ciqfunctions.udf.CIQ($B135, "IQ_CASH_ST_INVEST", $D135,,,, "REPORTED")</f>
        <v>5338</v>
      </c>
      <c r="I135" s="1">
        <f>_xll.ciqfunctions.udf.CIQ($B135, "IQ_TOTAL_CA", $D135,,,, "REPORTED")</f>
        <v>10940</v>
      </c>
      <c r="J135" s="1">
        <f>_xll.ciqfunctions.udf.CIQ($B135, "IQ_TOTAL_ASSETS",$D135,,,, "REPORTED")</f>
        <v>32795</v>
      </c>
      <c r="K135" s="1">
        <f>_xll.ciqfunctions.udf.CIQ($B135, "IQ_TOTAL_CL", $D135,,,, "REPORTED")</f>
        <v>10146</v>
      </c>
      <c r="L135" s="1">
        <f>_xll.ciqfunctions.udf.CIQ($B135, "IQ_TOTAL_LIAB", $D135,,,, "REPORTED")</f>
        <v>25313</v>
      </c>
      <c r="M135" s="1">
        <f>_xll.ciqfunctions.udf.CIQ($B135, "IQ_PREF_EQUITY",$D135,,,, "REPORTED")</f>
        <v>0</v>
      </c>
      <c r="N135" s="1">
        <f>_xll.ciqfunctions.udf.CIQ($B135, "IQ_TOTAL_COMMON_EQUITY",$D135,,,, "REPORTED")</f>
        <v>6040</v>
      </c>
      <c r="O135" s="1">
        <f>_xll.ciqfunctions.udf.CIQ($B135, "IQ_APIC", $D135,,,, "REPORTED")</f>
        <v>12348</v>
      </c>
      <c r="P135" s="1">
        <f>_xll.ciqfunctions.udf.CIQ($B135, "IQ_TOTAL_ASSETS", $D135,,,, "REPORTED")</f>
        <v>32795</v>
      </c>
      <c r="Q135" s="1">
        <f>_xll.ciqfunctions.udf.CIQ($B135, "IQ_RE", $D135,,,, "REPORTED")</f>
        <v>-6188</v>
      </c>
      <c r="R135" s="1">
        <f>_xll.ciqfunctions.udf.CIQ($B135, "IQ_TOTAL_EQUITY", $D135,,,, "REPORTED")</f>
        <v>7482</v>
      </c>
      <c r="S135" s="1">
        <f>_xll.ciqfunctions.udf.CIQ($B135, "IQ_TOTAL_OUTSTANDING_FILING_DATE", $D135,,,, "REPORTED")</f>
        <v>2703.6728699999999</v>
      </c>
      <c r="T135" s="1">
        <f>_xll.ciqfunctions.udf.CIQ($B135, "IQ_TOTAL_DEBT", $D135,,,, "REPORTED")</f>
        <v>14636</v>
      </c>
      <c r="U135" s="1">
        <f>_xll.ciqfunctions.udf.CIQ($B135, "IQ_PREF_DIV_OTHER",$D135,,,, "REPORTED")</f>
        <v>0</v>
      </c>
      <c r="V135" s="1">
        <f>_xll.ciqfunctions.udf.CIQ($B135, "IQ_COGS",$D135,,,, "REPORTED")</f>
        <v>5112</v>
      </c>
      <c r="W135" s="1">
        <f>_xll.ciqfunctions.udf.CIQ($B135, "IQ_AP",$D135,,,, "REPORTED")</f>
        <v>3468</v>
      </c>
      <c r="X135" s="1">
        <f>_xll.ciqfunctions.udf.CIQ($B135, "IQ_AR", $D135,,,, "REPORTED")</f>
        <v>1128</v>
      </c>
      <c r="Y135" s="1">
        <f>_xll.ciqfunctions.udf.CIQ($B135, "IQ_INVENTORY", $D135,,,, "REPORTED")</f>
        <v>3581</v>
      </c>
      <c r="Z135">
        <f>_xll.ciqfunctions.udf.CIQ($B135, "IQ_SGA", $D135,,,, "REPORTED")</f>
        <v>596</v>
      </c>
      <c r="AA135">
        <f>_xll.ciqfunctions.udf.CIQ($B135, "IQ_TOTAL_REV_1YR_ANN_GROWTH", $D135,,,, "REPORTED")</f>
        <v>-7.6349</v>
      </c>
      <c r="AB135">
        <f>_xll.ciqfunctions.udf.CIQ($B135, "IQ_DA", $D135,,,, "REPORTED")</f>
        <v>0</v>
      </c>
      <c r="AC135">
        <f>_xll.ciqfunctions.udf.CIQ($B135, "IQ_NET_INTEREST_EXP",$D135,,,, "REPORTED")</f>
        <v>-183</v>
      </c>
      <c r="AD135">
        <f>_xll.ciqfunctions.udf.CIQ($B135, "IQ_NET_WORKING_CAP",$D135,,,, "REPORTED")</f>
        <v>-2291</v>
      </c>
      <c r="AE135">
        <f>_xll.ciqfunctions.udf.CIQ($B135, "IQ_CAPEX",$D135,,,, "REPORTED")</f>
        <v>-410</v>
      </c>
      <c r="AF135" s="1" t="str">
        <f>_xll.ciqfunctions.udf.CIQ($B135, "IQ_CEO_NAME", $D135,,,, "REPORTED")</f>
        <v>Musk, Elon</v>
      </c>
    </row>
    <row r="136" spans="1:32" x14ac:dyDescent="0.25">
      <c r="A136" t="str">
        <f>_xll.ciqfunctions.udf.CIQ(B136,"IQ_COMPANY_NAME",A$1)</f>
        <v>Tesla, Inc.</v>
      </c>
      <c r="B136" t="s">
        <v>5</v>
      </c>
      <c r="C136" s="1" t="str">
        <f>_xll.ciqfunctions.udf.CIQ($B136, "IQ_INDUSTRY", IQ_FY, $D136, ,, "USD", , C$1)</f>
        <v>Automobiles</v>
      </c>
      <c r="D136" s="2" t="str">
        <f t="shared" si="1"/>
        <v>CQ22019</v>
      </c>
      <c r="E136" s="1">
        <f>_xll.ciqfunctions.udf.CIQ($B136, "IQ_TOTAL_REV", $D136,,,, "REPORTED")</f>
        <v>6350</v>
      </c>
      <c r="F136" s="1">
        <f>_xll.ciqfunctions.udf.CIQ($B136, "IQ_NI",$D136,,,, "REPORTED")</f>
        <v>-408</v>
      </c>
      <c r="G136" s="1">
        <f>_xll.ciqfunctions.udf.CIQ($B136, "IQ_CASH_EQUIV", $D136,,,, "REPORTED")</f>
        <v>4954.74</v>
      </c>
      <c r="H136" s="1">
        <f>_xll.ciqfunctions.udf.CIQ($B136, "IQ_CASH_ST_INVEST", $D136,,,, "REPORTED")</f>
        <v>4954.74</v>
      </c>
      <c r="I136" s="1">
        <f>_xll.ciqfunctions.udf.CIQ($B136, "IQ_TOTAL_CA", $D136,,,, "REPORTED")</f>
        <v>10181.951999999999</v>
      </c>
      <c r="J136" s="1">
        <f>_xll.ciqfunctions.udf.CIQ($B136, "IQ_TOTAL_ASSETS",$D136,,,, "REPORTED")</f>
        <v>31872.597000000002</v>
      </c>
      <c r="K136" s="1">
        <f>_xll.ciqfunctions.udf.CIQ($B136, "IQ_TOTAL_CL", $D136,,,, "REPORTED")</f>
        <v>9588.7729999999992</v>
      </c>
      <c r="L136" s="1">
        <f>_xll.ciqfunctions.udf.CIQ($B136, "IQ_TOTAL_LIAB", $D136,,,, "REPORTED")</f>
        <v>24722.135999999999</v>
      </c>
      <c r="M136" s="1">
        <f>_xll.ciqfunctions.udf.CIQ($B136, "IQ_PREF_EQUITY",$D136,,,, "REPORTED")</f>
        <v>0</v>
      </c>
      <c r="N136" s="1">
        <f>_xll.ciqfunctions.udf.CIQ($B136, "IQ_TOTAL_COMMON_EQUITY",$D136,,,, "REPORTED")</f>
        <v>5715.393</v>
      </c>
      <c r="O136" s="1">
        <f>_xll.ciqfunctions.udf.CIQ($B136, "IQ_APIC", $D136,,,, "REPORTED")</f>
        <v>12052.458000000001</v>
      </c>
      <c r="P136" s="1">
        <f>_xll.ciqfunctions.udf.CIQ($B136, "IQ_TOTAL_ASSETS", $D136,,,, "REPORTED")</f>
        <v>31872.597000000002</v>
      </c>
      <c r="Q136" s="1">
        <f>_xll.ciqfunctions.udf.CIQ($B136, "IQ_RE", $D136,,,, "REPORTED")</f>
        <v>-6331.6390000000001</v>
      </c>
      <c r="R136" s="1">
        <f>_xll.ciqfunctions.udf.CIQ($B136, "IQ_TOTAL_EQUITY", $D136,,,, "REPORTED")</f>
        <v>7150.4610000000002</v>
      </c>
      <c r="S136" s="1">
        <f>_xll.ciqfunctions.udf.CIQ($B136, "IQ_TOTAL_OUTSTANDING_FILING_DATE", $D136,,,, "REPORTED")</f>
        <v>2686.90859</v>
      </c>
      <c r="T136" s="1">
        <f>_xll.ciqfunctions.udf.CIQ($B136, "IQ_TOTAL_DEBT", $D136,,,, "REPORTED")</f>
        <v>14320.924000000001</v>
      </c>
      <c r="U136" s="1">
        <f>_xll.ciqfunctions.udf.CIQ($B136, "IQ_PREF_DIV_OTHER",$D136,,,, "REPORTED")</f>
        <v>0</v>
      </c>
      <c r="V136" s="1">
        <f>_xll.ciqfunctions.udf.CIQ($B136, "IQ_COGS",$D136,,,, "REPORTED")</f>
        <v>5429</v>
      </c>
      <c r="W136" s="1">
        <f>_xll.ciqfunctions.udf.CIQ($B136, "IQ_AP",$D136,,,, "REPORTED")</f>
        <v>3133.587</v>
      </c>
      <c r="X136" s="1">
        <f>_xll.ciqfunctions.udf.CIQ($B136, "IQ_AR", $D136,,,, "REPORTED")</f>
        <v>1147.0999999999999</v>
      </c>
      <c r="Y136" s="1">
        <f>_xll.ciqfunctions.udf.CIQ($B136, "IQ_INVENTORY", $D136,,,, "REPORTED")</f>
        <v>3382.3580000000002</v>
      </c>
      <c r="Z136">
        <f>_xll.ciqfunctions.udf.CIQ($B136, "IQ_SGA", $D136,,,, "REPORTED")</f>
        <v>647</v>
      </c>
      <c r="AA136">
        <f>_xll.ciqfunctions.udf.CIQ($B136, "IQ_TOTAL_REV_1YR_ANN_GROWTH", $D136,,,, "REPORTED")</f>
        <v>58.661499999999997</v>
      </c>
      <c r="AB136">
        <f>_xll.ciqfunctions.udf.CIQ($B136, "IQ_DA", $D136,,,, "REPORTED")</f>
        <v>0</v>
      </c>
      <c r="AC136">
        <f>_xll.ciqfunctions.udf.CIQ($B136, "IQ_NET_INTEREST_EXP",$D136,,,, "REPORTED")</f>
        <v>-181</v>
      </c>
      <c r="AD136">
        <f>_xll.ciqfunctions.udf.CIQ($B136, "IQ_NET_WORKING_CAP",$D136,,,, "REPORTED")</f>
        <v>-2350.384</v>
      </c>
      <c r="AE136">
        <f>_xll.ciqfunctions.udf.CIQ($B136, "IQ_CAPEX",$D136,,,, "REPORTED")</f>
        <v>-268</v>
      </c>
      <c r="AF136" s="1" t="str">
        <f>_xll.ciqfunctions.udf.CIQ($B136, "IQ_CEO_NAME", $D136,,,, "REPORTED")</f>
        <v>Musk, Elon</v>
      </c>
    </row>
    <row r="137" spans="1:32" x14ac:dyDescent="0.25">
      <c r="A137" t="str">
        <f>_xll.ciqfunctions.udf.CIQ(B137,"IQ_COMPANY_NAME",A$1)</f>
        <v>Tesla, Inc.</v>
      </c>
      <c r="B137" t="s">
        <v>5</v>
      </c>
      <c r="C137" s="1" t="str">
        <f>_xll.ciqfunctions.udf.CIQ($B137, "IQ_INDUSTRY", IQ_FY, $D137, ,, "USD", , C$1)</f>
        <v>Automobiles</v>
      </c>
      <c r="D137" s="2" t="str">
        <f t="shared" si="1"/>
        <v>CQ12019</v>
      </c>
      <c r="E137" s="1">
        <f>_xll.ciqfunctions.udf.CIQ($B137, "IQ_TOTAL_REV", $D137,,,, "REPORTED")</f>
        <v>4541</v>
      </c>
      <c r="F137" s="1">
        <f>_xll.ciqfunctions.udf.CIQ($B137, "IQ_NI",$D137,,,, "REPORTED")</f>
        <v>-702</v>
      </c>
      <c r="G137" s="1">
        <f>_xll.ciqfunctions.udf.CIQ($B137, "IQ_CASH_EQUIV", $D137,,,, "REPORTED")</f>
        <v>2198.1689999999999</v>
      </c>
      <c r="H137" s="1">
        <f>_xll.ciqfunctions.udf.CIQ($B137, "IQ_CASH_ST_INVEST", $D137,,,, "REPORTED")</f>
        <v>2198.1689999999999</v>
      </c>
      <c r="I137" s="1">
        <f>_xll.ciqfunctions.udf.CIQ($B137, "IQ_TOTAL_CA", $D137,,,, "REPORTED")</f>
        <v>7677.8220000000001</v>
      </c>
      <c r="J137" s="1">
        <f>_xll.ciqfunctions.udf.CIQ($B137, "IQ_TOTAL_ASSETS",$D137,,,, "REPORTED")</f>
        <v>28912.524000000001</v>
      </c>
      <c r="K137" s="1">
        <f>_xll.ciqfunctions.udf.CIQ($B137, "IQ_TOTAL_CL", $D137,,,, "REPORTED")</f>
        <v>9242.7999999999993</v>
      </c>
      <c r="L137" s="1">
        <f>_xll.ciqfunctions.udf.CIQ($B137, "IQ_TOTAL_LIAB", $D137,,,, "REPORTED")</f>
        <v>22874.617999999999</v>
      </c>
      <c r="M137" s="1">
        <f>_xll.ciqfunctions.udf.CIQ($B137, "IQ_PREF_EQUITY",$D137,,,, "REPORTED")</f>
        <v>0</v>
      </c>
      <c r="N137" s="1">
        <f>_xll.ciqfunctions.udf.CIQ($B137, "IQ_TOTAL_COMMON_EQUITY",$D137,,,, "REPORTED")</f>
        <v>4605.5959999999995</v>
      </c>
      <c r="O137" s="1">
        <f>_xll.ciqfunctions.udf.CIQ($B137, "IQ_APIC", $D137,,,, "REPORTED")</f>
        <v>10563.745999999999</v>
      </c>
      <c r="P137" s="1">
        <f>_xll.ciqfunctions.udf.CIQ($B137, "IQ_TOTAL_ASSETS", $D137,,,, "REPORTED")</f>
        <v>28912.524000000001</v>
      </c>
      <c r="Q137" s="1">
        <f>_xll.ciqfunctions.udf.CIQ($B137, "IQ_RE", $D137,,,, "REPORTED")</f>
        <v>-5923.3050000000003</v>
      </c>
      <c r="R137" s="1">
        <f>_xll.ciqfunctions.udf.CIQ($B137, "IQ_TOTAL_EQUITY", $D137,,,, "REPORTED")</f>
        <v>6037.9059999999999</v>
      </c>
      <c r="S137" s="1">
        <f>_xll.ciqfunctions.udf.CIQ($B137, "IQ_TOTAL_OUTSTANDING_FILING_DATE", $D137,,,, "REPORTED")</f>
        <v>2605.8120199999998</v>
      </c>
      <c r="T137" s="1">
        <f>_xll.ciqfunctions.udf.CIQ($B137, "IQ_TOTAL_DEBT", $D137,,,, "REPORTED")</f>
        <v>12748.475</v>
      </c>
      <c r="U137" s="1">
        <f>_xll.ciqfunctions.udf.CIQ($B137, "IQ_PREF_DIV_OTHER",$D137,,,, "REPORTED")</f>
        <v>8</v>
      </c>
      <c r="V137" s="1">
        <f>_xll.ciqfunctions.udf.CIQ($B137, "IQ_COGS",$D137,,,, "REPORTED")</f>
        <v>3975</v>
      </c>
      <c r="W137" s="1">
        <f>_xll.ciqfunctions.udf.CIQ($B137, "IQ_AP",$D137,,,, "REPORTED")</f>
        <v>3248.8270000000002</v>
      </c>
      <c r="X137" s="1">
        <f>_xll.ciqfunctions.udf.CIQ($B137, "IQ_AR", $D137,,,, "REPORTED")</f>
        <v>1046.9449999999999</v>
      </c>
      <c r="Y137" s="1">
        <f>_xll.ciqfunctions.udf.CIQ($B137, "IQ_INVENTORY", $D137,,,, "REPORTED")</f>
        <v>3836.85</v>
      </c>
      <c r="Z137">
        <f>_xll.ciqfunctions.udf.CIQ($B137, "IQ_SGA", $D137,,,, "REPORTED")</f>
        <v>704</v>
      </c>
      <c r="AA137">
        <f>_xll.ciqfunctions.udf.CIQ($B137, "IQ_TOTAL_REV_1YR_ANN_GROWTH", $D137,,,, "REPORTED")</f>
        <v>33.215899999999998</v>
      </c>
      <c r="AB137">
        <f>_xll.ciqfunctions.udf.CIQ($B137, "IQ_DA", $D137,,,, "REPORTED")</f>
        <v>0</v>
      </c>
      <c r="AC137">
        <f>_xll.ciqfunctions.udf.CIQ($B137, "IQ_NET_INTEREST_EXP",$D137,,,, "REPORTED")</f>
        <v>-168</v>
      </c>
      <c r="AD137">
        <f>_xll.ciqfunctions.udf.CIQ($B137, "IQ_NET_WORKING_CAP",$D137,,,, "REPORTED")</f>
        <v>-1849.0740000000001</v>
      </c>
      <c r="AE137">
        <f>_xll.ciqfunctions.udf.CIQ($B137, "IQ_CAPEX",$D137,,,, "REPORTED")</f>
        <v>-305</v>
      </c>
      <c r="AF137" s="1" t="str">
        <f>_xll.ciqfunctions.udf.CIQ($B137, "IQ_CEO_NAME", $D137,,,, "REPORTED")</f>
        <v>Musk, Elon</v>
      </c>
    </row>
    <row r="138" spans="1:32" x14ac:dyDescent="0.25">
      <c r="A138" t="str">
        <f>_xll.ciqfunctions.udf.CIQ(B138,"IQ_COMPANY_NAME",A$1)</f>
        <v>Tesla, Inc.</v>
      </c>
      <c r="B138" t="s">
        <v>5</v>
      </c>
      <c r="C138" s="1" t="str">
        <f>_xll.ciqfunctions.udf.CIQ($B138, "IQ_INDUSTRY", IQ_FY, $D138, ,, "USD", , C$1)</f>
        <v>Automobiles</v>
      </c>
      <c r="D138" s="2" t="str">
        <f t="shared" si="1"/>
        <v>CQ42018</v>
      </c>
      <c r="E138" s="1">
        <f>_xll.ciqfunctions.udf.CIQ($B138, "IQ_TOTAL_REV", $D138,,,, "REPORTED")</f>
        <v>7226</v>
      </c>
      <c r="F138" s="1">
        <f>_xll.ciqfunctions.udf.CIQ($B138, "IQ_NI",$D138,,,, "REPORTED")</f>
        <v>140</v>
      </c>
      <c r="G138" s="1">
        <f>_xll.ciqfunctions.udf.CIQ($B138, "IQ_CASH_EQUIV", $D138,,,, "REPORTED")</f>
        <v>3686</v>
      </c>
      <c r="H138" s="1">
        <f>_xll.ciqfunctions.udf.CIQ($B138, "IQ_CASH_ST_INVEST", $D138,,,, "REPORTED")</f>
        <v>3686</v>
      </c>
      <c r="I138" s="1">
        <f>_xll.ciqfunctions.udf.CIQ($B138, "IQ_TOTAL_CA", $D138,,,, "REPORTED")</f>
        <v>8307</v>
      </c>
      <c r="J138" s="1">
        <f>_xll.ciqfunctions.udf.CIQ($B138, "IQ_TOTAL_ASSETS",$D138,,,, "REPORTED")</f>
        <v>29740</v>
      </c>
      <c r="K138" s="1">
        <f>_xll.ciqfunctions.udf.CIQ($B138, "IQ_TOTAL_CL", $D138,,,, "REPORTED")</f>
        <v>9993</v>
      </c>
      <c r="L138" s="1">
        <f>_xll.ciqfunctions.udf.CIQ($B138, "IQ_TOTAL_LIAB", $D138,,,, "REPORTED")</f>
        <v>23427</v>
      </c>
      <c r="M138" s="1">
        <f>_xll.ciqfunctions.udf.CIQ($B138, "IQ_PREF_EQUITY",$D138,,,, "REPORTED")</f>
        <v>0</v>
      </c>
      <c r="N138" s="1">
        <f>_xll.ciqfunctions.udf.CIQ($B138, "IQ_TOTAL_COMMON_EQUITY",$D138,,,, "REPORTED")</f>
        <v>4923</v>
      </c>
      <c r="O138" s="1">
        <f>_xll.ciqfunctions.udf.CIQ($B138, "IQ_APIC", $D138,,,, "REPORTED")</f>
        <v>10249</v>
      </c>
      <c r="P138" s="1">
        <f>_xll.ciqfunctions.udf.CIQ($B138, "IQ_TOTAL_ASSETS", $D138,,,, "REPORTED")</f>
        <v>29740</v>
      </c>
      <c r="Q138" s="1">
        <f>_xll.ciqfunctions.udf.CIQ($B138, "IQ_RE", $D138,,,, "REPORTED")</f>
        <v>-5318</v>
      </c>
      <c r="R138" s="1">
        <f>_xll.ciqfunctions.udf.CIQ($B138, "IQ_TOTAL_EQUITY", $D138,,,, "REPORTED")</f>
        <v>6313</v>
      </c>
      <c r="S138" s="1">
        <f>_xll.ciqfunctions.udf.CIQ($B138, "IQ_TOTAL_OUTSTANDING_FILING_DATE", $D138,,,, "REPORTED")</f>
        <v>2590.82231</v>
      </c>
      <c r="T138" s="1">
        <f>_xll.ciqfunctions.udf.CIQ($B138, "IQ_TOTAL_DEBT", $D138,,,, "REPORTED")</f>
        <v>13828</v>
      </c>
      <c r="U138" s="1">
        <f>_xll.ciqfunctions.udf.CIQ($B138, "IQ_PREF_DIV_OTHER",$D138,,,, "REPORTED")</f>
        <v>0</v>
      </c>
      <c r="V138" s="1">
        <f>_xll.ciqfunctions.udf.CIQ($B138, "IQ_COGS",$D138,,,, "REPORTED")</f>
        <v>5783</v>
      </c>
      <c r="W138" s="1">
        <f>_xll.ciqfunctions.udf.CIQ($B138, "IQ_AP",$D138,,,, "REPORTED")</f>
        <v>3405</v>
      </c>
      <c r="X138" s="1">
        <f>_xll.ciqfunctions.udf.CIQ($B138, "IQ_AR", $D138,,,, "REPORTED")</f>
        <v>949</v>
      </c>
      <c r="Y138" s="1">
        <f>_xll.ciqfunctions.udf.CIQ($B138, "IQ_INVENTORY", $D138,,,, "REPORTED")</f>
        <v>3113</v>
      </c>
      <c r="Z138">
        <f>_xll.ciqfunctions.udf.CIQ($B138, "IQ_SGA", $D138,,,, "REPORTED")</f>
        <v>668</v>
      </c>
      <c r="AA138">
        <f>_xll.ciqfunctions.udf.CIQ($B138, "IQ_TOTAL_REV_1YR_ANN_GROWTH", $D138,,,, "REPORTED")</f>
        <v>119.7522</v>
      </c>
      <c r="AB138">
        <f>_xll.ciqfunctions.udf.CIQ($B138, "IQ_DA", $D138,,,, "REPORTED")</f>
        <v>0</v>
      </c>
      <c r="AC138">
        <f>_xll.ciqfunctions.udf.CIQ($B138, "IQ_NET_INTEREST_EXP",$D138,,,, "REPORTED")</f>
        <v>-175</v>
      </c>
      <c r="AD138">
        <f>_xll.ciqfunctions.udf.CIQ($B138, "IQ_NET_WORKING_CAP",$D138,,,, "REPORTED")</f>
        <v>-2660</v>
      </c>
      <c r="AE138">
        <f>_xll.ciqfunctions.udf.CIQ($B138, "IQ_CAPEX",$D138,,,, "REPORTED")</f>
        <v>-354</v>
      </c>
      <c r="AF138" s="1" t="str">
        <f>_xll.ciqfunctions.udf.CIQ($B138, "IQ_CEO_NAME", $D138,,,, "REPORTED")</f>
        <v>Musk, Elon</v>
      </c>
    </row>
    <row r="139" spans="1:32" x14ac:dyDescent="0.25">
      <c r="A139" t="str">
        <f>_xll.ciqfunctions.udf.CIQ(B139,"IQ_COMPANY_NAME",A$1)</f>
        <v>Tesla, Inc.</v>
      </c>
      <c r="B139" t="s">
        <v>5</v>
      </c>
      <c r="C139" s="1" t="str">
        <f>_xll.ciqfunctions.udf.CIQ($B139, "IQ_INDUSTRY", IQ_FY, $D139, ,, "USD", , C$1)</f>
        <v>Automobiles</v>
      </c>
      <c r="D139" s="2" t="str">
        <f t="shared" si="1"/>
        <v>CQ32018</v>
      </c>
      <c r="E139" s="1">
        <f>_xll.ciqfunctions.udf.CIQ($B139, "IQ_TOTAL_REV", $D139,,,, "REPORTED")</f>
        <v>6824</v>
      </c>
      <c r="F139" s="1">
        <f>_xll.ciqfunctions.udf.CIQ($B139, "IQ_NI",$D139,,,, "REPORTED")</f>
        <v>311</v>
      </c>
      <c r="G139" s="1">
        <f>_xll.ciqfunctions.udf.CIQ($B139, "IQ_CASH_EQUIV", $D139,,,, "REPORTED")</f>
        <v>2967.5039999999999</v>
      </c>
      <c r="H139" s="1">
        <f>_xll.ciqfunctions.udf.CIQ($B139, "IQ_CASH_ST_INVEST", $D139,,,, "REPORTED")</f>
        <v>2967.5039999999999</v>
      </c>
      <c r="I139" s="1">
        <f>_xll.ciqfunctions.udf.CIQ($B139, "IQ_TOTAL_CA", $D139,,,, "REPORTED")</f>
        <v>7920.491</v>
      </c>
      <c r="J139" s="1">
        <f>_xll.ciqfunctions.udf.CIQ($B139, "IQ_TOTAL_ASSETS",$D139,,,, "REPORTED")</f>
        <v>29262.713</v>
      </c>
      <c r="K139" s="1">
        <f>_xll.ciqfunctions.udf.CIQ($B139, "IQ_TOTAL_CL", $D139,,,, "REPORTED")</f>
        <v>9775.3240000000005</v>
      </c>
      <c r="L139" s="1">
        <f>_xll.ciqfunctions.udf.CIQ($B139, "IQ_TOTAL_LIAB", $D139,,,, "REPORTED")</f>
        <v>23409.144</v>
      </c>
      <c r="M139" s="1">
        <f>_xll.ciqfunctions.udf.CIQ($B139, "IQ_PREF_EQUITY",$D139,,,, "REPORTED")</f>
        <v>0</v>
      </c>
      <c r="N139" s="1">
        <f>_xll.ciqfunctions.udf.CIQ($B139, "IQ_TOTAL_COMMON_EQUITY",$D139,,,, "REPORTED")</f>
        <v>4508.8379999999997</v>
      </c>
      <c r="O139" s="1">
        <f>_xll.ciqfunctions.udf.CIQ($B139, "IQ_APIC", $D139,,,, "REPORTED")</f>
        <v>9957.7109999999993</v>
      </c>
      <c r="P139" s="1">
        <f>_xll.ciqfunctions.udf.CIQ($B139, "IQ_TOTAL_ASSETS", $D139,,,, "REPORTED")</f>
        <v>29262.713</v>
      </c>
      <c r="Q139" s="1">
        <f>_xll.ciqfunctions.udf.CIQ($B139, "IQ_RE", $D139,,,, "REPORTED")</f>
        <v>-5457.3149999999996</v>
      </c>
      <c r="R139" s="1">
        <f>_xll.ciqfunctions.udf.CIQ($B139, "IQ_TOTAL_EQUITY", $D139,,,, "REPORTED")</f>
        <v>5853.5690000000004</v>
      </c>
      <c r="S139" s="1">
        <f>_xll.ciqfunctions.udf.CIQ($B139, "IQ_TOTAL_OUTSTANDING_FILING_DATE", $D139,,,, "REPORTED")</f>
        <v>2575.99163</v>
      </c>
      <c r="T139" s="1">
        <f>_xll.ciqfunctions.udf.CIQ($B139, "IQ_TOTAL_DEBT", $D139,,,, "REPORTED")</f>
        <v>13564.186</v>
      </c>
      <c r="U139" s="1">
        <f>_xll.ciqfunctions.udf.CIQ($B139, "IQ_PREF_DIV_OTHER",$D139,,,, "REPORTED")</f>
        <v>0</v>
      </c>
      <c r="V139" s="1">
        <f>_xll.ciqfunctions.udf.CIQ($B139, "IQ_COGS",$D139,,,, "REPORTED")</f>
        <v>5300</v>
      </c>
      <c r="W139" s="1">
        <f>_xll.ciqfunctions.udf.CIQ($B139, "IQ_AP",$D139,,,, "REPORTED")</f>
        <v>3596.9839999999999</v>
      </c>
      <c r="X139" s="1">
        <f>_xll.ciqfunctions.udf.CIQ($B139, "IQ_AR", $D139,,,, "REPORTED")</f>
        <v>1155.001</v>
      </c>
      <c r="Y139" s="1">
        <f>_xll.ciqfunctions.udf.CIQ($B139, "IQ_INVENTORY", $D139,,,, "REPORTED")</f>
        <v>3314.127</v>
      </c>
      <c r="Z139">
        <f>_xll.ciqfunctions.udf.CIQ($B139, "IQ_SGA", $D139,,,, "REPORTED")</f>
        <v>730</v>
      </c>
      <c r="AA139">
        <f>_xll.ciqfunctions.udf.CIQ($B139, "IQ_TOTAL_REV_1YR_ANN_GROWTH", $D139,,,, "REPORTED")</f>
        <v>128.63460000000001</v>
      </c>
      <c r="AB139">
        <f>_xll.ciqfunctions.udf.CIQ($B139, "IQ_DA", $D139,,,, "REPORTED")</f>
        <v>0</v>
      </c>
      <c r="AC139">
        <f>_xll.ciqfunctions.udf.CIQ($B139, "IQ_NET_INTEREST_EXP",$D139,,,, "REPORTED")</f>
        <v>-163</v>
      </c>
      <c r="AD139">
        <f>_xll.ciqfunctions.udf.CIQ($B139, "IQ_NET_WORKING_CAP",$D139,,,, "REPORTED")</f>
        <v>-2606.799</v>
      </c>
      <c r="AE139">
        <f>_xll.ciqfunctions.udf.CIQ($B139, "IQ_CAPEX",$D139,,,, "REPORTED")</f>
        <v>-559.15</v>
      </c>
      <c r="AF139" s="1" t="str">
        <f>_xll.ciqfunctions.udf.CIQ($B139, "IQ_CEO_NAME", $D139,,,, "REPORTED")</f>
        <v>Musk, Elon</v>
      </c>
    </row>
    <row r="140" spans="1:32" x14ac:dyDescent="0.25">
      <c r="A140" t="str">
        <f>_xll.ciqfunctions.udf.CIQ(B140,"IQ_COMPANY_NAME",A$1)</f>
        <v>Tesla, Inc.</v>
      </c>
      <c r="B140" t="s">
        <v>5</v>
      </c>
      <c r="C140" s="1" t="str">
        <f>_xll.ciqfunctions.udf.CIQ($B140, "IQ_INDUSTRY", IQ_FY, $D140, ,, "USD", , C$1)</f>
        <v>Automobiles</v>
      </c>
      <c r="D140" s="2" t="str">
        <f t="shared" si="1"/>
        <v>CQ22018</v>
      </c>
      <c r="E140" s="1">
        <f>_xll.ciqfunctions.udf.CIQ($B140, "IQ_TOTAL_REV", $D140,,,, "REPORTED")</f>
        <v>4002.2310000000002</v>
      </c>
      <c r="F140" s="1">
        <f>_xll.ciqfunctions.udf.CIQ($B140, "IQ_NI",$D140,,,, "REPORTED")</f>
        <v>-717.53899999999999</v>
      </c>
      <c r="G140" s="1">
        <f>_xll.ciqfunctions.udf.CIQ($B140, "IQ_CASH_EQUIV", $D140,,,, "REPORTED")</f>
        <v>2236.424</v>
      </c>
      <c r="H140" s="1">
        <f>_xll.ciqfunctions.udf.CIQ($B140, "IQ_CASH_ST_INVEST", $D140,,,, "REPORTED")</f>
        <v>2236.424</v>
      </c>
      <c r="I140" s="1">
        <f>_xll.ciqfunctions.udf.CIQ($B140, "IQ_TOTAL_CA", $D140,,,, "REPORTED")</f>
        <v>6699.7969999999996</v>
      </c>
      <c r="J140" s="1">
        <f>_xll.ciqfunctions.udf.CIQ($B140, "IQ_TOTAL_ASSETS",$D140,,,, "REPORTED")</f>
        <v>27910</v>
      </c>
      <c r="K140" s="1">
        <f>_xll.ciqfunctions.udf.CIQ($B140, "IQ_TOTAL_CL", $D140,,,, "REPORTED")</f>
        <v>9141.3619999999992</v>
      </c>
      <c r="L140" s="1">
        <f>_xll.ciqfunctions.udf.CIQ($B140, "IQ_TOTAL_LIAB", $D140,,,, "REPORTED")</f>
        <v>22642.886999999999</v>
      </c>
      <c r="M140" s="1">
        <f>_xll.ciqfunctions.udf.CIQ($B140, "IQ_PREF_EQUITY",$D140,,,, "REPORTED")</f>
        <v>0</v>
      </c>
      <c r="N140" s="1">
        <f>_xll.ciqfunctions.udf.CIQ($B140, "IQ_TOTAL_COMMON_EQUITY",$D140,,,, "REPORTED")</f>
        <v>3906.4209999999998</v>
      </c>
      <c r="O140" s="1">
        <f>_xll.ciqfunctions.udf.CIQ($B140, "IQ_APIC", $D140,,,, "REPORTED")</f>
        <v>9656.5370000000003</v>
      </c>
      <c r="P140" s="1">
        <f>_xll.ciqfunctions.udf.CIQ($B140, "IQ_TOTAL_ASSETS", $D140,,,, "REPORTED")</f>
        <v>27910</v>
      </c>
      <c r="Q140" s="1">
        <f>_xll.ciqfunctions.udf.CIQ($B140, "IQ_RE", $D140,,,, "REPORTED")</f>
        <v>-5768.8310000000001</v>
      </c>
      <c r="R140" s="1">
        <f>_xll.ciqfunctions.udf.CIQ($B140, "IQ_TOTAL_EQUITY", $D140,,,, "REPORTED")</f>
        <v>5267.1130000000003</v>
      </c>
      <c r="S140" s="1">
        <f>_xll.ciqfunctions.udf.CIQ($B140, "IQ_TOTAL_OUTSTANDING_FILING_DATE", $D140,,,, "REPORTED")</f>
        <v>2558.89716</v>
      </c>
      <c r="T140" s="1">
        <f>_xll.ciqfunctions.udf.CIQ($B140, "IQ_TOTAL_DEBT", $D140,,,, "REPORTED")</f>
        <v>13412.246999999999</v>
      </c>
      <c r="U140" s="1">
        <f>_xll.ciqfunctions.udf.CIQ($B140, "IQ_PREF_DIV_OTHER",$D140,,,, "REPORTED")</f>
        <v>0</v>
      </c>
      <c r="V140" s="1">
        <f>_xll.ciqfunctions.udf.CIQ($B140, "IQ_COGS",$D140,,,, "REPORTED")</f>
        <v>3383.3009999999999</v>
      </c>
      <c r="W140" s="1">
        <f>_xll.ciqfunctions.udf.CIQ($B140, "IQ_AP",$D140,,,, "REPORTED")</f>
        <v>3030.4929999999999</v>
      </c>
      <c r="X140" s="1">
        <f>_xll.ciqfunctions.udf.CIQ($B140, "IQ_AR", $D140,,,, "REPORTED")</f>
        <v>569.87400000000002</v>
      </c>
      <c r="Y140" s="1">
        <f>_xll.ciqfunctions.udf.CIQ($B140, "IQ_INVENTORY", $D140,,,, "REPORTED")</f>
        <v>3324.643</v>
      </c>
      <c r="Z140">
        <f>_xll.ciqfunctions.udf.CIQ($B140, "IQ_SGA", $D140,,,, "REPORTED")</f>
        <v>750.75900000000001</v>
      </c>
      <c r="AA140">
        <f>_xll.ciqfunctions.udf.CIQ($B140, "IQ_TOTAL_REV_1YR_ANN_GROWTH", $D140,,,, "REPORTED")</f>
        <v>43.471899999999998</v>
      </c>
      <c r="AB140">
        <f>_xll.ciqfunctions.udf.CIQ($B140, "IQ_DA", $D140,,,, "REPORTED")</f>
        <v>0</v>
      </c>
      <c r="AC140">
        <f>_xll.ciqfunctions.udf.CIQ($B140, "IQ_NET_INTEREST_EXP",$D140,,,, "REPORTED")</f>
        <v>-156.941</v>
      </c>
      <c r="AD140">
        <f>_xll.ciqfunctions.udf.CIQ($B140, "IQ_NET_WORKING_CAP",$D140,,,, "REPORTED")</f>
        <v>-2483.5039999999999</v>
      </c>
      <c r="AE140">
        <f>_xll.ciqfunctions.udf.CIQ($B140, "IQ_CAPEX",$D140,,,, "REPORTED")</f>
        <v>-677.21299999999997</v>
      </c>
      <c r="AF140" s="1" t="str">
        <f>_xll.ciqfunctions.udf.CIQ($B140, "IQ_CEO_NAME", $D140,,,, "REPORTED")</f>
        <v>Musk, Elon</v>
      </c>
    </row>
    <row r="141" spans="1:32" x14ac:dyDescent="0.25">
      <c r="A141" t="str">
        <f>_xll.ciqfunctions.udf.CIQ(B141,"IQ_COMPANY_NAME",A$1)</f>
        <v>Tesla, Inc.</v>
      </c>
      <c r="B141" t="s">
        <v>5</v>
      </c>
      <c r="C141" s="1" t="str">
        <f>_xll.ciqfunctions.udf.CIQ($B141, "IQ_INDUSTRY", IQ_FY, $D141, ,, "USD", , C$1)</f>
        <v>Automobiles</v>
      </c>
      <c r="D141" s="2" t="str">
        <f t="shared" si="1"/>
        <v>CQ12018</v>
      </c>
      <c r="E141" s="1">
        <f>_xll.ciqfunctions.udf.CIQ($B141, "IQ_TOTAL_REV", $D141,,,, "REPORTED")</f>
        <v>3408.7510000000002</v>
      </c>
      <c r="F141" s="1">
        <f>_xll.ciqfunctions.udf.CIQ($B141, "IQ_NI",$D141,,,, "REPORTED")</f>
        <v>-709.55100000000004</v>
      </c>
      <c r="G141" s="1">
        <f>_xll.ciqfunctions.udf.CIQ($B141, "IQ_CASH_EQUIV", $D141,,,, "REPORTED")</f>
        <v>2665.6729999999998</v>
      </c>
      <c r="H141" s="1">
        <f>_xll.ciqfunctions.udf.CIQ($B141, "IQ_CASH_ST_INVEST", $D141,,,, "REPORTED")</f>
        <v>2665.6729999999998</v>
      </c>
      <c r="I141" s="1">
        <f>_xll.ciqfunctions.udf.CIQ($B141, "IQ_TOTAL_CA", $D141,,,, "REPORTED")</f>
        <v>6383.92</v>
      </c>
      <c r="J141" s="1">
        <f>_xll.ciqfunctions.udf.CIQ($B141, "IQ_TOTAL_ASSETS",$D141,,,, "REPORTED")</f>
        <v>27271.429</v>
      </c>
      <c r="K141" s="1">
        <f>_xll.ciqfunctions.udf.CIQ($B141, "IQ_TOTAL_CL", $D141,,,, "REPORTED")</f>
        <v>8650.3610000000008</v>
      </c>
      <c r="L141" s="1">
        <f>_xll.ciqfunctions.udf.CIQ($B141, "IQ_TOTAL_LIAB", $D141,,,, "REPORTED")</f>
        <v>21551.023000000001</v>
      </c>
      <c r="M141" s="1">
        <f>_xll.ciqfunctions.udf.CIQ($B141, "IQ_PREF_EQUITY",$D141,,,, "REPORTED")</f>
        <v>0</v>
      </c>
      <c r="N141" s="1">
        <f>_xll.ciqfunctions.udf.CIQ($B141, "IQ_TOTAL_COMMON_EQUITY",$D141,,,, "REPORTED")</f>
        <v>4450.6949999999997</v>
      </c>
      <c r="O141" s="1">
        <f>_xll.ciqfunctions.udf.CIQ($B141, "IQ_APIC", $D141,,,, "REPORTED")</f>
        <v>9418.8960000000006</v>
      </c>
      <c r="P141" s="1">
        <f>_xll.ciqfunctions.udf.CIQ($B141, "IQ_TOTAL_ASSETS", $D141,,,, "REPORTED")</f>
        <v>27271.429</v>
      </c>
      <c r="Q141" s="1">
        <f>_xll.ciqfunctions.udf.CIQ($B141, "IQ_RE", $D141,,,, "REPORTED")</f>
        <v>-5051.2920000000004</v>
      </c>
      <c r="R141" s="1">
        <f>_xll.ciqfunctions.udf.CIQ($B141, "IQ_TOTAL_EQUITY", $D141,,,, "REPORTED")</f>
        <v>5720.4059999999999</v>
      </c>
      <c r="S141" s="1">
        <f>_xll.ciqfunctions.udf.CIQ($B141, "IQ_TOTAL_OUTSTANDING_FILING_DATE", $D141,,,, "REPORTED")</f>
        <v>2546.9052799999999</v>
      </c>
      <c r="T141" s="1">
        <f>_xll.ciqfunctions.udf.CIQ($B141, "IQ_TOTAL_DEBT", $D141,,,, "REPORTED")</f>
        <v>12570.342000000001</v>
      </c>
      <c r="U141" s="1">
        <f>_xll.ciqfunctions.udf.CIQ($B141, "IQ_PREF_DIV_OTHER",$D141,,,, "REPORTED")</f>
        <v>0</v>
      </c>
      <c r="V141" s="1">
        <f>_xll.ciqfunctions.udf.CIQ($B141, "IQ_COGS",$D141,,,, "REPORTED")</f>
        <v>2952.2249999999999</v>
      </c>
      <c r="W141" s="1">
        <f>_xll.ciqfunctions.udf.CIQ($B141, "IQ_AP",$D141,,,, "REPORTED")</f>
        <v>2603.498</v>
      </c>
      <c r="X141" s="1">
        <f>_xll.ciqfunctions.udf.CIQ($B141, "IQ_AR", $D141,,,, "REPORTED")</f>
        <v>652.84799999999996</v>
      </c>
      <c r="Y141" s="1">
        <f>_xll.ciqfunctions.udf.CIQ($B141, "IQ_INVENTORY", $D141,,,, "REPORTED")</f>
        <v>2565.826</v>
      </c>
      <c r="Z141">
        <f>_xll.ciqfunctions.udf.CIQ($B141, "IQ_SGA", $D141,,,, "REPORTED")</f>
        <v>686.404</v>
      </c>
      <c r="AA141">
        <f>_xll.ciqfunctions.udf.CIQ($B141, "IQ_TOTAL_REV_1YR_ANN_GROWTH", $D141,,,, "REPORTED")</f>
        <v>26.424600000000002</v>
      </c>
      <c r="AB141">
        <f>_xll.ciqfunctions.udf.CIQ($B141, "IQ_DA", $D141,,,, "REPORTED")</f>
        <v>0</v>
      </c>
      <c r="AC141">
        <f>_xll.ciqfunctions.udf.CIQ($B141, "IQ_NET_INTEREST_EXP",$D141,,,, "REPORTED")</f>
        <v>-134.70400000000001</v>
      </c>
      <c r="AD141">
        <f>_xll.ciqfunctions.udf.CIQ($B141, "IQ_NET_WORKING_CAP",$D141,,,, "REPORTED")</f>
        <v>-2846.7820000000002</v>
      </c>
      <c r="AE141">
        <f>_xll.ciqfunctions.udf.CIQ($B141, "IQ_CAPEX",$D141,,,, "REPORTED")</f>
        <v>-728.63699999999994</v>
      </c>
      <c r="AF141" s="1" t="str">
        <f>_xll.ciqfunctions.udf.CIQ($B141, "IQ_CEO_NAME", $D141,,,, "REPORTED")</f>
        <v>Musk, Elon</v>
      </c>
    </row>
    <row r="142" spans="1:32" x14ac:dyDescent="0.25">
      <c r="A142" t="str">
        <f>_xll.ciqfunctions.udf.CIQ(B142,"IQ_COMPANY_NAME",A$1)</f>
        <v>Tesla, Inc.</v>
      </c>
      <c r="B142" t="s">
        <v>5</v>
      </c>
      <c r="C142" s="1" t="str">
        <f>_xll.ciqfunctions.udf.CIQ($B142, "IQ_INDUSTRY", IQ_FY, $D142, ,, "USD", , C$1)</f>
        <v>Automobiles</v>
      </c>
      <c r="D142" s="2" t="str">
        <f t="shared" si="1"/>
        <v>CQ42017</v>
      </c>
      <c r="E142" s="1">
        <f>_xll.ciqfunctions.udf.CIQ($B142, "IQ_TOTAL_REV", $D142,,,, "REPORTED")</f>
        <v>3288.2489999999998</v>
      </c>
      <c r="F142" s="1">
        <f>_xll.ciqfunctions.udf.CIQ($B142, "IQ_NI",$D142,,,, "REPORTED")</f>
        <v>-675.35</v>
      </c>
      <c r="G142" s="1">
        <f>_xll.ciqfunctions.udf.CIQ($B142, "IQ_CASH_EQUIV", $D142,,,, "REPORTED")</f>
        <v>3367.9140000000002</v>
      </c>
      <c r="H142" s="1">
        <f>_xll.ciqfunctions.udf.CIQ($B142, "IQ_CASH_ST_INVEST", $D142,,,, "REPORTED")</f>
        <v>3367.9140000000002</v>
      </c>
      <c r="I142" s="1">
        <f>_xll.ciqfunctions.udf.CIQ($B142, "IQ_TOTAL_CA", $D142,,,, "REPORTED")</f>
        <v>6570.52</v>
      </c>
      <c r="J142" s="1">
        <f>_xll.ciqfunctions.udf.CIQ($B142, "IQ_TOTAL_ASSETS",$D142,,,, "REPORTED")</f>
        <v>28655.371999999999</v>
      </c>
      <c r="K142" s="1">
        <f>_xll.ciqfunctions.udf.CIQ($B142, "IQ_TOTAL_CL", $D142,,,, "REPORTED")</f>
        <v>7674.74</v>
      </c>
      <c r="L142" s="1">
        <f>_xll.ciqfunctions.udf.CIQ($B142, "IQ_TOTAL_LIAB", $D142,,,, "REPORTED")</f>
        <v>23023.05</v>
      </c>
      <c r="M142" s="1">
        <f>_xll.ciqfunctions.udf.CIQ($B142, "IQ_PREF_EQUITY",$D142,,,, "REPORTED")</f>
        <v>0</v>
      </c>
      <c r="N142" s="1">
        <f>_xll.ciqfunctions.udf.CIQ($B142, "IQ_TOTAL_COMMON_EQUITY",$D142,,,, "REPORTED")</f>
        <v>4237.2420000000002</v>
      </c>
      <c r="O142" s="1">
        <f>_xll.ciqfunctions.udf.CIQ($B142, "IQ_APIC", $D142,,,, "REPORTED")</f>
        <v>9178.0239999999994</v>
      </c>
      <c r="P142" s="1">
        <f>_xll.ciqfunctions.udf.CIQ($B142, "IQ_TOTAL_ASSETS", $D142,,,, "REPORTED")</f>
        <v>28655.371999999999</v>
      </c>
      <c r="Q142" s="1">
        <f>_xll.ciqfunctions.udf.CIQ($B142, "IQ_RE", $D142,,,, "REPORTED")</f>
        <v>-4974.299</v>
      </c>
      <c r="R142" s="1">
        <f>_xll.ciqfunctions.udf.CIQ($B142, "IQ_TOTAL_EQUITY", $D142,,,, "REPORTED")</f>
        <v>5632.3220000000001</v>
      </c>
      <c r="S142" s="1">
        <f>_xll.ciqfunctions.udf.CIQ($B142, "IQ_TOTAL_OUTSTANDING_FILING_DATE", $D142,,,, "REPORTED")</f>
        <v>2531.9549999999999</v>
      </c>
      <c r="T142" s="1">
        <f>_xll.ciqfunctions.udf.CIQ($B142, "IQ_TOTAL_DEBT", $D142,,,, "REPORTED")</f>
        <v>12130.862999999999</v>
      </c>
      <c r="U142" s="1">
        <f>_xll.ciqfunctions.udf.CIQ($B142, "IQ_PREF_DIV_OTHER",$D142,,,, "REPORTED")</f>
        <v>0</v>
      </c>
      <c r="V142" s="1">
        <f>_xll.ciqfunctions.udf.CIQ($B142, "IQ_COGS",$D142,,,, "REPORTED")</f>
        <v>2849.4630000000002</v>
      </c>
      <c r="W142" s="1">
        <f>_xll.ciqfunctions.udf.CIQ($B142, "IQ_AP",$D142,,,, "REPORTED")</f>
        <v>2390.25</v>
      </c>
      <c r="X142" s="1">
        <f>_xll.ciqfunctions.udf.CIQ($B142, "IQ_AR", $D142,,,, "REPORTED")</f>
        <v>515.38099999999997</v>
      </c>
      <c r="Y142" s="1">
        <f>_xll.ciqfunctions.udf.CIQ($B142, "IQ_INVENTORY", $D142,,,, "REPORTED")</f>
        <v>2263.5369999999998</v>
      </c>
      <c r="Z142">
        <f>_xll.ciqfunctions.udf.CIQ($B142, "IQ_SGA", $D142,,,, "REPORTED")</f>
        <v>656.49</v>
      </c>
      <c r="AA142">
        <f>_xll.ciqfunctions.udf.CIQ($B142, "IQ_TOTAL_REV_1YR_ANN_GROWTH", $D142,,,, "REPORTED")</f>
        <v>43.929099999999998</v>
      </c>
      <c r="AB142">
        <f>_xll.ciqfunctions.udf.CIQ($B142, "IQ_DA", $D142,,,, "REPORTED")</f>
        <v>0</v>
      </c>
      <c r="AC142">
        <f>_xll.ciqfunctions.udf.CIQ($B142, "IQ_NET_INTEREST_EXP",$D142,,,, "REPORTED")</f>
        <v>-136.126</v>
      </c>
      <c r="AD142">
        <f>_xll.ciqfunctions.udf.CIQ($B142, "IQ_NET_WORKING_CAP",$D142,,,, "REPORTED")</f>
        <v>-3493.2869999999998</v>
      </c>
      <c r="AE142">
        <f>_xll.ciqfunctions.udf.CIQ($B142, "IQ_CAPEX",$D142,,,, "REPORTED")</f>
        <v>-906.14300000000003</v>
      </c>
      <c r="AF142" s="1" t="str">
        <f>_xll.ciqfunctions.udf.CIQ($B142, "IQ_CEO_NAME", $D142,,,, "REPORTED")</f>
        <v>Musk, Elon</v>
      </c>
    </row>
    <row r="143" spans="1:32" x14ac:dyDescent="0.25">
      <c r="A143" t="str">
        <f>_xll.ciqfunctions.udf.CIQ(B143,"IQ_COMPANY_NAME",A$1)</f>
        <v>Tesla, Inc.</v>
      </c>
      <c r="B143" t="s">
        <v>5</v>
      </c>
      <c r="C143" s="1" t="str">
        <f>_xll.ciqfunctions.udf.CIQ($B143, "IQ_INDUSTRY", IQ_FY, $D143, ,, "USD", , C$1)</f>
        <v>Automobiles</v>
      </c>
      <c r="D143" s="2" t="str">
        <f t="shared" si="1"/>
        <v>CQ32017</v>
      </c>
      <c r="E143" s="1">
        <f>_xll.ciqfunctions.udf.CIQ($B143, "IQ_TOTAL_REV", $D143,,,, "REPORTED")</f>
        <v>2984.6750000000002</v>
      </c>
      <c r="F143" s="1">
        <f>_xll.ciqfunctions.udf.CIQ($B143, "IQ_NI",$D143,,,, "REPORTED")</f>
        <v>-619.37599999999998</v>
      </c>
      <c r="G143" s="1">
        <f>_xll.ciqfunctions.udf.CIQ($B143, "IQ_CASH_EQUIV", $D143,,,, "REPORTED")</f>
        <v>3530.03</v>
      </c>
      <c r="H143" s="1">
        <f>_xll.ciqfunctions.udf.CIQ($B143, "IQ_CASH_ST_INVEST", $D143,,,, "REPORTED")</f>
        <v>3530.03</v>
      </c>
      <c r="I143" s="1">
        <f>_xll.ciqfunctions.udf.CIQ($B143, "IQ_TOTAL_CA", $D143,,,, "REPORTED")</f>
        <v>7068.7330000000002</v>
      </c>
      <c r="J143" s="1">
        <f>_xll.ciqfunctions.udf.CIQ($B143, "IQ_TOTAL_ASSETS",$D143,,,, "REPORTED")</f>
        <v>28107.074000000001</v>
      </c>
      <c r="K143" s="1">
        <f>_xll.ciqfunctions.udf.CIQ($B143, "IQ_TOTAL_CL", $D143,,,, "REPORTED")</f>
        <v>6469.2969999999996</v>
      </c>
      <c r="L143" s="1">
        <f>_xll.ciqfunctions.udf.CIQ($B143, "IQ_TOTAL_LIAB", $D143,,,, "REPORTED")</f>
        <v>21929.414000000001</v>
      </c>
      <c r="M143" s="1">
        <f>_xll.ciqfunctions.udf.CIQ($B143, "IQ_PREF_EQUITY",$D143,,,, "REPORTED")</f>
        <v>0</v>
      </c>
      <c r="N143" s="1">
        <f>_xll.ciqfunctions.udf.CIQ($B143, "IQ_TOTAL_COMMON_EQUITY",$D143,,,, "REPORTED")</f>
        <v>4711.4799999999996</v>
      </c>
      <c r="O143" s="1">
        <f>_xll.ciqfunctions.udf.CIQ($B143, "IQ_APIC", $D143,,,, "REPORTED")</f>
        <v>8989.0220000000008</v>
      </c>
      <c r="P143" s="1">
        <f>_xll.ciqfunctions.udf.CIQ($B143, "IQ_TOTAL_ASSETS", $D143,,,, "REPORTED")</f>
        <v>28107.074000000001</v>
      </c>
      <c r="Q143" s="1">
        <f>_xll.ciqfunctions.udf.CIQ($B143, "IQ_RE", $D143,,,, "REPORTED")</f>
        <v>-4298.96</v>
      </c>
      <c r="R143" s="1">
        <f>_xll.ciqfunctions.udf.CIQ($B143, "IQ_TOTAL_EQUITY", $D143,,,, "REPORTED")</f>
        <v>6177.66</v>
      </c>
      <c r="S143" s="1">
        <f>_xll.ciqfunctions.udf.CIQ($B143, "IQ_TOTAL_OUTSTANDING_FILING_DATE", $D143,,,, "REPORTED")</f>
        <v>2521.0109299999999</v>
      </c>
      <c r="T143" s="1">
        <f>_xll.ciqfunctions.udf.CIQ($B143, "IQ_TOTAL_DEBT", $D143,,,, "REPORTED")</f>
        <v>11720.148999999999</v>
      </c>
      <c r="U143" s="1">
        <f>_xll.ciqfunctions.udf.CIQ($B143, "IQ_PREF_DIV_OTHER",$D143,,,, "REPORTED")</f>
        <v>0</v>
      </c>
      <c r="V143" s="1">
        <f>_xll.ciqfunctions.udf.CIQ($B143, "IQ_COGS",$D143,,,, "REPORTED")</f>
        <v>2535.5349999999999</v>
      </c>
      <c r="W143" s="1">
        <f>_xll.ciqfunctions.udf.CIQ($B143, "IQ_AP",$D143,,,, "REPORTED")</f>
        <v>2385.7779999999998</v>
      </c>
      <c r="X143" s="1">
        <f>_xll.ciqfunctions.udf.CIQ($B143, "IQ_AR", $D143,,,, "REPORTED")</f>
        <v>607.73400000000004</v>
      </c>
      <c r="Y143" s="1">
        <f>_xll.ciqfunctions.udf.CIQ($B143, "IQ_INVENTORY", $D143,,,, "REPORTED")</f>
        <v>2471.3820000000001</v>
      </c>
      <c r="Z143">
        <f>_xll.ciqfunctions.udf.CIQ($B143, "IQ_SGA", $D143,,,, "REPORTED")</f>
        <v>652.99800000000005</v>
      </c>
      <c r="AA143">
        <f>_xll.ciqfunctions.udf.CIQ($B143, "IQ_TOTAL_REV_1YR_ANN_GROWTH", $D143,,,, "REPORTED")</f>
        <v>29.8567</v>
      </c>
      <c r="AB143">
        <f>_xll.ciqfunctions.udf.CIQ($B143, "IQ_DA", $D143,,,, "REPORTED")</f>
        <v>0</v>
      </c>
      <c r="AC143">
        <f>_xll.ciqfunctions.udf.CIQ($B143, "IQ_NET_INTEREST_EXP",$D143,,,, "REPORTED")</f>
        <v>-112.779</v>
      </c>
      <c r="AD143">
        <f>_xll.ciqfunctions.udf.CIQ($B143, "IQ_NET_WORKING_CAP",$D143,,,, "REPORTED")</f>
        <v>-2488.5129999999999</v>
      </c>
      <c r="AE143">
        <f>_xll.ciqfunctions.udf.CIQ($B143, "IQ_CAPEX",$D143,,,, "REPORTED")</f>
        <v>-1244.7270000000001</v>
      </c>
      <c r="AF143" s="1" t="str">
        <f>_xll.ciqfunctions.udf.CIQ($B143, "IQ_CEO_NAME", $D143,,,, "REPORTED")</f>
        <v>Musk, Elon</v>
      </c>
    </row>
    <row r="144" spans="1:32" x14ac:dyDescent="0.25">
      <c r="A144" t="str">
        <f>_xll.ciqfunctions.udf.CIQ(B144,"IQ_COMPANY_NAME",A$1)</f>
        <v>Tesla, Inc.</v>
      </c>
      <c r="B144" t="s">
        <v>5</v>
      </c>
      <c r="C144" s="1" t="str">
        <f>_xll.ciqfunctions.udf.CIQ($B144, "IQ_INDUSTRY", IQ_FY, $D144, ,, "USD", , C$1)</f>
        <v>Automobiles</v>
      </c>
      <c r="D144" s="2" t="str">
        <f t="shared" si="1"/>
        <v>CQ22017</v>
      </c>
      <c r="E144" s="1">
        <f>_xll.ciqfunctions.udf.CIQ($B144, "IQ_TOTAL_REV", $D144,,,, "REPORTED")</f>
        <v>2789.5569999999998</v>
      </c>
      <c r="F144" s="1">
        <f>_xll.ciqfunctions.udf.CIQ($B144, "IQ_NI",$D144,,,, "REPORTED")</f>
        <v>-336.39699999999999</v>
      </c>
      <c r="G144" s="1">
        <f>_xll.ciqfunctions.udf.CIQ($B144, "IQ_CASH_EQUIV", $D144,,,, "REPORTED")</f>
        <v>3035.924</v>
      </c>
      <c r="H144" s="1">
        <f>_xll.ciqfunctions.udf.CIQ($B144, "IQ_CASH_ST_INVEST", $D144,,,, "REPORTED")</f>
        <v>3035.924</v>
      </c>
      <c r="I144" s="1">
        <f>_xll.ciqfunctions.udf.CIQ($B144, "IQ_TOTAL_CA", $D144,,,, "REPORTED")</f>
        <v>6359.4440000000004</v>
      </c>
      <c r="J144" s="1">
        <f>_xll.ciqfunctions.udf.CIQ($B144, "IQ_TOTAL_ASSETS",$D144,,,, "REPORTED")</f>
        <v>26043.705000000002</v>
      </c>
      <c r="K144" s="1">
        <f>_xll.ciqfunctions.udf.CIQ($B144, "IQ_TOTAL_CL", $D144,,,, "REPORTED")</f>
        <v>6548.0429999999997</v>
      </c>
      <c r="L144" s="1">
        <f>_xll.ciqfunctions.udf.CIQ($B144, "IQ_TOTAL_LIAB", $D144,,,, "REPORTED")</f>
        <v>19461.59</v>
      </c>
      <c r="M144" s="1">
        <f>_xll.ciqfunctions.udf.CIQ($B144, "IQ_PREF_EQUITY",$D144,,,, "REPORTED")</f>
        <v>0</v>
      </c>
      <c r="N144" s="1">
        <f>_xll.ciqfunctions.udf.CIQ($B144, "IQ_TOTAL_COMMON_EQUITY",$D144,,,, "REPORTED")</f>
        <v>5105.7520000000004</v>
      </c>
      <c r="O144" s="1">
        <f>_xll.ciqfunctions.udf.CIQ($B144, "IQ_APIC", $D144,,,, "REPORTED")</f>
        <v>8774.2119999999995</v>
      </c>
      <c r="P144" s="1">
        <f>_xll.ciqfunctions.udf.CIQ($B144, "IQ_TOTAL_ASSETS", $D144,,,, "REPORTED")</f>
        <v>26043.705000000002</v>
      </c>
      <c r="Q144" s="1">
        <f>_xll.ciqfunctions.udf.CIQ($B144, "IQ_RE", $D144,,,, "REPORTED")</f>
        <v>-3679.5839999999998</v>
      </c>
      <c r="R144" s="1">
        <f>_xll.ciqfunctions.udf.CIQ($B144, "IQ_TOTAL_EQUITY", $D144,,,, "REPORTED")</f>
        <v>6582.1149999999998</v>
      </c>
      <c r="S144" s="1">
        <f>_xll.ciqfunctions.udf.CIQ($B144, "IQ_TOTAL_OUTSTANDING_FILING_DATE", $D144,,,, "REPORTED")</f>
        <v>2503.3053500000001</v>
      </c>
      <c r="T144" s="1">
        <f>_xll.ciqfunctions.udf.CIQ($B144, "IQ_TOTAL_DEBT", $D144,,,, "REPORTED")</f>
        <v>9557.4060000000009</v>
      </c>
      <c r="U144" s="1">
        <f>_xll.ciqfunctions.udf.CIQ($B144, "IQ_PREF_DIV_OTHER",$D144,,,, "REPORTED")</f>
        <v>0</v>
      </c>
      <c r="V144" s="1">
        <f>_xll.ciqfunctions.udf.CIQ($B144, "IQ_COGS",$D144,,,, "REPORTED")</f>
        <v>2122.942</v>
      </c>
      <c r="W144" s="1">
        <f>_xll.ciqfunctions.udf.CIQ($B144, "IQ_AP",$D144,,,, "REPORTED")</f>
        <v>2359.3159999999998</v>
      </c>
      <c r="X144" s="1">
        <f>_xll.ciqfunctions.udf.CIQ($B144, "IQ_AR", $D144,,,, "REPORTED")</f>
        <v>453.53899999999999</v>
      </c>
      <c r="Y144" s="1">
        <f>_xll.ciqfunctions.udf.CIQ($B144, "IQ_INVENTORY", $D144,,,, "REPORTED")</f>
        <v>2438.1109999999999</v>
      </c>
      <c r="Z144">
        <f>_xll.ciqfunctions.udf.CIQ($B144, "IQ_SGA", $D144,,,, "REPORTED")</f>
        <v>537.75699999999995</v>
      </c>
      <c r="AA144">
        <f>_xll.ciqfunctions.udf.CIQ($B144, "IQ_TOTAL_REV_1YR_ANN_GROWTH", $D144,,,, "REPORTED")</f>
        <v>119.6472</v>
      </c>
      <c r="AB144">
        <f>_xll.ciqfunctions.udf.CIQ($B144, "IQ_DA", $D144,,,, "REPORTED")</f>
        <v>0</v>
      </c>
      <c r="AC144">
        <f>_xll.ciqfunctions.udf.CIQ($B144, "IQ_NET_INTEREST_EXP",$D144,,,, "REPORTED")</f>
        <v>-111.74</v>
      </c>
      <c r="AD144">
        <f>_xll.ciqfunctions.udf.CIQ($B144, "IQ_NET_WORKING_CAP",$D144,,,, "REPORTED")</f>
        <v>-2394.3020000000001</v>
      </c>
      <c r="AE144">
        <f>_xll.ciqfunctions.udf.CIQ($B144, "IQ_CAPEX",$D144,,,, "REPORTED")</f>
        <v>-1157.912</v>
      </c>
      <c r="AF144" s="1" t="str">
        <f>_xll.ciqfunctions.udf.CIQ($B144, "IQ_CEO_NAME", $D144,,,, "REPORTED")</f>
        <v>Musk, Elon</v>
      </c>
    </row>
    <row r="145" spans="1:32" x14ac:dyDescent="0.25">
      <c r="A145" t="str">
        <f>_xll.ciqfunctions.udf.CIQ(B145,"IQ_COMPANY_NAME",A$1)</f>
        <v>Tesla, Inc.</v>
      </c>
      <c r="B145" t="s">
        <v>5</v>
      </c>
      <c r="C145" s="1" t="str">
        <f>_xll.ciqfunctions.udf.CIQ($B145, "IQ_INDUSTRY", IQ_FY, $D145, ,, "USD", , C$1)</f>
        <v>Automobiles</v>
      </c>
      <c r="D145" s="2" t="str">
        <f t="shared" si="1"/>
        <v>CQ12017</v>
      </c>
      <c r="E145" s="1">
        <f>_xll.ciqfunctions.udf.CIQ($B145, "IQ_TOTAL_REV", $D145,,,, "REPORTED")</f>
        <v>2696.27</v>
      </c>
      <c r="F145" s="1">
        <f>_xll.ciqfunctions.udf.CIQ($B145, "IQ_NI",$D145,,,, "REPORTED")</f>
        <v>-330.27699999999999</v>
      </c>
      <c r="G145" s="1">
        <f>_xll.ciqfunctions.udf.CIQ($B145, "IQ_CASH_EQUIV", $D145,,,, "REPORTED")</f>
        <v>4006.5929999999998</v>
      </c>
      <c r="H145" s="1">
        <f>_xll.ciqfunctions.udf.CIQ($B145, "IQ_CASH_ST_INVEST", $D145,,,, "REPORTED")</f>
        <v>4006.5929999999998</v>
      </c>
      <c r="I145" s="1">
        <f>_xll.ciqfunctions.udf.CIQ($B145, "IQ_TOTAL_CA", $D145,,,, "REPORTED")</f>
        <v>7027.8890000000001</v>
      </c>
      <c r="J145" s="1">
        <f>_xll.ciqfunctions.udf.CIQ($B145, "IQ_TOTAL_ASSETS",$D145,,,, "REPORTED")</f>
        <v>25053.725999999999</v>
      </c>
      <c r="K145" s="1">
        <f>_xll.ciqfunctions.udf.CIQ($B145, "IQ_TOTAL_CL", $D145,,,, "REPORTED")</f>
        <v>6252.7219999999998</v>
      </c>
      <c r="L145" s="1">
        <f>_xll.ciqfunctions.udf.CIQ($B145, "IQ_TOTAL_LIAB", $D145,,,, "REPORTED")</f>
        <v>18892.635999999999</v>
      </c>
      <c r="M145" s="1">
        <f>_xll.ciqfunctions.udf.CIQ($B145, "IQ_PREF_EQUITY",$D145,,,, "REPORTED")</f>
        <v>0</v>
      </c>
      <c r="N145" s="1">
        <f>_xll.ciqfunctions.udf.CIQ($B145, "IQ_TOTAL_COMMON_EQUITY",$D145,,,, "REPORTED")</f>
        <v>4987.7190000000001</v>
      </c>
      <c r="O145" s="1">
        <f>_xll.ciqfunctions.udf.CIQ($B145, "IQ_APIC", $D145,,,, "REPORTED")</f>
        <v>8351.5139999999992</v>
      </c>
      <c r="P145" s="1">
        <f>_xll.ciqfunctions.udf.CIQ($B145, "IQ_TOTAL_ASSETS", $D145,,,, "REPORTED")</f>
        <v>25053.725999999999</v>
      </c>
      <c r="Q145" s="1">
        <f>_xll.ciqfunctions.udf.CIQ($B145, "IQ_RE", $D145,,,, "REPORTED")</f>
        <v>-3343.1869999999999</v>
      </c>
      <c r="R145" s="1">
        <f>_xll.ciqfunctions.udf.CIQ($B145, "IQ_TOTAL_EQUITY", $D145,,,, "REPORTED")</f>
        <v>6161.09</v>
      </c>
      <c r="S145" s="1">
        <f>_xll.ciqfunctions.udf.CIQ($B145, "IQ_TOTAL_OUTSTANDING_FILING_DATE", $D145,,,, "REPORTED")</f>
        <v>2463.8960400000001</v>
      </c>
      <c r="T145" s="1">
        <f>_xll.ciqfunctions.udf.CIQ($B145, "IQ_TOTAL_DEBT", $D145,,,, "REPORTED")</f>
        <v>9667.7260000000006</v>
      </c>
      <c r="U145" s="1">
        <f>_xll.ciqfunctions.udf.CIQ($B145, "IQ_PREF_DIV_OTHER",$D145,,,, "REPORTED")</f>
        <v>0</v>
      </c>
      <c r="V145" s="1">
        <f>_xll.ciqfunctions.udf.CIQ($B145, "IQ_COGS",$D145,,,, "REPORTED")</f>
        <v>2028.3240000000001</v>
      </c>
      <c r="W145" s="1">
        <f>_xll.ciqfunctions.udf.CIQ($B145, "IQ_AP",$D145,,,, "REPORTED")</f>
        <v>2075.3330000000001</v>
      </c>
      <c r="X145" s="1">
        <f>_xll.ciqfunctions.udf.CIQ($B145, "IQ_AR", $D145,,,, "REPORTED")</f>
        <v>440.34899999999999</v>
      </c>
      <c r="Y145" s="1">
        <f>_xll.ciqfunctions.udf.CIQ($B145, "IQ_INVENTORY", $D145,,,, "REPORTED")</f>
        <v>2220.3359999999998</v>
      </c>
      <c r="Z145">
        <f>_xll.ciqfunctions.udf.CIQ($B145, "IQ_SGA", $D145,,,, "REPORTED")</f>
        <v>603.45500000000004</v>
      </c>
      <c r="AA145">
        <f>_xll.ciqfunctions.udf.CIQ($B145, "IQ_TOTAL_REV_1YR_ANN_GROWTH", $D145,,,, "REPORTED")</f>
        <v>135.0616</v>
      </c>
      <c r="AB145">
        <f>_xll.ciqfunctions.udf.CIQ($B145, "IQ_DA", $D145,,,, "REPORTED")</f>
        <v>0</v>
      </c>
      <c r="AC145">
        <f>_xll.ciqfunctions.udf.CIQ($B145, "IQ_NET_INTEREST_EXP",$D145,,,, "REPORTED")</f>
        <v>-96.256</v>
      </c>
      <c r="AD145">
        <f>_xll.ciqfunctions.udf.CIQ($B145, "IQ_NET_WORKING_CAP",$D145,,,, "REPORTED")</f>
        <v>-2209.732</v>
      </c>
      <c r="AE145">
        <f>_xll.ciqfunctions.udf.CIQ($B145, "IQ_CAPEX",$D145,,,, "REPORTED")</f>
        <v>-772.572</v>
      </c>
      <c r="AF145" s="1" t="str">
        <f>_xll.ciqfunctions.udf.CIQ($B145, "IQ_CEO_NAME", $D145,,,, "REPORTED")</f>
        <v>Musk, Elon</v>
      </c>
    </row>
    <row r="146" spans="1:32" x14ac:dyDescent="0.25">
      <c r="A146" t="str">
        <f>_xll.ciqfunctions.udf.CIQ(B146,"IQ_COMPANY_NAME",A$1)</f>
        <v>Tesla, Inc.</v>
      </c>
      <c r="B146" t="s">
        <v>5</v>
      </c>
      <c r="C146" s="1" t="str">
        <f>_xll.ciqfunctions.udf.CIQ($B146, "IQ_INDUSTRY", IQ_FY, $D146, ,, "USD", , C$1)</f>
        <v>Automobiles</v>
      </c>
      <c r="D146" s="2" t="str">
        <f t="shared" si="1"/>
        <v>CQ42016</v>
      </c>
      <c r="E146" s="1">
        <f>_xll.ciqfunctions.udf.CIQ($B146, "IQ_TOTAL_REV", $D146,,,, "REPORTED")</f>
        <v>2284.6309999999999</v>
      </c>
      <c r="F146" s="1">
        <f>_xll.ciqfunctions.udf.CIQ($B146, "IQ_NI",$D146,,,, "REPORTED")</f>
        <v>-121.337</v>
      </c>
      <c r="G146" s="1">
        <f>_xll.ciqfunctions.udf.CIQ($B146, "IQ_CASH_EQUIV", $D146,,,, "REPORTED")</f>
        <v>3393.2159999999999</v>
      </c>
      <c r="H146" s="1">
        <f>_xll.ciqfunctions.udf.CIQ($B146, "IQ_CASH_ST_INVEST", $D146,,,, "REPORTED")</f>
        <v>3393.2159999999999</v>
      </c>
      <c r="I146" s="1">
        <f>_xll.ciqfunctions.udf.CIQ($B146, "IQ_TOTAL_CA", $D146,,,, "REPORTED")</f>
        <v>6259.7960000000003</v>
      </c>
      <c r="J146" s="1">
        <f>_xll.ciqfunctions.udf.CIQ($B146, "IQ_TOTAL_ASSETS",$D146,,,, "REPORTED")</f>
        <v>22664.076000000001</v>
      </c>
      <c r="K146" s="1">
        <f>_xll.ciqfunctions.udf.CIQ($B146, "IQ_TOTAL_CL", $D146,,,, "REPORTED")</f>
        <v>5835.7889999999998</v>
      </c>
      <c r="L146" s="1">
        <f>_xll.ciqfunctions.udf.CIQ($B146, "IQ_TOTAL_LIAB", $D146,,,, "REPORTED")</f>
        <v>16758.951000000001</v>
      </c>
      <c r="M146" s="1">
        <f>_xll.ciqfunctions.udf.CIQ($B146, "IQ_PREF_EQUITY",$D146,,,, "REPORTED")</f>
        <v>0</v>
      </c>
      <c r="N146" s="1">
        <f>_xll.ciqfunctions.udf.CIQ($B146, "IQ_TOTAL_COMMON_EQUITY",$D146,,,, "REPORTED")</f>
        <v>4752.9110000000001</v>
      </c>
      <c r="O146" s="1">
        <f>_xll.ciqfunctions.udf.CIQ($B146, "IQ_APIC", $D146,,,, "REPORTED")</f>
        <v>7773.7269999999999</v>
      </c>
      <c r="P146" s="1">
        <f>_xll.ciqfunctions.udf.CIQ($B146, "IQ_TOTAL_ASSETS", $D146,,,, "REPORTED")</f>
        <v>22664.076000000001</v>
      </c>
      <c r="Q146" s="1">
        <f>_xll.ciqfunctions.udf.CIQ($B146, "IQ_RE", $D146,,,, "REPORTED")</f>
        <v>-2997.2370000000001</v>
      </c>
      <c r="R146" s="1">
        <f>_xll.ciqfunctions.udf.CIQ($B146, "IQ_TOTAL_EQUITY", $D146,,,, "REPORTED")</f>
        <v>5905.125</v>
      </c>
      <c r="S146" s="1">
        <f>_xll.ciqfunctions.udf.CIQ($B146, "IQ_TOTAL_OUTSTANDING_FILING_DATE", $D146,,,, "REPORTED")</f>
        <v>2423.415</v>
      </c>
      <c r="T146" s="1">
        <f>_xll.ciqfunctions.udf.CIQ($B146, "IQ_TOTAL_DEBT", $D146,,,, "REPORTED")</f>
        <v>8588.1149999999998</v>
      </c>
      <c r="U146" s="1">
        <f>_xll.ciqfunctions.udf.CIQ($B146, "IQ_PREF_DIV_OTHER",$D146,,,, "REPORTED")</f>
        <v>0</v>
      </c>
      <c r="V146" s="1">
        <f>_xll.ciqfunctions.udf.CIQ($B146, "IQ_COGS",$D146,,,, "REPORTED")</f>
        <v>1849.3530000000001</v>
      </c>
      <c r="W146" s="1">
        <f>_xll.ciqfunctions.udf.CIQ($B146, "IQ_AP",$D146,,,, "REPORTED")</f>
        <v>1860.3409999999999</v>
      </c>
      <c r="X146" s="1">
        <f>_xll.ciqfunctions.udf.CIQ($B146, "IQ_AR", $D146,,,, "REPORTED")</f>
        <v>499.142</v>
      </c>
      <c r="Y146" s="1">
        <f>_xll.ciqfunctions.udf.CIQ($B146, "IQ_INVENTORY", $D146,,,, "REPORTED")</f>
        <v>2067.4540000000002</v>
      </c>
      <c r="Z146">
        <f>_xll.ciqfunctions.udf.CIQ($B146, "IQ_SGA", $D146,,,, "REPORTED")</f>
        <v>434.31599999999997</v>
      </c>
      <c r="AA146">
        <f>_xll.ciqfunctions.udf.CIQ($B146, "IQ_TOTAL_REV_1YR_ANN_GROWTH", $D146,,,, "REPORTED")</f>
        <v>88.131399999999999</v>
      </c>
      <c r="AB146">
        <f>_xll.ciqfunctions.udf.CIQ($B146, "IQ_DA", $D146,,,, "REPORTED")</f>
        <v>0</v>
      </c>
      <c r="AC146">
        <f>_xll.ciqfunctions.udf.CIQ($B146, "IQ_NET_INTEREST_EXP",$D146,,,, "REPORTED")</f>
        <v>-55.924999999999997</v>
      </c>
      <c r="AD146">
        <f>_xll.ciqfunctions.udf.CIQ($B146, "IQ_NET_WORKING_CAP",$D146,,,, "REPORTED")</f>
        <v>-1758.2470000000001</v>
      </c>
      <c r="AE146">
        <f>_xll.ciqfunctions.udf.CIQ($B146, "IQ_CAPEX",$D146,,,, "REPORTED")</f>
        <v>-681.28099999999995</v>
      </c>
      <c r="AF146" s="1" t="str">
        <f>_xll.ciqfunctions.udf.CIQ($B146, "IQ_CEO_NAME", $D146,,,, "REPORTED")</f>
        <v>Musk, Elon</v>
      </c>
    </row>
    <row r="147" spans="1:32" x14ac:dyDescent="0.25">
      <c r="A147" t="str">
        <f>_xll.ciqfunctions.udf.CIQ(B147,"IQ_COMPANY_NAME",A$1)</f>
        <v>Tesla, Inc.</v>
      </c>
      <c r="B147" t="s">
        <v>5</v>
      </c>
      <c r="C147" s="1" t="str">
        <f>_xll.ciqfunctions.udf.CIQ($B147, "IQ_INDUSTRY", IQ_FY, $D147, ,, "USD", , C$1)</f>
        <v>Automobiles</v>
      </c>
      <c r="D147" s="2" t="str">
        <f t="shared" si="1"/>
        <v>CQ32016</v>
      </c>
      <c r="E147" s="1">
        <f>_xll.ciqfunctions.udf.CIQ($B147, "IQ_TOTAL_REV", $D147,,,, "REPORTED")</f>
        <v>2298.4360000000001</v>
      </c>
      <c r="F147" s="1">
        <f>_xll.ciqfunctions.udf.CIQ($B147, "IQ_NI",$D147,,,, "REPORTED")</f>
        <v>21.878</v>
      </c>
      <c r="G147" s="1">
        <f>_xll.ciqfunctions.udf.CIQ($B147, "IQ_CASH_EQUIV", $D147,,,, "REPORTED")</f>
        <v>3084.2570000000001</v>
      </c>
      <c r="H147" s="1">
        <f>_xll.ciqfunctions.udf.CIQ($B147, "IQ_CASH_ST_INVEST", $D147,,,, "REPORTED")</f>
        <v>3084.2570000000001</v>
      </c>
      <c r="I147" s="1">
        <f>_xll.ciqfunctions.udf.CIQ($B147, "IQ_TOTAL_CA", $D147,,,, "REPORTED")</f>
        <v>5172.4120000000003</v>
      </c>
      <c r="J147" s="1">
        <f>_xll.ciqfunctions.udf.CIQ($B147, "IQ_TOTAL_ASSETS",$D147,,,, "REPORTED")</f>
        <v>12592.397000000001</v>
      </c>
      <c r="K147" s="1">
        <f>_xll.ciqfunctions.udf.CIQ($B147, "IQ_TOTAL_CL", $D147,,,, "REPORTED")</f>
        <v>4093.66</v>
      </c>
      <c r="L147" s="1">
        <f>_xll.ciqfunctions.udf.CIQ($B147, "IQ_TOTAL_LIAB", $D147,,,, "REPORTED")</f>
        <v>9911.9089999999997</v>
      </c>
      <c r="M147" s="1">
        <f>_xll.ciqfunctions.udf.CIQ($B147, "IQ_PREF_EQUITY",$D147,,,, "REPORTED")</f>
        <v>0</v>
      </c>
      <c r="N147" s="1">
        <f>_xll.ciqfunctions.udf.CIQ($B147, "IQ_TOTAL_COMMON_EQUITY",$D147,,,, "REPORTED")</f>
        <v>2680.4879999999998</v>
      </c>
      <c r="O147" s="1">
        <f>_xll.ciqfunctions.udf.CIQ($B147, "IQ_APIC", $D147,,,, "REPORTED")</f>
        <v>5530.9279999999999</v>
      </c>
      <c r="P147" s="1">
        <f>_xll.ciqfunctions.udf.CIQ($B147, "IQ_TOTAL_ASSETS", $D147,,,, "REPORTED")</f>
        <v>12592.397000000001</v>
      </c>
      <c r="Q147" s="1">
        <f>_xll.ciqfunctions.udf.CIQ($B147, "IQ_RE", $D147,,,, "REPORTED")</f>
        <v>-2875.9</v>
      </c>
      <c r="R147" s="1">
        <f>_xll.ciqfunctions.udf.CIQ($B147, "IQ_TOTAL_EQUITY", $D147,,,, "REPORTED")</f>
        <v>2680.4879999999998</v>
      </c>
      <c r="S147" s="1">
        <f>_xll.ciqfunctions.udf.CIQ($B147, "IQ_TOTAL_OUTSTANDING_FILING_DATE", $D147,,,, "REPORTED")</f>
        <v>2248.3678500000001</v>
      </c>
      <c r="T147" s="1">
        <f>_xll.ciqfunctions.udf.CIQ($B147, "IQ_TOTAL_DEBT", $D147,,,, "REPORTED")</f>
        <v>3172.261</v>
      </c>
      <c r="U147" s="1">
        <f>_xll.ciqfunctions.udf.CIQ($B147, "IQ_PREF_DIV_OTHER",$D147,,,, "REPORTED")</f>
        <v>0</v>
      </c>
      <c r="V147" s="1">
        <f>_xll.ciqfunctions.udf.CIQ($B147, "IQ_COGS",$D147,,,, "REPORTED")</f>
        <v>1661.701</v>
      </c>
      <c r="W147" s="1">
        <f>_xll.ciqfunctions.udf.CIQ($B147, "IQ_AP",$D147,,,, "REPORTED")</f>
        <v>1606.2840000000001</v>
      </c>
      <c r="X147" s="1">
        <f>_xll.ciqfunctions.udf.CIQ($B147, "IQ_AR", $D147,,,, "REPORTED")</f>
        <v>326.89499999999998</v>
      </c>
      <c r="Y147" s="1">
        <f>_xll.ciqfunctions.udf.CIQ($B147, "IQ_INVENTORY", $D147,,,, "REPORTED")</f>
        <v>1604.5709999999999</v>
      </c>
      <c r="Z147">
        <f>_xll.ciqfunctions.udf.CIQ($B147, "IQ_SGA", $D147,,,, "REPORTED")</f>
        <v>336.81099999999998</v>
      </c>
      <c r="AA147">
        <f>_xll.ciqfunctions.udf.CIQ($B147, "IQ_TOTAL_REV_1YR_ANN_GROWTH", $D147,,,, "REPORTED")</f>
        <v>145.35249999999999</v>
      </c>
      <c r="AB147">
        <f>_xll.ciqfunctions.udf.CIQ($B147, "IQ_DA", $D147,,,, "REPORTED")</f>
        <v>0</v>
      </c>
      <c r="AC147">
        <f>_xll.ciqfunctions.udf.CIQ($B147, "IQ_NET_INTEREST_EXP",$D147,,,, "REPORTED")</f>
        <v>-43.854999999999997</v>
      </c>
      <c r="AD147">
        <f>_xll.ciqfunctions.udf.CIQ($B147, "IQ_NET_WORKING_CAP",$D147,,,, "REPORTED")</f>
        <v>-1730.864</v>
      </c>
      <c r="AE147">
        <f>_xll.ciqfunctions.udf.CIQ($B147, "IQ_CAPEX",$D147,,,, "REPORTED")</f>
        <v>-247.61099999999999</v>
      </c>
      <c r="AF147" s="1" t="str">
        <f>_xll.ciqfunctions.udf.CIQ($B147, "IQ_CEO_NAME", $D147,,,, "REPORTED")</f>
        <v>Musk, Elon</v>
      </c>
    </row>
    <row r="148" spans="1:32" x14ac:dyDescent="0.25">
      <c r="A148" t="str">
        <f>_xll.ciqfunctions.udf.CIQ(B148,"IQ_COMPANY_NAME",A$1)</f>
        <v>Tesla, Inc.</v>
      </c>
      <c r="B148" t="s">
        <v>5</v>
      </c>
      <c r="C148" s="1" t="str">
        <f>_xll.ciqfunctions.udf.CIQ($B148, "IQ_INDUSTRY", IQ_FY, $D148, ,, "USD", , C$1)</f>
        <v>Automobiles</v>
      </c>
      <c r="D148" s="2" t="str">
        <f t="shared" si="1"/>
        <v>CQ22016</v>
      </c>
      <c r="E148" s="1">
        <f>_xll.ciqfunctions.udf.CIQ($B148, "IQ_TOTAL_REV", $D148,,,, "REPORTED")</f>
        <v>1270.0170000000001</v>
      </c>
      <c r="F148" s="1">
        <f>_xll.ciqfunctions.udf.CIQ($B148, "IQ_NI",$D148,,,, "REPORTED")</f>
        <v>-293.18799999999999</v>
      </c>
      <c r="G148" s="1">
        <f>_xll.ciqfunctions.udf.CIQ($B148, "IQ_CASH_EQUIV", $D148,,,, "REPORTED")</f>
        <v>3246.3009999999999</v>
      </c>
      <c r="H148" s="1">
        <f>_xll.ciqfunctions.udf.CIQ($B148, "IQ_CASH_ST_INVEST", $D148,,,, "REPORTED")</f>
        <v>3246.3009999999999</v>
      </c>
      <c r="I148" s="1">
        <f>_xll.ciqfunctions.udf.CIQ($B148, "IQ_TOTAL_CA", $D148,,,, "REPORTED")</f>
        <v>5203.7049999999999</v>
      </c>
      <c r="J148" s="1">
        <f>_xll.ciqfunctions.udf.CIQ($B148, "IQ_TOTAL_ASSETS",$D148,,,, "REPORTED")</f>
        <v>11868.951999999999</v>
      </c>
      <c r="K148" s="1">
        <f>_xll.ciqfunctions.udf.CIQ($B148, "IQ_TOTAL_CL", $D148,,,, "REPORTED")</f>
        <v>3803.55</v>
      </c>
      <c r="L148" s="1">
        <f>_xll.ciqfunctions.udf.CIQ($B148, "IQ_TOTAL_LIAB", $D148,,,, "REPORTED")</f>
        <v>9348.6579999999994</v>
      </c>
      <c r="M148" s="1">
        <f>_xll.ciqfunctions.udf.CIQ($B148, "IQ_PREF_EQUITY",$D148,,,, "REPORTED")</f>
        <v>0</v>
      </c>
      <c r="N148" s="1">
        <f>_xll.ciqfunctions.udf.CIQ($B148, "IQ_TOTAL_COMMON_EQUITY",$D148,,,, "REPORTED")</f>
        <v>2520.2939999999999</v>
      </c>
      <c r="O148" s="1">
        <f>_xll.ciqfunctions.udf.CIQ($B148, "IQ_APIC", $D148,,,, "REPORTED")</f>
        <v>5383.7309999999998</v>
      </c>
      <c r="P148" s="1">
        <f>_xll.ciqfunctions.udf.CIQ($B148, "IQ_TOTAL_ASSETS", $D148,,,, "REPORTED")</f>
        <v>11868.951999999999</v>
      </c>
      <c r="Q148" s="1">
        <f>_xll.ciqfunctions.udf.CIQ($B148, "IQ_RE", $D148,,,, "REPORTED")</f>
        <v>-2897.7779999999998</v>
      </c>
      <c r="R148" s="1">
        <f>_xll.ciqfunctions.udf.CIQ($B148, "IQ_TOTAL_EQUITY", $D148,,,, "REPORTED")</f>
        <v>2520.2939999999999</v>
      </c>
      <c r="S148" s="1">
        <f>_xll.ciqfunctions.udf.CIQ($B148, "IQ_TOTAL_OUTSTANDING_FILING_DATE", $D148,,,, "REPORTED")</f>
        <v>2230.3890799999999</v>
      </c>
      <c r="T148" s="1">
        <f>_xll.ciqfunctions.udf.CIQ($B148, "IQ_TOTAL_DEBT", $D148,,,, "REPORTED")</f>
        <v>3667.0740000000001</v>
      </c>
      <c r="U148" s="1">
        <f>_xll.ciqfunctions.udf.CIQ($B148, "IQ_PREF_DIV_OTHER",$D148,,,, "REPORTED")</f>
        <v>0</v>
      </c>
      <c r="V148" s="1">
        <f>_xll.ciqfunctions.udf.CIQ($B148, "IQ_COGS",$D148,,,, "REPORTED")</f>
        <v>995.24099999999999</v>
      </c>
      <c r="W148" s="1">
        <f>_xll.ciqfunctions.udf.CIQ($B148, "IQ_AP",$D148,,,, "REPORTED")</f>
        <v>1114.8779999999999</v>
      </c>
      <c r="X148" s="1">
        <f>_xll.ciqfunctions.udf.CIQ($B148, "IQ_AR", $D148,,,, "REPORTED")</f>
        <v>178.59399999999999</v>
      </c>
      <c r="Y148" s="1">
        <f>_xll.ciqfunctions.udf.CIQ($B148, "IQ_INVENTORY", $D148,,,, "REPORTED")</f>
        <v>1609.607</v>
      </c>
      <c r="Z148">
        <f>_xll.ciqfunctions.udf.CIQ($B148, "IQ_SGA", $D148,,,, "REPORTED")</f>
        <v>321.15199999999999</v>
      </c>
      <c r="AA148">
        <f>_xll.ciqfunctions.udf.CIQ($B148, "IQ_TOTAL_REV_1YR_ANN_GROWTH", $D148,,,, "REPORTED")</f>
        <v>32.989400000000003</v>
      </c>
      <c r="AB148">
        <f>_xll.ciqfunctions.udf.CIQ($B148, "IQ_DA", $D148,,,, "REPORTED")</f>
        <v>0</v>
      </c>
      <c r="AC148">
        <f>_xll.ciqfunctions.udf.CIQ($B148, "IQ_NET_INTEREST_EXP",$D148,,,, "REPORTED")</f>
        <v>-44.125999999999998</v>
      </c>
      <c r="AD148">
        <f>_xll.ciqfunctions.udf.CIQ($B148, "IQ_NET_WORKING_CAP",$D148,,,, "REPORTED")</f>
        <v>-1179.7739999999999</v>
      </c>
      <c r="AE148">
        <f>_xll.ciqfunctions.udf.CIQ($B148, "IQ_CAPEX",$D148,,,, "REPORTED")</f>
        <v>-294.72000000000003</v>
      </c>
      <c r="AF148" s="1" t="str">
        <f>_xll.ciqfunctions.udf.CIQ($B148, "IQ_CEO_NAME", $D148,,,, "REPORTED")</f>
        <v>Musk, Elon</v>
      </c>
    </row>
    <row r="149" spans="1:32" x14ac:dyDescent="0.25">
      <c r="A149" t="str">
        <f>_xll.ciqfunctions.udf.CIQ(B149,"IQ_COMPANY_NAME",A$1)</f>
        <v>Tesla, Inc.</v>
      </c>
      <c r="B149" t="s">
        <v>5</v>
      </c>
      <c r="C149" s="1" t="str">
        <f>_xll.ciqfunctions.udf.CIQ($B149, "IQ_INDUSTRY", IQ_FY, $D149, ,, "USD", , C$1)</f>
        <v>Automobiles</v>
      </c>
      <c r="D149" s="2" t="str">
        <f t="shared" si="1"/>
        <v>CQ12016</v>
      </c>
      <c r="E149" s="1">
        <f>_xll.ciqfunctions.udf.CIQ($B149, "IQ_TOTAL_REV", $D149,,,, "REPORTED")</f>
        <v>1147.048</v>
      </c>
      <c r="F149" s="1">
        <f>_xll.ciqfunctions.udf.CIQ($B149, "IQ_NI",$D149,,,, "REPORTED")</f>
        <v>-282.267</v>
      </c>
      <c r="G149" s="1">
        <f>_xll.ciqfunctions.udf.CIQ($B149, "IQ_CASH_EQUIV", $D149,,,, "REPORTED")</f>
        <v>1441.789</v>
      </c>
      <c r="H149" s="1">
        <f>_xll.ciqfunctions.udf.CIQ($B149, "IQ_CASH_ST_INVEST", $D149,,,, "REPORTED")</f>
        <v>1441.789</v>
      </c>
      <c r="I149" s="1">
        <f>_xll.ciqfunctions.udf.CIQ($B149, "IQ_TOTAL_CA", $D149,,,, "REPORTED")</f>
        <v>3239.5430000000001</v>
      </c>
      <c r="J149" s="1">
        <f>_xll.ciqfunctions.udf.CIQ($B149, "IQ_TOTAL_ASSETS",$D149,,,, "REPORTED")</f>
        <v>9191.7019999999993</v>
      </c>
      <c r="K149" s="1">
        <f>_xll.ciqfunctions.udf.CIQ($B149, "IQ_TOTAL_CL", $D149,,,, "REPORTED")</f>
        <v>3230.3249999999998</v>
      </c>
      <c r="L149" s="1">
        <f>_xll.ciqfunctions.udf.CIQ($B149, "IQ_TOTAL_LIAB", $D149,,,, "REPORTED")</f>
        <v>8221.3369999999995</v>
      </c>
      <c r="M149" s="1">
        <f>_xll.ciqfunctions.udf.CIQ($B149, "IQ_PREF_EQUITY",$D149,,,, "REPORTED")</f>
        <v>0</v>
      </c>
      <c r="N149" s="1">
        <f>_xll.ciqfunctions.udf.CIQ($B149, "IQ_TOTAL_COMMON_EQUITY",$D149,,,, "REPORTED")</f>
        <v>970.36500000000001</v>
      </c>
      <c r="O149" s="1">
        <f>_xll.ciqfunctions.udf.CIQ($B149, "IQ_APIC", $D149,,,, "REPORTED")</f>
        <v>3561.2559999999999</v>
      </c>
      <c r="P149" s="1">
        <f>_xll.ciqfunctions.udf.CIQ($B149, "IQ_TOTAL_ASSETS", $D149,,,, "REPORTED")</f>
        <v>9191.7019999999993</v>
      </c>
      <c r="Q149" s="1">
        <f>_xll.ciqfunctions.udf.CIQ($B149, "IQ_RE", $D149,,,, "REPORTED")</f>
        <v>-2604.59</v>
      </c>
      <c r="R149" s="1">
        <f>_xll.ciqfunctions.udf.CIQ($B149, "IQ_TOTAL_EQUITY", $D149,,,, "REPORTED")</f>
        <v>970.36500000000001</v>
      </c>
      <c r="S149" s="1">
        <f>_xll.ciqfunctions.udf.CIQ($B149, "IQ_TOTAL_OUTSTANDING_FILING_DATE", $D149,,,, "REPORTED")</f>
        <v>2009.1693299999999</v>
      </c>
      <c r="T149" s="1">
        <f>_xll.ciqfunctions.udf.CIQ($B149, "IQ_TOTAL_DEBT", $D149,,,, "REPORTED")</f>
        <v>3409.04</v>
      </c>
      <c r="U149" s="1">
        <f>_xll.ciqfunctions.udf.CIQ($B149, "IQ_PREF_DIV_OTHER",$D149,,,, "REPORTED")</f>
        <v>0</v>
      </c>
      <c r="V149" s="1">
        <f>_xll.ciqfunctions.udf.CIQ($B149, "IQ_COGS",$D149,,,, "REPORTED")</f>
        <v>894.58</v>
      </c>
      <c r="W149" s="1">
        <f>_xll.ciqfunctions.udf.CIQ($B149, "IQ_AP",$D149,,,, "REPORTED")</f>
        <v>1013.486</v>
      </c>
      <c r="X149" s="1">
        <f>_xll.ciqfunctions.udf.CIQ($B149, "IQ_AR", $D149,,,, "REPORTED")</f>
        <v>318.05599999999998</v>
      </c>
      <c r="Y149" s="1">
        <f>_xll.ciqfunctions.udf.CIQ($B149, "IQ_INVENTORY", $D149,,,, "REPORTED")</f>
        <v>1301.961</v>
      </c>
      <c r="Z149">
        <f>_xll.ciqfunctions.udf.CIQ($B149, "IQ_SGA", $D149,,,, "REPORTED")</f>
        <v>318.20999999999998</v>
      </c>
      <c r="AA149">
        <f>_xll.ciqfunctions.udf.CIQ($B149, "IQ_TOTAL_REV_1YR_ANN_GROWTH", $D149,,,, "REPORTED")</f>
        <v>22.041899999999998</v>
      </c>
      <c r="AB149">
        <f>_xll.ciqfunctions.udf.CIQ($B149, "IQ_DA", $D149,,,, "REPORTED")</f>
        <v>0</v>
      </c>
      <c r="AC149">
        <f>_xll.ciqfunctions.udf.CIQ($B149, "IQ_NET_INTEREST_EXP",$D149,,,, "REPORTED")</f>
        <v>-39.374000000000002</v>
      </c>
      <c r="AD149">
        <f>_xll.ciqfunctions.udf.CIQ($B149, "IQ_NET_WORKING_CAP",$D149,,,, "REPORTED")</f>
        <v>-752.66</v>
      </c>
      <c r="AE149">
        <f>_xll.ciqfunctions.udf.CIQ($B149, "IQ_CAPEX",$D149,,,, "REPORTED")</f>
        <v>-216.85900000000001</v>
      </c>
      <c r="AF149" s="1" t="str">
        <f>_xll.ciqfunctions.udf.CIQ($B149, "IQ_CEO_NAME", $D149,,,, "REPORTED")</f>
        <v>Musk, Elon</v>
      </c>
    </row>
    <row r="150" spans="1:32" x14ac:dyDescent="0.25">
      <c r="A150" t="str">
        <f>_xll.ciqfunctions.udf.CIQ(B150,"IQ_COMPANY_NAME",A$1)</f>
        <v>Tesla, Inc.</v>
      </c>
      <c r="B150" t="s">
        <v>5</v>
      </c>
      <c r="C150" s="1" t="str">
        <f>_xll.ciqfunctions.udf.CIQ($B150, "IQ_INDUSTRY", IQ_FY, $D150, ,, "USD", , C$1)</f>
        <v>Automobiles</v>
      </c>
      <c r="D150" s="2" t="str">
        <f t="shared" si="1"/>
        <v>CQ42015</v>
      </c>
      <c r="E150" s="1">
        <f>_xll.ciqfunctions.udf.CIQ($B150, "IQ_TOTAL_REV", $D150,,,, "REPORTED")</f>
        <v>1214.3800000000001</v>
      </c>
      <c r="F150" s="1">
        <f>_xll.ciqfunctions.udf.CIQ($B150, "IQ_NI",$D150,,,, "REPORTED")</f>
        <v>-320.39699999999999</v>
      </c>
      <c r="G150" s="1">
        <f>_xll.ciqfunctions.udf.CIQ($B150, "IQ_CASH_EQUIV", $D150,,,, "REPORTED")</f>
        <v>1196.9079999999999</v>
      </c>
      <c r="H150" s="1">
        <f>_xll.ciqfunctions.udf.CIQ($B150, "IQ_CASH_ST_INVEST", $D150,,,, "REPORTED")</f>
        <v>1196.9079999999999</v>
      </c>
      <c r="I150" s="1">
        <f>_xll.ciqfunctions.udf.CIQ($B150, "IQ_TOTAL_CA", $D150,,,, "REPORTED")</f>
        <v>2782.0059999999999</v>
      </c>
      <c r="J150" s="1">
        <f>_xll.ciqfunctions.udf.CIQ($B150, "IQ_TOTAL_ASSETS",$D150,,,, "REPORTED")</f>
        <v>8067.9390000000003</v>
      </c>
      <c r="K150" s="1">
        <f>_xll.ciqfunctions.udf.CIQ($B150, "IQ_TOTAL_CL", $D150,,,, "REPORTED")</f>
        <v>2858.32</v>
      </c>
      <c r="L150" s="1">
        <f>_xll.ciqfunctions.udf.CIQ($B150, "IQ_TOTAL_LIAB", $D150,,,, "REPORTED")</f>
        <v>6984.2349999999997</v>
      </c>
      <c r="M150" s="1">
        <f>_xll.ciqfunctions.udf.CIQ($B150, "IQ_PREF_EQUITY",$D150,,,, "REPORTED")</f>
        <v>0</v>
      </c>
      <c r="N150" s="1">
        <f>_xll.ciqfunctions.udf.CIQ($B150, "IQ_TOTAL_COMMON_EQUITY",$D150,,,, "REPORTED")</f>
        <v>1083.704</v>
      </c>
      <c r="O150" s="1">
        <f>_xll.ciqfunctions.udf.CIQ($B150, "IQ_APIC", $D150,,,, "REPORTED")</f>
        <v>3409.4520000000002</v>
      </c>
      <c r="P150" s="1">
        <f>_xll.ciqfunctions.udf.CIQ($B150, "IQ_TOTAL_ASSETS", $D150,,,, "REPORTED")</f>
        <v>8067.9390000000003</v>
      </c>
      <c r="Q150" s="1">
        <f>_xll.ciqfunctions.udf.CIQ($B150, "IQ_RE", $D150,,,, "REPORTED")</f>
        <v>-2322.3229999999999</v>
      </c>
      <c r="R150" s="1">
        <f>_xll.ciqfunctions.udf.CIQ($B150, "IQ_TOTAL_EQUITY", $D150,,,, "REPORTED")</f>
        <v>1083.704</v>
      </c>
      <c r="S150" s="1">
        <f>_xll.ciqfunctions.udf.CIQ($B150, "IQ_TOTAL_OUTSTANDING_FILING_DATE", $D150,,,, "REPORTED")</f>
        <v>1971.375</v>
      </c>
      <c r="T150" s="1">
        <f>_xll.ciqfunctions.udf.CIQ($B150, "IQ_TOTAL_DEBT", $D150,,,, "REPORTED")</f>
        <v>2898.9940000000001</v>
      </c>
      <c r="U150" s="1">
        <f>_xll.ciqfunctions.udf.CIQ($B150, "IQ_PREF_DIV_OTHER",$D150,,,, "REPORTED")</f>
        <v>0</v>
      </c>
      <c r="V150" s="1">
        <f>_xll.ciqfunctions.udf.CIQ($B150, "IQ_COGS",$D150,,,, "REPORTED")</f>
        <v>995.81600000000003</v>
      </c>
      <c r="W150" s="1">
        <f>_xll.ciqfunctions.udf.CIQ($B150, "IQ_AP",$D150,,,, "REPORTED")</f>
        <v>916.14800000000002</v>
      </c>
      <c r="X150" s="1">
        <f>_xll.ciqfunctions.udf.CIQ($B150, "IQ_AR", $D150,,,, "REPORTED")</f>
        <v>168.965</v>
      </c>
      <c r="Y150" s="1">
        <f>_xll.ciqfunctions.udf.CIQ($B150, "IQ_INVENTORY", $D150,,,, "REPORTED")</f>
        <v>1277.838</v>
      </c>
      <c r="Z150">
        <f>_xll.ciqfunctions.udf.CIQ($B150, "IQ_SGA", $D150,,,, "REPORTED")</f>
        <v>288.654</v>
      </c>
      <c r="AA150">
        <f>_xll.ciqfunctions.udf.CIQ($B150, "IQ_TOTAL_REV_1YR_ANN_GROWTH", $D150,,,, "REPORTED")</f>
        <v>26.939399999999999</v>
      </c>
      <c r="AB150">
        <f>_xll.ciqfunctions.udf.CIQ($B150, "IQ_DA", $D150,,,, "REPORTED")</f>
        <v>0</v>
      </c>
      <c r="AC150">
        <f>_xll.ciqfunctions.udf.CIQ($B150, "IQ_NET_INTEREST_EXP",$D150,,,, "REPORTED")</f>
        <v>-37.866999999999997</v>
      </c>
      <c r="AD150">
        <f>_xll.ciqfunctions.udf.CIQ($B150, "IQ_NET_WORKING_CAP",$D150,,,, "REPORTED")</f>
        <v>-596.71</v>
      </c>
      <c r="AE150">
        <f>_xll.ciqfunctions.udf.CIQ($B150, "IQ_CAPEX",$D150,,,, "REPORTED")</f>
        <v>-411.22199999999998</v>
      </c>
      <c r="AF150" s="1" t="str">
        <f>_xll.ciqfunctions.udf.CIQ($B150, "IQ_CEO_NAME", $D150,,,, "REPORTED")</f>
        <v>Musk, Elon</v>
      </c>
    </row>
    <row r="151" spans="1:32" x14ac:dyDescent="0.25">
      <c r="A151" t="str">
        <f>_xll.ciqfunctions.udf.CIQ(B151,"IQ_COMPANY_NAME",A$1)</f>
        <v>Tesla, Inc.</v>
      </c>
      <c r="B151" t="s">
        <v>5</v>
      </c>
      <c r="C151" s="1" t="str">
        <f>_xll.ciqfunctions.udf.CIQ($B151, "IQ_INDUSTRY", IQ_FY, $D151, ,, "USD", , C$1)</f>
        <v>Automobiles</v>
      </c>
      <c r="D151" s="2" t="str">
        <f t="shared" si="1"/>
        <v>CQ32015</v>
      </c>
      <c r="E151" s="1">
        <f>_xll.ciqfunctions.udf.CIQ($B151, "IQ_TOTAL_REV", $D151,,,, "REPORTED")</f>
        <v>936.78899999999999</v>
      </c>
      <c r="F151" s="1">
        <f>_xll.ciqfunctions.udf.CIQ($B151, "IQ_NI",$D151,,,, "REPORTED")</f>
        <v>-229.858</v>
      </c>
      <c r="G151" s="1">
        <f>_xll.ciqfunctions.udf.CIQ($B151, "IQ_CASH_EQUIV", $D151,,,, "REPORTED")</f>
        <v>1426.0360000000001</v>
      </c>
      <c r="H151" s="1">
        <f>_xll.ciqfunctions.udf.CIQ($B151, "IQ_CASH_ST_INVEST", $D151,,,, "REPORTED")</f>
        <v>1426.0360000000001</v>
      </c>
      <c r="I151" s="1">
        <f>_xll.ciqfunctions.udf.CIQ($B151, "IQ_TOTAL_CA", $D151,,,, "REPORTED")</f>
        <v>2998.7950000000001</v>
      </c>
      <c r="J151" s="1">
        <f>_xll.ciqfunctions.udf.CIQ($B151, "IQ_TOTAL_ASSETS",$D151,,,, "REPORTED")</f>
        <v>7547.4970000000003</v>
      </c>
      <c r="K151" s="1">
        <f>_xll.ciqfunctions.udf.CIQ($B151, "IQ_TOTAL_CL", $D151,,,, "REPORTED")</f>
        <v>2599.9520000000002</v>
      </c>
      <c r="L151" s="1">
        <f>_xll.ciqfunctions.udf.CIQ($B151, "IQ_TOTAL_LIAB", $D151,,,, "REPORTED")</f>
        <v>6232.8410000000003</v>
      </c>
      <c r="M151" s="1">
        <f>_xll.ciqfunctions.udf.CIQ($B151, "IQ_PREF_EQUITY",$D151,,,, "REPORTED")</f>
        <v>0</v>
      </c>
      <c r="N151" s="1">
        <f>_xll.ciqfunctions.udf.CIQ($B151, "IQ_TOTAL_COMMON_EQUITY",$D151,,,, "REPORTED")</f>
        <v>1314.6559999999999</v>
      </c>
      <c r="O151" s="1">
        <f>_xll.ciqfunctions.udf.CIQ($B151, "IQ_APIC", $D151,,,, "REPORTED")</f>
        <v>3340.4360000000001</v>
      </c>
      <c r="P151" s="1">
        <f>_xll.ciqfunctions.udf.CIQ($B151, "IQ_TOTAL_ASSETS", $D151,,,, "REPORTED")</f>
        <v>7547.4970000000003</v>
      </c>
      <c r="Q151" s="1">
        <f>_xll.ciqfunctions.udf.CIQ($B151, "IQ_RE", $D151,,,, "REPORTED")</f>
        <v>-2001.9259999999999</v>
      </c>
      <c r="R151" s="1">
        <f>_xll.ciqfunctions.udf.CIQ($B151, "IQ_TOTAL_EQUITY", $D151,,,, "REPORTED")</f>
        <v>1314.6559999999999</v>
      </c>
      <c r="S151" s="1">
        <f>_xll.ciqfunctions.udf.CIQ($B151, "IQ_TOTAL_OUTSTANDING_FILING_DATE", $D151,,,, "REPORTED")</f>
        <v>1964.2697900000001</v>
      </c>
      <c r="T151" s="1">
        <f>_xll.ciqfunctions.udf.CIQ($B151, "IQ_TOTAL_DEBT", $D151,,,, "REPORTED")</f>
        <v>2846.7840000000001</v>
      </c>
      <c r="U151" s="1">
        <f>_xll.ciqfunctions.udf.CIQ($B151, "IQ_PREF_DIV_OTHER",$D151,,,, "REPORTED")</f>
        <v>0</v>
      </c>
      <c r="V151" s="1">
        <f>_xll.ciqfunctions.udf.CIQ($B151, "IQ_COGS",$D151,,,, "REPORTED")</f>
        <v>705.29300000000001</v>
      </c>
      <c r="W151" s="1">
        <f>_xll.ciqfunctions.udf.CIQ($B151, "IQ_AP",$D151,,,, "REPORTED")</f>
        <v>824.86099999999999</v>
      </c>
      <c r="X151" s="1">
        <f>_xll.ciqfunctions.udf.CIQ($B151, "IQ_AR", $D151,,,, "REPORTED")</f>
        <v>119.964</v>
      </c>
      <c r="Y151" s="1">
        <f>_xll.ciqfunctions.udf.CIQ($B151, "IQ_INVENTORY", $D151,,,, "REPORTED")</f>
        <v>1293.7170000000001</v>
      </c>
      <c r="Z151">
        <f>_xll.ciqfunctions.udf.CIQ($B151, "IQ_SGA", $D151,,,, "REPORTED")</f>
        <v>236.36699999999999</v>
      </c>
      <c r="AA151">
        <f>_xll.ciqfunctions.udf.CIQ($B151, "IQ_TOTAL_REV_1YR_ANN_GROWTH", $D151,,,, "REPORTED")</f>
        <v>9.9770000000000003</v>
      </c>
      <c r="AB151">
        <f>_xll.ciqfunctions.udf.CIQ($B151, "IQ_DA", $D151,,,, "REPORTED")</f>
        <v>0</v>
      </c>
      <c r="AC151">
        <f>_xll.ciqfunctions.udf.CIQ($B151, "IQ_NET_INTEREST_EXP",$D151,,,, "REPORTED")</f>
        <v>-28.981000000000002</v>
      </c>
      <c r="AD151">
        <f>_xll.ciqfunctions.udf.CIQ($B151, "IQ_NET_WORKING_CAP",$D151,,,, "REPORTED")</f>
        <v>-328.20299999999997</v>
      </c>
      <c r="AE151">
        <f>_xll.ciqfunctions.udf.CIQ($B151, "IQ_CAPEX",$D151,,,, "REPORTED")</f>
        <v>-392.40300000000002</v>
      </c>
      <c r="AF151" s="1" t="str">
        <f>_xll.ciqfunctions.udf.CIQ($B151, "IQ_CEO_NAME", $D151,,,, "REPORTED")</f>
        <v>Musk, Elon</v>
      </c>
    </row>
    <row r="152" spans="1:32" x14ac:dyDescent="0.25">
      <c r="A152" t="str">
        <f>_xll.ciqfunctions.udf.CIQ(B152,"IQ_COMPANY_NAME",A$1)</f>
        <v>Tesla, Inc.</v>
      </c>
      <c r="B152" t="s">
        <v>5</v>
      </c>
      <c r="C152" s="1" t="str">
        <f>_xll.ciqfunctions.udf.CIQ($B152, "IQ_INDUSTRY", IQ_FY, $D152, ,, "USD", , C$1)</f>
        <v>Automobiles</v>
      </c>
      <c r="D152" s="2" t="str">
        <f t="shared" si="1"/>
        <v>CQ22015</v>
      </c>
      <c r="E152" s="1">
        <f>_xll.ciqfunctions.udf.CIQ($B152, "IQ_TOTAL_REV", $D152,,,, "REPORTED")</f>
        <v>954.976</v>
      </c>
      <c r="F152" s="1">
        <f>_xll.ciqfunctions.udf.CIQ($B152, "IQ_NI",$D152,,,, "REPORTED")</f>
        <v>-184.227</v>
      </c>
      <c r="G152" s="1">
        <f>_xll.ciqfunctions.udf.CIQ($B152, "IQ_CASH_EQUIV", $D152,,,, "REPORTED")</f>
        <v>1150.673</v>
      </c>
      <c r="H152" s="1">
        <f>_xll.ciqfunctions.udf.CIQ($B152, "IQ_CASH_ST_INVEST", $D152,,,, "REPORTED")</f>
        <v>1150.673</v>
      </c>
      <c r="I152" s="1">
        <f>_xll.ciqfunctions.udf.CIQ($B152, "IQ_TOTAL_CA", $D152,,,, "REPORTED")</f>
        <v>2628.6210000000001</v>
      </c>
      <c r="J152" s="1">
        <f>_xll.ciqfunctions.udf.CIQ($B152, "IQ_TOTAL_ASSETS",$D152,,,, "REPORTED")</f>
        <v>6468.1850000000004</v>
      </c>
      <c r="K152" s="1">
        <f>_xll.ciqfunctions.udf.CIQ($B152, "IQ_TOTAL_CL", $D152,,,, "REPORTED")</f>
        <v>2434.6610000000001</v>
      </c>
      <c r="L152" s="1">
        <f>_xll.ciqfunctions.udf.CIQ($B152, "IQ_TOTAL_LIAB", $D152,,,, "REPORTED")</f>
        <v>5752.2510000000002</v>
      </c>
      <c r="M152" s="1">
        <f>_xll.ciqfunctions.udf.CIQ($B152, "IQ_PREF_EQUITY",$D152,,,, "REPORTED")</f>
        <v>0</v>
      </c>
      <c r="N152" s="1">
        <f>_xll.ciqfunctions.udf.CIQ($B152, "IQ_TOTAL_COMMON_EQUITY",$D152,,,, "REPORTED")</f>
        <v>715.93399999999997</v>
      </c>
      <c r="O152" s="1">
        <f>_xll.ciqfunctions.udf.CIQ($B152, "IQ_APIC", $D152,,,, "REPORTED")</f>
        <v>2502.6790000000001</v>
      </c>
      <c r="P152" s="1">
        <f>_xll.ciqfunctions.udf.CIQ($B152, "IQ_TOTAL_ASSETS", $D152,,,, "REPORTED")</f>
        <v>6468.1850000000004</v>
      </c>
      <c r="Q152" s="1">
        <f>_xll.ciqfunctions.udf.CIQ($B152, "IQ_RE", $D152,,,, "REPORTED")</f>
        <v>-1772.068</v>
      </c>
      <c r="R152" s="1">
        <f>_xll.ciqfunctions.udf.CIQ($B152, "IQ_TOTAL_EQUITY", $D152,,,, "REPORTED")</f>
        <v>715.93399999999997</v>
      </c>
      <c r="S152" s="1">
        <f>_xll.ciqfunctions.udf.CIQ($B152, "IQ_TOTAL_OUTSTANDING_FILING_DATE", $D152,,,, "REPORTED")</f>
        <v>1907.13221</v>
      </c>
      <c r="T152" s="1">
        <f>_xll.ciqfunctions.udf.CIQ($B152, "IQ_TOTAL_DEBT", $D152,,,, "REPORTED")</f>
        <v>2790.491</v>
      </c>
      <c r="U152" s="1">
        <f>_xll.ciqfunctions.udf.CIQ($B152, "IQ_PREF_DIV_OTHER",$D152,,,, "REPORTED")</f>
        <v>0</v>
      </c>
      <c r="V152" s="1">
        <f>_xll.ciqfunctions.udf.CIQ($B152, "IQ_COGS",$D152,,,, "REPORTED")</f>
        <v>741.60599999999999</v>
      </c>
      <c r="W152" s="1">
        <f>_xll.ciqfunctions.udf.CIQ($B152, "IQ_AP",$D152,,,, "REPORTED")</f>
        <v>771.63699999999994</v>
      </c>
      <c r="X152" s="1">
        <f>_xll.ciqfunctions.udf.CIQ($B152, "IQ_AR", $D152,,,, "REPORTED")</f>
        <v>138.648</v>
      </c>
      <c r="Y152" s="1">
        <f>_xll.ciqfunctions.udf.CIQ($B152, "IQ_INVENTORY", $D152,,,, "REPORTED")</f>
        <v>1212.279</v>
      </c>
      <c r="Z152">
        <f>_xll.ciqfunctions.udf.CIQ($B152, "IQ_SGA", $D152,,,, "REPORTED")</f>
        <v>201.846</v>
      </c>
      <c r="AA152">
        <f>_xll.ciqfunctions.udf.CIQ($B152, "IQ_TOTAL_REV_1YR_ANN_GROWTH", $D152,,,, "REPORTED")</f>
        <v>24.127800000000001</v>
      </c>
      <c r="AB152">
        <f>_xll.ciqfunctions.udf.CIQ($B152, "IQ_DA", $D152,,,, "REPORTED")</f>
        <v>0</v>
      </c>
      <c r="AC152">
        <f>_xll.ciqfunctions.udf.CIQ($B152, "IQ_NET_INTEREST_EXP",$D152,,,, "REPORTED")</f>
        <v>-24.105</v>
      </c>
      <c r="AD152">
        <f>_xll.ciqfunctions.udf.CIQ($B152, "IQ_NET_WORKING_CAP",$D152,,,, "REPORTED")</f>
        <v>-267.565</v>
      </c>
      <c r="AE152">
        <f>_xll.ciqfunctions.udf.CIQ($B152, "IQ_CAPEX",$D152,,,, "REPORTED")</f>
        <v>-405.16500000000002</v>
      </c>
      <c r="AF152" s="1" t="str">
        <f>_xll.ciqfunctions.udf.CIQ($B152, "IQ_CEO_NAME", $D152,,,, "REPORTED")</f>
        <v>Musk, Elon</v>
      </c>
    </row>
    <row r="153" spans="1:32" x14ac:dyDescent="0.25">
      <c r="A153" t="str">
        <f>_xll.ciqfunctions.udf.CIQ(B153,"IQ_COMPANY_NAME",A$1)</f>
        <v>Tesla, Inc.</v>
      </c>
      <c r="B153" t="s">
        <v>5</v>
      </c>
      <c r="C153" s="1" t="str">
        <f>_xll.ciqfunctions.udf.CIQ($B153, "IQ_INDUSTRY", IQ_FY, $D153, ,, "USD", , C$1)</f>
        <v>Automobiles</v>
      </c>
      <c r="D153" s="2" t="str">
        <f t="shared" si="1"/>
        <v>CQ12015</v>
      </c>
      <c r="E153" s="1">
        <f>_xll.ciqfunctions.udf.CIQ($B153, "IQ_TOTAL_REV", $D153,,,, "REPORTED")</f>
        <v>939.88</v>
      </c>
      <c r="F153" s="1">
        <f>_xll.ciqfunctions.udf.CIQ($B153, "IQ_NI",$D153,,,, "REPORTED")</f>
        <v>-154.18100000000001</v>
      </c>
      <c r="G153" s="1">
        <f>_xll.ciqfunctions.udf.CIQ($B153, "IQ_CASH_EQUIV", $D153,,,, "REPORTED")</f>
        <v>1510.076</v>
      </c>
      <c r="H153" s="1">
        <f>_xll.ciqfunctions.udf.CIQ($B153, "IQ_CASH_ST_INVEST", $D153,,,, "REPORTED")</f>
        <v>1510.076</v>
      </c>
      <c r="I153" s="1">
        <f>_xll.ciqfunctions.udf.CIQ($B153, "IQ_TOTAL_CA", $D153,,,, "REPORTED")</f>
        <v>2921.4169999999999</v>
      </c>
      <c r="J153" s="1">
        <f>_xll.ciqfunctions.udf.CIQ($B153, "IQ_TOTAL_ASSETS",$D153,,,, "REPORTED")</f>
        <v>6120.03</v>
      </c>
      <c r="K153" s="1">
        <f>_xll.ciqfunctions.udf.CIQ($B153, "IQ_TOTAL_CL", $D153,,,, "REPORTED")</f>
        <v>2246.6579999999999</v>
      </c>
      <c r="L153" s="1">
        <f>_xll.ciqfunctions.udf.CIQ($B153, "IQ_TOTAL_LIAB", $D153,,,, "REPORTED")</f>
        <v>5294.0330000000004</v>
      </c>
      <c r="M153" s="1">
        <f>_xll.ciqfunctions.udf.CIQ($B153, "IQ_PREF_EQUITY",$D153,,,, "REPORTED")</f>
        <v>0</v>
      </c>
      <c r="N153" s="1">
        <f>_xll.ciqfunctions.udf.CIQ($B153, "IQ_TOTAL_COMMON_EQUITY",$D153,,,, "REPORTED")</f>
        <v>825.99699999999996</v>
      </c>
      <c r="O153" s="1">
        <f>_xll.ciqfunctions.udf.CIQ($B153, "IQ_APIC", $D153,,,, "REPORTED")</f>
        <v>2429.6770000000001</v>
      </c>
      <c r="P153" s="1">
        <f>_xll.ciqfunctions.udf.CIQ($B153, "IQ_TOTAL_ASSETS", $D153,,,, "REPORTED")</f>
        <v>6120.03</v>
      </c>
      <c r="Q153" s="1">
        <f>_xll.ciqfunctions.udf.CIQ($B153, "IQ_RE", $D153,,,, "REPORTED")</f>
        <v>-1587.8409999999999</v>
      </c>
      <c r="R153" s="1">
        <f>_xll.ciqfunctions.udf.CIQ($B153, "IQ_TOTAL_EQUITY", $D153,,,, "REPORTED")</f>
        <v>825.99699999999996</v>
      </c>
      <c r="S153" s="1">
        <f>_xll.ciqfunctions.udf.CIQ($B153, "IQ_TOTAL_OUTSTANDING_FILING_DATE", $D153,,,, "REPORTED")</f>
        <v>1896.0569</v>
      </c>
      <c r="T153" s="1">
        <f>_xll.ciqfunctions.udf.CIQ($B153, "IQ_TOTAL_DEBT", $D153,,,, "REPORTED")</f>
        <v>2645.846</v>
      </c>
      <c r="U153" s="1">
        <f>_xll.ciqfunctions.udf.CIQ($B153, "IQ_PREF_DIV_OTHER",$D153,,,, "REPORTED")</f>
        <v>0</v>
      </c>
      <c r="V153" s="1">
        <f>_xll.ciqfunctions.udf.CIQ($B153, "IQ_COGS",$D153,,,, "REPORTED")</f>
        <v>679.80700000000002</v>
      </c>
      <c r="W153" s="1">
        <f>_xll.ciqfunctions.udf.CIQ($B153, "IQ_AP",$D153,,,, "REPORTED")</f>
        <v>732.33100000000002</v>
      </c>
      <c r="X153" s="1">
        <f>_xll.ciqfunctions.udf.CIQ($B153, "IQ_AR", $D153,,,, "REPORTED")</f>
        <v>200.05199999999999</v>
      </c>
      <c r="Y153" s="1">
        <f>_xll.ciqfunctions.udf.CIQ($B153, "IQ_INVENTORY", $D153,,,, "REPORTED")</f>
        <v>1054.8399999999999</v>
      </c>
      <c r="Z153">
        <f>_xll.ciqfunctions.udf.CIQ($B153, "IQ_SGA", $D153,,,, "REPORTED")</f>
        <v>195.36500000000001</v>
      </c>
      <c r="AA153">
        <f>_xll.ciqfunctions.udf.CIQ($B153, "IQ_TOTAL_REV_1YR_ANN_GROWTH", $D153,,,, "REPORTED")</f>
        <v>51.461100000000002</v>
      </c>
      <c r="AB153">
        <f>_xll.ciqfunctions.udf.CIQ($B153, "IQ_DA", $D153,,,, "REPORTED")</f>
        <v>0</v>
      </c>
      <c r="AC153">
        <f>_xll.ciqfunctions.udf.CIQ($B153, "IQ_NET_INTEREST_EXP",$D153,,,, "REPORTED")</f>
        <v>-26.39</v>
      </c>
      <c r="AD153">
        <f>_xll.ciqfunctions.udf.CIQ($B153, "IQ_NET_WORKING_CAP",$D153,,,, "REPORTED")</f>
        <v>-150.708</v>
      </c>
      <c r="AE153">
        <f>_xll.ciqfunctions.udf.CIQ($B153, "IQ_CAPEX",$D153,,,, "REPORTED")</f>
        <v>-426.06</v>
      </c>
      <c r="AF153" s="1" t="str">
        <f>_xll.ciqfunctions.udf.CIQ($B153, "IQ_CEO_NAME", $D153,,,, "REPORTED")</f>
        <v>Musk, Elon</v>
      </c>
    </row>
    <row r="154" spans="1:32" x14ac:dyDescent="0.25">
      <c r="A154" t="str">
        <f>_xll.ciqfunctions.udf.CIQ(B154,"IQ_COMPANY_NAME",A$1)</f>
        <v>Tesla, Inc.</v>
      </c>
      <c r="B154" t="s">
        <v>5</v>
      </c>
      <c r="C154" s="1" t="str">
        <f>_xll.ciqfunctions.udf.CIQ($B154, "IQ_INDUSTRY", IQ_FY, $D154, ,, "USD", , C$1)</f>
        <v>Automobiles</v>
      </c>
      <c r="D154" s="2" t="str">
        <f t="shared" si="1"/>
        <v>CQ42014</v>
      </c>
      <c r="E154" s="1">
        <f>_xll.ciqfunctions.udf.CIQ($B154, "IQ_TOTAL_REV", $D154,,,, "REPORTED")</f>
        <v>956.66099999999994</v>
      </c>
      <c r="F154" s="1">
        <f>_xll.ciqfunctions.udf.CIQ($B154, "IQ_NI",$D154,,,, "REPORTED")</f>
        <v>-107.629</v>
      </c>
      <c r="G154" s="1">
        <f>_xll.ciqfunctions.udf.CIQ($B154, "IQ_CASH_EQUIV", $D154,,,, "REPORTED")</f>
        <v>1905.713</v>
      </c>
      <c r="H154" s="1">
        <f>_xll.ciqfunctions.udf.CIQ($B154, "IQ_CASH_ST_INVEST", $D154,,,, "REPORTED")</f>
        <v>1905.713</v>
      </c>
      <c r="I154" s="1">
        <f>_xll.ciqfunctions.udf.CIQ($B154, "IQ_TOTAL_CA", $D154,,,, "REPORTED")</f>
        <v>3180.0729999999999</v>
      </c>
      <c r="J154" s="1">
        <f>_xll.ciqfunctions.udf.CIQ($B154, "IQ_TOTAL_ASSETS",$D154,,,, "REPORTED")</f>
        <v>5830.6670000000004</v>
      </c>
      <c r="K154" s="1">
        <f>_xll.ciqfunctions.udf.CIQ($B154, "IQ_TOTAL_CL", $D154,,,, "REPORTED")</f>
        <v>2165.3620000000001</v>
      </c>
      <c r="L154" s="1">
        <f>_xll.ciqfunctions.udf.CIQ($B154, "IQ_TOTAL_LIAB", $D154,,,, "REPORTED")</f>
        <v>4918.9570000000003</v>
      </c>
      <c r="M154" s="1">
        <f>_xll.ciqfunctions.udf.CIQ($B154, "IQ_PREF_EQUITY",$D154,,,, "REPORTED")</f>
        <v>0</v>
      </c>
      <c r="N154" s="1">
        <f>_xll.ciqfunctions.udf.CIQ($B154, "IQ_TOTAL_COMMON_EQUITY",$D154,,,, "REPORTED")</f>
        <v>911.71</v>
      </c>
      <c r="O154" s="1">
        <f>_xll.ciqfunctions.udf.CIQ($B154, "IQ_APIC", $D154,,,, "REPORTED")</f>
        <v>2345.2660000000001</v>
      </c>
      <c r="P154" s="1">
        <f>_xll.ciqfunctions.udf.CIQ($B154, "IQ_TOTAL_ASSETS", $D154,,,, "REPORTED")</f>
        <v>5830.6670000000004</v>
      </c>
      <c r="Q154" s="1">
        <f>_xll.ciqfunctions.udf.CIQ($B154, "IQ_RE", $D154,,,, "REPORTED")</f>
        <v>-1433.66</v>
      </c>
      <c r="R154" s="1">
        <f>_xll.ciqfunctions.udf.CIQ($B154, "IQ_TOTAL_EQUITY", $D154,,,, "REPORTED")</f>
        <v>911.71</v>
      </c>
      <c r="S154" s="1">
        <f>_xll.ciqfunctions.udf.CIQ($B154, "IQ_TOTAL_OUTSTANDING_FILING_DATE", $D154,,,, "REPORTED")</f>
        <v>1885.32</v>
      </c>
      <c r="T154" s="1">
        <f>_xll.ciqfunctions.udf.CIQ($B154, "IQ_TOTAL_DEBT", $D154,,,, "REPORTED")</f>
        <v>2540.48</v>
      </c>
      <c r="U154" s="1">
        <f>_xll.ciqfunctions.udf.CIQ($B154, "IQ_PREF_DIV_OTHER",$D154,,,, "REPORTED")</f>
        <v>0</v>
      </c>
      <c r="V154" s="1">
        <f>_xll.ciqfunctions.udf.CIQ($B154, "IQ_COGS",$D154,,,, "REPORTED")</f>
        <v>694.96400000000006</v>
      </c>
      <c r="W154" s="1">
        <f>_xll.ciqfunctions.udf.CIQ($B154, "IQ_AP",$D154,,,, "REPORTED")</f>
        <v>777.94600000000003</v>
      </c>
      <c r="X154" s="1">
        <f>_xll.ciqfunctions.udf.CIQ($B154, "IQ_AR", $D154,,,, "REPORTED")</f>
        <v>226.60400000000001</v>
      </c>
      <c r="Y154" s="1">
        <f>_xll.ciqfunctions.udf.CIQ($B154, "IQ_INVENTORY", $D154,,,, "REPORTED")</f>
        <v>953.67499999999995</v>
      </c>
      <c r="Z154">
        <f>_xll.ciqfunctions.udf.CIQ($B154, "IQ_SGA", $D154,,,, "REPORTED")</f>
        <v>196.97</v>
      </c>
      <c r="AA154">
        <f>_xll.ciqfunctions.udf.CIQ($B154, "IQ_TOTAL_REV_1YR_ANN_GROWTH", $D154,,,, "REPORTED")</f>
        <v>55.499200000000002</v>
      </c>
      <c r="AB154">
        <f>_xll.ciqfunctions.udf.CIQ($B154, "IQ_DA", $D154,,,, "REPORTED")</f>
        <v>0</v>
      </c>
      <c r="AC154">
        <f>_xll.ciqfunctions.udf.CIQ($B154, "IQ_NET_INTEREST_EXP",$D154,,,, "REPORTED")</f>
        <v>-28.484000000000002</v>
      </c>
      <c r="AD154">
        <f>_xll.ciqfunctions.udf.CIQ($B154, "IQ_NET_WORKING_CAP",$D154,,,, "REPORTED")</f>
        <v>-200.70699999999999</v>
      </c>
      <c r="AE154">
        <f>_xll.ciqfunctions.udf.CIQ($B154, "IQ_CAPEX",$D154,,,, "REPORTED")</f>
        <v>-368.661</v>
      </c>
      <c r="AF154" s="1" t="str">
        <f>_xll.ciqfunctions.udf.CIQ($B154, "IQ_CEO_NAME", $D154,,,, "REPORTED")</f>
        <v>Musk, Elon</v>
      </c>
    </row>
    <row r="155" spans="1:32" x14ac:dyDescent="0.25">
      <c r="A155" t="str">
        <f>_xll.ciqfunctions.udf.CIQ(B155,"IQ_COMPANY_NAME",A$1)</f>
        <v>Tesla, Inc.</v>
      </c>
      <c r="B155" t="s">
        <v>5</v>
      </c>
      <c r="C155" s="1" t="str">
        <f>_xll.ciqfunctions.udf.CIQ($B155, "IQ_INDUSTRY", IQ_FY, $D155, ,, "USD", , C$1)</f>
        <v>Automobiles</v>
      </c>
      <c r="D155" s="2" t="str">
        <f t="shared" si="1"/>
        <v>CQ32014</v>
      </c>
      <c r="E155" s="1">
        <f>_xll.ciqfunctions.udf.CIQ($B155, "IQ_TOTAL_REV", $D155,,,, "REPORTED")</f>
        <v>851.80399999999997</v>
      </c>
      <c r="F155" s="1">
        <f>_xll.ciqfunctions.udf.CIQ($B155, "IQ_NI",$D155,,,, "REPORTED")</f>
        <v>-74.707999999999998</v>
      </c>
      <c r="G155" s="1">
        <f>_xll.ciqfunctions.udf.CIQ($B155, "IQ_CASH_EQUIV", $D155,,,, "REPORTED")</f>
        <v>2370.7350000000001</v>
      </c>
      <c r="H155" s="1">
        <f>_xll.ciqfunctions.udf.CIQ($B155, "IQ_CASH_ST_INVEST", $D155,,,, "REPORTED")</f>
        <v>2370.7350000000001</v>
      </c>
      <c r="I155" s="1">
        <f>_xll.ciqfunctions.udf.CIQ($B155, "IQ_TOTAL_CA", $D155,,,, "REPORTED")</f>
        <v>3362.9140000000002</v>
      </c>
      <c r="J155" s="1">
        <f>_xll.ciqfunctions.udf.CIQ($B155, "IQ_TOTAL_ASSETS",$D155,,,, "REPORTED")</f>
        <v>5437.5330000000004</v>
      </c>
      <c r="K155" s="1">
        <f>_xll.ciqfunctions.udf.CIQ($B155, "IQ_TOTAL_CL", $D155,,,, "REPORTED")</f>
        <v>1901.9380000000001</v>
      </c>
      <c r="L155" s="1">
        <f>_xll.ciqfunctions.udf.CIQ($B155, "IQ_TOTAL_LIAB", $D155,,,, "REPORTED")</f>
        <v>4479.4390000000003</v>
      </c>
      <c r="M155" s="1">
        <f>_xll.ciqfunctions.udf.CIQ($B155, "IQ_PREF_EQUITY",$D155,,,, "REPORTED")</f>
        <v>0</v>
      </c>
      <c r="N155" s="1">
        <f>_xll.ciqfunctions.udf.CIQ($B155, "IQ_TOTAL_COMMON_EQUITY",$D155,,,, "REPORTED")</f>
        <v>958.09400000000005</v>
      </c>
      <c r="O155" s="1">
        <f>_xll.ciqfunctions.udf.CIQ($B155, "IQ_APIC", $D155,,,, "REPORTED")</f>
        <v>2284.0100000000002</v>
      </c>
      <c r="P155" s="1">
        <f>_xll.ciqfunctions.udf.CIQ($B155, "IQ_TOTAL_ASSETS", $D155,,,, "REPORTED")</f>
        <v>5437.5330000000004</v>
      </c>
      <c r="Q155" s="1">
        <f>_xll.ciqfunctions.udf.CIQ($B155, "IQ_RE", $D155,,,, "REPORTED")</f>
        <v>-1326.0409999999999</v>
      </c>
      <c r="R155" s="1">
        <f>_xll.ciqfunctions.udf.CIQ($B155, "IQ_TOTAL_EQUITY", $D155,,,, "REPORTED")</f>
        <v>958.09400000000005</v>
      </c>
      <c r="S155" s="1">
        <f>_xll.ciqfunctions.udf.CIQ($B155, "IQ_TOTAL_OUTSTANDING_FILING_DATE", $D155,,,, "REPORTED")</f>
        <v>1880.7269699999999</v>
      </c>
      <c r="T155" s="1">
        <f>_xll.ciqfunctions.udf.CIQ($B155, "IQ_TOTAL_DEBT", $D155,,,, "REPORTED")</f>
        <v>2468.8200000000002</v>
      </c>
      <c r="U155" s="1">
        <f>_xll.ciqfunctions.udf.CIQ($B155, "IQ_PREF_DIV_OTHER",$D155,,,, "REPORTED")</f>
        <v>0</v>
      </c>
      <c r="V155" s="1">
        <f>_xll.ciqfunctions.udf.CIQ($B155, "IQ_COGS",$D155,,,, "REPORTED")</f>
        <v>599.95299999999997</v>
      </c>
      <c r="W155" s="1">
        <f>_xll.ciqfunctions.udf.CIQ($B155, "IQ_AP",$D155,,,, "REPORTED")</f>
        <v>649.36199999999997</v>
      </c>
      <c r="X155" s="1">
        <f>_xll.ciqfunctions.udf.CIQ($B155, "IQ_AR", $D155,,,, "REPORTED")</f>
        <v>156.88900000000001</v>
      </c>
      <c r="Y155" s="1">
        <f>_xll.ciqfunctions.udf.CIQ($B155, "IQ_INVENTORY", $D155,,,, "REPORTED")</f>
        <v>752.49199999999996</v>
      </c>
      <c r="Z155">
        <f>_xll.ciqfunctions.udf.CIQ($B155, "IQ_SGA", $D155,,,, "REPORTED")</f>
        <v>155.107</v>
      </c>
      <c r="AA155">
        <f>_xll.ciqfunctions.udf.CIQ($B155, "IQ_TOTAL_REV_1YR_ANN_GROWTH", $D155,,,, "REPORTED")</f>
        <v>97.475800000000007</v>
      </c>
      <c r="AB155">
        <f>_xll.ciqfunctions.udf.CIQ($B155, "IQ_DA", $D155,,,, "REPORTED")</f>
        <v>0</v>
      </c>
      <c r="AC155">
        <f>_xll.ciqfunctions.udf.CIQ($B155, "IQ_NET_INTEREST_EXP",$D155,,,, "REPORTED")</f>
        <v>-28.762</v>
      </c>
      <c r="AD155">
        <f>_xll.ciqfunctions.udf.CIQ($B155, "IQ_NET_WORKING_CAP",$D155,,,, "REPORTED")</f>
        <v>-240.38</v>
      </c>
      <c r="AE155">
        <f>_xll.ciqfunctions.udf.CIQ($B155, "IQ_CAPEX",$D155,,,, "REPORTED")</f>
        <v>-284.17500000000001</v>
      </c>
      <c r="AF155" s="1" t="str">
        <f>_xll.ciqfunctions.udf.CIQ($B155, "IQ_CEO_NAME", $D155,,,, "REPORTED")</f>
        <v>Musk, Elon</v>
      </c>
    </row>
    <row r="156" spans="1:32" x14ac:dyDescent="0.25">
      <c r="A156" t="str">
        <f>_xll.ciqfunctions.udf.CIQ(B156,"IQ_COMPANY_NAME",A$1)</f>
        <v>Tesla, Inc.</v>
      </c>
      <c r="B156" t="s">
        <v>5</v>
      </c>
      <c r="C156" s="1" t="str">
        <f>_xll.ciqfunctions.udf.CIQ($B156, "IQ_INDUSTRY", IQ_FY, $D156, ,, "USD", , C$1)</f>
        <v>Automobiles</v>
      </c>
      <c r="D156" s="2" t="str">
        <f t="shared" si="1"/>
        <v>CQ22014</v>
      </c>
      <c r="E156" s="1">
        <f>_xll.ciqfunctions.udf.CIQ($B156, "IQ_TOTAL_REV", $D156,,,, "REPORTED")</f>
        <v>769.34900000000005</v>
      </c>
      <c r="F156" s="1">
        <f>_xll.ciqfunctions.udf.CIQ($B156, "IQ_NI",$D156,,,, "REPORTED")</f>
        <v>-61.9</v>
      </c>
      <c r="G156" s="1">
        <f>_xll.ciqfunctions.udf.CIQ($B156, "IQ_CASH_EQUIV", $D156,,,, "REPORTED")</f>
        <v>2674.91</v>
      </c>
      <c r="H156" s="1">
        <f>_xll.ciqfunctions.udf.CIQ($B156, "IQ_CASH_ST_INVEST", $D156,,,, "REPORTED")</f>
        <v>2674.91</v>
      </c>
      <c r="I156" s="1">
        <f>_xll.ciqfunctions.udf.CIQ($B156, "IQ_TOTAL_CA", $D156,,,, "REPORTED")</f>
        <v>3441.694</v>
      </c>
      <c r="J156" s="1">
        <f>_xll.ciqfunctions.udf.CIQ($B156, "IQ_TOTAL_ASSETS",$D156,,,, "REPORTED")</f>
        <v>5054.4629999999997</v>
      </c>
      <c r="K156" s="1">
        <f>_xll.ciqfunctions.udf.CIQ($B156, "IQ_TOTAL_CL", $D156,,,, "REPORTED")</f>
        <v>1641.933</v>
      </c>
      <c r="L156" s="1">
        <f>_xll.ciqfunctions.udf.CIQ($B156, "IQ_TOTAL_LIAB", $D156,,,, "REPORTED")</f>
        <v>4102.13</v>
      </c>
      <c r="M156" s="1">
        <f>_xll.ciqfunctions.udf.CIQ($B156, "IQ_PREF_EQUITY",$D156,,,, "REPORTED")</f>
        <v>0</v>
      </c>
      <c r="N156" s="1">
        <f>_xll.ciqfunctions.udf.CIQ($B156, "IQ_TOTAL_COMMON_EQUITY",$D156,,,, "REPORTED")</f>
        <v>952.33299999999997</v>
      </c>
      <c r="O156" s="1">
        <f>_xll.ciqfunctions.udf.CIQ($B156, "IQ_APIC", $D156,,,, "REPORTED")</f>
        <v>2203.5349999999999</v>
      </c>
      <c r="P156" s="1">
        <f>_xll.ciqfunctions.udf.CIQ($B156, "IQ_TOTAL_ASSETS", $D156,,,, "REPORTED")</f>
        <v>5054.4629999999997</v>
      </c>
      <c r="Q156" s="1">
        <f>_xll.ciqfunctions.udf.CIQ($B156, "IQ_RE", $D156,,,, "REPORTED")</f>
        <v>-1251.327</v>
      </c>
      <c r="R156" s="1">
        <f>_xll.ciqfunctions.udf.CIQ($B156, "IQ_TOTAL_EQUITY", $D156,,,, "REPORTED")</f>
        <v>952.33299999999997</v>
      </c>
      <c r="S156" s="1">
        <f>_xll.ciqfunctions.udf.CIQ($B156, "IQ_TOTAL_OUTSTANDING_FILING_DATE", $D156,,,, "REPORTED")</f>
        <v>1869.44721</v>
      </c>
      <c r="T156" s="1">
        <f>_xll.ciqfunctions.udf.CIQ($B156, "IQ_TOTAL_DEBT", $D156,,,, "REPORTED")</f>
        <v>2469.8310000000001</v>
      </c>
      <c r="U156" s="1">
        <f>_xll.ciqfunctions.udf.CIQ($B156, "IQ_PREF_DIV_OTHER",$D156,,,, "REPORTED")</f>
        <v>0</v>
      </c>
      <c r="V156" s="1">
        <f>_xll.ciqfunctions.udf.CIQ($B156, "IQ_COGS",$D156,,,, "REPORTED")</f>
        <v>556.35400000000004</v>
      </c>
      <c r="W156" s="1">
        <f>_xll.ciqfunctions.udf.CIQ($B156, "IQ_AP",$D156,,,, "REPORTED")</f>
        <v>443.548</v>
      </c>
      <c r="X156" s="1">
        <f>_xll.ciqfunctions.udf.CIQ($B156, "IQ_AR", $D156,,,, "REPORTED")</f>
        <v>96.606999999999999</v>
      </c>
      <c r="Y156" s="1">
        <f>_xll.ciqfunctions.udf.CIQ($B156, "IQ_INVENTORY", $D156,,,, "REPORTED")</f>
        <v>596.92700000000002</v>
      </c>
      <c r="Z156">
        <f>_xll.ciqfunctions.udf.CIQ($B156, "IQ_SGA", $D156,,,, "REPORTED")</f>
        <v>134.03100000000001</v>
      </c>
      <c r="AA156">
        <f>_xll.ciqfunctions.udf.CIQ($B156, "IQ_TOTAL_REV_1YR_ANN_GROWTH", $D156,,,, "REPORTED")</f>
        <v>89.897499999999994</v>
      </c>
      <c r="AB156">
        <f>_xll.ciqfunctions.udf.CIQ($B156, "IQ_DA", $D156,,,, "REPORTED")</f>
        <v>0</v>
      </c>
      <c r="AC156">
        <f>_xll.ciqfunctions.udf.CIQ($B156, "IQ_NET_INTEREST_EXP",$D156,,,, "REPORTED")</f>
        <v>-30.771000000000001</v>
      </c>
      <c r="AD156">
        <f>_xll.ciqfunctions.udf.CIQ($B156, "IQ_NET_WORKING_CAP",$D156,,,, "REPORTED")</f>
        <v>-205.654</v>
      </c>
      <c r="AE156">
        <f>_xll.ciqfunctions.udf.CIQ($B156, "IQ_CAPEX",$D156,,,, "REPORTED")</f>
        <v>-175.685</v>
      </c>
      <c r="AF156" s="1" t="str">
        <f>_xll.ciqfunctions.udf.CIQ($B156, "IQ_CEO_NAME", $D156,,,, "REPORTED")</f>
        <v>Musk, Elon</v>
      </c>
    </row>
    <row r="157" spans="1:32" x14ac:dyDescent="0.25">
      <c r="A157" t="str">
        <f>_xll.ciqfunctions.udf.CIQ(B157,"IQ_COMPANY_NAME",A$1)</f>
        <v>Tesla, Inc.</v>
      </c>
      <c r="B157" t="s">
        <v>5</v>
      </c>
      <c r="C157" s="1" t="str">
        <f>_xll.ciqfunctions.udf.CIQ($B157, "IQ_INDUSTRY", IQ_FY, $D157, ,, "USD", , C$1)</f>
        <v>Automobiles</v>
      </c>
      <c r="D157" s="2" t="str">
        <f t="shared" si="1"/>
        <v>CQ12014</v>
      </c>
      <c r="E157" s="1">
        <f>_xll.ciqfunctions.udf.CIQ($B157, "IQ_TOTAL_REV", $D157,,,, "REPORTED")</f>
        <v>620.54200000000003</v>
      </c>
      <c r="F157" s="1">
        <f>_xll.ciqfunctions.udf.CIQ($B157, "IQ_NI",$D157,,,, "REPORTED")</f>
        <v>-49.8</v>
      </c>
      <c r="G157" s="1">
        <f>_xll.ciqfunctions.udf.CIQ($B157, "IQ_CASH_EQUIV", $D157,,,, "REPORTED")</f>
        <v>2393.9079999999999</v>
      </c>
      <c r="H157" s="1">
        <f>_xll.ciqfunctions.udf.CIQ($B157, "IQ_CASH_ST_INVEST", $D157,,,, "REPORTED")</f>
        <v>2583.0189999999998</v>
      </c>
      <c r="I157" s="1">
        <f>_xll.ciqfunctions.udf.CIQ($B157, "IQ_TOTAL_CA", $D157,,,, "REPORTED")</f>
        <v>3156.047</v>
      </c>
      <c r="J157" s="1">
        <f>_xll.ciqfunctions.udf.CIQ($B157, "IQ_TOTAL_ASSETS",$D157,,,, "REPORTED")</f>
        <v>4500.41</v>
      </c>
      <c r="K157" s="1">
        <f>_xll.ciqfunctions.udf.CIQ($B157, "IQ_TOTAL_CL", $D157,,,, "REPORTED")</f>
        <v>1483.412</v>
      </c>
      <c r="L157" s="1">
        <f>_xll.ciqfunctions.udf.CIQ($B157, "IQ_TOTAL_LIAB", $D157,,,, "REPORTED")</f>
        <v>3588.3539999999998</v>
      </c>
      <c r="M157" s="1">
        <f>_xll.ciqfunctions.udf.CIQ($B157, "IQ_PREF_EQUITY",$D157,,,, "REPORTED")</f>
        <v>0</v>
      </c>
      <c r="N157" s="1">
        <f>_xll.ciqfunctions.udf.CIQ($B157, "IQ_TOTAL_COMMON_EQUITY",$D157,,,, "REPORTED")</f>
        <v>912.05600000000004</v>
      </c>
      <c r="O157" s="1">
        <f>_xll.ciqfunctions.udf.CIQ($B157, "IQ_APIC", $D157,,,, "REPORTED")</f>
        <v>2101.3519999999999</v>
      </c>
      <c r="P157" s="1">
        <f>_xll.ciqfunctions.udf.CIQ($B157, "IQ_TOTAL_ASSETS", $D157,,,, "REPORTED")</f>
        <v>4500.41</v>
      </c>
      <c r="Q157" s="1">
        <f>_xll.ciqfunctions.udf.CIQ($B157, "IQ_RE", $D157,,,, "REPORTED")</f>
        <v>-1189.42</v>
      </c>
      <c r="R157" s="1">
        <f>_xll.ciqfunctions.udf.CIQ($B157, "IQ_TOTAL_EQUITY", $D157,,,, "REPORTED")</f>
        <v>912.05600000000004</v>
      </c>
      <c r="S157" s="1">
        <f>_xll.ciqfunctions.udf.CIQ($B157, "IQ_TOTAL_OUTSTANDING_FILING_DATE", $D157,,,, "REPORTED")</f>
        <v>1861.3524</v>
      </c>
      <c r="T157" s="1">
        <f>_xll.ciqfunctions.udf.CIQ($B157, "IQ_TOTAL_DEBT", $D157,,,, "REPORTED")</f>
        <v>2200.7530000000002</v>
      </c>
      <c r="U157" s="1">
        <f>_xll.ciqfunctions.udf.CIQ($B157, "IQ_PREF_DIV_OTHER",$D157,,,, "REPORTED")</f>
        <v>0</v>
      </c>
      <c r="V157" s="1">
        <f>_xll.ciqfunctions.udf.CIQ($B157, "IQ_COGS",$D157,,,, "REPORTED")</f>
        <v>465.41399999999999</v>
      </c>
      <c r="W157" s="1">
        <f>_xll.ciqfunctions.udf.CIQ($B157, "IQ_AP",$D157,,,, "REPORTED")</f>
        <v>375.77800000000002</v>
      </c>
      <c r="X157" s="1">
        <f>_xll.ciqfunctions.udf.CIQ($B157, "IQ_AR", $D157,,,, "REPORTED")</f>
        <v>72.38</v>
      </c>
      <c r="Y157" s="1">
        <f>_xll.ciqfunctions.udf.CIQ($B157, "IQ_INVENTORY", $D157,,,, "REPORTED")</f>
        <v>450.73</v>
      </c>
      <c r="Z157">
        <f>_xll.ciqfunctions.udf.CIQ($B157, "IQ_SGA", $D157,,,, "REPORTED")</f>
        <v>117.551</v>
      </c>
      <c r="AA157">
        <f>_xll.ciqfunctions.udf.CIQ($B157, "IQ_TOTAL_REV_1YR_ANN_GROWTH", $D157,,,, "REPORTED")</f>
        <v>10.457599999999999</v>
      </c>
      <c r="AB157">
        <f>_xll.ciqfunctions.udf.CIQ($B157, "IQ_DA", $D157,,,, "REPORTED")</f>
        <v>0</v>
      </c>
      <c r="AC157">
        <f>_xll.ciqfunctions.udf.CIQ($B157, "IQ_NET_INTEREST_EXP",$D157,,,, "REPORTED")</f>
        <v>-11.742000000000001</v>
      </c>
      <c r="AD157">
        <f>_xll.ciqfunctions.udf.CIQ($B157, "IQ_NET_WORKING_CAP",$D157,,,, "REPORTED")</f>
        <v>-242.17</v>
      </c>
      <c r="AE157">
        <f>_xll.ciqfunctions.udf.CIQ($B157, "IQ_CAPEX",$D157,,,, "REPORTED")</f>
        <v>-141.364</v>
      </c>
      <c r="AF157" s="1" t="str">
        <f>_xll.ciqfunctions.udf.CIQ($B157, "IQ_CEO_NAME", $D157,,,, "REPORTED")</f>
        <v>Musk, Elon</v>
      </c>
    </row>
    <row r="158" spans="1:32" x14ac:dyDescent="0.25">
      <c r="A158" t="str">
        <f>_xll.ciqfunctions.udf.CIQ(B158,"IQ_COMPANY_NAME",A$1)</f>
        <v>Tesla, Inc.</v>
      </c>
      <c r="B158" t="s">
        <v>5</v>
      </c>
      <c r="C158" s="1" t="str">
        <f>_xll.ciqfunctions.udf.CIQ($B158, "IQ_INDUSTRY", IQ_FY, $D158, ,, "USD", , C$1)</f>
        <v>Automobiles</v>
      </c>
      <c r="D158" s="2" t="str">
        <f t="shared" si="1"/>
        <v>CQ42013</v>
      </c>
      <c r="E158" s="1">
        <f>_xll.ciqfunctions.udf.CIQ($B158, "IQ_TOTAL_REV", $D158,,,, "REPORTED")</f>
        <v>615.21900000000005</v>
      </c>
      <c r="F158" s="1">
        <f>_xll.ciqfunctions.udf.CIQ($B158, "IQ_NI",$D158,,,, "REPORTED")</f>
        <v>-16.263999999999999</v>
      </c>
      <c r="G158" s="1">
        <f>_xll.ciqfunctions.udf.CIQ($B158, "IQ_CASH_EQUIV", $D158,,,, "REPORTED")</f>
        <v>845.88900000000001</v>
      </c>
      <c r="H158" s="1">
        <f>_xll.ciqfunctions.udf.CIQ($B158, "IQ_CASH_ST_INVEST", $D158,,,, "REPORTED")</f>
        <v>845.88900000000001</v>
      </c>
      <c r="I158" s="1">
        <f>_xll.ciqfunctions.udf.CIQ($B158, "IQ_TOTAL_CA", $D158,,,, "REPORTED")</f>
        <v>1265.9390000000001</v>
      </c>
      <c r="J158" s="1">
        <f>_xll.ciqfunctions.udf.CIQ($B158, "IQ_TOTAL_ASSETS",$D158,,,, "REPORTED")</f>
        <v>2416.9299999999998</v>
      </c>
      <c r="K158" s="1">
        <f>_xll.ciqfunctions.udf.CIQ($B158, "IQ_TOTAL_CL", $D158,,,, "REPORTED")</f>
        <v>675.16</v>
      </c>
      <c r="L158" s="1">
        <f>_xll.ciqfunctions.udf.CIQ($B158, "IQ_TOTAL_LIAB", $D158,,,, "REPORTED")</f>
        <v>1749.81</v>
      </c>
      <c r="M158" s="1">
        <f>_xll.ciqfunctions.udf.CIQ($B158, "IQ_PREF_EQUITY",$D158,,,, "REPORTED")</f>
        <v>0</v>
      </c>
      <c r="N158" s="1">
        <f>_xll.ciqfunctions.udf.CIQ($B158, "IQ_TOTAL_COMMON_EQUITY",$D158,,,, "REPORTED")</f>
        <v>667.12</v>
      </c>
      <c r="O158" s="1">
        <f>_xll.ciqfunctions.udf.CIQ($B158, "IQ_APIC", $D158,,,, "REPORTED")</f>
        <v>1806.617</v>
      </c>
      <c r="P158" s="1">
        <f>_xll.ciqfunctions.udf.CIQ($B158, "IQ_TOTAL_ASSETS", $D158,,,, "REPORTED")</f>
        <v>2416.9299999999998</v>
      </c>
      <c r="Q158" s="1">
        <f>_xll.ciqfunctions.udf.CIQ($B158, "IQ_RE", $D158,,,, "REPORTED")</f>
        <v>-1139.6199999999999</v>
      </c>
      <c r="R158" s="1">
        <f>_xll.ciqfunctions.udf.CIQ($B158, "IQ_TOTAL_EQUITY", $D158,,,, "REPORTED")</f>
        <v>667.12</v>
      </c>
      <c r="S158" s="1">
        <f>_xll.ciqfunctions.udf.CIQ($B158, "IQ_TOTAL_OUTSTANDING_FILING_DATE", $D158,,,, "REPORTED")</f>
        <v>1846.3648499999999</v>
      </c>
      <c r="T158" s="1">
        <f>_xll.ciqfunctions.udf.CIQ($B158, "IQ_TOTAL_DEBT", $D158,,,, "REPORTED")</f>
        <v>606.87800000000004</v>
      </c>
      <c r="U158" s="1">
        <f>_xll.ciqfunctions.udf.CIQ($B158, "IQ_PREF_DIV_OTHER",$D158,,,, "REPORTED")</f>
        <v>0</v>
      </c>
      <c r="V158" s="1">
        <f>_xll.ciqfunctions.udf.CIQ($B158, "IQ_COGS",$D158,,,, "REPORTED")</f>
        <v>458.63</v>
      </c>
      <c r="W158" s="1">
        <f>_xll.ciqfunctions.udf.CIQ($B158, "IQ_AP",$D158,,,, "REPORTED")</f>
        <v>303.96899999999999</v>
      </c>
      <c r="X158" s="1">
        <f>_xll.ciqfunctions.udf.CIQ($B158, "IQ_AR", $D158,,,, "REPORTED")</f>
        <v>49.109000000000002</v>
      </c>
      <c r="Y158" s="1">
        <f>_xll.ciqfunctions.udf.CIQ($B158, "IQ_INVENTORY", $D158,,,, "REPORTED")</f>
        <v>340.35500000000002</v>
      </c>
      <c r="Z158">
        <f>_xll.ciqfunctions.udf.CIQ($B158, "IQ_SGA", $D158,,,, "REPORTED")</f>
        <v>101.489</v>
      </c>
      <c r="AA158">
        <f>_xll.ciqfunctions.udf.CIQ($B158, "IQ_TOTAL_REV_1YR_ANN_GROWTH", $D158,,,, "REPORTED")</f>
        <v>100.834</v>
      </c>
      <c r="AB158">
        <f>_xll.ciqfunctions.udf.CIQ($B158, "IQ_DA", $D158,,,, "REPORTED")</f>
        <v>0</v>
      </c>
      <c r="AC158">
        <f>_xll.ciqfunctions.udf.CIQ($B158, "IQ_NET_INTEREST_EXP",$D158,,,, "REPORTED")</f>
        <v>-6.1369999999999996</v>
      </c>
      <c r="AD158">
        <f>_xll.ciqfunctions.udf.CIQ($B158, "IQ_NET_WORKING_CAP",$D158,,,, "REPORTED")</f>
        <v>-247.20599999999999</v>
      </c>
      <c r="AE158">
        <f>_xll.ciqfunctions.udf.CIQ($B158, "IQ_CAPEX",$D158,,,, "REPORTED")</f>
        <v>-89.433999999999997</v>
      </c>
      <c r="AF158" s="1" t="str">
        <f>_xll.ciqfunctions.udf.CIQ($B158, "IQ_CEO_NAME", $D158,,,, "REPORTED")</f>
        <v>Musk, Elon</v>
      </c>
    </row>
    <row r="159" spans="1:32" x14ac:dyDescent="0.25">
      <c r="A159" t="str">
        <f>_xll.ciqfunctions.udf.CIQ(B159,"IQ_COMPANY_NAME",A$1)</f>
        <v>Tesla, Inc.</v>
      </c>
      <c r="B159" t="s">
        <v>5</v>
      </c>
      <c r="C159" s="1" t="str">
        <f>_xll.ciqfunctions.udf.CIQ($B159, "IQ_INDUSTRY", IQ_FY, $D159, ,, "USD", , C$1)</f>
        <v>Automobiles</v>
      </c>
      <c r="D159" s="2" t="str">
        <f t="shared" si="1"/>
        <v>CQ32013</v>
      </c>
      <c r="E159" s="1">
        <f>_xll.ciqfunctions.udf.CIQ($B159, "IQ_TOTAL_REV", $D159,,,, "REPORTED")</f>
        <v>431.346</v>
      </c>
      <c r="F159" s="1">
        <f>_xll.ciqfunctions.udf.CIQ($B159, "IQ_NI",$D159,,,, "REPORTED")</f>
        <v>-38.496000000000002</v>
      </c>
      <c r="G159" s="1">
        <f>_xll.ciqfunctions.udf.CIQ($B159, "IQ_CASH_EQUIV", $D159,,,, "REPORTED")</f>
        <v>795.11599999999999</v>
      </c>
      <c r="H159" s="1">
        <f>_xll.ciqfunctions.udf.CIQ($B159, "IQ_CASH_ST_INVEST", $D159,,,, "REPORTED")</f>
        <v>795.11599999999999</v>
      </c>
      <c r="I159" s="1">
        <f>_xll.ciqfunctions.udf.CIQ($B159, "IQ_TOTAL_CA", $D159,,,, "REPORTED")</f>
        <v>1218.7660000000001</v>
      </c>
      <c r="J159" s="1">
        <f>_xll.ciqfunctions.udf.CIQ($B159, "IQ_TOTAL_ASSETS",$D159,,,, "REPORTED")</f>
        <v>2166.2089999999998</v>
      </c>
      <c r="K159" s="1">
        <f>_xll.ciqfunctions.udf.CIQ($B159, "IQ_TOTAL_CL", $D159,,,, "REPORTED")</f>
        <v>1169.4590000000001</v>
      </c>
      <c r="L159" s="1">
        <f>_xll.ciqfunctions.udf.CIQ($B159, "IQ_TOTAL_LIAB", $D159,,,, "REPORTED")</f>
        <v>1602.0440000000001</v>
      </c>
      <c r="M159" s="1">
        <f>_xll.ciqfunctions.udf.CIQ($B159, "IQ_PREF_EQUITY",$D159,,,, "REPORTED")</f>
        <v>0</v>
      </c>
      <c r="N159" s="1">
        <f>_xll.ciqfunctions.udf.CIQ($B159, "IQ_TOTAL_COMMON_EQUITY",$D159,,,, "REPORTED")</f>
        <v>564.16499999999996</v>
      </c>
      <c r="O159" s="1">
        <f>_xll.ciqfunctions.udf.CIQ($B159, "IQ_APIC", $D159,,,, "REPORTED")</f>
        <v>1687.3969999999999</v>
      </c>
      <c r="P159" s="1">
        <f>_xll.ciqfunctions.udf.CIQ($B159, "IQ_TOTAL_ASSETS", $D159,,,, "REPORTED")</f>
        <v>2166.2089999999998</v>
      </c>
      <c r="Q159" s="1">
        <f>_xll.ciqfunctions.udf.CIQ($B159, "IQ_RE", $D159,,,, "REPORTED")</f>
        <v>-1123.355</v>
      </c>
      <c r="R159" s="1">
        <f>_xll.ciqfunctions.udf.CIQ($B159, "IQ_TOTAL_EQUITY", $D159,,,, "REPORTED")</f>
        <v>564.16499999999996</v>
      </c>
      <c r="S159" s="1">
        <f>_xll.ciqfunctions.udf.CIQ($B159, "IQ_TOTAL_OUTSTANDING_FILING_DATE", $D159,,,, "REPORTED")</f>
        <v>1838.9089200000001</v>
      </c>
      <c r="T159" s="1">
        <f>_xll.ciqfunctions.udf.CIQ($B159, "IQ_TOTAL_DEBT", $D159,,,, "REPORTED")</f>
        <v>676.90200000000004</v>
      </c>
      <c r="U159" s="1">
        <f>_xll.ciqfunctions.udf.CIQ($B159, "IQ_PREF_DIV_OTHER",$D159,,,, "REPORTED")</f>
        <v>0</v>
      </c>
      <c r="V159" s="1">
        <f>_xll.ciqfunctions.udf.CIQ($B159, "IQ_COGS",$D159,,,, "REPORTED")</f>
        <v>328.47800000000001</v>
      </c>
      <c r="W159" s="1">
        <f>_xll.ciqfunctions.udf.CIQ($B159, "IQ_AP",$D159,,,, "REPORTED")</f>
        <v>302.43900000000002</v>
      </c>
      <c r="X159" s="1">
        <f>_xll.ciqfunctions.udf.CIQ($B159, "IQ_AR", $D159,,,, "REPORTED")</f>
        <v>47.58</v>
      </c>
      <c r="Y159" s="1">
        <f>_xll.ciqfunctions.udf.CIQ($B159, "IQ_INVENTORY", $D159,,,, "REPORTED")</f>
        <v>347.54500000000002</v>
      </c>
      <c r="Z159">
        <f>_xll.ciqfunctions.udf.CIQ($B159, "IQ_SGA", $D159,,,, "REPORTED")</f>
        <v>77.070999999999998</v>
      </c>
      <c r="AA159">
        <f>_xll.ciqfunctions.udf.CIQ($B159, "IQ_TOTAL_REV_1YR_ANN_GROWTH", $D159,,,, "REPORTED")</f>
        <v>760.90129999999999</v>
      </c>
      <c r="AB159">
        <f>_xll.ciqfunctions.udf.CIQ($B159, "IQ_DA", $D159,,,, "REPORTED")</f>
        <v>0</v>
      </c>
      <c r="AC159">
        <f>_xll.ciqfunctions.udf.CIQ($B159, "IQ_NET_INTEREST_EXP",$D159,,,, "REPORTED")</f>
        <v>-6.4240000000000004</v>
      </c>
      <c r="AD159">
        <f>_xll.ciqfunctions.udf.CIQ($B159, "IQ_NET_WORKING_CAP",$D159,,,, "REPORTED")</f>
        <v>-157.33600000000001</v>
      </c>
      <c r="AE159">
        <f>_xll.ciqfunctions.udf.CIQ($B159, "IQ_CAPEX",$D159,,,, "REPORTED")</f>
        <v>-76.548000000000002</v>
      </c>
      <c r="AF159" s="1" t="str">
        <f>_xll.ciqfunctions.udf.CIQ($B159, "IQ_CEO_NAME", $D159,,,, "REPORTED")</f>
        <v>Musk, Elon</v>
      </c>
    </row>
    <row r="160" spans="1:32" x14ac:dyDescent="0.25">
      <c r="A160" t="str">
        <f>_xll.ciqfunctions.udf.CIQ(B160,"IQ_COMPANY_NAME",A$1)</f>
        <v>Tesla, Inc.</v>
      </c>
      <c r="B160" t="s">
        <v>5</v>
      </c>
      <c r="C160" s="1" t="str">
        <f>_xll.ciqfunctions.udf.CIQ($B160, "IQ_INDUSTRY", IQ_FY, $D160, ,, "USD", , C$1)</f>
        <v>Automobiles</v>
      </c>
      <c r="D160" s="2" t="str">
        <f t="shared" si="1"/>
        <v>CQ22013</v>
      </c>
      <c r="E160" s="1">
        <f>_xll.ciqfunctions.udf.CIQ($B160, "IQ_TOTAL_REV", $D160,,,, "REPORTED")</f>
        <v>405.13900000000001</v>
      </c>
      <c r="F160" s="1">
        <f>_xll.ciqfunctions.udf.CIQ($B160, "IQ_NI",$D160,,,, "REPORTED")</f>
        <v>-30.501999999999999</v>
      </c>
      <c r="G160" s="1">
        <f>_xll.ciqfunctions.udf.CIQ($B160, "IQ_CASH_EQUIV", $D160,,,, "REPORTED")</f>
        <v>746.05700000000002</v>
      </c>
      <c r="H160" s="1">
        <f>_xll.ciqfunctions.udf.CIQ($B160, "IQ_CASH_ST_INVEST", $D160,,,, "REPORTED")</f>
        <v>746.05700000000002</v>
      </c>
      <c r="I160" s="1">
        <f>_xll.ciqfunctions.udf.CIQ($B160, "IQ_TOTAL_CA", $D160,,,, "REPORTED")</f>
        <v>1129.5419999999999</v>
      </c>
      <c r="J160" s="1">
        <f>_xll.ciqfunctions.udf.CIQ($B160, "IQ_TOTAL_ASSETS",$D160,,,, "REPORTED")</f>
        <v>1887.8440000000001</v>
      </c>
      <c r="K160" s="1">
        <f>_xll.ciqfunctions.udf.CIQ($B160, "IQ_TOTAL_CL", $D160,,,, "REPORTED")</f>
        <v>486.54500000000002</v>
      </c>
      <c r="L160" s="1">
        <f>_xll.ciqfunctions.udf.CIQ($B160, "IQ_TOTAL_LIAB", $D160,,,, "REPORTED")</f>
        <v>1258.4179999999999</v>
      </c>
      <c r="M160" s="1">
        <f>_xll.ciqfunctions.udf.CIQ($B160, "IQ_PREF_EQUITY",$D160,,,, "REPORTED")</f>
        <v>0</v>
      </c>
      <c r="N160" s="1">
        <f>_xll.ciqfunctions.udf.CIQ($B160, "IQ_TOTAL_COMMON_EQUITY",$D160,,,, "REPORTED")</f>
        <v>629.42600000000004</v>
      </c>
      <c r="O160" s="1">
        <f>_xll.ciqfunctions.udf.CIQ($B160, "IQ_APIC", $D160,,,, "REPORTED")</f>
        <v>1714.163</v>
      </c>
      <c r="P160" s="1">
        <f>_xll.ciqfunctions.udf.CIQ($B160, "IQ_TOTAL_ASSETS", $D160,,,, "REPORTED")</f>
        <v>1887.8440000000001</v>
      </c>
      <c r="Q160" s="1">
        <f>_xll.ciqfunctions.udf.CIQ($B160, "IQ_RE", $D160,,,, "REPORTED")</f>
        <v>-1084.8579999999999</v>
      </c>
      <c r="R160" s="1">
        <f>_xll.ciqfunctions.udf.CIQ($B160, "IQ_TOTAL_EQUITY", $D160,,,, "REPORTED")</f>
        <v>629.42600000000004</v>
      </c>
      <c r="S160" s="1">
        <f>_xll.ciqfunctions.udf.CIQ($B160, "IQ_TOTAL_OUTSTANDING_FILING_DATE", $D160,,,, "REPORTED")</f>
        <v>1821.7447099999999</v>
      </c>
      <c r="T160" s="1">
        <f>_xll.ciqfunctions.udf.CIQ($B160, "IQ_TOTAL_DEBT", $D160,,,, "REPORTED")</f>
        <v>593.68399999999997</v>
      </c>
      <c r="U160" s="1">
        <f>_xll.ciqfunctions.udf.CIQ($B160, "IQ_PREF_DIV_OTHER",$D160,,,, "REPORTED")</f>
        <v>0</v>
      </c>
      <c r="V160" s="1">
        <f>_xll.ciqfunctions.udf.CIQ($B160, "IQ_COGS",$D160,,,, "REPORTED")</f>
        <v>304.65600000000001</v>
      </c>
      <c r="W160" s="1">
        <f>_xll.ciqfunctions.udf.CIQ($B160, "IQ_AP",$D160,,,, "REPORTED")</f>
        <v>262.22699999999998</v>
      </c>
      <c r="X160" s="1">
        <f>_xll.ciqfunctions.udf.CIQ($B160, "IQ_AR", $D160,,,, "REPORTED")</f>
        <v>113.544</v>
      </c>
      <c r="Y160" s="1">
        <f>_xll.ciqfunctions.udf.CIQ($B160, "IQ_INVENTORY", $D160,,,, "REPORTED")</f>
        <v>254.89099999999999</v>
      </c>
      <c r="Z160">
        <f>_xll.ciqfunctions.udf.CIQ($B160, "IQ_SGA", $D160,,,, "REPORTED")</f>
        <v>59.963000000000001</v>
      </c>
      <c r="AA160">
        <f>_xll.ciqfunctions.udf.CIQ($B160, "IQ_TOTAL_REV_1YR_ANN_GROWTH", $D160,,,, "REPORTED")</f>
        <v>1420.0501999999999</v>
      </c>
      <c r="AB160">
        <f>_xll.ciqfunctions.udf.CIQ($B160, "IQ_DA", $D160,,,, "REPORTED")</f>
        <v>0</v>
      </c>
      <c r="AC160">
        <f>_xll.ciqfunctions.udf.CIQ($B160, "IQ_NET_INTEREST_EXP",$D160,,,, "REPORTED")</f>
        <v>-20.077000000000002</v>
      </c>
      <c r="AD160">
        <f>_xll.ciqfunctions.udf.CIQ($B160, "IQ_NET_WORKING_CAP",$D160,,,, "REPORTED")</f>
        <v>-97.364999999999995</v>
      </c>
      <c r="AE160">
        <f>_xll.ciqfunctions.udf.CIQ($B160, "IQ_CAPEX",$D160,,,, "REPORTED")</f>
        <v>-40.515000000000001</v>
      </c>
      <c r="AF160" s="1" t="str">
        <f>_xll.ciqfunctions.udf.CIQ($B160, "IQ_CEO_NAME", $D160,,,, "REPORTED")</f>
        <v>Musk, Elon</v>
      </c>
    </row>
    <row r="161" spans="1:32" x14ac:dyDescent="0.25">
      <c r="A161" t="str">
        <f>_xll.ciqfunctions.udf.CIQ(B161,"IQ_COMPANY_NAME",A$1)</f>
        <v>Tesla, Inc.</v>
      </c>
      <c r="B161" t="s">
        <v>5</v>
      </c>
      <c r="C161" s="1" t="str">
        <f>_xll.ciqfunctions.udf.CIQ($B161, "IQ_INDUSTRY", IQ_FY, $D161, ,, "USD", , C$1)</f>
        <v>Automobiles</v>
      </c>
      <c r="D161" s="2" t="str">
        <f t="shared" si="1"/>
        <v>CQ12013</v>
      </c>
      <c r="E161" s="1">
        <f>_xll.ciqfunctions.udf.CIQ($B161, "IQ_TOTAL_REV", $D161,,,, "REPORTED")</f>
        <v>561.79200000000003</v>
      </c>
      <c r="F161" s="1">
        <f>_xll.ciqfunctions.udf.CIQ($B161, "IQ_NI",$D161,,,, "REPORTED")</f>
        <v>11.247999999999999</v>
      </c>
      <c r="G161" s="1">
        <f>_xll.ciqfunctions.udf.CIQ($B161, "IQ_CASH_EQUIV", $D161,,,, "REPORTED")</f>
        <v>214.417</v>
      </c>
      <c r="H161" s="1">
        <f>_xll.ciqfunctions.udf.CIQ($B161, "IQ_CASH_ST_INVEST", $D161,,,, "REPORTED")</f>
        <v>214.417</v>
      </c>
      <c r="I161" s="1">
        <f>_xll.ciqfunctions.udf.CIQ($B161, "IQ_TOTAL_CA", $D161,,,, "REPORTED")</f>
        <v>525.99300000000005</v>
      </c>
      <c r="J161" s="1">
        <f>_xll.ciqfunctions.udf.CIQ($B161, "IQ_TOTAL_ASSETS",$D161,,,, "REPORTED")</f>
        <v>1143.778</v>
      </c>
      <c r="K161" s="1">
        <f>_xll.ciqfunctions.udf.CIQ($B161, "IQ_TOTAL_CL", $D161,,,, "REPORTED")</f>
        <v>535.62300000000005</v>
      </c>
      <c r="L161" s="1">
        <f>_xll.ciqfunctions.udf.CIQ($B161, "IQ_TOTAL_LIAB", $D161,,,, "REPORTED")</f>
        <v>975.19500000000005</v>
      </c>
      <c r="M161" s="1">
        <f>_xll.ciqfunctions.udf.CIQ($B161, "IQ_PREF_EQUITY",$D161,,,, "REPORTED")</f>
        <v>0</v>
      </c>
      <c r="N161" s="1">
        <f>_xll.ciqfunctions.udf.CIQ($B161, "IQ_TOTAL_COMMON_EQUITY",$D161,,,, "REPORTED")</f>
        <v>168.583</v>
      </c>
      <c r="O161" s="1">
        <f>_xll.ciqfunctions.udf.CIQ($B161, "IQ_APIC", $D161,,,, "REPORTED")</f>
        <v>1222.825</v>
      </c>
      <c r="P161" s="1">
        <f>_xll.ciqfunctions.udf.CIQ($B161, "IQ_TOTAL_ASSETS", $D161,,,, "REPORTED")</f>
        <v>1143.778</v>
      </c>
      <c r="Q161" s="1">
        <f>_xll.ciqfunctions.udf.CIQ($B161, "IQ_RE", $D161,,,, "REPORTED")</f>
        <v>-1054.357</v>
      </c>
      <c r="R161" s="1">
        <f>_xll.ciqfunctions.udf.CIQ($B161, "IQ_TOTAL_EQUITY", $D161,,,, "REPORTED")</f>
        <v>168.583</v>
      </c>
      <c r="S161" s="1">
        <f>_xll.ciqfunctions.udf.CIQ($B161, "IQ_TOTAL_OUTSTANDING_FILING_DATE", $D161,,,, "REPORTED")</f>
        <v>1733.2905499999999</v>
      </c>
      <c r="T161" s="1">
        <f>_xll.ciqfunctions.udf.CIQ($B161, "IQ_TOTAL_DEBT", $D161,,,, "REPORTED")</f>
        <v>455.53800000000001</v>
      </c>
      <c r="U161" s="1">
        <f>_xll.ciqfunctions.udf.CIQ($B161, "IQ_PREF_DIV_OTHER",$D161,,,, "REPORTED")</f>
        <v>0</v>
      </c>
      <c r="V161" s="1">
        <f>_xll.ciqfunctions.udf.CIQ($B161, "IQ_COGS",$D161,,,, "REPORTED")</f>
        <v>465.47199999999998</v>
      </c>
      <c r="W161" s="1">
        <f>_xll.ciqfunctions.udf.CIQ($B161, "IQ_AP",$D161,,,, "REPORTED")</f>
        <v>304.20400000000001</v>
      </c>
      <c r="X161" s="1">
        <f>_xll.ciqfunctions.udf.CIQ($B161, "IQ_AR", $D161,,,, "REPORTED")</f>
        <v>46.139000000000003</v>
      </c>
      <c r="Y161" s="1">
        <f>_xll.ciqfunctions.udf.CIQ($B161, "IQ_INVENTORY", $D161,,,, "REPORTED")</f>
        <v>237.61799999999999</v>
      </c>
      <c r="Z161">
        <f>_xll.ciqfunctions.udf.CIQ($B161, "IQ_SGA", $D161,,,, "REPORTED")</f>
        <v>47.045000000000002</v>
      </c>
      <c r="AA161">
        <f>_xll.ciqfunctions.udf.CIQ($B161, "IQ_TOTAL_REV_1YR_ANN_GROWTH", $D161,,,, "REPORTED")</f>
        <v>1762.2733000000001</v>
      </c>
      <c r="AB161">
        <f>_xll.ciqfunctions.udf.CIQ($B161, "IQ_DA", $D161,,,, "REPORTED")</f>
        <v>0</v>
      </c>
      <c r="AC161">
        <f>_xll.ciqfunctions.udf.CIQ($B161, "IQ_NET_INTEREST_EXP",$D161,,,, "REPORTED")</f>
        <v>-0.108</v>
      </c>
      <c r="AD161">
        <f>_xll.ciqfunctions.udf.CIQ($B161, "IQ_NET_WORKING_CAP",$D161,,,, "REPORTED")</f>
        <v>-167.75399999999999</v>
      </c>
      <c r="AE161">
        <f>_xll.ciqfunctions.udf.CIQ($B161, "IQ_CAPEX",$D161,,,, "REPORTED")</f>
        <v>-57.726999999999997</v>
      </c>
      <c r="AF161" s="1" t="str">
        <f>_xll.ciqfunctions.udf.CIQ($B161, "IQ_CEO_NAME", $D161,,,, "REPORTED")</f>
        <v>Musk, Elon</v>
      </c>
    </row>
    <row r="162" spans="1:32" x14ac:dyDescent="0.25">
      <c r="A162" t="str">
        <f>_xll.ciqfunctions.udf.CIQ(B162,"IQ_COMPANY_NAME",A$1)</f>
        <v>Tesla, Inc.</v>
      </c>
      <c r="B162" t="s">
        <v>5</v>
      </c>
      <c r="C162" s="1" t="str">
        <f>_xll.ciqfunctions.udf.CIQ($B162, "IQ_INDUSTRY", IQ_FY, $D162, ,, "USD", , C$1)</f>
        <v>Automobiles</v>
      </c>
      <c r="D162" s="2" t="str">
        <f t="shared" si="1"/>
        <v>CQ42012</v>
      </c>
      <c r="E162" s="1">
        <f>_xll.ciqfunctions.udf.CIQ($B162, "IQ_TOTAL_REV", $D162,,,, "REPORTED")</f>
        <v>306.33199999999999</v>
      </c>
      <c r="F162" s="1">
        <f>_xll.ciqfunctions.udf.CIQ($B162, "IQ_NI",$D162,,,, "REPORTED")</f>
        <v>-89.930999999999997</v>
      </c>
      <c r="G162" s="1">
        <f>_xll.ciqfunctions.udf.CIQ($B162, "IQ_CASH_EQUIV", $D162,,,, "REPORTED")</f>
        <v>201.89</v>
      </c>
      <c r="H162" s="1">
        <f>_xll.ciqfunctions.udf.CIQ($B162, "IQ_CASH_ST_INVEST", $D162,,,, "REPORTED")</f>
        <v>201.89</v>
      </c>
      <c r="I162" s="1">
        <f>_xll.ciqfunctions.udf.CIQ($B162, "IQ_TOTAL_CA", $D162,,,, "REPORTED")</f>
        <v>524.76800000000003</v>
      </c>
      <c r="J162" s="1">
        <f>_xll.ciqfunctions.udf.CIQ($B162, "IQ_TOTAL_ASSETS",$D162,,,, "REPORTED")</f>
        <v>1114.19</v>
      </c>
      <c r="K162" s="1">
        <f>_xll.ciqfunctions.udf.CIQ($B162, "IQ_TOTAL_CL", $D162,,,, "REPORTED")</f>
        <v>539.10799999999995</v>
      </c>
      <c r="L162" s="1">
        <f>_xll.ciqfunctions.udf.CIQ($B162, "IQ_TOTAL_LIAB", $D162,,,, "REPORTED")</f>
        <v>989.49</v>
      </c>
      <c r="M162" s="1">
        <f>_xll.ciqfunctions.udf.CIQ($B162, "IQ_PREF_EQUITY",$D162,,,, "REPORTED")</f>
        <v>0</v>
      </c>
      <c r="N162" s="1">
        <f>_xll.ciqfunctions.udf.CIQ($B162, "IQ_TOTAL_COMMON_EQUITY",$D162,,,, "REPORTED")</f>
        <v>124.7</v>
      </c>
      <c r="O162" s="1">
        <f>_xll.ciqfunctions.udf.CIQ($B162, "IQ_APIC", $D162,,,, "REPORTED")</f>
        <v>1190.191</v>
      </c>
      <c r="P162" s="1">
        <f>_xll.ciqfunctions.udf.CIQ($B162, "IQ_TOTAL_ASSETS", $D162,,,, "REPORTED")</f>
        <v>1114.19</v>
      </c>
      <c r="Q162" s="1">
        <f>_xll.ciqfunctions.udf.CIQ($B162, "IQ_RE", $D162,,,, "REPORTED")</f>
        <v>-1065.606</v>
      </c>
      <c r="R162" s="1">
        <f>_xll.ciqfunctions.udf.CIQ($B162, "IQ_TOTAL_EQUITY", $D162,,,, "REPORTED")</f>
        <v>124.7</v>
      </c>
      <c r="S162" s="1">
        <f>_xll.ciqfunctions.udf.CIQ($B162, "IQ_TOTAL_OUTSTANDING_FILING_DATE", $D162,,,, "REPORTED")</f>
        <v>1713.2141099999999</v>
      </c>
      <c r="T162" s="1">
        <f>_xll.ciqfunctions.udf.CIQ($B162, "IQ_TOTAL_DEBT", $D162,,,, "REPORTED")</f>
        <v>466.666</v>
      </c>
      <c r="U162" s="1">
        <f>_xll.ciqfunctions.udf.CIQ($B162, "IQ_PREF_DIV_OTHER",$D162,,,, "REPORTED")</f>
        <v>0</v>
      </c>
      <c r="V162" s="1">
        <f>_xll.ciqfunctions.udf.CIQ($B162, "IQ_COGS",$D162,,,, "REPORTED")</f>
        <v>282.47500000000002</v>
      </c>
      <c r="W162" s="1">
        <f>_xll.ciqfunctions.udf.CIQ($B162, "IQ_AP",$D162,,,, "REPORTED")</f>
        <v>303.38200000000001</v>
      </c>
      <c r="X162" s="1">
        <f>_xll.ciqfunctions.udf.CIQ($B162, "IQ_AR", $D162,,,, "REPORTED")</f>
        <v>26.841999999999999</v>
      </c>
      <c r="Y162" s="1">
        <f>_xll.ciqfunctions.udf.CIQ($B162, "IQ_INVENTORY", $D162,,,, "REPORTED")</f>
        <v>268.50400000000002</v>
      </c>
      <c r="Z162">
        <f>_xll.ciqfunctions.udf.CIQ($B162, "IQ_SGA", $D162,,,, "REPORTED")</f>
        <v>45.908000000000001</v>
      </c>
      <c r="AA162">
        <f>_xll.ciqfunctions.udf.CIQ($B162, "IQ_TOTAL_REV_1YR_ANN_GROWTH", $D162,,,, "REPORTED")</f>
        <v>677.98599999999999</v>
      </c>
      <c r="AB162">
        <f>_xll.ciqfunctions.udf.CIQ($B162, "IQ_DA", $D162,,,, "REPORTED")</f>
        <v>0</v>
      </c>
      <c r="AC162">
        <f>_xll.ciqfunctions.udf.CIQ($B162, "IQ_NET_INTEREST_EXP",$D162,,,, "REPORTED")</f>
        <v>5.8999999999999997E-2</v>
      </c>
      <c r="AD162">
        <f>_xll.ciqfunctions.udf.CIQ($B162, "IQ_NET_WORKING_CAP",$D162,,,, "REPORTED")</f>
        <v>-161.024</v>
      </c>
      <c r="AE162">
        <f>_xll.ciqfunctions.udf.CIQ($B162, "IQ_CAPEX",$D162,,,, "REPORTED")</f>
        <v>-64.052999999999997</v>
      </c>
      <c r="AF162" s="1" t="str">
        <f>_xll.ciqfunctions.udf.CIQ($B162, "IQ_CEO_NAME", $D162,,,, "REPORTED")</f>
        <v>Musk, Elon</v>
      </c>
    </row>
    <row r="163" spans="1:32" x14ac:dyDescent="0.25">
      <c r="A163" t="str">
        <f>_xll.ciqfunctions.udf.CIQ(B163,"IQ_COMPANY_NAME",A$1)</f>
        <v>Tesla, Inc.</v>
      </c>
      <c r="B163" t="s">
        <v>5</v>
      </c>
      <c r="C163" s="1" t="str">
        <f>_xll.ciqfunctions.udf.CIQ($B163, "IQ_INDUSTRY", IQ_FY, $D163, ,, "USD", , C$1)</f>
        <v>Automobiles</v>
      </c>
      <c r="D163" s="2" t="str">
        <f t="shared" si="1"/>
        <v>CQ32012</v>
      </c>
      <c r="E163" s="1">
        <f>_xll.ciqfunctions.udf.CIQ($B163, "IQ_TOTAL_REV", $D163,,,, "REPORTED")</f>
        <v>50.103999999999999</v>
      </c>
      <c r="F163" s="1">
        <f>_xll.ciqfunctions.udf.CIQ($B163, "IQ_NI",$D163,,,, "REPORTED")</f>
        <v>-110.804</v>
      </c>
      <c r="G163" s="1">
        <f>_xll.ciqfunctions.udf.CIQ($B163, "IQ_CASH_EQUIV", $D163,,,, "REPORTED")</f>
        <v>85.692999999999998</v>
      </c>
      <c r="H163" s="1">
        <f>_xll.ciqfunctions.udf.CIQ($B163, "IQ_CASH_ST_INVEST", $D163,,,, "REPORTED")</f>
        <v>85.692999999999998</v>
      </c>
      <c r="I163" s="1">
        <f>_xll.ciqfunctions.udf.CIQ($B163, "IQ_TOTAL_CA", $D163,,,, "REPORTED")</f>
        <v>284.541</v>
      </c>
      <c r="J163" s="1">
        <f>_xll.ciqfunctions.udf.CIQ($B163, "IQ_TOTAL_ASSETS",$D163,,,, "REPORTED")</f>
        <v>809.17700000000002</v>
      </c>
      <c r="K163" s="1">
        <f>_xll.ciqfunctions.udf.CIQ($B163, "IQ_TOTAL_CL", $D163,,,, "REPORTED")</f>
        <v>385.80599999999998</v>
      </c>
      <c r="L163" s="1">
        <f>_xll.ciqfunctions.udf.CIQ($B163, "IQ_TOTAL_LIAB", $D163,,,, "REPORTED")</f>
        <v>837.05200000000002</v>
      </c>
      <c r="M163" s="1">
        <f>_xll.ciqfunctions.udf.CIQ($B163, "IQ_PREF_EQUITY",$D163,,,, "REPORTED")</f>
        <v>0</v>
      </c>
      <c r="N163" s="1">
        <f>_xll.ciqfunctions.udf.CIQ($B163, "IQ_TOTAL_COMMON_EQUITY",$D163,,,, "REPORTED")</f>
        <v>-27.875</v>
      </c>
      <c r="O163" s="1">
        <f>_xll.ciqfunctions.udf.CIQ($B163, "IQ_APIC", $D163,,,, "REPORTED")</f>
        <v>947.69299999999998</v>
      </c>
      <c r="P163" s="1">
        <f>_xll.ciqfunctions.udf.CIQ($B163, "IQ_TOTAL_ASSETS", $D163,,,, "REPORTED")</f>
        <v>809.17700000000002</v>
      </c>
      <c r="Q163" s="1">
        <f>_xll.ciqfunctions.udf.CIQ($B163, "IQ_RE", $D163,,,, "REPORTED")</f>
        <v>-975.67399999999998</v>
      </c>
      <c r="R163" s="1">
        <f>_xll.ciqfunctions.udf.CIQ($B163, "IQ_TOTAL_EQUITY", $D163,,,, "REPORTED")</f>
        <v>-27.875</v>
      </c>
      <c r="S163" s="1">
        <f>_xll.ciqfunctions.udf.CIQ($B163, "IQ_TOTAL_OUTSTANDING_FILING_DATE", $D163,,,, "REPORTED")</f>
        <v>1706.68298</v>
      </c>
      <c r="T163" s="1">
        <f>_xll.ciqfunctions.udf.CIQ($B163, "IQ_TOTAL_DEBT", $D163,,,, "REPORTED")</f>
        <v>474.51400000000001</v>
      </c>
      <c r="U163" s="1">
        <f>_xll.ciqfunctions.udf.CIQ($B163, "IQ_PREF_DIV_OTHER",$D163,,,, "REPORTED")</f>
        <v>0</v>
      </c>
      <c r="V163" s="1">
        <f>_xll.ciqfunctions.udf.CIQ($B163, "IQ_COGS",$D163,,,, "REPORTED")</f>
        <v>58.865000000000002</v>
      </c>
      <c r="W163" s="1">
        <f>_xll.ciqfunctions.udf.CIQ($B163, "IQ_AP",$D163,,,, "REPORTED")</f>
        <v>162.02500000000001</v>
      </c>
      <c r="X163" s="1">
        <f>_xll.ciqfunctions.udf.CIQ($B163, "IQ_AR", $D163,,,, "REPORTED")</f>
        <v>9.1639999999999997</v>
      </c>
      <c r="Y163" s="1">
        <f>_xll.ciqfunctions.udf.CIQ($B163, "IQ_INVENTORY", $D163,,,, "REPORTED")</f>
        <v>159.048</v>
      </c>
      <c r="Z163">
        <f>_xll.ciqfunctions.udf.CIQ($B163, "IQ_SGA", $D163,,,, "REPORTED")</f>
        <v>37.798000000000002</v>
      </c>
      <c r="AA163">
        <f>_xll.ciqfunctions.udf.CIQ($B163, "IQ_TOTAL_REV_1YR_ANN_GROWTH", $D163,,,, "REPORTED")</f>
        <v>-13.1135</v>
      </c>
      <c r="AB163">
        <f>_xll.ciqfunctions.udf.CIQ($B163, "IQ_DA", $D163,,,, "REPORTED")</f>
        <v>0</v>
      </c>
      <c r="AC163">
        <f>_xll.ciqfunctions.udf.CIQ($B163, "IQ_NET_INTEREST_EXP",$D163,,,, "REPORTED")</f>
        <v>-0.04</v>
      </c>
      <c r="AD163">
        <f>_xll.ciqfunctions.udf.CIQ($B163, "IQ_NET_WORKING_CAP",$D163,,,, "REPORTED")</f>
        <v>-132.929</v>
      </c>
      <c r="AE163">
        <f>_xll.ciqfunctions.udf.CIQ($B163, "IQ_CAPEX",$D163,,,, "REPORTED")</f>
        <v>-62.398000000000003</v>
      </c>
      <c r="AF163" s="1" t="str">
        <f>_xll.ciqfunctions.udf.CIQ($B163, "IQ_CEO_NAME", $D163,,,, "REPORTED")</f>
        <v>Musk, Elon</v>
      </c>
    </row>
    <row r="164" spans="1:32" x14ac:dyDescent="0.25">
      <c r="A164" t="str">
        <f>_xll.ciqfunctions.udf.CIQ(B164,"IQ_COMPANY_NAME",A$1)</f>
        <v>Tesla, Inc.</v>
      </c>
      <c r="B164" t="s">
        <v>5</v>
      </c>
      <c r="C164" s="1" t="str">
        <f>_xll.ciqfunctions.udf.CIQ($B164, "IQ_INDUSTRY", IQ_FY, $D164, ,, "USD", , C$1)</f>
        <v>Automobiles</v>
      </c>
      <c r="D164" s="2" t="str">
        <f t="shared" si="1"/>
        <v>CQ22012</v>
      </c>
      <c r="E164" s="1">
        <f>_xll.ciqfunctions.udf.CIQ($B164, "IQ_TOTAL_REV", $D164,,,, "REPORTED")</f>
        <v>26.652999999999999</v>
      </c>
      <c r="F164" s="1">
        <f>_xll.ciqfunctions.udf.CIQ($B164, "IQ_NI",$D164,,,, "REPORTED")</f>
        <v>-105.60299999999999</v>
      </c>
      <c r="G164" s="1">
        <f>_xll.ciqfunctions.udf.CIQ($B164, "IQ_CASH_EQUIV", $D164,,,, "REPORTED")</f>
        <v>210.554</v>
      </c>
      <c r="H164" s="1">
        <f>_xll.ciqfunctions.udf.CIQ($B164, "IQ_CASH_ST_INVEST", $D164,,,, "REPORTED")</f>
        <v>210.554</v>
      </c>
      <c r="I164" s="1">
        <f>_xll.ciqfunctions.udf.CIQ($B164, "IQ_TOTAL_CA", $D164,,,, "REPORTED")</f>
        <v>317.12599999999998</v>
      </c>
      <c r="J164" s="1">
        <f>_xll.ciqfunctions.udf.CIQ($B164, "IQ_TOTAL_ASSETS",$D164,,,, "REPORTED")</f>
        <v>776.86900000000003</v>
      </c>
      <c r="K164" s="1">
        <f>_xll.ciqfunctions.udf.CIQ($B164, "IQ_TOTAL_CL", $D164,,,, "REPORTED")</f>
        <v>286.52600000000001</v>
      </c>
      <c r="L164" s="1">
        <f>_xll.ciqfunctions.udf.CIQ($B164, "IQ_TOTAL_LIAB", $D164,,,, "REPORTED")</f>
        <v>714.654</v>
      </c>
      <c r="M164" s="1">
        <f>_xll.ciqfunctions.udf.CIQ($B164, "IQ_PREF_EQUITY",$D164,,,, "REPORTED")</f>
        <v>0</v>
      </c>
      <c r="N164" s="1">
        <f>_xll.ciqfunctions.udf.CIQ($B164, "IQ_TOTAL_COMMON_EQUITY",$D164,,,, "REPORTED")</f>
        <v>62.215000000000003</v>
      </c>
      <c r="O164" s="1">
        <f>_xll.ciqfunctions.udf.CIQ($B164, "IQ_APIC", $D164,,,, "REPORTED")</f>
        <v>926.98099999999999</v>
      </c>
      <c r="P164" s="1">
        <f>_xll.ciqfunctions.udf.CIQ($B164, "IQ_TOTAL_ASSETS", $D164,,,, "REPORTED")</f>
        <v>776.86900000000003</v>
      </c>
      <c r="Q164" s="1">
        <f>_xll.ciqfunctions.udf.CIQ($B164, "IQ_RE", $D164,,,, "REPORTED")</f>
        <v>-864.87099999999998</v>
      </c>
      <c r="R164" s="1">
        <f>_xll.ciqfunctions.udf.CIQ($B164, "IQ_TOTAL_EQUITY", $D164,,,, "REPORTED")</f>
        <v>62.215000000000003</v>
      </c>
      <c r="S164" s="1">
        <f>_xll.ciqfunctions.udf.CIQ($B164, "IQ_TOTAL_OUTSTANDING_FILING_DATE", $D164,,,, "REPORTED")</f>
        <v>1581.4874600000001</v>
      </c>
      <c r="T164" s="1">
        <f>_xll.ciqfunctions.udf.CIQ($B164, "IQ_TOTAL_DEBT", $D164,,,, "REPORTED")</f>
        <v>438.97300000000001</v>
      </c>
      <c r="U164" s="1">
        <f>_xll.ciqfunctions.udf.CIQ($B164, "IQ_PREF_DIV_OTHER",$D164,,,, "REPORTED")</f>
        <v>0</v>
      </c>
      <c r="V164" s="1">
        <f>_xll.ciqfunctions.udf.CIQ($B164, "IQ_COGS",$D164,,,, "REPORTED")</f>
        <v>21.890999999999998</v>
      </c>
      <c r="W164" s="1">
        <f>_xll.ciqfunctions.udf.CIQ($B164, "IQ_AP",$D164,,,, "REPORTED")</f>
        <v>78.600999999999999</v>
      </c>
      <c r="X164" s="1">
        <f>_xll.ciqfunctions.udf.CIQ($B164, "IQ_AR", $D164,,,, "REPORTED")</f>
        <v>11.023</v>
      </c>
      <c r="Y164" s="1">
        <f>_xll.ciqfunctions.udf.CIQ($B164, "IQ_INVENTORY", $D164,,,, "REPORTED")</f>
        <v>66.668999999999997</v>
      </c>
      <c r="Z164">
        <f>_xll.ciqfunctions.udf.CIQ($B164, "IQ_SGA", $D164,,,, "REPORTED")</f>
        <v>36.082999999999998</v>
      </c>
      <c r="AA164">
        <f>_xll.ciqfunctions.udf.CIQ($B164, "IQ_TOTAL_REV_1YR_ANN_GROWTH", $D164,,,, "REPORTED")</f>
        <v>-54.181699999999999</v>
      </c>
      <c r="AB164">
        <f>_xll.ciqfunctions.udf.CIQ($B164, "IQ_DA", $D164,,,, "REPORTED")</f>
        <v>0</v>
      </c>
      <c r="AC164">
        <f>_xll.ciqfunctions.udf.CIQ($B164, "IQ_NET_INTEREST_EXP",$D164,,,, "REPORTED")</f>
        <v>-0.01</v>
      </c>
      <c r="AD164">
        <f>_xll.ciqfunctions.udf.CIQ($B164, "IQ_NET_WORKING_CAP",$D164,,,, "REPORTED")</f>
        <v>-141.85599999999999</v>
      </c>
      <c r="AE164">
        <f>_xll.ciqfunctions.udf.CIQ($B164, "IQ_CAPEX",$D164,,,, "REPORTED")</f>
        <v>-58.003</v>
      </c>
      <c r="AF164" s="1" t="str">
        <f>_xll.ciqfunctions.udf.CIQ($B164, "IQ_CEO_NAME", $D164,,,, "REPORTED")</f>
        <v>Musk, Elon</v>
      </c>
    </row>
    <row r="165" spans="1:32" x14ac:dyDescent="0.25">
      <c r="A165" t="str">
        <f>_xll.ciqfunctions.udf.CIQ(B165,"IQ_COMPANY_NAME",A$1)</f>
        <v>Tesla, Inc.</v>
      </c>
      <c r="B165" t="s">
        <v>5</v>
      </c>
      <c r="C165" s="1" t="str">
        <f>_xll.ciqfunctions.udf.CIQ($B165, "IQ_INDUSTRY", IQ_FY, $D165, ,, "USD", , C$1)</f>
        <v>Automobiles</v>
      </c>
      <c r="D165" s="2" t="str">
        <f t="shared" si="1"/>
        <v>CQ12012</v>
      </c>
      <c r="E165" s="1">
        <f>_xll.ciqfunctions.udf.CIQ($B165, "IQ_TOTAL_REV", $D165,,,, "REPORTED")</f>
        <v>30.167000000000002</v>
      </c>
      <c r="F165" s="1">
        <f>_xll.ciqfunctions.udf.CIQ($B165, "IQ_NI",$D165,,,, "REPORTED")</f>
        <v>-89.873000000000005</v>
      </c>
      <c r="G165" s="1">
        <f>_xll.ciqfunctions.udf.CIQ($B165, "IQ_CASH_EQUIV", $D165,,,, "REPORTED")</f>
        <v>218.57</v>
      </c>
      <c r="H165" s="1">
        <f>_xll.ciqfunctions.udf.CIQ($B165, "IQ_CASH_ST_INVEST", $D165,,,, "REPORTED")</f>
        <v>243.57900000000001</v>
      </c>
      <c r="I165" s="1">
        <f>_xll.ciqfunctions.udf.CIQ($B165, "IQ_TOTAL_CA", $D165,,,, "REPORTED")</f>
        <v>358.89699999999999</v>
      </c>
      <c r="J165" s="1">
        <f>_xll.ciqfunctions.udf.CIQ($B165, "IQ_TOTAL_ASSETS",$D165,,,, "REPORTED")</f>
        <v>761.1</v>
      </c>
      <c r="K165" s="1">
        <f>_xll.ciqfunctions.udf.CIQ($B165, "IQ_TOTAL_CL", $D165,,,, "REPORTED")</f>
        <v>235.72200000000001</v>
      </c>
      <c r="L165" s="1">
        <f>_xll.ciqfunctions.udf.CIQ($B165, "IQ_TOTAL_LIAB", $D165,,,, "REPORTED")</f>
        <v>607.226</v>
      </c>
      <c r="M165" s="1">
        <f>_xll.ciqfunctions.udf.CIQ($B165, "IQ_PREF_EQUITY",$D165,,,, "REPORTED")</f>
        <v>0</v>
      </c>
      <c r="N165" s="1">
        <f>_xll.ciqfunctions.udf.CIQ($B165, "IQ_TOTAL_COMMON_EQUITY",$D165,,,, "REPORTED")</f>
        <v>153.874</v>
      </c>
      <c r="O165" s="1">
        <f>_xll.ciqfunctions.udf.CIQ($B165, "IQ_APIC", $D165,,,, "REPORTED")</f>
        <v>913.04</v>
      </c>
      <c r="P165" s="1">
        <f>_xll.ciqfunctions.udf.CIQ($B165, "IQ_TOTAL_ASSETS", $D165,,,, "REPORTED")</f>
        <v>761.1</v>
      </c>
      <c r="Q165" s="1">
        <f>_xll.ciqfunctions.udf.CIQ($B165, "IQ_RE", $D165,,,, "REPORTED")</f>
        <v>-759.26499999999999</v>
      </c>
      <c r="R165" s="1">
        <f>_xll.ciqfunctions.udf.CIQ($B165, "IQ_TOTAL_EQUITY", $D165,,,, "REPORTED")</f>
        <v>153.874</v>
      </c>
      <c r="S165" s="1">
        <f>_xll.ciqfunctions.udf.CIQ($B165, "IQ_TOTAL_OUTSTANDING_FILING_DATE", $D165,,,, "REPORTED")</f>
        <v>1578.2159999999999</v>
      </c>
      <c r="T165" s="1">
        <f>_xll.ciqfunctions.udf.CIQ($B165, "IQ_TOTAL_DEBT", $D165,,,, "REPORTED")</f>
        <v>365.90800000000002</v>
      </c>
      <c r="U165" s="1">
        <f>_xll.ciqfunctions.udf.CIQ($B165, "IQ_PREF_DIV_OTHER",$D165,,,, "REPORTED")</f>
        <v>0</v>
      </c>
      <c r="V165" s="1">
        <f>_xll.ciqfunctions.udf.CIQ($B165, "IQ_COGS",$D165,,,, "REPORTED")</f>
        <v>19.957000000000001</v>
      </c>
      <c r="W165" s="1">
        <f>_xll.ciqfunctions.udf.CIQ($B165, "IQ_AP",$D165,,,, "REPORTED")</f>
        <v>64.332999999999998</v>
      </c>
      <c r="X165" s="1">
        <f>_xll.ciqfunctions.udf.CIQ($B165, "IQ_AR", $D165,,,, "REPORTED")</f>
        <v>13.589</v>
      </c>
      <c r="Y165" s="1">
        <f>_xll.ciqfunctions.udf.CIQ($B165, "IQ_INVENTORY", $D165,,,, "REPORTED")</f>
        <v>55.427</v>
      </c>
      <c r="Z165">
        <f>_xll.ciqfunctions.udf.CIQ($B165, "IQ_SGA", $D165,,,, "REPORTED")</f>
        <v>30.582000000000001</v>
      </c>
      <c r="AA165">
        <f>_xll.ciqfunctions.udf.CIQ($B165, "IQ_TOTAL_REV_1YR_ANN_GROWTH", $D165,,,, "REPORTED")</f>
        <v>-38.4724</v>
      </c>
      <c r="AB165">
        <f>_xll.ciqfunctions.udf.CIQ($B165, "IQ_DA", $D165,,,, "REPORTED")</f>
        <v>0</v>
      </c>
      <c r="AC165">
        <f>_xll.ciqfunctions.udf.CIQ($B165, "IQ_NET_INTEREST_EXP",$D165,,,, "REPORTED")</f>
        <v>2.5000000000000001E-2</v>
      </c>
      <c r="AD165">
        <f>_xll.ciqfunctions.udf.CIQ($B165, "IQ_NET_WORKING_CAP",$D165,,,, "REPORTED")</f>
        <v>-98.54</v>
      </c>
      <c r="AE165">
        <f>_xll.ciqfunctions.udf.CIQ($B165, "IQ_CAPEX",$D165,,,, "REPORTED")</f>
        <v>-54.774000000000001</v>
      </c>
      <c r="AF165" s="1" t="str">
        <f>_xll.ciqfunctions.udf.CIQ($B165, "IQ_CEO_NAME", $D165,,,, "REPORTED")</f>
        <v>Musk, Elon</v>
      </c>
    </row>
    <row r="166" spans="1:32" x14ac:dyDescent="0.25">
      <c r="A166" t="str">
        <f>_xll.ciqfunctions.udf.CIQ(B166,"IQ_COMPANY_NAME",A$1)</f>
        <v>Tesla, Inc.</v>
      </c>
      <c r="B166" t="s">
        <v>5</v>
      </c>
      <c r="C166" s="1" t="str">
        <f>_xll.ciqfunctions.udf.CIQ($B166, "IQ_INDUSTRY", IQ_FY, $D166, ,, "USD", , C$1)</f>
        <v>Automobiles</v>
      </c>
      <c r="D166" s="2" t="str">
        <f t="shared" si="1"/>
        <v>CQ42011</v>
      </c>
      <c r="E166" s="1">
        <f>_xll.ciqfunctions.udf.CIQ($B166, "IQ_TOTAL_REV", $D166,,,, "REPORTED")</f>
        <v>39.375</v>
      </c>
      <c r="F166" s="1">
        <f>_xll.ciqfunctions.udf.CIQ($B166, "IQ_NI",$D166,,,, "REPORTED")</f>
        <v>-81.489000000000004</v>
      </c>
      <c r="G166" s="1">
        <f>_xll.ciqfunctions.udf.CIQ($B166, "IQ_CASH_EQUIV", $D166,,,, "REPORTED")</f>
        <v>255.26599999999999</v>
      </c>
      <c r="H166" s="1">
        <f>_xll.ciqfunctions.udf.CIQ($B166, "IQ_CASH_ST_INVEST", $D166,,,, "REPORTED")</f>
        <v>280.327</v>
      </c>
      <c r="I166" s="1">
        <f>_xll.ciqfunctions.udf.CIQ($B166, "IQ_TOTAL_CA", $D166,,,, "REPORTED")</f>
        <v>372.83800000000002</v>
      </c>
      <c r="J166" s="1">
        <f>_xll.ciqfunctions.udf.CIQ($B166, "IQ_TOTAL_ASSETS",$D166,,,, "REPORTED")</f>
        <v>713.44799999999998</v>
      </c>
      <c r="K166" s="1">
        <f>_xll.ciqfunctions.udf.CIQ($B166, "IQ_TOTAL_CL", $D166,,,, "REPORTED")</f>
        <v>191.339</v>
      </c>
      <c r="L166" s="1">
        <f>_xll.ciqfunctions.udf.CIQ($B166, "IQ_TOTAL_LIAB", $D166,,,, "REPORTED")</f>
        <v>489.40300000000002</v>
      </c>
      <c r="M166" s="1">
        <f>_xll.ciqfunctions.udf.CIQ($B166, "IQ_PREF_EQUITY",$D166,,,, "REPORTED")</f>
        <v>0</v>
      </c>
      <c r="N166" s="1">
        <f>_xll.ciqfunctions.udf.CIQ($B166, "IQ_TOTAL_COMMON_EQUITY",$D166,,,, "REPORTED")</f>
        <v>224.04499999999999</v>
      </c>
      <c r="O166" s="1">
        <f>_xll.ciqfunctions.udf.CIQ($B166, "IQ_APIC", $D166,,,, "REPORTED")</f>
        <v>893.33600000000001</v>
      </c>
      <c r="P166" s="1">
        <f>_xll.ciqfunctions.udf.CIQ($B166, "IQ_TOTAL_ASSETS", $D166,,,, "REPORTED")</f>
        <v>713.44799999999998</v>
      </c>
      <c r="Q166" s="1">
        <f>_xll.ciqfunctions.udf.CIQ($B166, "IQ_RE", $D166,,,, "REPORTED")</f>
        <v>-669.39200000000005</v>
      </c>
      <c r="R166" s="1">
        <f>_xll.ciqfunctions.udf.CIQ($B166, "IQ_TOTAL_EQUITY", $D166,,,, "REPORTED")</f>
        <v>224.04499999999999</v>
      </c>
      <c r="S166" s="1">
        <f>_xll.ciqfunctions.udf.CIQ($B166, "IQ_TOTAL_OUTSTANDING_FILING_DATE", $D166,,,, "REPORTED")</f>
        <v>1567.9545800000001</v>
      </c>
      <c r="T166" s="1">
        <f>_xll.ciqfunctions.udf.CIQ($B166, "IQ_TOTAL_DEBT", $D166,,,, "REPORTED")</f>
        <v>280.14800000000002</v>
      </c>
      <c r="U166" s="1">
        <f>_xll.ciqfunctions.udf.CIQ($B166, "IQ_PREF_DIV_OTHER",$D166,,,, "REPORTED")</f>
        <v>0</v>
      </c>
      <c r="V166" s="1">
        <f>_xll.ciqfunctions.udf.CIQ($B166, "IQ_COGS",$D166,,,, "REPORTED")</f>
        <v>31.54</v>
      </c>
      <c r="W166" s="1">
        <f>_xll.ciqfunctions.udf.CIQ($B166, "IQ_AP",$D166,,,, "REPORTED")</f>
        <v>56.140999999999998</v>
      </c>
      <c r="X166" s="1">
        <f>_xll.ciqfunctions.udf.CIQ($B166, "IQ_AR", $D166,,,, "REPORTED")</f>
        <v>9.5389999999999997</v>
      </c>
      <c r="Y166" s="1">
        <f>_xll.ciqfunctions.udf.CIQ($B166, "IQ_INVENTORY", $D166,,,, "REPORTED")</f>
        <v>50.082000000000001</v>
      </c>
      <c r="Z166">
        <f>_xll.ciqfunctions.udf.CIQ($B166, "IQ_SGA", $D166,,,, "REPORTED")</f>
        <v>27.556999999999999</v>
      </c>
      <c r="AA166">
        <f>_xll.ciqfunctions.udf.CIQ($B166, "IQ_TOTAL_REV_1YR_ANN_GROWTH", $D166,,,, "REPORTED")</f>
        <v>8.5129000000000001</v>
      </c>
      <c r="AB166">
        <f>_xll.ciqfunctions.udf.CIQ($B166, "IQ_DA", $D166,,,, "REPORTED")</f>
        <v>0</v>
      </c>
      <c r="AC166">
        <f>_xll.ciqfunctions.udf.CIQ($B166, "IQ_NET_INTEREST_EXP",$D166,,,, "REPORTED")</f>
        <v>4.5999999999999999E-2</v>
      </c>
      <c r="AD166">
        <f>_xll.ciqfunctions.udf.CIQ($B166, "IQ_NET_WORKING_CAP",$D166,,,, "REPORTED")</f>
        <v>-89.844999999999999</v>
      </c>
      <c r="AE166">
        <f>_xll.ciqfunctions.udf.CIQ($B166, "IQ_CAPEX",$D166,,,, "REPORTED")</f>
        <v>-40.591999999999999</v>
      </c>
      <c r="AF166" s="1" t="str">
        <f>_xll.ciqfunctions.udf.CIQ($B166, "IQ_CEO_NAME", $D166,,,, "REPORTED")</f>
        <v>Musk, Elon</v>
      </c>
    </row>
    <row r="167" spans="1:32" x14ac:dyDescent="0.25">
      <c r="A167" t="str">
        <f>_xll.ciqfunctions.udf.CIQ(B167,"IQ_COMPANY_NAME",A$1)</f>
        <v>Tesla, Inc.</v>
      </c>
      <c r="B167" t="s">
        <v>5</v>
      </c>
      <c r="C167" s="1" t="str">
        <f>_xll.ciqfunctions.udf.CIQ($B167, "IQ_INDUSTRY", IQ_FY, $D167, ,, "USD", , C$1)</f>
        <v>Automobiles</v>
      </c>
      <c r="D167" s="2" t="str">
        <f t="shared" si="1"/>
        <v>CQ32011</v>
      </c>
      <c r="E167" s="1">
        <f>_xll.ciqfunctions.udf.CIQ($B167, "IQ_TOTAL_REV", $D167,,,, "REPORTED")</f>
        <v>57.665999999999997</v>
      </c>
      <c r="F167" s="1">
        <f>_xll.ciqfunctions.udf.CIQ($B167, "IQ_NI",$D167,,,, "REPORTED")</f>
        <v>-65.078000000000003</v>
      </c>
      <c r="G167" s="1">
        <f>_xll.ciqfunctions.udf.CIQ($B167, "IQ_CASH_EQUIV", $D167,,,, "REPORTED")</f>
        <v>213.328</v>
      </c>
      <c r="H167" s="1">
        <f>_xll.ciqfunctions.udf.CIQ($B167, "IQ_CASH_ST_INVEST", $D167,,,, "REPORTED")</f>
        <v>278.38799999999998</v>
      </c>
      <c r="I167" s="1">
        <f>_xll.ciqfunctions.udf.CIQ($B167, "IQ_TOTAL_CA", $D167,,,, "REPORTED")</f>
        <v>412.12099999999998</v>
      </c>
      <c r="J167" s="1">
        <f>_xll.ciqfunctions.udf.CIQ($B167, "IQ_TOTAL_ASSETS",$D167,,,, "REPORTED")</f>
        <v>700.25</v>
      </c>
      <c r="K167" s="1">
        <f>_xll.ciqfunctions.udf.CIQ($B167, "IQ_TOTAL_CL", $D167,,,, "REPORTED")</f>
        <v>154.18100000000001</v>
      </c>
      <c r="L167" s="1">
        <f>_xll.ciqfunctions.udf.CIQ($B167, "IQ_TOTAL_LIAB", $D167,,,, "REPORTED")</f>
        <v>406.13200000000001</v>
      </c>
      <c r="M167" s="1">
        <f>_xll.ciqfunctions.udf.CIQ($B167, "IQ_PREF_EQUITY",$D167,,,, "REPORTED")</f>
        <v>0</v>
      </c>
      <c r="N167" s="1">
        <f>_xll.ciqfunctions.udf.CIQ($B167, "IQ_TOTAL_COMMON_EQUITY",$D167,,,, "REPORTED")</f>
        <v>294.11799999999999</v>
      </c>
      <c r="O167" s="1">
        <f>_xll.ciqfunctions.udf.CIQ($B167, "IQ_APIC", $D167,,,, "REPORTED")</f>
        <v>881.94100000000003</v>
      </c>
      <c r="P167" s="1">
        <f>_xll.ciqfunctions.udf.CIQ($B167, "IQ_TOTAL_ASSETS", $D167,,,, "REPORTED")</f>
        <v>700.25</v>
      </c>
      <c r="Q167" s="1">
        <f>_xll.ciqfunctions.udf.CIQ($B167, "IQ_RE", $D167,,,, "REPORTED")</f>
        <v>-587.90300000000002</v>
      </c>
      <c r="R167" s="1">
        <f>_xll.ciqfunctions.udf.CIQ($B167, "IQ_TOTAL_EQUITY", $D167,,,, "REPORTED")</f>
        <v>294.11799999999999</v>
      </c>
      <c r="S167" s="1">
        <f>_xll.ciqfunctions.udf.CIQ($B167, "IQ_TOTAL_OUTSTANDING_FILING_DATE", $D167,,,, "REPORTED")</f>
        <v>1564.4795099999999</v>
      </c>
      <c r="T167" s="1">
        <f>_xll.ciqfunctions.udf.CIQ($B167, "IQ_TOTAL_DEBT", $D167,,,, "REPORTED")</f>
        <v>226.04900000000001</v>
      </c>
      <c r="U167" s="1">
        <f>_xll.ciqfunctions.udf.CIQ($B167, "IQ_PREF_DIV_OTHER",$D167,,,, "REPORTED")</f>
        <v>0</v>
      </c>
      <c r="V167" s="1">
        <f>_xll.ciqfunctions.udf.CIQ($B167, "IQ_COGS",$D167,,,, "REPORTED")</f>
        <v>40.442</v>
      </c>
      <c r="W167" s="1">
        <f>_xll.ciqfunctions.udf.CIQ($B167, "IQ_AP",$D167,,,, "REPORTED")</f>
        <v>53.627000000000002</v>
      </c>
      <c r="X167" s="1">
        <f>_xll.ciqfunctions.udf.CIQ($B167, "IQ_AR", $D167,,,, "REPORTED")</f>
        <v>18.25</v>
      </c>
      <c r="Y167" s="1">
        <f>_xll.ciqfunctions.udf.CIQ($B167, "IQ_INVENTORY", $D167,,,, "REPORTED")</f>
        <v>49.216000000000001</v>
      </c>
      <c r="Z167">
        <f>_xll.ciqfunctions.udf.CIQ($B167, "IQ_SGA", $D167,,,, "REPORTED")</f>
        <v>27.617999999999999</v>
      </c>
      <c r="AA167">
        <f>_xll.ciqfunctions.udf.CIQ($B167, "IQ_TOTAL_REV_1YR_ANN_GROWTH", $D167,,,, "REPORTED")</f>
        <v>84.584299999999999</v>
      </c>
      <c r="AB167">
        <f>_xll.ciqfunctions.udf.CIQ($B167, "IQ_DA", $D167,,,, "REPORTED")</f>
        <v>0</v>
      </c>
      <c r="AC167">
        <f>_xll.ciqfunctions.udf.CIQ($B167, "IQ_NET_INTEREST_EXP",$D167,,,, "REPORTED")</f>
        <v>0.08</v>
      </c>
      <c r="AD167">
        <f>_xll.ciqfunctions.udf.CIQ($B167, "IQ_NET_WORKING_CAP",$D167,,,, "REPORTED")</f>
        <v>-20.059999999999999</v>
      </c>
      <c r="AE167">
        <f>_xll.ciqfunctions.udf.CIQ($B167, "IQ_CAPEX",$D167,,,, "REPORTED")</f>
        <v>-68.843999999999994</v>
      </c>
      <c r="AF167" s="1" t="str">
        <f>_xll.ciqfunctions.udf.CIQ($B167, "IQ_CEO_NAME", $D167,,,, "REPORTED")</f>
        <v>Musk, Elon</v>
      </c>
    </row>
    <row r="168" spans="1:32" x14ac:dyDescent="0.25">
      <c r="A168" t="str">
        <f>_xll.ciqfunctions.udf.CIQ(B168,"IQ_COMPANY_NAME",A$1)</f>
        <v>Tesla, Inc.</v>
      </c>
      <c r="B168" t="s">
        <v>5</v>
      </c>
      <c r="C168" s="1" t="str">
        <f>_xll.ciqfunctions.udf.CIQ($B168, "IQ_INDUSTRY", IQ_FY, $D168, ,, "USD", , C$1)</f>
        <v>Automobiles</v>
      </c>
      <c r="D168" s="2" t="str">
        <f t="shared" si="1"/>
        <v>CQ22011</v>
      </c>
      <c r="E168" s="1">
        <f>_xll.ciqfunctions.udf.CIQ($B168, "IQ_TOTAL_REV", $D168,,,, "REPORTED")</f>
        <v>58.170999999999999</v>
      </c>
      <c r="F168" s="1">
        <f>_xll.ciqfunctions.udf.CIQ($B168, "IQ_NI",$D168,,,, "REPORTED")</f>
        <v>-58.902999999999999</v>
      </c>
      <c r="G168" s="1">
        <f>_xll.ciqfunctions.udf.CIQ($B168, "IQ_CASH_EQUIV", $D168,,,, "REPORTED")</f>
        <v>319.38</v>
      </c>
      <c r="H168" s="1">
        <f>_xll.ciqfunctions.udf.CIQ($B168, "IQ_CASH_ST_INVEST", $D168,,,, "REPORTED")</f>
        <v>319.38</v>
      </c>
      <c r="I168" s="1">
        <f>_xll.ciqfunctions.udf.CIQ($B168, "IQ_TOTAL_CA", $D168,,,, "REPORTED")</f>
        <v>417.75799999999998</v>
      </c>
      <c r="J168" s="1">
        <f>_xll.ciqfunctions.udf.CIQ($B168, "IQ_TOTAL_ASSETS",$D168,,,, "REPORTED")</f>
        <v>646.15499999999997</v>
      </c>
      <c r="K168" s="1">
        <f>_xll.ciqfunctions.udf.CIQ($B168, "IQ_TOTAL_CL", $D168,,,, "REPORTED")</f>
        <v>138.73599999999999</v>
      </c>
      <c r="L168" s="1">
        <f>_xll.ciqfunctions.udf.CIQ($B168, "IQ_TOTAL_LIAB", $D168,,,, "REPORTED")</f>
        <v>297.70299999999997</v>
      </c>
      <c r="M168" s="1">
        <f>_xll.ciqfunctions.udf.CIQ($B168, "IQ_PREF_EQUITY",$D168,,,, "REPORTED")</f>
        <v>0</v>
      </c>
      <c r="N168" s="1">
        <f>_xll.ciqfunctions.udf.CIQ($B168, "IQ_TOTAL_COMMON_EQUITY",$D168,,,, "REPORTED")</f>
        <v>348.452</v>
      </c>
      <c r="O168" s="1">
        <f>_xll.ciqfunctions.udf.CIQ($B168, "IQ_APIC", $D168,,,, "REPORTED")</f>
        <v>871.17399999999998</v>
      </c>
      <c r="P168" s="1">
        <f>_xll.ciqfunctions.udf.CIQ($B168, "IQ_TOTAL_ASSETS", $D168,,,, "REPORTED")</f>
        <v>646.15499999999997</v>
      </c>
      <c r="Q168" s="1">
        <f>_xll.ciqfunctions.udf.CIQ($B168, "IQ_RE", $D168,,,, "REPORTED")</f>
        <v>-522.82600000000002</v>
      </c>
      <c r="R168" s="1">
        <f>_xll.ciqfunctions.udf.CIQ($B168, "IQ_TOTAL_EQUITY", $D168,,,, "REPORTED")</f>
        <v>348.452</v>
      </c>
      <c r="S168" s="1">
        <f>_xll.ciqfunctions.udf.CIQ($B168, "IQ_TOTAL_OUTSTANDING_FILING_DATE", $D168,,,, "REPORTED")</f>
        <v>1560.2741100000001</v>
      </c>
      <c r="T168" s="1">
        <f>_xll.ciqfunctions.udf.CIQ($B168, "IQ_TOTAL_DEBT", $D168,,,, "REPORTED")</f>
        <v>134.82300000000001</v>
      </c>
      <c r="U168" s="1">
        <f>_xll.ciqfunctions.udf.CIQ($B168, "IQ_PREF_DIV_OTHER",$D168,,,, "REPORTED")</f>
        <v>0</v>
      </c>
      <c r="V168" s="1">
        <f>_xll.ciqfunctions.udf.CIQ($B168, "IQ_COGS",$D168,,,, "REPORTED")</f>
        <v>39.662999999999997</v>
      </c>
      <c r="W168" s="1">
        <f>_xll.ciqfunctions.udf.CIQ($B168, "IQ_AP",$D168,,,, "REPORTED")</f>
        <v>57.198999999999998</v>
      </c>
      <c r="X168" s="1">
        <f>_xll.ciqfunctions.udf.CIQ($B168, "IQ_AR", $D168,,,, "REPORTED")</f>
        <v>23.308</v>
      </c>
      <c r="Y168" s="1">
        <f>_xll.ciqfunctions.udf.CIQ($B168, "IQ_INVENTORY", $D168,,,, "REPORTED")</f>
        <v>54.311999999999998</v>
      </c>
      <c r="Z168">
        <f>_xll.ciqfunctions.udf.CIQ($B168, "IQ_SGA", $D168,,,, "REPORTED")</f>
        <v>24.716000000000001</v>
      </c>
      <c r="AA168">
        <f>_xll.ciqfunctions.udf.CIQ($B168, "IQ_TOTAL_REV_1YR_ANN_GROWTH", $D168,,,, "REPORTED")</f>
        <v>104.7914</v>
      </c>
      <c r="AB168">
        <f>_xll.ciqfunctions.udf.CIQ($B168, "IQ_DA", $D168,,,, "REPORTED")</f>
        <v>0</v>
      </c>
      <c r="AC168">
        <f>_xll.ciqfunctions.udf.CIQ($B168, "IQ_NET_INTEREST_EXP",$D168,,,, "REPORTED")</f>
        <v>4.5999999999999999E-2</v>
      </c>
      <c r="AD168">
        <f>_xll.ciqfunctions.udf.CIQ($B168, "IQ_NET_WORKING_CAP",$D168,,,, "REPORTED")</f>
        <v>-40.070999999999998</v>
      </c>
      <c r="AE168">
        <f>_xll.ciqfunctions.udf.CIQ($B168, "IQ_CAPEX",$D168,,,, "REPORTED")</f>
        <v>-54.314</v>
      </c>
      <c r="AF168" s="1" t="str">
        <f>_xll.ciqfunctions.udf.CIQ($B168, "IQ_CEO_NAME", $D168,,,, "REPORTED")</f>
        <v>Musk, Elon</v>
      </c>
    </row>
    <row r="169" spans="1:32" x14ac:dyDescent="0.25">
      <c r="A169" t="str">
        <f>_xll.ciqfunctions.udf.CIQ(B169,"IQ_COMPANY_NAME",A$1)</f>
        <v>Tesla, Inc.</v>
      </c>
      <c r="B169" t="s">
        <v>5</v>
      </c>
      <c r="C169" s="1" t="str">
        <f>_xll.ciqfunctions.udf.CIQ($B169, "IQ_INDUSTRY", IQ_FY, $D169, ,, "USD", , C$1)</f>
        <v>Automobiles</v>
      </c>
      <c r="D169" s="2" t="str">
        <f t="shared" si="1"/>
        <v>CQ12011</v>
      </c>
      <c r="E169" s="1">
        <f>_xll.ciqfunctions.udf.CIQ($B169, "IQ_TOTAL_REV", $D169,,,, "REPORTED")</f>
        <v>49.03</v>
      </c>
      <c r="F169" s="1">
        <f>_xll.ciqfunctions.udf.CIQ($B169, "IQ_NI",$D169,,,, "REPORTED")</f>
        <v>-48.941000000000003</v>
      </c>
      <c r="G169" s="1">
        <f>_xll.ciqfunctions.udf.CIQ($B169, "IQ_CASH_EQUIV", $D169,,,, "REPORTED")</f>
        <v>100.655</v>
      </c>
      <c r="H169" s="1">
        <f>_xll.ciqfunctions.udf.CIQ($B169, "IQ_CASH_ST_INVEST", $D169,,,, "REPORTED")</f>
        <v>100.655</v>
      </c>
      <c r="I169" s="1">
        <f>_xll.ciqfunctions.udf.CIQ($B169, "IQ_TOTAL_CA", $D169,,,, "REPORTED")</f>
        <v>226.90600000000001</v>
      </c>
      <c r="J169" s="1">
        <f>_xll.ciqfunctions.udf.CIQ($B169, "IQ_TOTAL_ASSETS",$D169,,,, "REPORTED")</f>
        <v>407.28899999999999</v>
      </c>
      <c r="K169" s="1">
        <f>_xll.ciqfunctions.udf.CIQ($B169, "IQ_TOTAL_CL", $D169,,,, "REPORTED")</f>
        <v>112.976</v>
      </c>
      <c r="L169" s="1">
        <f>_xll.ciqfunctions.udf.CIQ($B169, "IQ_TOTAL_LIAB", $D169,,,, "REPORTED")</f>
        <v>239.55099999999999</v>
      </c>
      <c r="M169" s="1">
        <f>_xll.ciqfunctions.udf.CIQ($B169, "IQ_PREF_EQUITY",$D169,,,, "REPORTED")</f>
        <v>0</v>
      </c>
      <c r="N169" s="1">
        <f>_xll.ciqfunctions.udf.CIQ($B169, "IQ_TOTAL_COMMON_EQUITY",$D169,,,, "REPORTED")</f>
        <v>167.738</v>
      </c>
      <c r="O169" s="1">
        <f>_xll.ciqfunctions.udf.CIQ($B169, "IQ_APIC", $D169,,,, "REPORTED")</f>
        <v>631.56399999999996</v>
      </c>
      <c r="P169" s="1">
        <f>_xll.ciqfunctions.udf.CIQ($B169, "IQ_TOTAL_ASSETS", $D169,,,, "REPORTED")</f>
        <v>407.28899999999999</v>
      </c>
      <c r="Q169" s="1">
        <f>_xll.ciqfunctions.udf.CIQ($B169, "IQ_RE", $D169,,,, "REPORTED")</f>
        <v>-463.92200000000003</v>
      </c>
      <c r="R169" s="1">
        <f>_xll.ciqfunctions.udf.CIQ($B169, "IQ_TOTAL_EQUITY", $D169,,,, "REPORTED")</f>
        <v>167.738</v>
      </c>
      <c r="S169" s="1">
        <f>_xll.ciqfunctions.udf.CIQ($B169, "IQ_TOTAL_OUTSTANDING_FILING_DATE", $D169,,,, "REPORTED")</f>
        <v>1542.6125999999999</v>
      </c>
      <c r="T169" s="1">
        <f>_xll.ciqfunctions.udf.CIQ($B169, "IQ_TOTAL_DEBT", $D169,,,, "REPORTED")</f>
        <v>103.18</v>
      </c>
      <c r="U169" s="1">
        <f>_xll.ciqfunctions.udf.CIQ($B169, "IQ_PREF_DIV_OTHER",$D169,,,, "REPORTED")</f>
        <v>0</v>
      </c>
      <c r="V169" s="1">
        <f>_xll.ciqfunctions.udf.CIQ($B169, "IQ_COGS",$D169,,,, "REPORTED")</f>
        <v>31.001999999999999</v>
      </c>
      <c r="W169" s="1">
        <f>_xll.ciqfunctions.udf.CIQ($B169, "IQ_AP",$D169,,,, "REPORTED")</f>
        <v>49.66</v>
      </c>
      <c r="X169" s="1">
        <f>_xll.ciqfunctions.udf.CIQ($B169, "IQ_AR", $D169,,,, "REPORTED")</f>
        <v>20.260000000000002</v>
      </c>
      <c r="Y169" s="1">
        <f>_xll.ciqfunctions.udf.CIQ($B169, "IQ_INVENTORY", $D169,,,, "REPORTED")</f>
        <v>50.823</v>
      </c>
      <c r="Z169">
        <f>_xll.ciqfunctions.udf.CIQ($B169, "IQ_SGA", $D169,,,, "REPORTED")</f>
        <v>24.212</v>
      </c>
      <c r="AA169">
        <f>_xll.ciqfunctions.udf.CIQ($B169, "IQ_TOTAL_REV_1YR_ANN_GROWTH", $D169,,,, "REPORTED")</f>
        <v>135.58519999999999</v>
      </c>
      <c r="AB169">
        <f>_xll.ciqfunctions.udf.CIQ($B169, "IQ_DA", $D169,,,, "REPORTED")</f>
        <v>0</v>
      </c>
      <c r="AC169">
        <f>_xll.ciqfunctions.udf.CIQ($B169, "IQ_NET_INTEREST_EXP",$D169,,,, "REPORTED")</f>
        <v>0.04</v>
      </c>
      <c r="AD169">
        <f>_xll.ciqfunctions.udf.CIQ($B169, "IQ_NET_WORKING_CAP",$D169,,,, "REPORTED")</f>
        <v>13.55</v>
      </c>
      <c r="AE169">
        <f>_xll.ciqfunctions.udf.CIQ($B169, "IQ_CAPEX",$D169,,,, "REPORTED")</f>
        <v>-20.475999999999999</v>
      </c>
      <c r="AF169" s="1" t="str">
        <f>_xll.ciqfunctions.udf.CIQ($B169, "IQ_CEO_NAME", $D169,,,, "REPORTED")</f>
        <v>Musk, Elon</v>
      </c>
    </row>
    <row r="170" spans="1:32" x14ac:dyDescent="0.25">
      <c r="A170" t="str">
        <f>_xll.ciqfunctions.udf.CIQ(B170,"IQ_COMPANY_NAME",A$1)</f>
        <v>Tesla, Inc.</v>
      </c>
      <c r="B170" t="s">
        <v>5</v>
      </c>
      <c r="C170" s="1" t="str">
        <f>_xll.ciqfunctions.udf.CIQ($B170, "IQ_INDUSTRY", IQ_FY, $D170, ,, "USD", , C$1)</f>
        <v>Automobiles</v>
      </c>
      <c r="D170" s="2" t="str">
        <f t="shared" si="1"/>
        <v>CQ42010</v>
      </c>
      <c r="E170" s="1">
        <f>_xll.ciqfunctions.udf.CIQ($B170, "IQ_TOTAL_REV", $D170,,,, "REPORTED")</f>
        <v>36.286000000000001</v>
      </c>
      <c r="F170" s="1">
        <f>_xll.ciqfunctions.udf.CIQ($B170, "IQ_NI",$D170,,,, "REPORTED")</f>
        <v>-51.357999999999997</v>
      </c>
      <c r="G170" s="1">
        <f>_xll.ciqfunctions.udf.CIQ($B170, "IQ_CASH_EQUIV", $D170,,,, "REPORTED")</f>
        <v>99.558000000000007</v>
      </c>
      <c r="H170" s="1">
        <f>_xll.ciqfunctions.udf.CIQ($B170, "IQ_CASH_ST_INVEST", $D170,,,, "REPORTED")</f>
        <v>99.558000000000007</v>
      </c>
      <c r="I170" s="1">
        <f>_xll.ciqfunctions.udf.CIQ($B170, "IQ_TOTAL_CA", $D170,,,, "REPORTED")</f>
        <v>235.886</v>
      </c>
      <c r="J170" s="1">
        <f>_xll.ciqfunctions.udf.CIQ($B170, "IQ_TOTAL_ASSETS",$D170,,,, "REPORTED")</f>
        <v>386.08199999999999</v>
      </c>
      <c r="K170" s="1">
        <f>_xll.ciqfunctions.udf.CIQ($B170, "IQ_TOTAL_CL", $D170,,,, "REPORTED")</f>
        <v>85.564999999999998</v>
      </c>
      <c r="L170" s="1">
        <f>_xll.ciqfunctions.udf.CIQ($B170, "IQ_TOTAL_LIAB", $D170,,,, "REPORTED")</f>
        <v>179.03399999999999</v>
      </c>
      <c r="M170" s="1">
        <f>_xll.ciqfunctions.udf.CIQ($B170, "IQ_PREF_EQUITY",$D170,,,, "REPORTED")</f>
        <v>0</v>
      </c>
      <c r="N170" s="1">
        <f>_xll.ciqfunctions.udf.CIQ($B170, "IQ_TOTAL_COMMON_EQUITY",$D170,,,, "REPORTED")</f>
        <v>207.048</v>
      </c>
      <c r="O170" s="1">
        <f>_xll.ciqfunctions.udf.CIQ($B170, "IQ_APIC", $D170,,,, "REPORTED")</f>
        <v>621.93499999999995</v>
      </c>
      <c r="P170" s="1">
        <f>_xll.ciqfunctions.udf.CIQ($B170, "IQ_TOTAL_ASSETS", $D170,,,, "REPORTED")</f>
        <v>386.08199999999999</v>
      </c>
      <c r="Q170" s="1">
        <f>_xll.ciqfunctions.udf.CIQ($B170, "IQ_RE", $D170,,,, "REPORTED")</f>
        <v>-414.98200000000003</v>
      </c>
      <c r="R170" s="1">
        <f>_xll.ciqfunctions.udf.CIQ($B170, "IQ_TOTAL_EQUITY", $D170,,,, "REPORTED")</f>
        <v>207.048</v>
      </c>
      <c r="S170" s="1">
        <f>_xll.ciqfunctions.udf.CIQ($B170, "IQ_TOTAL_OUTSTANDING_FILING_DATE", $D170,,,, "REPORTED")</f>
        <v>1423.62555</v>
      </c>
      <c r="T170" s="1">
        <f>_xll.ciqfunctions.udf.CIQ($B170, "IQ_TOTAL_DEBT", $D170,,,, "REPORTED")</f>
        <v>72.602999999999994</v>
      </c>
      <c r="U170" s="1">
        <f>_xll.ciqfunctions.udf.CIQ($B170, "IQ_PREF_DIV_OTHER",$D170,,,, "REPORTED")</f>
        <v>0</v>
      </c>
      <c r="V170" s="1">
        <f>_xll.ciqfunctions.udf.CIQ($B170, "IQ_COGS",$D170,,,, "REPORTED")</f>
        <v>24.965</v>
      </c>
      <c r="W170" s="1">
        <f>_xll.ciqfunctions.udf.CIQ($B170, "IQ_AP",$D170,,,, "REPORTED")</f>
        <v>28.951000000000001</v>
      </c>
      <c r="X170" s="1">
        <f>_xll.ciqfunctions.udf.CIQ($B170, "IQ_AR", $D170,,,, "REPORTED")</f>
        <v>6.71</v>
      </c>
      <c r="Y170" s="1">
        <f>_xll.ciqfunctions.udf.CIQ($B170, "IQ_INVENTORY", $D170,,,, "REPORTED")</f>
        <v>45.182000000000002</v>
      </c>
      <c r="Z170">
        <f>_xll.ciqfunctions.udf.CIQ($B170, "IQ_SGA", $D170,,,, "REPORTED")</f>
        <v>25.349</v>
      </c>
      <c r="AA170">
        <f>_xll.ciqfunctions.udf.CIQ($B170, "IQ_TOTAL_REV_1YR_ANN_GROWTH", $D170,,,, "REPORTED")</f>
        <v>95.243399999999994</v>
      </c>
      <c r="AB170">
        <f>_xll.ciqfunctions.udf.CIQ($B170, "IQ_DA", $D170,,,, "REPORTED")</f>
        <v>0</v>
      </c>
      <c r="AC170">
        <f>_xll.ciqfunctions.udf.CIQ($B170, "IQ_NET_INTEREST_EXP",$D170,,,, "REPORTED")</f>
        <v>6.3E-2</v>
      </c>
      <c r="AD170">
        <f>_xll.ciqfunctions.udf.CIQ($B170, "IQ_NET_WORKING_CAP",$D170,,,, "REPORTED")</f>
        <v>51.042000000000002</v>
      </c>
      <c r="AE170">
        <f>_xll.ciqfunctions.udf.CIQ($B170, "IQ_CAPEX",$D170,,,, "REPORTED")</f>
        <v>-17.148</v>
      </c>
      <c r="AF170" s="1" t="str">
        <f>_xll.ciqfunctions.udf.CIQ($B170, "IQ_CEO_NAME", $D170,,,, "REPORTED")</f>
        <v>Musk, Elon</v>
      </c>
    </row>
    <row r="171" spans="1:32" x14ac:dyDescent="0.25">
      <c r="A171" t="str">
        <f>_xll.ciqfunctions.udf.CIQ(B171,"IQ_COMPANY_NAME",A$1)</f>
        <v>Tesla, Inc.</v>
      </c>
      <c r="B171" t="s">
        <v>5</v>
      </c>
      <c r="C171" s="1" t="str">
        <f>_xll.ciqfunctions.udf.CIQ($B171, "IQ_INDUSTRY", IQ_FY, $D171, ,, "USD", , C$1)</f>
        <v>Automobiles</v>
      </c>
      <c r="D171" s="2" t="str">
        <f t="shared" si="1"/>
        <v>CQ32010</v>
      </c>
      <c r="E171" s="1">
        <f>_xll.ciqfunctions.udf.CIQ($B171, "IQ_TOTAL_REV", $D171,,,, "REPORTED")</f>
        <v>31.241</v>
      </c>
      <c r="F171" s="1">
        <f>_xll.ciqfunctions.udf.CIQ($B171, "IQ_NI",$D171,,,, "REPORTED")</f>
        <v>-34.935000000000002</v>
      </c>
      <c r="G171" s="1">
        <f>_xll.ciqfunctions.udf.CIQ($B171, "IQ_CASH_EQUIV", $D171,,,, "REPORTED")</f>
        <v>96.563000000000002</v>
      </c>
      <c r="H171" s="1">
        <f>_xll.ciqfunctions.udf.CIQ($B171, "IQ_CASH_ST_INVEST", $D171,,,, "REPORTED")</f>
        <v>96.563000000000002</v>
      </c>
      <c r="I171" s="1">
        <f>_xll.ciqfunctions.udf.CIQ($B171, "IQ_TOTAL_CA", $D171,,,, "REPORTED")</f>
        <v>241.13300000000001</v>
      </c>
      <c r="J171" s="1">
        <f>_xll.ciqfunctions.udf.CIQ($B171, "IQ_TOTAL_ASSETS",$D171,,,, "REPORTED")</f>
        <v>361.62099999999998</v>
      </c>
      <c r="K171" s="1">
        <f>_xll.ciqfunctions.udf.CIQ($B171, "IQ_TOTAL_CL", $D171,,,, "REPORTED")</f>
        <v>69.328000000000003</v>
      </c>
      <c r="L171" s="1">
        <f>_xll.ciqfunctions.udf.CIQ($B171, "IQ_TOTAL_LIAB", $D171,,,, "REPORTED")</f>
        <v>141.69800000000001</v>
      </c>
      <c r="M171" s="1">
        <f>_xll.ciqfunctions.udf.CIQ($B171, "IQ_PREF_EQUITY",$D171,,,, "REPORTED")</f>
        <v>0</v>
      </c>
      <c r="N171" s="1">
        <f>_xll.ciqfunctions.udf.CIQ($B171, "IQ_TOTAL_COMMON_EQUITY",$D171,,,, "REPORTED")</f>
        <v>219.923</v>
      </c>
      <c r="O171" s="1">
        <f>_xll.ciqfunctions.udf.CIQ($B171, "IQ_APIC", $D171,,,, "REPORTED")</f>
        <v>583.45399999999995</v>
      </c>
      <c r="P171" s="1">
        <f>_xll.ciqfunctions.udf.CIQ($B171, "IQ_TOTAL_ASSETS", $D171,,,, "REPORTED")</f>
        <v>361.62099999999998</v>
      </c>
      <c r="Q171" s="1">
        <f>_xll.ciqfunctions.udf.CIQ($B171, "IQ_RE", $D171,,,, "REPORTED")</f>
        <v>-363.62400000000002</v>
      </c>
      <c r="R171" s="1">
        <f>_xll.ciqfunctions.udf.CIQ($B171, "IQ_TOTAL_EQUITY", $D171,,,, "REPORTED")</f>
        <v>219.923</v>
      </c>
      <c r="S171" s="1">
        <f>_xll.ciqfunctions.udf.CIQ($B171, "IQ_TOTAL_OUTSTANDING_FILING_DATE", $D171,,,, "REPORTED")</f>
        <v>1399.06052</v>
      </c>
      <c r="T171" s="1">
        <f>_xll.ciqfunctions.udf.CIQ($B171, "IQ_TOTAL_DEBT", $D171,,,, "REPORTED")</f>
        <v>57.414000000000001</v>
      </c>
      <c r="U171" s="1">
        <f>_xll.ciqfunctions.udf.CIQ($B171, "IQ_PREF_DIV_OTHER",$D171,,,, "REPORTED")</f>
        <v>0</v>
      </c>
      <c r="V171" s="1">
        <f>_xll.ciqfunctions.udf.CIQ($B171, "IQ_COGS",$D171,,,, "REPORTED")</f>
        <v>21.945</v>
      </c>
      <c r="W171" s="1">
        <f>_xll.ciqfunctions.udf.CIQ($B171, "IQ_AP",$D171,,,, "REPORTED")</f>
        <v>26.99</v>
      </c>
      <c r="X171" s="1">
        <f>_xll.ciqfunctions.udf.CIQ($B171, "IQ_AR", $D171,,,, "REPORTED")</f>
        <v>8.0619999999999994</v>
      </c>
      <c r="Y171" s="1">
        <f>_xll.ciqfunctions.udf.CIQ($B171, "IQ_INVENTORY", $D171,,,, "REPORTED")</f>
        <v>39.508000000000003</v>
      </c>
      <c r="Z171">
        <f>_xll.ciqfunctions.udf.CIQ($B171, "IQ_SGA", $D171,,,, "REPORTED")</f>
        <v>20.431999999999999</v>
      </c>
      <c r="AA171">
        <f>_xll.ciqfunctions.udf.CIQ($B171, "IQ_TOTAL_REV_1YR_ANN_GROWTH", $D171,,,, "REPORTED")</f>
        <v>-31.379200000000001</v>
      </c>
      <c r="AB171">
        <f>_xll.ciqfunctions.udf.CIQ($B171, "IQ_DA", $D171,,,, "REPORTED")</f>
        <v>0</v>
      </c>
      <c r="AC171">
        <f>_xll.ciqfunctions.udf.CIQ($B171, "IQ_NET_INTEREST_EXP",$D171,,,, "REPORTED")</f>
        <v>-0.19800000000000001</v>
      </c>
      <c r="AD171">
        <f>_xll.ciqfunctions.udf.CIQ($B171, "IQ_NET_WORKING_CAP",$D171,,,, "REPORTED")</f>
        <v>75.533000000000001</v>
      </c>
      <c r="AE171">
        <f>_xll.ciqfunctions.udf.CIQ($B171, "IQ_CAPEX",$D171,,,, "REPORTED")</f>
        <v>-7.7679999999999998</v>
      </c>
      <c r="AF171" s="1" t="str">
        <f>_xll.ciqfunctions.udf.CIQ($B171, "IQ_CEO_NAME", $D171,,,, "REPORTED")</f>
        <v>Musk, Elon</v>
      </c>
    </row>
    <row r="172" spans="1:32" x14ac:dyDescent="0.25">
      <c r="A172" t="str">
        <f>_xll.ciqfunctions.udf.CIQ(B172,"IQ_COMPANY_NAME",A$1)</f>
        <v>Tesla, Inc.</v>
      </c>
      <c r="B172" t="s">
        <v>5</v>
      </c>
      <c r="C172" s="1" t="str">
        <f>_xll.ciqfunctions.udf.CIQ($B172, "IQ_INDUSTRY", IQ_FY, $D172, ,, "USD", , C$1)</f>
        <v>Automobiles</v>
      </c>
      <c r="D172" s="2" t="str">
        <f t="shared" si="1"/>
        <v>CQ22010</v>
      </c>
      <c r="E172" s="1">
        <f>_xll.ciqfunctions.udf.CIQ($B172, "IQ_TOTAL_REV", $D172,,,, "REPORTED")</f>
        <v>28.405000000000001</v>
      </c>
      <c r="F172" s="1">
        <f>_xll.ciqfunctions.udf.CIQ($B172, "IQ_NI",$D172,,,, "REPORTED")</f>
        <v>-38.517000000000003</v>
      </c>
      <c r="G172" s="1">
        <f>_xll.ciqfunctions.udf.CIQ($B172, "IQ_CASH_EQUIV", $D172,,,, "REPORTED")</f>
        <v>47.304000000000002</v>
      </c>
      <c r="H172" s="1">
        <f>_xll.ciqfunctions.udf.CIQ($B172, "IQ_CASH_ST_INVEST", $D172,,,, "REPORTED")</f>
        <v>47.304000000000002</v>
      </c>
      <c r="I172" s="1">
        <f>_xll.ciqfunctions.udf.CIQ($B172, "IQ_TOTAL_CA", $D172,,,, "REPORTED")</f>
        <v>90.034000000000006</v>
      </c>
      <c r="J172" s="1">
        <f>_xll.ciqfunctions.udf.CIQ($B172, "IQ_TOTAL_ASSETS",$D172,,,, "REPORTED")</f>
        <v>147.97399999999999</v>
      </c>
      <c r="K172" s="1">
        <f>_xll.ciqfunctions.udf.CIQ($B172, "IQ_TOTAL_CL", $D172,,,, "REPORTED")</f>
        <v>68.634</v>
      </c>
      <c r="L172" s="1">
        <f>_xll.ciqfunctions.udf.CIQ($B172, "IQ_TOTAL_LIAB", $D172,,,, "REPORTED")</f>
        <v>121.815</v>
      </c>
      <c r="M172" s="1">
        <f>_xll.ciqfunctions.udf.CIQ($B172, "IQ_PREF_EQUITY",$D172,,,, "REPORTED")</f>
        <v>335.93400000000003</v>
      </c>
      <c r="N172" s="1">
        <f>_xll.ciqfunctions.udf.CIQ($B172, "IQ_TOTAL_COMMON_EQUITY",$D172,,,, "REPORTED")</f>
        <v>-309.77499999999998</v>
      </c>
      <c r="O172" s="1">
        <f>_xll.ciqfunctions.udf.CIQ($B172, "IQ_APIC", $D172,,,, "REPORTED")</f>
        <v>18.905999999999999</v>
      </c>
      <c r="P172" s="1">
        <f>_xll.ciqfunctions.udf.CIQ($B172, "IQ_TOTAL_ASSETS", $D172,,,, "REPORTED")</f>
        <v>147.97399999999999</v>
      </c>
      <c r="Q172" s="1">
        <f>_xll.ciqfunctions.udf.CIQ($B172, "IQ_RE", $D172,,,, "REPORTED")</f>
        <v>-328.68900000000002</v>
      </c>
      <c r="R172" s="1">
        <f>_xll.ciqfunctions.udf.CIQ($B172, "IQ_TOTAL_EQUITY", $D172,,,, "REPORTED")</f>
        <v>26.158999999999999</v>
      </c>
      <c r="S172" s="1">
        <f>_xll.ciqfunctions.udf.CIQ($B172, "IQ_TOTAL_OUTSTANDING_FILING_DATE", $D172,,,, "REPORTED")</f>
        <v>1397.9690700000001</v>
      </c>
      <c r="T172" s="1">
        <f>_xll.ciqfunctions.udf.CIQ($B172, "IQ_TOTAL_DEBT", $D172,,,, "REPORTED")</f>
        <v>46.353999999999999</v>
      </c>
      <c r="U172" s="1">
        <f>_xll.ciqfunctions.udf.CIQ($B172, "IQ_PREF_DIV_OTHER",$D172,,,, "REPORTED")</f>
        <v>0</v>
      </c>
      <c r="V172" s="1">
        <f>_xll.ciqfunctions.udf.CIQ($B172, "IQ_COGS",$D172,,,, "REPORTED")</f>
        <v>22.143999999999998</v>
      </c>
      <c r="W172" s="1">
        <f>_xll.ciqfunctions.udf.CIQ($B172, "IQ_AP",$D172,,,, "REPORTED")</f>
        <v>25.634</v>
      </c>
      <c r="X172" s="1">
        <f>_xll.ciqfunctions.udf.CIQ($B172, "IQ_AR", $D172,,,, "REPORTED")</f>
        <v>6.4669999999999996</v>
      </c>
      <c r="Y172" s="1">
        <f>_xll.ciqfunctions.udf.CIQ($B172, "IQ_INVENTORY", $D172,,,, "REPORTED")</f>
        <v>29.518000000000001</v>
      </c>
      <c r="Z172">
        <f>_xll.ciqfunctions.udf.CIQ($B172, "IQ_SGA", $D172,,,, "REPORTED")</f>
        <v>22.207000000000001</v>
      </c>
      <c r="AA172">
        <f>_xll.ciqfunctions.udf.CIQ($B172, "IQ_TOTAL_REV_1YR_ANN_GROWTH", $D172,,,, "REPORTED")</f>
        <v>5.4184000000000001</v>
      </c>
      <c r="AB172">
        <f>_xll.ciqfunctions.udf.CIQ($B172, "IQ_DA", $D172,,,, "REPORTED")</f>
        <v>0</v>
      </c>
      <c r="AC172">
        <f>_xll.ciqfunctions.udf.CIQ($B172, "IQ_NET_INTEREST_EXP",$D172,,,, "REPORTED")</f>
        <v>-0.41699999999999998</v>
      </c>
      <c r="AD172">
        <f>_xll.ciqfunctions.udf.CIQ($B172, "IQ_NET_WORKING_CAP",$D172,,,, "REPORTED")</f>
        <v>-25.608000000000001</v>
      </c>
      <c r="AE172">
        <f>_xll.ciqfunctions.udf.CIQ($B172, "IQ_CAPEX",$D172,,,, "REPORTED")</f>
        <v>-9.8149999999999995</v>
      </c>
      <c r="AF172" s="1" t="str">
        <f>_xll.ciqfunctions.udf.CIQ($B172, "IQ_CEO_NAME", $D172,,,, "REPORTED")</f>
        <v>Musk, Elon</v>
      </c>
    </row>
    <row r="173" spans="1:32" x14ac:dyDescent="0.25">
      <c r="A173" t="str">
        <f>_xll.ciqfunctions.udf.CIQ(B173,"IQ_COMPANY_NAME",A$1)</f>
        <v>Tesla, Inc.</v>
      </c>
      <c r="B173" t="s">
        <v>5</v>
      </c>
      <c r="C173" s="1" t="str">
        <f>_xll.ciqfunctions.udf.CIQ($B173, "IQ_INDUSTRY", IQ_FY, $D173, ,, "USD", , C$1)</f>
        <v>Automobiles</v>
      </c>
      <c r="D173" s="2" t="str">
        <f t="shared" si="1"/>
        <v>CQ12010</v>
      </c>
      <c r="E173" s="1">
        <f>_xll.ciqfunctions.udf.CIQ($B173, "IQ_TOTAL_REV", $D173,,,, "REPORTED")</f>
        <v>20.812000000000001</v>
      </c>
      <c r="F173" s="1">
        <f>_xll.ciqfunctions.udf.CIQ($B173, "IQ_NI",$D173,,,, "REPORTED")</f>
        <v>-29.518999999999998</v>
      </c>
      <c r="G173" s="1">
        <f>_xll.ciqfunctions.udf.CIQ($B173, "IQ_CASH_EQUIV", $D173,,,, "REPORTED")</f>
        <v>61.545999999999999</v>
      </c>
      <c r="H173" s="1">
        <f>_xll.ciqfunctions.udf.CIQ($B173, "IQ_CASH_ST_INVEST", $D173,,,, "REPORTED")</f>
        <v>61.545999999999999</v>
      </c>
      <c r="I173" s="1">
        <f>_xll.ciqfunctions.udf.CIQ($B173, "IQ_TOTAL_CA", $D173,,,, "REPORTED")</f>
        <v>100.602</v>
      </c>
      <c r="J173" s="1">
        <f>_xll.ciqfunctions.udf.CIQ($B173, "IQ_TOTAL_ASSETS",$D173,,,, "REPORTED")</f>
        <v>145.32</v>
      </c>
      <c r="K173" s="1">
        <f>_xll.ciqfunctions.udf.CIQ($B173, "IQ_TOTAL_CL", $D173,,,, "REPORTED")</f>
        <v>59.104999999999997</v>
      </c>
      <c r="L173" s="1">
        <f>_xll.ciqfunctions.udf.CIQ($B173, "IQ_TOTAL_LIAB", $D173,,,, "REPORTED")</f>
        <v>101.14100000000001</v>
      </c>
      <c r="M173" s="1">
        <f>_xll.ciqfunctions.udf.CIQ($B173, "IQ_PREF_EQUITY",$D173,,,, "REPORTED")</f>
        <v>0</v>
      </c>
      <c r="N173" s="1">
        <f>_xll.ciqfunctions.udf.CIQ($B173, "IQ_TOTAL_COMMON_EQUITY",$D173,,,, "REPORTED")</f>
        <v>44.179000000000002</v>
      </c>
      <c r="O173" s="1">
        <f>_xll.ciqfunctions.udf.CIQ($B173, "IQ_APIC", $D173,,,, "REPORTED")</f>
        <v>334.274</v>
      </c>
      <c r="P173" s="1">
        <f>_xll.ciqfunctions.udf.CIQ($B173, "IQ_TOTAL_ASSETS", $D173,,,, "REPORTED")</f>
        <v>145.32</v>
      </c>
      <c r="Q173" s="1">
        <f>_xll.ciqfunctions.udf.CIQ($B173, "IQ_RE", $D173,,,, "REPORTED")</f>
        <v>-290.173</v>
      </c>
      <c r="R173" s="1">
        <f>_xll.ciqfunctions.udf.CIQ($B173, "IQ_TOTAL_EQUITY", $D173,,,, "REPORTED")</f>
        <v>44.179000000000002</v>
      </c>
      <c r="S173" s="1">
        <f>_xll.ciqfunctions.udf.CIQ($B173, "IQ_TOTAL_OUTSTANDING_FILING_DATE", $D173,,,, "REPORTED")</f>
        <v>1396.6409000000001</v>
      </c>
      <c r="T173" s="1">
        <f>_xll.ciqfunctions.udf.CIQ($B173, "IQ_TOTAL_DEBT", $D173,,,, "REPORTED")</f>
        <v>30.931999999999999</v>
      </c>
      <c r="U173" s="1">
        <f>_xll.ciqfunctions.udf.CIQ($B173, "IQ_PREF_DIV_OTHER",$D173,,,, "REPORTED")</f>
        <v>0</v>
      </c>
      <c r="V173" s="1">
        <f>_xll.ciqfunctions.udf.CIQ($B173, "IQ_COGS",$D173,,,, "REPORTED")</f>
        <v>16.96</v>
      </c>
      <c r="W173" s="1">
        <f>_xll.ciqfunctions.udf.CIQ($B173, "IQ_AP",$D173,,,, "REPORTED")</f>
        <v>18.190000000000001</v>
      </c>
      <c r="X173" s="1">
        <f>_xll.ciqfunctions.udf.CIQ($B173, "IQ_AR", $D173,,,, "REPORTED")</f>
        <v>5.931</v>
      </c>
      <c r="Y173" s="1">
        <f>_xll.ciqfunctions.udf.CIQ($B173, "IQ_INVENTORY", $D173,,,, "REPORTED")</f>
        <v>28.588000000000001</v>
      </c>
      <c r="Z173">
        <f>_xll.ciqfunctions.udf.CIQ($B173, "IQ_SGA", $D173,,,, "REPORTED")</f>
        <v>16.585000000000001</v>
      </c>
      <c r="AA173">
        <f>_xll.ciqfunctions.udf.CIQ($B173, "IQ_TOTAL_REV_1YR_ANN_GROWTH", $D173,,,, "REPORTED")</f>
        <v>-0.35439999999999999</v>
      </c>
      <c r="AB173">
        <f>_xll.ciqfunctions.udf.CIQ($B173, "IQ_DA", $D173,,,, "REPORTED")</f>
        <v>0</v>
      </c>
      <c r="AC173">
        <f>_xll.ciqfunctions.udf.CIQ($B173, "IQ_NET_INTEREST_EXP",$D173,,,, "REPORTED")</f>
        <v>-0.182</v>
      </c>
      <c r="AD173">
        <f>_xll.ciqfunctions.udf.CIQ($B173, "IQ_NET_WORKING_CAP",$D173,,,, "REPORTED")</f>
        <v>-19.756</v>
      </c>
      <c r="AE173">
        <f>_xll.ciqfunctions.udf.CIQ($B173, "IQ_CAPEX",$D173,,,, "REPORTED")</f>
        <v>-5.4720000000000004</v>
      </c>
      <c r="AF173" s="1" t="str">
        <f>_xll.ciqfunctions.udf.CIQ($B173, "IQ_CEO_NAME", $D173,,,, "REPORTED")</f>
        <v>Musk, Elon</v>
      </c>
    </row>
    <row r="174" spans="1:32" x14ac:dyDescent="0.25">
      <c r="A174" t="str">
        <f>_xll.ciqfunctions.udf.CIQ(B174,"IQ_COMPANY_NAME",A$1)</f>
        <v>Tesla, Inc.</v>
      </c>
      <c r="B174" t="s">
        <v>5</v>
      </c>
      <c r="C174" s="1" t="str">
        <f>_xll.ciqfunctions.udf.CIQ($B174, "IQ_INDUSTRY", IQ_FY, $D174, ,, "USD", , C$1)</f>
        <v>Automobiles</v>
      </c>
      <c r="D174" s="2" t="str">
        <f t="shared" si="1"/>
        <v>CQ42009</v>
      </c>
      <c r="E174" s="1">
        <f>_xll.ciqfunctions.udf.CIQ($B174, "IQ_TOTAL_REV", $D174,,,, "REPORTED")</f>
        <v>18.585000000000001</v>
      </c>
      <c r="F174" s="1">
        <f>_xll.ciqfunctions.udf.CIQ($B174, "IQ_NI",$D174,,,, "REPORTED")</f>
        <v>-24.242000000000001</v>
      </c>
      <c r="G174" s="1">
        <f>_xll.ciqfunctions.udf.CIQ($B174, "IQ_CASH_EQUIV", $D174,,,, "REPORTED")</f>
        <v>69.626999999999995</v>
      </c>
      <c r="H174" s="1">
        <f>_xll.ciqfunctions.udf.CIQ($B174, "IQ_CASH_ST_INVEST", $D174,,,, "REPORTED")</f>
        <v>69.626999999999995</v>
      </c>
      <c r="I174" s="1">
        <f>_xll.ciqfunctions.udf.CIQ($B174, "IQ_TOTAL_CA", $D174,,,, "REPORTED")</f>
        <v>100.559</v>
      </c>
      <c r="J174" s="1">
        <f>_xll.ciqfunctions.udf.CIQ($B174, "IQ_TOTAL_ASSETS",$D174,,,, "REPORTED")</f>
        <v>130.42400000000001</v>
      </c>
      <c r="K174" s="1">
        <f>_xll.ciqfunctions.udf.CIQ($B174, "IQ_TOTAL_CL", $D174,,,, "REPORTED")</f>
        <v>57.488999999999997</v>
      </c>
      <c r="L174" s="1">
        <f>_xll.ciqfunctions.udf.CIQ($B174, "IQ_TOTAL_LIAB", $D174,,,, "REPORTED")</f>
        <v>62.988</v>
      </c>
      <c r="M174" s="1">
        <f>_xll.ciqfunctions.udf.CIQ($B174, "IQ_PREF_EQUITY",$D174,,,, "REPORTED")</f>
        <v>320.959</v>
      </c>
      <c r="N174" s="1">
        <f>_xll.ciqfunctions.udf.CIQ($B174, "IQ_TOTAL_COMMON_EQUITY",$D174,,,, "REPORTED")</f>
        <v>-253.523</v>
      </c>
      <c r="O174" s="1">
        <f>_xll.ciqfunctions.udf.CIQ($B174, "IQ_APIC", $D174,,,, "REPORTED")</f>
        <v>7.1239999999999997</v>
      </c>
      <c r="P174" s="1">
        <f>_xll.ciqfunctions.udf.CIQ($B174, "IQ_TOTAL_ASSETS", $D174,,,, "REPORTED")</f>
        <v>130.42400000000001</v>
      </c>
      <c r="Q174" s="1">
        <f>_xll.ciqfunctions.udf.CIQ($B174, "IQ_RE", $D174,,,, "REPORTED")</f>
        <v>-260.654</v>
      </c>
      <c r="R174" s="1">
        <f>_xll.ciqfunctions.udf.CIQ($B174, "IQ_TOTAL_EQUITY", $D174,,,, "REPORTED")</f>
        <v>67.436000000000007</v>
      </c>
      <c r="S174" s="1">
        <f>_xll.ciqfunctions.udf.CIQ($B174, "IQ_TOTAL_OUTSTANDING_FILING_DATE", $D174,,,, "REPORTED")</f>
        <v>109.26300000000001</v>
      </c>
      <c r="T174" s="1">
        <f>_xll.ciqfunctions.udf.CIQ($B174, "IQ_TOTAL_DEBT", $D174,,,, "REPORTED")</f>
        <v>1.0900000000000001</v>
      </c>
      <c r="U174" s="1">
        <f>_xll.ciqfunctions.udf.CIQ($B174, "IQ_PREF_DIV_OTHER",$D174,,,, "REPORTED")</f>
        <v>0</v>
      </c>
      <c r="V174" s="1">
        <f>_xll.ciqfunctions.udf.CIQ($B174, "IQ_COGS",$D174,,,, "REPORTED")</f>
        <v>16.803999999999998</v>
      </c>
      <c r="W174" s="1">
        <f>_xll.ciqfunctions.udf.CIQ($B174, "IQ_AP",$D174,,,, "REPORTED")</f>
        <v>15.086</v>
      </c>
      <c r="X174" s="1">
        <f>_xll.ciqfunctions.udf.CIQ($B174, "IQ_AR", $D174,,,, "REPORTED")</f>
        <v>3.488</v>
      </c>
      <c r="Y174" s="1">
        <f>_xll.ciqfunctions.udf.CIQ($B174, "IQ_INVENTORY", $D174,,,, "REPORTED")</f>
        <v>23.222000000000001</v>
      </c>
      <c r="Z174">
        <f>_xll.ciqfunctions.udf.CIQ($B174, "IQ_SGA", $D174,,,, "REPORTED")</f>
        <v>16.562999999999999</v>
      </c>
      <c r="AA174">
        <f>_xll.ciqfunctions.udf.CIQ($B174, "IQ_TOTAL_REV_1YR_ANN_GROWTH", $D174,,,, "REPORTED")</f>
        <v>31.231400000000001</v>
      </c>
      <c r="AB174">
        <f>_xll.ciqfunctions.udf.CIQ($B174, "IQ_DA", $D174,,,, "REPORTED")</f>
        <v>0</v>
      </c>
      <c r="AC174">
        <f>_xll.ciqfunctions.udf.CIQ($B174, "IQ_NET_INTEREST_EXP",$D174,,,, "REPORTED")</f>
        <v>3.6999999999999998E-2</v>
      </c>
      <c r="AD174">
        <f>_xll.ciqfunctions.udf.CIQ($B174, "IQ_NET_WORKING_CAP",$D174,,,, "REPORTED")</f>
        <v>-26.266999999999999</v>
      </c>
      <c r="AE174">
        <f>_xll.ciqfunctions.udf.CIQ($B174, "IQ_CAPEX",$D174,,,, "REPORTED")</f>
        <v>-6.1989999999999998</v>
      </c>
      <c r="AF174" s="1" t="str">
        <f>_xll.ciqfunctions.udf.CIQ($B174, "IQ_CEO_NAME", $D174,,,, "REPORTED")</f>
        <v>Musk, Elon</v>
      </c>
    </row>
    <row r="175" spans="1:32" x14ac:dyDescent="0.25">
      <c r="A175" t="str">
        <f>_xll.ciqfunctions.udf.CIQ(B175,"IQ_COMPANY_NAME",A$1)</f>
        <v>Tesla, Inc.</v>
      </c>
      <c r="B175" t="s">
        <v>5</v>
      </c>
      <c r="C175" s="1" t="str">
        <f>_xll.ciqfunctions.udf.CIQ($B175, "IQ_INDUSTRY", IQ_FY, $D175, ,, "USD", , C$1)</f>
        <v>Automobiles</v>
      </c>
      <c r="D175" s="2" t="str">
        <f t="shared" si="1"/>
        <v>CQ32009</v>
      </c>
      <c r="E175" s="1">
        <f>_xll.ciqfunctions.udf.CIQ($B175, "IQ_TOTAL_REV", $D175,,,, "REPORTED")</f>
        <v>45.527000000000001</v>
      </c>
      <c r="F175" s="1">
        <f>_xll.ciqfunctions.udf.CIQ($B175, "IQ_NI",$D175,,,, "REPORTED")</f>
        <v>-4.6150000000000002</v>
      </c>
      <c r="G175" s="1">
        <f>_xll.ciqfunctions.udf.CIQ($B175, "IQ_CASH_EQUIV", $D175,,,, "REPORTED")</f>
        <v>106.547</v>
      </c>
      <c r="H175" s="1">
        <f>_xll.ciqfunctions.udf.CIQ($B175, "IQ_CASH_ST_INVEST", $D175,,,, "REPORTED")</f>
        <v>106.547</v>
      </c>
      <c r="I175" s="1">
        <f>_xll.ciqfunctions.udf.CIQ($B175, "IQ_TOTAL_CA", $D175,,,, "REPORTED")</f>
        <v>131.94999999999999</v>
      </c>
      <c r="J175" s="1">
        <f>_xll.ciqfunctions.udf.CIQ($B175, "IQ_TOTAL_ASSETS",$D175,,,, "REPORTED")</f>
        <v>155.916</v>
      </c>
      <c r="K175" s="1">
        <f>_xll.ciqfunctions.udf.CIQ($B175, "IQ_TOTAL_CL", $D175,,,, "REPORTED")</f>
        <v>60.999000000000002</v>
      </c>
      <c r="L175" s="1">
        <f>_xll.ciqfunctions.udf.CIQ($B175, "IQ_TOTAL_LIAB", $D175,,,, "REPORTED")</f>
        <v>66.325999999999993</v>
      </c>
      <c r="M175" s="1">
        <f>_xll.ciqfunctions.udf.CIQ($B175, "IQ_PREF_EQUITY",$D175,,,, "REPORTED")</f>
        <v>320.23500000000001</v>
      </c>
      <c r="N175" s="1">
        <f>_xll.ciqfunctions.udf.CIQ($B175, "IQ_TOTAL_COMMON_EQUITY",$D175,,,, "REPORTED")</f>
        <v>-230.64500000000001</v>
      </c>
      <c r="O175" s="1">
        <f>_xll.ciqfunctions.udf.CIQ($B175, "IQ_APIC", $D175,,,, "REPORTED")</f>
        <v>5.7460000000000004</v>
      </c>
      <c r="P175" s="1">
        <f>_xll.ciqfunctions.udf.CIQ($B175, "IQ_TOTAL_ASSETS", $D175,,,, "REPORTED")</f>
        <v>155.916</v>
      </c>
      <c r="Q175" s="1">
        <f>_xll.ciqfunctions.udf.CIQ($B175, "IQ_RE", $D175,,,, "REPORTED")</f>
        <v>-236.41200000000001</v>
      </c>
      <c r="R175" s="1">
        <f>_xll.ciqfunctions.udf.CIQ($B175, "IQ_TOTAL_EQUITY", $D175,,,, "REPORTED")</f>
        <v>89.59</v>
      </c>
      <c r="S175" s="1">
        <f>_xll.ciqfunctions.udf.CIQ($B175, "IQ_TOTAL_OUTSTANDING_FILING_DATE", $D175,,,, "REPORTED")</f>
        <v>106.61588</v>
      </c>
      <c r="T175" s="1">
        <f>_xll.ciqfunctions.udf.CIQ($B175, "IQ_TOTAL_DEBT", $D175,,,, "REPORTED")</f>
        <v>0.95399999999999996</v>
      </c>
      <c r="U175" s="1">
        <f>_xll.ciqfunctions.udf.CIQ($B175, "IQ_PREF_DIV_OTHER",$D175,,,, "REPORTED")</f>
        <v>0</v>
      </c>
      <c r="V175" s="1">
        <f>_xll.ciqfunctions.udf.CIQ($B175, "IQ_COGS",$D175,,,, "REPORTED")</f>
        <v>37.828000000000003</v>
      </c>
      <c r="W175" s="1">
        <f>_xll.ciqfunctions.udf.CIQ($B175, "IQ_AP",$D175,,,, "REPORTED")</f>
        <v>17.356999999999999</v>
      </c>
      <c r="X175" s="1">
        <f>_xll.ciqfunctions.udf.CIQ($B175, "IQ_AR", $D175,,,, "REPORTED")</f>
        <v>1.3859999999999999</v>
      </c>
      <c r="Y175" s="1">
        <f>_xll.ciqfunctions.udf.CIQ($B175, "IQ_INVENTORY", $D175,,,, "REPORTED")</f>
        <v>19.652999999999999</v>
      </c>
      <c r="Z175">
        <f>_xll.ciqfunctions.udf.CIQ($B175, "IQ_SGA", $D175,,,, "REPORTED")</f>
        <v>10.733000000000001</v>
      </c>
      <c r="AA175">
        <f>_xll.ciqfunctions.udf.CIQ($B175, "IQ_TOTAL_REV_1YR_ANN_GROWTH", $D175,,,, "REPORTED")</f>
        <v>0</v>
      </c>
      <c r="AB175">
        <f>_xll.ciqfunctions.udf.CIQ($B175, "IQ_DA", $D175,,,, "REPORTED")</f>
        <v>0</v>
      </c>
      <c r="AC175">
        <f>_xll.ciqfunctions.udf.CIQ($B175, "IQ_NET_INTEREST_EXP",$D175,,,, "REPORTED")</f>
        <v>3.4000000000000002E-2</v>
      </c>
      <c r="AD175">
        <f>_xll.ciqfunctions.udf.CIQ($B175, "IQ_NET_WORKING_CAP",$D175,,,, "REPORTED")</f>
        <v>-35.353000000000002</v>
      </c>
      <c r="AE175">
        <f>_xll.ciqfunctions.udf.CIQ($B175, "IQ_CAPEX",$D175,,,, "REPORTED")</f>
        <v>-2.2559999999999998</v>
      </c>
      <c r="AF175" s="1" t="str">
        <f>_xll.ciqfunctions.udf.CIQ($B175, "IQ_CEO_NAME", $D175,,,, "REPORTED")</f>
        <v>Musk, Elon</v>
      </c>
    </row>
    <row r="176" spans="1:32" x14ac:dyDescent="0.25">
      <c r="A176" t="str">
        <f>_xll.ciqfunctions.udf.CIQ(B176,"IQ_COMPANY_NAME",A$1)</f>
        <v>Tesla, Inc.</v>
      </c>
      <c r="B176" t="s">
        <v>5</v>
      </c>
      <c r="C176" s="1" t="str">
        <f>_xll.ciqfunctions.udf.CIQ($B176, "IQ_INDUSTRY", IQ_FY, $D176, ,, "USD", , C$1)</f>
        <v>Automobiles</v>
      </c>
      <c r="D176" s="2" t="str">
        <f t="shared" si="1"/>
        <v>CQ22009</v>
      </c>
      <c r="E176" s="1">
        <f>_xll.ciqfunctions.udf.CIQ($B176, "IQ_TOTAL_REV", $D176,,,, "REPORTED")</f>
        <v>26.945</v>
      </c>
      <c r="F176" s="1">
        <f>_xll.ciqfunctions.udf.CIQ($B176, "IQ_NI",$D176,,,, "REPORTED")</f>
        <v>-10.867000000000001</v>
      </c>
      <c r="G176" s="1">
        <f>_xll.ciqfunctions.udf.CIQ($B176, "IQ_CASH_EQUIV", $D176,,,, "REPORTED")</f>
        <v>0</v>
      </c>
      <c r="H176" s="1">
        <f>_xll.ciqfunctions.udf.CIQ($B176, "IQ_CASH_ST_INVEST", $D176,,,, "REPORTED")</f>
        <v>0</v>
      </c>
      <c r="I176" s="1">
        <f>_xll.ciqfunctions.udf.CIQ($B176, "IQ_TOTAL_CA", $D176,,,, "REPORTED")</f>
        <v>0</v>
      </c>
      <c r="J176" s="1">
        <f>_xll.ciqfunctions.udf.CIQ($B176, "IQ_TOTAL_ASSETS",$D176,,,, "REPORTED")</f>
        <v>0</v>
      </c>
      <c r="K176" s="1">
        <f>_xll.ciqfunctions.udf.CIQ($B176, "IQ_TOTAL_CL", $D176,,,, "REPORTED")</f>
        <v>0</v>
      </c>
      <c r="L176" s="1">
        <f>_xll.ciqfunctions.udf.CIQ($B176, "IQ_TOTAL_LIAB", $D176,,,, "REPORTED")</f>
        <v>0</v>
      </c>
      <c r="M176" s="1">
        <f>_xll.ciqfunctions.udf.CIQ($B176, "IQ_PREF_EQUITY",$D176,,,, "REPORTED")</f>
        <v>0</v>
      </c>
      <c r="N176" s="1">
        <f>_xll.ciqfunctions.udf.CIQ($B176, "IQ_TOTAL_COMMON_EQUITY",$D176,,,, "REPORTED")</f>
        <v>0</v>
      </c>
      <c r="O176" s="1">
        <f>_xll.ciqfunctions.udf.CIQ($B176, "IQ_APIC", $D176,,,, "REPORTED")</f>
        <v>0</v>
      </c>
      <c r="P176" s="1">
        <f>_xll.ciqfunctions.udf.CIQ($B176, "IQ_TOTAL_ASSETS", $D176,,,, "REPORTED")</f>
        <v>0</v>
      </c>
      <c r="Q176" s="1">
        <f>_xll.ciqfunctions.udf.CIQ($B176, "IQ_RE", $D176,,,, "REPORTED")</f>
        <v>0</v>
      </c>
      <c r="R176" s="1">
        <f>_xll.ciqfunctions.udf.CIQ($B176, "IQ_TOTAL_EQUITY", $D176,,,, "REPORTED")</f>
        <v>0</v>
      </c>
      <c r="S176" s="1">
        <f>_xll.ciqfunctions.udf.CIQ($B176, "IQ_TOTAL_OUTSTANDING_FILING_DATE", $D176,,,, "REPORTED")</f>
        <v>104.48936999999999</v>
      </c>
      <c r="T176" s="1">
        <f>_xll.ciqfunctions.udf.CIQ($B176, "IQ_TOTAL_DEBT", $D176,,,, "REPORTED")</f>
        <v>0</v>
      </c>
      <c r="U176" s="1">
        <f>_xll.ciqfunctions.udf.CIQ($B176, "IQ_PREF_DIV_OTHER",$D176,,,, "REPORTED")</f>
        <v>0</v>
      </c>
      <c r="V176" s="1">
        <f>_xll.ciqfunctions.udf.CIQ($B176, "IQ_COGS",$D176,,,, "REPORTED")</f>
        <v>24.844000000000001</v>
      </c>
      <c r="W176" s="1">
        <f>_xll.ciqfunctions.udf.CIQ($B176, "IQ_AP",$D176,,,, "REPORTED")</f>
        <v>0</v>
      </c>
      <c r="X176" s="1">
        <f>_xll.ciqfunctions.udf.CIQ($B176, "IQ_AR", $D176,,,, "REPORTED")</f>
        <v>0</v>
      </c>
      <c r="Y176" s="1">
        <f>_xll.ciqfunctions.udf.CIQ($B176, "IQ_INVENTORY", $D176,,,, "REPORTED")</f>
        <v>0</v>
      </c>
      <c r="Z176">
        <f>_xll.ciqfunctions.udf.CIQ($B176, "IQ_SGA", $D176,,,, "REPORTED")</f>
        <v>8.2469999999999999</v>
      </c>
      <c r="AA176">
        <f>_xll.ciqfunctions.udf.CIQ($B176, "IQ_TOTAL_REV_1YR_ANN_GROWTH", $D176,,,, "REPORTED")</f>
        <v>0</v>
      </c>
      <c r="AB176">
        <f>_xll.ciqfunctions.udf.CIQ($B176, "IQ_DA", $D176,,,, "REPORTED")</f>
        <v>0</v>
      </c>
      <c r="AC176">
        <f>_xll.ciqfunctions.udf.CIQ($B176, "IQ_NET_INTEREST_EXP",$D176,,,, "REPORTED")</f>
        <v>-1.0569999999999999</v>
      </c>
      <c r="AD176">
        <f>_xll.ciqfunctions.udf.CIQ($B176, "IQ_NET_WORKING_CAP",$D176,,,, "REPORTED")</f>
        <v>0</v>
      </c>
      <c r="AE176">
        <f>_xll.ciqfunctions.udf.CIQ($B176, "IQ_CAPEX",$D176,,,, "REPORTED")</f>
        <v>-2.5270000000000001</v>
      </c>
      <c r="AF176" s="1" t="str">
        <f>_xll.ciqfunctions.udf.CIQ($B176, "IQ_CEO_NAME", $D176,,,, "REPORTED")</f>
        <v>Musk, Elon</v>
      </c>
    </row>
    <row r="177" spans="1:32" x14ac:dyDescent="0.25">
      <c r="A177" t="str">
        <f>_xll.ciqfunctions.udf.CIQ(B177,"IQ_COMPANY_NAME",A$1)</f>
        <v>Tesla, Inc.</v>
      </c>
      <c r="B177" t="s">
        <v>5</v>
      </c>
      <c r="C177" s="1" t="str">
        <f>_xll.ciqfunctions.udf.CIQ($B177, "IQ_INDUSTRY", IQ_FY, $D177, ,, "USD", , C$1)</f>
        <v>Automobiles</v>
      </c>
      <c r="D177" s="2" t="str">
        <f t="shared" si="1"/>
        <v>CQ12009</v>
      </c>
      <c r="E177" s="1">
        <f>_xll.ciqfunctions.udf.CIQ($B177, "IQ_TOTAL_REV", $D177,,,, "REPORTED")</f>
        <v>20.885999999999999</v>
      </c>
      <c r="F177" s="1">
        <f>_xll.ciqfunctions.udf.CIQ($B177, "IQ_NI",$D177,,,, "REPORTED")</f>
        <v>-16.015999999999998</v>
      </c>
      <c r="G177" s="1">
        <f>_xll.ciqfunctions.udf.CIQ($B177, "IQ_CASH_EQUIV", $D177,,,, "REPORTED")</f>
        <v>0</v>
      </c>
      <c r="H177" s="1">
        <f>_xll.ciqfunctions.udf.CIQ($B177, "IQ_CASH_ST_INVEST", $D177,,,, "REPORTED")</f>
        <v>9.2769999999999992</v>
      </c>
      <c r="I177" s="1">
        <f>_xll.ciqfunctions.udf.CIQ($B177, "IQ_TOTAL_CA", $D177,,,, "REPORTED")</f>
        <v>0</v>
      </c>
      <c r="J177" s="1">
        <f>_xll.ciqfunctions.udf.CIQ($B177, "IQ_TOTAL_ASSETS",$D177,,,, "REPORTED")</f>
        <v>0</v>
      </c>
      <c r="K177" s="1">
        <f>_xll.ciqfunctions.udf.CIQ($B177, "IQ_TOTAL_CL", $D177,,,, "REPORTED")</f>
        <v>0</v>
      </c>
      <c r="L177" s="1">
        <f>_xll.ciqfunctions.udf.CIQ($B177, "IQ_TOTAL_LIAB", $D177,,,, "REPORTED")</f>
        <v>0</v>
      </c>
      <c r="M177" s="1">
        <f>_xll.ciqfunctions.udf.CIQ($B177, "IQ_PREF_EQUITY",$D177,,,, "REPORTED")</f>
        <v>103.252</v>
      </c>
      <c r="N177" s="1">
        <f>_xll.ciqfunctions.udf.CIQ($B177, "IQ_TOTAL_COMMON_EQUITY",$D177,,,, "REPORTED")</f>
        <v>-199.714</v>
      </c>
      <c r="O177" s="1">
        <f>_xll.ciqfunctions.udf.CIQ($B177, "IQ_APIC", $D177,,,, "REPORTED")</f>
        <v>0</v>
      </c>
      <c r="P177" s="1">
        <f>_xll.ciqfunctions.udf.CIQ($B177, "IQ_TOTAL_ASSETS", $D177,,,, "REPORTED")</f>
        <v>0</v>
      </c>
      <c r="Q177" s="1">
        <f>_xll.ciqfunctions.udf.CIQ($B177, "IQ_RE", $D177,,,, "REPORTED")</f>
        <v>0</v>
      </c>
      <c r="R177" s="1">
        <f>_xll.ciqfunctions.udf.CIQ($B177, "IQ_TOTAL_EQUITY", $D177,,,, "REPORTED")</f>
        <v>-96.462000000000003</v>
      </c>
      <c r="S177" s="1">
        <f>_xll.ciqfunctions.udf.CIQ($B177, "IQ_TOTAL_OUTSTANDING_FILING_DATE", $D177,,,, "REPORTED")</f>
        <v>103.86291</v>
      </c>
      <c r="T177" s="1">
        <f>_xll.ciqfunctions.udf.CIQ($B177, "IQ_TOTAL_DEBT", $D177,,,, "REPORTED")</f>
        <v>55.756999999999998</v>
      </c>
      <c r="U177" s="1">
        <f>_xll.ciqfunctions.udf.CIQ($B177, "IQ_PREF_DIV_OTHER",$D177,,,, "REPORTED")</f>
        <v>0</v>
      </c>
      <c r="V177" s="1">
        <f>_xll.ciqfunctions.udf.CIQ($B177, "IQ_COGS",$D177,,,, "REPORTED")</f>
        <v>22.931999999999999</v>
      </c>
      <c r="W177" s="1">
        <f>_xll.ciqfunctions.udf.CIQ($B177, "IQ_AP",$D177,,,, "REPORTED")</f>
        <v>0</v>
      </c>
      <c r="X177" s="1">
        <f>_xll.ciqfunctions.udf.CIQ($B177, "IQ_AR", $D177,,,, "REPORTED")</f>
        <v>0</v>
      </c>
      <c r="Y177" s="1">
        <f>_xll.ciqfunctions.udf.CIQ($B177, "IQ_INVENTORY", $D177,,,, "REPORTED")</f>
        <v>0</v>
      </c>
      <c r="Z177">
        <f>_xll.ciqfunctions.udf.CIQ($B177, "IQ_SGA", $D177,,,, "REPORTED")</f>
        <v>6.6070000000000002</v>
      </c>
      <c r="AA177">
        <f>_xll.ciqfunctions.udf.CIQ($B177, "IQ_TOTAL_REV_1YR_ANN_GROWTH", $D177,,,, "REPORTED")</f>
        <v>0</v>
      </c>
      <c r="AB177">
        <f>_xll.ciqfunctions.udf.CIQ($B177, "IQ_DA", $D177,,,, "REPORTED")</f>
        <v>0</v>
      </c>
      <c r="AC177">
        <f>_xll.ciqfunctions.udf.CIQ($B177, "IQ_NET_INTEREST_EXP",$D177,,,, "REPORTED")</f>
        <v>-1.3859999999999999</v>
      </c>
      <c r="AD177">
        <f>_xll.ciqfunctions.udf.CIQ($B177, "IQ_NET_WORKING_CAP",$D177,,,, "REPORTED")</f>
        <v>0</v>
      </c>
      <c r="AE177">
        <f>_xll.ciqfunctions.udf.CIQ($B177, "IQ_CAPEX",$D177,,,, "REPORTED")</f>
        <v>-0.90200000000000002</v>
      </c>
      <c r="AF177" s="1" t="str">
        <f>_xll.ciqfunctions.udf.CIQ($B177, "IQ_CEO_NAME", $D177,,,, "REPORTED")</f>
        <v>Musk, Elon</v>
      </c>
    </row>
    <row r="178" spans="1:32" x14ac:dyDescent="0.25">
      <c r="A178" t="str">
        <f>_xll.ciqfunctions.udf.CIQ(B178,"IQ_COMPANY_NAME",A$1)</f>
        <v>Tesla, Inc.</v>
      </c>
      <c r="B178" t="s">
        <v>5</v>
      </c>
      <c r="C178" s="1" t="str">
        <f>_xll.ciqfunctions.udf.CIQ($B178, "IQ_INDUSTRY", IQ_FY, $D178, ,, "USD", , C$1)</f>
        <v>Automobiles</v>
      </c>
      <c r="D178" s="2" t="str">
        <f t="shared" si="1"/>
        <v>CQ42008</v>
      </c>
      <c r="E178" s="1">
        <f>_xll.ciqfunctions.udf.CIQ($B178, "IQ_TOTAL_REV", $D178,,,, "REPORTED")</f>
        <v>14.162000000000001</v>
      </c>
      <c r="F178" s="1">
        <f>_xll.ciqfunctions.udf.CIQ($B178, "IQ_NI",$D178,,,, "REPORTED")</f>
        <v>-25.498000000000001</v>
      </c>
      <c r="G178" s="1">
        <f>_xll.ciqfunctions.udf.CIQ($B178, "IQ_CASH_EQUIV", $D178,,,, "REPORTED")</f>
        <v>9.2769999999999992</v>
      </c>
      <c r="H178" s="1">
        <f>_xll.ciqfunctions.udf.CIQ($B178, "IQ_CASH_ST_INVEST", $D178,,,, "REPORTED")</f>
        <v>9.2769999999999992</v>
      </c>
      <c r="I178" s="1">
        <f>_xll.ciqfunctions.udf.CIQ($B178, "IQ_TOTAL_CA", $D178,,,, "REPORTED")</f>
        <v>31.427</v>
      </c>
      <c r="J178" s="1">
        <f>_xll.ciqfunctions.udf.CIQ($B178, "IQ_TOTAL_ASSETS",$D178,,,, "REPORTED")</f>
        <v>51.698999999999998</v>
      </c>
      <c r="K178" s="1">
        <f>_xll.ciqfunctions.udf.CIQ($B178, "IQ_TOTAL_CL", $D178,,,, "REPORTED")</f>
        <v>87.935000000000002</v>
      </c>
      <c r="L178" s="1">
        <f>_xll.ciqfunctions.udf.CIQ($B178, "IQ_TOTAL_LIAB", $D178,,,, "REPORTED")</f>
        <v>148.161</v>
      </c>
      <c r="M178" s="1">
        <f>_xll.ciqfunctions.udf.CIQ($B178, "IQ_PREF_EQUITY",$D178,,,, "REPORTED")</f>
        <v>103.252</v>
      </c>
      <c r="N178" s="1">
        <f>_xll.ciqfunctions.udf.CIQ($B178, "IQ_TOTAL_COMMON_EQUITY",$D178,,,, "REPORTED")</f>
        <v>-199.714</v>
      </c>
      <c r="O178" s="1">
        <f>_xll.ciqfunctions.udf.CIQ($B178, "IQ_APIC", $D178,,,, "REPORTED")</f>
        <v>5.1929999999999996</v>
      </c>
      <c r="P178" s="1">
        <f>_xll.ciqfunctions.udf.CIQ($B178, "IQ_TOTAL_ASSETS", $D178,,,, "REPORTED")</f>
        <v>51.698999999999998</v>
      </c>
      <c r="Q178" s="1">
        <f>_xll.ciqfunctions.udf.CIQ($B178, "IQ_RE", $D178,,,, "REPORTED")</f>
        <v>-204.91399999999999</v>
      </c>
      <c r="R178" s="1">
        <f>_xll.ciqfunctions.udf.CIQ($B178, "IQ_TOTAL_EQUITY", $D178,,,, "REPORTED")</f>
        <v>-96.462000000000003</v>
      </c>
      <c r="S178" s="1">
        <f>_xll.ciqfunctions.udf.CIQ($B178, "IQ_TOTAL_OUTSTANDING_FILING_DATE", $D178,,,, "REPORTED")</f>
        <v>105.15647</v>
      </c>
      <c r="T178" s="1">
        <f>_xll.ciqfunctions.udf.CIQ($B178, "IQ_TOTAL_DEBT", $D178,,,, "REPORTED")</f>
        <v>55.756999999999998</v>
      </c>
      <c r="U178" s="1">
        <f>_xll.ciqfunctions.udf.CIQ($B178, "IQ_PREF_DIV_OTHER",$D178,,,, "REPORTED")</f>
        <v>0</v>
      </c>
      <c r="V178" s="1">
        <f>_xll.ciqfunctions.udf.CIQ($B178, "IQ_COGS",$D178,,,, "REPORTED")</f>
        <v>20.564</v>
      </c>
      <c r="W178" s="1">
        <f>_xll.ciqfunctions.udf.CIQ($B178, "IQ_AP",$D178,,,, "REPORTED")</f>
        <v>14.183999999999999</v>
      </c>
      <c r="X178" s="1">
        <f>_xll.ciqfunctions.udf.CIQ($B178, "IQ_AR", $D178,,,, "REPORTED")</f>
        <v>3.32</v>
      </c>
      <c r="Y178" s="1">
        <f>_xll.ciqfunctions.udf.CIQ($B178, "IQ_INVENTORY", $D178,,,, "REPORTED")</f>
        <v>16.649999999999999</v>
      </c>
      <c r="Z178">
        <f>_xll.ciqfunctions.udf.CIQ($B178, "IQ_SGA", $D178,,,, "REPORTED")</f>
        <v>9.6959999999999997</v>
      </c>
      <c r="AA178">
        <f>_xll.ciqfunctions.udf.CIQ($B178, "IQ_TOTAL_REV_1YR_ANN_GROWTH", $D178,,,, "REPORTED")</f>
        <v>0</v>
      </c>
      <c r="AB178">
        <f>_xll.ciqfunctions.udf.CIQ($B178, "IQ_DA", $D178,,,, "REPORTED")</f>
        <v>0</v>
      </c>
      <c r="AC178">
        <f>_xll.ciqfunctions.udf.CIQ($B178, "IQ_NET_INTEREST_EXP",$D178,,,, "REPORTED")</f>
        <v>-1.056</v>
      </c>
      <c r="AD178">
        <f>_xll.ciqfunctions.udf.CIQ($B178, "IQ_NET_WORKING_CAP",$D178,,,, "REPORTED")</f>
        <v>-65.444000000000003</v>
      </c>
      <c r="AE178">
        <f>_xll.ciqfunctions.udf.CIQ($B178, "IQ_CAPEX",$D178,,,, "REPORTED")</f>
        <v>-1.1439999999999999</v>
      </c>
      <c r="AF178" s="1" t="str">
        <f>_xll.ciqfunctions.udf.CIQ($B178, "IQ_CEO_NAME", $D178,,,, "REPORTED")</f>
        <v>Musk, Elon</v>
      </c>
    </row>
    <row r="179" spans="1:32" x14ac:dyDescent="0.25">
      <c r="A179" t="str">
        <f>_xll.ciqfunctions.udf.CIQ(B179,"IQ_COMPANY_NAME",A$1)</f>
        <v>Tesla, Inc.</v>
      </c>
      <c r="B179" t="s">
        <v>5</v>
      </c>
      <c r="C179" s="1" t="str">
        <f>_xll.ciqfunctions.udf.CIQ($B179, "IQ_INDUSTRY", IQ_FY, $D179, ,, "USD", , C$1)</f>
        <v>Automobiles</v>
      </c>
      <c r="D179" s="2" t="str">
        <f t="shared" si="1"/>
        <v>CQ32008</v>
      </c>
      <c r="E179" s="1">
        <f>_xll.ciqfunctions.udf.CIQ($B179, "IQ_TOTAL_REV", $D179,,,, "REPORTED")</f>
        <v>0</v>
      </c>
      <c r="F179" s="1">
        <f>_xll.ciqfunctions.udf.CIQ($B179, "IQ_NI",$D179,,,, "REPORTED")</f>
        <v>0</v>
      </c>
      <c r="G179" s="1">
        <f>_xll.ciqfunctions.udf.CIQ($B179, "IQ_CASH_EQUIV", $D179,,,, "REPORTED")</f>
        <v>0</v>
      </c>
      <c r="H179" s="1">
        <f>_xll.ciqfunctions.udf.CIQ($B179, "IQ_CASH_ST_INVEST", $D179,,,, "REPORTED")</f>
        <v>0</v>
      </c>
      <c r="I179" s="1">
        <f>_xll.ciqfunctions.udf.CIQ($B179, "IQ_TOTAL_CA", $D179,,,, "REPORTED")</f>
        <v>0</v>
      </c>
      <c r="J179" s="1">
        <f>_xll.ciqfunctions.udf.CIQ($B179, "IQ_TOTAL_ASSETS",$D179,,,, "REPORTED")</f>
        <v>0</v>
      </c>
      <c r="K179" s="1">
        <f>_xll.ciqfunctions.udf.CIQ($B179, "IQ_TOTAL_CL", $D179,,,, "REPORTED")</f>
        <v>0</v>
      </c>
      <c r="L179" s="1">
        <f>_xll.ciqfunctions.udf.CIQ($B179, "IQ_TOTAL_LIAB", $D179,,,, "REPORTED")</f>
        <v>0</v>
      </c>
      <c r="M179" s="1">
        <f>_xll.ciqfunctions.udf.CIQ($B179, "IQ_PREF_EQUITY",$D179,,,, "REPORTED")</f>
        <v>0</v>
      </c>
      <c r="N179" s="1">
        <f>_xll.ciqfunctions.udf.CIQ($B179, "IQ_TOTAL_COMMON_EQUITY",$D179,,,, "REPORTED")</f>
        <v>0</v>
      </c>
      <c r="O179" s="1">
        <f>_xll.ciqfunctions.udf.CIQ($B179, "IQ_APIC", $D179,,,, "REPORTED")</f>
        <v>0</v>
      </c>
      <c r="P179" s="1">
        <f>_xll.ciqfunctions.udf.CIQ($B179, "IQ_TOTAL_ASSETS", $D179,,,, "REPORTED")</f>
        <v>0</v>
      </c>
      <c r="Q179" s="1">
        <f>_xll.ciqfunctions.udf.CIQ($B179, "IQ_RE", $D179,,,, "REPORTED")</f>
        <v>0</v>
      </c>
      <c r="R179" s="1">
        <f>_xll.ciqfunctions.udf.CIQ($B179, "IQ_TOTAL_EQUITY", $D179,,,, "REPORTED")</f>
        <v>0</v>
      </c>
      <c r="S179" s="1">
        <f>_xll.ciqfunctions.udf.CIQ($B179, "IQ_TOTAL_OUTSTANDING_FILING_DATE", $D179,,,, "REPORTED")</f>
        <v>0</v>
      </c>
      <c r="T179" s="1">
        <f>_xll.ciqfunctions.udf.CIQ($B179, "IQ_TOTAL_DEBT", $D179,,,, "REPORTED")</f>
        <v>0</v>
      </c>
      <c r="U179" s="1">
        <f>_xll.ciqfunctions.udf.CIQ($B179, "IQ_PREF_DIV_OTHER",$D179,,,, "REPORTED")</f>
        <v>0</v>
      </c>
      <c r="V179" s="1">
        <f>_xll.ciqfunctions.udf.CIQ($B179, "IQ_COGS",$D179,,,, "REPORTED")</f>
        <v>0</v>
      </c>
      <c r="W179" s="1">
        <f>_xll.ciqfunctions.udf.CIQ($B179, "IQ_AP",$D179,,,, "REPORTED")</f>
        <v>0</v>
      </c>
      <c r="X179" s="1">
        <f>_xll.ciqfunctions.udf.CIQ($B179, "IQ_AR", $D179,,,, "REPORTED")</f>
        <v>0</v>
      </c>
      <c r="Y179" s="1">
        <f>_xll.ciqfunctions.udf.CIQ($B179, "IQ_INVENTORY", $D179,,,, "REPORTED")</f>
        <v>0</v>
      </c>
      <c r="Z179">
        <f>_xll.ciqfunctions.udf.CIQ($B179, "IQ_SGA", $D179,,,, "REPORTED")</f>
        <v>0</v>
      </c>
      <c r="AA179">
        <f>_xll.ciqfunctions.udf.CIQ($B179, "IQ_TOTAL_REV_1YR_ANN_GROWTH", $D179,,,, "REPORTED")</f>
        <v>0</v>
      </c>
      <c r="AB179">
        <f>_xll.ciqfunctions.udf.CIQ($B179, "IQ_DA", $D179,,,, "REPORTED")</f>
        <v>0</v>
      </c>
      <c r="AC179">
        <f>_xll.ciqfunctions.udf.CIQ($B179, "IQ_NET_INTEREST_EXP",$D179,,,, "REPORTED")</f>
        <v>0</v>
      </c>
      <c r="AD179">
        <f>_xll.ciqfunctions.udf.CIQ($B179, "IQ_NET_WORKING_CAP",$D179,,,, "REPORTED")</f>
        <v>0</v>
      </c>
      <c r="AE179">
        <f>_xll.ciqfunctions.udf.CIQ($B179, "IQ_CAPEX",$D179,,,, "REPORTED")</f>
        <v>0</v>
      </c>
      <c r="AF179" s="1" t="str">
        <f>_xll.ciqfunctions.udf.CIQ($B179, "IQ_CEO_NAME", $D179,,,, "REPORTED")</f>
        <v>Musk, Elon</v>
      </c>
    </row>
    <row r="180" spans="1:32" x14ac:dyDescent="0.25">
      <c r="A180" t="str">
        <f>_xll.ciqfunctions.udf.CIQ(B180,"IQ_COMPANY_NAME",A$1)</f>
        <v>Tesla, Inc.</v>
      </c>
      <c r="B180" t="s">
        <v>5</v>
      </c>
      <c r="C180" s="1" t="str">
        <f>_xll.ciqfunctions.udf.CIQ($B180, "IQ_INDUSTRY", IQ_FY, $D180, ,, "USD", , C$1)</f>
        <v>Automobiles</v>
      </c>
      <c r="D180" s="2" t="str">
        <f t="shared" si="1"/>
        <v>CQ22008</v>
      </c>
      <c r="E180" s="1">
        <f>_xll.ciqfunctions.udf.CIQ($B180, "IQ_TOTAL_REV", $D180,,,, "REPORTED")</f>
        <v>0</v>
      </c>
      <c r="F180" s="1">
        <f>_xll.ciqfunctions.udf.CIQ($B180, "IQ_NI",$D180,,,, "REPORTED")</f>
        <v>0</v>
      </c>
      <c r="G180" s="1">
        <f>_xll.ciqfunctions.udf.CIQ($B180, "IQ_CASH_EQUIV", $D180,,,, "REPORTED")</f>
        <v>0</v>
      </c>
      <c r="H180" s="1">
        <f>_xll.ciqfunctions.udf.CIQ($B180, "IQ_CASH_ST_INVEST", $D180,,,, "REPORTED")</f>
        <v>0</v>
      </c>
      <c r="I180" s="1">
        <f>_xll.ciqfunctions.udf.CIQ($B180, "IQ_TOTAL_CA", $D180,,,, "REPORTED")</f>
        <v>0</v>
      </c>
      <c r="J180" s="1">
        <f>_xll.ciqfunctions.udf.CIQ($B180, "IQ_TOTAL_ASSETS",$D180,,,, "REPORTED")</f>
        <v>0</v>
      </c>
      <c r="K180" s="1">
        <f>_xll.ciqfunctions.udf.CIQ($B180, "IQ_TOTAL_CL", $D180,,,, "REPORTED")</f>
        <v>0</v>
      </c>
      <c r="L180" s="1">
        <f>_xll.ciqfunctions.udf.CIQ($B180, "IQ_TOTAL_LIAB", $D180,,,, "REPORTED")</f>
        <v>0</v>
      </c>
      <c r="M180" s="1">
        <f>_xll.ciqfunctions.udf.CIQ($B180, "IQ_PREF_EQUITY",$D180,,,, "REPORTED")</f>
        <v>0</v>
      </c>
      <c r="N180" s="1">
        <f>_xll.ciqfunctions.udf.CIQ($B180, "IQ_TOTAL_COMMON_EQUITY",$D180,,,, "REPORTED")</f>
        <v>0</v>
      </c>
      <c r="O180" s="1">
        <f>_xll.ciqfunctions.udf.CIQ($B180, "IQ_APIC", $D180,,,, "REPORTED")</f>
        <v>0</v>
      </c>
      <c r="P180" s="1">
        <f>_xll.ciqfunctions.udf.CIQ($B180, "IQ_TOTAL_ASSETS", $D180,,,, "REPORTED")</f>
        <v>0</v>
      </c>
      <c r="Q180" s="1">
        <f>_xll.ciqfunctions.udf.CIQ($B180, "IQ_RE", $D180,,,, "REPORTED")</f>
        <v>0</v>
      </c>
      <c r="R180" s="1">
        <f>_xll.ciqfunctions.udf.CIQ($B180, "IQ_TOTAL_EQUITY", $D180,,,, "REPORTED")</f>
        <v>0</v>
      </c>
      <c r="S180" s="1">
        <f>_xll.ciqfunctions.udf.CIQ($B180, "IQ_TOTAL_OUTSTANDING_FILING_DATE", $D180,,,, "REPORTED")</f>
        <v>0</v>
      </c>
      <c r="T180" s="1">
        <f>_xll.ciqfunctions.udf.CIQ($B180, "IQ_TOTAL_DEBT", $D180,,,, "REPORTED")</f>
        <v>0</v>
      </c>
      <c r="U180" s="1">
        <f>_xll.ciqfunctions.udf.CIQ($B180, "IQ_PREF_DIV_OTHER",$D180,,,, "REPORTED")</f>
        <v>0</v>
      </c>
      <c r="V180" s="1">
        <f>_xll.ciqfunctions.udf.CIQ($B180, "IQ_COGS",$D180,,,, "REPORTED")</f>
        <v>0</v>
      </c>
      <c r="W180" s="1">
        <f>_xll.ciqfunctions.udf.CIQ($B180, "IQ_AP",$D180,,,, "REPORTED")</f>
        <v>0</v>
      </c>
      <c r="X180" s="1">
        <f>_xll.ciqfunctions.udf.CIQ($B180, "IQ_AR", $D180,,,, "REPORTED")</f>
        <v>0</v>
      </c>
      <c r="Y180" s="1">
        <f>_xll.ciqfunctions.udf.CIQ($B180, "IQ_INVENTORY", $D180,,,, "REPORTED")</f>
        <v>0</v>
      </c>
      <c r="Z180">
        <f>_xll.ciqfunctions.udf.CIQ($B180, "IQ_SGA", $D180,,,, "REPORTED")</f>
        <v>0</v>
      </c>
      <c r="AA180">
        <f>_xll.ciqfunctions.udf.CIQ($B180, "IQ_TOTAL_REV_1YR_ANN_GROWTH", $D180,,,, "REPORTED")</f>
        <v>0</v>
      </c>
      <c r="AB180">
        <f>_xll.ciqfunctions.udf.CIQ($B180, "IQ_DA", $D180,,,, "REPORTED")</f>
        <v>0</v>
      </c>
      <c r="AC180">
        <f>_xll.ciqfunctions.udf.CIQ($B180, "IQ_NET_INTEREST_EXP",$D180,,,, "REPORTED")</f>
        <v>0</v>
      </c>
      <c r="AD180">
        <f>_xll.ciqfunctions.udf.CIQ($B180, "IQ_NET_WORKING_CAP",$D180,,,, "REPORTED")</f>
        <v>0</v>
      </c>
      <c r="AE180">
        <f>_xll.ciqfunctions.udf.CIQ($B180, "IQ_CAPEX",$D180,,,, "REPORTED")</f>
        <v>0</v>
      </c>
      <c r="AF180" s="1" t="str">
        <f>_xll.ciqfunctions.udf.CIQ($B180, "IQ_CEO_NAME", $D180,,,, "REPORTED")</f>
        <v>Musk, Elon</v>
      </c>
    </row>
    <row r="181" spans="1:32" x14ac:dyDescent="0.25">
      <c r="A181" t="str">
        <f>_xll.ciqfunctions.udf.CIQ(B181,"IQ_COMPANY_NAME",A$1)</f>
        <v>Tesla, Inc.</v>
      </c>
      <c r="B181" t="s">
        <v>5</v>
      </c>
      <c r="C181" s="1" t="str">
        <f>_xll.ciqfunctions.udf.CIQ($B181, "IQ_INDUSTRY", IQ_FY, $D181, ,, "USD", , C$1)</f>
        <v>Automobiles</v>
      </c>
      <c r="D181" s="2" t="str">
        <f t="shared" si="1"/>
        <v>CQ12008</v>
      </c>
      <c r="E181" s="1">
        <f>_xll.ciqfunctions.udf.CIQ($B181, "IQ_TOTAL_REV", $D181,,,, "REPORTED")</f>
        <v>0</v>
      </c>
      <c r="F181" s="1">
        <f>_xll.ciqfunctions.udf.CIQ($B181, "IQ_NI",$D181,,,, "REPORTED")</f>
        <v>0</v>
      </c>
      <c r="G181" s="1">
        <f>_xll.ciqfunctions.udf.CIQ($B181, "IQ_CASH_EQUIV", $D181,,,, "REPORTED")</f>
        <v>0</v>
      </c>
      <c r="H181" s="1">
        <f>_xll.ciqfunctions.udf.CIQ($B181, "IQ_CASH_ST_INVEST", $D181,,,, "REPORTED")</f>
        <v>0</v>
      </c>
      <c r="I181" s="1">
        <f>_xll.ciqfunctions.udf.CIQ($B181, "IQ_TOTAL_CA", $D181,,,, "REPORTED")</f>
        <v>0</v>
      </c>
      <c r="J181" s="1">
        <f>_xll.ciqfunctions.udf.CIQ($B181, "IQ_TOTAL_ASSETS",$D181,,,, "REPORTED")</f>
        <v>0</v>
      </c>
      <c r="K181" s="1">
        <f>_xll.ciqfunctions.udf.CIQ($B181, "IQ_TOTAL_CL", $D181,,,, "REPORTED")</f>
        <v>0</v>
      </c>
      <c r="L181" s="1">
        <f>_xll.ciqfunctions.udf.CIQ($B181, "IQ_TOTAL_LIAB", $D181,,,, "REPORTED")</f>
        <v>0</v>
      </c>
      <c r="M181" s="1">
        <f>_xll.ciqfunctions.udf.CIQ($B181, "IQ_PREF_EQUITY",$D181,,,, "REPORTED")</f>
        <v>0</v>
      </c>
      <c r="N181" s="1">
        <f>_xll.ciqfunctions.udf.CIQ($B181, "IQ_TOTAL_COMMON_EQUITY",$D181,,,, "REPORTED")</f>
        <v>0</v>
      </c>
      <c r="O181" s="1">
        <f>_xll.ciqfunctions.udf.CIQ($B181, "IQ_APIC", $D181,,,, "REPORTED")</f>
        <v>0</v>
      </c>
      <c r="P181" s="1">
        <f>_xll.ciqfunctions.udf.CIQ($B181, "IQ_TOTAL_ASSETS", $D181,,,, "REPORTED")</f>
        <v>0</v>
      </c>
      <c r="Q181" s="1">
        <f>_xll.ciqfunctions.udf.CIQ($B181, "IQ_RE", $D181,,,, "REPORTED")</f>
        <v>0</v>
      </c>
      <c r="R181" s="1">
        <f>_xll.ciqfunctions.udf.CIQ($B181, "IQ_TOTAL_EQUITY", $D181,,,, "REPORTED")</f>
        <v>0</v>
      </c>
      <c r="S181" s="1">
        <f>_xll.ciqfunctions.udf.CIQ($B181, "IQ_TOTAL_OUTSTANDING_FILING_DATE", $D181,,,, "REPORTED")</f>
        <v>0</v>
      </c>
      <c r="T181" s="1">
        <f>_xll.ciqfunctions.udf.CIQ($B181, "IQ_TOTAL_DEBT", $D181,,,, "REPORTED")</f>
        <v>0</v>
      </c>
      <c r="U181" s="1">
        <f>_xll.ciqfunctions.udf.CIQ($B181, "IQ_PREF_DIV_OTHER",$D181,,,, "REPORTED")</f>
        <v>0</v>
      </c>
      <c r="V181" s="1">
        <f>_xll.ciqfunctions.udf.CIQ($B181, "IQ_COGS",$D181,,,, "REPORTED")</f>
        <v>0</v>
      </c>
      <c r="W181" s="1">
        <f>_xll.ciqfunctions.udf.CIQ($B181, "IQ_AP",$D181,,,, "REPORTED")</f>
        <v>0</v>
      </c>
      <c r="X181" s="1">
        <f>_xll.ciqfunctions.udf.CIQ($B181, "IQ_AR", $D181,,,, "REPORTED")</f>
        <v>0</v>
      </c>
      <c r="Y181" s="1">
        <f>_xll.ciqfunctions.udf.CIQ($B181, "IQ_INVENTORY", $D181,,,, "REPORTED")</f>
        <v>0</v>
      </c>
      <c r="Z181">
        <f>_xll.ciqfunctions.udf.CIQ($B181, "IQ_SGA", $D181,,,, "REPORTED")</f>
        <v>0</v>
      </c>
      <c r="AA181">
        <f>_xll.ciqfunctions.udf.CIQ($B181, "IQ_TOTAL_REV_1YR_ANN_GROWTH", $D181,,,, "REPORTED")</f>
        <v>0</v>
      </c>
      <c r="AB181">
        <f>_xll.ciqfunctions.udf.CIQ($B181, "IQ_DA", $D181,,,, "REPORTED")</f>
        <v>0</v>
      </c>
      <c r="AC181">
        <f>_xll.ciqfunctions.udf.CIQ($B181, "IQ_NET_INTEREST_EXP",$D181,,,, "REPORTED")</f>
        <v>0</v>
      </c>
      <c r="AD181">
        <f>_xll.ciqfunctions.udf.CIQ($B181, "IQ_NET_WORKING_CAP",$D181,,,, "REPORTED")</f>
        <v>0</v>
      </c>
      <c r="AE181">
        <f>_xll.ciqfunctions.udf.CIQ($B181, "IQ_CAPEX",$D181,,,, "REPORTED")</f>
        <v>0</v>
      </c>
      <c r="AF181" s="1" t="str">
        <f>_xll.ciqfunctions.udf.CIQ($B181, "IQ_CEO_NAME", $D181,,,, "REPORTED")</f>
        <v>Musk, Elon</v>
      </c>
    </row>
    <row r="182" spans="1:32" x14ac:dyDescent="0.25">
      <c r="A182" t="str">
        <f>_xll.ciqfunctions.udf.CIQ(B182,"IQ_COMPANY_NAME",A$1)</f>
        <v>Mitsubishi Corporation</v>
      </c>
      <c r="B182" s="3" t="s">
        <v>4</v>
      </c>
      <c r="C182" s="1" t="str">
        <f>_xll.ciqfunctions.udf.CIQ($B182, "IQ_INDUSTRY", IQ_FY, $D182, ,, "USD", , C$1)</f>
        <v>Trading Companies and Distributors</v>
      </c>
      <c r="D182" s="2" t="str">
        <f t="shared" si="1"/>
        <v>CQ42022</v>
      </c>
      <c r="E182" s="1">
        <f>_xll.ciqfunctions.udf.CIQ($B182, "IQ_TOTAL_REV", $D182,,,, "REPORTED")</f>
        <v>5562666</v>
      </c>
      <c r="F182" s="1">
        <f>_xll.ciqfunctions.udf.CIQ($B182, "IQ_NI",$D182,,,, "REPORTED")</f>
        <v>235753</v>
      </c>
      <c r="G182" s="1">
        <f>_xll.ciqfunctions.udf.CIQ($B182, "IQ_CASH_EQUIV", $D182,,,, "REPORTED")</f>
        <v>1534084</v>
      </c>
      <c r="H182" s="1">
        <f>_xll.ciqfunctions.udf.CIQ($B182, "IQ_CASH_ST_INVEST", $D182,,,, "REPORTED")</f>
        <v>1683768</v>
      </c>
      <c r="I182" s="1">
        <f>_xll.ciqfunctions.udf.CIQ($B182, "IQ_TOTAL_CA", $D182,,,, "REPORTED")</f>
        <v>9486324</v>
      </c>
      <c r="J182" s="1">
        <f>_xll.ciqfunctions.udf.CIQ($B182, "IQ_TOTAL_ASSETS",$D182,,,, "REPORTED")</f>
        <v>22573728</v>
      </c>
      <c r="K182" s="1">
        <f>_xll.ciqfunctions.udf.CIQ($B182, "IQ_TOTAL_CL", $D182,,,, "REPORTED")</f>
        <v>7354476</v>
      </c>
      <c r="L182" s="1">
        <f>_xll.ciqfunctions.udf.CIQ($B182, "IQ_TOTAL_LIAB", $D182,,,, "REPORTED")</f>
        <v>13633352</v>
      </c>
      <c r="M182" s="1">
        <f>_xll.ciqfunctions.udf.CIQ($B182, "IQ_PREF_EQUITY",$D182,,,, "REPORTED")</f>
        <v>0</v>
      </c>
      <c r="N182" s="1">
        <f>_xll.ciqfunctions.udf.CIQ($B182, "IQ_TOTAL_COMMON_EQUITY",$D182,,,, "REPORTED")</f>
        <v>7925376</v>
      </c>
      <c r="O182" s="1">
        <f>_xll.ciqfunctions.udf.CIQ($B182, "IQ_APIC", $D182,,,, "REPORTED")</f>
        <v>227013</v>
      </c>
      <c r="P182" s="1">
        <f>_xll.ciqfunctions.udf.CIQ($B182, "IQ_TOTAL_ASSETS", $D182,,,, "REPORTED")</f>
        <v>22573728</v>
      </c>
      <c r="Q182" s="1">
        <f>_xll.ciqfunctions.udf.CIQ($B182, "IQ_RE", $D182,,,, "REPORTED")</f>
        <v>5892188</v>
      </c>
      <c r="R182" s="1">
        <f>_xll.ciqfunctions.udf.CIQ($B182, "IQ_TOTAL_EQUITY", $D182,,,, "REPORTED")</f>
        <v>8940376</v>
      </c>
      <c r="S182" s="1">
        <f>_xll.ciqfunctions.udf.CIQ($B182, "IQ_TOTAL_OUTSTANDING_FILING_DATE", $D182,,,, "REPORTED")</f>
        <v>1450.0881400000001</v>
      </c>
      <c r="T182" s="1">
        <f>_xll.ciqfunctions.udf.CIQ($B182, "IQ_TOTAL_DEBT", $D182,,,, "REPORTED")</f>
        <v>6678917</v>
      </c>
      <c r="U182" s="1">
        <f>_xll.ciqfunctions.udf.CIQ($B182, "IQ_PREF_DIV_OTHER",$D182,,,, "REPORTED")</f>
        <v>0</v>
      </c>
      <c r="V182" s="1">
        <f>_xll.ciqfunctions.udf.CIQ($B182, "IQ_COGS",$D182,,,, "REPORTED")</f>
        <v>4945187</v>
      </c>
      <c r="W182" s="1">
        <f>_xll.ciqfunctions.udf.CIQ($B182, "IQ_AP",$D182,,,, "REPORTED")</f>
        <v>3709789</v>
      </c>
      <c r="X182" s="1">
        <f>_xll.ciqfunctions.udf.CIQ($B182, "IQ_AR", $D182,,,, "REPORTED")</f>
        <v>4427251</v>
      </c>
      <c r="Y182" s="1">
        <f>_xll.ciqfunctions.udf.CIQ($B182, "IQ_INVENTORY", $D182,,,, "REPORTED")</f>
        <v>1788547</v>
      </c>
      <c r="Z182">
        <f>_xll.ciqfunctions.udf.CIQ($B182, "IQ_SGA", $D182,,,, "REPORTED")</f>
        <v>408279</v>
      </c>
      <c r="AA182">
        <f>_xll.ciqfunctions.udf.CIQ($B182, "IQ_TOTAL_REV_1YR_ANN_GROWTH", $D182,,,, "REPORTED")</f>
        <v>19.7713</v>
      </c>
      <c r="AB182">
        <f>_xll.ciqfunctions.udf.CIQ($B182, "IQ_DA", $D182,,,, "REPORTED")</f>
        <v>0</v>
      </c>
      <c r="AC182">
        <f>_xll.ciqfunctions.udf.CIQ($B182, "IQ_NET_INTEREST_EXP",$D182,,,, "REPORTED")</f>
        <v>6456</v>
      </c>
      <c r="AD182">
        <f>_xll.ciqfunctions.udf.CIQ($B182, "IQ_NET_WORKING_CAP",$D182,,,, "REPORTED")</f>
        <v>2341518</v>
      </c>
      <c r="AE182">
        <f>_xll.ciqfunctions.udf.CIQ($B182, "IQ_CAPEX",$D182,,,, "REPORTED")</f>
        <v>-120991</v>
      </c>
      <c r="AF182" s="1" t="str">
        <f>_xll.ciqfunctions.udf.CIQ($B182, "IQ_CEO_NAME", $D182,,,, "REPORTED")</f>
        <v>Nakanishi, Katsuya</v>
      </c>
    </row>
    <row r="183" spans="1:32" x14ac:dyDescent="0.25">
      <c r="A183" t="str">
        <f>_xll.ciqfunctions.udf.CIQ(B183,"IQ_COMPANY_NAME",A$1)</f>
        <v>Mitsubishi Corporation</v>
      </c>
      <c r="B183" s="3" t="s">
        <v>4</v>
      </c>
      <c r="C183" s="1" t="str">
        <f>_xll.ciqfunctions.udf.CIQ($B183, "IQ_INDUSTRY", IQ_FY, $D183, ,, "USD", , C$1)</f>
        <v>Trading Companies and Distributors</v>
      </c>
      <c r="D183" s="2" t="str">
        <f t="shared" si="1"/>
        <v>CQ32022</v>
      </c>
      <c r="E183" s="1">
        <f>_xll.ciqfunctions.udf.CIQ($B183, "IQ_TOTAL_REV", $D183,,,, "REPORTED")</f>
        <v>5278439</v>
      </c>
      <c r="F183" s="1">
        <f>_xll.ciqfunctions.udf.CIQ($B183, "IQ_NI",$D183,,,, "REPORTED")</f>
        <v>186055</v>
      </c>
      <c r="G183" s="1">
        <f>_xll.ciqfunctions.udf.CIQ($B183, "IQ_CASH_EQUIV", $D183,,,, "REPORTED")</f>
        <v>1430942</v>
      </c>
      <c r="H183" s="1">
        <f>_xll.ciqfunctions.udf.CIQ($B183, "IQ_CASH_ST_INVEST", $D183,,,, "REPORTED")</f>
        <v>1547871</v>
      </c>
      <c r="I183" s="1">
        <f>_xll.ciqfunctions.udf.CIQ($B183, "IQ_TOTAL_CA", $D183,,,, "REPORTED")</f>
        <v>9788749</v>
      </c>
      <c r="J183" s="1">
        <f>_xll.ciqfunctions.udf.CIQ($B183, "IQ_TOTAL_ASSETS",$D183,,,, "REPORTED")</f>
        <v>23213831</v>
      </c>
      <c r="K183" s="1">
        <f>_xll.ciqfunctions.udf.CIQ($B183, "IQ_TOTAL_CL", $D183,,,, "REPORTED")</f>
        <v>7635141</v>
      </c>
      <c r="L183" s="1">
        <f>_xll.ciqfunctions.udf.CIQ($B183, "IQ_TOTAL_LIAB", $D183,,,, "REPORTED")</f>
        <v>14311811</v>
      </c>
      <c r="M183" s="1">
        <f>_xll.ciqfunctions.udf.CIQ($B183, "IQ_PREF_EQUITY",$D183,,,, "REPORTED")</f>
        <v>0</v>
      </c>
      <c r="N183" s="1">
        <f>_xll.ciqfunctions.udf.CIQ($B183, "IQ_TOTAL_COMMON_EQUITY",$D183,,,, "REPORTED")</f>
        <v>7895841</v>
      </c>
      <c r="O183" s="1">
        <f>_xll.ciqfunctions.udf.CIQ($B183, "IQ_APIC", $D183,,,, "REPORTED")</f>
        <v>227129</v>
      </c>
      <c r="P183" s="1">
        <f>_xll.ciqfunctions.udf.CIQ($B183, "IQ_TOTAL_ASSETS", $D183,,,, "REPORTED")</f>
        <v>23213831</v>
      </c>
      <c r="Q183" s="1">
        <f>_xll.ciqfunctions.udf.CIQ($B183, "IQ_RE", $D183,,,, "REPORTED")</f>
        <v>5768674</v>
      </c>
      <c r="R183" s="1">
        <f>_xll.ciqfunctions.udf.CIQ($B183, "IQ_TOTAL_EQUITY", $D183,,,, "REPORTED")</f>
        <v>8902020</v>
      </c>
      <c r="S183" s="1">
        <f>_xll.ciqfunctions.udf.CIQ($B183, "IQ_TOTAL_OUTSTANDING_FILING_DATE", $D183,,,, "REPORTED")</f>
        <v>1456.73651</v>
      </c>
      <c r="T183" s="1">
        <f>_xll.ciqfunctions.udf.CIQ($B183, "IQ_TOTAL_DEBT", $D183,,,, "REPORTED")</f>
        <v>6825848</v>
      </c>
      <c r="U183" s="1">
        <f>_xll.ciqfunctions.udf.CIQ($B183, "IQ_PREF_DIV_OTHER",$D183,,,, "REPORTED")</f>
        <v>0</v>
      </c>
      <c r="V183" s="1">
        <f>_xll.ciqfunctions.udf.CIQ($B183, "IQ_COGS",$D183,,,, "REPORTED")</f>
        <v>4754441</v>
      </c>
      <c r="W183" s="1">
        <f>_xll.ciqfunctions.udf.CIQ($B183, "IQ_AP",$D183,,,, "REPORTED")</f>
        <v>3592650</v>
      </c>
      <c r="X183" s="1">
        <f>_xll.ciqfunctions.udf.CIQ($B183, "IQ_AR", $D183,,,, "REPORTED")</f>
        <v>4397679</v>
      </c>
      <c r="Y183" s="1">
        <f>_xll.ciqfunctions.udf.CIQ($B183, "IQ_INVENTORY", $D183,,,, "REPORTED")</f>
        <v>1836148</v>
      </c>
      <c r="Z183">
        <f>_xll.ciqfunctions.udf.CIQ($B183, "IQ_SGA", $D183,,,, "REPORTED")</f>
        <v>387928</v>
      </c>
      <c r="AA183">
        <f>_xll.ciqfunctions.udf.CIQ($B183, "IQ_TOTAL_REV_1YR_ANN_GROWTH", $D183,,,, "REPORTED")</f>
        <v>34.208799999999997</v>
      </c>
      <c r="AB183">
        <f>_xll.ciqfunctions.udf.CIQ($B183, "IQ_DA", $D183,,,, "REPORTED")</f>
        <v>0</v>
      </c>
      <c r="AC183">
        <f>_xll.ciqfunctions.udf.CIQ($B183, "IQ_NET_INTEREST_EXP",$D183,,,, "REPORTED")</f>
        <v>4375</v>
      </c>
      <c r="AD183">
        <f>_xll.ciqfunctions.udf.CIQ($B183, "IQ_NET_WORKING_CAP",$D183,,,, "REPORTED")</f>
        <v>2402950</v>
      </c>
      <c r="AE183">
        <f>_xll.ciqfunctions.udf.CIQ($B183, "IQ_CAPEX",$D183,,,, "REPORTED")</f>
        <v>-118378</v>
      </c>
      <c r="AF183" s="1" t="str">
        <f>_xll.ciqfunctions.udf.CIQ($B183, "IQ_CEO_NAME", $D183,,,, "REPORTED")</f>
        <v>Nakanishi, Katsuya</v>
      </c>
    </row>
    <row r="184" spans="1:32" x14ac:dyDescent="0.25">
      <c r="A184" t="str">
        <f>_xll.ciqfunctions.udf.CIQ(B184,"IQ_COMPANY_NAME",A$1)</f>
        <v>Mitsubishi Corporation</v>
      </c>
      <c r="B184" s="3" t="s">
        <v>4</v>
      </c>
      <c r="C184" s="1" t="str">
        <f>_xll.ciqfunctions.udf.CIQ($B184, "IQ_INDUSTRY", IQ_FY, $D184, ,, "USD", , C$1)</f>
        <v>Trading Companies and Distributors</v>
      </c>
      <c r="D184" s="2" t="str">
        <f t="shared" si="1"/>
        <v>CQ22022</v>
      </c>
      <c r="E184" s="1">
        <f>_xll.ciqfunctions.udf.CIQ($B184, "IQ_TOTAL_REV", $D184,,,, "REPORTED")</f>
        <v>5443439</v>
      </c>
      <c r="F184" s="1">
        <f>_xll.ciqfunctions.udf.CIQ($B184, "IQ_NI",$D184,,,, "REPORTED")</f>
        <v>533951</v>
      </c>
      <c r="G184" s="1">
        <f>_xll.ciqfunctions.udf.CIQ($B184, "IQ_CASH_EQUIV", $D184,,,, "REPORTED")</f>
        <v>1817737</v>
      </c>
      <c r="H184" s="1">
        <f>_xll.ciqfunctions.udf.CIQ($B184, "IQ_CASH_ST_INVEST", $D184,,,, "REPORTED")</f>
        <v>1961350</v>
      </c>
      <c r="I184" s="1">
        <f>_xll.ciqfunctions.udf.CIQ($B184, "IQ_TOTAL_CA", $D184,,,, "REPORTED")</f>
        <v>10094720</v>
      </c>
      <c r="J184" s="1">
        <f>_xll.ciqfunctions.udf.CIQ($B184, "IQ_TOTAL_ASSETS",$D184,,,, "REPORTED")</f>
        <v>23026741</v>
      </c>
      <c r="K184" s="1">
        <f>_xll.ciqfunctions.udf.CIQ($B184, "IQ_TOTAL_CL", $D184,,,, "REPORTED")</f>
        <v>7569084</v>
      </c>
      <c r="L184" s="1">
        <f>_xll.ciqfunctions.udf.CIQ($B184, "IQ_TOTAL_LIAB", $D184,,,, "REPORTED")</f>
        <v>14475756</v>
      </c>
      <c r="M184" s="1">
        <f>_xll.ciqfunctions.udf.CIQ($B184, "IQ_PREF_EQUITY",$D184,,,, "REPORTED")</f>
        <v>0</v>
      </c>
      <c r="N184" s="1">
        <f>_xll.ciqfunctions.udf.CIQ($B184, "IQ_TOTAL_COMMON_EQUITY",$D184,,,, "REPORTED")</f>
        <v>7560472</v>
      </c>
      <c r="O184" s="1">
        <f>_xll.ciqfunctions.udf.CIQ($B184, "IQ_APIC", $D184,,,, "REPORTED")</f>
        <v>227280</v>
      </c>
      <c r="P184" s="1">
        <f>_xll.ciqfunctions.udf.CIQ($B184, "IQ_TOTAL_ASSETS", $D184,,,, "REPORTED")</f>
        <v>23026741</v>
      </c>
      <c r="Q184" s="1">
        <f>_xll.ciqfunctions.udf.CIQ($B184, "IQ_RE", $D184,,,, "REPORTED")</f>
        <v>5609111</v>
      </c>
      <c r="R184" s="1">
        <f>_xll.ciqfunctions.udf.CIQ($B184, "IQ_TOTAL_EQUITY", $D184,,,, "REPORTED")</f>
        <v>8550985</v>
      </c>
      <c r="S184" s="1">
        <f>_xll.ciqfunctions.udf.CIQ($B184, "IQ_TOTAL_OUTSTANDING_FILING_DATE", $D184,,,, "REPORTED")</f>
        <v>1465.9810600000001</v>
      </c>
      <c r="T184" s="1">
        <f>_xll.ciqfunctions.udf.CIQ($B184, "IQ_TOTAL_DEBT", $D184,,,, "REPORTED")</f>
        <v>7208118</v>
      </c>
      <c r="U184" s="1">
        <f>_xll.ciqfunctions.udf.CIQ($B184, "IQ_PREF_DIV_OTHER",$D184,,,, "REPORTED")</f>
        <v>0</v>
      </c>
      <c r="V184" s="1">
        <f>_xll.ciqfunctions.udf.CIQ($B184, "IQ_COGS",$D184,,,, "REPORTED")</f>
        <v>4668727</v>
      </c>
      <c r="W184" s="1">
        <f>_xll.ciqfunctions.udf.CIQ($B184, "IQ_AP",$D184,,,, "REPORTED")</f>
        <v>3609560</v>
      </c>
      <c r="X184" s="1">
        <f>_xll.ciqfunctions.udf.CIQ($B184, "IQ_AR", $D184,,,, "REPORTED")</f>
        <v>4316423</v>
      </c>
      <c r="Y184" s="1">
        <f>_xll.ciqfunctions.udf.CIQ($B184, "IQ_INVENTORY", $D184,,,, "REPORTED")</f>
        <v>1831594</v>
      </c>
      <c r="Z184">
        <f>_xll.ciqfunctions.udf.CIQ($B184, "IQ_SGA", $D184,,,, "REPORTED")</f>
        <v>374936</v>
      </c>
      <c r="AA184">
        <f>_xll.ciqfunctions.udf.CIQ($B184, "IQ_TOTAL_REV_1YR_ANN_GROWTH", $D184,,,, "REPORTED")</f>
        <v>43.485100000000003</v>
      </c>
      <c r="AB184">
        <f>_xll.ciqfunctions.udf.CIQ($B184, "IQ_DA", $D184,,,, "REPORTED")</f>
        <v>0</v>
      </c>
      <c r="AC184">
        <f>_xll.ciqfunctions.udf.CIQ($B184, "IQ_NET_INTEREST_EXP",$D184,,,, "REPORTED")</f>
        <v>42341</v>
      </c>
      <c r="AD184">
        <f>_xll.ciqfunctions.udf.CIQ($B184, "IQ_NET_WORKING_CAP",$D184,,,, "REPORTED")</f>
        <v>2358760</v>
      </c>
      <c r="AE184">
        <f>_xll.ciqfunctions.udf.CIQ($B184, "IQ_CAPEX",$D184,,,, "REPORTED")</f>
        <v>-96541</v>
      </c>
      <c r="AF184" s="1" t="str">
        <f>_xll.ciqfunctions.udf.CIQ($B184, "IQ_CEO_NAME", $D184,,,, "REPORTED")</f>
        <v>Nakanishi, Katsuya</v>
      </c>
    </row>
    <row r="185" spans="1:32" x14ac:dyDescent="0.25">
      <c r="A185" t="str">
        <f>_xll.ciqfunctions.udf.CIQ(B185,"IQ_COMPANY_NAME",A$1)</f>
        <v>Mitsubishi Corporation</v>
      </c>
      <c r="B185" s="3" t="s">
        <v>4</v>
      </c>
      <c r="C185" s="1" t="str">
        <f>_xll.ciqfunctions.udf.CIQ($B185, "IQ_INDUSTRY", IQ_FY, $D185, ,, "USD", , C$1)</f>
        <v>Trading Companies and Distributors</v>
      </c>
      <c r="D185" s="2" t="str">
        <f t="shared" si="1"/>
        <v>CQ12022</v>
      </c>
      <c r="E185" s="1">
        <f>_xll.ciqfunctions.udf.CIQ($B185, "IQ_TOTAL_REV", $D185,,,, "REPORTED")</f>
        <v>4893690</v>
      </c>
      <c r="F185" s="1">
        <f>_xll.ciqfunctions.udf.CIQ($B185, "IQ_NI",$D185,,,, "REPORTED")</f>
        <v>292761</v>
      </c>
      <c r="G185" s="1">
        <f>_xll.ciqfunctions.udf.CIQ($B185, "IQ_CASH_EQUIV", $D185,,,, "REPORTED")</f>
        <v>1555570</v>
      </c>
      <c r="H185" s="1">
        <f>_xll.ciqfunctions.udf.CIQ($B185, "IQ_CASH_ST_INVEST", $D185,,,, "REPORTED")</f>
        <v>1710448</v>
      </c>
      <c r="I185" s="1">
        <f>_xll.ciqfunctions.udf.CIQ($B185, "IQ_TOTAL_CA", $D185,,,, "REPORTED")</f>
        <v>9531045</v>
      </c>
      <c r="J185" s="1">
        <f>_xll.ciqfunctions.udf.CIQ($B185, "IQ_TOTAL_ASSETS",$D185,,,, "REPORTED")</f>
        <v>21912012</v>
      </c>
      <c r="K185" s="1">
        <f>_xll.ciqfunctions.udf.CIQ($B185, "IQ_TOTAL_CL", $D185,,,, "REPORTED")</f>
        <v>7317833</v>
      </c>
      <c r="L185" s="1">
        <f>_xll.ciqfunctions.udf.CIQ($B185, "IQ_TOTAL_LIAB", $D185,,,, "REPORTED")</f>
        <v>14054840</v>
      </c>
      <c r="M185" s="1">
        <f>_xll.ciqfunctions.udf.CIQ($B185, "IQ_PREF_EQUITY",$D185,,,, "REPORTED")</f>
        <v>0</v>
      </c>
      <c r="N185" s="1">
        <f>_xll.ciqfunctions.udf.CIQ($B185, "IQ_TOTAL_COMMON_EQUITY",$D185,,,, "REPORTED")</f>
        <v>6880232</v>
      </c>
      <c r="O185" s="1">
        <f>_xll.ciqfunctions.udf.CIQ($B185, "IQ_APIC", $D185,,,, "REPORTED")</f>
        <v>226483</v>
      </c>
      <c r="P185" s="1">
        <f>_xll.ciqfunctions.udf.CIQ($B185, "IQ_TOTAL_ASSETS", $D185,,,, "REPORTED")</f>
        <v>21912012</v>
      </c>
      <c r="Q185" s="1">
        <f>_xll.ciqfunctions.udf.CIQ($B185, "IQ_RE", $D185,,,, "REPORTED")</f>
        <v>5204434</v>
      </c>
      <c r="R185" s="1">
        <f>_xll.ciqfunctions.udf.CIQ($B185, "IQ_TOTAL_EQUITY", $D185,,,, "REPORTED")</f>
        <v>7857172</v>
      </c>
      <c r="S185" s="1">
        <f>_xll.ciqfunctions.udf.CIQ($B185, "IQ_TOTAL_OUTSTANDING_FILING_DATE", $D185,,,, "REPORTED")</f>
        <v>1476.5453399999999</v>
      </c>
      <c r="T185" s="1">
        <f>_xll.ciqfunctions.udf.CIQ($B185, "IQ_TOTAL_DEBT", $D185,,,, "REPORTED")</f>
        <v>7235476</v>
      </c>
      <c r="U185" s="1">
        <f>_xll.ciqfunctions.udf.CIQ($B185, "IQ_PREF_DIV_OTHER",$D185,,,, "REPORTED")</f>
        <v>0</v>
      </c>
      <c r="V185" s="1">
        <f>_xll.ciqfunctions.udf.CIQ($B185, "IQ_COGS",$D185,,,, "REPORTED")</f>
        <v>4202638</v>
      </c>
      <c r="W185" s="1">
        <f>_xll.ciqfunctions.udf.CIQ($B185, "IQ_AP",$D185,,,, "REPORTED")</f>
        <v>3382112</v>
      </c>
      <c r="X185" s="1">
        <f>_xll.ciqfunctions.udf.CIQ($B185, "IQ_AR", $D185,,,, "REPORTED")</f>
        <v>3871026</v>
      </c>
      <c r="Y185" s="1">
        <f>_xll.ciqfunctions.udf.CIQ($B185, "IQ_INVENTORY", $D185,,,, "REPORTED")</f>
        <v>1776616</v>
      </c>
      <c r="Z185">
        <f>_xll.ciqfunctions.udf.CIQ($B185, "IQ_SGA", $D185,,,, "REPORTED")</f>
        <v>388170</v>
      </c>
      <c r="AA185">
        <f>_xll.ciqfunctions.udf.CIQ($B185, "IQ_TOTAL_REV_1YR_ANN_GROWTH", $D185,,,, "REPORTED")</f>
        <v>29.669</v>
      </c>
      <c r="AB185">
        <f>_xll.ciqfunctions.udf.CIQ($B185, "IQ_DA", $D185,,,, "REPORTED")</f>
        <v>1480</v>
      </c>
      <c r="AC185">
        <f>_xll.ciqfunctions.udf.CIQ($B185, "IQ_NET_INTEREST_EXP",$D185,,,, "REPORTED")</f>
        <v>49522</v>
      </c>
      <c r="AD185">
        <f>_xll.ciqfunctions.udf.CIQ($B185, "IQ_NET_WORKING_CAP",$D185,,,, "REPORTED")</f>
        <v>2359703</v>
      </c>
      <c r="AE185">
        <f>_xll.ciqfunctions.udf.CIQ($B185, "IQ_CAPEX",$D185,,,, "REPORTED")</f>
        <v>-98340</v>
      </c>
      <c r="AF185" s="1" t="str">
        <f>_xll.ciqfunctions.udf.CIQ($B185, "IQ_CEO_NAME", $D185,,,, "REPORTED")</f>
        <v>Nakanishi, Katsuya</v>
      </c>
    </row>
    <row r="186" spans="1:32" x14ac:dyDescent="0.25">
      <c r="A186" t="str">
        <f>_xll.ciqfunctions.udf.CIQ(B186,"IQ_COMPANY_NAME",A$1)</f>
        <v>Mitsubishi Corporation</v>
      </c>
      <c r="B186" s="3" t="s">
        <v>4</v>
      </c>
      <c r="C186" s="1" t="str">
        <f>_xll.ciqfunctions.udf.CIQ($B186, "IQ_INDUSTRY", IQ_FY, $D186, ,, "USD", , C$1)</f>
        <v>Trading Companies and Distributors</v>
      </c>
      <c r="D186" s="2" t="str">
        <f t="shared" si="1"/>
        <v>CQ42021</v>
      </c>
      <c r="E186" s="1">
        <f>_xll.ciqfunctions.udf.CIQ($B186, "IQ_TOTAL_REV", $D186,,,, "REPORTED")</f>
        <v>4644403</v>
      </c>
      <c r="F186" s="1">
        <f>_xll.ciqfunctions.udf.CIQ($B186, "IQ_NI",$D186,,,, "REPORTED")</f>
        <v>284208</v>
      </c>
      <c r="G186" s="1">
        <f>_xll.ciqfunctions.udf.CIQ($B186, "IQ_CASH_EQUIV", $D186,,,, "REPORTED")</f>
        <v>1425768</v>
      </c>
      <c r="H186" s="1">
        <f>_xll.ciqfunctions.udf.CIQ($B186, "IQ_CASH_ST_INVEST", $D186,,,, "REPORTED")</f>
        <v>1584424</v>
      </c>
      <c r="I186" s="1">
        <f>_xll.ciqfunctions.udf.CIQ($B186, "IQ_TOTAL_CA", $D186,,,, "REPORTED")</f>
        <v>8645979</v>
      </c>
      <c r="J186" s="1">
        <f>_xll.ciqfunctions.udf.CIQ($B186, "IQ_TOTAL_ASSETS",$D186,,,, "REPORTED")</f>
        <v>20513140</v>
      </c>
      <c r="K186" s="1">
        <f>_xll.ciqfunctions.udf.CIQ($B186, "IQ_TOTAL_CL", $D186,,,, "REPORTED")</f>
        <v>6755018</v>
      </c>
      <c r="L186" s="1">
        <f>_xll.ciqfunctions.udf.CIQ($B186, "IQ_TOTAL_LIAB", $D186,,,, "REPORTED")</f>
        <v>13386709</v>
      </c>
      <c r="M186" s="1">
        <f>_xll.ciqfunctions.udf.CIQ($B186, "IQ_PREF_EQUITY",$D186,,,, "REPORTED")</f>
        <v>0</v>
      </c>
      <c r="N186" s="1">
        <f>_xll.ciqfunctions.udf.CIQ($B186, "IQ_TOTAL_COMMON_EQUITY",$D186,,,, "REPORTED")</f>
        <v>6170211</v>
      </c>
      <c r="O186" s="1">
        <f>_xll.ciqfunctions.udf.CIQ($B186, "IQ_APIC", $D186,,,, "REPORTED")</f>
        <v>226612</v>
      </c>
      <c r="P186" s="1">
        <f>_xll.ciqfunctions.udf.CIQ($B186, "IQ_TOTAL_ASSETS", $D186,,,, "REPORTED")</f>
        <v>20513140</v>
      </c>
      <c r="Q186" s="1">
        <f>_xll.ciqfunctions.udf.CIQ($B186, "IQ_RE", $D186,,,, "REPORTED")</f>
        <v>4886158</v>
      </c>
      <c r="R186" s="1">
        <f>_xll.ciqfunctions.udf.CIQ($B186, "IQ_TOTAL_EQUITY", $D186,,,, "REPORTED")</f>
        <v>7126431</v>
      </c>
      <c r="S186" s="1">
        <f>_xll.ciqfunctions.udf.CIQ($B186, "IQ_TOTAL_OUTSTANDING_FILING_DATE", $D186,,,, "REPORTED")</f>
        <v>1476.3618799999999</v>
      </c>
      <c r="T186" s="1">
        <f>_xll.ciqfunctions.udf.CIQ($B186, "IQ_TOTAL_DEBT", $D186,,,, "REPORTED")</f>
        <v>7329542</v>
      </c>
      <c r="U186" s="1">
        <f>_xll.ciqfunctions.udf.CIQ($B186, "IQ_PREF_DIV_OTHER",$D186,,,, "REPORTED")</f>
        <v>0</v>
      </c>
      <c r="V186" s="1">
        <f>_xll.ciqfunctions.udf.CIQ($B186, "IQ_COGS",$D186,,,, "REPORTED")</f>
        <v>4054286</v>
      </c>
      <c r="W186" s="1">
        <f>_xll.ciqfunctions.udf.CIQ($B186, "IQ_AP",$D186,,,, "REPORTED")</f>
        <v>3412425</v>
      </c>
      <c r="X186" s="1">
        <f>_xll.ciqfunctions.udf.CIQ($B186, "IQ_AR", $D186,,,, "REPORTED")</f>
        <v>4073325</v>
      </c>
      <c r="Y186" s="1">
        <f>_xll.ciqfunctions.udf.CIQ($B186, "IQ_INVENTORY", $D186,,,, "REPORTED")</f>
        <v>1666796</v>
      </c>
      <c r="Z186">
        <f>_xll.ciqfunctions.udf.CIQ($B186, "IQ_SGA", $D186,,,, "REPORTED")</f>
        <v>357003</v>
      </c>
      <c r="AA186">
        <f>_xll.ciqfunctions.udf.CIQ($B186, "IQ_TOTAL_REV_1YR_ANN_GROWTH", $D186,,,, "REPORTED")</f>
        <v>37.319400000000002</v>
      </c>
      <c r="AB186">
        <f>_xll.ciqfunctions.udf.CIQ($B186, "IQ_DA", $D186,,,, "REPORTED")</f>
        <v>0</v>
      </c>
      <c r="AC186">
        <f>_xll.ciqfunctions.udf.CIQ($B186, "IQ_NET_INTEREST_EXP",$D186,,,, "REPORTED")</f>
        <v>35332</v>
      </c>
      <c r="AD186">
        <f>_xll.ciqfunctions.udf.CIQ($B186, "IQ_NET_WORKING_CAP",$D186,,,, "REPORTED")</f>
        <v>2148398</v>
      </c>
      <c r="AE186">
        <f>_xll.ciqfunctions.udf.CIQ($B186, "IQ_CAPEX",$D186,,,, "REPORTED")</f>
        <v>-114319</v>
      </c>
      <c r="AF186" s="1" t="str">
        <f>_xll.ciqfunctions.udf.CIQ($B186, "IQ_CEO_NAME", $D186,,,, "REPORTED")</f>
        <v>Nakanishi, Katsuya</v>
      </c>
    </row>
    <row r="187" spans="1:32" x14ac:dyDescent="0.25">
      <c r="A187" t="str">
        <f>_xll.ciqfunctions.udf.CIQ(B187,"IQ_COMPANY_NAME",A$1)</f>
        <v>Mitsubishi Corporation</v>
      </c>
      <c r="B187" s="3" t="s">
        <v>4</v>
      </c>
      <c r="C187" s="1" t="str">
        <f>_xll.ciqfunctions.udf.CIQ($B187, "IQ_INDUSTRY", IQ_FY, $D187, ,, "USD", , C$1)</f>
        <v>Trading Companies and Distributors</v>
      </c>
      <c r="D187" s="2" t="str">
        <f t="shared" si="1"/>
        <v>CQ32021</v>
      </c>
      <c r="E187" s="1">
        <f>_xll.ciqfunctions.udf.CIQ($B187, "IQ_TOTAL_REV", $D187,,,, "REPORTED")</f>
        <v>3933005</v>
      </c>
      <c r="F187" s="1">
        <f>_xll.ciqfunctions.udf.CIQ($B187, "IQ_NI",$D187,,,, "REPORTED")</f>
        <v>172988</v>
      </c>
      <c r="G187" s="1">
        <f>_xll.ciqfunctions.udf.CIQ($B187, "IQ_CASH_EQUIV", $D187,,,, "REPORTED")</f>
        <v>1363849</v>
      </c>
      <c r="H187" s="1">
        <f>_xll.ciqfunctions.udf.CIQ($B187, "IQ_CASH_ST_INVEST", $D187,,,, "REPORTED")</f>
        <v>1522954</v>
      </c>
      <c r="I187" s="1">
        <f>_xll.ciqfunctions.udf.CIQ($B187, "IQ_TOTAL_CA", $D187,,,, "REPORTED")</f>
        <v>7747819</v>
      </c>
      <c r="J187" s="1">
        <f>_xll.ciqfunctions.udf.CIQ($B187, "IQ_TOTAL_ASSETS",$D187,,,, "REPORTED")</f>
        <v>19542664</v>
      </c>
      <c r="K187" s="1">
        <f>_xll.ciqfunctions.udf.CIQ($B187, "IQ_TOTAL_CL", $D187,,,, "REPORTED")</f>
        <v>6079671</v>
      </c>
      <c r="L187" s="1">
        <f>_xll.ciqfunctions.udf.CIQ($B187, "IQ_TOTAL_LIAB", $D187,,,, "REPORTED")</f>
        <v>12744942</v>
      </c>
      <c r="M187" s="1">
        <f>_xll.ciqfunctions.udf.CIQ($B187, "IQ_PREF_EQUITY",$D187,,,, "REPORTED")</f>
        <v>0</v>
      </c>
      <c r="N187" s="1">
        <f>_xll.ciqfunctions.udf.CIQ($B187, "IQ_TOTAL_COMMON_EQUITY",$D187,,,, "REPORTED")</f>
        <v>5867996</v>
      </c>
      <c r="O187" s="1">
        <f>_xll.ciqfunctions.udf.CIQ($B187, "IQ_APIC", $D187,,,, "REPORTED")</f>
        <v>226781</v>
      </c>
      <c r="P187" s="1">
        <f>_xll.ciqfunctions.udf.CIQ($B187, "IQ_TOTAL_ASSETS", $D187,,,, "REPORTED")</f>
        <v>19542664</v>
      </c>
      <c r="Q187" s="1">
        <f>_xll.ciqfunctions.udf.CIQ($B187, "IQ_RE", $D187,,,, "REPORTED")</f>
        <v>4705970</v>
      </c>
      <c r="R187" s="1">
        <f>_xll.ciqfunctions.udf.CIQ($B187, "IQ_TOTAL_EQUITY", $D187,,,, "REPORTED")</f>
        <v>6797722</v>
      </c>
      <c r="S187" s="1">
        <f>_xll.ciqfunctions.udf.CIQ($B187, "IQ_TOTAL_OUTSTANDING_FILING_DATE", $D187,,,, "REPORTED")</f>
        <v>1476.30312</v>
      </c>
      <c r="T187" s="1">
        <f>_xll.ciqfunctions.udf.CIQ($B187, "IQ_TOTAL_DEBT", $D187,,,, "REPORTED")</f>
        <v>7307684</v>
      </c>
      <c r="U187" s="1">
        <f>_xll.ciqfunctions.udf.CIQ($B187, "IQ_PREF_DIV_OTHER",$D187,,,, "REPORTED")</f>
        <v>0</v>
      </c>
      <c r="V187" s="1">
        <f>_xll.ciqfunctions.udf.CIQ($B187, "IQ_COGS",$D187,,,, "REPORTED")</f>
        <v>3476741</v>
      </c>
      <c r="W187" s="1">
        <f>_xll.ciqfunctions.udf.CIQ($B187, "IQ_AP",$D187,,,, "REPORTED")</f>
        <v>2837008</v>
      </c>
      <c r="X187" s="1">
        <f>_xll.ciqfunctions.udf.CIQ($B187, "IQ_AR", $D187,,,, "REPORTED")</f>
        <v>3451717</v>
      </c>
      <c r="Y187" s="1">
        <f>_xll.ciqfunctions.udf.CIQ($B187, "IQ_INVENTORY", $D187,,,, "REPORTED")</f>
        <v>1455907</v>
      </c>
      <c r="Z187">
        <f>_xll.ciqfunctions.udf.CIQ($B187, "IQ_SGA", $D187,,,, "REPORTED")</f>
        <v>347683</v>
      </c>
      <c r="AA187">
        <f>_xll.ciqfunctions.udf.CIQ($B187, "IQ_TOTAL_REV_1YR_ANN_GROWTH", $D187,,,, "REPORTED")</f>
        <v>28.491199999999999</v>
      </c>
      <c r="AB187">
        <f>_xll.ciqfunctions.udf.CIQ($B187, "IQ_DA", $D187,,,, "REPORTED")</f>
        <v>0</v>
      </c>
      <c r="AC187">
        <f>_xll.ciqfunctions.udf.CIQ($B187, "IQ_NET_INTEREST_EXP",$D187,,,, "REPORTED")</f>
        <v>34133</v>
      </c>
      <c r="AD187">
        <f>_xll.ciqfunctions.udf.CIQ($B187, "IQ_NET_WORKING_CAP",$D187,,,, "REPORTED")</f>
        <v>1913634</v>
      </c>
      <c r="AE187">
        <f>_xll.ciqfunctions.udf.CIQ($B187, "IQ_CAPEX",$D187,,,, "REPORTED")</f>
        <v>-98516</v>
      </c>
      <c r="AF187" s="1" t="str">
        <f>_xll.ciqfunctions.udf.CIQ($B187, "IQ_CEO_NAME", $D187,,,, "REPORTED")</f>
        <v>Nakanishi, Katsuya</v>
      </c>
    </row>
    <row r="188" spans="1:32" x14ac:dyDescent="0.25">
      <c r="A188" t="str">
        <f>_xll.ciqfunctions.udf.CIQ(B188,"IQ_COMPANY_NAME",A$1)</f>
        <v>Mitsubishi Corporation</v>
      </c>
      <c r="B188" s="3" t="s">
        <v>4</v>
      </c>
      <c r="C188" s="1" t="str">
        <f>_xll.ciqfunctions.udf.CIQ($B188, "IQ_INDUSTRY", IQ_FY, $D188, ,, "USD", , C$1)</f>
        <v>Trading Companies and Distributors</v>
      </c>
      <c r="D188" s="2" t="str">
        <f t="shared" si="1"/>
        <v>CQ22021</v>
      </c>
      <c r="E188" s="1">
        <f>_xll.ciqfunctions.udf.CIQ($B188, "IQ_TOTAL_REV", $D188,,,, "REPORTED")</f>
        <v>3793730</v>
      </c>
      <c r="F188" s="1">
        <f>_xll.ciqfunctions.udf.CIQ($B188, "IQ_NI",$D188,,,, "REPORTED")</f>
        <v>187572</v>
      </c>
      <c r="G188" s="1">
        <f>_xll.ciqfunctions.udf.CIQ($B188, "IQ_CASH_EQUIV", $D188,,,, "REPORTED")</f>
        <v>1353240</v>
      </c>
      <c r="H188" s="1">
        <f>_xll.ciqfunctions.udf.CIQ($B188, "IQ_CASH_ST_INVEST", $D188,,,, "REPORTED")</f>
        <v>1520240</v>
      </c>
      <c r="I188" s="1">
        <f>_xll.ciqfunctions.udf.CIQ($B188, "IQ_TOTAL_CA", $D188,,,, "REPORTED")</f>
        <v>7420748</v>
      </c>
      <c r="J188" s="1">
        <f>_xll.ciqfunctions.udf.CIQ($B188, "IQ_TOTAL_ASSETS",$D188,,,, "REPORTED")</f>
        <v>19145128</v>
      </c>
      <c r="K188" s="1">
        <f>_xll.ciqfunctions.udf.CIQ($B188, "IQ_TOTAL_CL", $D188,,,, "REPORTED")</f>
        <v>5708731</v>
      </c>
      <c r="L188" s="1">
        <f>_xll.ciqfunctions.udf.CIQ($B188, "IQ_TOTAL_LIAB", $D188,,,, "REPORTED")</f>
        <v>12464054</v>
      </c>
      <c r="M188" s="1">
        <f>_xll.ciqfunctions.udf.CIQ($B188, "IQ_PREF_EQUITY",$D188,,,, "REPORTED")</f>
        <v>0</v>
      </c>
      <c r="N188" s="1">
        <f>_xll.ciqfunctions.udf.CIQ($B188, "IQ_TOTAL_COMMON_EQUITY",$D188,,,, "REPORTED")</f>
        <v>5771269</v>
      </c>
      <c r="O188" s="1">
        <f>_xll.ciqfunctions.udf.CIQ($B188, "IQ_APIC", $D188,,,, "REPORTED")</f>
        <v>229154</v>
      </c>
      <c r="P188" s="1">
        <f>_xll.ciqfunctions.udf.CIQ($B188, "IQ_TOTAL_ASSETS", $D188,,,, "REPORTED")</f>
        <v>19145128</v>
      </c>
      <c r="Q188" s="1">
        <f>_xll.ciqfunctions.udf.CIQ($B188, "IQ_RE", $D188,,,, "REPORTED")</f>
        <v>4521216</v>
      </c>
      <c r="R188" s="1">
        <f>_xll.ciqfunctions.udf.CIQ($B188, "IQ_TOTAL_EQUITY", $D188,,,, "REPORTED")</f>
        <v>6681074</v>
      </c>
      <c r="S188" s="1">
        <f>_xll.ciqfunctions.udf.CIQ($B188, "IQ_TOTAL_OUTSTANDING_FILING_DATE", $D188,,,, "REPORTED")</f>
        <v>1476.1946800000001</v>
      </c>
      <c r="T188" s="1">
        <f>_xll.ciqfunctions.udf.CIQ($B188, "IQ_TOTAL_DEBT", $D188,,,, "REPORTED")</f>
        <v>7380002</v>
      </c>
      <c r="U188" s="1">
        <f>_xll.ciqfunctions.udf.CIQ($B188, "IQ_PREF_DIV_OTHER",$D188,,,, "REPORTED")</f>
        <v>0</v>
      </c>
      <c r="V188" s="1">
        <f>_xll.ciqfunctions.udf.CIQ($B188, "IQ_COGS",$D188,,,, "REPORTED")</f>
        <v>3372184</v>
      </c>
      <c r="W188" s="1">
        <f>_xll.ciqfunctions.udf.CIQ($B188, "IQ_AP",$D188,,,, "REPORTED")</f>
        <v>2735777</v>
      </c>
      <c r="X188" s="1">
        <f>_xll.ciqfunctions.udf.CIQ($B188, "IQ_AR", $D188,,,, "REPORTED")</f>
        <v>3352614</v>
      </c>
      <c r="Y188" s="1">
        <f>_xll.ciqfunctions.udf.CIQ($B188, "IQ_INVENTORY", $D188,,,, "REPORTED")</f>
        <v>1418088</v>
      </c>
      <c r="Z188">
        <f>_xll.ciqfunctions.udf.CIQ($B188, "IQ_SGA", $D188,,,, "REPORTED")</f>
        <v>339183</v>
      </c>
      <c r="AA188">
        <f>_xll.ciqfunctions.udf.CIQ($B188, "IQ_TOTAL_REV_1YR_ANN_GROWTH", $D188,,,, "REPORTED")</f>
        <v>42.223799999999997</v>
      </c>
      <c r="AB188">
        <f>_xll.ciqfunctions.udf.CIQ($B188, "IQ_DA", $D188,,,, "REPORTED")</f>
        <v>0</v>
      </c>
      <c r="AC188">
        <f>_xll.ciqfunctions.udf.CIQ($B188, "IQ_NET_INTEREST_EXP",$D188,,,, "REPORTED")</f>
        <v>36157</v>
      </c>
      <c r="AD188">
        <f>_xll.ciqfunctions.udf.CIQ($B188, "IQ_NET_WORKING_CAP",$D188,,,, "REPORTED")</f>
        <v>1900839</v>
      </c>
      <c r="AE188">
        <f>_xll.ciqfunctions.udf.CIQ($B188, "IQ_CAPEX",$D188,,,, "REPORTED")</f>
        <v>-82658</v>
      </c>
      <c r="AF188" s="1" t="str">
        <f>_xll.ciqfunctions.udf.CIQ($B188, "IQ_CEO_NAME", $D188,,,, "REPORTED")</f>
        <v>Nakanishi, Katsuya</v>
      </c>
    </row>
    <row r="189" spans="1:32" x14ac:dyDescent="0.25">
      <c r="A189" t="str">
        <f>_xll.ciqfunctions.udf.CIQ(B189,"IQ_COMPANY_NAME",A$1)</f>
        <v>Mitsubishi Corporation</v>
      </c>
      <c r="B189" s="3" t="s">
        <v>4</v>
      </c>
      <c r="C189" s="1" t="str">
        <f>_xll.ciqfunctions.udf.CIQ($B189, "IQ_INDUSTRY", IQ_FY, $D189, ,, "USD", , C$1)</f>
        <v>Trading Companies and Distributors</v>
      </c>
      <c r="D189" s="2" t="str">
        <f t="shared" si="1"/>
        <v>CQ12021</v>
      </c>
      <c r="E189" s="1">
        <f>_xll.ciqfunctions.udf.CIQ($B189, "IQ_TOTAL_REV", $D189,,,, "REPORTED")</f>
        <v>3773985</v>
      </c>
      <c r="F189" s="1">
        <f>_xll.ciqfunctions.udf.CIQ($B189, "IQ_NI",$D189,,,, "REPORTED")</f>
        <v>3404</v>
      </c>
      <c r="G189" s="1">
        <f>_xll.ciqfunctions.udf.CIQ($B189, "IQ_CASH_EQUIV", $D189,,,, "REPORTED")</f>
        <v>1317824</v>
      </c>
      <c r="H189" s="1">
        <f>_xll.ciqfunctions.udf.CIQ($B189, "IQ_CASH_ST_INVEST", $D189,,,, "REPORTED")</f>
        <v>1481106</v>
      </c>
      <c r="I189" s="1">
        <f>_xll.ciqfunctions.udf.CIQ($B189, "IQ_TOTAL_CA", $D189,,,, "REPORTED")</f>
        <v>7102893</v>
      </c>
      <c r="J189" s="1">
        <f>_xll.ciqfunctions.udf.CIQ($B189, "IQ_TOTAL_ASSETS",$D189,,,, "REPORTED")</f>
        <v>18634971</v>
      </c>
      <c r="K189" s="1">
        <f>_xll.ciqfunctions.udf.CIQ($B189, "IQ_TOTAL_CL", $D189,,,, "REPORTED")</f>
        <v>5370185</v>
      </c>
      <c r="L189" s="1">
        <f>_xll.ciqfunctions.udf.CIQ($B189, "IQ_TOTAL_LIAB", $D189,,,, "REPORTED")</f>
        <v>12096581</v>
      </c>
      <c r="M189" s="1">
        <f>_xll.ciqfunctions.udf.CIQ($B189, "IQ_PREF_EQUITY",$D189,,,, "REPORTED")</f>
        <v>0</v>
      </c>
      <c r="N189" s="1">
        <f>_xll.ciqfunctions.udf.CIQ($B189, "IQ_TOTAL_COMMON_EQUITY",$D189,,,, "REPORTED")</f>
        <v>5613647</v>
      </c>
      <c r="O189" s="1">
        <f>_xll.ciqfunctions.udf.CIQ($B189, "IQ_APIC", $D189,,,, "REPORTED")</f>
        <v>228552</v>
      </c>
      <c r="P189" s="1">
        <f>_xll.ciqfunctions.udf.CIQ($B189, "IQ_TOTAL_ASSETS", $D189,,,, "REPORTED")</f>
        <v>18634971</v>
      </c>
      <c r="Q189" s="1">
        <f>_xll.ciqfunctions.udf.CIQ($B189, "IQ_RE", $D189,,,, "REPORTED")</f>
        <v>4422713</v>
      </c>
      <c r="R189" s="1">
        <f>_xll.ciqfunctions.udf.CIQ($B189, "IQ_TOTAL_EQUITY", $D189,,,, "REPORTED")</f>
        <v>6538390</v>
      </c>
      <c r="S189" s="1">
        <f>_xll.ciqfunctions.udf.CIQ($B189, "IQ_TOTAL_OUTSTANDING_FILING_DATE", $D189,,,, "REPORTED")</f>
        <v>1476.10509</v>
      </c>
      <c r="T189" s="1">
        <f>_xll.ciqfunctions.udf.CIQ($B189, "IQ_TOTAL_DEBT", $D189,,,, "REPORTED")</f>
        <v>7184516</v>
      </c>
      <c r="U189" s="1">
        <f>_xll.ciqfunctions.udf.CIQ($B189, "IQ_PREF_DIV_OTHER",$D189,,,, "REPORTED")</f>
        <v>0</v>
      </c>
      <c r="V189" s="1">
        <f>_xll.ciqfunctions.udf.CIQ($B189, "IQ_COGS",$D189,,,, "REPORTED")</f>
        <v>3334534</v>
      </c>
      <c r="W189" s="1">
        <f>_xll.ciqfunctions.udf.CIQ($B189, "IQ_AP",$D189,,,, "REPORTED")</f>
        <v>2665060</v>
      </c>
      <c r="X189" s="1">
        <f>_xll.ciqfunctions.udf.CIQ($B189, "IQ_AR", $D189,,,, "REPORTED")</f>
        <v>3085052</v>
      </c>
      <c r="Y189" s="1">
        <f>_xll.ciqfunctions.udf.CIQ($B189, "IQ_INVENTORY", $D189,,,, "REPORTED")</f>
        <v>1348861</v>
      </c>
      <c r="Z189">
        <f>_xll.ciqfunctions.udf.CIQ($B189, "IQ_SGA", $D189,,,, "REPORTED")</f>
        <v>367902</v>
      </c>
      <c r="AA189">
        <f>_xll.ciqfunctions.udf.CIQ($B189, "IQ_TOTAL_REV_1YR_ANN_GROWTH", $D189,,,, "REPORTED")</f>
        <v>12.648400000000001</v>
      </c>
      <c r="AB189">
        <f>_xll.ciqfunctions.udf.CIQ($B189, "IQ_DA", $D189,,,, "REPORTED")</f>
        <v>471</v>
      </c>
      <c r="AC189">
        <f>_xll.ciqfunctions.udf.CIQ($B189, "IQ_NET_INTEREST_EXP",$D189,,,, "REPORTED")</f>
        <v>24479</v>
      </c>
      <c r="AD189">
        <f>_xll.ciqfunctions.udf.CIQ($B189, "IQ_NET_WORKING_CAP",$D189,,,, "REPORTED")</f>
        <v>1749622</v>
      </c>
      <c r="AE189">
        <f>_xll.ciqfunctions.udf.CIQ($B189, "IQ_CAPEX",$D189,,,, "REPORTED")</f>
        <v>-88088</v>
      </c>
      <c r="AF189" s="1" t="str">
        <f>_xll.ciqfunctions.udf.CIQ($B189, "IQ_CEO_NAME", $D189,,,, "REPORTED")</f>
        <v>Nakanishi, Katsuya</v>
      </c>
    </row>
    <row r="190" spans="1:32" x14ac:dyDescent="0.25">
      <c r="A190" t="str">
        <f>_xll.ciqfunctions.udf.CIQ(B190,"IQ_COMPANY_NAME",A$1)</f>
        <v>Mitsubishi Corporation</v>
      </c>
      <c r="B190" s="3" t="s">
        <v>4</v>
      </c>
      <c r="C190" s="1" t="str">
        <f>_xll.ciqfunctions.udf.CIQ($B190, "IQ_INDUSTRY", IQ_FY, $D190, ,, "USD", , C$1)</f>
        <v>Trading Companies and Distributors</v>
      </c>
      <c r="D190" s="2" t="str">
        <f t="shared" si="1"/>
        <v>CQ42020</v>
      </c>
      <c r="E190" s="1">
        <f>_xll.ciqfunctions.udf.CIQ($B190, "IQ_TOTAL_REV", $D190,,,, "REPORTED")</f>
        <v>3382189</v>
      </c>
      <c r="F190" s="1">
        <f>_xll.ciqfunctions.udf.CIQ($B190, "IQ_NI",$D190,,,, "REPORTED")</f>
        <v>82459</v>
      </c>
      <c r="G190" s="1">
        <f>_xll.ciqfunctions.udf.CIQ($B190, "IQ_CASH_EQUIV", $D190,,,, "REPORTED")</f>
        <v>1548836</v>
      </c>
      <c r="H190" s="1">
        <f>_xll.ciqfunctions.udf.CIQ($B190, "IQ_CASH_ST_INVEST", $D190,,,, "REPORTED")</f>
        <v>1701565</v>
      </c>
      <c r="I190" s="1">
        <f>_xll.ciqfunctions.udf.CIQ($B190, "IQ_TOTAL_CA", $D190,,,, "REPORTED")</f>
        <v>7167674</v>
      </c>
      <c r="J190" s="1">
        <f>_xll.ciqfunctions.udf.CIQ($B190, "IQ_TOTAL_ASSETS",$D190,,,, "REPORTED")</f>
        <v>18552219</v>
      </c>
      <c r="K190" s="1">
        <f>_xll.ciqfunctions.udf.CIQ($B190, "IQ_TOTAL_CL", $D190,,,, "REPORTED")</f>
        <v>5593330</v>
      </c>
      <c r="L190" s="1">
        <f>_xll.ciqfunctions.udf.CIQ($B190, "IQ_TOTAL_LIAB", $D190,,,, "REPORTED")</f>
        <v>12256331</v>
      </c>
      <c r="M190" s="1">
        <f>_xll.ciqfunctions.udf.CIQ($B190, "IQ_PREF_EQUITY",$D190,,,, "REPORTED")</f>
        <v>0</v>
      </c>
      <c r="N190" s="1">
        <f>_xll.ciqfunctions.udf.CIQ($B190, "IQ_TOTAL_COMMON_EQUITY",$D190,,,, "REPORTED")</f>
        <v>5314918</v>
      </c>
      <c r="O190" s="1">
        <f>_xll.ciqfunctions.udf.CIQ($B190, "IQ_APIC", $D190,,,, "REPORTED")</f>
        <v>229051</v>
      </c>
      <c r="P190" s="1">
        <f>_xll.ciqfunctions.udf.CIQ($B190, "IQ_TOTAL_ASSETS", $D190,,,, "REPORTED")</f>
        <v>18552219</v>
      </c>
      <c r="Q190" s="1">
        <f>_xll.ciqfunctions.udf.CIQ($B190, "IQ_RE", $D190,,,, "REPORTED")</f>
        <v>4379258</v>
      </c>
      <c r="R190" s="1">
        <f>_xll.ciqfunctions.udf.CIQ($B190, "IQ_TOTAL_EQUITY", $D190,,,, "REPORTED")</f>
        <v>6295888</v>
      </c>
      <c r="S190" s="1">
        <f>_xll.ciqfunctions.udf.CIQ($B190, "IQ_TOTAL_OUTSTANDING_FILING_DATE", $D190,,,, "REPORTED")</f>
        <v>1475.9355800000001</v>
      </c>
      <c r="T190" s="1">
        <f>_xll.ciqfunctions.udf.CIQ($B190, "IQ_TOTAL_DEBT", $D190,,,, "REPORTED")</f>
        <v>7358396</v>
      </c>
      <c r="U190" s="1">
        <f>_xll.ciqfunctions.udf.CIQ($B190, "IQ_PREF_DIV_OTHER",$D190,,,, "REPORTED")</f>
        <v>0</v>
      </c>
      <c r="V190" s="1">
        <f>_xll.ciqfunctions.udf.CIQ($B190, "IQ_COGS",$D190,,,, "REPORTED")</f>
        <v>2975994</v>
      </c>
      <c r="W190" s="1">
        <f>_xll.ciqfunctions.udf.CIQ($B190, "IQ_AP",$D190,,,, "REPORTED")</f>
        <v>2835539</v>
      </c>
      <c r="X190" s="1">
        <f>_xll.ciqfunctions.udf.CIQ($B190, "IQ_AR", $D190,,,, "REPORTED")</f>
        <v>3222845</v>
      </c>
      <c r="Y190" s="1">
        <f>_xll.ciqfunctions.udf.CIQ($B190, "IQ_INVENTORY", $D190,,,, "REPORTED")</f>
        <v>1339901</v>
      </c>
      <c r="Z190">
        <f>_xll.ciqfunctions.udf.CIQ($B190, "IQ_SGA", $D190,,,, "REPORTED")</f>
        <v>341862</v>
      </c>
      <c r="AA190">
        <f>_xll.ciqfunctions.udf.CIQ($B190, "IQ_TOTAL_REV_1YR_ANN_GROWTH", $D190,,,, "REPORTED")</f>
        <v>-8.7279</v>
      </c>
      <c r="AB190">
        <f>_xll.ciqfunctions.udf.CIQ($B190, "IQ_DA", $D190,,,, "REPORTED")</f>
        <v>0</v>
      </c>
      <c r="AC190">
        <f>_xll.ciqfunctions.udf.CIQ($B190, "IQ_NET_INTEREST_EXP",$D190,,,, "REPORTED")</f>
        <v>27563</v>
      </c>
      <c r="AD190">
        <f>_xll.ciqfunctions.udf.CIQ($B190, "IQ_NET_WORKING_CAP",$D190,,,, "REPORTED")</f>
        <v>1564596</v>
      </c>
      <c r="AE190">
        <f>_xll.ciqfunctions.udf.CIQ($B190, "IQ_CAPEX",$D190,,,, "REPORTED")</f>
        <v>-106871</v>
      </c>
      <c r="AF190" s="1" t="str">
        <f>_xll.ciqfunctions.udf.CIQ($B190, "IQ_CEO_NAME", $D190,,,, "REPORTED")</f>
        <v>Nakanishi, Katsuya</v>
      </c>
    </row>
    <row r="191" spans="1:32" x14ac:dyDescent="0.25">
      <c r="A191" t="str">
        <f>_xll.ciqfunctions.udf.CIQ(B191,"IQ_COMPANY_NAME",A$1)</f>
        <v>Mitsubishi Corporation</v>
      </c>
      <c r="B191" s="3" t="s">
        <v>4</v>
      </c>
      <c r="C191" s="1" t="str">
        <f>_xll.ciqfunctions.udf.CIQ($B191, "IQ_INDUSTRY", IQ_FY, $D191, ,, "USD", , C$1)</f>
        <v>Trading Companies and Distributors</v>
      </c>
      <c r="D191" s="2" t="str">
        <f t="shared" ref="D191:D254" si="2">D131</f>
        <v>CQ32020</v>
      </c>
      <c r="E191" s="1">
        <f>_xll.ciqfunctions.udf.CIQ($B191, "IQ_TOTAL_REV", $D191,,,, "REPORTED")</f>
        <v>3060912</v>
      </c>
      <c r="F191" s="1">
        <f>_xll.ciqfunctions.udf.CIQ($B191, "IQ_NI",$D191,,,, "REPORTED")</f>
        <v>50026</v>
      </c>
      <c r="G191" s="1">
        <f>_xll.ciqfunctions.udf.CIQ($B191, "IQ_CASH_EQUIV", $D191,,,, "REPORTED")</f>
        <v>1537799</v>
      </c>
      <c r="H191" s="1">
        <f>_xll.ciqfunctions.udf.CIQ($B191, "IQ_CASH_ST_INVEST", $D191,,,, "REPORTED")</f>
        <v>1677225</v>
      </c>
      <c r="I191" s="1">
        <f>_xll.ciqfunctions.udf.CIQ($B191, "IQ_TOTAL_CA", $D191,,,, "REPORTED")</f>
        <v>6534805</v>
      </c>
      <c r="J191" s="1">
        <f>_xll.ciqfunctions.udf.CIQ($B191, "IQ_TOTAL_ASSETS",$D191,,,, "REPORTED")</f>
        <v>17798836</v>
      </c>
      <c r="K191" s="1">
        <f>_xll.ciqfunctions.udf.CIQ($B191, "IQ_TOTAL_CL", $D191,,,, "REPORTED")</f>
        <v>4904929</v>
      </c>
      <c r="L191" s="1">
        <f>_xll.ciqfunctions.udf.CIQ($B191, "IQ_TOTAL_LIAB", $D191,,,, "REPORTED")</f>
        <v>11567710</v>
      </c>
      <c r="M191" s="1">
        <f>_xll.ciqfunctions.udf.CIQ($B191, "IQ_PREF_EQUITY",$D191,,,, "REPORTED")</f>
        <v>0</v>
      </c>
      <c r="N191" s="1">
        <f>_xll.ciqfunctions.udf.CIQ($B191, "IQ_TOTAL_COMMON_EQUITY",$D191,,,, "REPORTED")</f>
        <v>5247676</v>
      </c>
      <c r="O191" s="1">
        <f>_xll.ciqfunctions.udf.CIQ($B191, "IQ_APIC", $D191,,,, "REPORTED")</f>
        <v>228760</v>
      </c>
      <c r="P191" s="1">
        <f>_xll.ciqfunctions.udf.CIQ($B191, "IQ_TOTAL_ASSETS", $D191,,,, "REPORTED")</f>
        <v>17798836</v>
      </c>
      <c r="Q191" s="1">
        <f>_xll.ciqfunctions.udf.CIQ($B191, "IQ_RE", $D191,,,, "REPORTED")</f>
        <v>4384285</v>
      </c>
      <c r="R191" s="1">
        <f>_xll.ciqfunctions.udf.CIQ($B191, "IQ_TOTAL_EQUITY", $D191,,,, "REPORTED")</f>
        <v>6231126</v>
      </c>
      <c r="S191" s="1">
        <f>_xll.ciqfunctions.udf.CIQ($B191, "IQ_TOTAL_OUTSTANDING_FILING_DATE", $D191,,,, "REPORTED")</f>
        <v>1475.89607</v>
      </c>
      <c r="T191" s="1">
        <f>_xll.ciqfunctions.udf.CIQ($B191, "IQ_TOTAL_DEBT", $D191,,,, "REPORTED")</f>
        <v>7320488</v>
      </c>
      <c r="U191" s="1">
        <f>_xll.ciqfunctions.udf.CIQ($B191, "IQ_PREF_DIV_OTHER",$D191,,,, "REPORTED")</f>
        <v>0</v>
      </c>
      <c r="V191" s="1">
        <f>_xll.ciqfunctions.udf.CIQ($B191, "IQ_COGS",$D191,,,, "REPORTED")</f>
        <v>2679394</v>
      </c>
      <c r="W191" s="1">
        <f>_xll.ciqfunctions.udf.CIQ($B191, "IQ_AP",$D191,,,, "REPORTED")</f>
        <v>2371938</v>
      </c>
      <c r="X191" s="1">
        <f>_xll.ciqfunctions.udf.CIQ($B191, "IQ_AR", $D191,,,, "REPORTED")</f>
        <v>2819141</v>
      </c>
      <c r="Y191" s="1">
        <f>_xll.ciqfunctions.udf.CIQ($B191, "IQ_INVENTORY", $D191,,,, "REPORTED")</f>
        <v>1270938</v>
      </c>
      <c r="Z191">
        <f>_xll.ciqfunctions.udf.CIQ($B191, "IQ_SGA", $D191,,,, "REPORTED")</f>
        <v>342994</v>
      </c>
      <c r="AA191">
        <f>_xll.ciqfunctions.udf.CIQ($B191, "IQ_TOTAL_REV_1YR_ANN_GROWTH", $D191,,,, "REPORTED")</f>
        <v>-19.078800000000001</v>
      </c>
      <c r="AB191">
        <f>_xll.ciqfunctions.udf.CIQ($B191, "IQ_DA", $D191,,,, "REPORTED")</f>
        <v>0</v>
      </c>
      <c r="AC191">
        <f>_xll.ciqfunctions.udf.CIQ($B191, "IQ_NET_INTEREST_EXP",$D191,,,, "REPORTED")</f>
        <v>14970</v>
      </c>
      <c r="AD191">
        <f>_xll.ciqfunctions.udf.CIQ($B191, "IQ_NET_WORKING_CAP",$D191,,,, "REPORTED")</f>
        <v>1537160</v>
      </c>
      <c r="AE191">
        <f>_xll.ciqfunctions.udf.CIQ($B191, "IQ_CAPEX",$D191,,,, "REPORTED")</f>
        <v>-95425</v>
      </c>
      <c r="AF191" s="1" t="str">
        <f>_xll.ciqfunctions.udf.CIQ($B191, "IQ_CEO_NAME", $D191,,,, "REPORTED")</f>
        <v>Nakanishi, Katsuya</v>
      </c>
    </row>
    <row r="192" spans="1:32" x14ac:dyDescent="0.25">
      <c r="A192" t="str">
        <f>_xll.ciqfunctions.udf.CIQ(B192,"IQ_COMPANY_NAME",A$1)</f>
        <v>Mitsubishi Corporation</v>
      </c>
      <c r="B192" s="3" t="s">
        <v>4</v>
      </c>
      <c r="C192" s="1" t="str">
        <f>_xll.ciqfunctions.udf.CIQ($B192, "IQ_INDUSTRY", IQ_FY, $D192, ,, "USD", , C$1)</f>
        <v>Trading Companies and Distributors</v>
      </c>
      <c r="D192" s="2" t="str">
        <f t="shared" si="2"/>
        <v>CQ22020</v>
      </c>
      <c r="E192" s="1">
        <f>_xll.ciqfunctions.udf.CIQ($B192, "IQ_TOTAL_REV", $D192,,,, "REPORTED")</f>
        <v>2667435</v>
      </c>
      <c r="F192" s="1">
        <f>_xll.ciqfunctions.udf.CIQ($B192, "IQ_NI",$D192,,,, "REPORTED")</f>
        <v>36661</v>
      </c>
      <c r="G192" s="1">
        <f>_xll.ciqfunctions.udf.CIQ($B192, "IQ_CASH_EQUIV", $D192,,,, "REPORTED")</f>
        <v>1487697</v>
      </c>
      <c r="H192" s="1">
        <f>_xll.ciqfunctions.udf.CIQ($B192, "IQ_CASH_ST_INVEST", $D192,,,, "REPORTED")</f>
        <v>1640578</v>
      </c>
      <c r="I192" s="1">
        <f>_xll.ciqfunctions.udf.CIQ($B192, "IQ_TOTAL_CA", $D192,,,, "REPORTED")</f>
        <v>6546826</v>
      </c>
      <c r="J192" s="1">
        <f>_xll.ciqfunctions.udf.CIQ($B192, "IQ_TOTAL_ASSETS",$D192,,,, "REPORTED")</f>
        <v>17801058</v>
      </c>
      <c r="K192" s="1">
        <f>_xll.ciqfunctions.udf.CIQ($B192, "IQ_TOTAL_CL", $D192,,,, "REPORTED")</f>
        <v>4943846</v>
      </c>
      <c r="L192" s="1">
        <f>_xll.ciqfunctions.udf.CIQ($B192, "IQ_TOTAL_LIAB", $D192,,,, "REPORTED")</f>
        <v>11608298</v>
      </c>
      <c r="M192" s="1">
        <f>_xll.ciqfunctions.udf.CIQ($B192, "IQ_PREF_EQUITY",$D192,,,, "REPORTED")</f>
        <v>0</v>
      </c>
      <c r="N192" s="1">
        <f>_xll.ciqfunctions.udf.CIQ($B192, "IQ_TOTAL_COMMON_EQUITY",$D192,,,, "REPORTED")</f>
        <v>5214967</v>
      </c>
      <c r="O192" s="1">
        <f>_xll.ciqfunctions.udf.CIQ($B192, "IQ_APIC", $D192,,,, "REPORTED")</f>
        <v>228161</v>
      </c>
      <c r="P192" s="1">
        <f>_xll.ciqfunctions.udf.CIQ($B192, "IQ_TOTAL_ASSETS", $D192,,,, "REPORTED")</f>
        <v>17801058</v>
      </c>
      <c r="Q192" s="1">
        <f>_xll.ciqfunctions.udf.CIQ($B192, "IQ_RE", $D192,,,, "REPORTED")</f>
        <v>4334001</v>
      </c>
      <c r="R192" s="1">
        <f>_xll.ciqfunctions.udf.CIQ($B192, "IQ_TOTAL_EQUITY", $D192,,,, "REPORTED")</f>
        <v>6192760</v>
      </c>
      <c r="S192" s="1">
        <f>_xll.ciqfunctions.udf.CIQ($B192, "IQ_TOTAL_OUTSTANDING_FILING_DATE", $D192,,,, "REPORTED")</f>
        <v>1475.59638</v>
      </c>
      <c r="T192" s="1">
        <f>_xll.ciqfunctions.udf.CIQ($B192, "IQ_TOTAL_DEBT", $D192,,,, "REPORTED")</f>
        <v>7467505</v>
      </c>
      <c r="U192" s="1">
        <f>_xll.ciqfunctions.udf.CIQ($B192, "IQ_PREF_DIV_OTHER",$D192,,,, "REPORTED")</f>
        <v>0</v>
      </c>
      <c r="V192" s="1">
        <f>_xll.ciqfunctions.udf.CIQ($B192, "IQ_COGS",$D192,,,, "REPORTED")</f>
        <v>2287707</v>
      </c>
      <c r="W192" s="1">
        <f>_xll.ciqfunctions.udf.CIQ($B192, "IQ_AP",$D192,,,, "REPORTED")</f>
        <v>2262263</v>
      </c>
      <c r="X192" s="1">
        <f>_xll.ciqfunctions.udf.CIQ($B192, "IQ_AR", $D192,,,, "REPORTED")</f>
        <v>2821245</v>
      </c>
      <c r="Y192" s="1">
        <f>_xll.ciqfunctions.udf.CIQ($B192, "IQ_INVENTORY", $D192,,,, "REPORTED")</f>
        <v>1292836</v>
      </c>
      <c r="Z192">
        <f>_xll.ciqfunctions.udf.CIQ($B192, "IQ_SGA", $D192,,,, "REPORTED")</f>
        <v>344949</v>
      </c>
      <c r="AA192">
        <f>_xll.ciqfunctions.udf.CIQ($B192, "IQ_TOTAL_REV_1YR_ANN_GROWTH", $D192,,,, "REPORTED")</f>
        <v>-32.321199999999997</v>
      </c>
      <c r="AB192">
        <f>_xll.ciqfunctions.udf.CIQ($B192, "IQ_DA", $D192,,,, "REPORTED")</f>
        <v>0</v>
      </c>
      <c r="AC192">
        <f>_xll.ciqfunctions.udf.CIQ($B192, "IQ_NET_INTEREST_EXP",$D192,,,, "REPORTED")</f>
        <v>4514</v>
      </c>
      <c r="AD192">
        <f>_xll.ciqfunctions.udf.CIQ($B192, "IQ_NET_WORKING_CAP",$D192,,,, "REPORTED")</f>
        <v>1700223</v>
      </c>
      <c r="AE192">
        <f>_xll.ciqfunctions.udf.CIQ($B192, "IQ_CAPEX",$D192,,,, "REPORTED")</f>
        <v>-98597</v>
      </c>
      <c r="AF192" s="1" t="str">
        <f>_xll.ciqfunctions.udf.CIQ($B192, "IQ_CEO_NAME", $D192,,,, "REPORTED")</f>
        <v>Nakanishi, Katsuya</v>
      </c>
    </row>
    <row r="193" spans="1:32" x14ac:dyDescent="0.25">
      <c r="A193" t="str">
        <f>_xll.ciqfunctions.udf.CIQ(B193,"IQ_COMPANY_NAME",A$1)</f>
        <v>Mitsubishi Corporation</v>
      </c>
      <c r="B193" s="3" t="s">
        <v>4</v>
      </c>
      <c r="C193" s="1" t="str">
        <f>_xll.ciqfunctions.udf.CIQ($B193, "IQ_INDUSTRY", IQ_FY, $D193, ,, "USD", , C$1)</f>
        <v>Trading Companies and Distributors</v>
      </c>
      <c r="D193" s="2" t="str">
        <f t="shared" si="2"/>
        <v>CQ12020</v>
      </c>
      <c r="E193" s="1">
        <f>_xll.ciqfunctions.udf.CIQ($B193, "IQ_TOTAL_REV", $D193,,,, "REPORTED")</f>
        <v>3350234</v>
      </c>
      <c r="F193" s="1">
        <f>_xll.ciqfunctions.udf.CIQ($B193, "IQ_NI",$D193,,,, "REPORTED")</f>
        <v>162045</v>
      </c>
      <c r="G193" s="1">
        <f>_xll.ciqfunctions.udf.CIQ($B193, "IQ_CASH_EQUIV", $D193,,,, "REPORTED")</f>
        <v>1322812</v>
      </c>
      <c r="H193" s="1">
        <f>_xll.ciqfunctions.udf.CIQ($B193, "IQ_CASH_ST_INVEST", $D193,,,, "REPORTED")</f>
        <v>1476018</v>
      </c>
      <c r="I193" s="1">
        <f>_xll.ciqfunctions.udf.CIQ($B193, "IQ_TOTAL_CA", $D193,,,, "REPORTED")</f>
        <v>6937390</v>
      </c>
      <c r="J193" s="1">
        <f>_xll.ciqfunctions.udf.CIQ($B193, "IQ_TOTAL_ASSETS",$D193,,,, "REPORTED")</f>
        <v>18033424</v>
      </c>
      <c r="K193" s="1">
        <f>_xll.ciqfunctions.udf.CIQ($B193, "IQ_TOTAL_CL", $D193,,,, "REPORTED")</f>
        <v>5346271</v>
      </c>
      <c r="L193" s="1">
        <f>_xll.ciqfunctions.udf.CIQ($B193, "IQ_TOTAL_LIAB", $D193,,,, "REPORTED")</f>
        <v>11816530</v>
      </c>
      <c r="M193" s="1">
        <f>_xll.ciqfunctions.udf.CIQ($B193, "IQ_PREF_EQUITY",$D193,,,, "REPORTED")</f>
        <v>0</v>
      </c>
      <c r="N193" s="1">
        <f>_xll.ciqfunctions.udf.CIQ($B193, "IQ_TOTAL_COMMON_EQUITY",$D193,,,, "REPORTED")</f>
        <v>5227359</v>
      </c>
      <c r="O193" s="1">
        <f>_xll.ciqfunctions.udf.CIQ($B193, "IQ_APIC", $D193,,,, "REPORTED")</f>
        <v>228153</v>
      </c>
      <c r="P193" s="1">
        <f>_xll.ciqfunctions.udf.CIQ($B193, "IQ_TOTAL_ASSETS", $D193,,,, "REPORTED")</f>
        <v>18033424</v>
      </c>
      <c r="Q193" s="1">
        <f>_xll.ciqfunctions.udf.CIQ($B193, "IQ_RE", $D193,,,, "REPORTED")</f>
        <v>4674153</v>
      </c>
      <c r="R193" s="1">
        <f>_xll.ciqfunctions.udf.CIQ($B193, "IQ_TOTAL_EQUITY", $D193,,,, "REPORTED")</f>
        <v>6216894</v>
      </c>
      <c r="S193" s="1">
        <f>_xll.ciqfunctions.udf.CIQ($B193, "IQ_TOTAL_OUTSTANDING_FILING_DATE", $D193,,,, "REPORTED")</f>
        <v>1484.4965099999999</v>
      </c>
      <c r="T193" s="1">
        <f>_xll.ciqfunctions.udf.CIQ($B193, "IQ_TOTAL_DEBT", $D193,,,, "REPORTED")</f>
        <v>7263433</v>
      </c>
      <c r="U193" s="1">
        <f>_xll.ciqfunctions.udf.CIQ($B193, "IQ_PREF_DIV_OTHER",$D193,,,, "REPORTED")</f>
        <v>0</v>
      </c>
      <c r="V193" s="1">
        <f>_xll.ciqfunctions.udf.CIQ($B193, "IQ_COGS",$D193,,,, "REPORTED")</f>
        <v>2916396</v>
      </c>
      <c r="W193" s="1">
        <f>_xll.ciqfunctions.udf.CIQ($B193, "IQ_AP",$D193,,,, "REPORTED")</f>
        <v>2547012</v>
      </c>
      <c r="X193" s="1">
        <f>_xll.ciqfunctions.udf.CIQ($B193, "IQ_AR", $D193,,,, "REPORTED")</f>
        <v>2958737</v>
      </c>
      <c r="Y193" s="1">
        <f>_xll.ciqfunctions.udf.CIQ($B193, "IQ_INVENTORY", $D193,,,, "REPORTED")</f>
        <v>1294479</v>
      </c>
      <c r="Z193">
        <f>_xll.ciqfunctions.udf.CIQ($B193, "IQ_SGA", $D193,,,, "REPORTED")</f>
        <v>359624</v>
      </c>
      <c r="AA193">
        <f>_xll.ciqfunctions.udf.CIQ($B193, "IQ_TOTAL_REV_1YR_ANN_GROWTH", $D193,,,, "REPORTED")</f>
        <v>-14.436299999999999</v>
      </c>
      <c r="AB193">
        <f>_xll.ciqfunctions.udf.CIQ($B193, "IQ_DA", $D193,,,, "REPORTED")</f>
        <v>883</v>
      </c>
      <c r="AC193">
        <f>_xll.ciqfunctions.udf.CIQ($B193, "IQ_NET_INTEREST_EXP",$D193,,,, "REPORTED")</f>
        <v>17396</v>
      </c>
      <c r="AD193">
        <f>_xll.ciqfunctions.udf.CIQ($B193, "IQ_NET_WORKING_CAP",$D193,,,, "REPORTED")</f>
        <v>1793650</v>
      </c>
      <c r="AE193">
        <f>_xll.ciqfunctions.udf.CIQ($B193, "IQ_CAPEX",$D193,,,, "REPORTED")</f>
        <v>-83647</v>
      </c>
      <c r="AF193" s="1" t="str">
        <f>_xll.ciqfunctions.udf.CIQ($B193, "IQ_CEO_NAME", $D193,,,, "REPORTED")</f>
        <v>Nakanishi, Katsuya</v>
      </c>
    </row>
    <row r="194" spans="1:32" x14ac:dyDescent="0.25">
      <c r="A194" t="str">
        <f>_xll.ciqfunctions.udf.CIQ(B194,"IQ_COMPANY_NAME",A$1)</f>
        <v>Mitsubishi Corporation</v>
      </c>
      <c r="B194" s="3" t="s">
        <v>4</v>
      </c>
      <c r="C194" s="1" t="str">
        <f>_xll.ciqfunctions.udf.CIQ($B194, "IQ_INDUSTRY", IQ_FY, $D194, ,, "USD", , C$1)</f>
        <v>Trading Companies and Distributors</v>
      </c>
      <c r="D194" s="2" t="str">
        <f t="shared" si="2"/>
        <v>CQ42019</v>
      </c>
      <c r="E194" s="1">
        <f>_xll.ciqfunctions.udf.CIQ($B194, "IQ_TOTAL_REV", $D194,,,, "REPORTED")</f>
        <v>3705608</v>
      </c>
      <c r="F194" s="1">
        <f>_xll.ciqfunctions.udf.CIQ($B194, "IQ_NI",$D194,,,, "REPORTED")</f>
        <v>130949</v>
      </c>
      <c r="G194" s="1">
        <f>_xll.ciqfunctions.udf.CIQ($B194, "IQ_CASH_EQUIV", $D194,,,, "REPORTED")</f>
        <v>1321697</v>
      </c>
      <c r="H194" s="1">
        <f>_xll.ciqfunctions.udf.CIQ($B194, "IQ_CASH_ST_INVEST", $D194,,,, "REPORTED")</f>
        <v>1552858</v>
      </c>
      <c r="I194" s="1">
        <f>_xll.ciqfunctions.udf.CIQ($B194, "IQ_TOTAL_CA", $D194,,,, "REPORTED")</f>
        <v>7268312</v>
      </c>
      <c r="J194" s="1">
        <f>_xll.ciqfunctions.udf.CIQ($B194, "IQ_TOTAL_ASSETS",$D194,,,, "REPORTED")</f>
        <v>18150548</v>
      </c>
      <c r="K194" s="1">
        <f>_xll.ciqfunctions.udf.CIQ($B194, "IQ_TOTAL_CL", $D194,,,, "REPORTED")</f>
        <v>5711575</v>
      </c>
      <c r="L194" s="1">
        <f>_xll.ciqfunctions.udf.CIQ($B194, "IQ_TOTAL_LIAB", $D194,,,, "REPORTED")</f>
        <v>11690424</v>
      </c>
      <c r="M194" s="1">
        <f>_xll.ciqfunctions.udf.CIQ($B194, "IQ_PREF_EQUITY",$D194,,,, "REPORTED")</f>
        <v>0</v>
      </c>
      <c r="N194" s="1">
        <f>_xll.ciqfunctions.udf.CIQ($B194, "IQ_TOTAL_COMMON_EQUITY",$D194,,,, "REPORTED")</f>
        <v>5510048</v>
      </c>
      <c r="O194" s="1">
        <f>_xll.ciqfunctions.udf.CIQ($B194, "IQ_APIC", $D194,,,, "REPORTED")</f>
        <v>229748</v>
      </c>
      <c r="P194" s="1">
        <f>_xll.ciqfunctions.udf.CIQ($B194, "IQ_TOTAL_ASSETS", $D194,,,, "REPORTED")</f>
        <v>18150548</v>
      </c>
      <c r="Q194" s="1">
        <f>_xll.ciqfunctions.udf.CIQ($B194, "IQ_RE", $D194,,,, "REPORTED")</f>
        <v>4539543</v>
      </c>
      <c r="R194" s="1">
        <f>_xll.ciqfunctions.udf.CIQ($B194, "IQ_TOTAL_EQUITY", $D194,,,, "REPORTED")</f>
        <v>6460124</v>
      </c>
      <c r="S194" s="1">
        <f>_xll.ciqfunctions.udf.CIQ($B194, "IQ_TOTAL_OUTSTANDING_FILING_DATE", $D194,,,, "REPORTED")</f>
        <v>1504.6665399999999</v>
      </c>
      <c r="T194" s="1">
        <f>_xll.ciqfunctions.udf.CIQ($B194, "IQ_TOTAL_DEBT", $D194,,,, "REPORTED")</f>
        <v>6843477</v>
      </c>
      <c r="U194" s="1">
        <f>_xll.ciqfunctions.udf.CIQ($B194, "IQ_PREF_DIV_OTHER",$D194,,,, "REPORTED")</f>
        <v>0</v>
      </c>
      <c r="V194" s="1">
        <f>_xll.ciqfunctions.udf.CIQ($B194, "IQ_COGS",$D194,,,, "REPORTED")</f>
        <v>3255706</v>
      </c>
      <c r="W194" s="1">
        <f>_xll.ciqfunctions.udf.CIQ($B194, "IQ_AP",$D194,,,, "REPORTED")</f>
        <v>2991648</v>
      </c>
      <c r="X194" s="1">
        <f>_xll.ciqfunctions.udf.CIQ($B194, "IQ_AR", $D194,,,, "REPORTED")</f>
        <v>3571496</v>
      </c>
      <c r="Y194" s="1">
        <f>_xll.ciqfunctions.udf.CIQ($B194, "IQ_INVENTORY", $D194,,,, "REPORTED")</f>
        <v>1375211</v>
      </c>
      <c r="Z194">
        <f>_xll.ciqfunctions.udf.CIQ($B194, "IQ_SGA", $D194,,,, "REPORTED")</f>
        <v>360625</v>
      </c>
      <c r="AA194">
        <f>_xll.ciqfunctions.udf.CIQ($B194, "IQ_TOTAL_REV_1YR_ANN_GROWTH", $D194,,,, "REPORTED")</f>
        <v>-12.7072</v>
      </c>
      <c r="AB194">
        <f>_xll.ciqfunctions.udf.CIQ($B194, "IQ_DA", $D194,,,, "REPORTED")</f>
        <v>0</v>
      </c>
      <c r="AC194">
        <f>_xll.ciqfunctions.udf.CIQ($B194, "IQ_NET_INTEREST_EXP",$D194,,,, "REPORTED")</f>
        <v>36335</v>
      </c>
      <c r="AD194">
        <f>_xll.ciqfunctions.udf.CIQ($B194, "IQ_NET_WORKING_CAP",$D194,,,, "REPORTED")</f>
        <v>1812368</v>
      </c>
      <c r="AE194">
        <f>_xll.ciqfunctions.udf.CIQ($B194, "IQ_CAPEX",$D194,,,, "REPORTED")</f>
        <v>-80925</v>
      </c>
      <c r="AF194" s="1" t="str">
        <f>_xll.ciqfunctions.udf.CIQ($B194, "IQ_CEO_NAME", $D194,,,, "REPORTED")</f>
        <v>Nakanishi, Katsuya</v>
      </c>
    </row>
    <row r="195" spans="1:32" x14ac:dyDescent="0.25">
      <c r="A195" t="str">
        <f>_xll.ciqfunctions.udf.CIQ(B195,"IQ_COMPANY_NAME",A$1)</f>
        <v>Mitsubishi Corporation</v>
      </c>
      <c r="B195" s="3" t="s">
        <v>4</v>
      </c>
      <c r="C195" s="1" t="str">
        <f>_xll.ciqfunctions.udf.CIQ($B195, "IQ_INDUSTRY", IQ_FY, $D195, ,, "USD", , C$1)</f>
        <v>Trading Companies and Distributors</v>
      </c>
      <c r="D195" s="2" t="str">
        <f t="shared" si="2"/>
        <v>CQ32019</v>
      </c>
      <c r="E195" s="1">
        <f>_xll.ciqfunctions.udf.CIQ($B195, "IQ_TOTAL_REV", $D195,,,, "REPORTED")</f>
        <v>3782580</v>
      </c>
      <c r="F195" s="1">
        <f>_xll.ciqfunctions.udf.CIQ($B195, "IQ_NI",$D195,,,, "REPORTED")</f>
        <v>81120</v>
      </c>
      <c r="G195" s="1">
        <f>_xll.ciqfunctions.udf.CIQ($B195, "IQ_CASH_EQUIV", $D195,,,, "REPORTED")</f>
        <v>1201842</v>
      </c>
      <c r="H195" s="1">
        <f>_xll.ciqfunctions.udf.CIQ($B195, "IQ_CASH_ST_INVEST", $D195,,,, "REPORTED")</f>
        <v>1415667</v>
      </c>
      <c r="I195" s="1">
        <f>_xll.ciqfunctions.udf.CIQ($B195, "IQ_TOTAL_CA", $D195,,,, "REPORTED")</f>
        <v>6819503</v>
      </c>
      <c r="J195" s="1">
        <f>_xll.ciqfunctions.udf.CIQ($B195, "IQ_TOTAL_ASSETS",$D195,,,, "REPORTED")</f>
        <v>17532294</v>
      </c>
      <c r="K195" s="1">
        <f>_xll.ciqfunctions.udf.CIQ($B195, "IQ_TOTAL_CL", $D195,,,, "REPORTED")</f>
        <v>5352210</v>
      </c>
      <c r="L195" s="1">
        <f>_xll.ciqfunctions.udf.CIQ($B195, "IQ_TOTAL_LIAB", $D195,,,, "REPORTED")</f>
        <v>11173504</v>
      </c>
      <c r="M195" s="1">
        <f>_xll.ciqfunctions.udf.CIQ($B195, "IQ_PREF_EQUITY",$D195,,,, "REPORTED")</f>
        <v>0</v>
      </c>
      <c r="N195" s="1">
        <f>_xll.ciqfunctions.udf.CIQ($B195, "IQ_TOTAL_COMMON_EQUITY",$D195,,,, "REPORTED")</f>
        <v>5422301</v>
      </c>
      <c r="O195" s="1">
        <f>_xll.ciqfunctions.udf.CIQ($B195, "IQ_APIC", $D195,,,, "REPORTED")</f>
        <v>227358</v>
      </c>
      <c r="P195" s="1">
        <f>_xll.ciqfunctions.udf.CIQ($B195, "IQ_TOTAL_ASSETS", $D195,,,, "REPORTED")</f>
        <v>17532294</v>
      </c>
      <c r="Q195" s="1">
        <f>_xll.ciqfunctions.udf.CIQ($B195, "IQ_RE", $D195,,,, "REPORTED")</f>
        <v>4506085</v>
      </c>
      <c r="R195" s="1">
        <f>_xll.ciqfunctions.udf.CIQ($B195, "IQ_TOTAL_EQUITY", $D195,,,, "REPORTED")</f>
        <v>6358790</v>
      </c>
      <c r="S195" s="1">
        <f>_xll.ciqfunctions.udf.CIQ($B195, "IQ_TOTAL_OUTSTANDING_FILING_DATE", $D195,,,, "REPORTED")</f>
        <v>1526.7491500000001</v>
      </c>
      <c r="T195" s="1">
        <f>_xll.ciqfunctions.udf.CIQ($B195, "IQ_TOTAL_DEBT", $D195,,,, "REPORTED")</f>
        <v>6678176</v>
      </c>
      <c r="U195" s="1">
        <f>_xll.ciqfunctions.udf.CIQ($B195, "IQ_PREF_DIV_OTHER",$D195,,,, "REPORTED")</f>
        <v>0</v>
      </c>
      <c r="V195" s="1">
        <f>_xll.ciqfunctions.udf.CIQ($B195, "IQ_COGS",$D195,,,, "REPORTED")</f>
        <v>3363355</v>
      </c>
      <c r="W195" s="1">
        <f>_xll.ciqfunctions.udf.CIQ($B195, "IQ_AP",$D195,,,, "REPORTED")</f>
        <v>2751907</v>
      </c>
      <c r="X195" s="1">
        <f>_xll.ciqfunctions.udf.CIQ($B195, "IQ_AR", $D195,,,, "REPORTED")</f>
        <v>3397667</v>
      </c>
      <c r="Y195" s="1">
        <f>_xll.ciqfunctions.udf.CIQ($B195, "IQ_INVENTORY", $D195,,,, "REPORTED")</f>
        <v>1296546</v>
      </c>
      <c r="Z195">
        <f>_xll.ciqfunctions.udf.CIQ($B195, "IQ_SGA", $D195,,,, "REPORTED")</f>
        <v>356234</v>
      </c>
      <c r="AA195">
        <f>_xll.ciqfunctions.udf.CIQ($B195, "IQ_TOTAL_REV_1YR_ANN_GROWTH", $D195,,,, "REPORTED")</f>
        <v>-7.0114000000000001</v>
      </c>
      <c r="AB195">
        <f>_xll.ciqfunctions.udf.CIQ($B195, "IQ_DA", $D195,,,, "REPORTED")</f>
        <v>0</v>
      </c>
      <c r="AC195">
        <f>_xll.ciqfunctions.udf.CIQ($B195, "IQ_NET_INTEREST_EXP",$D195,,,, "REPORTED")</f>
        <v>17393</v>
      </c>
      <c r="AD195">
        <f>_xll.ciqfunctions.udf.CIQ($B195, "IQ_NET_WORKING_CAP",$D195,,,, "REPORTED")</f>
        <v>1822482</v>
      </c>
      <c r="AE195">
        <f>_xll.ciqfunctions.udf.CIQ($B195, "IQ_CAPEX",$D195,,,, "REPORTED")</f>
        <v>-87719</v>
      </c>
      <c r="AF195" s="1" t="str">
        <f>_xll.ciqfunctions.udf.CIQ($B195, "IQ_CEO_NAME", $D195,,,, "REPORTED")</f>
        <v>Nakanishi, Katsuya</v>
      </c>
    </row>
    <row r="196" spans="1:32" x14ac:dyDescent="0.25">
      <c r="A196" t="str">
        <f>_xll.ciqfunctions.udf.CIQ(B196,"IQ_COMPANY_NAME",A$1)</f>
        <v>Mitsubishi Corporation</v>
      </c>
      <c r="B196" s="3" t="s">
        <v>4</v>
      </c>
      <c r="C196" s="1" t="str">
        <f>_xll.ciqfunctions.udf.CIQ($B196, "IQ_INDUSTRY", IQ_FY, $D196, ,, "USD", , C$1)</f>
        <v>Trading Companies and Distributors</v>
      </c>
      <c r="D196" s="2" t="str">
        <f t="shared" si="2"/>
        <v>CQ22019</v>
      </c>
      <c r="E196" s="1">
        <f>_xll.ciqfunctions.udf.CIQ($B196, "IQ_TOTAL_REV", $D196,,,, "REPORTED")</f>
        <v>3941312</v>
      </c>
      <c r="F196" s="1">
        <f>_xll.ciqfunctions.udf.CIQ($B196, "IQ_NI",$D196,,,, "REPORTED")</f>
        <v>161239</v>
      </c>
      <c r="G196" s="1">
        <f>_xll.ciqfunctions.udf.CIQ($B196, "IQ_CASH_EQUIV", $D196,,,, "REPORTED")</f>
        <v>1208239</v>
      </c>
      <c r="H196" s="1">
        <f>_xll.ciqfunctions.udf.CIQ($B196, "IQ_CASH_ST_INVEST", $D196,,,, "REPORTED")</f>
        <v>1424587</v>
      </c>
      <c r="I196" s="1">
        <f>_xll.ciqfunctions.udf.CIQ($B196, "IQ_TOTAL_CA", $D196,,,, "REPORTED")</f>
        <v>7065217</v>
      </c>
      <c r="J196" s="1">
        <f>_xll.ciqfunctions.udf.CIQ($B196, "IQ_TOTAL_ASSETS",$D196,,,, "REPORTED")</f>
        <v>17641488</v>
      </c>
      <c r="K196" s="1">
        <f>_xll.ciqfunctions.udf.CIQ($B196, "IQ_TOTAL_CL", $D196,,,, "REPORTED")</f>
        <v>5470389</v>
      </c>
      <c r="L196" s="1">
        <f>_xll.ciqfunctions.udf.CIQ($B196, "IQ_TOTAL_LIAB", $D196,,,, "REPORTED")</f>
        <v>11201196</v>
      </c>
      <c r="M196" s="1">
        <f>_xll.ciqfunctions.udf.CIQ($B196, "IQ_PREF_EQUITY",$D196,,,, "REPORTED")</f>
        <v>0</v>
      </c>
      <c r="N196" s="1">
        <f>_xll.ciqfunctions.udf.CIQ($B196, "IQ_TOTAL_COMMON_EQUITY",$D196,,,, "REPORTED")</f>
        <v>5519274</v>
      </c>
      <c r="O196" s="1">
        <f>_xll.ciqfunctions.udf.CIQ($B196, "IQ_APIC", $D196,,,, "REPORTED")</f>
        <v>226856</v>
      </c>
      <c r="P196" s="1">
        <f>_xll.ciqfunctions.udf.CIQ($B196, "IQ_TOTAL_ASSETS", $D196,,,, "REPORTED")</f>
        <v>17641488</v>
      </c>
      <c r="Q196" s="1">
        <f>_xll.ciqfunctions.udf.CIQ($B196, "IQ_RE", $D196,,,, "REPORTED")</f>
        <v>4422379</v>
      </c>
      <c r="R196" s="1">
        <f>_xll.ciqfunctions.udf.CIQ($B196, "IQ_TOTAL_EQUITY", $D196,,,, "REPORTED")</f>
        <v>6440292</v>
      </c>
      <c r="S196" s="1">
        <f>_xll.ciqfunctions.udf.CIQ($B196, "IQ_TOTAL_OUTSTANDING_FILING_DATE", $D196,,,, "REPORTED")</f>
        <v>1558.6721500000001</v>
      </c>
      <c r="T196" s="1">
        <f>_xll.ciqfunctions.udf.CIQ($B196, "IQ_TOTAL_DEBT", $D196,,,, "REPORTED")</f>
        <v>6786450</v>
      </c>
      <c r="U196" s="1">
        <f>_xll.ciqfunctions.udf.CIQ($B196, "IQ_PREF_DIV_OTHER",$D196,,,, "REPORTED")</f>
        <v>0</v>
      </c>
      <c r="V196" s="1">
        <f>_xll.ciqfunctions.udf.CIQ($B196, "IQ_COGS",$D196,,,, "REPORTED")</f>
        <v>3457459</v>
      </c>
      <c r="W196" s="1">
        <f>_xll.ciqfunctions.udf.CIQ($B196, "IQ_AP",$D196,,,, "REPORTED")</f>
        <v>2872604</v>
      </c>
      <c r="X196" s="1">
        <f>_xll.ciqfunctions.udf.CIQ($B196, "IQ_AR", $D196,,,, "REPORTED")</f>
        <v>3698003</v>
      </c>
      <c r="Y196" s="1">
        <f>_xll.ciqfunctions.udf.CIQ($B196, "IQ_INVENTORY", $D196,,,, "REPORTED")</f>
        <v>1239647</v>
      </c>
      <c r="Z196">
        <f>_xll.ciqfunctions.udf.CIQ($B196, "IQ_SGA", $D196,,,, "REPORTED")</f>
        <v>354749</v>
      </c>
      <c r="AA196">
        <f>_xll.ciqfunctions.udf.CIQ($B196, "IQ_TOTAL_REV_1YR_ANN_GROWTH", $D196,,,, "REPORTED")</f>
        <v>1.6991000000000001</v>
      </c>
      <c r="AB196">
        <f>_xll.ciqfunctions.udf.CIQ($B196, "IQ_DA", $D196,,,, "REPORTED")</f>
        <v>0</v>
      </c>
      <c r="AC196">
        <f>_xll.ciqfunctions.udf.CIQ($B196, "IQ_NET_INTEREST_EXP",$D196,,,, "REPORTED")</f>
        <v>32116</v>
      </c>
      <c r="AD196">
        <f>_xll.ciqfunctions.udf.CIQ($B196, "IQ_NET_WORKING_CAP",$D196,,,, "REPORTED")</f>
        <v>2133714</v>
      </c>
      <c r="AE196">
        <f>_xll.ciqfunctions.udf.CIQ($B196, "IQ_CAPEX",$D196,,,, "REPORTED")</f>
        <v>-73723</v>
      </c>
      <c r="AF196" s="1" t="str">
        <f>_xll.ciqfunctions.udf.CIQ($B196, "IQ_CEO_NAME", $D196,,,, "REPORTED")</f>
        <v>Nakanishi, Katsuya</v>
      </c>
    </row>
    <row r="197" spans="1:32" x14ac:dyDescent="0.25">
      <c r="A197" t="str">
        <f>_xll.ciqfunctions.udf.CIQ(B197,"IQ_COMPANY_NAME",A$1)</f>
        <v>Mitsubishi Corporation</v>
      </c>
      <c r="B197" s="3" t="s">
        <v>4</v>
      </c>
      <c r="C197" s="1" t="str">
        <f>_xll.ciqfunctions.udf.CIQ($B197, "IQ_INDUSTRY", IQ_FY, $D197, ,, "USD", , C$1)</f>
        <v>Trading Companies and Distributors</v>
      </c>
      <c r="D197" s="2" t="str">
        <f t="shared" si="2"/>
        <v>CQ12019</v>
      </c>
      <c r="E197" s="1">
        <f>_xll.ciqfunctions.udf.CIQ($B197, "IQ_TOTAL_REV", $D197,,,, "REPORTED")</f>
        <v>3915484</v>
      </c>
      <c r="F197" s="1">
        <f>_xll.ciqfunctions.udf.CIQ($B197, "IQ_NI",$D197,,,, "REPORTED")</f>
        <v>148560</v>
      </c>
      <c r="G197" s="1">
        <f>_xll.ciqfunctions.udf.CIQ($B197, "IQ_CASH_EQUIV", $D197,,,, "REPORTED")</f>
        <v>1160582</v>
      </c>
      <c r="H197" s="1">
        <f>_xll.ciqfunctions.udf.CIQ($B197, "IQ_CASH_ST_INVEST", $D197,,,, "REPORTED")</f>
        <v>1378054</v>
      </c>
      <c r="I197" s="1">
        <f>_xll.ciqfunctions.udf.CIQ($B197, "IQ_TOTAL_CA", $D197,,,, "REPORTED")</f>
        <v>7038924</v>
      </c>
      <c r="J197" s="1">
        <f>_xll.ciqfunctions.udf.CIQ($B197, "IQ_TOTAL_ASSETS",$D197,,,, "REPORTED")</f>
        <v>16532800</v>
      </c>
      <c r="K197" s="1">
        <f>_xll.ciqfunctions.udf.CIQ($B197, "IQ_TOTAL_CL", $D197,,,, "REPORTED")</f>
        <v>5153682</v>
      </c>
      <c r="L197" s="1">
        <f>_xll.ciqfunctions.udf.CIQ($B197, "IQ_TOTAL_LIAB", $D197,,,, "REPORTED")</f>
        <v>9895880</v>
      </c>
      <c r="M197" s="1">
        <f>_xll.ciqfunctions.udf.CIQ($B197, "IQ_PREF_EQUITY",$D197,,,, "REPORTED")</f>
        <v>0</v>
      </c>
      <c r="N197" s="1">
        <f>_xll.ciqfunctions.udf.CIQ($B197, "IQ_TOTAL_COMMON_EQUITY",$D197,,,, "REPORTED")</f>
        <v>5696246</v>
      </c>
      <c r="O197" s="1">
        <f>_xll.ciqfunctions.udf.CIQ($B197, "IQ_APIC", $D197,,,, "REPORTED")</f>
        <v>228340</v>
      </c>
      <c r="P197" s="1">
        <f>_xll.ciqfunctions.udf.CIQ($B197, "IQ_TOTAL_ASSETS", $D197,,,, "REPORTED")</f>
        <v>16532800</v>
      </c>
      <c r="Q197" s="1">
        <f>_xll.ciqfunctions.udf.CIQ($B197, "IQ_RE", $D197,,,, "REPORTED")</f>
        <v>4356931</v>
      </c>
      <c r="R197" s="1">
        <f>_xll.ciqfunctions.udf.CIQ($B197, "IQ_TOTAL_EQUITY", $D197,,,, "REPORTED")</f>
        <v>6636920</v>
      </c>
      <c r="S197" s="1">
        <f>_xll.ciqfunctions.udf.CIQ($B197, "IQ_TOTAL_OUTSTANDING_FILING_DATE", $D197,,,, "REPORTED")</f>
        <v>1586.9772499999999</v>
      </c>
      <c r="T197" s="1">
        <f>_xll.ciqfunctions.udf.CIQ($B197, "IQ_TOTAL_DEBT", $D197,,,, "REPORTED")</f>
        <v>5377376</v>
      </c>
      <c r="U197" s="1">
        <f>_xll.ciqfunctions.udf.CIQ($B197, "IQ_PREF_DIV_OTHER",$D197,,,, "REPORTED")</f>
        <v>0</v>
      </c>
      <c r="V197" s="1">
        <f>_xll.ciqfunctions.udf.CIQ($B197, "IQ_COGS",$D197,,,, "REPORTED")</f>
        <v>3444578</v>
      </c>
      <c r="W197" s="1">
        <f>_xll.ciqfunctions.udf.CIQ($B197, "IQ_AP",$D197,,,, "REPORTED")</f>
        <v>2862954</v>
      </c>
      <c r="X197" s="1">
        <f>_xll.ciqfunctions.udf.CIQ($B197, "IQ_AR", $D197,,,, "REPORTED")</f>
        <v>3539529</v>
      </c>
      <c r="Y197" s="1">
        <f>_xll.ciqfunctions.udf.CIQ($B197, "IQ_INVENTORY", $D197,,,, "REPORTED")</f>
        <v>1213742</v>
      </c>
      <c r="Z197">
        <f>_xll.ciqfunctions.udf.CIQ($B197, "IQ_SGA", $D197,,,, "REPORTED")</f>
        <v>355846</v>
      </c>
      <c r="AA197">
        <f>_xll.ciqfunctions.udf.CIQ($B197, "IQ_TOTAL_REV_1YR_ANN_GROWTH", $D197,,,, "REPORTED")</f>
        <v>107.892</v>
      </c>
      <c r="AB197">
        <f>_xll.ciqfunctions.udf.CIQ($B197, "IQ_DA", $D197,,,, "REPORTED")</f>
        <v>14188</v>
      </c>
      <c r="AC197">
        <f>_xll.ciqfunctions.udf.CIQ($B197, "IQ_NET_INTEREST_EXP",$D197,,,, "REPORTED")</f>
        <v>22258</v>
      </c>
      <c r="AD197">
        <f>_xll.ciqfunctions.udf.CIQ($B197, "IQ_NET_WORKING_CAP",$D197,,,, "REPORTED")</f>
        <v>2084342</v>
      </c>
      <c r="AE197">
        <f>_xll.ciqfunctions.udf.CIQ($B197, "IQ_CAPEX",$D197,,,, "REPORTED")</f>
        <v>-77842</v>
      </c>
      <c r="AF197" s="1" t="str">
        <f>_xll.ciqfunctions.udf.CIQ($B197, "IQ_CEO_NAME", $D197,,,, "REPORTED")</f>
        <v>Nakanishi, Katsuya</v>
      </c>
    </row>
    <row r="198" spans="1:32" x14ac:dyDescent="0.25">
      <c r="A198" t="str">
        <f>_xll.ciqfunctions.udf.CIQ(B198,"IQ_COMPANY_NAME",A$1)</f>
        <v>Mitsubishi Corporation</v>
      </c>
      <c r="B198" s="3" t="s">
        <v>4</v>
      </c>
      <c r="C198" s="1" t="str">
        <f>_xll.ciqfunctions.udf.CIQ($B198, "IQ_INDUSTRY", IQ_FY, $D198, ,, "USD", , C$1)</f>
        <v>Trading Companies and Distributors</v>
      </c>
      <c r="D198" s="2" t="str">
        <f t="shared" si="2"/>
        <v>CQ42018</v>
      </c>
      <c r="E198" s="1">
        <f>_xll.ciqfunctions.udf.CIQ($B198, "IQ_TOTAL_REV", $D198,,,, "REPORTED")</f>
        <v>4245031</v>
      </c>
      <c r="F198" s="1">
        <f>_xll.ciqfunctions.udf.CIQ($B198, "IQ_NI",$D198,,,, "REPORTED")</f>
        <v>132868</v>
      </c>
      <c r="G198" s="1">
        <f>_xll.ciqfunctions.udf.CIQ($B198, "IQ_CASH_EQUIV", $D198,,,, "REPORTED")</f>
        <v>1347747</v>
      </c>
      <c r="H198" s="1">
        <f>_xll.ciqfunctions.udf.CIQ($B198, "IQ_CASH_ST_INVEST", $D198,,,, "REPORTED")</f>
        <v>1534619</v>
      </c>
      <c r="I198" s="1">
        <f>_xll.ciqfunctions.udf.CIQ($B198, "IQ_TOTAL_CA", $D198,,,, "REPORTED")</f>
        <v>7339558</v>
      </c>
      <c r="J198" s="1">
        <f>_xll.ciqfunctions.udf.CIQ($B198, "IQ_TOTAL_ASSETS",$D198,,,, "REPORTED")</f>
        <v>16807092</v>
      </c>
      <c r="K198" s="1">
        <f>_xll.ciqfunctions.udf.CIQ($B198, "IQ_TOTAL_CL", $D198,,,, "REPORTED")</f>
        <v>5551287</v>
      </c>
      <c r="L198" s="1">
        <f>_xll.ciqfunctions.udf.CIQ($B198, "IQ_TOTAL_LIAB", $D198,,,, "REPORTED")</f>
        <v>10326117</v>
      </c>
      <c r="M198" s="1">
        <f>_xll.ciqfunctions.udf.CIQ($B198, "IQ_PREF_EQUITY",$D198,,,, "REPORTED")</f>
        <v>0</v>
      </c>
      <c r="N198" s="1">
        <f>_xll.ciqfunctions.udf.CIQ($B198, "IQ_TOTAL_COMMON_EQUITY",$D198,,,, "REPORTED")</f>
        <v>5540542</v>
      </c>
      <c r="O198" s="1">
        <f>_xll.ciqfunctions.udf.CIQ($B198, "IQ_APIC", $D198,,,, "REPORTED")</f>
        <v>229083</v>
      </c>
      <c r="P198" s="1">
        <f>_xll.ciqfunctions.udf.CIQ($B198, "IQ_TOTAL_ASSETS", $D198,,,, "REPORTED")</f>
        <v>16807092</v>
      </c>
      <c r="Q198" s="1">
        <f>_xll.ciqfunctions.udf.CIQ($B198, "IQ_RE", $D198,,,, "REPORTED")</f>
        <v>4176114</v>
      </c>
      <c r="R198" s="1">
        <f>_xll.ciqfunctions.udf.CIQ($B198, "IQ_TOTAL_EQUITY", $D198,,,, "REPORTED")</f>
        <v>6480975</v>
      </c>
      <c r="S198" s="1">
        <f>_xll.ciqfunctions.udf.CIQ($B198, "IQ_TOTAL_OUTSTANDING_FILING_DATE", $D198,,,, "REPORTED")</f>
        <v>1586.54817</v>
      </c>
      <c r="T198" s="1">
        <f>_xll.ciqfunctions.udf.CIQ($B198, "IQ_TOTAL_DEBT", $D198,,,, "REPORTED")</f>
        <v>5288755</v>
      </c>
      <c r="U198" s="1">
        <f>_xll.ciqfunctions.udf.CIQ($B198, "IQ_PREF_DIV_OTHER",$D198,,,, "REPORTED")</f>
        <v>0</v>
      </c>
      <c r="V198" s="1">
        <f>_xll.ciqfunctions.udf.CIQ($B198, "IQ_COGS",$D198,,,, "REPORTED")</f>
        <v>3727095</v>
      </c>
      <c r="W198" s="1">
        <f>_xll.ciqfunctions.udf.CIQ($B198, "IQ_AP",$D198,,,, "REPORTED")</f>
        <v>3162908</v>
      </c>
      <c r="X198" s="1">
        <f>_xll.ciqfunctions.udf.CIQ($B198, "IQ_AR", $D198,,,, "REPORTED")</f>
        <v>3735553</v>
      </c>
      <c r="Y198" s="1">
        <f>_xll.ciqfunctions.udf.CIQ($B198, "IQ_INVENTORY", $D198,,,, "REPORTED")</f>
        <v>1305479</v>
      </c>
      <c r="Z198">
        <f>_xll.ciqfunctions.udf.CIQ($B198, "IQ_SGA", $D198,,,, "REPORTED")</f>
        <v>355661</v>
      </c>
      <c r="AA198">
        <f>_xll.ciqfunctions.udf.CIQ($B198, "IQ_TOTAL_REV_1YR_ANN_GROWTH", $D198,,,, "REPORTED")</f>
        <v>109.4361</v>
      </c>
      <c r="AB198">
        <f>_xll.ciqfunctions.udf.CIQ($B198, "IQ_DA", $D198,,,, "REPORTED")</f>
        <v>0</v>
      </c>
      <c r="AC198">
        <f>_xll.ciqfunctions.udf.CIQ($B198, "IQ_NET_INTEREST_EXP",$D198,,,, "REPORTED")</f>
        <v>39193</v>
      </c>
      <c r="AD198">
        <f>_xll.ciqfunctions.udf.CIQ($B198, "IQ_NET_WORKING_CAP",$D198,,,, "REPORTED")</f>
        <v>1946741</v>
      </c>
      <c r="AE198">
        <f>_xll.ciqfunctions.udf.CIQ($B198, "IQ_CAPEX",$D198,,,, "REPORTED")</f>
        <v>-99810</v>
      </c>
      <c r="AF198" s="1" t="str">
        <f>_xll.ciqfunctions.udf.CIQ($B198, "IQ_CEO_NAME", $D198,,,, "REPORTED")</f>
        <v>Nakanishi, Katsuya</v>
      </c>
    </row>
    <row r="199" spans="1:32" x14ac:dyDescent="0.25">
      <c r="A199" t="str">
        <f>_xll.ciqfunctions.udf.CIQ(B199,"IQ_COMPANY_NAME",A$1)</f>
        <v>Mitsubishi Corporation</v>
      </c>
      <c r="B199" s="3" t="s">
        <v>4</v>
      </c>
      <c r="C199" s="1" t="str">
        <f>_xll.ciqfunctions.udf.CIQ($B199, "IQ_INDUSTRY", IQ_FY, $D199, ,, "USD", , C$1)</f>
        <v>Trading Companies and Distributors</v>
      </c>
      <c r="D199" s="2" t="str">
        <f t="shared" si="2"/>
        <v>CQ32018</v>
      </c>
      <c r="E199" s="1">
        <f>_xll.ciqfunctions.udf.CIQ($B199, "IQ_TOTAL_REV", $D199,,,, "REPORTED")</f>
        <v>4067787</v>
      </c>
      <c r="F199" s="1">
        <f>_xll.ciqfunctions.udf.CIQ($B199, "IQ_NI",$D199,,,, "REPORTED")</f>
        <v>104956</v>
      </c>
      <c r="G199" s="1">
        <f>_xll.ciqfunctions.udf.CIQ($B199, "IQ_CASH_EQUIV", $D199,,,, "REPORTED")</f>
        <v>1063622</v>
      </c>
      <c r="H199" s="1">
        <f>_xll.ciqfunctions.udf.CIQ($B199, "IQ_CASH_ST_INVEST", $D199,,,, "REPORTED")</f>
        <v>1322155</v>
      </c>
      <c r="I199" s="1">
        <f>_xll.ciqfunctions.udf.CIQ($B199, "IQ_TOTAL_CA", $D199,,,, "REPORTED")</f>
        <v>6928729</v>
      </c>
      <c r="J199" s="1">
        <f>_xll.ciqfunctions.udf.CIQ($B199, "IQ_TOTAL_ASSETS",$D199,,,, "REPORTED")</f>
        <v>16613704</v>
      </c>
      <c r="K199" s="1">
        <f>_xll.ciqfunctions.udf.CIQ($B199, "IQ_TOTAL_CL", $D199,,,, "REPORTED")</f>
        <v>5034569</v>
      </c>
      <c r="L199" s="1">
        <f>_xll.ciqfunctions.udf.CIQ($B199, "IQ_TOTAL_LIAB", $D199,,,, "REPORTED")</f>
        <v>10004977</v>
      </c>
      <c r="M199" s="1">
        <f>_xll.ciqfunctions.udf.CIQ($B199, "IQ_PREF_EQUITY",$D199,,,, "REPORTED")</f>
        <v>0</v>
      </c>
      <c r="N199" s="1">
        <f>_xll.ciqfunctions.udf.CIQ($B199, "IQ_TOTAL_COMMON_EQUITY",$D199,,,, "REPORTED")</f>
        <v>5678810</v>
      </c>
      <c r="O199" s="1">
        <f>_xll.ciqfunctions.udf.CIQ($B199, "IQ_APIC", $D199,,,, "REPORTED")</f>
        <v>229070</v>
      </c>
      <c r="P199" s="1">
        <f>_xll.ciqfunctions.udf.CIQ($B199, "IQ_TOTAL_ASSETS", $D199,,,, "REPORTED")</f>
        <v>16613704</v>
      </c>
      <c r="Q199" s="1">
        <f>_xll.ciqfunctions.udf.CIQ($B199, "IQ_RE", $D199,,,, "REPORTED")</f>
        <v>4121735</v>
      </c>
      <c r="R199" s="1">
        <f>_xll.ciqfunctions.udf.CIQ($B199, "IQ_TOTAL_EQUITY", $D199,,,, "REPORTED")</f>
        <v>6608727</v>
      </c>
      <c r="S199" s="1">
        <f>_xll.ciqfunctions.udf.CIQ($B199, "IQ_TOTAL_OUTSTANDING_FILING_DATE", $D199,,,, "REPORTED")</f>
        <v>1586.412</v>
      </c>
      <c r="T199" s="1">
        <f>_xll.ciqfunctions.udf.CIQ($B199, "IQ_TOTAL_DEBT", $D199,,,, "REPORTED")</f>
        <v>5085023</v>
      </c>
      <c r="U199" s="1">
        <f>_xll.ciqfunctions.udf.CIQ($B199, "IQ_PREF_DIV_OTHER",$D199,,,, "REPORTED")</f>
        <v>0</v>
      </c>
      <c r="V199" s="1">
        <f>_xll.ciqfunctions.udf.CIQ($B199, "IQ_COGS",$D199,,,, "REPORTED")</f>
        <v>3576151</v>
      </c>
      <c r="W199" s="1">
        <f>_xll.ciqfunctions.udf.CIQ($B199, "IQ_AP",$D199,,,, "REPORTED")</f>
        <v>2947348</v>
      </c>
      <c r="X199" s="1">
        <f>_xll.ciqfunctions.udf.CIQ($B199, "IQ_AR", $D199,,,, "REPORTED")</f>
        <v>3704360</v>
      </c>
      <c r="Y199" s="1">
        <f>_xll.ciqfunctions.udf.CIQ($B199, "IQ_INVENTORY", $D199,,,, "REPORTED")</f>
        <v>1212837</v>
      </c>
      <c r="Z199">
        <f>_xll.ciqfunctions.udf.CIQ($B199, "IQ_SGA", $D199,,,, "REPORTED")</f>
        <v>349184</v>
      </c>
      <c r="AA199">
        <f>_xll.ciqfunctions.udf.CIQ($B199, "IQ_TOTAL_REV_1YR_ANN_GROWTH", $D199,,,, "REPORTED")</f>
        <v>118.6533</v>
      </c>
      <c r="AB199">
        <f>_xll.ciqfunctions.udf.CIQ($B199, "IQ_DA", $D199,,,, "REPORTED")</f>
        <v>0</v>
      </c>
      <c r="AC199">
        <f>_xll.ciqfunctions.udf.CIQ($B199, "IQ_NET_INTEREST_EXP",$D199,,,, "REPORTED")</f>
        <v>26940</v>
      </c>
      <c r="AD199">
        <f>_xll.ciqfunctions.udf.CIQ($B199, "IQ_NET_WORKING_CAP",$D199,,,, "REPORTED")</f>
        <v>1935917</v>
      </c>
      <c r="AE199">
        <f>_xll.ciqfunctions.udf.CIQ($B199, "IQ_CAPEX",$D199,,,, "REPORTED")</f>
        <v>-74342</v>
      </c>
      <c r="AF199" s="1" t="str">
        <f>_xll.ciqfunctions.udf.CIQ($B199, "IQ_CEO_NAME", $D199,,,, "REPORTED")</f>
        <v>Nakanishi, Katsuya</v>
      </c>
    </row>
    <row r="200" spans="1:32" x14ac:dyDescent="0.25">
      <c r="A200" t="str">
        <f>_xll.ciqfunctions.udf.CIQ(B200,"IQ_COMPANY_NAME",A$1)</f>
        <v>Mitsubishi Corporation</v>
      </c>
      <c r="B200" s="3" t="s">
        <v>4</v>
      </c>
      <c r="C200" s="1" t="str">
        <f>_xll.ciqfunctions.udf.CIQ($B200, "IQ_INDUSTRY", IQ_FY, $D200, ,, "USD", , C$1)</f>
        <v>Trading Companies and Distributors</v>
      </c>
      <c r="D200" s="2" t="str">
        <f t="shared" si="2"/>
        <v>CQ22018</v>
      </c>
      <c r="E200" s="1">
        <f>_xll.ciqfunctions.udf.CIQ($B200, "IQ_TOTAL_REV", $D200,,,, "REPORTED")</f>
        <v>3875461</v>
      </c>
      <c r="F200" s="1">
        <f>_xll.ciqfunctions.udf.CIQ($B200, "IQ_NI",$D200,,,, "REPORTED")</f>
        <v>204353</v>
      </c>
      <c r="G200" s="1">
        <f>_xll.ciqfunctions.udf.CIQ($B200, "IQ_CASH_EQUIV", $D200,,,, "REPORTED")</f>
        <v>1005149</v>
      </c>
      <c r="H200" s="1">
        <f>_xll.ciqfunctions.udf.CIQ($B200, "IQ_CASH_ST_INVEST", $D200,,,, "REPORTED")</f>
        <v>1254478</v>
      </c>
      <c r="I200" s="1">
        <f>_xll.ciqfunctions.udf.CIQ($B200, "IQ_TOTAL_CA", $D200,,,, "REPORTED")</f>
        <v>6837614</v>
      </c>
      <c r="J200" s="1">
        <f>_xll.ciqfunctions.udf.CIQ($B200, "IQ_TOTAL_ASSETS",$D200,,,, "REPORTED")</f>
        <v>16204729</v>
      </c>
      <c r="K200" s="1">
        <f>_xll.ciqfunctions.udf.CIQ($B200, "IQ_TOTAL_CL", $D200,,,, "REPORTED")</f>
        <v>4918057</v>
      </c>
      <c r="L200" s="1">
        <f>_xll.ciqfunctions.udf.CIQ($B200, "IQ_TOTAL_LIAB", $D200,,,, "REPORTED")</f>
        <v>9847146</v>
      </c>
      <c r="M200" s="1">
        <f>_xll.ciqfunctions.udf.CIQ($B200, "IQ_PREF_EQUITY",$D200,,,, "REPORTED")</f>
        <v>0</v>
      </c>
      <c r="N200" s="1">
        <f>_xll.ciqfunctions.udf.CIQ($B200, "IQ_TOTAL_COMMON_EQUITY",$D200,,,, "REPORTED")</f>
        <v>5446663</v>
      </c>
      <c r="O200" s="1">
        <f>_xll.ciqfunctions.udf.CIQ($B200, "IQ_APIC", $D200,,,, "REPORTED")</f>
        <v>229287</v>
      </c>
      <c r="P200" s="1">
        <f>_xll.ciqfunctions.udf.CIQ($B200, "IQ_TOTAL_ASSETS", $D200,,,, "REPORTED")</f>
        <v>16204729</v>
      </c>
      <c r="Q200" s="1">
        <f>_xll.ciqfunctions.udf.CIQ($B200, "IQ_RE", $D200,,,, "REPORTED")</f>
        <v>4084966</v>
      </c>
      <c r="R200" s="1">
        <f>_xll.ciqfunctions.udf.CIQ($B200, "IQ_TOTAL_EQUITY", $D200,,,, "REPORTED")</f>
        <v>6357583</v>
      </c>
      <c r="S200" s="1">
        <f>_xll.ciqfunctions.udf.CIQ($B200, "IQ_TOTAL_OUTSTANDING_FILING_DATE", $D200,,,, "REPORTED")</f>
        <v>1586.21551</v>
      </c>
      <c r="T200" s="1">
        <f>_xll.ciqfunctions.udf.CIQ($B200, "IQ_TOTAL_DEBT", $D200,,,, "REPORTED")</f>
        <v>4990221</v>
      </c>
      <c r="U200" s="1">
        <f>_xll.ciqfunctions.udf.CIQ($B200, "IQ_PREF_DIV_OTHER",$D200,,,, "REPORTED")</f>
        <v>0</v>
      </c>
      <c r="V200" s="1">
        <f>_xll.ciqfunctions.udf.CIQ($B200, "IQ_COGS",$D200,,,, "REPORTED")</f>
        <v>3372551</v>
      </c>
      <c r="W200" s="1">
        <f>_xll.ciqfunctions.udf.CIQ($B200, "IQ_AP",$D200,,,, "REPORTED")</f>
        <v>2962580</v>
      </c>
      <c r="X200" s="1">
        <f>_xll.ciqfunctions.udf.CIQ($B200, "IQ_AR", $D200,,,, "REPORTED")</f>
        <v>3680254</v>
      </c>
      <c r="Y200" s="1">
        <f>_xll.ciqfunctions.udf.CIQ($B200, "IQ_INVENTORY", $D200,,,, "REPORTED")</f>
        <v>1210222</v>
      </c>
      <c r="Z200">
        <f>_xll.ciqfunctions.udf.CIQ($B200, "IQ_SGA", $D200,,,, "REPORTED")</f>
        <v>342631</v>
      </c>
      <c r="AA200">
        <f>_xll.ciqfunctions.udf.CIQ($B200, "IQ_TOTAL_REV_1YR_ANN_GROWTH", $D200,,,, "REPORTED")</f>
        <v>115.6983</v>
      </c>
      <c r="AB200">
        <f>_xll.ciqfunctions.udf.CIQ($B200, "IQ_DA", $D200,,,, "REPORTED")</f>
        <v>0</v>
      </c>
      <c r="AC200">
        <f>_xll.ciqfunctions.udf.CIQ($B200, "IQ_NET_INTEREST_EXP",$D200,,,, "REPORTED")</f>
        <v>41425</v>
      </c>
      <c r="AD200">
        <f>_xll.ciqfunctions.udf.CIQ($B200, "IQ_NET_WORKING_CAP",$D200,,,, "REPORTED")</f>
        <v>1922580</v>
      </c>
      <c r="AE200">
        <f>_xll.ciqfunctions.udf.CIQ($B200, "IQ_CAPEX",$D200,,,, "REPORTED")</f>
        <v>-63520</v>
      </c>
      <c r="AF200" s="1" t="str">
        <f>_xll.ciqfunctions.udf.CIQ($B200, "IQ_CEO_NAME", $D200,,,, "REPORTED")</f>
        <v>Nakanishi, Katsuya</v>
      </c>
    </row>
    <row r="201" spans="1:32" x14ac:dyDescent="0.25">
      <c r="A201" t="str">
        <f>_xll.ciqfunctions.udf.CIQ(B201,"IQ_COMPANY_NAME",A$1)</f>
        <v>Mitsubishi Corporation</v>
      </c>
      <c r="B201" s="3" t="s">
        <v>4</v>
      </c>
      <c r="C201" s="1" t="str">
        <f>_xll.ciqfunctions.udf.CIQ($B201, "IQ_INDUSTRY", IQ_FY, $D201, ,, "USD", , C$1)</f>
        <v>Trading Companies and Distributors</v>
      </c>
      <c r="D201" s="2" t="str">
        <f t="shared" si="2"/>
        <v>CQ12018</v>
      </c>
      <c r="E201" s="1">
        <f>_xll.ciqfunctions.udf.CIQ($B201, "IQ_TOTAL_REV", $D201,,,, "REPORTED")</f>
        <v>1883422</v>
      </c>
      <c r="F201" s="1">
        <f>_xll.ciqfunctions.udf.CIQ($B201, "IQ_NI",$D201,,,, "REPORTED")</f>
        <v>144002</v>
      </c>
      <c r="G201" s="1">
        <f>_xll.ciqfunctions.udf.CIQ($B201, "IQ_CASH_EQUIV", $D201,,,, "REPORTED")</f>
        <v>1005461</v>
      </c>
      <c r="H201" s="1">
        <f>_xll.ciqfunctions.udf.CIQ($B201, "IQ_CASH_ST_INVEST", $D201,,,, "REPORTED")</f>
        <v>1252647</v>
      </c>
      <c r="I201" s="1">
        <f>_xll.ciqfunctions.udf.CIQ($B201, "IQ_TOTAL_CA", $D201,,,, "REPORTED")</f>
        <v>6778761</v>
      </c>
      <c r="J201" s="1">
        <f>_xll.ciqfunctions.udf.CIQ($B201, "IQ_TOTAL_ASSETS",$D201,,,, "REPORTED")</f>
        <v>16036989</v>
      </c>
      <c r="K201" s="1">
        <f>_xll.ciqfunctions.udf.CIQ($B201, "IQ_TOTAL_CL", $D201,,,, "REPORTED")</f>
        <v>4916938</v>
      </c>
      <c r="L201" s="1">
        <f>_xll.ciqfunctions.udf.CIQ($B201, "IQ_TOTAL_LIAB", $D201,,,, "REPORTED")</f>
        <v>9771778</v>
      </c>
      <c r="M201" s="1">
        <f>_xll.ciqfunctions.udf.CIQ($B201, "IQ_PREF_EQUITY",$D201,,,, "REPORTED")</f>
        <v>0</v>
      </c>
      <c r="N201" s="1">
        <f>_xll.ciqfunctions.udf.CIQ($B201, "IQ_TOTAL_COMMON_EQUITY",$D201,,,, "REPORTED")</f>
        <v>5332427</v>
      </c>
      <c r="O201" s="1">
        <f>_xll.ciqfunctions.udf.CIQ($B201, "IQ_APIC", $D201,,,, "REPORTED")</f>
        <v>229423</v>
      </c>
      <c r="P201" s="1">
        <f>_xll.ciqfunctions.udf.CIQ($B201, "IQ_TOTAL_ASSETS", $D201,,,, "REPORTED")</f>
        <v>16036989</v>
      </c>
      <c r="Q201" s="1">
        <f>_xll.ciqfunctions.udf.CIQ($B201, "IQ_RE", $D201,,,, "REPORTED")</f>
        <v>3983916</v>
      </c>
      <c r="R201" s="1">
        <f>_xll.ciqfunctions.udf.CIQ($B201, "IQ_TOTAL_EQUITY", $D201,,,, "REPORTED")</f>
        <v>6265211</v>
      </c>
      <c r="S201" s="1">
        <f>_xll.ciqfunctions.udf.CIQ($B201, "IQ_TOTAL_OUTSTANDING_FILING_DATE", $D201,,,, "REPORTED")</f>
        <v>1585.9292499999999</v>
      </c>
      <c r="T201" s="1">
        <f>_xll.ciqfunctions.udf.CIQ($B201, "IQ_TOTAL_DEBT", $D201,,,, "REPORTED")</f>
        <v>5149380</v>
      </c>
      <c r="U201" s="1">
        <f>_xll.ciqfunctions.udf.CIQ($B201, "IQ_PREF_DIV_OTHER",$D201,,,, "REPORTED")</f>
        <v>0</v>
      </c>
      <c r="V201" s="1">
        <f>_xll.ciqfunctions.udf.CIQ($B201, "IQ_COGS",$D201,,,, "REPORTED")</f>
        <v>1390741</v>
      </c>
      <c r="W201" s="1">
        <f>_xll.ciqfunctions.udf.CIQ($B201, "IQ_AP",$D201,,,, "REPORTED")</f>
        <v>2718254</v>
      </c>
      <c r="X201" s="1">
        <f>_xll.ciqfunctions.udf.CIQ($B201, "IQ_AR", $D201,,,, "REPORTED")</f>
        <v>3367291</v>
      </c>
      <c r="Y201" s="1">
        <f>_xll.ciqfunctions.udf.CIQ($B201, "IQ_INVENTORY", $D201,,,, "REPORTED")</f>
        <v>1204402</v>
      </c>
      <c r="Z201">
        <f>_xll.ciqfunctions.udf.CIQ($B201, "IQ_SGA", $D201,,,, "REPORTED")</f>
        <v>363530</v>
      </c>
      <c r="AA201">
        <f>_xll.ciqfunctions.udf.CIQ($B201, "IQ_TOTAL_REV_1YR_ANN_GROWTH", $D201,,,, "REPORTED")</f>
        <v>8.4459</v>
      </c>
      <c r="AB201">
        <f>_xll.ciqfunctions.udf.CIQ($B201, "IQ_DA", $D201,,,, "REPORTED")</f>
        <v>35474</v>
      </c>
      <c r="AC201">
        <f>_xll.ciqfunctions.udf.CIQ($B201, "IQ_NET_INTEREST_EXP",$D201,,,, "REPORTED")</f>
        <v>18856</v>
      </c>
      <c r="AD201">
        <f>_xll.ciqfunctions.udf.CIQ($B201, "IQ_NET_WORKING_CAP",$D201,,,, "REPORTED")</f>
        <v>1925672</v>
      </c>
      <c r="AE201">
        <f>_xll.ciqfunctions.udf.CIQ($B201, "IQ_CAPEX",$D201,,,, "REPORTED")</f>
        <v>-60293</v>
      </c>
      <c r="AF201" s="1" t="str">
        <f>_xll.ciqfunctions.udf.CIQ($B201, "IQ_CEO_NAME", $D201,,,, "REPORTED")</f>
        <v>Nakanishi, Katsuya</v>
      </c>
    </row>
    <row r="202" spans="1:32" x14ac:dyDescent="0.25">
      <c r="A202" t="str">
        <f>_xll.ciqfunctions.udf.CIQ(B202,"IQ_COMPANY_NAME",A$1)</f>
        <v>Mitsubishi Corporation</v>
      </c>
      <c r="B202" s="3" t="s">
        <v>4</v>
      </c>
      <c r="C202" s="1" t="str">
        <f>_xll.ciqfunctions.udf.CIQ($B202, "IQ_INDUSTRY", IQ_FY, $D202, ,, "USD", , C$1)</f>
        <v>Trading Companies and Distributors</v>
      </c>
      <c r="D202" s="2" t="str">
        <f t="shared" si="2"/>
        <v>CQ42017</v>
      </c>
      <c r="E202" s="1">
        <f>_xll.ciqfunctions.udf.CIQ($B202, "IQ_TOTAL_REV", $D202,,,, "REPORTED")</f>
        <v>2026886</v>
      </c>
      <c r="F202" s="1">
        <f>_xll.ciqfunctions.udf.CIQ($B202, "IQ_NI",$D202,,,, "REPORTED")</f>
        <v>162173</v>
      </c>
      <c r="G202" s="1">
        <f>_xll.ciqfunctions.udf.CIQ($B202, "IQ_CASH_EQUIV", $D202,,,, "REPORTED")</f>
        <v>1094498</v>
      </c>
      <c r="H202" s="1">
        <f>_xll.ciqfunctions.udf.CIQ($B202, "IQ_CASH_ST_INVEST", $D202,,,, "REPORTED")</f>
        <v>1340378</v>
      </c>
      <c r="I202" s="1">
        <f>_xll.ciqfunctions.udf.CIQ($B202, "IQ_TOTAL_CA", $D202,,,, "REPORTED")</f>
        <v>7104357</v>
      </c>
      <c r="J202" s="1">
        <f>_xll.ciqfunctions.udf.CIQ($B202, "IQ_TOTAL_ASSETS",$D202,,,, "REPORTED")</f>
        <v>16574633</v>
      </c>
      <c r="K202" s="1">
        <f>_xll.ciqfunctions.udf.CIQ($B202, "IQ_TOTAL_CL", $D202,,,, "REPORTED")</f>
        <v>5194829</v>
      </c>
      <c r="L202" s="1">
        <f>_xll.ciqfunctions.udf.CIQ($B202, "IQ_TOTAL_LIAB", $D202,,,, "REPORTED")</f>
        <v>10247712</v>
      </c>
      <c r="M202" s="1">
        <f>_xll.ciqfunctions.udf.CIQ($B202, "IQ_PREF_EQUITY",$D202,,,, "REPORTED")</f>
        <v>0</v>
      </c>
      <c r="N202" s="1">
        <f>_xll.ciqfunctions.udf.CIQ($B202, "IQ_TOTAL_COMMON_EQUITY",$D202,,,, "REPORTED")</f>
        <v>5383966</v>
      </c>
      <c r="O202" s="1">
        <f>_xll.ciqfunctions.udf.CIQ($B202, "IQ_APIC", $D202,,,, "REPORTED")</f>
        <v>228012</v>
      </c>
      <c r="P202" s="1">
        <f>_xll.ciqfunctions.udf.CIQ($B202, "IQ_TOTAL_ASSETS", $D202,,,, "REPORTED")</f>
        <v>16574633</v>
      </c>
      <c r="Q202" s="1">
        <f>_xll.ciqfunctions.udf.CIQ($B202, "IQ_RE", $D202,,,, "REPORTED")</f>
        <v>3889388</v>
      </c>
      <c r="R202" s="1">
        <f>_xll.ciqfunctions.udf.CIQ($B202, "IQ_TOTAL_EQUITY", $D202,,,, "REPORTED")</f>
        <v>6326921</v>
      </c>
      <c r="S202" s="1">
        <f>_xll.ciqfunctions.udf.CIQ($B202, "IQ_TOTAL_OUTSTANDING_FILING_DATE", $D202,,,, "REPORTED")</f>
        <v>1585.74639</v>
      </c>
      <c r="T202" s="1">
        <f>_xll.ciqfunctions.udf.CIQ($B202, "IQ_TOTAL_DEBT", $D202,,,, "REPORTED")</f>
        <v>5176021</v>
      </c>
      <c r="U202" s="1">
        <f>_xll.ciqfunctions.udf.CIQ($B202, "IQ_PREF_DIV_OTHER",$D202,,,, "REPORTED")</f>
        <v>0</v>
      </c>
      <c r="V202" s="1">
        <f>_xll.ciqfunctions.udf.CIQ($B202, "IQ_COGS",$D202,,,, "REPORTED")</f>
        <v>1536449</v>
      </c>
      <c r="W202" s="1">
        <f>_xll.ciqfunctions.udf.CIQ($B202, "IQ_AP",$D202,,,, "REPORTED")</f>
        <v>2973758</v>
      </c>
      <c r="X202" s="1">
        <f>_xll.ciqfunctions.udf.CIQ($B202, "IQ_AR", $D202,,,, "REPORTED")</f>
        <v>3656543</v>
      </c>
      <c r="Y202" s="1">
        <f>_xll.ciqfunctions.udf.CIQ($B202, "IQ_INVENTORY", $D202,,,, "REPORTED")</f>
        <v>1301544</v>
      </c>
      <c r="Z202">
        <f>_xll.ciqfunctions.udf.CIQ($B202, "IQ_SGA", $D202,,,, "REPORTED")</f>
        <v>347424</v>
      </c>
      <c r="AA202">
        <f>_xll.ciqfunctions.udf.CIQ($B202, "IQ_TOTAL_REV_1YR_ANN_GROWTH", $D202,,,, "REPORTED")</f>
        <v>15.399800000000001</v>
      </c>
      <c r="AB202">
        <f>_xll.ciqfunctions.udf.CIQ($B202, "IQ_DA", $D202,,,, "REPORTED")</f>
        <v>0</v>
      </c>
      <c r="AC202">
        <f>_xll.ciqfunctions.udf.CIQ($B202, "IQ_NET_INTEREST_EXP",$D202,,,, "REPORTED")</f>
        <v>53245</v>
      </c>
      <c r="AD202">
        <f>_xll.ciqfunctions.udf.CIQ($B202, "IQ_NET_WORKING_CAP",$D202,,,, "REPORTED")</f>
        <v>1909360</v>
      </c>
      <c r="AE202">
        <f>_xll.ciqfunctions.udf.CIQ($B202, "IQ_CAPEX",$D202,,,, "REPORTED")</f>
        <v>-75594</v>
      </c>
      <c r="AF202" s="1" t="str">
        <f>_xll.ciqfunctions.udf.CIQ($B202, "IQ_CEO_NAME", $D202,,,, "REPORTED")</f>
        <v>Nakanishi, Katsuya</v>
      </c>
    </row>
    <row r="203" spans="1:32" x14ac:dyDescent="0.25">
      <c r="A203" t="str">
        <f>_xll.ciqfunctions.udf.CIQ(B203,"IQ_COMPANY_NAME",A$1)</f>
        <v>Mitsubishi Corporation</v>
      </c>
      <c r="B203" s="3" t="s">
        <v>4</v>
      </c>
      <c r="C203" s="1" t="str">
        <f>_xll.ciqfunctions.udf.CIQ($B203, "IQ_INDUSTRY", IQ_FY, $D203, ,, "USD", , C$1)</f>
        <v>Trading Companies and Distributors</v>
      </c>
      <c r="D203" s="2" t="str">
        <f t="shared" si="2"/>
        <v>CQ32017</v>
      </c>
      <c r="E203" s="1">
        <f>_xll.ciqfunctions.udf.CIQ($B203, "IQ_TOTAL_REV", $D203,,,, "REPORTED")</f>
        <v>1860382</v>
      </c>
      <c r="F203" s="1">
        <f>_xll.ciqfunctions.udf.CIQ($B203, "IQ_NI",$D203,,,, "REPORTED")</f>
        <v>136186</v>
      </c>
      <c r="G203" s="1">
        <f>_xll.ciqfunctions.udf.CIQ($B203, "IQ_CASH_EQUIV", $D203,,,, "REPORTED")</f>
        <v>1023579</v>
      </c>
      <c r="H203" s="1">
        <f>_xll.ciqfunctions.udf.CIQ($B203, "IQ_CASH_ST_INVEST", $D203,,,, "REPORTED")</f>
        <v>1281791</v>
      </c>
      <c r="I203" s="1">
        <f>_xll.ciqfunctions.udf.CIQ($B203, "IQ_TOTAL_CA", $D203,,,, "REPORTED")</f>
        <v>6666866</v>
      </c>
      <c r="J203" s="1">
        <f>_xll.ciqfunctions.udf.CIQ($B203, "IQ_TOTAL_ASSETS",$D203,,,, "REPORTED")</f>
        <v>15969217</v>
      </c>
      <c r="K203" s="1">
        <f>_xll.ciqfunctions.udf.CIQ($B203, "IQ_TOTAL_CL", $D203,,,, "REPORTED")</f>
        <v>4687297</v>
      </c>
      <c r="L203" s="1">
        <f>_xll.ciqfunctions.udf.CIQ($B203, "IQ_TOTAL_LIAB", $D203,,,, "REPORTED")</f>
        <v>9799969</v>
      </c>
      <c r="M203" s="1">
        <f>_xll.ciqfunctions.udf.CIQ($B203, "IQ_PREF_EQUITY",$D203,,,, "REPORTED")</f>
        <v>0</v>
      </c>
      <c r="N203" s="1">
        <f>_xll.ciqfunctions.udf.CIQ($B203, "IQ_TOTAL_COMMON_EQUITY",$D203,,,, "REPORTED")</f>
        <v>5241689</v>
      </c>
      <c r="O203" s="1">
        <f>_xll.ciqfunctions.udf.CIQ($B203, "IQ_APIC", $D203,,,, "REPORTED")</f>
        <v>227757</v>
      </c>
      <c r="P203" s="1">
        <f>_xll.ciqfunctions.udf.CIQ($B203, "IQ_TOTAL_ASSETS", $D203,,,, "REPORTED")</f>
        <v>15969217</v>
      </c>
      <c r="Q203" s="1">
        <f>_xll.ciqfunctions.udf.CIQ($B203, "IQ_RE", $D203,,,, "REPORTED")</f>
        <v>3803690</v>
      </c>
      <c r="R203" s="1">
        <f>_xll.ciqfunctions.udf.CIQ($B203, "IQ_TOTAL_EQUITY", $D203,,,, "REPORTED")</f>
        <v>6169248</v>
      </c>
      <c r="S203" s="1">
        <f>_xll.ciqfunctions.udf.CIQ($B203, "IQ_TOTAL_OUTSTANDING_FILING_DATE", $D203,,,, "REPORTED")</f>
        <v>1585.7079900000001</v>
      </c>
      <c r="T203" s="1">
        <f>_xll.ciqfunctions.udf.CIQ($B203, "IQ_TOTAL_DEBT", $D203,,,, "REPORTED")</f>
        <v>5069960</v>
      </c>
      <c r="U203" s="1">
        <f>_xll.ciqfunctions.udf.CIQ($B203, "IQ_PREF_DIV_OTHER",$D203,,,, "REPORTED")</f>
        <v>0</v>
      </c>
      <c r="V203" s="1">
        <f>_xll.ciqfunctions.udf.CIQ($B203, "IQ_COGS",$D203,,,, "REPORTED")</f>
        <v>1396629</v>
      </c>
      <c r="W203" s="1">
        <f>_xll.ciqfunctions.udf.CIQ($B203, "IQ_AP",$D203,,,, "REPORTED")</f>
        <v>2788085</v>
      </c>
      <c r="X203" s="1">
        <f>_xll.ciqfunctions.udf.CIQ($B203, "IQ_AR", $D203,,,, "REPORTED")</f>
        <v>3402521</v>
      </c>
      <c r="Y203" s="1">
        <f>_xll.ciqfunctions.udf.CIQ($B203, "IQ_INVENTORY", $D203,,,, "REPORTED")</f>
        <v>1188397</v>
      </c>
      <c r="Z203">
        <f>_xll.ciqfunctions.udf.CIQ($B203, "IQ_SGA", $D203,,,, "REPORTED")</f>
        <v>338038</v>
      </c>
      <c r="AA203">
        <f>_xll.ciqfunctions.udf.CIQ($B203, "IQ_TOTAL_REV_1YR_ANN_GROWTH", $D203,,,, "REPORTED")</f>
        <v>32.426499999999997</v>
      </c>
      <c r="AB203">
        <f>_xll.ciqfunctions.udf.CIQ($B203, "IQ_DA", $D203,,,, "REPORTED")</f>
        <v>0</v>
      </c>
      <c r="AC203">
        <f>_xll.ciqfunctions.udf.CIQ($B203, "IQ_NET_INTEREST_EXP",$D203,,,, "REPORTED")</f>
        <v>26236</v>
      </c>
      <c r="AD203">
        <f>_xll.ciqfunctions.udf.CIQ($B203, "IQ_NET_WORKING_CAP",$D203,,,, "REPORTED")</f>
        <v>1796894</v>
      </c>
      <c r="AE203">
        <f>_xll.ciqfunctions.udf.CIQ($B203, "IQ_CAPEX",$D203,,,, "REPORTED")</f>
        <v>-66982</v>
      </c>
      <c r="AF203" s="1" t="str">
        <f>_xll.ciqfunctions.udf.CIQ($B203, "IQ_CEO_NAME", $D203,,,, "REPORTED")</f>
        <v>Nakanishi, Katsuya</v>
      </c>
    </row>
    <row r="204" spans="1:32" x14ac:dyDescent="0.25">
      <c r="A204" t="str">
        <f>_xll.ciqfunctions.udf.CIQ(B204,"IQ_COMPANY_NAME",A$1)</f>
        <v>Mitsubishi Corporation</v>
      </c>
      <c r="B204" s="3" t="s">
        <v>4</v>
      </c>
      <c r="C204" s="1" t="str">
        <f>_xll.ciqfunctions.udf.CIQ($B204, "IQ_INDUSTRY", IQ_FY, $D204, ,, "USD", , C$1)</f>
        <v>Trading Companies and Distributors</v>
      </c>
      <c r="D204" s="2" t="str">
        <f t="shared" si="2"/>
        <v>CQ22017</v>
      </c>
      <c r="E204" s="1">
        <f>_xll.ciqfunctions.udf.CIQ($B204, "IQ_TOTAL_REV", $D204,,,, "REPORTED")</f>
        <v>1796704</v>
      </c>
      <c r="F204" s="1">
        <f>_xll.ciqfunctions.udf.CIQ($B204, "IQ_NI",$D204,,,, "REPORTED")</f>
        <v>117812</v>
      </c>
      <c r="G204" s="1">
        <f>_xll.ciqfunctions.udf.CIQ($B204, "IQ_CASH_EQUIV", $D204,,,, "REPORTED")</f>
        <v>1044935</v>
      </c>
      <c r="H204" s="1">
        <f>_xll.ciqfunctions.udf.CIQ($B204, "IQ_CASH_ST_INVEST", $D204,,,, "REPORTED")</f>
        <v>1300872</v>
      </c>
      <c r="I204" s="1">
        <f>_xll.ciqfunctions.udf.CIQ($B204, "IQ_TOTAL_CA", $D204,,,, "REPORTED")</f>
        <v>6347427</v>
      </c>
      <c r="J204" s="1">
        <f>_xll.ciqfunctions.udf.CIQ($B204, "IQ_TOTAL_ASSETS",$D204,,,, "REPORTED")</f>
        <v>15507849</v>
      </c>
      <c r="K204" s="1">
        <f>_xll.ciqfunctions.udf.CIQ($B204, "IQ_TOTAL_CL", $D204,,,, "REPORTED")</f>
        <v>4476146</v>
      </c>
      <c r="L204" s="1">
        <f>_xll.ciqfunctions.udf.CIQ($B204, "IQ_TOTAL_LIAB", $D204,,,, "REPORTED")</f>
        <v>9603382</v>
      </c>
      <c r="M204" s="1">
        <f>_xll.ciqfunctions.udf.CIQ($B204, "IQ_PREF_EQUITY",$D204,,,, "REPORTED")</f>
        <v>0</v>
      </c>
      <c r="N204" s="1">
        <f>_xll.ciqfunctions.udf.CIQ($B204, "IQ_TOTAL_COMMON_EQUITY",$D204,,,, "REPORTED")</f>
        <v>4995124</v>
      </c>
      <c r="O204" s="1">
        <f>_xll.ciqfunctions.udf.CIQ($B204, "IQ_APIC", $D204,,,, "REPORTED")</f>
        <v>228368</v>
      </c>
      <c r="P204" s="1">
        <f>_xll.ciqfunctions.udf.CIQ($B204, "IQ_TOTAL_ASSETS", $D204,,,, "REPORTED")</f>
        <v>15507849</v>
      </c>
      <c r="Q204" s="1">
        <f>_xll.ciqfunctions.udf.CIQ($B204, "IQ_RE", $D204,,,, "REPORTED")</f>
        <v>3664681</v>
      </c>
      <c r="R204" s="1">
        <f>_xll.ciqfunctions.udf.CIQ($B204, "IQ_TOTAL_EQUITY", $D204,,,, "REPORTED")</f>
        <v>5904467</v>
      </c>
      <c r="S204" s="1">
        <f>_xll.ciqfunctions.udf.CIQ($B204, "IQ_TOTAL_OUTSTANDING_FILING_DATE", $D204,,,, "REPORTED")</f>
        <v>1585.5775900000001</v>
      </c>
      <c r="T204" s="1">
        <f>_xll.ciqfunctions.udf.CIQ($B204, "IQ_TOTAL_DEBT", $D204,,,, "REPORTED")</f>
        <v>5237023</v>
      </c>
      <c r="U204" s="1">
        <f>_xll.ciqfunctions.udf.CIQ($B204, "IQ_PREF_DIV_OTHER",$D204,,,, "REPORTED")</f>
        <v>0</v>
      </c>
      <c r="V204" s="1">
        <f>_xll.ciqfunctions.udf.CIQ($B204, "IQ_COGS",$D204,,,, "REPORTED")</f>
        <v>1354561</v>
      </c>
      <c r="W204" s="1">
        <f>_xll.ciqfunctions.udf.CIQ($B204, "IQ_AP",$D204,,,, "REPORTED")</f>
        <v>2496857</v>
      </c>
      <c r="X204" s="1">
        <f>_xll.ciqfunctions.udf.CIQ($B204, "IQ_AR", $D204,,,, "REPORTED")</f>
        <v>3053227</v>
      </c>
      <c r="Y204" s="1">
        <f>_xll.ciqfunctions.udf.CIQ($B204, "IQ_INVENTORY", $D204,,,, "REPORTED")</f>
        <v>1082444</v>
      </c>
      <c r="Z204">
        <f>_xll.ciqfunctions.udf.CIQ($B204, "IQ_SGA", $D204,,,, "REPORTED")</f>
        <v>338274</v>
      </c>
      <c r="AA204">
        <f>_xll.ciqfunctions.udf.CIQ($B204, "IQ_TOTAL_REV_1YR_ANN_GROWTH", $D204,,,, "REPORTED")</f>
        <v>17.6023</v>
      </c>
      <c r="AB204">
        <f>_xll.ciqfunctions.udf.CIQ($B204, "IQ_DA", $D204,,,, "REPORTED")</f>
        <v>0</v>
      </c>
      <c r="AC204">
        <f>_xll.ciqfunctions.udf.CIQ($B204, "IQ_NET_INTEREST_EXP",$D204,,,, "REPORTED")</f>
        <v>28564</v>
      </c>
      <c r="AD204">
        <f>_xll.ciqfunctions.udf.CIQ($B204, "IQ_NET_WORKING_CAP",$D204,,,, "REPORTED")</f>
        <v>1794525</v>
      </c>
      <c r="AE204">
        <f>_xll.ciqfunctions.udf.CIQ($B204, "IQ_CAPEX",$D204,,,, "REPORTED")</f>
        <v>-74587</v>
      </c>
      <c r="AF204" s="1" t="str">
        <f>_xll.ciqfunctions.udf.CIQ($B204, "IQ_CEO_NAME", $D204,,,, "REPORTED")</f>
        <v>Nakanishi, Katsuya</v>
      </c>
    </row>
    <row r="205" spans="1:32" x14ac:dyDescent="0.25">
      <c r="A205" t="str">
        <f>_xll.ciqfunctions.udf.CIQ(B205,"IQ_COMPANY_NAME",A$1)</f>
        <v>Mitsubishi Corporation</v>
      </c>
      <c r="B205" s="3" t="s">
        <v>4</v>
      </c>
      <c r="C205" s="1" t="str">
        <f>_xll.ciqfunctions.udf.CIQ($B205, "IQ_INDUSTRY", IQ_FY, $D205, ,, "USD", , C$1)</f>
        <v>Trading Companies and Distributors</v>
      </c>
      <c r="D205" s="2" t="str">
        <f t="shared" si="2"/>
        <v>CQ12017</v>
      </c>
      <c r="E205" s="1">
        <f>_xll.ciqfunctions.udf.CIQ($B205, "IQ_TOTAL_REV", $D205,,,, "REPORTED")</f>
        <v>1736738</v>
      </c>
      <c r="F205" s="1">
        <f>_xll.ciqfunctions.udf.CIQ($B205, "IQ_NI",$D205,,,, "REPORTED")</f>
        <v>68758</v>
      </c>
      <c r="G205" s="1">
        <f>_xll.ciqfunctions.udf.CIQ($B205, "IQ_CASH_EQUIV", $D205,,,, "REPORTED")</f>
        <v>1145514</v>
      </c>
      <c r="H205" s="1">
        <f>_xll.ciqfunctions.udf.CIQ($B205, "IQ_CASH_ST_INVEST", $D205,,,, "REPORTED")</f>
        <v>1417522</v>
      </c>
      <c r="I205" s="1">
        <f>_xll.ciqfunctions.udf.CIQ($B205, "IQ_TOTAL_CA", $D205,,,, "REPORTED")</f>
        <v>6467265</v>
      </c>
      <c r="J205" s="1">
        <f>_xll.ciqfunctions.udf.CIQ($B205, "IQ_TOTAL_ASSETS",$D205,,,, "REPORTED")</f>
        <v>15753557</v>
      </c>
      <c r="K205" s="1">
        <f>_xll.ciqfunctions.udf.CIQ($B205, "IQ_TOTAL_CL", $D205,,,, "REPORTED")</f>
        <v>4677842</v>
      </c>
      <c r="L205" s="1">
        <f>_xll.ciqfunctions.udf.CIQ($B205, "IQ_TOTAL_LIAB", $D205,,,, "REPORTED")</f>
        <v>9964546</v>
      </c>
      <c r="M205" s="1">
        <f>_xll.ciqfunctions.udf.CIQ($B205, "IQ_PREF_EQUITY",$D205,,,, "REPORTED")</f>
        <v>0</v>
      </c>
      <c r="N205" s="1">
        <f>_xll.ciqfunctions.udf.CIQ($B205, "IQ_TOTAL_COMMON_EQUITY",$D205,,,, "REPORTED")</f>
        <v>4917247</v>
      </c>
      <c r="O205" s="1">
        <f>_xll.ciqfunctions.udf.CIQ($B205, "IQ_APIC", $D205,,,, "REPORTED")</f>
        <v>220761</v>
      </c>
      <c r="P205" s="1">
        <f>_xll.ciqfunctions.udf.CIQ($B205, "IQ_TOTAL_ASSETS", $D205,,,, "REPORTED")</f>
        <v>15753557</v>
      </c>
      <c r="Q205" s="1">
        <f>_xll.ciqfunctions.udf.CIQ($B205, "IQ_RE", $D205,,,, "REPORTED")</f>
        <v>3625244</v>
      </c>
      <c r="R205" s="1">
        <f>_xll.ciqfunctions.udf.CIQ($B205, "IQ_TOTAL_EQUITY", $D205,,,, "REPORTED")</f>
        <v>5789011</v>
      </c>
      <c r="S205" s="1">
        <f>_xll.ciqfunctions.udf.CIQ($B205, "IQ_TOTAL_OUTSTANDING_FILING_DATE", $D205,,,, "REPORTED")</f>
        <v>1585.47963</v>
      </c>
      <c r="T205" s="1">
        <f>_xll.ciqfunctions.udf.CIQ($B205, "IQ_TOTAL_DEBT", $D205,,,, "REPORTED")</f>
        <v>5553449</v>
      </c>
      <c r="U205" s="1">
        <f>_xll.ciqfunctions.udf.CIQ($B205, "IQ_PREF_DIV_OTHER",$D205,,,, "REPORTED")</f>
        <v>0</v>
      </c>
      <c r="V205" s="1">
        <f>_xll.ciqfunctions.udf.CIQ($B205, "IQ_COGS",$D205,,,, "REPORTED")</f>
        <v>1377923</v>
      </c>
      <c r="W205" s="1">
        <f>_xll.ciqfunctions.udf.CIQ($B205, "IQ_AP",$D205,,,, "REPORTED")</f>
        <v>2501160</v>
      </c>
      <c r="X205" s="1">
        <f>_xll.ciqfunctions.udf.CIQ($B205, "IQ_AR", $D205,,,, "REPORTED")</f>
        <v>3012205</v>
      </c>
      <c r="Y205" s="1">
        <f>_xll.ciqfunctions.udf.CIQ($B205, "IQ_INVENTORY", $D205,,,, "REPORTED")</f>
        <v>1110138</v>
      </c>
      <c r="Z205">
        <f>_xll.ciqfunctions.udf.CIQ($B205, "IQ_SGA", $D205,,,, "REPORTED")</f>
        <v>247428</v>
      </c>
      <c r="AA205">
        <f>_xll.ciqfunctions.udf.CIQ($B205, "IQ_TOTAL_REV_1YR_ANN_GROWTH", $D205,,,, "REPORTED")</f>
        <v>15.053699999999999</v>
      </c>
      <c r="AB205">
        <f>_xll.ciqfunctions.udf.CIQ($B205, "IQ_DA", $D205,,,, "REPORTED")</f>
        <v>62540</v>
      </c>
      <c r="AC205">
        <f>_xll.ciqfunctions.udf.CIQ($B205, "IQ_NET_INTEREST_EXP",$D205,,,, "REPORTED")</f>
        <v>18229</v>
      </c>
      <c r="AD205">
        <f>_xll.ciqfunctions.udf.CIQ($B205, "IQ_NET_WORKING_CAP",$D205,,,, "REPORTED")</f>
        <v>1661163</v>
      </c>
      <c r="AE205">
        <f>_xll.ciqfunctions.udf.CIQ($B205, "IQ_CAPEX",$D205,,,, "REPORTED")</f>
        <v>-44544</v>
      </c>
      <c r="AF205" s="1" t="str">
        <f>_xll.ciqfunctions.udf.CIQ($B205, "IQ_CEO_NAME", $D205,,,, "REPORTED")</f>
        <v>Nakanishi, Katsuya</v>
      </c>
    </row>
    <row r="206" spans="1:32" x14ac:dyDescent="0.25">
      <c r="A206" t="str">
        <f>_xll.ciqfunctions.udf.CIQ(B206,"IQ_COMPANY_NAME",A$1)</f>
        <v>Mitsubishi Corporation</v>
      </c>
      <c r="B206" s="3" t="s">
        <v>4</v>
      </c>
      <c r="C206" s="1" t="str">
        <f>_xll.ciqfunctions.udf.CIQ($B206, "IQ_INDUSTRY", IQ_FY, $D206, ,, "USD", , C$1)</f>
        <v>Trading Companies and Distributors</v>
      </c>
      <c r="D206" s="2" t="str">
        <f t="shared" si="2"/>
        <v>CQ42016</v>
      </c>
      <c r="E206" s="1">
        <f>_xll.ciqfunctions.udf.CIQ($B206, "IQ_TOTAL_REV", $D206,,,, "REPORTED")</f>
        <v>1756403</v>
      </c>
      <c r="F206" s="1">
        <f>_xll.ciqfunctions.udf.CIQ($B206, "IQ_NI",$D206,,,, "REPORTED")</f>
        <v>191711</v>
      </c>
      <c r="G206" s="1">
        <f>_xll.ciqfunctions.udf.CIQ($B206, "IQ_CASH_EQUIV", $D206,,,, "REPORTED")</f>
        <v>1419345</v>
      </c>
      <c r="H206" s="1">
        <f>_xll.ciqfunctions.udf.CIQ($B206, "IQ_CASH_ST_INVEST", $D206,,,, "REPORTED")</f>
        <v>1842861</v>
      </c>
      <c r="I206" s="1">
        <f>_xll.ciqfunctions.udf.CIQ($B206, "IQ_TOTAL_CA", $D206,,,, "REPORTED")</f>
        <v>6962089</v>
      </c>
      <c r="J206" s="1">
        <f>_xll.ciqfunctions.udf.CIQ($B206, "IQ_TOTAL_ASSETS",$D206,,,, "REPORTED")</f>
        <v>15059125</v>
      </c>
      <c r="K206" s="1">
        <f>_xll.ciqfunctions.udf.CIQ($B206, "IQ_TOTAL_CL", $D206,,,, "REPORTED")</f>
        <v>4742506</v>
      </c>
      <c r="L206" s="1">
        <f>_xll.ciqfunctions.udf.CIQ($B206, "IQ_TOTAL_LIAB", $D206,,,, "REPORTED")</f>
        <v>9962136</v>
      </c>
      <c r="M206" s="1">
        <f>_xll.ciqfunctions.udf.CIQ($B206, "IQ_PREF_EQUITY",$D206,,,, "REPORTED")</f>
        <v>0</v>
      </c>
      <c r="N206" s="1">
        <f>_xll.ciqfunctions.udf.CIQ($B206, "IQ_TOTAL_COMMON_EQUITY",$D206,,,, "REPORTED")</f>
        <v>4655127</v>
      </c>
      <c r="O206" s="1">
        <f>_xll.ciqfunctions.udf.CIQ($B206, "IQ_APIC", $D206,,,, "REPORTED")</f>
        <v>220972</v>
      </c>
      <c r="P206" s="1">
        <f>_xll.ciqfunctions.udf.CIQ($B206, "IQ_TOTAL_ASSETS", $D206,,,, "REPORTED")</f>
        <v>15059125</v>
      </c>
      <c r="Q206" s="1">
        <f>_xll.ciqfunctions.udf.CIQ($B206, "IQ_RE", $D206,,,, "REPORTED")</f>
        <v>3521257</v>
      </c>
      <c r="R206" s="1">
        <f>_xll.ciqfunctions.udf.CIQ($B206, "IQ_TOTAL_EQUITY", $D206,,,, "REPORTED")</f>
        <v>5096989</v>
      </c>
      <c r="S206" s="1">
        <f>_xll.ciqfunctions.udf.CIQ($B206, "IQ_TOTAL_OUTSTANDING_FILING_DATE", $D206,,,, "REPORTED")</f>
        <v>1585.23171</v>
      </c>
      <c r="T206" s="1">
        <f>_xll.ciqfunctions.udf.CIQ($B206, "IQ_TOTAL_DEBT", $D206,,,, "REPORTED")</f>
        <v>5625698</v>
      </c>
      <c r="U206" s="1">
        <f>_xll.ciqfunctions.udf.CIQ($B206, "IQ_PREF_DIV_OTHER",$D206,,,, "REPORTED")</f>
        <v>0</v>
      </c>
      <c r="V206" s="1">
        <f>_xll.ciqfunctions.udf.CIQ($B206, "IQ_COGS",$D206,,,, "REPORTED")</f>
        <v>1343257</v>
      </c>
      <c r="W206" s="1">
        <f>_xll.ciqfunctions.udf.CIQ($B206, "IQ_AP",$D206,,,, "REPORTED")</f>
        <v>2548164</v>
      </c>
      <c r="X206" s="1">
        <f>_xll.ciqfunctions.udf.CIQ($B206, "IQ_AR", $D206,,,, "REPORTED")</f>
        <v>3349156</v>
      </c>
      <c r="Y206" s="1">
        <f>_xll.ciqfunctions.udf.CIQ($B206, "IQ_INVENTORY", $D206,,,, "REPORTED")</f>
        <v>1116083</v>
      </c>
      <c r="Z206">
        <f>_xll.ciqfunctions.udf.CIQ($B206, "IQ_SGA", $D206,,,, "REPORTED")</f>
        <v>229817</v>
      </c>
      <c r="AA206">
        <f>_xll.ciqfunctions.udf.CIQ($B206, "IQ_TOTAL_REV_1YR_ANN_GROWTH", $D206,,,, "REPORTED")</f>
        <v>-3.0042</v>
      </c>
      <c r="AB206">
        <f>_xll.ciqfunctions.udf.CIQ($B206, "IQ_DA", $D206,,,, "REPORTED")</f>
        <v>0</v>
      </c>
      <c r="AC206">
        <f>_xll.ciqfunctions.udf.CIQ($B206, "IQ_NET_INTEREST_EXP",$D206,,,, "REPORTED")</f>
        <v>31102</v>
      </c>
      <c r="AD206">
        <f>_xll.ciqfunctions.udf.CIQ($B206, "IQ_NET_WORKING_CAP",$D206,,,, "REPORTED")</f>
        <v>1673108</v>
      </c>
      <c r="AE206">
        <f>_xll.ciqfunctions.udf.CIQ($B206, "IQ_CAPEX",$D206,,,, "REPORTED")</f>
        <v>-42344</v>
      </c>
      <c r="AF206" s="1" t="str">
        <f>_xll.ciqfunctions.udf.CIQ($B206, "IQ_CEO_NAME", $D206,,,, "REPORTED")</f>
        <v>Nakanishi, Katsuya</v>
      </c>
    </row>
    <row r="207" spans="1:32" x14ac:dyDescent="0.25">
      <c r="A207" t="str">
        <f>_xll.ciqfunctions.udf.CIQ(B207,"IQ_COMPANY_NAME",A$1)</f>
        <v>Mitsubishi Corporation</v>
      </c>
      <c r="B207" s="3" t="s">
        <v>4</v>
      </c>
      <c r="C207" s="1" t="str">
        <f>_xll.ciqfunctions.udf.CIQ($B207, "IQ_INDUSTRY", IQ_FY, $D207, ,, "USD", , C$1)</f>
        <v>Trading Companies and Distributors</v>
      </c>
      <c r="D207" s="2" t="str">
        <f t="shared" si="2"/>
        <v>CQ32016</v>
      </c>
      <c r="E207" s="1">
        <f>_xll.ciqfunctions.udf.CIQ($B207, "IQ_TOTAL_REV", $D207,,,, "REPORTED")</f>
        <v>1404841</v>
      </c>
      <c r="F207" s="1">
        <f>_xll.ciqfunctions.udf.CIQ($B207, "IQ_NI",$D207,,,, "REPORTED")</f>
        <v>78980</v>
      </c>
      <c r="G207" s="1">
        <f>_xll.ciqfunctions.udf.CIQ($B207, "IQ_CASH_EQUIV", $D207,,,, "REPORTED")</f>
        <v>1315343</v>
      </c>
      <c r="H207" s="1">
        <f>_xll.ciqfunctions.udf.CIQ($B207, "IQ_CASH_ST_INVEST", $D207,,,, "REPORTED")</f>
        <v>1674406</v>
      </c>
      <c r="I207" s="1">
        <f>_xll.ciqfunctions.udf.CIQ($B207, "IQ_TOTAL_CA", $D207,,,, "REPORTED")</f>
        <v>6015372</v>
      </c>
      <c r="J207" s="1">
        <f>_xll.ciqfunctions.udf.CIQ($B207, "IQ_TOTAL_ASSETS",$D207,,,, "REPORTED")</f>
        <v>13629514</v>
      </c>
      <c r="K207" s="1">
        <f>_xll.ciqfunctions.udf.CIQ($B207, "IQ_TOTAL_CL", $D207,,,, "REPORTED")</f>
        <v>4042453</v>
      </c>
      <c r="L207" s="1">
        <f>_xll.ciqfunctions.udf.CIQ($B207, "IQ_TOTAL_LIAB", $D207,,,, "REPORTED")</f>
        <v>9051259</v>
      </c>
      <c r="M207" s="1">
        <f>_xll.ciqfunctions.udf.CIQ($B207, "IQ_PREF_EQUITY",$D207,,,, "REPORTED")</f>
        <v>0</v>
      </c>
      <c r="N207" s="1">
        <f>_xll.ciqfunctions.udf.CIQ($B207, "IQ_TOTAL_COMMON_EQUITY",$D207,,,, "REPORTED")</f>
        <v>4178027</v>
      </c>
      <c r="O207" s="1">
        <f>_xll.ciqfunctions.udf.CIQ($B207, "IQ_APIC", $D207,,,, "REPORTED")</f>
        <v>223521</v>
      </c>
      <c r="P207" s="1">
        <f>_xll.ciqfunctions.udf.CIQ($B207, "IQ_TOTAL_ASSETS", $D207,,,, "REPORTED")</f>
        <v>13629514</v>
      </c>
      <c r="Q207" s="1">
        <f>_xll.ciqfunctions.udf.CIQ($B207, "IQ_RE", $D207,,,, "REPORTED")</f>
        <v>3371934</v>
      </c>
      <c r="R207" s="1">
        <f>_xll.ciqfunctions.udf.CIQ($B207, "IQ_TOTAL_EQUITY", $D207,,,, "REPORTED")</f>
        <v>4578255</v>
      </c>
      <c r="S207" s="1">
        <f>_xll.ciqfunctions.udf.CIQ($B207, "IQ_TOTAL_OUTSTANDING_FILING_DATE", $D207,,,, "REPORTED")</f>
        <v>1585.12174</v>
      </c>
      <c r="T207" s="1">
        <f>_xll.ciqfunctions.udf.CIQ($B207, "IQ_TOTAL_DEBT", $D207,,,, "REPORTED")</f>
        <v>5569121</v>
      </c>
      <c r="U207" s="1">
        <f>_xll.ciqfunctions.udf.CIQ($B207, "IQ_PREF_DIV_OTHER",$D207,,,, "REPORTED")</f>
        <v>0</v>
      </c>
      <c r="V207" s="1">
        <f>_xll.ciqfunctions.udf.CIQ($B207, "IQ_COGS",$D207,,,, "REPORTED")</f>
        <v>1116384</v>
      </c>
      <c r="W207" s="1">
        <f>_xll.ciqfunctions.udf.CIQ($B207, "IQ_AP",$D207,,,, "REPORTED")</f>
        <v>2030414</v>
      </c>
      <c r="X207" s="1">
        <f>_xll.ciqfunctions.udf.CIQ($B207, "IQ_AR", $D207,,,, "REPORTED")</f>
        <v>2744376</v>
      </c>
      <c r="Y207" s="1">
        <f>_xll.ciqfunctions.udf.CIQ($B207, "IQ_INVENTORY", $D207,,,, "REPORTED")</f>
        <v>996343</v>
      </c>
      <c r="Z207">
        <f>_xll.ciqfunctions.udf.CIQ($B207, "IQ_SGA", $D207,,,, "REPORTED")</f>
        <v>231138</v>
      </c>
      <c r="AA207">
        <f>_xll.ciqfunctions.udf.CIQ($B207, "IQ_TOTAL_REV_1YR_ANN_GROWTH", $D207,,,, "REPORTED")</f>
        <v>-21.3079</v>
      </c>
      <c r="AB207">
        <f>_xll.ciqfunctions.udf.CIQ($B207, "IQ_DA", $D207,,,, "REPORTED")</f>
        <v>0</v>
      </c>
      <c r="AC207">
        <f>_xll.ciqfunctions.udf.CIQ($B207, "IQ_NET_INTEREST_EXP",$D207,,,, "REPORTED")</f>
        <v>16301</v>
      </c>
      <c r="AD207">
        <f>_xll.ciqfunctions.udf.CIQ($B207, "IQ_NET_WORKING_CAP",$D207,,,, "REPORTED")</f>
        <v>1634817</v>
      </c>
      <c r="AE207">
        <f>_xll.ciqfunctions.udf.CIQ($B207, "IQ_CAPEX",$D207,,,, "REPORTED")</f>
        <v>-38118</v>
      </c>
      <c r="AF207" s="1" t="str">
        <f>_xll.ciqfunctions.udf.CIQ($B207, "IQ_CEO_NAME", $D207,,,, "REPORTED")</f>
        <v>Nakanishi, Katsuya</v>
      </c>
    </row>
    <row r="208" spans="1:32" x14ac:dyDescent="0.25">
      <c r="A208" t="str">
        <f>_xll.ciqfunctions.udf.CIQ(B208,"IQ_COMPANY_NAME",A$1)</f>
        <v>Mitsubishi Corporation</v>
      </c>
      <c r="B208" s="3" t="s">
        <v>4</v>
      </c>
      <c r="C208" s="1" t="str">
        <f>_xll.ciqfunctions.udf.CIQ($B208, "IQ_INDUSTRY", IQ_FY, $D208, ,, "USD", , C$1)</f>
        <v>Trading Companies and Distributors</v>
      </c>
      <c r="D208" s="2" t="str">
        <f t="shared" si="2"/>
        <v>CQ22016</v>
      </c>
      <c r="E208" s="1">
        <f>_xll.ciqfunctions.udf.CIQ($B208, "IQ_TOTAL_REV", $D208,,,, "REPORTED")</f>
        <v>1527779</v>
      </c>
      <c r="F208" s="1">
        <f>_xll.ciqfunctions.udf.CIQ($B208, "IQ_NI",$D208,,,, "REPORTED")</f>
        <v>100844</v>
      </c>
      <c r="G208" s="1">
        <f>_xll.ciqfunctions.udf.CIQ($B208, "IQ_CASH_EQUIV", $D208,,,, "REPORTED")</f>
        <v>1310252</v>
      </c>
      <c r="H208" s="1">
        <f>_xll.ciqfunctions.udf.CIQ($B208, "IQ_CASH_ST_INVEST", $D208,,,, "REPORTED")</f>
        <v>1757064</v>
      </c>
      <c r="I208" s="1">
        <f>_xll.ciqfunctions.udf.CIQ($B208, "IQ_TOTAL_CA", $D208,,,, "REPORTED")</f>
        <v>6211407</v>
      </c>
      <c r="J208" s="1">
        <f>_xll.ciqfunctions.udf.CIQ($B208, "IQ_TOTAL_ASSETS",$D208,,,, "REPORTED")</f>
        <v>14072936</v>
      </c>
      <c r="K208" s="1">
        <f>_xll.ciqfunctions.udf.CIQ($B208, "IQ_TOTAL_CL", $D208,,,, "REPORTED")</f>
        <v>4259063</v>
      </c>
      <c r="L208" s="1">
        <f>_xll.ciqfunctions.udf.CIQ($B208, "IQ_TOTAL_LIAB", $D208,,,, "REPORTED")</f>
        <v>9427313</v>
      </c>
      <c r="M208" s="1">
        <f>_xll.ciqfunctions.udf.CIQ($B208, "IQ_PREF_EQUITY",$D208,,,, "REPORTED")</f>
        <v>0</v>
      </c>
      <c r="N208" s="1">
        <f>_xll.ciqfunctions.udf.CIQ($B208, "IQ_TOTAL_COMMON_EQUITY",$D208,,,, "REPORTED")</f>
        <v>4242349</v>
      </c>
      <c r="O208" s="1">
        <f>_xll.ciqfunctions.udf.CIQ($B208, "IQ_APIC", $D208,,,, "REPORTED")</f>
        <v>223734</v>
      </c>
      <c r="P208" s="1">
        <f>_xll.ciqfunctions.udf.CIQ($B208, "IQ_TOTAL_ASSETS", $D208,,,, "REPORTED")</f>
        <v>14072936</v>
      </c>
      <c r="Q208" s="1">
        <f>_xll.ciqfunctions.udf.CIQ($B208, "IQ_RE", $D208,,,, "REPORTED")</f>
        <v>3285736</v>
      </c>
      <c r="R208" s="1">
        <f>_xll.ciqfunctions.udf.CIQ($B208, "IQ_TOTAL_EQUITY", $D208,,,, "REPORTED")</f>
        <v>4645623</v>
      </c>
      <c r="S208" s="1">
        <f>_xll.ciqfunctions.udf.CIQ($B208, "IQ_TOTAL_OUTSTANDING_FILING_DATE", $D208,,,, "REPORTED")</f>
        <v>1584.7712200000001</v>
      </c>
      <c r="T208" s="1">
        <f>_xll.ciqfunctions.udf.CIQ($B208, "IQ_TOTAL_DEBT", $D208,,,, "REPORTED")</f>
        <v>5798785</v>
      </c>
      <c r="U208" s="1">
        <f>_xll.ciqfunctions.udf.CIQ($B208, "IQ_PREF_DIV_OTHER",$D208,,,, "REPORTED")</f>
        <v>0</v>
      </c>
      <c r="V208" s="1">
        <f>_xll.ciqfunctions.udf.CIQ($B208, "IQ_COGS",$D208,,,, "REPORTED")</f>
        <v>1264560</v>
      </c>
      <c r="W208" s="1">
        <f>_xll.ciqfunctions.udf.CIQ($B208, "IQ_AP",$D208,,,, "REPORTED")</f>
        <v>2081874</v>
      </c>
      <c r="X208" s="1">
        <f>_xll.ciqfunctions.udf.CIQ($B208, "IQ_AR", $D208,,,, "REPORTED")</f>
        <v>2855697</v>
      </c>
      <c r="Y208" s="1">
        <f>_xll.ciqfunctions.udf.CIQ($B208, "IQ_INVENTORY", $D208,,,, "REPORTED")</f>
        <v>985527</v>
      </c>
      <c r="Z208">
        <f>_xll.ciqfunctions.udf.CIQ($B208, "IQ_SGA", $D208,,,, "REPORTED")</f>
        <v>224224</v>
      </c>
      <c r="AA208">
        <f>_xll.ciqfunctions.udf.CIQ($B208, "IQ_TOTAL_REV_1YR_ANN_GROWTH", $D208,,,, "REPORTED")</f>
        <v>-16.058</v>
      </c>
      <c r="AB208">
        <f>_xll.ciqfunctions.udf.CIQ($B208, "IQ_DA", $D208,,,, "REPORTED")</f>
        <v>0</v>
      </c>
      <c r="AC208">
        <f>_xll.ciqfunctions.udf.CIQ($B208, "IQ_NET_INTEREST_EXP",$D208,,,, "REPORTED")</f>
        <v>17220</v>
      </c>
      <c r="AD208">
        <f>_xll.ciqfunctions.udf.CIQ($B208, "IQ_NET_WORKING_CAP",$D208,,,, "REPORTED")</f>
        <v>1646042</v>
      </c>
      <c r="AE208">
        <f>_xll.ciqfunctions.udf.CIQ($B208, "IQ_CAPEX",$D208,,,, "REPORTED")</f>
        <v>-35049</v>
      </c>
      <c r="AF208" s="1" t="str">
        <f>_xll.ciqfunctions.udf.CIQ($B208, "IQ_CEO_NAME", $D208,,,, "REPORTED")</f>
        <v>Nakanishi, Katsuya</v>
      </c>
    </row>
    <row r="209" spans="1:32" x14ac:dyDescent="0.25">
      <c r="A209" t="str">
        <f>_xll.ciqfunctions.udf.CIQ(B209,"IQ_COMPANY_NAME",A$1)</f>
        <v>Mitsubishi Corporation</v>
      </c>
      <c r="B209" s="3" t="s">
        <v>4</v>
      </c>
      <c r="C209" s="1" t="str">
        <f>_xll.ciqfunctions.udf.CIQ($B209, "IQ_INDUSTRY", IQ_FY, $D209, ,, "USD", , C$1)</f>
        <v>Trading Companies and Distributors</v>
      </c>
      <c r="D209" s="2" t="str">
        <f t="shared" si="2"/>
        <v>CQ12016</v>
      </c>
      <c r="E209" s="1">
        <f>_xll.ciqfunctions.udf.CIQ($B209, "IQ_TOTAL_REV", $D209,,,, "REPORTED")</f>
        <v>1509502</v>
      </c>
      <c r="F209" s="1">
        <f>_xll.ciqfunctions.udf.CIQ($B209, "IQ_NI",$D209,,,, "REPORTED")</f>
        <v>-389377</v>
      </c>
      <c r="G209" s="1">
        <f>_xll.ciqfunctions.udf.CIQ($B209, "IQ_CASH_EQUIV", $D209,,,, "REPORTED")</f>
        <v>1500960</v>
      </c>
      <c r="H209" s="1">
        <f>_xll.ciqfunctions.udf.CIQ($B209, "IQ_CASH_ST_INVEST", $D209,,,, "REPORTED")</f>
        <v>1758204</v>
      </c>
      <c r="I209" s="1">
        <f>_xll.ciqfunctions.udf.CIQ($B209, "IQ_TOTAL_CA", $D209,,,, "REPORTED")</f>
        <v>6557191</v>
      </c>
      <c r="J209" s="1">
        <f>_xll.ciqfunctions.udf.CIQ($B209, "IQ_TOTAL_ASSETS",$D209,,,, "REPORTED")</f>
        <v>14916256</v>
      </c>
      <c r="K209" s="1">
        <f>_xll.ciqfunctions.udf.CIQ($B209, "IQ_TOTAL_CL", $D209,,,, "REPORTED")</f>
        <v>4433237</v>
      </c>
      <c r="L209" s="1">
        <f>_xll.ciqfunctions.udf.CIQ($B209, "IQ_TOTAL_LIAB", $D209,,,, "REPORTED")</f>
        <v>9898734</v>
      </c>
      <c r="M209" s="1">
        <f>_xll.ciqfunctions.udf.CIQ($B209, "IQ_PREF_EQUITY",$D209,,,, "REPORTED")</f>
        <v>0</v>
      </c>
      <c r="N209" s="1">
        <f>_xll.ciqfunctions.udf.CIQ($B209, "IQ_TOTAL_COMMON_EQUITY",$D209,,,, "REPORTED")</f>
        <v>4592516</v>
      </c>
      <c r="O209" s="1">
        <f>_xll.ciqfunctions.udf.CIQ($B209, "IQ_APIC", $D209,,,, "REPORTED")</f>
        <v>262738</v>
      </c>
      <c r="P209" s="1">
        <f>_xll.ciqfunctions.udf.CIQ($B209, "IQ_TOTAL_ASSETS", $D209,,,, "REPORTED")</f>
        <v>14916256</v>
      </c>
      <c r="Q209" s="1">
        <f>_xll.ciqfunctions.udf.CIQ($B209, "IQ_RE", $D209,,,, "REPORTED")</f>
        <v>3225901</v>
      </c>
      <c r="R209" s="1">
        <f>_xll.ciqfunctions.udf.CIQ($B209, "IQ_TOTAL_EQUITY", $D209,,,, "REPORTED")</f>
        <v>5017522</v>
      </c>
      <c r="S209" s="1">
        <f>_xll.ciqfunctions.udf.CIQ($B209, "IQ_TOTAL_OUTSTANDING_FILING_DATE", $D209,,,, "REPORTED")</f>
        <v>1584.5945200000001</v>
      </c>
      <c r="T209" s="1">
        <f>_xll.ciqfunctions.udf.CIQ($B209, "IQ_TOTAL_DEBT", $D209,,,, "REPORTED")</f>
        <v>6090180</v>
      </c>
      <c r="U209" s="1">
        <f>_xll.ciqfunctions.udf.CIQ($B209, "IQ_PREF_DIV_OTHER",$D209,,,, "REPORTED")</f>
        <v>0</v>
      </c>
      <c r="V209" s="1">
        <f>_xll.ciqfunctions.udf.CIQ($B209, "IQ_COGS",$D209,,,, "REPORTED")</f>
        <v>1248343</v>
      </c>
      <c r="W209" s="1">
        <f>_xll.ciqfunctions.udf.CIQ($B209, "IQ_AP",$D209,,,, "REPORTED")</f>
        <v>2141857</v>
      </c>
      <c r="X209" s="1">
        <f>_xll.ciqfunctions.udf.CIQ($B209, "IQ_AR", $D209,,,, "REPORTED")</f>
        <v>2739592</v>
      </c>
      <c r="Y209" s="1">
        <f>_xll.ciqfunctions.udf.CIQ($B209, "IQ_INVENTORY", $D209,,,, "REPORTED")</f>
        <v>1033752</v>
      </c>
      <c r="Z209">
        <f>_xll.ciqfunctions.udf.CIQ($B209, "IQ_SGA", $D209,,,, "REPORTED")</f>
        <v>263425</v>
      </c>
      <c r="AA209">
        <f>_xll.ciqfunctions.udf.CIQ($B209, "IQ_TOTAL_REV_1YR_ANN_GROWTH", $D209,,,, "REPORTED")</f>
        <v>-17.304200000000002</v>
      </c>
      <c r="AB209">
        <f>_xll.ciqfunctions.udf.CIQ($B209, "IQ_DA", $D209,,,, "REPORTED")</f>
        <v>75027</v>
      </c>
      <c r="AC209">
        <f>_xll.ciqfunctions.udf.CIQ($B209, "IQ_NET_INTEREST_EXP",$D209,,,, "REPORTED")</f>
        <v>15224</v>
      </c>
      <c r="AD209">
        <f>_xll.ciqfunctions.udf.CIQ($B209, "IQ_NET_WORKING_CAP",$D209,,,, "REPORTED")</f>
        <v>1859989</v>
      </c>
      <c r="AE209">
        <f>_xll.ciqfunctions.udf.CIQ($B209, "IQ_CAPEX",$D209,,,, "REPORTED")</f>
        <v>-70608</v>
      </c>
      <c r="AF209" s="1" t="str">
        <f>_xll.ciqfunctions.udf.CIQ($B209, "IQ_CEO_NAME", $D209,,,, "REPORTED")</f>
        <v>Nakanishi, Katsuya</v>
      </c>
    </row>
    <row r="210" spans="1:32" x14ac:dyDescent="0.25">
      <c r="A210" t="str">
        <f>_xll.ciqfunctions.udf.CIQ(B210,"IQ_COMPANY_NAME",A$1)</f>
        <v>Mitsubishi Corporation</v>
      </c>
      <c r="B210" s="3" t="s">
        <v>4</v>
      </c>
      <c r="C210" s="1" t="str">
        <f>_xll.ciqfunctions.udf.CIQ($B210, "IQ_INDUSTRY", IQ_FY, $D210, ,, "USD", , C$1)</f>
        <v>Trading Companies and Distributors</v>
      </c>
      <c r="D210" s="2" t="str">
        <f t="shared" si="2"/>
        <v>CQ42015</v>
      </c>
      <c r="E210" s="1">
        <f>_xll.ciqfunctions.udf.CIQ($B210, "IQ_TOTAL_REV", $D210,,,, "REPORTED")</f>
        <v>1810802</v>
      </c>
      <c r="F210" s="1">
        <f>_xll.ciqfunctions.udf.CIQ($B210, "IQ_NI",$D210,,,, "REPORTED")</f>
        <v>85059</v>
      </c>
      <c r="G210" s="1">
        <f>_xll.ciqfunctions.udf.CIQ($B210, "IQ_CASH_EQUIV", $D210,,,, "REPORTED")</f>
        <v>1450366</v>
      </c>
      <c r="H210" s="1">
        <f>_xll.ciqfunctions.udf.CIQ($B210, "IQ_CASH_ST_INVEST", $D210,,,, "REPORTED")</f>
        <v>1788272</v>
      </c>
      <c r="I210" s="1">
        <f>_xll.ciqfunctions.udf.CIQ($B210, "IQ_TOTAL_CA", $D210,,,, "REPORTED")</f>
        <v>7186009</v>
      </c>
      <c r="J210" s="1">
        <f>_xll.ciqfunctions.udf.CIQ($B210, "IQ_TOTAL_ASSETS",$D210,,,, "REPORTED")</f>
        <v>16319666</v>
      </c>
      <c r="K210" s="1">
        <f>_xll.ciqfunctions.udf.CIQ($B210, "IQ_TOTAL_CL", $D210,,,, "REPORTED")</f>
        <v>5023346</v>
      </c>
      <c r="L210" s="1">
        <f>_xll.ciqfunctions.udf.CIQ($B210, "IQ_TOTAL_LIAB", $D210,,,, "REPORTED")</f>
        <v>10508982</v>
      </c>
      <c r="M210" s="1">
        <f>_xll.ciqfunctions.udf.CIQ($B210, "IQ_PREF_EQUITY",$D210,,,, "REPORTED")</f>
        <v>0</v>
      </c>
      <c r="N210" s="1">
        <f>_xll.ciqfunctions.udf.CIQ($B210, "IQ_TOTAL_COMMON_EQUITY",$D210,,,, "REPORTED")</f>
        <v>5360171</v>
      </c>
      <c r="O210" s="1">
        <f>_xll.ciqfunctions.udf.CIQ($B210, "IQ_APIC", $D210,,,, "REPORTED")</f>
        <v>262449</v>
      </c>
      <c r="P210" s="1">
        <f>_xll.ciqfunctions.udf.CIQ($B210, "IQ_TOTAL_ASSETS", $D210,,,, "REPORTED")</f>
        <v>16319666</v>
      </c>
      <c r="Q210" s="1">
        <f>_xll.ciqfunctions.udf.CIQ($B210, "IQ_RE", $D210,,,, "REPORTED")</f>
        <v>3657219</v>
      </c>
      <c r="R210" s="1">
        <f>_xll.ciqfunctions.udf.CIQ($B210, "IQ_TOTAL_EQUITY", $D210,,,, "REPORTED")</f>
        <v>5810684</v>
      </c>
      <c r="S210" s="1">
        <f>_xll.ciqfunctions.udf.CIQ($B210, "IQ_TOTAL_OUTSTANDING_FILING_DATE", $D210,,,, "REPORTED")</f>
        <v>1584.38015</v>
      </c>
      <c r="T210" s="1">
        <f>_xll.ciqfunctions.udf.CIQ($B210, "IQ_TOTAL_DEBT", $D210,,,, "REPORTED")</f>
        <v>6361347</v>
      </c>
      <c r="U210" s="1">
        <f>_xll.ciqfunctions.udf.CIQ($B210, "IQ_PREF_DIV_OTHER",$D210,,,, "REPORTED")</f>
        <v>0</v>
      </c>
      <c r="V210" s="1">
        <f>_xll.ciqfunctions.udf.CIQ($B210, "IQ_COGS",$D210,,,, "REPORTED")</f>
        <v>1526741</v>
      </c>
      <c r="W210" s="1">
        <f>_xll.ciqfunctions.udf.CIQ($B210, "IQ_AP",$D210,,,, "REPORTED")</f>
        <v>2519548</v>
      </c>
      <c r="X210" s="1">
        <f>_xll.ciqfunctions.udf.CIQ($B210, "IQ_AR", $D210,,,, "REPORTED")</f>
        <v>3469034</v>
      </c>
      <c r="Y210" s="1">
        <f>_xll.ciqfunctions.udf.CIQ($B210, "IQ_INVENTORY", $D210,,,, "REPORTED")</f>
        <v>1173338</v>
      </c>
      <c r="Z210">
        <f>_xll.ciqfunctions.udf.CIQ($B210, "IQ_SGA", $D210,,,, "REPORTED")</f>
        <v>244601</v>
      </c>
      <c r="AA210">
        <f>_xll.ciqfunctions.udf.CIQ($B210, "IQ_TOTAL_REV_1YR_ANN_GROWTH", $D210,,,, "REPORTED")</f>
        <v>-11.239100000000001</v>
      </c>
      <c r="AB210">
        <f>_xll.ciqfunctions.udf.CIQ($B210, "IQ_DA", $D210,,,, "REPORTED")</f>
        <v>0</v>
      </c>
      <c r="AC210">
        <f>_xll.ciqfunctions.udf.CIQ($B210, "IQ_NET_INTEREST_EXP",$D210,,,, "REPORTED")</f>
        <v>26626</v>
      </c>
      <c r="AD210">
        <f>_xll.ciqfunctions.udf.CIQ($B210, "IQ_NET_WORKING_CAP",$D210,,,, "REPORTED")</f>
        <v>2123523</v>
      </c>
      <c r="AE210">
        <f>_xll.ciqfunctions.udf.CIQ($B210, "IQ_CAPEX",$D210,,,, "REPORTED")</f>
        <v>-50680</v>
      </c>
      <c r="AF210" s="1" t="str">
        <f>_xll.ciqfunctions.udf.CIQ($B210, "IQ_CEO_NAME", $D210,,,, "REPORTED")</f>
        <v>Nakanishi, Katsuya</v>
      </c>
    </row>
    <row r="211" spans="1:32" x14ac:dyDescent="0.25">
      <c r="A211" t="str">
        <f>_xll.ciqfunctions.udf.CIQ(B211,"IQ_COMPANY_NAME",A$1)</f>
        <v>Mitsubishi Corporation</v>
      </c>
      <c r="B211" s="3" t="s">
        <v>4</v>
      </c>
      <c r="C211" s="1" t="str">
        <f>_xll.ciqfunctions.udf.CIQ($B211, "IQ_INDUSTRY", IQ_FY, $D211, ,, "USD", , C$1)</f>
        <v>Trading Companies and Distributors</v>
      </c>
      <c r="D211" s="2" t="str">
        <f t="shared" si="2"/>
        <v>CQ32015</v>
      </c>
      <c r="E211" s="1">
        <f>_xll.ciqfunctions.udf.CIQ($B211, "IQ_TOTAL_REV", $D211,,,, "REPORTED")</f>
        <v>1785237</v>
      </c>
      <c r="F211" s="1">
        <f>_xll.ciqfunctions.udf.CIQ($B211, "IQ_NI",$D211,,,, "REPORTED")</f>
        <v>79969</v>
      </c>
      <c r="G211" s="1">
        <f>_xll.ciqfunctions.udf.CIQ($B211, "IQ_CASH_EQUIV", $D211,,,, "REPORTED")</f>
        <v>1353667</v>
      </c>
      <c r="H211" s="1">
        <f>_xll.ciqfunctions.udf.CIQ($B211, "IQ_CASH_ST_INVEST", $D211,,,, "REPORTED")</f>
        <v>1708614</v>
      </c>
      <c r="I211" s="1">
        <f>_xll.ciqfunctions.udf.CIQ($B211, "IQ_TOTAL_CA", $D211,,,, "REPORTED")</f>
        <v>6843246</v>
      </c>
      <c r="J211" s="1">
        <f>_xll.ciqfunctions.udf.CIQ($B211, "IQ_TOTAL_ASSETS",$D211,,,, "REPORTED")</f>
        <v>16129884</v>
      </c>
      <c r="K211" s="1">
        <f>_xll.ciqfunctions.udf.CIQ($B211, "IQ_TOTAL_CL", $D211,,,, "REPORTED")</f>
        <v>4663736</v>
      </c>
      <c r="L211" s="1">
        <f>_xll.ciqfunctions.udf.CIQ($B211, "IQ_TOTAL_LIAB", $D211,,,, "REPORTED")</f>
        <v>10298454</v>
      </c>
      <c r="M211" s="1">
        <f>_xll.ciqfunctions.udf.CIQ($B211, "IQ_PREF_EQUITY",$D211,,,, "REPORTED")</f>
        <v>0</v>
      </c>
      <c r="N211" s="1">
        <f>_xll.ciqfunctions.udf.CIQ($B211, "IQ_TOTAL_COMMON_EQUITY",$D211,,,, "REPORTED")</f>
        <v>5366285</v>
      </c>
      <c r="O211" s="1">
        <f>_xll.ciqfunctions.udf.CIQ($B211, "IQ_APIC", $D211,,,, "REPORTED")</f>
        <v>266751</v>
      </c>
      <c r="P211" s="1">
        <f>_xll.ciqfunctions.udf.CIQ($B211, "IQ_TOTAL_ASSETS", $D211,,,, "REPORTED")</f>
        <v>16129884</v>
      </c>
      <c r="Q211" s="1">
        <f>_xll.ciqfunctions.udf.CIQ($B211, "IQ_RE", $D211,,,, "REPORTED")</f>
        <v>3611405</v>
      </c>
      <c r="R211" s="1">
        <f>_xll.ciqfunctions.udf.CIQ($B211, "IQ_TOTAL_EQUITY", $D211,,,, "REPORTED")</f>
        <v>5831430</v>
      </c>
      <c r="S211" s="1">
        <f>_xll.ciqfunctions.udf.CIQ($B211, "IQ_TOTAL_OUTSTANDING_FILING_DATE", $D211,,,, "REPORTED")</f>
        <v>1584.3229200000001</v>
      </c>
      <c r="T211" s="1">
        <f>_xll.ciqfunctions.udf.CIQ($B211, "IQ_TOTAL_DEBT", $D211,,,, "REPORTED")</f>
        <v>6437985</v>
      </c>
      <c r="U211" s="1">
        <f>_xll.ciqfunctions.udf.CIQ($B211, "IQ_PREF_DIV_OTHER",$D211,,,, "REPORTED")</f>
        <v>0</v>
      </c>
      <c r="V211" s="1">
        <f>_xll.ciqfunctions.udf.CIQ($B211, "IQ_COGS",$D211,,,, "REPORTED")</f>
        <v>1502300</v>
      </c>
      <c r="W211" s="1">
        <f>_xll.ciqfunctions.udf.CIQ($B211, "IQ_AP",$D211,,,, "REPORTED")</f>
        <v>2325773</v>
      </c>
      <c r="X211" s="1">
        <f>_xll.ciqfunctions.udf.CIQ($B211, "IQ_AR", $D211,,,, "REPORTED")</f>
        <v>3268076</v>
      </c>
      <c r="Y211" s="1">
        <f>_xll.ciqfunctions.udf.CIQ($B211, "IQ_INVENTORY", $D211,,,, "REPORTED")</f>
        <v>1218225</v>
      </c>
      <c r="Z211">
        <f>_xll.ciqfunctions.udf.CIQ($B211, "IQ_SGA", $D211,,,, "REPORTED")</f>
        <v>250655</v>
      </c>
      <c r="AA211">
        <f>_xll.ciqfunctions.udf.CIQ($B211, "IQ_TOTAL_REV_1YR_ANN_GROWTH", $D211,,,, "REPORTED")</f>
        <v>-6.5110999999999999</v>
      </c>
      <c r="AB211">
        <f>_xll.ciqfunctions.udf.CIQ($B211, "IQ_DA", $D211,,,, "REPORTED")</f>
        <v>0</v>
      </c>
      <c r="AC211">
        <f>_xll.ciqfunctions.udf.CIQ($B211, "IQ_NET_INTEREST_EXP",$D211,,,, "REPORTED")</f>
        <v>4948</v>
      </c>
      <c r="AD211">
        <f>_xll.ciqfunctions.udf.CIQ($B211, "IQ_NET_WORKING_CAP",$D211,,,, "REPORTED")</f>
        <v>2099894</v>
      </c>
      <c r="AE211">
        <f>_xll.ciqfunctions.udf.CIQ($B211, "IQ_CAPEX",$D211,,,, "REPORTED")</f>
        <v>-63066</v>
      </c>
      <c r="AF211" s="1" t="str">
        <f>_xll.ciqfunctions.udf.CIQ($B211, "IQ_CEO_NAME", $D211,,,, "REPORTED")</f>
        <v>Nakanishi, Katsuya</v>
      </c>
    </row>
    <row r="212" spans="1:32" x14ac:dyDescent="0.25">
      <c r="A212" t="str">
        <f>_xll.ciqfunctions.udf.CIQ(B212,"IQ_COMPANY_NAME",A$1)</f>
        <v>Mitsubishi Corporation</v>
      </c>
      <c r="B212" s="3" t="s">
        <v>4</v>
      </c>
      <c r="C212" s="1" t="str">
        <f>_xll.ciqfunctions.udf.CIQ($B212, "IQ_INDUSTRY", IQ_FY, $D212, ,, "USD", , C$1)</f>
        <v>Trading Companies and Distributors</v>
      </c>
      <c r="D212" s="2" t="str">
        <f t="shared" si="2"/>
        <v>CQ22015</v>
      </c>
      <c r="E212" s="1">
        <f>_xll.ciqfunctions.udf.CIQ($B212, "IQ_TOTAL_REV", $D212,,,, "REPORTED")</f>
        <v>1820041</v>
      </c>
      <c r="F212" s="1">
        <f>_xll.ciqfunctions.udf.CIQ($B212, "IQ_NI",$D212,,,, "REPORTED")</f>
        <v>74954</v>
      </c>
      <c r="G212" s="1">
        <f>_xll.ciqfunctions.udf.CIQ($B212, "IQ_CASH_EQUIV", $D212,,,, "REPORTED")</f>
        <v>1452490</v>
      </c>
      <c r="H212" s="1">
        <f>_xll.ciqfunctions.udf.CIQ($B212, "IQ_CASH_ST_INVEST", $D212,,,, "REPORTED")</f>
        <v>1825054</v>
      </c>
      <c r="I212" s="1">
        <f>_xll.ciqfunctions.udf.CIQ($B212, "IQ_TOTAL_CA", $D212,,,, "REPORTED")</f>
        <v>7215993</v>
      </c>
      <c r="J212" s="1">
        <f>_xll.ciqfunctions.udf.CIQ($B212, "IQ_TOTAL_ASSETS",$D212,,,, "REPORTED")</f>
        <v>16730373</v>
      </c>
      <c r="K212" s="1">
        <f>_xll.ciqfunctions.udf.CIQ($B212, "IQ_TOTAL_CL", $D212,,,, "REPORTED")</f>
        <v>4784968</v>
      </c>
      <c r="L212" s="1">
        <f>_xll.ciqfunctions.udf.CIQ($B212, "IQ_TOTAL_LIAB", $D212,,,, "REPORTED")</f>
        <v>10651422</v>
      </c>
      <c r="M212" s="1">
        <f>_xll.ciqfunctions.udf.CIQ($B212, "IQ_PREF_EQUITY",$D212,,,, "REPORTED")</f>
        <v>0</v>
      </c>
      <c r="N212" s="1">
        <f>_xll.ciqfunctions.udf.CIQ($B212, "IQ_TOTAL_COMMON_EQUITY",$D212,,,, "REPORTED")</f>
        <v>5596395</v>
      </c>
      <c r="O212" s="1">
        <f>_xll.ciqfunctions.udf.CIQ($B212, "IQ_APIC", $D212,,,, "REPORTED")</f>
        <v>266590</v>
      </c>
      <c r="P212" s="1">
        <f>_xll.ciqfunctions.udf.CIQ($B212, "IQ_TOTAL_ASSETS", $D212,,,, "REPORTED")</f>
        <v>16730373</v>
      </c>
      <c r="Q212" s="1">
        <f>_xll.ciqfunctions.udf.CIQ($B212, "IQ_RE", $D212,,,, "REPORTED")</f>
        <v>3621786</v>
      </c>
      <c r="R212" s="1">
        <f>_xll.ciqfunctions.udf.CIQ($B212, "IQ_TOTAL_EQUITY", $D212,,,, "REPORTED")</f>
        <v>6078951</v>
      </c>
      <c r="S212" s="1">
        <f>_xll.ciqfunctions.udf.CIQ($B212, "IQ_TOTAL_OUTSTANDING_FILING_DATE", $D212,,,, "REPORTED")</f>
        <v>1604.7514799999999</v>
      </c>
      <c r="T212" s="1">
        <f>_xll.ciqfunctions.udf.CIQ($B212, "IQ_TOTAL_DEBT", $D212,,,, "REPORTED")</f>
        <v>6552283</v>
      </c>
      <c r="U212" s="1">
        <f>_xll.ciqfunctions.udf.CIQ($B212, "IQ_PREF_DIV_OTHER",$D212,,,, "REPORTED")</f>
        <v>0</v>
      </c>
      <c r="V212" s="1">
        <f>_xll.ciqfunctions.udf.CIQ($B212, "IQ_COGS",$D212,,,, "REPORTED")</f>
        <v>1540223</v>
      </c>
      <c r="W212" s="1">
        <f>_xll.ciqfunctions.udf.CIQ($B212, "IQ_AP",$D212,,,, "REPORTED")</f>
        <v>2429715</v>
      </c>
      <c r="X212" s="1">
        <f>_xll.ciqfunctions.udf.CIQ($B212, "IQ_AR", $D212,,,, "REPORTED")</f>
        <v>3394252</v>
      </c>
      <c r="Y212" s="1">
        <f>_xll.ciqfunctions.udf.CIQ($B212, "IQ_INVENTORY", $D212,,,, "REPORTED")</f>
        <v>1278052</v>
      </c>
      <c r="Z212">
        <f>_xll.ciqfunctions.udf.CIQ($B212, "IQ_SGA", $D212,,,, "REPORTED")</f>
        <v>257287</v>
      </c>
      <c r="AA212">
        <f>_xll.ciqfunctions.udf.CIQ($B212, "IQ_TOTAL_REV_1YR_ANN_GROWTH", $D212,,,, "REPORTED")</f>
        <v>-3.9285000000000001</v>
      </c>
      <c r="AB212">
        <f>_xll.ciqfunctions.udf.CIQ($B212, "IQ_DA", $D212,,,, "REPORTED")</f>
        <v>0</v>
      </c>
      <c r="AC212">
        <f>_xll.ciqfunctions.udf.CIQ($B212, "IQ_NET_INTEREST_EXP",$D212,,,, "REPORTED")</f>
        <v>25464</v>
      </c>
      <c r="AD212">
        <f>_xll.ciqfunctions.udf.CIQ($B212, "IQ_NET_WORKING_CAP",$D212,,,, "REPORTED")</f>
        <v>2211353</v>
      </c>
      <c r="AE212">
        <f>_xll.ciqfunctions.udf.CIQ($B212, "IQ_CAPEX",$D212,,,, "REPORTED")</f>
        <v>-64708</v>
      </c>
      <c r="AF212" s="1" t="str">
        <f>_xll.ciqfunctions.udf.CIQ($B212, "IQ_CEO_NAME", $D212,,,, "REPORTED")</f>
        <v>Nakanishi, Katsuya</v>
      </c>
    </row>
    <row r="213" spans="1:32" x14ac:dyDescent="0.25">
      <c r="A213" t="str">
        <f>_xll.ciqfunctions.udf.CIQ(B213,"IQ_COMPANY_NAME",A$1)</f>
        <v>Mitsubishi Corporation</v>
      </c>
      <c r="B213" s="3" t="s">
        <v>4</v>
      </c>
      <c r="C213" s="1" t="str">
        <f>_xll.ciqfunctions.udf.CIQ($B213, "IQ_INDUSTRY", IQ_FY, $D213, ,, "USD", , C$1)</f>
        <v>Trading Companies and Distributors</v>
      </c>
      <c r="D213" s="2" t="str">
        <f t="shared" si="2"/>
        <v>CQ12015</v>
      </c>
      <c r="E213" s="1">
        <f>_xll.ciqfunctions.udf.CIQ($B213, "IQ_TOTAL_REV", $D213,,,, "REPORTED")</f>
        <v>1825365</v>
      </c>
      <c r="F213" s="1">
        <f>_xll.ciqfunctions.udf.CIQ($B213, "IQ_NI",$D213,,,, "REPORTED")</f>
        <v>85256</v>
      </c>
      <c r="G213" s="1">
        <f>_xll.ciqfunctions.udf.CIQ($B213, "IQ_CASH_EQUIV", $D213,,,, "REPORTED")</f>
        <v>1725189</v>
      </c>
      <c r="H213" s="1">
        <f>_xll.ciqfunctions.udf.CIQ($B213, "IQ_CASH_ST_INVEST", $D213,,,, "REPORTED")</f>
        <v>2114566</v>
      </c>
      <c r="I213" s="1">
        <f>_xll.ciqfunctions.udf.CIQ($B213, "IQ_TOTAL_CA", $D213,,,, "REPORTED")</f>
        <v>7608690</v>
      </c>
      <c r="J213" s="1">
        <f>_xll.ciqfunctions.udf.CIQ($B213, "IQ_TOTAL_ASSETS",$D213,,,, "REPORTED")</f>
        <v>16774366</v>
      </c>
      <c r="K213" s="1">
        <f>_xll.ciqfunctions.udf.CIQ($B213, "IQ_TOTAL_CL", $D213,,,, "REPORTED")</f>
        <v>4978985</v>
      </c>
      <c r="L213" s="1">
        <f>_xll.ciqfunctions.udf.CIQ($B213, "IQ_TOTAL_LIAB", $D213,,,, "REPORTED")</f>
        <v>10718811</v>
      </c>
      <c r="M213" s="1">
        <f>_xll.ciqfunctions.udf.CIQ($B213, "IQ_PREF_EQUITY",$D213,,,, "REPORTED")</f>
        <v>0</v>
      </c>
      <c r="N213" s="1">
        <f>_xll.ciqfunctions.udf.CIQ($B213, "IQ_TOTAL_COMMON_EQUITY",$D213,,,, "REPORTED")</f>
        <v>5570477</v>
      </c>
      <c r="O213" s="1">
        <f>_xll.ciqfunctions.udf.CIQ($B213, "IQ_APIC", $D213,,,, "REPORTED")</f>
        <v>266688</v>
      </c>
      <c r="P213" s="1">
        <f>_xll.ciqfunctions.udf.CIQ($B213, "IQ_TOTAL_ASSETS", $D213,,,, "REPORTED")</f>
        <v>16774366</v>
      </c>
      <c r="Q213" s="1">
        <f>_xll.ciqfunctions.udf.CIQ($B213, "IQ_RE", $D213,,,, "REPORTED")</f>
        <v>3591447</v>
      </c>
      <c r="R213" s="1">
        <f>_xll.ciqfunctions.udf.CIQ($B213, "IQ_TOTAL_EQUITY", $D213,,,, "REPORTED")</f>
        <v>6055555</v>
      </c>
      <c r="S213" s="1">
        <f>_xll.ciqfunctions.udf.CIQ($B213, "IQ_TOTAL_OUTSTANDING_FILING_DATE", $D213,,,, "REPORTED")</f>
        <v>1620.38363</v>
      </c>
      <c r="T213" s="1">
        <f>_xll.ciqfunctions.udf.CIQ($B213, "IQ_TOTAL_DEBT", $D213,,,, "REPORTED")</f>
        <v>6402754</v>
      </c>
      <c r="U213" s="1">
        <f>_xll.ciqfunctions.udf.CIQ($B213, "IQ_PREF_DIV_OTHER",$D213,,,, "REPORTED")</f>
        <v>0</v>
      </c>
      <c r="V213" s="1">
        <f>_xll.ciqfunctions.udf.CIQ($B213, "IQ_COGS",$D213,,,, "REPORTED")</f>
        <v>1500227</v>
      </c>
      <c r="W213" s="1">
        <f>_xll.ciqfunctions.udf.CIQ($B213, "IQ_AP",$D213,,,, "REPORTED")</f>
        <v>2497562</v>
      </c>
      <c r="X213" s="1">
        <f>_xll.ciqfunctions.udf.CIQ($B213, "IQ_AR", $D213,,,, "REPORTED")</f>
        <v>3150917</v>
      </c>
      <c r="Y213" s="1">
        <f>_xll.ciqfunctions.udf.CIQ($B213, "IQ_INVENTORY", $D213,,,, "REPORTED")</f>
        <v>1301547</v>
      </c>
      <c r="Z213">
        <f>_xll.ciqfunctions.udf.CIQ($B213, "IQ_SGA", $D213,,,, "REPORTED")</f>
        <v>265839</v>
      </c>
      <c r="AA213">
        <f>_xll.ciqfunctions.udf.CIQ($B213, "IQ_TOTAL_REV_1YR_ANN_GROWTH", $D213,,,, "REPORTED")</f>
        <v>-4.4191000000000003</v>
      </c>
      <c r="AB213">
        <f>_xll.ciqfunctions.udf.CIQ($B213, "IQ_DA", $D213,,,, "REPORTED")</f>
        <v>84102</v>
      </c>
      <c r="AC213">
        <f>_xll.ciqfunctions.udf.CIQ($B213, "IQ_NET_INTEREST_EXP",$D213,,,, "REPORTED")</f>
        <v>37377</v>
      </c>
      <c r="AD213">
        <f>_xll.ciqfunctions.udf.CIQ($B213, "IQ_NET_WORKING_CAP",$D213,,,, "REPORTED")</f>
        <v>2042595</v>
      </c>
      <c r="AE213">
        <f>_xll.ciqfunctions.udf.CIQ($B213, "IQ_CAPEX",$D213,,,, "REPORTED")</f>
        <v>-58927</v>
      </c>
      <c r="AF213" s="1" t="str">
        <f>_xll.ciqfunctions.udf.CIQ($B213, "IQ_CEO_NAME", $D213,,,, "REPORTED")</f>
        <v>Nakanishi, Katsuya</v>
      </c>
    </row>
    <row r="214" spans="1:32" x14ac:dyDescent="0.25">
      <c r="A214" t="str">
        <f>_xll.ciqfunctions.udf.CIQ(B214,"IQ_COMPANY_NAME",A$1)</f>
        <v>Mitsubishi Corporation</v>
      </c>
      <c r="B214" s="3" t="s">
        <v>4</v>
      </c>
      <c r="C214" s="1" t="str">
        <f>_xll.ciqfunctions.udf.CIQ($B214, "IQ_INDUSTRY", IQ_FY, $D214, ,, "USD", , C$1)</f>
        <v>Trading Companies and Distributors</v>
      </c>
      <c r="D214" s="2" t="str">
        <f t="shared" si="2"/>
        <v>CQ42014</v>
      </c>
      <c r="E214" s="1">
        <f>_xll.ciqfunctions.udf.CIQ($B214, "IQ_TOTAL_REV", $D214,,,, "REPORTED")</f>
        <v>2040088</v>
      </c>
      <c r="F214" s="1">
        <f>_xll.ciqfunctions.udf.CIQ($B214, "IQ_NI",$D214,,,, "REPORTED")</f>
        <v>60264</v>
      </c>
      <c r="G214" s="1">
        <f>_xll.ciqfunctions.udf.CIQ($B214, "IQ_CASH_EQUIV", $D214,,,, "REPORTED")</f>
        <v>1342510</v>
      </c>
      <c r="H214" s="1">
        <f>_xll.ciqfunctions.udf.CIQ($B214, "IQ_CASH_ST_INVEST", $D214,,,, "REPORTED")</f>
        <v>1715174</v>
      </c>
      <c r="I214" s="1">
        <f>_xll.ciqfunctions.udf.CIQ($B214, "IQ_TOTAL_CA", $D214,,,, "REPORTED")</f>
        <v>7901636</v>
      </c>
      <c r="J214" s="1">
        <f>_xll.ciqfunctions.udf.CIQ($B214, "IQ_TOTAL_ASSETS",$D214,,,, "REPORTED")</f>
        <v>17148406</v>
      </c>
      <c r="K214" s="1">
        <f>_xll.ciqfunctions.udf.CIQ($B214, "IQ_TOTAL_CL", $D214,,,, "REPORTED")</f>
        <v>5301785</v>
      </c>
      <c r="L214" s="1">
        <f>_xll.ciqfunctions.udf.CIQ($B214, "IQ_TOTAL_LIAB", $D214,,,, "REPORTED")</f>
        <v>11193065</v>
      </c>
      <c r="M214" s="1">
        <f>_xll.ciqfunctions.udf.CIQ($B214, "IQ_PREF_EQUITY",$D214,,,, "REPORTED")</f>
        <v>0</v>
      </c>
      <c r="N214" s="1">
        <f>_xll.ciqfunctions.udf.CIQ($B214, "IQ_TOTAL_COMMON_EQUITY",$D214,,,, "REPORTED")</f>
        <v>5465169</v>
      </c>
      <c r="O214" s="1">
        <f>_xll.ciqfunctions.udf.CIQ($B214, "IQ_APIC", $D214,,,, "REPORTED")</f>
        <v>266452</v>
      </c>
      <c r="P214" s="1">
        <f>_xll.ciqfunctions.udf.CIQ($B214, "IQ_TOTAL_ASSETS", $D214,,,, "REPORTED")</f>
        <v>17148406</v>
      </c>
      <c r="Q214" s="1">
        <f>_xll.ciqfunctions.udf.CIQ($B214, "IQ_RE", $D214,,,, "REPORTED")</f>
        <v>3478925</v>
      </c>
      <c r="R214" s="1">
        <f>_xll.ciqfunctions.udf.CIQ($B214, "IQ_TOTAL_EQUITY", $D214,,,, "REPORTED")</f>
        <v>5955341</v>
      </c>
      <c r="S214" s="1">
        <f>_xll.ciqfunctions.udf.CIQ($B214, "IQ_TOTAL_OUTSTANDING_FILING_DATE", $D214,,,, "REPORTED")</f>
        <v>1619.9680599999999</v>
      </c>
      <c r="T214" s="1">
        <f>_xll.ciqfunctions.udf.CIQ($B214, "IQ_TOTAL_DEBT", $D214,,,, "REPORTED")</f>
        <v>6537019</v>
      </c>
      <c r="U214" s="1">
        <f>_xll.ciqfunctions.udf.CIQ($B214, "IQ_PREF_DIV_OTHER",$D214,,,, "REPORTED")</f>
        <v>0</v>
      </c>
      <c r="V214" s="1">
        <f>_xll.ciqfunctions.udf.CIQ($B214, "IQ_COGS",$D214,,,, "REPORTED")</f>
        <v>1729335</v>
      </c>
      <c r="W214" s="1">
        <f>_xll.ciqfunctions.udf.CIQ($B214, "IQ_AP",$D214,,,, "REPORTED")</f>
        <v>2850009</v>
      </c>
      <c r="X214" s="1">
        <f>_xll.ciqfunctions.udf.CIQ($B214, "IQ_AR", $D214,,,, "REPORTED")</f>
        <v>3967535</v>
      </c>
      <c r="Y214" s="1">
        <f>_xll.ciqfunctions.udf.CIQ($B214, "IQ_INVENTORY", $D214,,,, "REPORTED")</f>
        <v>1377011</v>
      </c>
      <c r="Z214">
        <f>_xll.ciqfunctions.udf.CIQ($B214, "IQ_SGA", $D214,,,, "REPORTED")</f>
        <v>252266</v>
      </c>
      <c r="AA214">
        <f>_xll.ciqfunctions.udf.CIQ($B214, "IQ_TOTAL_REV_1YR_ANN_GROWTH", $D214,,,, "REPORTED")</f>
        <v>-0.1469</v>
      </c>
      <c r="AB214">
        <f>_xll.ciqfunctions.udf.CIQ($B214, "IQ_DA", $D214,,,, "REPORTED")</f>
        <v>0</v>
      </c>
      <c r="AC214">
        <f>_xll.ciqfunctions.udf.CIQ($B214, "IQ_NET_INTEREST_EXP",$D214,,,, "REPORTED")</f>
        <v>13129</v>
      </c>
      <c r="AD214">
        <f>_xll.ciqfunctions.udf.CIQ($B214, "IQ_NET_WORKING_CAP",$D214,,,, "REPORTED")</f>
        <v>2415660</v>
      </c>
      <c r="AE214">
        <f>_xll.ciqfunctions.udf.CIQ($B214, "IQ_CAPEX",$D214,,,, "REPORTED")</f>
        <v>-74205</v>
      </c>
      <c r="AF214" s="1" t="str">
        <f>_xll.ciqfunctions.udf.CIQ($B214, "IQ_CEO_NAME", $D214,,,, "REPORTED")</f>
        <v>Nakanishi, Katsuya</v>
      </c>
    </row>
    <row r="215" spans="1:32" x14ac:dyDescent="0.25">
      <c r="A215" t="str">
        <f>_xll.ciqfunctions.udf.CIQ(B215,"IQ_COMPANY_NAME",A$1)</f>
        <v>Mitsubishi Corporation</v>
      </c>
      <c r="B215" s="3" t="s">
        <v>4</v>
      </c>
      <c r="C215" s="1" t="str">
        <f>_xll.ciqfunctions.udf.CIQ($B215, "IQ_INDUSTRY", IQ_FY, $D215, ,, "USD", , C$1)</f>
        <v>Trading Companies and Distributors</v>
      </c>
      <c r="D215" s="2" t="str">
        <f t="shared" si="2"/>
        <v>CQ32014</v>
      </c>
      <c r="E215" s="1">
        <f>_xll.ciqfunctions.udf.CIQ($B215, "IQ_TOTAL_REV", $D215,,,, "REPORTED")</f>
        <v>1909571</v>
      </c>
      <c r="F215" s="1">
        <f>_xll.ciqfunctions.udf.CIQ($B215, "IQ_NI",$D215,,,, "REPORTED")</f>
        <v>144997</v>
      </c>
      <c r="G215" s="1">
        <f>_xll.ciqfunctions.udf.CIQ($B215, "IQ_CASH_EQUIV", $D215,,,, "REPORTED")</f>
        <v>1413431</v>
      </c>
      <c r="H215" s="1">
        <f>_xll.ciqfunctions.udf.CIQ($B215, "IQ_CASH_ST_INVEST", $D215,,,, "REPORTED")</f>
        <v>1744766</v>
      </c>
      <c r="I215" s="1">
        <f>_xll.ciqfunctions.udf.CIQ($B215, "IQ_TOTAL_CA", $D215,,,, "REPORTED")</f>
        <v>7480482</v>
      </c>
      <c r="J215" s="1">
        <f>_xll.ciqfunctions.udf.CIQ($B215, "IQ_TOTAL_ASSETS",$D215,,,, "REPORTED")</f>
        <v>16385361</v>
      </c>
      <c r="K215" s="1">
        <f>_xll.ciqfunctions.udf.CIQ($B215, "IQ_TOTAL_CL", $D215,,,, "REPORTED")</f>
        <v>5027106</v>
      </c>
      <c r="L215" s="1">
        <f>_xll.ciqfunctions.udf.CIQ($B215, "IQ_TOTAL_LIAB", $D215,,,, "REPORTED")</f>
        <v>10605097</v>
      </c>
      <c r="M215" s="1">
        <f>_xll.ciqfunctions.udf.CIQ($B215, "IQ_PREF_EQUITY",$D215,,,, "REPORTED")</f>
        <v>0</v>
      </c>
      <c r="N215" s="1">
        <f>_xll.ciqfunctions.udf.CIQ($B215, "IQ_TOTAL_COMMON_EQUITY",$D215,,,, "REPORTED")</f>
        <v>5289751</v>
      </c>
      <c r="O215" s="1">
        <f>_xll.ciqfunctions.udf.CIQ($B215, "IQ_APIC", $D215,,,, "REPORTED")</f>
        <v>266504</v>
      </c>
      <c r="P215" s="1">
        <f>_xll.ciqfunctions.udf.CIQ($B215, "IQ_TOTAL_ASSETS", $D215,,,, "REPORTED")</f>
        <v>16385361</v>
      </c>
      <c r="Q215" s="1">
        <f>_xll.ciqfunctions.udf.CIQ($B215, "IQ_RE", $D215,,,, "REPORTED")</f>
        <v>3482669</v>
      </c>
      <c r="R215" s="1">
        <f>_xll.ciqfunctions.udf.CIQ($B215, "IQ_TOTAL_EQUITY", $D215,,,, "REPORTED")</f>
        <v>5780264</v>
      </c>
      <c r="S215" s="1">
        <f>_xll.ciqfunctions.udf.CIQ($B215, "IQ_TOTAL_OUTSTANDING_FILING_DATE", $D215,,,, "REPORTED")</f>
        <v>1619.70165</v>
      </c>
      <c r="T215" s="1">
        <f>_xll.ciqfunctions.udf.CIQ($B215, "IQ_TOTAL_DEBT", $D215,,,, "REPORTED")</f>
        <v>6193677</v>
      </c>
      <c r="U215" s="1">
        <f>_xll.ciqfunctions.udf.CIQ($B215, "IQ_PREF_DIV_OTHER",$D215,,,, "REPORTED")</f>
        <v>0</v>
      </c>
      <c r="V215" s="1">
        <f>_xll.ciqfunctions.udf.CIQ($B215, "IQ_COGS",$D215,,,, "REPORTED")</f>
        <v>1614428</v>
      </c>
      <c r="W215" s="1">
        <f>_xll.ciqfunctions.udf.CIQ($B215, "IQ_AP",$D215,,,, "REPORTED")</f>
        <v>2611676</v>
      </c>
      <c r="X215" s="1">
        <f>_xll.ciqfunctions.udf.CIQ($B215, "IQ_AR", $D215,,,, "REPORTED")</f>
        <v>3657918</v>
      </c>
      <c r="Y215" s="1">
        <f>_xll.ciqfunctions.udf.CIQ($B215, "IQ_INVENTORY", $D215,,,, "REPORTED")</f>
        <v>1327244</v>
      </c>
      <c r="Z215">
        <f>_xll.ciqfunctions.udf.CIQ($B215, "IQ_SGA", $D215,,,, "REPORTED")</f>
        <v>243382</v>
      </c>
      <c r="AA215">
        <f>_xll.ciqfunctions.udf.CIQ($B215, "IQ_TOTAL_REV_1YR_ANN_GROWTH", $D215,,,, "REPORTED")</f>
        <v>6.0037000000000003</v>
      </c>
      <c r="AB215">
        <f>_xll.ciqfunctions.udf.CIQ($B215, "IQ_DA", $D215,,,, "REPORTED")</f>
        <v>0</v>
      </c>
      <c r="AC215">
        <f>_xll.ciqfunctions.udf.CIQ($B215, "IQ_NET_INTEREST_EXP",$D215,,,, "REPORTED")</f>
        <v>77221</v>
      </c>
      <c r="AD215">
        <f>_xll.ciqfunctions.udf.CIQ($B215, "IQ_NET_WORKING_CAP",$D215,,,, "REPORTED")</f>
        <v>2187298</v>
      </c>
      <c r="AE215">
        <f>_xll.ciqfunctions.udf.CIQ($B215, "IQ_CAPEX",$D215,,,, "REPORTED")</f>
        <v>-88580</v>
      </c>
      <c r="AF215" s="1" t="str">
        <f>_xll.ciqfunctions.udf.CIQ($B215, "IQ_CEO_NAME", $D215,,,, "REPORTED")</f>
        <v>Nakanishi, Katsuya</v>
      </c>
    </row>
    <row r="216" spans="1:32" x14ac:dyDescent="0.25">
      <c r="A216" t="str">
        <f>_xll.ciqfunctions.udf.CIQ(B216,"IQ_COMPANY_NAME",A$1)</f>
        <v>Mitsubishi Corporation</v>
      </c>
      <c r="B216" s="3" t="s">
        <v>4</v>
      </c>
      <c r="C216" s="1" t="str">
        <f>_xll.ciqfunctions.udf.CIQ($B216, "IQ_INDUSTRY", IQ_FY, $D216, ,, "USD", , C$1)</f>
        <v>Trading Companies and Distributors</v>
      </c>
      <c r="D216" s="2" t="str">
        <f t="shared" si="2"/>
        <v>CQ22014</v>
      </c>
      <c r="E216" s="1">
        <f>_xll.ciqfunctions.udf.CIQ($B216, "IQ_TOTAL_REV", $D216,,,, "REPORTED")</f>
        <v>1894465</v>
      </c>
      <c r="F216" s="1">
        <f>_xll.ciqfunctions.udf.CIQ($B216, "IQ_NI",$D216,,,, "REPORTED")</f>
        <v>110057</v>
      </c>
      <c r="G216" s="1">
        <f>_xll.ciqfunctions.udf.CIQ($B216, "IQ_CASH_EQUIV", $D216,,,, "REPORTED")</f>
        <v>1351932</v>
      </c>
      <c r="H216" s="1">
        <f>_xll.ciqfunctions.udf.CIQ($B216, "IQ_CASH_ST_INVEST", $D216,,,, "REPORTED")</f>
        <v>1624465</v>
      </c>
      <c r="I216" s="1">
        <f>_xll.ciqfunctions.udf.CIQ($B216, "IQ_TOTAL_CA", $D216,,,, "REPORTED")</f>
        <v>7248353</v>
      </c>
      <c r="J216" s="1">
        <f>_xll.ciqfunctions.udf.CIQ($B216, "IQ_TOTAL_ASSETS",$D216,,,, "REPORTED")</f>
        <v>15899622</v>
      </c>
      <c r="K216" s="1">
        <f>_xll.ciqfunctions.udf.CIQ($B216, "IQ_TOTAL_CL", $D216,,,, "REPORTED")</f>
        <v>4793567</v>
      </c>
      <c r="L216" s="1">
        <f>_xll.ciqfunctions.udf.CIQ($B216, "IQ_TOTAL_LIAB", $D216,,,, "REPORTED")</f>
        <v>10416238</v>
      </c>
      <c r="M216" s="1">
        <f>_xll.ciqfunctions.udf.CIQ($B216, "IQ_PREF_EQUITY",$D216,,,, "REPORTED")</f>
        <v>0</v>
      </c>
      <c r="N216" s="1">
        <f>_xll.ciqfunctions.udf.CIQ($B216, "IQ_TOTAL_COMMON_EQUITY",$D216,,,, "REPORTED")</f>
        <v>5017620</v>
      </c>
      <c r="O216" s="1">
        <f>_xll.ciqfunctions.udf.CIQ($B216, "IQ_APIC", $D216,,,, "REPORTED")</f>
        <v>265429</v>
      </c>
      <c r="P216" s="1">
        <f>_xll.ciqfunctions.udf.CIQ($B216, "IQ_TOTAL_ASSETS", $D216,,,, "REPORTED")</f>
        <v>15899622</v>
      </c>
      <c r="Q216" s="1">
        <f>_xll.ciqfunctions.udf.CIQ($B216, "IQ_RE", $D216,,,, "REPORTED")</f>
        <v>3402345</v>
      </c>
      <c r="R216" s="1">
        <f>_xll.ciqfunctions.udf.CIQ($B216, "IQ_TOTAL_EQUITY", $D216,,,, "REPORTED")</f>
        <v>5483384</v>
      </c>
      <c r="S216" s="1">
        <f>_xll.ciqfunctions.udf.CIQ($B216, "IQ_TOTAL_OUTSTANDING_FILING_DATE", $D216,,,, "REPORTED")</f>
        <v>1619.9313400000001</v>
      </c>
      <c r="T216" s="1">
        <f>_xll.ciqfunctions.udf.CIQ($B216, "IQ_TOTAL_DEBT", $D216,,,, "REPORTED")</f>
        <v>6253315</v>
      </c>
      <c r="U216" s="1">
        <f>_xll.ciqfunctions.udf.CIQ($B216, "IQ_PREF_DIV_OTHER",$D216,,,, "REPORTED")</f>
        <v>0</v>
      </c>
      <c r="V216" s="1">
        <f>_xll.ciqfunctions.udf.CIQ($B216, "IQ_COGS",$D216,,,, "REPORTED")</f>
        <v>1618276</v>
      </c>
      <c r="W216" s="1">
        <f>_xll.ciqfunctions.udf.CIQ($B216, "IQ_AP",$D216,,,, "REPORTED")</f>
        <v>2567534</v>
      </c>
      <c r="X216" s="1">
        <f>_xll.ciqfunctions.udf.CIQ($B216, "IQ_AR", $D216,,,, "REPORTED")</f>
        <v>3561596</v>
      </c>
      <c r="Y216" s="1">
        <f>_xll.ciqfunctions.udf.CIQ($B216, "IQ_INVENTORY", $D216,,,, "REPORTED")</f>
        <v>1301093</v>
      </c>
      <c r="Z216">
        <f>_xll.ciqfunctions.udf.CIQ($B216, "IQ_SGA", $D216,,,, "REPORTED")</f>
        <v>237264</v>
      </c>
      <c r="AA216">
        <f>_xll.ciqfunctions.udf.CIQ($B216, "IQ_TOTAL_REV_1YR_ANN_GROWTH", $D216,,,, "REPORTED")</f>
        <v>0.72089999999999999</v>
      </c>
      <c r="AB216">
        <f>_xll.ciqfunctions.udf.CIQ($B216, "IQ_DA", $D216,,,, "REPORTED")</f>
        <v>0</v>
      </c>
      <c r="AC216">
        <f>_xll.ciqfunctions.udf.CIQ($B216, "IQ_NET_INTEREST_EXP",$D216,,,, "REPORTED")</f>
        <v>31118</v>
      </c>
      <c r="AD216">
        <f>_xll.ciqfunctions.udf.CIQ($B216, "IQ_NET_WORKING_CAP",$D216,,,, "REPORTED")</f>
        <v>2297259</v>
      </c>
      <c r="AE216">
        <f>_xll.ciqfunctions.udf.CIQ($B216, "IQ_CAPEX",$D216,,,, "REPORTED")</f>
        <v>-85827</v>
      </c>
      <c r="AF216" s="1" t="str">
        <f>_xll.ciqfunctions.udf.CIQ($B216, "IQ_CEO_NAME", $D216,,,, "REPORTED")</f>
        <v>Nakanishi, Katsuya</v>
      </c>
    </row>
    <row r="217" spans="1:32" x14ac:dyDescent="0.25">
      <c r="A217" t="str">
        <f>_xll.ciqfunctions.udf.CIQ(B217,"IQ_COMPANY_NAME",A$1)</f>
        <v>Mitsubishi Corporation</v>
      </c>
      <c r="B217" s="3" t="s">
        <v>4</v>
      </c>
      <c r="C217" s="1" t="str">
        <f>_xll.ciqfunctions.udf.CIQ($B217, "IQ_INDUSTRY", IQ_FY, $D217, ,, "USD", , C$1)</f>
        <v>Trading Companies and Distributors</v>
      </c>
      <c r="D217" s="2" t="str">
        <f t="shared" si="2"/>
        <v>CQ12014</v>
      </c>
      <c r="E217" s="1">
        <f>_xll.ciqfunctions.udf.CIQ($B217, "IQ_TOTAL_REV", $D217,,,, "REPORTED")</f>
        <v>1909758</v>
      </c>
      <c r="F217" s="1">
        <f>_xll.ciqfunctions.udf.CIQ($B217, "IQ_NI",$D217,,,, "REPORTED")</f>
        <v>26893</v>
      </c>
      <c r="G217" s="1">
        <f>_xll.ciqfunctions.udf.CIQ($B217, "IQ_CASH_EQUIV", $D217,,,, "REPORTED")</f>
        <v>1332036</v>
      </c>
      <c r="H217" s="1">
        <f>_xll.ciqfunctions.udf.CIQ($B217, "IQ_CASH_ST_INVEST", $D217,,,, "REPORTED")</f>
        <v>1621350</v>
      </c>
      <c r="I217" s="1">
        <f>_xll.ciqfunctions.udf.CIQ($B217, "IQ_TOTAL_CA", $D217,,,, "REPORTED")</f>
        <v>7270043</v>
      </c>
      <c r="J217" s="1">
        <f>_xll.ciqfunctions.udf.CIQ($B217, "IQ_TOTAL_ASSETS",$D217,,,, "REPORTED")</f>
        <v>15901125</v>
      </c>
      <c r="K217" s="1">
        <f>_xll.ciqfunctions.udf.CIQ($B217, "IQ_TOTAL_CL", $D217,,,, "REPORTED")</f>
        <v>4852591</v>
      </c>
      <c r="L217" s="1">
        <f>_xll.ciqfunctions.udf.CIQ($B217, "IQ_TOTAL_LIAB", $D217,,,, "REPORTED")</f>
        <v>10361755</v>
      </c>
      <c r="M217" s="1">
        <f>_xll.ciqfunctions.udf.CIQ($B217, "IQ_PREF_EQUITY",$D217,,,, "REPORTED")</f>
        <v>0</v>
      </c>
      <c r="N217" s="1">
        <f>_xll.ciqfunctions.udf.CIQ($B217, "IQ_TOTAL_COMMON_EQUITY",$D217,,,, "REPORTED")</f>
        <v>5067666</v>
      </c>
      <c r="O217" s="1">
        <f>_xll.ciqfunctions.udf.CIQ($B217, "IQ_APIC", $D217,,,, "REPORTED")</f>
        <v>265356</v>
      </c>
      <c r="P217" s="1">
        <f>_xll.ciqfunctions.udf.CIQ($B217, "IQ_TOTAL_ASSETS", $D217,,,, "REPORTED")</f>
        <v>15901125</v>
      </c>
      <c r="Q217" s="1">
        <f>_xll.ciqfunctions.udf.CIQ($B217, "IQ_RE", $D217,,,, "REPORTED")</f>
        <v>3352692</v>
      </c>
      <c r="R217" s="1">
        <f>_xll.ciqfunctions.udf.CIQ($B217, "IQ_TOTAL_EQUITY", $D217,,,, "REPORTED")</f>
        <v>5539370</v>
      </c>
      <c r="S217" s="1">
        <f>_xll.ciqfunctions.udf.CIQ($B217, "IQ_TOTAL_OUTSTANDING_FILING_DATE", $D217,,,, "REPORTED")</f>
        <v>1648.5409999999999</v>
      </c>
      <c r="T217" s="1">
        <f>_xll.ciqfunctions.udf.CIQ($B217, "IQ_TOTAL_DEBT", $D217,,,, "REPORTED")</f>
        <v>6132668</v>
      </c>
      <c r="U217" s="1">
        <f>_xll.ciqfunctions.udf.CIQ($B217, "IQ_PREF_DIV_OTHER",$D217,,,, "REPORTED")</f>
        <v>0</v>
      </c>
      <c r="V217" s="1">
        <f>_xll.ciqfunctions.udf.CIQ($B217, "IQ_COGS",$D217,,,, "REPORTED")</f>
        <v>1605088</v>
      </c>
      <c r="W217" s="1">
        <f>_xll.ciqfunctions.udf.CIQ($B217, "IQ_AP",$D217,,,, "REPORTED")</f>
        <v>2666597</v>
      </c>
      <c r="X217" s="1">
        <f>_xll.ciqfunctions.udf.CIQ($B217, "IQ_AR", $D217,,,, "REPORTED")</f>
        <v>3442967</v>
      </c>
      <c r="Y217" s="1">
        <f>_xll.ciqfunctions.udf.CIQ($B217, "IQ_INVENTORY", $D217,,,, "REPORTED")</f>
        <v>1287959</v>
      </c>
      <c r="Z217">
        <f>_xll.ciqfunctions.udf.CIQ($B217, "IQ_SGA", $D217,,,, "REPORTED")</f>
        <v>257276</v>
      </c>
      <c r="AA217">
        <f>_xll.ciqfunctions.udf.CIQ($B217, "IQ_TOTAL_REV_1YR_ANN_GROWTH", $D217,,,, "REPORTED")</f>
        <v>15.4726</v>
      </c>
      <c r="AB217">
        <f>_xll.ciqfunctions.udf.CIQ($B217, "IQ_DA", $D217,,,, "REPORTED")</f>
        <v>11193</v>
      </c>
      <c r="AC217">
        <f>_xll.ciqfunctions.udf.CIQ($B217, "IQ_NET_INTEREST_EXP",$D217,,,, "REPORTED")</f>
        <v>36979</v>
      </c>
      <c r="AD217">
        <f>_xll.ciqfunctions.udf.CIQ($B217, "IQ_NET_WORKING_CAP",$D217,,,, "REPORTED")</f>
        <v>2192439</v>
      </c>
      <c r="AE217">
        <f>_xll.ciqfunctions.udf.CIQ($B217, "IQ_CAPEX",$D217,,,, "REPORTED")</f>
        <v>-113724</v>
      </c>
      <c r="AF217" s="1" t="str">
        <f>_xll.ciqfunctions.udf.CIQ($B217, "IQ_CEO_NAME", $D217,,,, "REPORTED")</f>
        <v>Nakanishi, Katsuya</v>
      </c>
    </row>
    <row r="218" spans="1:32" x14ac:dyDescent="0.25">
      <c r="A218" t="str">
        <f>_xll.ciqfunctions.udf.CIQ(B218,"IQ_COMPANY_NAME",A$1)</f>
        <v>Mitsubishi Corporation</v>
      </c>
      <c r="B218" s="3" t="s">
        <v>4</v>
      </c>
      <c r="C218" s="1" t="str">
        <f>_xll.ciqfunctions.udf.CIQ($B218, "IQ_INDUSTRY", IQ_FY, $D218, ,, "USD", , C$1)</f>
        <v>Trading Companies and Distributors</v>
      </c>
      <c r="D218" s="2" t="str">
        <f t="shared" si="2"/>
        <v>CQ42013</v>
      </c>
      <c r="E218" s="1">
        <f>_xll.ciqfunctions.udf.CIQ($B218, "IQ_TOTAL_REV", $D218,,,, "REPORTED")</f>
        <v>2043088</v>
      </c>
      <c r="F218" s="1">
        <f>_xll.ciqfunctions.udf.CIQ($B218, "IQ_NI",$D218,,,, "REPORTED")</f>
        <v>86091</v>
      </c>
      <c r="G218" s="1">
        <f>_xll.ciqfunctions.udf.CIQ($B218, "IQ_CASH_EQUIV", $D218,,,, "REPORTED")</f>
        <v>1314819</v>
      </c>
      <c r="H218" s="1">
        <f>_xll.ciqfunctions.udf.CIQ($B218, "IQ_CASH_ST_INVEST", $D218,,,, "REPORTED")</f>
        <v>1468652</v>
      </c>
      <c r="I218" s="1">
        <f>_xll.ciqfunctions.udf.CIQ($B218, "IQ_TOTAL_CA", $D218,,,, "REPORTED")</f>
        <v>7240678</v>
      </c>
      <c r="J218" s="1">
        <f>_xll.ciqfunctions.udf.CIQ($B218, "IQ_TOTAL_ASSETS",$D218,,,, "REPORTED")</f>
        <v>15394310</v>
      </c>
      <c r="K218" s="1">
        <f>_xll.ciqfunctions.udf.CIQ($B218, "IQ_TOTAL_CL", $D218,,,, "REPORTED")</f>
        <v>5114658</v>
      </c>
      <c r="L218" s="1">
        <f>_xll.ciqfunctions.udf.CIQ($B218, "IQ_TOTAL_LIAB", $D218,,,, "REPORTED")</f>
        <v>10357834</v>
      </c>
      <c r="M218" s="1">
        <f>_xll.ciqfunctions.udf.CIQ($B218, "IQ_PREF_EQUITY",$D218,,,, "REPORTED")</f>
        <v>0</v>
      </c>
      <c r="N218" s="1">
        <f>_xll.ciqfunctions.udf.CIQ($B218, "IQ_TOTAL_COMMON_EQUITY",$D218,,,, "REPORTED")</f>
        <v>4639741</v>
      </c>
      <c r="O218" s="1">
        <f>_xll.ciqfunctions.udf.CIQ($B218, "IQ_APIC", $D218,,,, "REPORTED")</f>
        <v>261316</v>
      </c>
      <c r="P218" s="1">
        <f>_xll.ciqfunctions.udf.CIQ($B218, "IQ_TOTAL_ASSETS", $D218,,,, "REPORTED")</f>
        <v>15394310</v>
      </c>
      <c r="Q218" s="1">
        <f>_xll.ciqfunctions.udf.CIQ($B218, "IQ_RE", $D218,,,, "REPORTED")</f>
        <v>3864038</v>
      </c>
      <c r="R218" s="1">
        <f>_xll.ciqfunctions.udf.CIQ($B218, "IQ_TOTAL_EQUITY", $D218,,,, "REPORTED")</f>
        <v>5036476</v>
      </c>
      <c r="S218" s="1">
        <f>_xll.ciqfunctions.udf.CIQ($B218, "IQ_TOTAL_OUTSTANDING_FILING_DATE", $D218,,,, "REPORTED")</f>
        <v>1648.0897399999999</v>
      </c>
      <c r="T218" s="1">
        <f>_xll.ciqfunctions.udf.CIQ($B218, "IQ_TOTAL_DEBT", $D218,,,, "REPORTED")</f>
        <v>6112850</v>
      </c>
      <c r="U218" s="1">
        <f>_xll.ciqfunctions.udf.CIQ($B218, "IQ_PREF_DIV_OTHER",$D218,,,, "REPORTED")</f>
        <v>0</v>
      </c>
      <c r="V218" s="1">
        <f>_xll.ciqfunctions.udf.CIQ($B218, "IQ_COGS",$D218,,,, "REPORTED")</f>
        <v>1706049</v>
      </c>
      <c r="W218" s="1">
        <f>_xll.ciqfunctions.udf.CIQ($B218, "IQ_AP",$D218,,,, "REPORTED")</f>
        <v>2843542</v>
      </c>
      <c r="X218" s="1">
        <f>_xll.ciqfunctions.udf.CIQ($B218, "IQ_AR", $D218,,,, "REPORTED")</f>
        <v>3413256</v>
      </c>
      <c r="Y218" s="1">
        <f>_xll.ciqfunctions.udf.CIQ($B218, "IQ_INVENTORY", $D218,,,, "REPORTED")</f>
        <v>1353350</v>
      </c>
      <c r="Z218">
        <f>_xll.ciqfunctions.udf.CIQ($B218, "IQ_SGA", $D218,,,, "REPORTED")</f>
        <v>235658</v>
      </c>
      <c r="AA218">
        <f>_xll.ciqfunctions.udf.CIQ($B218, "IQ_TOTAL_REV_1YR_ANN_GROWTH", $D218,,,, "REPORTED")</f>
        <v>31.083600000000001</v>
      </c>
      <c r="AB218">
        <f>_xll.ciqfunctions.udf.CIQ($B218, "IQ_DA", $D218,,,, "REPORTED")</f>
        <v>0</v>
      </c>
      <c r="AC218">
        <f>_xll.ciqfunctions.udf.CIQ($B218, "IQ_NET_INTEREST_EXP",$D218,,,, "REPORTED")</f>
        <v>46131</v>
      </c>
      <c r="AD218">
        <f>_xll.ciqfunctions.udf.CIQ($B218, "IQ_NET_WORKING_CAP",$D218,,,, "REPORTED")</f>
        <v>2169392</v>
      </c>
      <c r="AE218">
        <f>_xll.ciqfunctions.udf.CIQ($B218, "IQ_CAPEX",$D218,,,, "REPORTED")</f>
        <v>-134548</v>
      </c>
      <c r="AF218" s="1" t="str">
        <f>_xll.ciqfunctions.udf.CIQ($B218, "IQ_CEO_NAME", $D218,,,, "REPORTED")</f>
        <v>Nakanishi, Katsuya</v>
      </c>
    </row>
    <row r="219" spans="1:32" x14ac:dyDescent="0.25">
      <c r="A219" t="str">
        <f>_xll.ciqfunctions.udf.CIQ(B219,"IQ_COMPANY_NAME",A$1)</f>
        <v>Mitsubishi Corporation</v>
      </c>
      <c r="B219" s="3" t="s">
        <v>4</v>
      </c>
      <c r="C219" s="1" t="str">
        <f>_xll.ciqfunctions.udf.CIQ($B219, "IQ_INDUSTRY", IQ_FY, $D219, ,, "USD", , C$1)</f>
        <v>Trading Companies and Distributors</v>
      </c>
      <c r="D219" s="2" t="str">
        <f t="shared" si="2"/>
        <v>CQ32013</v>
      </c>
      <c r="E219" s="1">
        <f>_xll.ciqfunctions.udf.CIQ($B219, "IQ_TOTAL_REV", $D219,,,, "REPORTED")</f>
        <v>1801418</v>
      </c>
      <c r="F219" s="1">
        <f>_xll.ciqfunctions.udf.CIQ($B219, "IQ_NI",$D219,,,, "REPORTED")</f>
        <v>132631</v>
      </c>
      <c r="G219" s="1">
        <f>_xll.ciqfunctions.udf.CIQ($B219, "IQ_CASH_EQUIV", $D219,,,, "REPORTED")</f>
        <v>1336822</v>
      </c>
      <c r="H219" s="1">
        <f>_xll.ciqfunctions.udf.CIQ($B219, "IQ_CASH_ST_INVEST", $D219,,,, "REPORTED")</f>
        <v>1493349</v>
      </c>
      <c r="I219" s="1">
        <f>_xll.ciqfunctions.udf.CIQ($B219, "IQ_TOTAL_CA", $D219,,,, "REPORTED")</f>
        <v>6733145</v>
      </c>
      <c r="J219" s="1">
        <f>_xll.ciqfunctions.udf.CIQ($B219, "IQ_TOTAL_ASSETS",$D219,,,, "REPORTED")</f>
        <v>14668240</v>
      </c>
      <c r="K219" s="1">
        <f>_xll.ciqfunctions.udf.CIQ($B219, "IQ_TOTAL_CL", $D219,,,, "REPORTED")</f>
        <v>4657998</v>
      </c>
      <c r="L219" s="1">
        <f>_xll.ciqfunctions.udf.CIQ($B219, "IQ_TOTAL_LIAB", $D219,,,, "REPORTED")</f>
        <v>9834662</v>
      </c>
      <c r="M219" s="1">
        <f>_xll.ciqfunctions.udf.CIQ($B219, "IQ_PREF_EQUITY",$D219,,,, "REPORTED")</f>
        <v>0</v>
      </c>
      <c r="N219" s="1">
        <f>_xll.ciqfunctions.udf.CIQ($B219, "IQ_TOTAL_COMMON_EQUITY",$D219,,,, "REPORTED")</f>
        <v>4451694</v>
      </c>
      <c r="O219" s="1">
        <f>_xll.ciqfunctions.udf.CIQ($B219, "IQ_APIC", $D219,,,, "REPORTED")</f>
        <v>260291</v>
      </c>
      <c r="P219" s="1">
        <f>_xll.ciqfunctions.udf.CIQ($B219, "IQ_TOTAL_ASSETS", $D219,,,, "REPORTED")</f>
        <v>14668240</v>
      </c>
      <c r="Q219" s="1">
        <f>_xll.ciqfunctions.udf.CIQ($B219, "IQ_RE", $D219,,,, "REPORTED")</f>
        <v>3806016</v>
      </c>
      <c r="R219" s="1">
        <f>_xll.ciqfunctions.udf.CIQ($B219, "IQ_TOTAL_EQUITY", $D219,,,, "REPORTED")</f>
        <v>4833578</v>
      </c>
      <c r="S219" s="1">
        <f>_xll.ciqfunctions.udf.CIQ($B219, "IQ_TOTAL_OUTSTANDING_FILING_DATE", $D219,,,, "REPORTED")</f>
        <v>1647.8954100000001</v>
      </c>
      <c r="T219" s="1">
        <f>_xll.ciqfunctions.udf.CIQ($B219, "IQ_TOTAL_DEBT", $D219,,,, "REPORTED")</f>
        <v>6017483</v>
      </c>
      <c r="U219" s="1">
        <f>_xll.ciqfunctions.udf.CIQ($B219, "IQ_PREF_DIV_OTHER",$D219,,,, "REPORTED")</f>
        <v>0</v>
      </c>
      <c r="V219" s="1">
        <f>_xll.ciqfunctions.udf.CIQ($B219, "IQ_COGS",$D219,,,, "REPORTED")</f>
        <v>1529974</v>
      </c>
      <c r="W219" s="1">
        <f>_xll.ciqfunctions.udf.CIQ($B219, "IQ_AP",$D219,,,, "REPORTED")</f>
        <v>2456803</v>
      </c>
      <c r="X219" s="1">
        <f>_xll.ciqfunctions.udf.CIQ($B219, "IQ_AR", $D219,,,, "REPORTED")</f>
        <v>2978446</v>
      </c>
      <c r="Y219" s="1">
        <f>_xll.ciqfunctions.udf.CIQ($B219, "IQ_INVENTORY", $D219,,,, "REPORTED")</f>
        <v>1295451</v>
      </c>
      <c r="Z219">
        <f>_xll.ciqfunctions.udf.CIQ($B219, "IQ_SGA", $D219,,,, "REPORTED")</f>
        <v>231394</v>
      </c>
      <c r="AA219">
        <f>_xll.ciqfunctions.udf.CIQ($B219, "IQ_TOTAL_REV_1YR_ANN_GROWTH", $D219,,,, "REPORTED")</f>
        <v>27.8857</v>
      </c>
      <c r="AB219">
        <f>_xll.ciqfunctions.udf.CIQ($B219, "IQ_DA", $D219,,,, "REPORTED")</f>
        <v>0</v>
      </c>
      <c r="AC219">
        <f>_xll.ciqfunctions.udf.CIQ($B219, "IQ_NET_INTEREST_EXP",$D219,,,, "REPORTED")</f>
        <v>43242</v>
      </c>
      <c r="AD219">
        <f>_xll.ciqfunctions.udf.CIQ($B219, "IQ_NET_WORKING_CAP",$D219,,,, "REPORTED")</f>
        <v>2067529</v>
      </c>
      <c r="AE219">
        <f>_xll.ciqfunctions.udf.CIQ($B219, "IQ_CAPEX",$D219,,,, "REPORTED")</f>
        <v>-106980</v>
      </c>
      <c r="AF219" s="1" t="str">
        <f>_xll.ciqfunctions.udf.CIQ($B219, "IQ_CEO_NAME", $D219,,,, "REPORTED")</f>
        <v>Nakanishi, Katsuya</v>
      </c>
    </row>
    <row r="220" spans="1:32" x14ac:dyDescent="0.25">
      <c r="A220" t="str">
        <f>_xll.ciqfunctions.udf.CIQ(B220,"IQ_COMPANY_NAME",A$1)</f>
        <v>Mitsubishi Corporation</v>
      </c>
      <c r="B220" s="3" t="s">
        <v>4</v>
      </c>
      <c r="C220" s="1" t="str">
        <f>_xll.ciqfunctions.udf.CIQ($B220, "IQ_INDUSTRY", IQ_FY, $D220, ,, "USD", , C$1)</f>
        <v>Trading Companies and Distributors</v>
      </c>
      <c r="D220" s="2" t="str">
        <f t="shared" si="2"/>
        <v>CQ22013</v>
      </c>
      <c r="E220" s="1">
        <f>_xll.ciqfunctions.udf.CIQ($B220, "IQ_TOTAL_REV", $D220,,,, "REPORTED")</f>
        <v>1880904</v>
      </c>
      <c r="F220" s="1">
        <f>_xll.ciqfunctions.udf.CIQ($B220, "IQ_NI",$D220,,,, "REPORTED")</f>
        <v>115744</v>
      </c>
      <c r="G220" s="1">
        <f>_xll.ciqfunctions.udf.CIQ($B220, "IQ_CASH_EQUIV", $D220,,,, "REPORTED")</f>
        <v>1376456</v>
      </c>
      <c r="H220" s="1">
        <f>_xll.ciqfunctions.udf.CIQ($B220, "IQ_CASH_ST_INVEST", $D220,,,, "REPORTED")</f>
        <v>1522359</v>
      </c>
      <c r="I220" s="1">
        <f>_xll.ciqfunctions.udf.CIQ($B220, "IQ_TOTAL_CA", $D220,,,, "REPORTED")</f>
        <v>6837096</v>
      </c>
      <c r="J220" s="1">
        <f>_xll.ciqfunctions.udf.CIQ($B220, "IQ_TOTAL_ASSETS",$D220,,,, "REPORTED")</f>
        <v>14671128</v>
      </c>
      <c r="K220" s="1">
        <f>_xll.ciqfunctions.udf.CIQ($B220, "IQ_TOTAL_CL", $D220,,,, "REPORTED")</f>
        <v>4728577</v>
      </c>
      <c r="L220" s="1">
        <f>_xll.ciqfunctions.udf.CIQ($B220, "IQ_TOTAL_LIAB", $D220,,,, "REPORTED")</f>
        <v>9990302</v>
      </c>
      <c r="M220" s="1">
        <f>_xll.ciqfunctions.udf.CIQ($B220, "IQ_PREF_EQUITY",$D220,,,, "REPORTED")</f>
        <v>0</v>
      </c>
      <c r="N220" s="1">
        <f>_xll.ciqfunctions.udf.CIQ($B220, "IQ_TOTAL_COMMON_EQUITY",$D220,,,, "REPORTED")</f>
        <v>4304589</v>
      </c>
      <c r="O220" s="1">
        <f>_xll.ciqfunctions.udf.CIQ($B220, "IQ_APIC", $D220,,,, "REPORTED")</f>
        <v>262858</v>
      </c>
      <c r="P220" s="1">
        <f>_xll.ciqfunctions.udf.CIQ($B220, "IQ_TOTAL_ASSETS", $D220,,,, "REPORTED")</f>
        <v>14671128</v>
      </c>
      <c r="Q220" s="1">
        <f>_xll.ciqfunctions.udf.CIQ($B220, "IQ_RE", $D220,,,, "REPORTED")</f>
        <v>3673847</v>
      </c>
      <c r="R220" s="1">
        <f>_xll.ciqfunctions.udf.CIQ($B220, "IQ_TOTAL_EQUITY", $D220,,,, "REPORTED")</f>
        <v>4680826</v>
      </c>
      <c r="S220" s="1">
        <f>_xll.ciqfunctions.udf.CIQ($B220, "IQ_TOTAL_OUTSTANDING_FILING_DATE", $D220,,,, "REPORTED")</f>
        <v>1647.5112099999999</v>
      </c>
      <c r="T220" s="1">
        <f>_xll.ciqfunctions.udf.CIQ($B220, "IQ_TOTAL_DEBT", $D220,,,, "REPORTED")</f>
        <v>6012459</v>
      </c>
      <c r="U220" s="1">
        <f>_xll.ciqfunctions.udf.CIQ($B220, "IQ_PREF_DIV_OTHER",$D220,,,, "REPORTED")</f>
        <v>0</v>
      </c>
      <c r="V220" s="1">
        <f>_xll.ciqfunctions.udf.CIQ($B220, "IQ_COGS",$D220,,,, "REPORTED")</f>
        <v>1608052</v>
      </c>
      <c r="W220" s="1">
        <f>_xll.ciqfunctions.udf.CIQ($B220, "IQ_AP",$D220,,,, "REPORTED")</f>
        <v>2548553</v>
      </c>
      <c r="X220" s="1">
        <f>_xll.ciqfunctions.udf.CIQ($B220, "IQ_AR", $D220,,,, "REPORTED")</f>
        <v>3112534</v>
      </c>
      <c r="Y220" s="1">
        <f>_xll.ciqfunctions.udf.CIQ($B220, "IQ_INVENTORY", $D220,,,, "REPORTED")</f>
        <v>1167829</v>
      </c>
      <c r="Z220">
        <f>_xll.ciqfunctions.udf.CIQ($B220, "IQ_SGA", $D220,,,, "REPORTED")</f>
        <v>228570</v>
      </c>
      <c r="AA220">
        <f>_xll.ciqfunctions.udf.CIQ($B220, "IQ_TOTAL_REV_1YR_ANN_GROWTH", $D220,,,, "REPORTED")</f>
        <v>35.434100000000001</v>
      </c>
      <c r="AB220">
        <f>_xll.ciqfunctions.udf.CIQ($B220, "IQ_DA", $D220,,,, "REPORTED")</f>
        <v>0</v>
      </c>
      <c r="AC220">
        <f>_xll.ciqfunctions.udf.CIQ($B220, "IQ_NET_INTEREST_EXP",$D220,,,, "REPORTED")</f>
        <v>39151</v>
      </c>
      <c r="AD220">
        <f>_xll.ciqfunctions.udf.CIQ($B220, "IQ_NET_WORKING_CAP",$D220,,,, "REPORTED")</f>
        <v>1966981</v>
      </c>
      <c r="AE220">
        <f>_xll.ciqfunctions.udf.CIQ($B220, "IQ_CAPEX",$D220,,,, "REPORTED")</f>
        <v>-140856</v>
      </c>
      <c r="AF220" s="1" t="str">
        <f>_xll.ciqfunctions.udf.CIQ($B220, "IQ_CEO_NAME", $D220,,,, "REPORTED")</f>
        <v>Nakanishi, Katsuya</v>
      </c>
    </row>
    <row r="221" spans="1:32" x14ac:dyDescent="0.25">
      <c r="A221" t="str">
        <f>_xll.ciqfunctions.udf.CIQ(B221,"IQ_COMPANY_NAME",A$1)</f>
        <v>Mitsubishi Corporation</v>
      </c>
      <c r="B221" s="3" t="s">
        <v>4</v>
      </c>
      <c r="C221" s="1" t="str">
        <f>_xll.ciqfunctions.udf.CIQ($B221, "IQ_INDUSTRY", IQ_FY, $D221, ,, "USD", , C$1)</f>
        <v>Trading Companies and Distributors</v>
      </c>
      <c r="D221" s="2" t="str">
        <f t="shared" si="2"/>
        <v>CQ12013</v>
      </c>
      <c r="E221" s="1">
        <f>_xll.ciqfunctions.udf.CIQ($B221, "IQ_TOTAL_REV", $D221,,,, "REPORTED")</f>
        <v>1653862</v>
      </c>
      <c r="F221" s="1">
        <f>_xll.ciqfunctions.udf.CIQ($B221, "IQ_NI",$D221,,,, "REPORTED")</f>
        <v>39854</v>
      </c>
      <c r="G221" s="1">
        <f>_xll.ciqfunctions.udf.CIQ($B221, "IQ_CASH_EQUIV", $D221,,,, "REPORTED")</f>
        <v>1345920</v>
      </c>
      <c r="H221" s="1">
        <f>_xll.ciqfunctions.udf.CIQ($B221, "IQ_CASH_ST_INVEST", $D221,,,, "REPORTED")</f>
        <v>1616567</v>
      </c>
      <c r="I221" s="1">
        <f>_xll.ciqfunctions.udf.CIQ($B221, "IQ_TOTAL_CA", $D221,,,, "REPORTED")</f>
        <v>6907410</v>
      </c>
      <c r="J221" s="1">
        <f>_xll.ciqfunctions.udf.CIQ($B221, "IQ_TOTAL_ASSETS",$D221,,,, "REPORTED")</f>
        <v>15064738</v>
      </c>
      <c r="K221" s="1">
        <f>_xll.ciqfunctions.udf.CIQ($B221, "IQ_TOTAL_CL", $D221,,,, "REPORTED")</f>
        <v>4830840</v>
      </c>
      <c r="L221" s="1">
        <f>_xll.ciqfunctions.udf.CIQ($B221, "IQ_TOTAL_LIAB", $D221,,,, "REPORTED")</f>
        <v>10132963</v>
      </c>
      <c r="M221" s="1">
        <f>_xll.ciqfunctions.udf.CIQ($B221, "IQ_PREF_EQUITY",$D221,,,, "REPORTED")</f>
        <v>0</v>
      </c>
      <c r="N221" s="1">
        <f>_xll.ciqfunctions.udf.CIQ($B221, "IQ_TOTAL_COMMON_EQUITY",$D221,,,, "REPORTED")</f>
        <v>4517107</v>
      </c>
      <c r="O221" s="1">
        <f>_xll.ciqfunctions.udf.CIQ($B221, "IQ_APIC", $D221,,,, "REPORTED")</f>
        <v>261987</v>
      </c>
      <c r="P221" s="1">
        <f>_xll.ciqfunctions.udf.CIQ($B221, "IQ_TOTAL_ASSETS", $D221,,,, "REPORTED")</f>
        <v>15064738</v>
      </c>
      <c r="Q221" s="1">
        <f>_xll.ciqfunctions.udf.CIQ($B221, "IQ_RE", $D221,,,, "REPORTED")</f>
        <v>3022048</v>
      </c>
      <c r="R221" s="1">
        <f>_xll.ciqfunctions.udf.CIQ($B221, "IQ_TOTAL_EQUITY", $D221,,,, "REPORTED")</f>
        <v>4931775</v>
      </c>
      <c r="S221" s="1">
        <f>_xll.ciqfunctions.udf.CIQ($B221, "IQ_TOTAL_OUTSTANDING_FILING_DATE", $D221,,,, "REPORTED")</f>
        <v>1647.1579999999999</v>
      </c>
      <c r="T221" s="1">
        <f>_xll.ciqfunctions.udf.CIQ($B221, "IQ_TOTAL_DEBT", $D221,,,, "REPORTED")</f>
        <v>5944701</v>
      </c>
      <c r="U221" s="1">
        <f>_xll.ciqfunctions.udf.CIQ($B221, "IQ_PREF_DIV_OTHER",$D221,,,, "REPORTED")</f>
        <v>0</v>
      </c>
      <c r="V221" s="1">
        <f>_xll.ciqfunctions.udf.CIQ($B221, "IQ_COGS",$D221,,,, "REPORTED")</f>
        <v>1343612</v>
      </c>
      <c r="W221" s="1">
        <f>_xll.ciqfunctions.udf.CIQ($B221, "IQ_AP",$D221,,,, "REPORTED")</f>
        <v>2725382</v>
      </c>
      <c r="X221" s="1">
        <f>_xll.ciqfunctions.udf.CIQ($B221, "IQ_AR", $D221,,,, "REPORTED")</f>
        <v>3333496</v>
      </c>
      <c r="Y221" s="1">
        <f>_xll.ciqfunctions.udf.CIQ($B221, "IQ_INVENTORY", $D221,,,, "REPORTED")</f>
        <v>1188730</v>
      </c>
      <c r="Z221">
        <f>_xll.ciqfunctions.udf.CIQ($B221, "IQ_SGA", $D221,,,, "REPORTED")</f>
        <v>228917</v>
      </c>
      <c r="AA221">
        <f>_xll.ciqfunctions.udf.CIQ($B221, "IQ_TOTAL_REV_1YR_ANN_GROWTH", $D221,,,, "REPORTED")</f>
        <v>14.6892</v>
      </c>
      <c r="AB221">
        <f>_xll.ciqfunctions.udf.CIQ($B221, "IQ_DA", $D221,,,, "REPORTED")</f>
        <v>72001</v>
      </c>
      <c r="AC221">
        <f>_xll.ciqfunctions.udf.CIQ($B221, "IQ_NET_INTEREST_EXP",$D221,,,, "REPORTED")</f>
        <v>17301</v>
      </c>
      <c r="AD221">
        <f>_xll.ciqfunctions.udf.CIQ($B221, "IQ_NET_WORKING_CAP",$D221,,,, "REPORTED")</f>
        <v>1850962</v>
      </c>
      <c r="AE221">
        <f>_xll.ciqfunctions.udf.CIQ($B221, "IQ_CAPEX",$D221,,,, "REPORTED")</f>
        <v>-181591</v>
      </c>
      <c r="AF221" s="1" t="str">
        <f>_xll.ciqfunctions.udf.CIQ($B221, "IQ_CEO_NAME", $D221,,,, "REPORTED")</f>
        <v>Nakanishi, Katsuya</v>
      </c>
    </row>
    <row r="222" spans="1:32" x14ac:dyDescent="0.25">
      <c r="A222" t="str">
        <f>_xll.ciqfunctions.udf.CIQ(B222,"IQ_COMPANY_NAME",A$1)</f>
        <v>Mitsubishi Corporation</v>
      </c>
      <c r="B222" s="3" t="s">
        <v>4</v>
      </c>
      <c r="C222" s="1" t="str">
        <f>_xll.ciqfunctions.udf.CIQ($B222, "IQ_INDUSTRY", IQ_FY, $D222, ,, "USD", , C$1)</f>
        <v>Trading Companies and Distributors</v>
      </c>
      <c r="D222" s="2" t="str">
        <f t="shared" si="2"/>
        <v>CQ42012</v>
      </c>
      <c r="E222" s="1">
        <f>_xll.ciqfunctions.udf.CIQ($B222, "IQ_TOTAL_REV", $D222,,,, "REPORTED")</f>
        <v>1558614</v>
      </c>
      <c r="F222" s="1">
        <f>_xll.ciqfunctions.udf.CIQ($B222, "IQ_NI",$D222,,,, "REPORTED")</f>
        <v>93185</v>
      </c>
      <c r="G222" s="1">
        <f>_xll.ciqfunctions.udf.CIQ($B222, "IQ_CASH_EQUIV", $D222,,,, "REPORTED")</f>
        <v>1308467</v>
      </c>
      <c r="H222" s="1">
        <f>_xll.ciqfunctions.udf.CIQ($B222, "IQ_CASH_ST_INVEST", $D222,,,, "REPORTED")</f>
        <v>1456443</v>
      </c>
      <c r="I222" s="1">
        <f>_xll.ciqfunctions.udf.CIQ($B222, "IQ_TOTAL_CA", $D222,,,, "REPORTED")</f>
        <v>6471773</v>
      </c>
      <c r="J222" s="1">
        <f>_xll.ciqfunctions.udf.CIQ($B222, "IQ_TOTAL_ASSETS",$D222,,,, "REPORTED")</f>
        <v>13473546</v>
      </c>
      <c r="K222" s="1">
        <f>_xll.ciqfunctions.udf.CIQ($B222, "IQ_TOTAL_CL", $D222,,,, "REPORTED")</f>
        <v>4534397</v>
      </c>
      <c r="L222" s="1">
        <f>_xll.ciqfunctions.udf.CIQ($B222, "IQ_TOTAL_LIAB", $D222,,,, "REPORTED")</f>
        <v>9348642</v>
      </c>
      <c r="M222" s="1">
        <f>_xll.ciqfunctions.udf.CIQ($B222, "IQ_PREF_EQUITY",$D222,,,, "REPORTED")</f>
        <v>0</v>
      </c>
      <c r="N222" s="1">
        <f>_xll.ciqfunctions.udf.CIQ($B222, "IQ_TOTAL_COMMON_EQUITY",$D222,,,, "REPORTED")</f>
        <v>3787645</v>
      </c>
      <c r="O222" s="1">
        <f>_xll.ciqfunctions.udf.CIQ($B222, "IQ_APIC", $D222,,,, "REPORTED")</f>
        <v>262123</v>
      </c>
      <c r="P222" s="1">
        <f>_xll.ciqfunctions.udf.CIQ($B222, "IQ_TOTAL_ASSETS", $D222,,,, "REPORTED")</f>
        <v>13473546</v>
      </c>
      <c r="Q222" s="1">
        <f>_xll.ciqfunctions.udf.CIQ($B222, "IQ_RE", $D222,,,, "REPORTED")</f>
        <v>3532291</v>
      </c>
      <c r="R222" s="1">
        <f>_xll.ciqfunctions.udf.CIQ($B222, "IQ_TOTAL_EQUITY", $D222,,,, "REPORTED")</f>
        <v>4124904</v>
      </c>
      <c r="S222" s="1">
        <f>_xll.ciqfunctions.udf.CIQ($B222, "IQ_TOTAL_OUTSTANDING_FILING_DATE", $D222,,,, "REPORTED")</f>
        <v>1646.7034699999999</v>
      </c>
      <c r="T222" s="1">
        <f>_xll.ciqfunctions.udf.CIQ($B222, "IQ_TOTAL_DEBT", $D222,,,, "REPORTED")</f>
        <v>5598672</v>
      </c>
      <c r="U222" s="1">
        <f>_xll.ciqfunctions.udf.CIQ($B222, "IQ_PREF_DIV_OTHER",$D222,,,, "REPORTED")</f>
        <v>0</v>
      </c>
      <c r="V222" s="1">
        <f>_xll.ciqfunctions.udf.CIQ($B222, "IQ_COGS",$D222,,,, "REPORTED")</f>
        <v>1302413</v>
      </c>
      <c r="W222" s="1">
        <f>_xll.ciqfunctions.udf.CIQ($B222, "IQ_AP",$D222,,,, "REPORTED")</f>
        <v>2631808</v>
      </c>
      <c r="X222" s="1">
        <f>_xll.ciqfunctions.udf.CIQ($B222, "IQ_AR", $D222,,,, "REPORTED")</f>
        <v>3002515</v>
      </c>
      <c r="Y222" s="1">
        <f>_xll.ciqfunctions.udf.CIQ($B222, "IQ_INVENTORY", $D222,,,, "REPORTED")</f>
        <v>1042073</v>
      </c>
      <c r="Z222">
        <f>_xll.ciqfunctions.udf.CIQ($B222, "IQ_SGA", $D222,,,, "REPORTED")</f>
        <v>224171</v>
      </c>
      <c r="AA222">
        <f>_xll.ciqfunctions.udf.CIQ($B222, "IQ_TOTAL_REV_1YR_ANN_GROWTH", $D222,,,, "REPORTED")</f>
        <v>9.4604999999999997</v>
      </c>
      <c r="AB222">
        <f>_xll.ciqfunctions.udf.CIQ($B222, "IQ_DA", $D222,,,, "REPORTED")</f>
        <v>0</v>
      </c>
      <c r="AC222">
        <f>_xll.ciqfunctions.udf.CIQ($B222, "IQ_NET_INTEREST_EXP",$D222,,,, "REPORTED")</f>
        <v>31418</v>
      </c>
      <c r="AD222">
        <f>_xll.ciqfunctions.udf.CIQ($B222, "IQ_NET_WORKING_CAP",$D222,,,, "REPORTED")</f>
        <v>1795837</v>
      </c>
      <c r="AE222">
        <f>_xll.ciqfunctions.udf.CIQ($B222, "IQ_CAPEX",$D222,,,, "REPORTED")</f>
        <v>-131606</v>
      </c>
      <c r="AF222" s="1" t="str">
        <f>_xll.ciqfunctions.udf.CIQ($B222, "IQ_CEO_NAME", $D222,,,, "REPORTED")</f>
        <v>Nakanishi, Katsuya</v>
      </c>
    </row>
    <row r="223" spans="1:32" x14ac:dyDescent="0.25">
      <c r="A223" t="str">
        <f>_xll.ciqfunctions.udf.CIQ(B223,"IQ_COMPANY_NAME",A$1)</f>
        <v>Mitsubishi Corporation</v>
      </c>
      <c r="B223" s="3" t="s">
        <v>4</v>
      </c>
      <c r="C223" s="1" t="str">
        <f>_xll.ciqfunctions.udf.CIQ($B223, "IQ_INDUSTRY", IQ_FY, $D223, ,, "USD", , C$1)</f>
        <v>Trading Companies and Distributors</v>
      </c>
      <c r="D223" s="2" t="str">
        <f t="shared" si="2"/>
        <v>CQ32012</v>
      </c>
      <c r="E223" s="1">
        <f>_xll.ciqfunctions.udf.CIQ($B223, "IQ_TOTAL_REV", $D223,,,, "REPORTED")</f>
        <v>1408615</v>
      </c>
      <c r="F223" s="1">
        <f>_xll.ciqfunctions.udf.CIQ($B223, "IQ_NI",$D223,,,, "REPORTED")</f>
        <v>92277</v>
      </c>
      <c r="G223" s="1">
        <f>_xll.ciqfunctions.udf.CIQ($B223, "IQ_CASH_EQUIV", $D223,,,, "REPORTED")</f>
        <v>1194992</v>
      </c>
      <c r="H223" s="1">
        <f>_xll.ciqfunctions.udf.CIQ($B223, "IQ_CASH_ST_INVEST", $D223,,,, "REPORTED")</f>
        <v>1340426</v>
      </c>
      <c r="I223" s="1">
        <f>_xll.ciqfunctions.udf.CIQ($B223, "IQ_TOTAL_CA", $D223,,,, "REPORTED")</f>
        <v>6033761</v>
      </c>
      <c r="J223" s="1">
        <f>_xll.ciqfunctions.udf.CIQ($B223, "IQ_TOTAL_ASSETS",$D223,,,, "REPORTED")</f>
        <v>12588602</v>
      </c>
      <c r="K223" s="1">
        <f>_xll.ciqfunctions.udf.CIQ($B223, "IQ_TOTAL_CL", $D223,,,, "REPORTED")</f>
        <v>4424743</v>
      </c>
      <c r="L223" s="1">
        <f>_xll.ciqfunctions.udf.CIQ($B223, "IQ_TOTAL_LIAB", $D223,,,, "REPORTED")</f>
        <v>8784375</v>
      </c>
      <c r="M223" s="1">
        <f>_xll.ciqfunctions.udf.CIQ($B223, "IQ_PREF_EQUITY",$D223,,,, "REPORTED")</f>
        <v>0</v>
      </c>
      <c r="N223" s="1">
        <f>_xll.ciqfunctions.udf.CIQ($B223, "IQ_TOTAL_COMMON_EQUITY",$D223,,,, "REPORTED")</f>
        <v>3485076</v>
      </c>
      <c r="O223" s="1">
        <f>_xll.ciqfunctions.udf.CIQ($B223, "IQ_APIC", $D223,,,, "REPORTED")</f>
        <v>262059</v>
      </c>
      <c r="P223" s="1">
        <f>_xll.ciqfunctions.udf.CIQ($B223, "IQ_TOTAL_ASSETS", $D223,,,, "REPORTED")</f>
        <v>12588602</v>
      </c>
      <c r="Q223" s="1">
        <f>_xll.ciqfunctions.udf.CIQ($B223, "IQ_RE", $D223,,,, "REPORTED")</f>
        <v>3479901</v>
      </c>
      <c r="R223" s="1">
        <f>_xll.ciqfunctions.udf.CIQ($B223, "IQ_TOTAL_EQUITY", $D223,,,, "REPORTED")</f>
        <v>3804227</v>
      </c>
      <c r="S223" s="1">
        <f>_xll.ciqfunctions.udf.CIQ($B223, "IQ_TOTAL_OUTSTANDING_FILING_DATE", $D223,,,, "REPORTED")</f>
        <v>1646.62221</v>
      </c>
      <c r="T223" s="1">
        <f>_xll.ciqfunctions.udf.CIQ($B223, "IQ_TOTAL_DEBT", $D223,,,, "REPORTED")</f>
        <v>5282130</v>
      </c>
      <c r="U223" s="1">
        <f>_xll.ciqfunctions.udf.CIQ($B223, "IQ_PREF_DIV_OTHER",$D223,,,, "REPORTED")</f>
        <v>0</v>
      </c>
      <c r="V223" s="1">
        <f>_xll.ciqfunctions.udf.CIQ($B223, "IQ_COGS",$D223,,,, "REPORTED")</f>
        <v>1159202</v>
      </c>
      <c r="W223" s="1">
        <f>_xll.ciqfunctions.udf.CIQ($B223, "IQ_AP",$D223,,,, "REPORTED")</f>
        <v>2413629</v>
      </c>
      <c r="X223" s="1">
        <f>_xll.ciqfunctions.udf.CIQ($B223, "IQ_AR", $D223,,,, "REPORTED")</f>
        <v>2464866</v>
      </c>
      <c r="Y223" s="1">
        <f>_xll.ciqfunctions.udf.CIQ($B223, "IQ_INVENTORY", $D223,,,, "REPORTED")</f>
        <v>1012063</v>
      </c>
      <c r="Z223">
        <f>_xll.ciqfunctions.udf.CIQ($B223, "IQ_SGA", $D223,,,, "REPORTED")</f>
        <v>211365</v>
      </c>
      <c r="AA223">
        <f>_xll.ciqfunctions.udf.CIQ($B223, "IQ_TOTAL_REV_1YR_ANN_GROWTH", $D223,,,, "REPORTED")</f>
        <v>8.6433</v>
      </c>
      <c r="AB223">
        <f>_xll.ciqfunctions.udf.CIQ($B223, "IQ_DA", $D223,,,, "REPORTED")</f>
        <v>0</v>
      </c>
      <c r="AC223">
        <f>_xll.ciqfunctions.udf.CIQ($B223, "IQ_NET_INTEREST_EXP",$D223,,,, "REPORTED")</f>
        <v>31580</v>
      </c>
      <c r="AD223">
        <f>_xll.ciqfunctions.udf.CIQ($B223, "IQ_NET_WORKING_CAP",$D223,,,, "REPORTED")</f>
        <v>1675762</v>
      </c>
      <c r="AE223">
        <f>_xll.ciqfunctions.udf.CIQ($B223, "IQ_CAPEX",$D223,,,, "REPORTED")</f>
        <v>-125365</v>
      </c>
      <c r="AF223" s="1" t="str">
        <f>_xll.ciqfunctions.udf.CIQ($B223, "IQ_CEO_NAME", $D223,,,, "REPORTED")</f>
        <v>Nakanishi, Katsuya</v>
      </c>
    </row>
    <row r="224" spans="1:32" x14ac:dyDescent="0.25">
      <c r="A224" t="str">
        <f>_xll.ciqfunctions.udf.CIQ(B224,"IQ_COMPANY_NAME",A$1)</f>
        <v>Mitsubishi Corporation</v>
      </c>
      <c r="B224" s="3" t="s">
        <v>4</v>
      </c>
      <c r="C224" s="1" t="str">
        <f>_xll.ciqfunctions.udf.CIQ($B224, "IQ_INDUSTRY", IQ_FY, $D224, ,, "USD", , C$1)</f>
        <v>Trading Companies and Distributors</v>
      </c>
      <c r="D224" s="2" t="str">
        <f t="shared" si="2"/>
        <v>CQ22012</v>
      </c>
      <c r="E224" s="1">
        <f>_xll.ciqfunctions.udf.CIQ($B224, "IQ_TOTAL_REV", $D224,,,, "REPORTED")</f>
        <v>1388796</v>
      </c>
      <c r="F224" s="1">
        <f>_xll.ciqfunctions.udf.CIQ($B224, "IQ_NI",$D224,,,, "REPORTED")</f>
        <v>98141</v>
      </c>
      <c r="G224" s="1">
        <f>_xll.ciqfunctions.udf.CIQ($B224, "IQ_CASH_EQUIV", $D224,,,, "REPORTED")</f>
        <v>1233328</v>
      </c>
      <c r="H224" s="1">
        <f>_xll.ciqfunctions.udf.CIQ($B224, "IQ_CASH_ST_INVEST", $D224,,,, "REPORTED")</f>
        <v>1375780</v>
      </c>
      <c r="I224" s="1">
        <f>_xll.ciqfunctions.udf.CIQ($B224, "IQ_TOTAL_CA", $D224,,,, "REPORTED")</f>
        <v>5936546</v>
      </c>
      <c r="J224" s="1">
        <f>_xll.ciqfunctions.udf.CIQ($B224, "IQ_TOTAL_ASSETS",$D224,,,, "REPORTED")</f>
        <v>12463997</v>
      </c>
      <c r="K224" s="1">
        <f>_xll.ciqfunctions.udf.CIQ($B224, "IQ_TOTAL_CL", $D224,,,, "REPORTED")</f>
        <v>4280802</v>
      </c>
      <c r="L224" s="1">
        <f>_xll.ciqfunctions.udf.CIQ($B224, "IQ_TOTAL_LIAB", $D224,,,, "REPORTED")</f>
        <v>8699151</v>
      </c>
      <c r="M224" s="1">
        <f>_xll.ciqfunctions.udf.CIQ($B224, "IQ_PREF_EQUITY",$D224,,,, "REPORTED")</f>
        <v>0</v>
      </c>
      <c r="N224" s="1">
        <f>_xll.ciqfunctions.udf.CIQ($B224, "IQ_TOTAL_COMMON_EQUITY",$D224,,,, "REPORTED")</f>
        <v>3445992</v>
      </c>
      <c r="O224" s="1">
        <f>_xll.ciqfunctions.udf.CIQ($B224, "IQ_APIC", $D224,,,, "REPORTED")</f>
        <v>262133</v>
      </c>
      <c r="P224" s="1">
        <f>_xll.ciqfunctions.udf.CIQ($B224, "IQ_TOTAL_ASSETS", $D224,,,, "REPORTED")</f>
        <v>12463997</v>
      </c>
      <c r="Q224" s="1">
        <f>_xll.ciqfunctions.udf.CIQ($B224, "IQ_RE", $D224,,,, "REPORTED")</f>
        <v>3389849</v>
      </c>
      <c r="R224" s="1">
        <f>_xll.ciqfunctions.udf.CIQ($B224, "IQ_TOTAL_EQUITY", $D224,,,, "REPORTED")</f>
        <v>3764846</v>
      </c>
      <c r="S224" s="1">
        <f>_xll.ciqfunctions.udf.CIQ($B224, "IQ_TOTAL_OUTSTANDING_FILING_DATE", $D224,,,, "REPORTED")</f>
        <v>1646.3038799999999</v>
      </c>
      <c r="T224" s="1">
        <f>_xll.ciqfunctions.udf.CIQ($B224, "IQ_TOTAL_DEBT", $D224,,,, "REPORTED")</f>
        <v>5251589</v>
      </c>
      <c r="U224" s="1">
        <f>_xll.ciqfunctions.udf.CIQ($B224, "IQ_PREF_DIV_OTHER",$D224,,,, "REPORTED")</f>
        <v>0</v>
      </c>
      <c r="V224" s="1">
        <f>_xll.ciqfunctions.udf.CIQ($B224, "IQ_COGS",$D224,,,, "REPORTED")</f>
        <v>1149727</v>
      </c>
      <c r="W224" s="1">
        <f>_xll.ciqfunctions.udf.CIQ($B224, "IQ_AP",$D224,,,, "REPORTED")</f>
        <v>2336487</v>
      </c>
      <c r="X224" s="1">
        <f>_xll.ciqfunctions.udf.CIQ($B224, "IQ_AR", $D224,,,, "REPORTED")</f>
        <v>2792966</v>
      </c>
      <c r="Y224" s="1">
        <f>_xll.ciqfunctions.udf.CIQ($B224, "IQ_INVENTORY", $D224,,,, "REPORTED")</f>
        <v>928674</v>
      </c>
      <c r="Z224">
        <f>_xll.ciqfunctions.udf.CIQ($B224, "IQ_SGA", $D224,,,, "REPORTED")</f>
        <v>221459</v>
      </c>
      <c r="AA224">
        <f>_xll.ciqfunctions.udf.CIQ($B224, "IQ_TOTAL_REV_1YR_ANN_GROWTH", $D224,,,, "REPORTED")</f>
        <v>-1.0364</v>
      </c>
      <c r="AB224">
        <f>_xll.ciqfunctions.udf.CIQ($B224, "IQ_DA", $D224,,,, "REPORTED")</f>
        <v>0</v>
      </c>
      <c r="AC224">
        <f>_xll.ciqfunctions.udf.CIQ($B224, "IQ_NET_INTEREST_EXP",$D224,,,, "REPORTED")</f>
        <v>45818</v>
      </c>
      <c r="AD224">
        <f>_xll.ciqfunctions.udf.CIQ($B224, "IQ_NET_WORKING_CAP",$D224,,,, "REPORTED")</f>
        <v>1612739</v>
      </c>
      <c r="AE224">
        <f>_xll.ciqfunctions.udf.CIQ($B224, "IQ_CAPEX",$D224,,,, "REPORTED")</f>
        <v>-143224</v>
      </c>
      <c r="AF224" s="1" t="str">
        <f>_xll.ciqfunctions.udf.CIQ($B224, "IQ_CEO_NAME", $D224,,,, "REPORTED")</f>
        <v>Nakanishi, Katsuya</v>
      </c>
    </row>
    <row r="225" spans="1:32" x14ac:dyDescent="0.25">
      <c r="A225" t="str">
        <f>_xll.ciqfunctions.udf.CIQ(B225,"IQ_COMPANY_NAME",A$1)</f>
        <v>Mitsubishi Corporation</v>
      </c>
      <c r="B225" s="3" t="s">
        <v>4</v>
      </c>
      <c r="C225" s="1" t="str">
        <f>_xll.ciqfunctions.udf.CIQ($B225, "IQ_INDUSTRY", IQ_FY, $D225, ,, "USD", , C$1)</f>
        <v>Trading Companies and Distributors</v>
      </c>
      <c r="D225" s="2" t="str">
        <f t="shared" si="2"/>
        <v>CQ12012</v>
      </c>
      <c r="E225" s="1">
        <f>_xll.ciqfunctions.udf.CIQ($B225, "IQ_TOTAL_REV", $D225,,,, "REPORTED")</f>
        <v>1442038</v>
      </c>
      <c r="F225" s="1">
        <f>_xll.ciqfunctions.udf.CIQ($B225, "IQ_NI",$D225,,,, "REPORTED")</f>
        <v>82150</v>
      </c>
      <c r="G225" s="1">
        <f>_xll.ciqfunctions.udf.CIQ($B225, "IQ_CASH_EQUIV", $D225,,,, "REPORTED")</f>
        <v>1252951</v>
      </c>
      <c r="H225" s="1">
        <f>_xll.ciqfunctions.udf.CIQ($B225, "IQ_CASH_ST_INVEST", $D225,,,, "REPORTED")</f>
        <v>1388302</v>
      </c>
      <c r="I225" s="1">
        <f>_xll.ciqfunctions.udf.CIQ($B225, "IQ_TOTAL_CA", $D225,,,, "REPORTED")</f>
        <v>6175276</v>
      </c>
      <c r="J225" s="1">
        <f>_xll.ciqfunctions.udf.CIQ($B225, "IQ_TOTAL_ASSETS",$D225,,,, "REPORTED")</f>
        <v>12588320</v>
      </c>
      <c r="K225" s="1">
        <f>_xll.ciqfunctions.udf.CIQ($B225, "IQ_TOTAL_CL", $D225,,,, "REPORTED")</f>
        <v>4465966</v>
      </c>
      <c r="L225" s="1">
        <f>_xll.ciqfunctions.udf.CIQ($B225, "IQ_TOTAL_LIAB", $D225,,,, "REPORTED")</f>
        <v>8761543</v>
      </c>
      <c r="M225" s="1">
        <f>_xll.ciqfunctions.udf.CIQ($B225, "IQ_PREF_EQUITY",$D225,,,, "REPORTED")</f>
        <v>0</v>
      </c>
      <c r="N225" s="1">
        <f>_xll.ciqfunctions.udf.CIQ($B225, "IQ_TOTAL_COMMON_EQUITY",$D225,,,, "REPORTED")</f>
        <v>3507818</v>
      </c>
      <c r="O225" s="1">
        <f>_xll.ciqfunctions.udf.CIQ($B225, "IQ_APIC", $D225,,,, "REPORTED")</f>
        <v>262039</v>
      </c>
      <c r="P225" s="1">
        <f>_xll.ciqfunctions.udf.CIQ($B225, "IQ_TOTAL_ASSETS", $D225,,,, "REPORTED")</f>
        <v>12588320</v>
      </c>
      <c r="Q225" s="1">
        <f>_xll.ciqfunctions.udf.CIQ($B225, "IQ_RE", $D225,,,, "REPORTED")</f>
        <v>3344721</v>
      </c>
      <c r="R225" s="1">
        <f>_xll.ciqfunctions.udf.CIQ($B225, "IQ_TOTAL_EQUITY", $D225,,,, "REPORTED")</f>
        <v>3826777</v>
      </c>
      <c r="S225" s="1">
        <f>_xll.ciqfunctions.udf.CIQ($B225, "IQ_TOTAL_OUTSTANDING_FILING_DATE", $D225,,,, "REPORTED")</f>
        <v>1646.17292</v>
      </c>
      <c r="T225" s="1">
        <f>_xll.ciqfunctions.udf.CIQ($B225, "IQ_TOTAL_DEBT", $D225,,,, "REPORTED")</f>
        <v>5081753</v>
      </c>
      <c r="U225" s="1">
        <f>_xll.ciqfunctions.udf.CIQ($B225, "IQ_PREF_DIV_OTHER",$D225,,,, "REPORTED")</f>
        <v>0</v>
      </c>
      <c r="V225" s="1">
        <f>_xll.ciqfunctions.udf.CIQ($B225, "IQ_COGS",$D225,,,, "REPORTED")</f>
        <v>1183448</v>
      </c>
      <c r="W225" s="1">
        <f>_xll.ciqfunctions.udf.CIQ($B225, "IQ_AP",$D225,,,, "REPORTED")</f>
        <v>2500314</v>
      </c>
      <c r="X225" s="1">
        <f>_xll.ciqfunctions.udf.CIQ($B225, "IQ_AR", $D225,,,, "REPORTED")</f>
        <v>2969689</v>
      </c>
      <c r="Y225" s="1">
        <f>_xll.ciqfunctions.udf.CIQ($B225, "IQ_INVENTORY", $D225,,,, "REPORTED")</f>
        <v>965057</v>
      </c>
      <c r="Z225">
        <f>_xll.ciqfunctions.udf.CIQ($B225, "IQ_SGA", $D225,,,, "REPORTED")</f>
        <v>219763</v>
      </c>
      <c r="AA225">
        <f>_xll.ciqfunctions.udf.CIQ($B225, "IQ_TOTAL_REV_1YR_ANN_GROWTH", $D225,,,, "REPORTED")</f>
        <v>5.4326999999999996</v>
      </c>
      <c r="AB225">
        <f>_xll.ciqfunctions.udf.CIQ($B225, "IQ_DA", $D225,,,, "REPORTED")</f>
        <v>0</v>
      </c>
      <c r="AC225">
        <f>_xll.ciqfunctions.udf.CIQ($B225, "IQ_NET_INTEREST_EXP",$D225,,,, "REPORTED")</f>
        <v>22021</v>
      </c>
      <c r="AD225">
        <f>_xll.ciqfunctions.udf.CIQ($B225, "IQ_NET_WORKING_CAP",$D225,,,, "REPORTED")</f>
        <v>1642660</v>
      </c>
      <c r="AE225">
        <f>_xll.ciqfunctions.udf.CIQ($B225, "IQ_CAPEX",$D225,,,, "REPORTED")</f>
        <v>-107735</v>
      </c>
      <c r="AF225" s="1" t="str">
        <f>_xll.ciqfunctions.udf.CIQ($B225, "IQ_CEO_NAME", $D225,,,, "REPORTED")</f>
        <v>Nakanishi, Katsuya</v>
      </c>
    </row>
    <row r="226" spans="1:32" x14ac:dyDescent="0.25">
      <c r="A226" t="str">
        <f>_xll.ciqfunctions.udf.CIQ(B226,"IQ_COMPANY_NAME",A$1)</f>
        <v>Mitsubishi Corporation</v>
      </c>
      <c r="B226" s="3" t="s">
        <v>4</v>
      </c>
      <c r="C226" s="1" t="str">
        <f>_xll.ciqfunctions.udf.CIQ($B226, "IQ_INDUSTRY", IQ_FY, $D226, ,, "USD", , C$1)</f>
        <v>Trading Companies and Distributors</v>
      </c>
      <c r="D226" s="2" t="str">
        <f t="shared" si="2"/>
        <v>CQ42011</v>
      </c>
      <c r="E226" s="1">
        <f>_xll.ciqfunctions.udf.CIQ($B226, "IQ_TOTAL_REV", $D226,,,, "REPORTED")</f>
        <v>1423905</v>
      </c>
      <c r="F226" s="1">
        <f>_xll.ciqfunctions.udf.CIQ($B226, "IQ_NI",$D226,,,, "REPORTED")</f>
        <v>124504</v>
      </c>
      <c r="G226" s="1">
        <f>_xll.ciqfunctions.udf.CIQ($B226, "IQ_CASH_EQUIV", $D226,,,, "REPORTED")</f>
        <v>1222817</v>
      </c>
      <c r="H226" s="1">
        <f>_xll.ciqfunctions.udf.CIQ($B226, "IQ_CASH_ST_INVEST", $D226,,,, "REPORTED")</f>
        <v>1377443</v>
      </c>
      <c r="I226" s="1">
        <f>_xll.ciqfunctions.udf.CIQ($B226, "IQ_TOTAL_CA", $D226,,,, "REPORTED")</f>
        <v>6199683</v>
      </c>
      <c r="J226" s="1">
        <f>_xll.ciqfunctions.udf.CIQ($B226, "IQ_TOTAL_ASSETS",$D226,,,, "REPORTED")</f>
        <v>12045836</v>
      </c>
      <c r="K226" s="1">
        <f>_xll.ciqfunctions.udf.CIQ($B226, "IQ_TOTAL_CL", $D226,,,, "REPORTED")</f>
        <v>4380700</v>
      </c>
      <c r="L226" s="1">
        <f>_xll.ciqfunctions.udf.CIQ($B226, "IQ_TOTAL_LIAB", $D226,,,, "REPORTED")</f>
        <v>8517280</v>
      </c>
      <c r="M226" s="1">
        <f>_xll.ciqfunctions.udf.CIQ($B226, "IQ_PREF_EQUITY",$D226,,,, "REPORTED")</f>
        <v>0</v>
      </c>
      <c r="N226" s="1">
        <f>_xll.ciqfunctions.udf.CIQ($B226, "IQ_TOTAL_COMMON_EQUITY",$D226,,,, "REPORTED")</f>
        <v>3219013</v>
      </c>
      <c r="O226" s="1">
        <f>_xll.ciqfunctions.udf.CIQ($B226, "IQ_APIC", $D226,,,, "REPORTED")</f>
        <v>261546</v>
      </c>
      <c r="P226" s="1">
        <f>_xll.ciqfunctions.udf.CIQ($B226, "IQ_TOTAL_ASSETS", $D226,,,, "REPORTED")</f>
        <v>12045836</v>
      </c>
      <c r="Q226" s="1">
        <f>_xll.ciqfunctions.udf.CIQ($B226, "IQ_RE", $D226,,,, "REPORTED")</f>
        <v>3263070</v>
      </c>
      <c r="R226" s="1">
        <f>_xll.ciqfunctions.udf.CIQ($B226, "IQ_TOTAL_EQUITY", $D226,,,, "REPORTED")</f>
        <v>3528556</v>
      </c>
      <c r="S226" s="1">
        <f>_xll.ciqfunctions.udf.CIQ($B226, "IQ_TOTAL_OUTSTANDING_FILING_DATE", $D226,,,, "REPORTED")</f>
        <v>1645.8685399999999</v>
      </c>
      <c r="T226" s="1">
        <f>_xll.ciqfunctions.udf.CIQ($B226, "IQ_TOTAL_DEBT", $D226,,,, "REPORTED")</f>
        <v>4902656</v>
      </c>
      <c r="U226" s="1">
        <f>_xll.ciqfunctions.udf.CIQ($B226, "IQ_PREF_DIV_OTHER",$D226,,,, "REPORTED")</f>
        <v>0</v>
      </c>
      <c r="V226" s="1">
        <f>_xll.ciqfunctions.udf.CIQ($B226, "IQ_COGS",$D226,,,, "REPORTED")</f>
        <v>1143333</v>
      </c>
      <c r="W226" s="1">
        <f>_xll.ciqfunctions.udf.CIQ($B226, "IQ_AP",$D226,,,, "REPORTED")</f>
        <v>2553474</v>
      </c>
      <c r="X226" s="1">
        <f>_xll.ciqfunctions.udf.CIQ($B226, "IQ_AR", $D226,,,, "REPORTED")</f>
        <v>3340843</v>
      </c>
      <c r="Y226" s="1">
        <f>_xll.ciqfunctions.udf.CIQ($B226, "IQ_INVENTORY", $D226,,,, "REPORTED")</f>
        <v>959956</v>
      </c>
      <c r="Z226">
        <f>_xll.ciqfunctions.udf.CIQ($B226, "IQ_SGA", $D226,,,, "REPORTED")</f>
        <v>216225</v>
      </c>
      <c r="AA226">
        <f>_xll.ciqfunctions.udf.CIQ($B226, "IQ_TOTAL_REV_1YR_ANN_GROWTH", $D226,,,, "REPORTED")</f>
        <v>9.9303000000000008</v>
      </c>
      <c r="AB226">
        <f>_xll.ciqfunctions.udf.CIQ($B226, "IQ_DA", $D226,,,, "REPORTED")</f>
        <v>0</v>
      </c>
      <c r="AC226">
        <f>_xll.ciqfunctions.udf.CIQ($B226, "IQ_NET_INTEREST_EXP",$D226,,,, "REPORTED")</f>
        <v>25697</v>
      </c>
      <c r="AD226">
        <f>_xll.ciqfunctions.udf.CIQ($B226, "IQ_NET_WORKING_CAP",$D226,,,, "REPORTED")</f>
        <v>1635927</v>
      </c>
      <c r="AE226">
        <f>_xll.ciqfunctions.udf.CIQ($B226, "IQ_CAPEX",$D226,,,, "REPORTED")</f>
        <v>-125772</v>
      </c>
      <c r="AF226" s="1" t="str">
        <f>_xll.ciqfunctions.udf.CIQ($B226, "IQ_CEO_NAME", $D226,,,, "REPORTED")</f>
        <v>Nakanishi, Katsuya</v>
      </c>
    </row>
    <row r="227" spans="1:32" x14ac:dyDescent="0.25">
      <c r="A227" t="str">
        <f>_xll.ciqfunctions.udf.CIQ(B227,"IQ_COMPANY_NAME",A$1)</f>
        <v>Mitsubishi Corporation</v>
      </c>
      <c r="B227" s="3" t="s">
        <v>4</v>
      </c>
      <c r="C227" s="1" t="str">
        <f>_xll.ciqfunctions.udf.CIQ($B227, "IQ_INDUSTRY", IQ_FY, $D227, ,, "USD", , C$1)</f>
        <v>Trading Companies and Distributors</v>
      </c>
      <c r="D227" s="2" t="str">
        <f t="shared" si="2"/>
        <v>CQ32011</v>
      </c>
      <c r="E227" s="1">
        <f>_xll.ciqfunctions.udf.CIQ($B227, "IQ_TOTAL_REV", $D227,,,, "REPORTED")</f>
        <v>1296550</v>
      </c>
      <c r="F227" s="1">
        <f>_xll.ciqfunctions.udf.CIQ($B227, "IQ_NI",$D227,,,, "REPORTED")</f>
        <v>130684</v>
      </c>
      <c r="G227" s="1">
        <f>_xll.ciqfunctions.udf.CIQ($B227, "IQ_CASH_EQUIV", $D227,,,, "REPORTED")</f>
        <v>1161211</v>
      </c>
      <c r="H227" s="1">
        <f>_xll.ciqfunctions.udf.CIQ($B227, "IQ_CASH_ST_INVEST", $D227,,,, "REPORTED")</f>
        <v>1312294</v>
      </c>
      <c r="I227" s="1">
        <f>_xll.ciqfunctions.udf.CIQ($B227, "IQ_TOTAL_CA", $D227,,,, "REPORTED")</f>
        <v>5918053</v>
      </c>
      <c r="J227" s="1">
        <f>_xll.ciqfunctions.udf.CIQ($B227, "IQ_TOTAL_ASSETS",$D227,,,, "REPORTED")</f>
        <v>11295599</v>
      </c>
      <c r="K227" s="1">
        <f>_xll.ciqfunctions.udf.CIQ($B227, "IQ_TOTAL_CL", $D227,,,, "REPORTED")</f>
        <v>4049457</v>
      </c>
      <c r="L227" s="1">
        <f>_xll.ciqfunctions.udf.CIQ($B227, "IQ_TOTAL_LIAB", $D227,,,, "REPORTED")</f>
        <v>7810132</v>
      </c>
      <c r="M227" s="1">
        <f>_xll.ciqfunctions.udf.CIQ($B227, "IQ_PREF_EQUITY",$D227,,,, "REPORTED")</f>
        <v>0</v>
      </c>
      <c r="N227" s="1">
        <f>_xll.ciqfunctions.udf.CIQ($B227, "IQ_TOTAL_COMMON_EQUITY",$D227,,,, "REPORTED")</f>
        <v>3190335</v>
      </c>
      <c r="O227" s="1">
        <f>_xll.ciqfunctions.udf.CIQ($B227, "IQ_APIC", $D227,,,, "REPORTED")</f>
        <v>261019</v>
      </c>
      <c r="P227" s="1">
        <f>_xll.ciqfunctions.udf.CIQ($B227, "IQ_TOTAL_ASSETS", $D227,,,, "REPORTED")</f>
        <v>11295599</v>
      </c>
      <c r="Q227" s="1">
        <f>_xll.ciqfunctions.udf.CIQ($B227, "IQ_RE", $D227,,,, "REPORTED")</f>
        <v>3187568</v>
      </c>
      <c r="R227" s="1">
        <f>_xll.ciqfunctions.udf.CIQ($B227, "IQ_TOTAL_EQUITY", $D227,,,, "REPORTED")</f>
        <v>3485467</v>
      </c>
      <c r="S227" s="1">
        <f>_xll.ciqfunctions.udf.CIQ($B227, "IQ_TOTAL_OUTSTANDING_FILING_DATE", $D227,,,, "REPORTED")</f>
        <v>1645.7349300000001</v>
      </c>
      <c r="T227" s="1">
        <f>_xll.ciqfunctions.udf.CIQ($B227, "IQ_TOTAL_DEBT", $D227,,,, "REPORTED")</f>
        <v>4404791</v>
      </c>
      <c r="U227" s="1">
        <f>_xll.ciqfunctions.udf.CIQ($B227, "IQ_PREF_DIV_OTHER",$D227,,,, "REPORTED")</f>
        <v>0</v>
      </c>
      <c r="V227" s="1">
        <f>_xll.ciqfunctions.udf.CIQ($B227, "IQ_COGS",$D227,,,, "REPORTED")</f>
        <v>1001205</v>
      </c>
      <c r="W227" s="1">
        <f>_xll.ciqfunctions.udf.CIQ($B227, "IQ_AP",$D227,,,, "REPORTED")</f>
        <v>2213451</v>
      </c>
      <c r="X227" s="1">
        <f>_xll.ciqfunctions.udf.CIQ($B227, "IQ_AR", $D227,,,, "REPORTED")</f>
        <v>3096464</v>
      </c>
      <c r="Y227" s="1">
        <f>_xll.ciqfunctions.udf.CIQ($B227, "IQ_INVENTORY", $D227,,,, "REPORTED")</f>
        <v>915892</v>
      </c>
      <c r="Z227">
        <f>_xll.ciqfunctions.udf.CIQ($B227, "IQ_SGA", $D227,,,, "REPORTED")</f>
        <v>210936</v>
      </c>
      <c r="AA227">
        <f>_xll.ciqfunctions.udf.CIQ($B227, "IQ_TOTAL_REV_1YR_ANN_GROWTH", $D227,,,, "REPORTED")</f>
        <v>3.5068000000000001</v>
      </c>
      <c r="AB227">
        <f>_xll.ciqfunctions.udf.CIQ($B227, "IQ_DA", $D227,,,, "REPORTED")</f>
        <v>0</v>
      </c>
      <c r="AC227">
        <f>_xll.ciqfunctions.udf.CIQ($B227, "IQ_NET_INTEREST_EXP",$D227,,,, "REPORTED")</f>
        <v>27639</v>
      </c>
      <c r="AD227">
        <f>_xll.ciqfunctions.udf.CIQ($B227, "IQ_NET_WORKING_CAP",$D227,,,, "REPORTED")</f>
        <v>1699370</v>
      </c>
      <c r="AE227">
        <f>_xll.ciqfunctions.udf.CIQ($B227, "IQ_CAPEX",$D227,,,, "REPORTED")</f>
        <v>-106048</v>
      </c>
      <c r="AF227" s="1" t="str">
        <f>_xll.ciqfunctions.udf.CIQ($B227, "IQ_CEO_NAME", $D227,,,, "REPORTED")</f>
        <v>Nakanishi, Katsuya</v>
      </c>
    </row>
    <row r="228" spans="1:32" x14ac:dyDescent="0.25">
      <c r="A228" t="str">
        <f>_xll.ciqfunctions.udf.CIQ(B228,"IQ_COMPANY_NAME",A$1)</f>
        <v>Mitsubishi Corporation</v>
      </c>
      <c r="B228" s="3" t="s">
        <v>4</v>
      </c>
      <c r="C228" s="1" t="str">
        <f>_xll.ciqfunctions.udf.CIQ($B228, "IQ_INDUSTRY", IQ_FY, $D228, ,, "USD", , C$1)</f>
        <v>Trading Companies and Distributors</v>
      </c>
      <c r="D228" s="2" t="str">
        <f t="shared" si="2"/>
        <v>CQ22011</v>
      </c>
      <c r="E228" s="1">
        <f>_xll.ciqfunctions.udf.CIQ($B228, "IQ_TOTAL_REV", $D228,,,, "REPORTED")</f>
        <v>1403339</v>
      </c>
      <c r="F228" s="1">
        <f>_xll.ciqfunctions.udf.CIQ($B228, "IQ_NI",$D228,,,, "REPORTED")</f>
        <v>115006</v>
      </c>
      <c r="G228" s="1">
        <f>_xll.ciqfunctions.udf.CIQ($B228, "IQ_CASH_EQUIV", $D228,,,, "REPORTED")</f>
        <v>1229803</v>
      </c>
      <c r="H228" s="1">
        <f>_xll.ciqfunctions.udf.CIQ($B228, "IQ_CASH_ST_INVEST", $D228,,,, "REPORTED")</f>
        <v>1359813</v>
      </c>
      <c r="I228" s="1">
        <f>_xll.ciqfunctions.udf.CIQ($B228, "IQ_TOTAL_CA", $D228,,,, "REPORTED")</f>
        <v>5905899</v>
      </c>
      <c r="J228" s="1">
        <f>_xll.ciqfunctions.udf.CIQ($B228, "IQ_TOTAL_ASSETS",$D228,,,, "REPORTED")</f>
        <v>11329078</v>
      </c>
      <c r="K228" s="1">
        <f>_xll.ciqfunctions.udf.CIQ($B228, "IQ_TOTAL_CL", $D228,,,, "REPORTED")</f>
        <v>3895592</v>
      </c>
      <c r="L228" s="1">
        <f>_xll.ciqfunctions.udf.CIQ($B228, "IQ_TOTAL_LIAB", $D228,,,, "REPORTED")</f>
        <v>7707070</v>
      </c>
      <c r="M228" s="1">
        <f>_xll.ciqfunctions.udf.CIQ($B228, "IQ_PREF_EQUITY",$D228,,,, "REPORTED")</f>
        <v>0</v>
      </c>
      <c r="N228" s="1">
        <f>_xll.ciqfunctions.udf.CIQ($B228, "IQ_TOTAL_COMMON_EQUITY",$D228,,,, "REPORTED")</f>
        <v>3310338</v>
      </c>
      <c r="O228" s="1">
        <f>_xll.ciqfunctions.udf.CIQ($B228, "IQ_APIC", $D228,,,, "REPORTED")</f>
        <v>257812</v>
      </c>
      <c r="P228" s="1">
        <f>_xll.ciqfunctions.udf.CIQ($B228, "IQ_TOTAL_ASSETS", $D228,,,, "REPORTED")</f>
        <v>11329078</v>
      </c>
      <c r="Q228" s="1">
        <f>_xll.ciqfunctions.udf.CIQ($B228, "IQ_RE", $D228,,,, "REPORTED")</f>
        <v>3057478</v>
      </c>
      <c r="R228" s="1">
        <f>_xll.ciqfunctions.udf.CIQ($B228, "IQ_TOTAL_EQUITY", $D228,,,, "REPORTED")</f>
        <v>3622008</v>
      </c>
      <c r="S228" s="1">
        <f>_xll.ciqfunctions.udf.CIQ($B228, "IQ_TOTAL_OUTSTANDING_FILING_DATE", $D228,,,, "REPORTED")</f>
        <v>1645.3053600000001</v>
      </c>
      <c r="T228" s="1">
        <f>_xll.ciqfunctions.udf.CIQ($B228, "IQ_TOTAL_DEBT", $D228,,,, "REPORTED")</f>
        <v>4341655</v>
      </c>
      <c r="U228" s="1">
        <f>_xll.ciqfunctions.udf.CIQ($B228, "IQ_PREF_DIV_OTHER",$D228,,,, "REPORTED")</f>
        <v>0</v>
      </c>
      <c r="V228" s="1">
        <f>_xll.ciqfunctions.udf.CIQ($B228, "IQ_COGS",$D228,,,, "REPORTED")</f>
        <v>1109986</v>
      </c>
      <c r="W228" s="1">
        <f>_xll.ciqfunctions.udf.CIQ($B228, "IQ_AP",$D228,,,, "REPORTED")</f>
        <v>2163010</v>
      </c>
      <c r="X228" s="1">
        <f>_xll.ciqfunctions.udf.CIQ($B228, "IQ_AR", $D228,,,, "REPORTED")</f>
        <v>3058219</v>
      </c>
      <c r="Y228" s="1">
        <f>_xll.ciqfunctions.udf.CIQ($B228, "IQ_INVENTORY", $D228,,,, "REPORTED")</f>
        <v>919709</v>
      </c>
      <c r="Z228">
        <f>_xll.ciqfunctions.udf.CIQ($B228, "IQ_SGA", $D228,,,, "REPORTED")</f>
        <v>209156</v>
      </c>
      <c r="AA228">
        <f>_xll.ciqfunctions.udf.CIQ($B228, "IQ_TOTAL_REV_1YR_ANN_GROWTH", $D228,,,, "REPORTED")</f>
        <v>8.6814999999999998</v>
      </c>
      <c r="AB228">
        <f>_xll.ciqfunctions.udf.CIQ($B228, "IQ_DA", $D228,,,, "REPORTED")</f>
        <v>0</v>
      </c>
      <c r="AC228">
        <f>_xll.ciqfunctions.udf.CIQ($B228, "IQ_NET_INTEREST_EXP",$D228,,,, "REPORTED")</f>
        <v>32677</v>
      </c>
      <c r="AD228">
        <f>_xll.ciqfunctions.udf.CIQ($B228, "IQ_NET_WORKING_CAP",$D228,,,, "REPORTED")</f>
        <v>1756378</v>
      </c>
      <c r="AE228">
        <f>_xll.ciqfunctions.udf.CIQ($B228, "IQ_CAPEX",$D228,,,, "REPORTED")</f>
        <v>-73436</v>
      </c>
      <c r="AF228" s="1" t="str">
        <f>_xll.ciqfunctions.udf.CIQ($B228, "IQ_CEO_NAME", $D228,,,, "REPORTED")</f>
        <v>Nakanishi, Katsuya</v>
      </c>
    </row>
    <row r="229" spans="1:32" x14ac:dyDescent="0.25">
      <c r="A229" t="str">
        <f>_xll.ciqfunctions.udf.CIQ(B229,"IQ_COMPANY_NAME",A$1)</f>
        <v>Mitsubishi Corporation</v>
      </c>
      <c r="B229" s="3" t="s">
        <v>4</v>
      </c>
      <c r="C229" s="1" t="str">
        <f>_xll.ciqfunctions.udf.CIQ($B229, "IQ_INDUSTRY", IQ_FY, $D229, ,, "USD", , C$1)</f>
        <v>Trading Companies and Distributors</v>
      </c>
      <c r="D229" s="2" t="str">
        <f t="shared" si="2"/>
        <v>CQ12011</v>
      </c>
      <c r="E229" s="1">
        <f>_xll.ciqfunctions.udf.CIQ($B229, "IQ_TOTAL_REV", $D229,,,, "REPORTED")</f>
        <v>1367733</v>
      </c>
      <c r="F229" s="1">
        <f>_xll.ciqfunctions.udf.CIQ($B229, "IQ_NI",$D229,,,, "REPORTED")</f>
        <v>104847</v>
      </c>
      <c r="G229" s="1">
        <f>_xll.ciqfunctions.udf.CIQ($B229, "IQ_CASH_EQUIV", $D229,,,, "REPORTED")</f>
        <v>1208742</v>
      </c>
      <c r="H229" s="1">
        <f>_xll.ciqfunctions.udf.CIQ($B229, "IQ_CASH_ST_INVEST", $D229,,,, "REPORTED")</f>
        <v>1352896</v>
      </c>
      <c r="I229" s="1">
        <f>_xll.ciqfunctions.udf.CIQ($B229, "IQ_TOTAL_CA", $D229,,,, "REPORTED")</f>
        <v>5993395</v>
      </c>
      <c r="J229" s="1">
        <f>_xll.ciqfunctions.udf.CIQ($B229, "IQ_TOTAL_ASSETS",$D229,,,, "REPORTED")</f>
        <v>11272775</v>
      </c>
      <c r="K229" s="1">
        <f>_xll.ciqfunctions.udf.CIQ($B229, "IQ_TOTAL_CL", $D229,,,, "REPORTED")</f>
        <v>3981297</v>
      </c>
      <c r="L229" s="1">
        <f>_xll.ciqfunctions.udf.CIQ($B229, "IQ_TOTAL_LIAB", $D229,,,, "REPORTED")</f>
        <v>7722830</v>
      </c>
      <c r="M229" s="1">
        <f>_xll.ciqfunctions.udf.CIQ($B229, "IQ_PREF_EQUITY",$D229,,,, "REPORTED")</f>
        <v>0</v>
      </c>
      <c r="N229" s="1">
        <f>_xll.ciqfunctions.udf.CIQ($B229, "IQ_TOTAL_COMMON_EQUITY",$D229,,,, "REPORTED")</f>
        <v>3233342</v>
      </c>
      <c r="O229" s="1">
        <f>_xll.ciqfunctions.udf.CIQ($B229, "IQ_APIC", $D229,,,, "REPORTED")</f>
        <v>256501</v>
      </c>
      <c r="P229" s="1">
        <f>_xll.ciqfunctions.udf.CIQ($B229, "IQ_TOTAL_ASSETS", $D229,,,, "REPORTED")</f>
        <v>11272775</v>
      </c>
      <c r="Q229" s="1">
        <f>_xll.ciqfunctions.udf.CIQ($B229, "IQ_RE", $D229,,,, "REPORTED")</f>
        <v>3139018</v>
      </c>
      <c r="R229" s="1">
        <f>_xll.ciqfunctions.udf.CIQ($B229, "IQ_TOTAL_EQUITY", $D229,,,, "REPORTED")</f>
        <v>3549945</v>
      </c>
      <c r="S229" s="1">
        <f>_xll.ciqfunctions.udf.CIQ($B229, "IQ_TOTAL_OUTSTANDING_FILING_DATE", $D229,,,, "REPORTED")</f>
        <v>1644.0737899999999</v>
      </c>
      <c r="T229" s="1">
        <f>_xll.ciqfunctions.udf.CIQ($B229, "IQ_TOTAL_DEBT", $D229,,,, "REPORTED")</f>
        <v>4314297</v>
      </c>
      <c r="U229" s="1">
        <f>_xll.ciqfunctions.udf.CIQ($B229, "IQ_PREF_DIV_OTHER",$D229,,,, "REPORTED")</f>
        <v>0</v>
      </c>
      <c r="V229" s="1">
        <f>_xll.ciqfunctions.udf.CIQ($B229, "IQ_COGS",$D229,,,, "REPORTED")</f>
        <v>1106068</v>
      </c>
      <c r="W229" s="1">
        <f>_xll.ciqfunctions.udf.CIQ($B229, "IQ_AP",$D229,,,, "REPORTED")</f>
        <v>2184580</v>
      </c>
      <c r="X229" s="1">
        <f>_xll.ciqfunctions.udf.CIQ($B229, "IQ_AR", $D229,,,, "REPORTED")</f>
        <v>2669585</v>
      </c>
      <c r="Y229" s="1">
        <f>_xll.ciqfunctions.udf.CIQ($B229, "IQ_INVENTORY", $D229,,,, "REPORTED")</f>
        <v>970675</v>
      </c>
      <c r="Z229">
        <f>_xll.ciqfunctions.udf.CIQ($B229, "IQ_SGA", $D229,,,, "REPORTED")</f>
        <v>210900</v>
      </c>
      <c r="AA229">
        <f>_xll.ciqfunctions.udf.CIQ($B229, "IQ_TOTAL_REV_1YR_ANN_GROWTH", $D229,,,, "REPORTED")</f>
        <v>16.117999999999999</v>
      </c>
      <c r="AB229">
        <f>_xll.ciqfunctions.udf.CIQ($B229, "IQ_DA", $D229,,,, "REPORTED")</f>
        <v>0</v>
      </c>
      <c r="AC229">
        <f>_xll.ciqfunctions.udf.CIQ($B229, "IQ_NET_INTEREST_EXP",$D229,,,, "REPORTED")</f>
        <v>33859</v>
      </c>
      <c r="AD229">
        <f>_xll.ciqfunctions.udf.CIQ($B229, "IQ_NET_WORKING_CAP",$D229,,,, "REPORTED")</f>
        <v>1784750</v>
      </c>
      <c r="AE229">
        <f>_xll.ciqfunctions.udf.CIQ($B229, "IQ_CAPEX",$D229,,,, "REPORTED")</f>
        <v>-52555</v>
      </c>
      <c r="AF229" s="1" t="str">
        <f>_xll.ciqfunctions.udf.CIQ($B229, "IQ_CEO_NAME", $D229,,,, "REPORTED")</f>
        <v>Nakanishi, Katsuya</v>
      </c>
    </row>
    <row r="230" spans="1:32" x14ac:dyDescent="0.25">
      <c r="A230" t="str">
        <f>_xll.ciqfunctions.udf.CIQ(B230,"IQ_COMPANY_NAME",A$1)</f>
        <v>Mitsubishi Corporation</v>
      </c>
      <c r="B230" s="3" t="s">
        <v>4</v>
      </c>
      <c r="C230" s="1" t="str">
        <f>_xll.ciqfunctions.udf.CIQ($B230, "IQ_INDUSTRY", IQ_FY, $D230, ,, "USD", , C$1)</f>
        <v>Trading Companies and Distributors</v>
      </c>
      <c r="D230" s="2" t="str">
        <f t="shared" si="2"/>
        <v>CQ42010</v>
      </c>
      <c r="E230" s="1">
        <f>_xll.ciqfunctions.udf.CIQ($B230, "IQ_TOTAL_REV", $D230,,,, "REPORTED")</f>
        <v>1295279</v>
      </c>
      <c r="F230" s="1">
        <f>_xll.ciqfunctions.udf.CIQ($B230, "IQ_NI",$D230,,,, "REPORTED")</f>
        <v>91899</v>
      </c>
      <c r="G230" s="1">
        <f>_xll.ciqfunctions.udf.CIQ($B230, "IQ_CASH_EQUIV", $D230,,,, "REPORTED")</f>
        <v>1076245</v>
      </c>
      <c r="H230" s="1">
        <f>_xll.ciqfunctions.udf.CIQ($B230, "IQ_CASH_ST_INVEST", $D230,,,, "REPORTED")</f>
        <v>1226875</v>
      </c>
      <c r="I230" s="1">
        <f>_xll.ciqfunctions.udf.CIQ($B230, "IQ_TOTAL_CA", $D230,,,, "REPORTED")</f>
        <v>5887892</v>
      </c>
      <c r="J230" s="1">
        <f>_xll.ciqfunctions.udf.CIQ($B230, "IQ_TOTAL_ASSETS",$D230,,,, "REPORTED")</f>
        <v>11216451</v>
      </c>
      <c r="K230" s="1">
        <f>_xll.ciqfunctions.udf.CIQ($B230, "IQ_TOTAL_CL", $D230,,,, "REPORTED")</f>
        <v>4060499</v>
      </c>
      <c r="L230" s="1">
        <f>_xll.ciqfunctions.udf.CIQ($B230, "IQ_TOTAL_LIAB", $D230,,,, "REPORTED")</f>
        <v>7761874</v>
      </c>
      <c r="M230" s="1">
        <f>_xll.ciqfunctions.udf.CIQ($B230, "IQ_PREF_EQUITY",$D230,,,, "REPORTED")</f>
        <v>0</v>
      </c>
      <c r="N230" s="1">
        <f>_xll.ciqfunctions.udf.CIQ($B230, "IQ_TOTAL_COMMON_EQUITY",$D230,,,, "REPORTED")</f>
        <v>3149310</v>
      </c>
      <c r="O230" s="1">
        <f>_xll.ciqfunctions.udf.CIQ($B230, "IQ_APIC", $D230,,,, "REPORTED")</f>
        <v>256218</v>
      </c>
      <c r="P230" s="1">
        <f>_xll.ciqfunctions.udf.CIQ($B230, "IQ_TOTAL_ASSETS", $D230,,,, "REPORTED")</f>
        <v>11216451</v>
      </c>
      <c r="Q230" s="1">
        <f>_xll.ciqfunctions.udf.CIQ($B230, "IQ_RE", $D230,,,, "REPORTED")</f>
        <v>3030896</v>
      </c>
      <c r="R230" s="1">
        <f>_xll.ciqfunctions.udf.CIQ($B230, "IQ_TOTAL_EQUITY", $D230,,,, "REPORTED")</f>
        <v>3454577</v>
      </c>
      <c r="S230" s="1">
        <f>_xll.ciqfunctions.udf.CIQ($B230, "IQ_TOTAL_OUTSTANDING_FILING_DATE", $D230,,,, "REPORTED")</f>
        <v>1643.7176899999999</v>
      </c>
      <c r="T230" s="1">
        <f>_xll.ciqfunctions.udf.CIQ($B230, "IQ_TOTAL_DEBT", $D230,,,, "REPORTED")</f>
        <v>4152320</v>
      </c>
      <c r="U230" s="1">
        <f>_xll.ciqfunctions.udf.CIQ($B230, "IQ_PREF_DIV_OTHER",$D230,,,, "REPORTED")</f>
        <v>0</v>
      </c>
      <c r="V230" s="1">
        <f>_xll.ciqfunctions.udf.CIQ($B230, "IQ_COGS",$D230,,,, "REPORTED")</f>
        <v>1013114</v>
      </c>
      <c r="W230" s="1">
        <f>_xll.ciqfunctions.udf.CIQ($B230, "IQ_AP",$D230,,,, "REPORTED")</f>
        <v>2352148</v>
      </c>
      <c r="X230" s="1">
        <f>_xll.ciqfunctions.udf.CIQ($B230, "IQ_AR", $D230,,,, "REPORTED")</f>
        <v>3129929</v>
      </c>
      <c r="Y230" s="1">
        <f>_xll.ciqfunctions.udf.CIQ($B230, "IQ_INVENTORY", $D230,,,, "REPORTED")</f>
        <v>960186</v>
      </c>
      <c r="Z230">
        <f>_xll.ciqfunctions.udf.CIQ($B230, "IQ_SGA", $D230,,,, "REPORTED")</f>
        <v>213402</v>
      </c>
      <c r="AA230">
        <f>_xll.ciqfunctions.udf.CIQ($B230, "IQ_TOTAL_REV_1YR_ANN_GROWTH", $D230,,,, "REPORTED")</f>
        <v>9.7317999999999998</v>
      </c>
      <c r="AB230">
        <f>_xll.ciqfunctions.udf.CIQ($B230, "IQ_DA", $D230,,,, "REPORTED")</f>
        <v>0</v>
      </c>
      <c r="AC230">
        <f>_xll.ciqfunctions.udf.CIQ($B230, "IQ_NET_INTEREST_EXP",$D230,,,, "REPORTED")</f>
        <v>19365</v>
      </c>
      <c r="AD230">
        <f>_xll.ciqfunctions.udf.CIQ($B230, "IQ_NET_WORKING_CAP",$D230,,,, "REPORTED")</f>
        <v>1631561</v>
      </c>
      <c r="AE230">
        <f>_xll.ciqfunctions.udf.CIQ($B230, "IQ_CAPEX",$D230,,,, "REPORTED")</f>
        <v>-51709</v>
      </c>
      <c r="AF230" s="1" t="str">
        <f>_xll.ciqfunctions.udf.CIQ($B230, "IQ_CEO_NAME", $D230,,,, "REPORTED")</f>
        <v>Nakanishi, Katsuya</v>
      </c>
    </row>
    <row r="231" spans="1:32" x14ac:dyDescent="0.25">
      <c r="A231" t="str">
        <f>_xll.ciqfunctions.udf.CIQ(B231,"IQ_COMPANY_NAME",A$1)</f>
        <v>Mitsubishi Corporation</v>
      </c>
      <c r="B231" s="3" t="s">
        <v>4</v>
      </c>
      <c r="C231" s="1" t="str">
        <f>_xll.ciqfunctions.udf.CIQ($B231, "IQ_INDUSTRY", IQ_FY, $D231, ,, "USD", , C$1)</f>
        <v>Trading Companies and Distributors</v>
      </c>
      <c r="D231" s="2" t="str">
        <f t="shared" si="2"/>
        <v>CQ32010</v>
      </c>
      <c r="E231" s="1">
        <f>_xll.ciqfunctions.udf.CIQ($B231, "IQ_TOTAL_REV", $D231,,,, "REPORTED")</f>
        <v>1252622</v>
      </c>
      <c r="F231" s="1">
        <f>_xll.ciqfunctions.udf.CIQ($B231, "IQ_NI",$D231,,,, "REPORTED")</f>
        <v>127363</v>
      </c>
      <c r="G231" s="1">
        <f>_xll.ciqfunctions.udf.CIQ($B231, "IQ_CASH_EQUIV", $D231,,,, "REPORTED")</f>
        <v>1072830</v>
      </c>
      <c r="H231" s="1">
        <f>_xll.ciqfunctions.udf.CIQ($B231, "IQ_CASH_ST_INVEST", $D231,,,, "REPORTED")</f>
        <v>1231654</v>
      </c>
      <c r="I231" s="1">
        <f>_xll.ciqfunctions.udf.CIQ($B231, "IQ_TOTAL_CA", $D231,,,, "REPORTED")</f>
        <v>5539498</v>
      </c>
      <c r="J231" s="1">
        <f>_xll.ciqfunctions.udf.CIQ($B231, "IQ_TOTAL_ASSETS",$D231,,,, "REPORTED")</f>
        <v>10861106</v>
      </c>
      <c r="K231" s="1">
        <f>_xll.ciqfunctions.udf.CIQ($B231, "IQ_TOTAL_CL", $D231,,,, "REPORTED")</f>
        <v>3633401</v>
      </c>
      <c r="L231" s="1">
        <f>_xll.ciqfunctions.udf.CIQ($B231, "IQ_TOTAL_LIAB", $D231,,,, "REPORTED")</f>
        <v>7492280</v>
      </c>
      <c r="M231" s="1">
        <f>_xll.ciqfunctions.udf.CIQ($B231, "IQ_PREF_EQUITY",$D231,,,, "REPORTED")</f>
        <v>0</v>
      </c>
      <c r="N231" s="1">
        <f>_xll.ciqfunctions.udf.CIQ($B231, "IQ_TOTAL_COMMON_EQUITY",$D231,,,, "REPORTED")</f>
        <v>3067170</v>
      </c>
      <c r="O231" s="1">
        <f>_xll.ciqfunctions.udf.CIQ($B231, "IQ_APIC", $D231,,,, "REPORTED")</f>
        <v>257257</v>
      </c>
      <c r="P231" s="1">
        <f>_xll.ciqfunctions.udf.CIQ($B231, "IQ_TOTAL_ASSETS", $D231,,,, "REPORTED")</f>
        <v>10861106</v>
      </c>
      <c r="Q231" s="1">
        <f>_xll.ciqfunctions.udf.CIQ($B231, "IQ_RE", $D231,,,, "REPORTED")</f>
        <v>2981739</v>
      </c>
      <c r="R231" s="1">
        <f>_xll.ciqfunctions.udf.CIQ($B231, "IQ_TOTAL_EQUITY", $D231,,,, "REPORTED")</f>
        <v>3368826</v>
      </c>
      <c r="S231" s="1">
        <f>_xll.ciqfunctions.udf.CIQ($B231, "IQ_TOTAL_OUTSTANDING_FILING_DATE", $D231,,,, "REPORTED")</f>
        <v>1643.7194199999999</v>
      </c>
      <c r="T231" s="1">
        <f>_xll.ciqfunctions.udf.CIQ($B231, "IQ_TOTAL_DEBT", $D231,,,, "REPORTED")</f>
        <v>4208701</v>
      </c>
      <c r="U231" s="1">
        <f>_xll.ciqfunctions.udf.CIQ($B231, "IQ_PREF_DIV_OTHER",$D231,,,, "REPORTED")</f>
        <v>0</v>
      </c>
      <c r="V231" s="1">
        <f>_xll.ciqfunctions.udf.CIQ($B231, "IQ_COGS",$D231,,,, "REPORTED")</f>
        <v>952472</v>
      </c>
      <c r="W231" s="1">
        <f>_xll.ciqfunctions.udf.CIQ($B231, "IQ_AP",$D231,,,, "REPORTED")</f>
        <v>2073015</v>
      </c>
      <c r="X231" s="1">
        <f>_xll.ciqfunctions.udf.CIQ($B231, "IQ_AR", $D231,,,, "REPORTED")</f>
        <v>2890047</v>
      </c>
      <c r="Y231" s="1">
        <f>_xll.ciqfunctions.udf.CIQ($B231, "IQ_INVENTORY", $D231,,,, "REPORTED")</f>
        <v>901126</v>
      </c>
      <c r="Z231">
        <f>_xll.ciqfunctions.udf.CIQ($B231, "IQ_SGA", $D231,,,, "REPORTED")</f>
        <v>205076</v>
      </c>
      <c r="AA231">
        <f>_xll.ciqfunctions.udf.CIQ($B231, "IQ_TOTAL_REV_1YR_ANN_GROWTH", $D231,,,, "REPORTED")</f>
        <v>13.5724</v>
      </c>
      <c r="AB231">
        <f>_xll.ciqfunctions.udf.CIQ($B231, "IQ_DA", $D231,,,, "REPORTED")</f>
        <v>0</v>
      </c>
      <c r="AC231">
        <f>_xll.ciqfunctions.udf.CIQ($B231, "IQ_NET_INTEREST_EXP",$D231,,,, "REPORTED")</f>
        <v>36207</v>
      </c>
      <c r="AD231">
        <f>_xll.ciqfunctions.udf.CIQ($B231, "IQ_NET_WORKING_CAP",$D231,,,, "REPORTED")</f>
        <v>1582538</v>
      </c>
      <c r="AE231">
        <f>_xll.ciqfunctions.udf.CIQ($B231, "IQ_CAPEX",$D231,,,, "REPORTED")</f>
        <v>-68801</v>
      </c>
      <c r="AF231" s="1" t="str">
        <f>_xll.ciqfunctions.udf.CIQ($B231, "IQ_CEO_NAME", $D231,,,, "REPORTED")</f>
        <v>Nakanishi, Katsuya</v>
      </c>
    </row>
    <row r="232" spans="1:32" x14ac:dyDescent="0.25">
      <c r="A232" t="str">
        <f>_xll.ciqfunctions.udf.CIQ(B232,"IQ_COMPANY_NAME",A$1)</f>
        <v>Mitsubishi Corporation</v>
      </c>
      <c r="B232" s="3" t="s">
        <v>4</v>
      </c>
      <c r="C232" s="1" t="str">
        <f>_xll.ciqfunctions.udf.CIQ($B232, "IQ_INDUSTRY", IQ_FY, $D232, ,, "USD", , C$1)</f>
        <v>Trading Companies and Distributors</v>
      </c>
      <c r="D232" s="2" t="str">
        <f t="shared" si="2"/>
        <v>CQ22010</v>
      </c>
      <c r="E232" s="1">
        <f>_xll.ciqfunctions.udf.CIQ($B232, "IQ_TOTAL_REV", $D232,,,, "REPORTED")</f>
        <v>1291239</v>
      </c>
      <c r="F232" s="1">
        <f>_xll.ciqfunctions.udf.CIQ($B232, "IQ_NI",$D232,,,, "REPORTED")</f>
        <v>140434</v>
      </c>
      <c r="G232" s="1">
        <f>_xll.ciqfunctions.udf.CIQ($B232, "IQ_CASH_EQUIV", $D232,,,, "REPORTED")</f>
        <v>1008294</v>
      </c>
      <c r="H232" s="1">
        <f>_xll.ciqfunctions.udf.CIQ($B232, "IQ_CASH_ST_INVEST", $D232,,,, "REPORTED")</f>
        <v>1178720</v>
      </c>
      <c r="I232" s="1">
        <f>_xll.ciqfunctions.udf.CIQ($B232, "IQ_TOTAL_CA", $D232,,,, "REPORTED")</f>
        <v>5422847</v>
      </c>
      <c r="J232" s="1">
        <f>_xll.ciqfunctions.udf.CIQ($B232, "IQ_TOTAL_ASSETS",$D232,,,, "REPORTED")</f>
        <v>10672256</v>
      </c>
      <c r="K232" s="1">
        <f>_xll.ciqfunctions.udf.CIQ($B232, "IQ_TOTAL_CL", $D232,,,, "REPORTED")</f>
        <v>3668455</v>
      </c>
      <c r="L232" s="1">
        <f>_xll.ciqfunctions.udf.CIQ($B232, "IQ_TOTAL_LIAB", $D232,,,, "REPORTED")</f>
        <v>7501803</v>
      </c>
      <c r="M232" s="1">
        <f>_xll.ciqfunctions.udf.CIQ($B232, "IQ_PREF_EQUITY",$D232,,,, "REPORTED")</f>
        <v>0</v>
      </c>
      <c r="N232" s="1">
        <f>_xll.ciqfunctions.udf.CIQ($B232, "IQ_TOTAL_COMMON_EQUITY",$D232,,,, "REPORTED")</f>
        <v>2867924</v>
      </c>
      <c r="O232" s="1">
        <f>_xll.ciqfunctions.udf.CIQ($B232, "IQ_APIC", $D232,,,, "REPORTED")</f>
        <v>254671</v>
      </c>
      <c r="P232" s="1">
        <f>_xll.ciqfunctions.udf.CIQ($B232, "IQ_TOTAL_ASSETS", $D232,,,, "REPORTED")</f>
        <v>10672256</v>
      </c>
      <c r="Q232" s="1">
        <f>_xll.ciqfunctions.udf.CIQ($B232, "IQ_RE", $D232,,,, "REPORTED")</f>
        <v>2854376</v>
      </c>
      <c r="R232" s="1">
        <f>_xll.ciqfunctions.udf.CIQ($B232, "IQ_TOTAL_EQUITY", $D232,,,, "REPORTED")</f>
        <v>3170453</v>
      </c>
      <c r="S232" s="1">
        <f>_xll.ciqfunctions.udf.CIQ($B232, "IQ_TOTAL_OUTSTANDING_FILING_DATE", $D232,,,, "REPORTED")</f>
        <v>1643.6105700000001</v>
      </c>
      <c r="T232" s="1">
        <f>_xll.ciqfunctions.udf.CIQ($B232, "IQ_TOTAL_DEBT", $D232,,,, "REPORTED")</f>
        <v>4206880</v>
      </c>
      <c r="U232" s="1">
        <f>_xll.ciqfunctions.udf.CIQ($B232, "IQ_PREF_DIV_OTHER",$D232,,,, "REPORTED")</f>
        <v>0</v>
      </c>
      <c r="V232" s="1">
        <f>_xll.ciqfunctions.udf.CIQ($B232, "IQ_COGS",$D232,,,, "REPORTED")</f>
        <v>985317</v>
      </c>
      <c r="W232" s="1">
        <f>_xll.ciqfunctions.udf.CIQ($B232, "IQ_AP",$D232,,,, "REPORTED")</f>
        <v>2140269</v>
      </c>
      <c r="X232" s="1">
        <f>_xll.ciqfunctions.udf.CIQ($B232, "IQ_AR", $D232,,,, "REPORTED")</f>
        <v>2918632</v>
      </c>
      <c r="Y232" s="1">
        <f>_xll.ciqfunctions.udf.CIQ($B232, "IQ_INVENTORY", $D232,,,, "REPORTED")</f>
        <v>842601</v>
      </c>
      <c r="Z232">
        <f>_xll.ciqfunctions.udf.CIQ($B232, "IQ_SGA", $D232,,,, "REPORTED")</f>
        <v>203304</v>
      </c>
      <c r="AA232">
        <f>_xll.ciqfunctions.udf.CIQ($B232, "IQ_TOTAL_REV_1YR_ANN_GROWTH", $D232,,,, "REPORTED")</f>
        <v>19.605599999999999</v>
      </c>
      <c r="AB232">
        <f>_xll.ciqfunctions.udf.CIQ($B232, "IQ_DA", $D232,,,, "REPORTED")</f>
        <v>0</v>
      </c>
      <c r="AC232">
        <f>_xll.ciqfunctions.udf.CIQ($B232, "IQ_NET_INTEREST_EXP",$D232,,,, "REPORTED")</f>
        <v>24102</v>
      </c>
      <c r="AD232">
        <f>_xll.ciqfunctions.udf.CIQ($B232, "IQ_NET_WORKING_CAP",$D232,,,, "REPORTED")</f>
        <v>1493204</v>
      </c>
      <c r="AE232">
        <f>_xll.ciqfunctions.udf.CIQ($B232, "IQ_CAPEX",$D232,,,, "REPORTED")</f>
        <v>-55589</v>
      </c>
      <c r="AF232" s="1" t="str">
        <f>_xll.ciqfunctions.udf.CIQ($B232, "IQ_CEO_NAME", $D232,,,, "REPORTED")</f>
        <v>Nakanishi, Katsuya</v>
      </c>
    </row>
    <row r="233" spans="1:32" x14ac:dyDescent="0.25">
      <c r="A233" t="str">
        <f>_xll.ciqfunctions.udf.CIQ(B233,"IQ_COMPANY_NAME",A$1)</f>
        <v>Mitsubishi Corporation</v>
      </c>
      <c r="B233" s="3" t="s">
        <v>4</v>
      </c>
      <c r="C233" s="1" t="str">
        <f>_xll.ciqfunctions.udf.CIQ($B233, "IQ_INDUSTRY", IQ_FY, $D233, ,, "USD", , C$1)</f>
        <v>Trading Companies and Distributors</v>
      </c>
      <c r="D233" s="2" t="str">
        <f t="shared" si="2"/>
        <v>CQ12010</v>
      </c>
      <c r="E233" s="1">
        <f>_xll.ciqfunctions.udf.CIQ($B233, "IQ_TOTAL_REV", $D233,,,, "REPORTED")</f>
        <v>1177881</v>
      </c>
      <c r="F233" s="1">
        <f>_xll.ciqfunctions.udf.CIQ($B233, "IQ_NI",$D233,,,, "REPORTED")</f>
        <v>89256</v>
      </c>
      <c r="G233" s="1">
        <f>_xll.ciqfunctions.udf.CIQ($B233, "IQ_CASH_EQUIV", $D233,,,, "REPORTED")</f>
        <v>1080544</v>
      </c>
      <c r="H233" s="1">
        <f>_xll.ciqfunctions.udf.CIQ($B233, "IQ_CASH_ST_INVEST", $D233,,,, "REPORTED")</f>
        <v>1242298</v>
      </c>
      <c r="I233" s="1">
        <f>_xll.ciqfunctions.udf.CIQ($B233, "IQ_TOTAL_CA", $D233,,,, "REPORTED")</f>
        <v>5491397</v>
      </c>
      <c r="J233" s="1">
        <f>_xll.ciqfunctions.udf.CIQ($B233, "IQ_TOTAL_ASSETS",$D233,,,, "REPORTED")</f>
        <v>10856850</v>
      </c>
      <c r="K233" s="1">
        <f>_xll.ciqfunctions.udf.CIQ($B233, "IQ_TOTAL_CL", $D233,,,, "REPORTED")</f>
        <v>3711389</v>
      </c>
      <c r="L233" s="1">
        <f>_xll.ciqfunctions.udf.CIQ($B233, "IQ_TOTAL_LIAB", $D233,,,, "REPORTED")</f>
        <v>7588155</v>
      </c>
      <c r="M233" s="1">
        <f>_xll.ciqfunctions.udf.CIQ($B233, "IQ_PREF_EQUITY",$D233,,,, "REPORTED")</f>
        <v>0</v>
      </c>
      <c r="N233" s="1">
        <f>_xll.ciqfunctions.udf.CIQ($B233, "IQ_TOTAL_COMMON_EQUITY",$D233,,,, "REPORTED")</f>
        <v>2962521</v>
      </c>
      <c r="O233" s="1">
        <f>_xll.ciqfunctions.udf.CIQ($B233, "IQ_APIC", $D233,,,, "REPORTED")</f>
        <v>254138</v>
      </c>
      <c r="P233" s="1">
        <f>_xll.ciqfunctions.udf.CIQ($B233, "IQ_TOTAL_ASSETS", $D233,,,, "REPORTED")</f>
        <v>10856850</v>
      </c>
      <c r="Q233" s="1">
        <f>_xll.ciqfunctions.udf.CIQ($B233, "IQ_RE", $D233,,,, "REPORTED")</f>
        <v>2749275</v>
      </c>
      <c r="R233" s="1">
        <f>_xll.ciqfunctions.udf.CIQ($B233, "IQ_TOTAL_EQUITY", $D233,,,, "REPORTED")</f>
        <v>3268695</v>
      </c>
      <c r="S233" s="1">
        <f>_xll.ciqfunctions.udf.CIQ($B233, "IQ_TOTAL_OUTSTANDING_FILING_DATE", $D233,,,, "REPORTED")</f>
        <v>1643.53198</v>
      </c>
      <c r="T233" s="1">
        <f>_xll.ciqfunctions.udf.CIQ($B233, "IQ_TOTAL_DEBT", $D233,,,, "REPORTED")</f>
        <v>4234789</v>
      </c>
      <c r="U233" s="1">
        <f>_xll.ciqfunctions.udf.CIQ($B233, "IQ_PREF_DIV_OTHER",$D233,,,, "REPORTED")</f>
        <v>0</v>
      </c>
      <c r="V233" s="1">
        <f>_xll.ciqfunctions.udf.CIQ($B233, "IQ_COGS",$D233,,,, "REPORTED")</f>
        <v>909904</v>
      </c>
      <c r="W233" s="1">
        <f>_xll.ciqfunctions.udf.CIQ($B233, "IQ_AP",$D233,,,, "REPORTED")</f>
        <v>2145614</v>
      </c>
      <c r="X233" s="1">
        <f>_xll.ciqfunctions.udf.CIQ($B233, "IQ_AR", $D233,,,, "REPORTED")</f>
        <v>2913085</v>
      </c>
      <c r="Y233" s="1">
        <f>_xll.ciqfunctions.udf.CIQ($B233, "IQ_INVENTORY", $D233,,,, "REPORTED")</f>
        <v>848448</v>
      </c>
      <c r="Z233">
        <f>_xll.ciqfunctions.udf.CIQ($B233, "IQ_SGA", $D233,,,, "REPORTED")</f>
        <v>210077</v>
      </c>
      <c r="AA233">
        <f>_xll.ciqfunctions.udf.CIQ($B233, "IQ_TOTAL_REV_1YR_ANN_GROWTH", $D233,,,, "REPORTED")</f>
        <v>10.2204</v>
      </c>
      <c r="AB233">
        <f>_xll.ciqfunctions.udf.CIQ($B233, "IQ_DA", $D233,,,, "REPORTED")</f>
        <v>0</v>
      </c>
      <c r="AC233">
        <f>_xll.ciqfunctions.udf.CIQ($B233, "IQ_NET_INTEREST_EXP",$D233,,,, "REPORTED")</f>
        <v>30952</v>
      </c>
      <c r="AD233">
        <f>_xll.ciqfunctions.udf.CIQ($B233, "IQ_NET_WORKING_CAP",$D233,,,, "REPORTED")</f>
        <v>1505093</v>
      </c>
      <c r="AE233">
        <f>_xll.ciqfunctions.udf.CIQ($B233, "IQ_CAPEX",$D233,,,, "REPORTED")</f>
        <v>-43324</v>
      </c>
      <c r="AF233" s="1" t="str">
        <f>_xll.ciqfunctions.udf.CIQ($B233, "IQ_CEO_NAME", $D233,,,, "REPORTED")</f>
        <v>Nakanishi, Katsuya</v>
      </c>
    </row>
    <row r="234" spans="1:32" x14ac:dyDescent="0.25">
      <c r="A234" t="str">
        <f>_xll.ciqfunctions.udf.CIQ(B234,"IQ_COMPANY_NAME",A$1)</f>
        <v>Mitsubishi Corporation</v>
      </c>
      <c r="B234" s="3" t="s">
        <v>4</v>
      </c>
      <c r="C234" s="1" t="str">
        <f>_xll.ciqfunctions.udf.CIQ($B234, "IQ_INDUSTRY", IQ_FY, $D234, ,, "USD", , C$1)</f>
        <v>Trading Companies and Distributors</v>
      </c>
      <c r="D234" s="2" t="str">
        <f t="shared" si="2"/>
        <v>CQ42009</v>
      </c>
      <c r="E234" s="1">
        <f>_xll.ciqfunctions.udf.CIQ($B234, "IQ_TOTAL_REV", $D234,,,, "REPORTED")</f>
        <v>1180404</v>
      </c>
      <c r="F234" s="1">
        <f>_xll.ciqfunctions.udf.CIQ($B234, "IQ_NI",$D234,,,, "REPORTED")</f>
        <v>48166</v>
      </c>
      <c r="G234" s="1">
        <f>_xll.ciqfunctions.udf.CIQ($B234, "IQ_CASH_EQUIV", $D234,,,, "REPORTED")</f>
        <v>965641</v>
      </c>
      <c r="H234" s="1">
        <f>_xll.ciqfunctions.udf.CIQ($B234, "IQ_CASH_ST_INVEST", $D234,,,, "REPORTED")</f>
        <v>1184965</v>
      </c>
      <c r="I234" s="1">
        <f>_xll.ciqfunctions.udf.CIQ($B234, "IQ_TOTAL_CA", $D234,,,, "REPORTED")</f>
        <v>5522148</v>
      </c>
      <c r="J234" s="1">
        <f>_xll.ciqfunctions.udf.CIQ($B234, "IQ_TOTAL_ASSETS",$D234,,,, "REPORTED")</f>
        <v>10900378</v>
      </c>
      <c r="K234" s="1">
        <f>_xll.ciqfunctions.udf.CIQ($B234, "IQ_TOTAL_CL", $D234,,,, "REPORTED")</f>
        <v>3904674</v>
      </c>
      <c r="L234" s="1">
        <f>_xll.ciqfunctions.udf.CIQ($B234, "IQ_TOTAL_LIAB", $D234,,,, "REPORTED")</f>
        <v>7813129</v>
      </c>
      <c r="M234" s="1">
        <f>_xll.ciqfunctions.udf.CIQ($B234, "IQ_PREF_EQUITY",$D234,,,, "REPORTED")</f>
        <v>0</v>
      </c>
      <c r="N234" s="1">
        <f>_xll.ciqfunctions.udf.CIQ($B234, "IQ_TOTAL_COMMON_EQUITY",$D234,,,, "REPORTED")</f>
        <v>2790127</v>
      </c>
      <c r="O234" s="1">
        <f>_xll.ciqfunctions.udf.CIQ($B234, "IQ_APIC", $D234,,,, "REPORTED")</f>
        <v>254204</v>
      </c>
      <c r="P234" s="1">
        <f>_xll.ciqfunctions.udf.CIQ($B234, "IQ_TOTAL_ASSETS", $D234,,,, "REPORTED")</f>
        <v>10900378</v>
      </c>
      <c r="Q234" s="1">
        <f>_xll.ciqfunctions.udf.CIQ($B234, "IQ_RE", $D234,,,, "REPORTED")</f>
        <v>2660904</v>
      </c>
      <c r="R234" s="1">
        <f>_xll.ciqfunctions.udf.CIQ($B234, "IQ_TOTAL_EQUITY", $D234,,,, "REPORTED")</f>
        <v>3087249</v>
      </c>
      <c r="S234" s="1">
        <f>_xll.ciqfunctions.udf.CIQ($B234, "IQ_TOTAL_OUTSTANDING_FILING_DATE", $D234,,,, "REPORTED")</f>
        <v>1696.44568</v>
      </c>
      <c r="T234" s="1">
        <f>_xll.ciqfunctions.udf.CIQ($B234, "IQ_TOTAL_DEBT", $D234,,,, "REPORTED")</f>
        <v>4319447</v>
      </c>
      <c r="U234" s="1">
        <f>_xll.ciqfunctions.udf.CIQ($B234, "IQ_PREF_DIV_OTHER",$D234,,,, "REPORTED")</f>
        <v>0</v>
      </c>
      <c r="V234" s="1">
        <f>_xll.ciqfunctions.udf.CIQ($B234, "IQ_COGS",$D234,,,, "REPORTED")</f>
        <v>942188</v>
      </c>
      <c r="W234" s="1">
        <f>_xll.ciqfunctions.udf.CIQ($B234, "IQ_AP",$D234,,,, "REPORTED")</f>
        <v>2260362</v>
      </c>
      <c r="X234" s="1">
        <f>_xll.ciqfunctions.udf.CIQ($B234, "IQ_AR", $D234,,,, "REPORTED")</f>
        <v>2988569</v>
      </c>
      <c r="Y234" s="1">
        <f>_xll.ciqfunctions.udf.CIQ($B234, "IQ_INVENTORY", $D234,,,, "REPORTED")</f>
        <v>861245</v>
      </c>
      <c r="Z234">
        <f>_xll.ciqfunctions.udf.CIQ($B234, "IQ_SGA", $D234,,,, "REPORTED")</f>
        <v>210412</v>
      </c>
      <c r="AA234">
        <f>_xll.ciqfunctions.udf.CIQ($B234, "IQ_TOTAL_REV_1YR_ANN_GROWTH", $D234,,,, "REPORTED")</f>
        <v>-16.378</v>
      </c>
      <c r="AB234">
        <f>_xll.ciqfunctions.udf.CIQ($B234, "IQ_DA", $D234,,,, "REPORTED")</f>
        <v>0</v>
      </c>
      <c r="AC234">
        <f>_xll.ciqfunctions.udf.CIQ($B234, "IQ_NET_INTEREST_EXP",$D234,,,, "REPORTED")</f>
        <v>18334</v>
      </c>
      <c r="AD234">
        <f>_xll.ciqfunctions.udf.CIQ($B234, "IQ_NET_WORKING_CAP",$D234,,,, "REPORTED")</f>
        <v>1451574</v>
      </c>
      <c r="AE234">
        <f>_xll.ciqfunctions.udf.CIQ($B234, "IQ_CAPEX",$D234,,,, "REPORTED")</f>
        <v>-32459</v>
      </c>
      <c r="AF234" s="1" t="str">
        <f>_xll.ciqfunctions.udf.CIQ($B234, "IQ_CEO_NAME", $D234,,,, "REPORTED")</f>
        <v>Nakanishi, Katsuya</v>
      </c>
    </row>
    <row r="235" spans="1:32" x14ac:dyDescent="0.25">
      <c r="A235" t="str">
        <f>_xll.ciqfunctions.udf.CIQ(B235,"IQ_COMPANY_NAME",A$1)</f>
        <v>Mitsubishi Corporation</v>
      </c>
      <c r="B235" s="3" t="s">
        <v>4</v>
      </c>
      <c r="C235" s="1" t="str">
        <f>_xll.ciqfunctions.udf.CIQ($B235, "IQ_INDUSTRY", IQ_FY, $D235, ,, "USD", , C$1)</f>
        <v>Trading Companies and Distributors</v>
      </c>
      <c r="D235" s="2" t="str">
        <f t="shared" si="2"/>
        <v>CQ32009</v>
      </c>
      <c r="E235" s="1">
        <f>_xll.ciqfunctions.udf.CIQ($B235, "IQ_TOTAL_REV", $D235,,,, "REPORTED")</f>
        <v>1102928</v>
      </c>
      <c r="F235" s="1">
        <f>_xll.ciqfunctions.udf.CIQ($B235, "IQ_NI",$D235,,,, "REPORTED")</f>
        <v>69614</v>
      </c>
      <c r="G235" s="1">
        <f>_xll.ciqfunctions.udf.CIQ($B235, "IQ_CASH_EQUIV", $D235,,,, "REPORTED")</f>
        <v>1038335</v>
      </c>
      <c r="H235" s="1">
        <f>_xll.ciqfunctions.udf.CIQ($B235, "IQ_CASH_ST_INVEST", $D235,,,, "REPORTED")</f>
        <v>1209783</v>
      </c>
      <c r="I235" s="1">
        <f>_xll.ciqfunctions.udf.CIQ($B235, "IQ_TOTAL_CA", $D235,,,, "REPORTED")</f>
        <v>5123420</v>
      </c>
      <c r="J235" s="1">
        <f>_xll.ciqfunctions.udf.CIQ($B235, "IQ_TOTAL_ASSETS",$D235,,,, "REPORTED")</f>
        <v>10585145</v>
      </c>
      <c r="K235" s="1">
        <f>_xll.ciqfunctions.udf.CIQ($B235, "IQ_TOTAL_CL", $D235,,,, "REPORTED")</f>
        <v>3617962</v>
      </c>
      <c r="L235" s="1">
        <f>_xll.ciqfunctions.udf.CIQ($B235, "IQ_TOTAL_LIAB", $D235,,,, "REPORTED")</f>
        <v>7530745</v>
      </c>
      <c r="M235" s="1">
        <f>_xll.ciqfunctions.udf.CIQ($B235, "IQ_PREF_EQUITY",$D235,,,, "REPORTED")</f>
        <v>0</v>
      </c>
      <c r="N235" s="1">
        <f>_xll.ciqfunctions.udf.CIQ($B235, "IQ_TOTAL_COMMON_EQUITY",$D235,,,, "REPORTED")</f>
        <v>2761722</v>
      </c>
      <c r="O235" s="1">
        <f>_xll.ciqfunctions.udf.CIQ($B235, "IQ_APIC", $D235,,,, "REPORTED")</f>
        <v>254451</v>
      </c>
      <c r="P235" s="1">
        <f>_xll.ciqfunctions.udf.CIQ($B235, "IQ_TOTAL_ASSETS", $D235,,,, "REPORTED")</f>
        <v>10585145</v>
      </c>
      <c r="Q235" s="1">
        <f>_xll.ciqfunctions.udf.CIQ($B235, "IQ_RE", $D235,,,, "REPORTED")</f>
        <v>2640674</v>
      </c>
      <c r="R235" s="1">
        <f>_xll.ciqfunctions.udf.CIQ($B235, "IQ_TOTAL_EQUITY", $D235,,,, "REPORTED")</f>
        <v>3054400</v>
      </c>
      <c r="S235" s="1">
        <f>_xll.ciqfunctions.udf.CIQ($B235, "IQ_TOTAL_OUTSTANDING_FILING_DATE", $D235,,,, "REPORTED")</f>
        <v>1696.22748</v>
      </c>
      <c r="T235" s="1">
        <f>_xll.ciqfunctions.udf.CIQ($B235, "IQ_TOTAL_DEBT", $D235,,,, "REPORTED")</f>
        <v>4419252</v>
      </c>
      <c r="U235" s="1">
        <f>_xll.ciqfunctions.udf.CIQ($B235, "IQ_PREF_DIV_OTHER",$D235,,,, "REPORTED")</f>
        <v>0</v>
      </c>
      <c r="V235" s="1">
        <f>_xll.ciqfunctions.udf.CIQ($B235, "IQ_COGS",$D235,,,, "REPORTED")</f>
        <v>849420</v>
      </c>
      <c r="W235" s="1">
        <f>_xll.ciqfunctions.udf.CIQ($B235, "IQ_AP",$D235,,,, "REPORTED")</f>
        <v>1924619</v>
      </c>
      <c r="X235" s="1">
        <f>_xll.ciqfunctions.udf.CIQ($B235, "IQ_AR", $D235,,,, "REPORTED")</f>
        <v>2590586</v>
      </c>
      <c r="Y235" s="1">
        <f>_xll.ciqfunctions.udf.CIQ($B235, "IQ_INVENTORY", $D235,,,, "REPORTED")</f>
        <v>826764</v>
      </c>
      <c r="Z235">
        <f>_xll.ciqfunctions.udf.CIQ($B235, "IQ_SGA", $D235,,,, "REPORTED")</f>
        <v>202897</v>
      </c>
      <c r="AA235">
        <f>_xll.ciqfunctions.udf.CIQ($B235, "IQ_TOTAL_REV_1YR_ANN_GROWTH", $D235,,,, "REPORTED")</f>
        <v>-44.159599999999998</v>
      </c>
      <c r="AB235">
        <f>_xll.ciqfunctions.udf.CIQ($B235, "IQ_DA", $D235,,,, "REPORTED")</f>
        <v>0</v>
      </c>
      <c r="AC235">
        <f>_xll.ciqfunctions.udf.CIQ($B235, "IQ_NET_INTEREST_EXP",$D235,,,, "REPORTED")</f>
        <v>8762</v>
      </c>
      <c r="AD235">
        <f>_xll.ciqfunctions.udf.CIQ($B235, "IQ_NET_WORKING_CAP",$D235,,,, "REPORTED")</f>
        <v>1415268</v>
      </c>
      <c r="AE235">
        <f>_xll.ciqfunctions.udf.CIQ($B235, "IQ_CAPEX",$D235,,,, "REPORTED")</f>
        <v>-50950</v>
      </c>
      <c r="AF235" s="1" t="str">
        <f>_xll.ciqfunctions.udf.CIQ($B235, "IQ_CEO_NAME", $D235,,,, "REPORTED")</f>
        <v>Nakanishi, Katsuya</v>
      </c>
    </row>
    <row r="236" spans="1:32" x14ac:dyDescent="0.25">
      <c r="A236" t="str">
        <f>_xll.ciqfunctions.udf.CIQ(B236,"IQ_COMPANY_NAME",A$1)</f>
        <v>Mitsubishi Corporation</v>
      </c>
      <c r="B236" s="3" t="s">
        <v>4</v>
      </c>
      <c r="C236" s="1" t="str">
        <f>_xll.ciqfunctions.udf.CIQ($B236, "IQ_INDUSTRY", IQ_FY, $D236, ,, "USD", , C$1)</f>
        <v>Trading Companies and Distributors</v>
      </c>
      <c r="D236" s="2" t="str">
        <f t="shared" si="2"/>
        <v>CQ22009</v>
      </c>
      <c r="E236" s="1">
        <f>_xll.ciqfunctions.udf.CIQ($B236, "IQ_TOTAL_REV", $D236,,,, "REPORTED")</f>
        <v>1079580</v>
      </c>
      <c r="F236" s="1">
        <f>_xll.ciqfunctions.udf.CIQ($B236, "IQ_NI",$D236,,,, "REPORTED")</f>
        <v>67810</v>
      </c>
      <c r="G236" s="1">
        <f>_xll.ciqfunctions.udf.CIQ($B236, "IQ_CASH_EQUIV", $D236,,,, "REPORTED")</f>
        <v>1040640</v>
      </c>
      <c r="H236" s="1">
        <f>_xll.ciqfunctions.udf.CIQ($B236, "IQ_CASH_ST_INVEST", $D236,,,, "REPORTED")</f>
        <v>1196771</v>
      </c>
      <c r="I236" s="1">
        <f>_xll.ciqfunctions.udf.CIQ($B236, "IQ_TOTAL_CA", $D236,,,, "REPORTED")</f>
        <v>5224275</v>
      </c>
      <c r="J236" s="1">
        <f>_xll.ciqfunctions.udf.CIQ($B236, "IQ_TOTAL_ASSETS",$D236,,,, "REPORTED")</f>
        <v>10681511</v>
      </c>
      <c r="K236" s="1">
        <f>_xll.ciqfunctions.udf.CIQ($B236, "IQ_TOTAL_CL", $D236,,,, "REPORTED")</f>
        <v>3738309</v>
      </c>
      <c r="L236" s="1">
        <f>_xll.ciqfunctions.udf.CIQ($B236, "IQ_TOTAL_LIAB", $D236,,,, "REPORTED")</f>
        <v>7673653</v>
      </c>
      <c r="M236" s="1">
        <f>_xll.ciqfunctions.udf.CIQ($B236, "IQ_PREF_EQUITY",$D236,,,, "REPORTED")</f>
        <v>0</v>
      </c>
      <c r="N236" s="1">
        <f>_xll.ciqfunctions.udf.CIQ($B236, "IQ_TOTAL_COMMON_EQUITY",$D236,,,, "REPORTED")</f>
        <v>2708087</v>
      </c>
      <c r="O236" s="1">
        <f>_xll.ciqfunctions.udf.CIQ($B236, "IQ_APIC", $D236,,,, "REPORTED")</f>
        <v>262207</v>
      </c>
      <c r="P236" s="1">
        <f>_xll.ciqfunctions.udf.CIQ($B236, "IQ_TOTAL_ASSETS", $D236,,,, "REPORTED")</f>
        <v>10681511</v>
      </c>
      <c r="Q236" s="1">
        <f>_xll.ciqfunctions.udf.CIQ($B236, "IQ_RE", $D236,,,, "REPORTED")</f>
        <v>2571060</v>
      </c>
      <c r="R236" s="1">
        <f>_xll.ciqfunctions.udf.CIQ($B236, "IQ_TOTAL_EQUITY", $D236,,,, "REPORTED")</f>
        <v>3007858</v>
      </c>
      <c r="S236" s="1">
        <f>_xll.ciqfunctions.udf.CIQ($B236, "IQ_TOTAL_OUTSTANDING_FILING_DATE", $D236,,,, "REPORTED")</f>
        <v>1642.9695999999999</v>
      </c>
      <c r="T236" s="1">
        <f>_xll.ciqfunctions.udf.CIQ($B236, "IQ_TOTAL_DEBT", $D236,,,, "REPORTED")</f>
        <v>4466226</v>
      </c>
      <c r="U236" s="1">
        <f>_xll.ciqfunctions.udf.CIQ($B236, "IQ_PREF_DIV_OTHER",$D236,,,, "REPORTED")</f>
        <v>0</v>
      </c>
      <c r="V236" s="1">
        <f>_xll.ciqfunctions.udf.CIQ($B236, "IQ_COGS",$D236,,,, "REPORTED")</f>
        <v>822684</v>
      </c>
      <c r="W236" s="1">
        <f>_xll.ciqfunctions.udf.CIQ($B236, "IQ_AP",$D236,,,, "REPORTED")</f>
        <v>1995956</v>
      </c>
      <c r="X236" s="1">
        <f>_xll.ciqfunctions.udf.CIQ($B236, "IQ_AR", $D236,,,, "REPORTED")</f>
        <v>2603072</v>
      </c>
      <c r="Y236" s="1">
        <f>_xll.ciqfunctions.udf.CIQ($B236, "IQ_INVENTORY", $D236,,,, "REPORTED")</f>
        <v>912320</v>
      </c>
      <c r="Z236">
        <f>_xll.ciqfunctions.udf.CIQ($B236, "IQ_SGA", $D236,,,, "REPORTED")</f>
        <v>210958</v>
      </c>
      <c r="AA236">
        <f>_xll.ciqfunctions.udf.CIQ($B236, "IQ_TOTAL_REV_1YR_ANN_GROWTH", $D236,,,, "REPORTED")</f>
        <v>-36.157699999999998</v>
      </c>
      <c r="AB236">
        <f>_xll.ciqfunctions.udf.CIQ($B236, "IQ_DA", $D236,,,, "REPORTED")</f>
        <v>0</v>
      </c>
      <c r="AC236">
        <f>_xll.ciqfunctions.udf.CIQ($B236, "IQ_NET_INTEREST_EXP",$D236,,,, "REPORTED")</f>
        <v>20298</v>
      </c>
      <c r="AD236">
        <f>_xll.ciqfunctions.udf.CIQ($B236, "IQ_NET_WORKING_CAP",$D236,,,, "REPORTED")</f>
        <v>1455284</v>
      </c>
      <c r="AE236">
        <f>_xll.ciqfunctions.udf.CIQ($B236, "IQ_CAPEX",$D236,,,, "REPORTED")</f>
        <v>-55715</v>
      </c>
      <c r="AF236" s="1" t="str">
        <f>_xll.ciqfunctions.udf.CIQ($B236, "IQ_CEO_NAME", $D236,,,, "REPORTED")</f>
        <v>Nakanishi, Katsuya</v>
      </c>
    </row>
    <row r="237" spans="1:32" x14ac:dyDescent="0.25">
      <c r="A237" t="str">
        <f>_xll.ciqfunctions.udf.CIQ(B237,"IQ_COMPANY_NAME",A$1)</f>
        <v>Mitsubishi Corporation</v>
      </c>
      <c r="B237" s="3" t="s">
        <v>4</v>
      </c>
      <c r="C237" s="1" t="str">
        <f>_xll.ciqfunctions.udf.CIQ($B237, "IQ_INDUSTRY", IQ_FY, $D237, ,, "USD", , C$1)</f>
        <v>Trading Companies and Distributors</v>
      </c>
      <c r="D237" s="2" t="str">
        <f t="shared" si="2"/>
        <v>CQ12009</v>
      </c>
      <c r="E237" s="1">
        <f>_xll.ciqfunctions.udf.CIQ($B237, "IQ_TOTAL_REV", $D237,,,, "REPORTED")</f>
        <v>1068659</v>
      </c>
      <c r="F237" s="1">
        <f>_xll.ciqfunctions.udf.CIQ($B237, "IQ_NI",$D237,,,, "REPORTED")</f>
        <v>-18909</v>
      </c>
      <c r="G237" s="1">
        <f>_xll.ciqfunctions.udf.CIQ($B237, "IQ_CASH_EQUIV", $D237,,,, "REPORTED")</f>
        <v>1215099</v>
      </c>
      <c r="H237" s="1">
        <f>_xll.ciqfunctions.udf.CIQ($B237, "IQ_CASH_ST_INVEST", $D237,,,, "REPORTED")</f>
        <v>1392483</v>
      </c>
      <c r="I237" s="1">
        <f>_xll.ciqfunctions.udf.CIQ($B237, "IQ_TOTAL_CA", $D237,,,, "REPORTED")</f>
        <v>5801920</v>
      </c>
      <c r="J237" s="1">
        <f>_xll.ciqfunctions.udf.CIQ($B237, "IQ_TOTAL_ASSETS",$D237,,,, "REPORTED")</f>
        <v>10918003</v>
      </c>
      <c r="K237" s="1">
        <f>_xll.ciqfunctions.udf.CIQ($B237, "IQ_TOTAL_CL", $D237,,,, "REPORTED")</f>
        <v>4188941</v>
      </c>
      <c r="L237" s="1">
        <f>_xll.ciqfunctions.udf.CIQ($B237, "IQ_TOTAL_LIAB", $D237,,,, "REPORTED")</f>
        <v>8229459</v>
      </c>
      <c r="M237" s="1">
        <f>_xll.ciqfunctions.udf.CIQ($B237, "IQ_PREF_EQUITY",$D237,,,, "REPORTED")</f>
        <v>0</v>
      </c>
      <c r="N237" s="1">
        <f>_xll.ciqfunctions.udf.CIQ($B237, "IQ_TOTAL_COMMON_EQUITY",$D237,,,, "REPORTED")</f>
        <v>2383387</v>
      </c>
      <c r="O237" s="1">
        <f>_xll.ciqfunctions.udf.CIQ($B237, "IQ_APIC", $D237,,,, "REPORTED")</f>
        <v>261828</v>
      </c>
      <c r="P237" s="1">
        <f>_xll.ciqfunctions.udf.CIQ($B237, "IQ_TOTAL_ASSETS", $D237,,,, "REPORTED")</f>
        <v>10918003</v>
      </c>
      <c r="Q237" s="1">
        <f>_xll.ciqfunctions.udf.CIQ($B237, "IQ_RE", $D237,,,, "REPORTED")</f>
        <v>2529540</v>
      </c>
      <c r="R237" s="1">
        <f>_xll.ciqfunctions.udf.CIQ($B237, "IQ_TOTAL_EQUITY", $D237,,,, "REPORTED")</f>
        <v>2688544</v>
      </c>
      <c r="S237" s="1">
        <f>_xll.ciqfunctions.udf.CIQ($B237, "IQ_TOTAL_OUTSTANDING_FILING_DATE", $D237,,,, "REPORTED")</f>
        <v>1642.9035899999999</v>
      </c>
      <c r="T237" s="1">
        <f>_xll.ciqfunctions.udf.CIQ($B237, "IQ_TOTAL_DEBT", $D237,,,, "REPORTED")</f>
        <v>4960188</v>
      </c>
      <c r="U237" s="1">
        <f>_xll.ciqfunctions.udf.CIQ($B237, "IQ_PREF_DIV_OTHER",$D237,,,, "REPORTED")</f>
        <v>0</v>
      </c>
      <c r="V237" s="1">
        <f>_xll.ciqfunctions.udf.CIQ($B237, "IQ_COGS",$D237,,,, "REPORTED")</f>
        <v>772082</v>
      </c>
      <c r="W237" s="1">
        <f>_xll.ciqfunctions.udf.CIQ($B237, "IQ_AP",$D237,,,, "REPORTED")</f>
        <v>2055340</v>
      </c>
      <c r="X237" s="1">
        <f>_xll.ciqfunctions.udf.CIQ($B237, "IQ_AR", $D237,,,, "REPORTED")</f>
        <v>2810890</v>
      </c>
      <c r="Y237" s="1">
        <f>_xll.ciqfunctions.udf.CIQ($B237, "IQ_INVENTORY", $D237,,,, "REPORTED")</f>
        <v>1005934</v>
      </c>
      <c r="Z237">
        <f>_xll.ciqfunctions.udf.CIQ($B237, "IQ_SGA", $D237,,,, "REPORTED")</f>
        <v>215261</v>
      </c>
      <c r="AA237">
        <f>_xll.ciqfunctions.udf.CIQ($B237, "IQ_TOTAL_REV_1YR_ANN_GROWTH", $D237,,,, "REPORTED")</f>
        <v>0</v>
      </c>
      <c r="AB237">
        <f>_xll.ciqfunctions.udf.CIQ($B237, "IQ_DA", $D237,,,, "REPORTED")</f>
        <v>0</v>
      </c>
      <c r="AC237">
        <f>_xll.ciqfunctions.udf.CIQ($B237, "IQ_NET_INTEREST_EXP",$D237,,,, "REPORTED")</f>
        <v>6484</v>
      </c>
      <c r="AD237">
        <f>_xll.ciqfunctions.udf.CIQ($B237, "IQ_NET_WORKING_CAP",$D237,,,, "REPORTED")</f>
        <v>1691264</v>
      </c>
      <c r="AE237">
        <f>_xll.ciqfunctions.udf.CIQ($B237, "IQ_CAPEX",$D237,,,, "REPORTED")</f>
        <v>-42488</v>
      </c>
      <c r="AF237" s="1" t="str">
        <f>_xll.ciqfunctions.udf.CIQ($B237, "IQ_CEO_NAME", $D237,,,, "REPORTED")</f>
        <v>Nakanishi, Katsuya</v>
      </c>
    </row>
    <row r="238" spans="1:32" x14ac:dyDescent="0.25">
      <c r="A238" t="str">
        <f>_xll.ciqfunctions.udf.CIQ(B238,"IQ_COMPANY_NAME",A$1)</f>
        <v>Mitsubishi Corporation</v>
      </c>
      <c r="B238" s="3" t="s">
        <v>4</v>
      </c>
      <c r="C238" s="1" t="str">
        <f>_xll.ciqfunctions.udf.CIQ($B238, "IQ_INDUSTRY", IQ_FY, $D238, ,, "USD", , C$1)</f>
        <v>Trading Companies and Distributors</v>
      </c>
      <c r="D238" s="2" t="str">
        <f t="shared" si="2"/>
        <v>CQ42008</v>
      </c>
      <c r="E238" s="1">
        <f>_xll.ciqfunctions.udf.CIQ($B238, "IQ_TOTAL_REV", $D238,,,, "REPORTED")</f>
        <v>1411595</v>
      </c>
      <c r="F238" s="1">
        <f>_xll.ciqfunctions.udf.CIQ($B238, "IQ_NI",$D238,,,, "REPORTED")</f>
        <v>99646</v>
      </c>
      <c r="G238" s="1">
        <f>_xll.ciqfunctions.udf.CIQ($B238, "IQ_CASH_EQUIV", $D238,,,, "REPORTED")</f>
        <v>1290338</v>
      </c>
      <c r="H238" s="1">
        <f>_xll.ciqfunctions.udf.CIQ($B238, "IQ_CASH_ST_INVEST", $D238,,,, "REPORTED")</f>
        <v>1374920</v>
      </c>
      <c r="I238" s="1">
        <f>_xll.ciqfunctions.udf.CIQ($B238, "IQ_TOTAL_CA", $D238,,,, "REPORTED")</f>
        <v>6678432</v>
      </c>
      <c r="J238" s="1">
        <f>_xll.ciqfunctions.udf.CIQ($B238, "IQ_TOTAL_ASSETS",$D238,,,, "REPORTED")</f>
        <v>12135019</v>
      </c>
      <c r="K238" s="1">
        <f>_xll.ciqfunctions.udf.CIQ($B238, "IQ_TOTAL_CL", $D238,,,, "REPORTED")</f>
        <v>5126371</v>
      </c>
      <c r="L238" s="1">
        <f>_xll.ciqfunctions.udf.CIQ($B238, "IQ_TOTAL_LIAB", $D238,,,, "REPORTED")</f>
        <v>9354381</v>
      </c>
      <c r="M238" s="1">
        <f>_xll.ciqfunctions.udf.CIQ($B238, "IQ_PREF_EQUITY",$D238,,,, "REPORTED")</f>
        <v>0</v>
      </c>
      <c r="N238" s="1">
        <f>_xll.ciqfunctions.udf.CIQ($B238, "IQ_TOTAL_COMMON_EQUITY",$D238,,,, "REPORTED")</f>
        <v>2466405</v>
      </c>
      <c r="O238" s="1">
        <f>_xll.ciqfunctions.udf.CIQ($B238, "IQ_APIC", $D238,,,, "REPORTED")</f>
        <v>261469</v>
      </c>
      <c r="P238" s="1">
        <f>_xll.ciqfunctions.udf.CIQ($B238, "IQ_TOTAL_ASSETS", $D238,,,, "REPORTED")</f>
        <v>12135019</v>
      </c>
      <c r="Q238" s="1">
        <f>_xll.ciqfunctions.udf.CIQ($B238, "IQ_RE", $D238,,,, "REPORTED")</f>
        <v>2548449</v>
      </c>
      <c r="R238" s="1">
        <f>_xll.ciqfunctions.udf.CIQ($B238, "IQ_TOTAL_EQUITY", $D238,,,, "REPORTED")</f>
        <v>2780638</v>
      </c>
      <c r="S238" s="1">
        <f>_xll.ciqfunctions.udf.CIQ($B238, "IQ_TOTAL_OUTSTANDING_FILING_DATE", $D238,,,, "REPORTED")</f>
        <v>1695.8818799999999</v>
      </c>
      <c r="T238" s="1">
        <f>_xll.ciqfunctions.udf.CIQ($B238, "IQ_TOTAL_DEBT", $D238,,,, "REPORTED")</f>
        <v>5238358</v>
      </c>
      <c r="U238" s="1">
        <f>_xll.ciqfunctions.udf.CIQ($B238, "IQ_PREF_DIV_OTHER",$D238,,,, "REPORTED")</f>
        <v>0</v>
      </c>
      <c r="V238" s="1">
        <f>_xll.ciqfunctions.udf.CIQ($B238, "IQ_COGS",$D238,,,, "REPORTED")</f>
        <v>1002283</v>
      </c>
      <c r="W238" s="1">
        <f>_xll.ciqfunctions.udf.CIQ($B238, "IQ_AP",$D238,,,, "REPORTED")</f>
        <v>2464194</v>
      </c>
      <c r="X238" s="1">
        <f>_xll.ciqfunctions.udf.CIQ($B238, "IQ_AR", $D238,,,, "REPORTED")</f>
        <v>3388290</v>
      </c>
      <c r="Y238" s="1">
        <f>_xll.ciqfunctions.udf.CIQ($B238, "IQ_INVENTORY", $D238,,,, "REPORTED")</f>
        <v>1080569</v>
      </c>
      <c r="Z238">
        <f>_xll.ciqfunctions.udf.CIQ($B238, "IQ_SGA", $D238,,,, "REPORTED")</f>
        <v>214258</v>
      </c>
      <c r="AA238">
        <f>_xll.ciqfunctions.udf.CIQ($B238, "IQ_TOTAL_REV_1YR_ANN_GROWTH", $D238,,,, "REPORTED")</f>
        <v>-12.582000000000001</v>
      </c>
      <c r="AB238">
        <f>_xll.ciqfunctions.udf.CIQ($B238, "IQ_DA", $D238,,,, "REPORTED")</f>
        <v>0</v>
      </c>
      <c r="AC238">
        <f>_xll.ciqfunctions.udf.CIQ($B238, "IQ_NET_INTEREST_EXP",$D238,,,, "REPORTED")</f>
        <v>20797</v>
      </c>
      <c r="AD238">
        <f>_xll.ciqfunctions.udf.CIQ($B238, "IQ_NET_WORKING_CAP",$D238,,,, "REPORTED")</f>
        <v>1957953</v>
      </c>
      <c r="AE238">
        <f>_xll.ciqfunctions.udf.CIQ($B238, "IQ_CAPEX",$D238,,,, "REPORTED")</f>
        <v>-58090</v>
      </c>
      <c r="AF238" s="1" t="str">
        <f>_xll.ciqfunctions.udf.CIQ($B238, "IQ_CEO_NAME", $D238,,,, "REPORTED")</f>
        <v>Nakanishi, Katsuya</v>
      </c>
    </row>
    <row r="239" spans="1:32" x14ac:dyDescent="0.25">
      <c r="A239" t="str">
        <f>_xll.ciqfunctions.udf.CIQ(B239,"IQ_COMPANY_NAME",A$1)</f>
        <v>Mitsubishi Corporation</v>
      </c>
      <c r="B239" s="3" t="s">
        <v>4</v>
      </c>
      <c r="C239" s="1" t="str">
        <f>_xll.ciqfunctions.udf.CIQ($B239, "IQ_INDUSTRY", IQ_FY, $D239, ,, "USD", , C$1)</f>
        <v>Trading Companies and Distributors</v>
      </c>
      <c r="D239" s="2" t="str">
        <f t="shared" si="2"/>
        <v>CQ32008</v>
      </c>
      <c r="E239" s="1">
        <f>_xll.ciqfunctions.udf.CIQ($B239, "IQ_TOTAL_REV", $D239,,,, "REPORTED")</f>
        <v>1975143</v>
      </c>
      <c r="F239" s="1">
        <f>_xll.ciqfunctions.udf.CIQ($B239, "IQ_NI",$D239,,,, "REPORTED")</f>
        <v>152014</v>
      </c>
      <c r="G239" s="1">
        <f>_xll.ciqfunctions.udf.CIQ($B239, "IQ_CASH_EQUIV", $D239,,,, "REPORTED")</f>
        <v>1028073</v>
      </c>
      <c r="H239" s="1">
        <f>_xll.ciqfunctions.udf.CIQ($B239, "IQ_CASH_ST_INVEST", $D239,,,, "REPORTED")</f>
        <v>1134602</v>
      </c>
      <c r="I239" s="1">
        <f>_xll.ciqfunctions.udf.CIQ($B239, "IQ_TOTAL_CA", $D239,,,, "REPORTED")</f>
        <v>6754889</v>
      </c>
      <c r="J239" s="1">
        <f>_xll.ciqfunctions.udf.CIQ($B239, "IQ_TOTAL_ASSETS",$D239,,,, "REPORTED")</f>
        <v>12585244</v>
      </c>
      <c r="K239" s="1">
        <f>_xll.ciqfunctions.udf.CIQ($B239, "IQ_TOTAL_CL", $D239,,,, "REPORTED")</f>
        <v>5359194</v>
      </c>
      <c r="L239" s="1">
        <f>_xll.ciqfunctions.udf.CIQ($B239, "IQ_TOTAL_LIAB", $D239,,,, "REPORTED")</f>
        <v>9372764</v>
      </c>
      <c r="M239" s="1">
        <f>_xll.ciqfunctions.udf.CIQ($B239, "IQ_PREF_EQUITY",$D239,,,, "REPORTED")</f>
        <v>0</v>
      </c>
      <c r="N239" s="1">
        <f>_xll.ciqfunctions.udf.CIQ($B239, "IQ_TOTAL_COMMON_EQUITY",$D239,,,, "REPORTED")</f>
        <v>2880478</v>
      </c>
      <c r="O239" s="1">
        <f>_xll.ciqfunctions.udf.CIQ($B239, "IQ_APIC", $D239,,,, "REPORTED")</f>
        <v>261197</v>
      </c>
      <c r="P239" s="1">
        <f>_xll.ciqfunctions.udf.CIQ($B239, "IQ_TOTAL_ASSETS", $D239,,,, "REPORTED")</f>
        <v>12585244</v>
      </c>
      <c r="Q239" s="1">
        <f>_xll.ciqfunctions.udf.CIQ($B239, "IQ_RE", $D239,,,, "REPORTED")</f>
        <v>2507946</v>
      </c>
      <c r="R239" s="1">
        <f>_xll.ciqfunctions.udf.CIQ($B239, "IQ_TOTAL_EQUITY", $D239,,,, "REPORTED")</f>
        <v>3212480</v>
      </c>
      <c r="S239" s="1">
        <f>_xll.ciqfunctions.udf.CIQ($B239, "IQ_TOTAL_OUTSTANDING_FILING_DATE", $D239,,,, "REPORTED")</f>
        <v>1695.8038799999999</v>
      </c>
      <c r="T239" s="1">
        <f>_xll.ciqfunctions.udf.CIQ($B239, "IQ_TOTAL_DEBT", $D239,,,, "REPORTED")</f>
        <v>4847741</v>
      </c>
      <c r="U239" s="1">
        <f>_xll.ciqfunctions.udf.CIQ($B239, "IQ_PREF_DIV_OTHER",$D239,,,, "REPORTED")</f>
        <v>0</v>
      </c>
      <c r="V239" s="1">
        <f>_xll.ciqfunctions.udf.CIQ($B239, "IQ_COGS",$D239,,,, "REPORTED")</f>
        <v>1554161</v>
      </c>
      <c r="W239" s="1">
        <f>_xll.ciqfunctions.udf.CIQ($B239, "IQ_AP",$D239,,,, "REPORTED")</f>
        <v>2793073</v>
      </c>
      <c r="X239" s="1">
        <f>_xll.ciqfunctions.udf.CIQ($B239, "IQ_AR", $D239,,,, "REPORTED")</f>
        <v>3731304</v>
      </c>
      <c r="Y239" s="1">
        <f>_xll.ciqfunctions.udf.CIQ($B239, "IQ_INVENTORY", $D239,,,, "REPORTED")</f>
        <v>1204420</v>
      </c>
      <c r="Z239">
        <f>_xll.ciqfunctions.udf.CIQ($B239, "IQ_SGA", $D239,,,, "REPORTED")</f>
        <v>222143</v>
      </c>
      <c r="AA239">
        <f>_xll.ciqfunctions.udf.CIQ($B239, "IQ_TOTAL_REV_1YR_ANN_GROWTH", $D239,,,, "REPORTED")</f>
        <v>34.093600000000002</v>
      </c>
      <c r="AB239">
        <f>_xll.ciqfunctions.udf.CIQ($B239, "IQ_DA", $D239,,,, "REPORTED")</f>
        <v>0</v>
      </c>
      <c r="AC239">
        <f>_xll.ciqfunctions.udf.CIQ($B239, "IQ_NET_INTEREST_EXP",$D239,,,, "REPORTED")</f>
        <v>23779</v>
      </c>
      <c r="AD239">
        <f>_xll.ciqfunctions.udf.CIQ($B239, "IQ_NET_WORKING_CAP",$D239,,,, "REPORTED")</f>
        <v>1923185</v>
      </c>
      <c r="AE239">
        <f>_xll.ciqfunctions.udf.CIQ($B239, "IQ_CAPEX",$D239,,,, "REPORTED")</f>
        <v>-214989</v>
      </c>
      <c r="AF239" s="1" t="str">
        <f>_xll.ciqfunctions.udf.CIQ($B239, "IQ_CEO_NAME", $D239,,,, "REPORTED")</f>
        <v>Nakanishi, Katsuya</v>
      </c>
    </row>
    <row r="240" spans="1:32" x14ac:dyDescent="0.25">
      <c r="A240" t="str">
        <f>_xll.ciqfunctions.udf.CIQ(B240,"IQ_COMPANY_NAME",A$1)</f>
        <v>Mitsubishi Corporation</v>
      </c>
      <c r="B240" s="3" t="s">
        <v>4</v>
      </c>
      <c r="C240" s="1" t="str">
        <f>_xll.ciqfunctions.udf.CIQ($B240, "IQ_INDUSTRY", IQ_FY, $D240, ,, "USD", , C$1)</f>
        <v>Trading Companies and Distributors</v>
      </c>
      <c r="D240" s="2" t="str">
        <f t="shared" si="2"/>
        <v>CQ22008</v>
      </c>
      <c r="E240" s="1">
        <f>_xll.ciqfunctions.udf.CIQ($B240, "IQ_TOTAL_REV", $D240,,,, "REPORTED")</f>
        <v>1691009</v>
      </c>
      <c r="F240" s="1">
        <f>_xll.ciqfunctions.udf.CIQ($B240, "IQ_NI",$D240,,,, "REPORTED")</f>
        <v>137185</v>
      </c>
      <c r="G240" s="1">
        <f>_xll.ciqfunctions.udf.CIQ($B240, "IQ_CASH_EQUIV", $D240,,,, "REPORTED")</f>
        <v>887637</v>
      </c>
      <c r="H240" s="1">
        <f>_xll.ciqfunctions.udf.CIQ($B240, "IQ_CASH_ST_INVEST", $D240,,,, "REPORTED")</f>
        <v>998033</v>
      </c>
      <c r="I240" s="1">
        <f>_xll.ciqfunctions.udf.CIQ($B240, "IQ_TOTAL_CA", $D240,,,, "REPORTED")</f>
        <v>6654900</v>
      </c>
      <c r="J240" s="1">
        <f>_xll.ciqfunctions.udf.CIQ($B240, "IQ_TOTAL_ASSETS",$D240,,,, "REPORTED")</f>
        <v>12599024</v>
      </c>
      <c r="K240" s="1">
        <f>_xll.ciqfunctions.udf.CIQ($B240, "IQ_TOTAL_CL", $D240,,,, "REPORTED")</f>
        <v>5227420</v>
      </c>
      <c r="L240" s="1">
        <f>_xll.ciqfunctions.udf.CIQ($B240, "IQ_TOTAL_LIAB", $D240,,,, "REPORTED")</f>
        <v>9192988</v>
      </c>
      <c r="M240" s="1">
        <f>_xll.ciqfunctions.udf.CIQ($B240, "IQ_PREF_EQUITY",$D240,,,, "REPORTED")</f>
        <v>0</v>
      </c>
      <c r="N240" s="1">
        <f>_xll.ciqfunctions.udf.CIQ($B240, "IQ_TOTAL_COMMON_EQUITY",$D240,,,, "REPORTED")</f>
        <v>3080474</v>
      </c>
      <c r="O240" s="1">
        <f>_xll.ciqfunctions.udf.CIQ($B240, "IQ_APIC", $D240,,,, "REPORTED")</f>
        <v>260792</v>
      </c>
      <c r="P240" s="1">
        <f>_xll.ciqfunctions.udf.CIQ($B240, "IQ_TOTAL_ASSETS", $D240,,,, "REPORTED")</f>
        <v>12599024</v>
      </c>
      <c r="Q240" s="1">
        <f>_xll.ciqfunctions.udf.CIQ($B240, "IQ_RE", $D240,,,, "REPORTED")</f>
        <v>2355932</v>
      </c>
      <c r="R240" s="1">
        <f>_xll.ciqfunctions.udf.CIQ($B240, "IQ_TOTAL_EQUITY", $D240,,,, "REPORTED")</f>
        <v>3406036</v>
      </c>
      <c r="S240" s="1">
        <f>_xll.ciqfunctions.udf.CIQ($B240, "IQ_TOTAL_OUTSTANDING_FILING_DATE", $D240,,,, "REPORTED")</f>
        <v>1642.3960999999999</v>
      </c>
      <c r="T240" s="1">
        <f>_xll.ciqfunctions.udf.CIQ($B240, "IQ_TOTAL_DEBT", $D240,,,, "REPORTED")</f>
        <v>4538827</v>
      </c>
      <c r="U240" s="1">
        <f>_xll.ciqfunctions.udf.CIQ($B240, "IQ_PREF_DIV_OTHER",$D240,,,, "REPORTED")</f>
        <v>0</v>
      </c>
      <c r="V240" s="1">
        <f>_xll.ciqfunctions.udf.CIQ($B240, "IQ_COGS",$D240,,,, "REPORTED")</f>
        <v>1354728</v>
      </c>
      <c r="W240" s="1">
        <f>_xll.ciqfunctions.udf.CIQ($B240, "IQ_AP",$D240,,,, "REPORTED")</f>
        <v>3121816</v>
      </c>
      <c r="X240" s="1">
        <f>_xll.ciqfunctions.udf.CIQ($B240, "IQ_AR", $D240,,,, "REPORTED")</f>
        <v>3974582</v>
      </c>
      <c r="Y240" s="1">
        <f>_xll.ciqfunctions.udf.CIQ($B240, "IQ_INVENTORY", $D240,,,, "REPORTED")</f>
        <v>1210938</v>
      </c>
      <c r="Z240">
        <f>_xll.ciqfunctions.udf.CIQ($B240, "IQ_SGA", $D240,,,, "REPORTED")</f>
        <v>222594</v>
      </c>
      <c r="AA240">
        <f>_xll.ciqfunctions.udf.CIQ($B240, "IQ_TOTAL_REV_1YR_ANN_GROWTH", $D240,,,, "REPORTED")</f>
        <v>26.423500000000001</v>
      </c>
      <c r="AB240">
        <f>_xll.ciqfunctions.udf.CIQ($B240, "IQ_DA", $D240,,,, "REPORTED")</f>
        <v>0</v>
      </c>
      <c r="AC240">
        <f>_xll.ciqfunctions.udf.CIQ($B240, "IQ_NET_INTEREST_EXP",$D240,,,, "REPORTED")</f>
        <v>50285</v>
      </c>
      <c r="AD240">
        <f>_xll.ciqfunctions.udf.CIQ($B240, "IQ_NET_WORKING_CAP",$D240,,,, "REPORTED")</f>
        <v>1863027</v>
      </c>
      <c r="AE240">
        <f>_xll.ciqfunctions.udf.CIQ($B240, "IQ_CAPEX",$D240,,,, "REPORTED")</f>
        <v>-65605</v>
      </c>
      <c r="AF240" s="1" t="str">
        <f>_xll.ciqfunctions.udf.CIQ($B240, "IQ_CEO_NAME", $D240,,,, "REPORTED")</f>
        <v>Nakanishi, Katsuya</v>
      </c>
    </row>
    <row r="241" spans="1:32" x14ac:dyDescent="0.25">
      <c r="A241" t="str">
        <f>_xll.ciqfunctions.udf.CIQ(B241,"IQ_COMPANY_NAME",A$1)</f>
        <v>Mitsubishi Corporation</v>
      </c>
      <c r="B241" s="3" t="s">
        <v>4</v>
      </c>
      <c r="C241" s="1" t="str">
        <f>_xll.ciqfunctions.udf.CIQ($B241, "IQ_INDUSTRY", IQ_FY, $D241, ,, "USD", , C$1)</f>
        <v>Trading Companies and Distributors</v>
      </c>
      <c r="D241" s="2" t="str">
        <f t="shared" si="2"/>
        <v>CQ12008</v>
      </c>
      <c r="E241" s="1">
        <f>_xll.ciqfunctions.udf.CIQ($B241, "IQ_TOTAL_REV", $D241,,,, "REPORTED")</f>
        <v>0</v>
      </c>
      <c r="F241" s="1">
        <f>_xll.ciqfunctions.udf.CIQ($B241, "IQ_NI",$D241,,,, "REPORTED")</f>
        <v>0</v>
      </c>
      <c r="G241" s="1">
        <f>_xll.ciqfunctions.udf.CIQ($B241, "IQ_CASH_EQUIV", $D241,,,, "REPORTED")</f>
        <v>750128</v>
      </c>
      <c r="H241" s="1">
        <f>_xll.ciqfunctions.udf.CIQ($B241, "IQ_CASH_ST_INVEST", $D241,,,, "REPORTED")</f>
        <v>849530</v>
      </c>
      <c r="I241" s="1">
        <f>_xll.ciqfunctions.udf.CIQ($B241, "IQ_TOTAL_CA", $D241,,,, "REPORTED")</f>
        <v>6091395</v>
      </c>
      <c r="J241" s="1">
        <f>_xll.ciqfunctions.udf.CIQ($B241, "IQ_TOTAL_ASSETS",$D241,,,, "REPORTED")</f>
        <v>11750441</v>
      </c>
      <c r="K241" s="1">
        <f>_xll.ciqfunctions.udf.CIQ($B241, "IQ_TOTAL_CL", $D241,,,, "REPORTED")</f>
        <v>4660656</v>
      </c>
      <c r="L241" s="1">
        <f>_xll.ciqfunctions.udf.CIQ($B241, "IQ_TOTAL_LIAB", $D241,,,, "REPORTED")</f>
        <v>8542419</v>
      </c>
      <c r="M241" s="1">
        <f>_xll.ciqfunctions.udf.CIQ($B241, "IQ_PREF_EQUITY",$D241,,,, "REPORTED")</f>
        <v>0</v>
      </c>
      <c r="N241" s="1">
        <f>_xll.ciqfunctions.udf.CIQ($B241, "IQ_TOTAL_COMMON_EQUITY",$D241,,,, "REPORTED")</f>
        <v>2873510</v>
      </c>
      <c r="O241" s="1">
        <f>_xll.ciqfunctions.udf.CIQ($B241, "IQ_APIC", $D241,,,, "REPORTED")</f>
        <v>259571</v>
      </c>
      <c r="P241" s="1">
        <f>_xll.ciqfunctions.udf.CIQ($B241, "IQ_TOTAL_ASSETS", $D241,,,, "REPORTED")</f>
        <v>11750441</v>
      </c>
      <c r="Q241" s="1">
        <f>_xll.ciqfunctions.udf.CIQ($B241, "IQ_RE", $D241,,,, "REPORTED")</f>
        <v>2267990</v>
      </c>
      <c r="R241" s="1">
        <f>_xll.ciqfunctions.udf.CIQ($B241, "IQ_TOTAL_EQUITY", $D241,,,, "REPORTED")</f>
        <v>3208022</v>
      </c>
      <c r="S241" s="1">
        <f>_xll.ciqfunctions.udf.CIQ($B241, "IQ_TOTAL_OUTSTANDING_FILING_DATE", $D241,,,, "REPORTED")</f>
        <v>1641.20316</v>
      </c>
      <c r="T241" s="1">
        <f>_xll.ciqfunctions.udf.CIQ($B241, "IQ_TOTAL_DEBT", $D241,,,, "REPORTED")</f>
        <v>4224049</v>
      </c>
      <c r="U241" s="1">
        <f>_xll.ciqfunctions.udf.CIQ($B241, "IQ_PREF_DIV_OTHER",$D241,,,, "REPORTED")</f>
        <v>0</v>
      </c>
      <c r="V241" s="1">
        <f>_xll.ciqfunctions.udf.CIQ($B241, "IQ_COGS",$D241,,,, "REPORTED")</f>
        <v>0</v>
      </c>
      <c r="W241" s="1">
        <f>_xll.ciqfunctions.udf.CIQ($B241, "IQ_AP",$D241,,,, "REPORTED")</f>
        <v>2831631</v>
      </c>
      <c r="X241" s="1">
        <f>_xll.ciqfunctions.udf.CIQ($B241, "IQ_AR", $D241,,,, "REPORTED")</f>
        <v>3724083</v>
      </c>
      <c r="Y241" s="1">
        <f>_xll.ciqfunctions.udf.CIQ($B241, "IQ_INVENTORY", $D241,,,, "REPORTED")</f>
        <v>1075563</v>
      </c>
      <c r="Z241">
        <f>_xll.ciqfunctions.udf.CIQ($B241, "IQ_SGA", $D241,,,, "REPORTED")</f>
        <v>0</v>
      </c>
      <c r="AA241">
        <f>_xll.ciqfunctions.udf.CIQ($B241, "IQ_TOTAL_REV_1YR_ANN_GROWTH", $D241,,,, "REPORTED")</f>
        <v>0</v>
      </c>
      <c r="AB241">
        <f>_xll.ciqfunctions.udf.CIQ($B241, "IQ_DA", $D241,,,, "REPORTED")</f>
        <v>0</v>
      </c>
      <c r="AC241">
        <f>_xll.ciqfunctions.udf.CIQ($B241, "IQ_NET_INTEREST_EXP",$D241,,,, "REPORTED")</f>
        <v>0</v>
      </c>
      <c r="AD241">
        <f>_xll.ciqfunctions.udf.CIQ($B241, "IQ_NET_WORKING_CAP",$D241,,,, "REPORTED")</f>
        <v>1708440</v>
      </c>
      <c r="AE241">
        <f>_xll.ciqfunctions.udf.CIQ($B241, "IQ_CAPEX",$D241,,,, "REPORTED")</f>
        <v>0</v>
      </c>
      <c r="AF241" s="1" t="str">
        <f>_xll.ciqfunctions.udf.CIQ($B241, "IQ_CEO_NAME", $D241,,,, "REPORTED")</f>
        <v>Nakanishi, Katsuya</v>
      </c>
    </row>
    <row r="242" spans="1:32" x14ac:dyDescent="0.25">
      <c r="A242" t="str">
        <f>_xll.ciqfunctions.udf.CIQ(B242,"IQ_COMPANY_NAME",A$1)</f>
        <v>Hyundai Motor Company</v>
      </c>
      <c r="B242" s="3" t="s">
        <v>3</v>
      </c>
      <c r="C242" s="1" t="str">
        <f>_xll.ciqfunctions.udf.CIQ($B242, "IQ_INDUSTRY", IQ_FY, $D242, ,, "USD", , C$1)</f>
        <v>Automobiles</v>
      </c>
      <c r="D242" s="2" t="str">
        <f t="shared" si="2"/>
        <v>CQ42022</v>
      </c>
      <c r="E242" s="1">
        <f>_xll.ciqfunctions.udf.CIQ($B242, "IQ_TOTAL_REV", $D242,,,, "REPORTED")</f>
        <v>38523629</v>
      </c>
      <c r="F242" s="1">
        <f>_xll.ciqfunctions.udf.CIQ($B242, "IQ_NI",$D242,,,, "REPORTED")</f>
        <v>1704354</v>
      </c>
      <c r="G242" s="1">
        <f>_xll.ciqfunctions.udf.CIQ($B242, "IQ_CASH_EQUIV", $D242,,,, "REPORTED")</f>
        <v>20864879</v>
      </c>
      <c r="H242" s="1">
        <f>_xll.ciqfunctions.udf.CIQ($B242, "IQ_CASH_ST_INVEST", $D242,,,, "REPORTED")</f>
        <v>32110530</v>
      </c>
      <c r="I242" s="1">
        <f>_xll.ciqfunctions.udf.CIQ($B242, "IQ_TOTAL_CA", $D242,,,, "REPORTED")</f>
        <v>96389273</v>
      </c>
      <c r="J242" s="1">
        <f>_xll.ciqfunctions.udf.CIQ($B242, "IQ_TOTAL_ASSETS",$D242,,,, "REPORTED")</f>
        <v>255742462</v>
      </c>
      <c r="K242" s="1">
        <f>_xll.ciqfunctions.udf.CIQ($B242, "IQ_TOTAL_CL", $D242,,,, "REPORTED")</f>
        <v>74236472</v>
      </c>
      <c r="L242" s="1">
        <f>_xll.ciqfunctions.udf.CIQ($B242, "IQ_TOTAL_LIAB", $D242,,,, "REPORTED")</f>
        <v>164845917</v>
      </c>
      <c r="M242" s="1">
        <f>_xll.ciqfunctions.udf.CIQ($B242, "IQ_PREF_EQUITY",$D242,,,, "REPORTED")</f>
        <v>205461</v>
      </c>
      <c r="N242" s="1">
        <f>_xll.ciqfunctions.udf.CIQ($B242, "IQ_TOTAL_COMMON_EQUITY",$D242,,,, "REPORTED")</f>
        <v>82143826</v>
      </c>
      <c r="O242" s="1">
        <f>_xll.ciqfunctions.udf.CIQ($B242, "IQ_APIC", $D242,,,, "REPORTED")</f>
        <v>4241303</v>
      </c>
      <c r="P242" s="1">
        <f>_xll.ciqfunctions.udf.CIQ($B242, "IQ_TOTAL_ASSETS", $D242,,,, "REPORTED")</f>
        <v>255742462</v>
      </c>
      <c r="Q242" s="1">
        <f>_xll.ciqfunctions.udf.CIQ($B242, "IQ_RE", $D242,,,, "REPORTED")</f>
        <v>79953601</v>
      </c>
      <c r="R242" s="1">
        <f>_xll.ciqfunctions.udf.CIQ($B242, "IQ_TOTAL_EQUITY", $D242,,,, "REPORTED")</f>
        <v>90896545</v>
      </c>
      <c r="S242" s="1">
        <f>_xll.ciqfunctions.udf.CIQ($B242, "IQ_TOTAL_OUTSTANDING_FILING_DATE", $D242,,,, "REPORTED")</f>
        <v>224.18559999999999</v>
      </c>
      <c r="T242" s="1">
        <f>_xll.ciqfunctions.udf.CIQ($B242, "IQ_TOTAL_DEBT", $D242,,,, "REPORTED")</f>
        <v>113296624</v>
      </c>
      <c r="U242" s="1">
        <f>_xll.ciqfunctions.udf.CIQ($B242, "IQ_PREF_DIV_OTHER",$D242,,,, "REPORTED")</f>
        <v>238914</v>
      </c>
      <c r="V242" s="1">
        <f>_xll.ciqfunctions.udf.CIQ($B242, "IQ_COGS",$D242,,,, "REPORTED")</f>
        <v>30736278</v>
      </c>
      <c r="W242" s="1">
        <f>_xll.ciqfunctions.udf.CIQ($B242, "IQ_AP",$D242,,,, "REPORTED")</f>
        <v>10797065</v>
      </c>
      <c r="X242" s="1">
        <f>_xll.ciqfunctions.udf.CIQ($B242, "IQ_AR", $D242,,,, "REPORTED")</f>
        <v>5692943</v>
      </c>
      <c r="Y242" s="1">
        <f>_xll.ciqfunctions.udf.CIQ($B242, "IQ_INVENTORY", $D242,,,, "REPORTED")</f>
        <v>14291216</v>
      </c>
      <c r="Z242">
        <f>_xll.ciqfunctions.udf.CIQ($B242, "IQ_SGA", $D242,,,, "REPORTED")</f>
        <v>3836748</v>
      </c>
      <c r="AA242">
        <f>_xll.ciqfunctions.udf.CIQ($B242, "IQ_TOTAL_REV_1YR_ANN_GROWTH", $D242,,,, "REPORTED")</f>
        <v>0</v>
      </c>
      <c r="AB242">
        <f>_xll.ciqfunctions.udf.CIQ($B242, "IQ_DA", $D242,,,, "REPORTED")</f>
        <v>0</v>
      </c>
      <c r="AC242">
        <f>_xll.ciqfunctions.udf.CIQ($B242, "IQ_NET_INTEREST_EXP",$D242,,,, "REPORTED")</f>
        <v>39419</v>
      </c>
      <c r="AD242">
        <f>_xll.ciqfunctions.udf.CIQ($B242, "IQ_NET_WORKING_CAP",$D242,,,, "REPORTED")</f>
        <v>27387935</v>
      </c>
      <c r="AE242">
        <f>_xll.ciqfunctions.udf.CIQ($B242, "IQ_CAPEX",$D242,,,, "REPORTED")</f>
        <v>-1405307</v>
      </c>
      <c r="AF242" s="1" t="str">
        <f>_xll.ciqfunctions.udf.CIQ($B242, "IQ_CEO_NAME", $D242,,,, "REPORTED")</f>
        <v>Chang, Jae Hoon</v>
      </c>
    </row>
    <row r="243" spans="1:32" x14ac:dyDescent="0.25">
      <c r="A243" t="str">
        <f>_xll.ciqfunctions.udf.CIQ(B243,"IQ_COMPANY_NAME",A$1)</f>
        <v>Hyundai Motor Company</v>
      </c>
      <c r="B243" s="3" t="s">
        <v>3</v>
      </c>
      <c r="C243" s="1" t="str">
        <f>_xll.ciqfunctions.udf.CIQ($B243, "IQ_INDUSTRY", IQ_FY, $D243, ,, "USD", , C$1)</f>
        <v>Automobiles</v>
      </c>
      <c r="D243" s="2" t="str">
        <f t="shared" si="2"/>
        <v>CQ32022</v>
      </c>
      <c r="E243" s="1">
        <f>_xll.ciqfunctions.udf.CIQ($B243, "IQ_TOTAL_REV", $D243,,,, "REPORTED")</f>
        <v>37705442</v>
      </c>
      <c r="F243" s="1">
        <f>_xll.ciqfunctions.udf.CIQ($B243, "IQ_NI",$D243,,,, "REPORTED")</f>
        <v>1271631</v>
      </c>
      <c r="G243" s="1">
        <f>_xll.ciqfunctions.udf.CIQ($B243, "IQ_CASH_EQUIV", $D243,,,, "REPORTED")</f>
        <v>19584458</v>
      </c>
      <c r="H243" s="1">
        <f>_xll.ciqfunctions.udf.CIQ($B243, "IQ_CASH_ST_INVEST", $D243,,,, "REPORTED")</f>
        <v>34532547</v>
      </c>
      <c r="I243" s="1">
        <f>_xll.ciqfunctions.udf.CIQ($B243, "IQ_TOTAL_CA", $D243,,,, "REPORTED")</f>
        <v>61602727</v>
      </c>
      <c r="J243" s="1">
        <f>_xll.ciqfunctions.udf.CIQ($B243, "IQ_TOTAL_ASSETS",$D243,,,, "REPORTED")</f>
        <v>267766826</v>
      </c>
      <c r="K243" s="1">
        <f>_xll.ciqfunctions.udf.CIQ($B243, "IQ_TOTAL_CL", $D243,,,, "REPORTED")</f>
        <v>77145783</v>
      </c>
      <c r="L243" s="1">
        <f>_xll.ciqfunctions.udf.CIQ($B243, "IQ_TOTAL_LIAB", $D243,,,, "REPORTED")</f>
        <v>174864123</v>
      </c>
      <c r="M243" s="1">
        <f>_xll.ciqfunctions.udf.CIQ($B243, "IQ_PREF_EQUITY",$D243,,,, "REPORTED")</f>
        <v>331011</v>
      </c>
      <c r="N243" s="1">
        <f>_xll.ciqfunctions.udf.CIQ($B243, "IQ_TOTAL_COMMON_EQUITY",$D243,,,, "REPORTED")</f>
        <v>83876420</v>
      </c>
      <c r="O243" s="1">
        <f>_xll.ciqfunctions.udf.CIQ($B243, "IQ_APIC", $D243,,,, "REPORTED")</f>
        <v>4188946</v>
      </c>
      <c r="P243" s="1">
        <f>_xll.ciqfunctions.udf.CIQ($B243, "IQ_TOTAL_ASSETS", $D243,,,, "REPORTED")</f>
        <v>267766826</v>
      </c>
      <c r="Q243" s="1">
        <f>_xll.ciqfunctions.udf.CIQ($B243, "IQ_RE", $D243,,,, "REPORTED")</f>
        <v>77813583</v>
      </c>
      <c r="R243" s="1">
        <f>_xll.ciqfunctions.udf.CIQ($B243, "IQ_TOTAL_EQUITY", $D243,,,, "REPORTED")</f>
        <v>92902703</v>
      </c>
      <c r="S243" s="1">
        <f>_xll.ciqfunctions.udf.CIQ($B243, "IQ_TOTAL_OUTSTANDING_FILING_DATE", $D243,,,, "REPORTED")</f>
        <v>222.90837999999999</v>
      </c>
      <c r="T243" s="1">
        <f>_xll.ciqfunctions.udf.CIQ($B243, "IQ_TOTAL_DEBT", $D243,,,, "REPORTED")</f>
        <v>122997932</v>
      </c>
      <c r="U243" s="1">
        <f>_xll.ciqfunctions.udf.CIQ($B243, "IQ_PREF_DIV_OTHER",$D243,,,, "REPORTED")</f>
        <v>182274</v>
      </c>
      <c r="V243" s="1">
        <f>_xll.ciqfunctions.udf.CIQ($B243, "IQ_COGS",$D243,,,, "REPORTED")</f>
        <v>30348251</v>
      </c>
      <c r="W243" s="1">
        <f>_xll.ciqfunctions.udf.CIQ($B243, "IQ_AP",$D243,,,, "REPORTED")</f>
        <v>10999825</v>
      </c>
      <c r="X243" s="1">
        <f>_xll.ciqfunctions.udf.CIQ($B243, "IQ_AR", $D243,,,, "REPORTED")</f>
        <v>6156987</v>
      </c>
      <c r="Y243" s="1">
        <f>_xll.ciqfunctions.udf.CIQ($B243, "IQ_INVENTORY", $D243,,,, "REPORTED")</f>
        <v>14743215</v>
      </c>
      <c r="Z243">
        <f>_xll.ciqfunctions.udf.CIQ($B243, "IQ_SGA", $D243,,,, "REPORTED")</f>
        <v>5372276</v>
      </c>
      <c r="AA243">
        <f>_xll.ciqfunctions.udf.CIQ($B243, "IQ_TOTAL_REV_1YR_ANN_GROWTH", $D243,,,, "REPORTED")</f>
        <v>30.616800000000001</v>
      </c>
      <c r="AB243">
        <f>_xll.ciqfunctions.udf.CIQ($B243, "IQ_DA", $D243,,,, "REPORTED")</f>
        <v>0</v>
      </c>
      <c r="AC243">
        <f>_xll.ciqfunctions.udf.CIQ($B243, "IQ_NET_INTEREST_EXP",$D243,,,, "REPORTED")</f>
        <v>36627</v>
      </c>
      <c r="AD243">
        <f>_xll.ciqfunctions.udf.CIQ($B243, "IQ_NET_WORKING_CAP",$D243,,,, "REPORTED")</f>
        <v>-9786171</v>
      </c>
      <c r="AE243">
        <f>_xll.ciqfunctions.udf.CIQ($B243, "IQ_CAPEX",$D243,,,, "REPORTED")</f>
        <v>-765426</v>
      </c>
      <c r="AF243" s="1" t="str">
        <f>_xll.ciqfunctions.udf.CIQ($B243, "IQ_CEO_NAME", $D243,,,, "REPORTED")</f>
        <v>Chang, Jae Hoon</v>
      </c>
    </row>
    <row r="244" spans="1:32" x14ac:dyDescent="0.25">
      <c r="A244" t="str">
        <f>_xll.ciqfunctions.udf.CIQ(B244,"IQ_COMPANY_NAME",A$1)</f>
        <v>Hyundai Motor Company</v>
      </c>
      <c r="B244" s="3" t="s">
        <v>3</v>
      </c>
      <c r="C244" s="1" t="str">
        <f>_xll.ciqfunctions.udf.CIQ($B244, "IQ_INDUSTRY", IQ_FY, $D244, ,, "USD", , C$1)</f>
        <v>Automobiles</v>
      </c>
      <c r="D244" s="2" t="str">
        <f t="shared" si="2"/>
        <v>CQ22022</v>
      </c>
      <c r="E244" s="1">
        <f>_xll.ciqfunctions.udf.CIQ($B244, "IQ_TOTAL_REV", $D244,,,, "REPORTED")</f>
        <v>35999896</v>
      </c>
      <c r="F244" s="1">
        <f>_xll.ciqfunctions.udf.CIQ($B244, "IQ_NI",$D244,,,, "REPORTED")</f>
        <v>2803457</v>
      </c>
      <c r="G244" s="1">
        <f>_xll.ciqfunctions.udf.CIQ($B244, "IQ_CASH_EQUIV", $D244,,,, "REPORTED")</f>
        <v>16129381</v>
      </c>
      <c r="H244" s="1">
        <f>_xll.ciqfunctions.udf.CIQ($B244, "IQ_CASH_ST_INVEST", $D244,,,, "REPORTED")</f>
        <v>33538471</v>
      </c>
      <c r="I244" s="1">
        <f>_xll.ciqfunctions.udf.CIQ($B244, "IQ_TOTAL_CA", $D244,,,, "REPORTED")</f>
        <v>58387449</v>
      </c>
      <c r="J244" s="1">
        <f>_xll.ciqfunctions.udf.CIQ($B244, "IQ_TOTAL_ASSETS",$D244,,,, "REPORTED")</f>
        <v>251406813</v>
      </c>
      <c r="K244" s="1">
        <f>_xll.ciqfunctions.udf.CIQ($B244, "IQ_TOTAL_CL", $D244,,,, "REPORTED")</f>
        <v>71761301</v>
      </c>
      <c r="L244" s="1">
        <f>_xll.ciqfunctions.udf.CIQ($B244, "IQ_TOTAL_LIAB", $D244,,,, "REPORTED")</f>
        <v>162459561</v>
      </c>
      <c r="M244" s="1">
        <f>_xll.ciqfunctions.udf.CIQ($B244, "IQ_PREF_EQUITY",$D244,,,, "REPORTED")</f>
        <v>331011</v>
      </c>
      <c r="N244" s="1">
        <f>_xll.ciqfunctions.udf.CIQ($B244, "IQ_TOTAL_COMMON_EQUITY",$D244,,,, "REPORTED")</f>
        <v>80229736</v>
      </c>
      <c r="O244" s="1">
        <f>_xll.ciqfunctions.udf.CIQ($B244, "IQ_APIC", $D244,,,, "REPORTED")</f>
        <v>4070260</v>
      </c>
      <c r="P244" s="1">
        <f>_xll.ciqfunctions.udf.CIQ($B244, "IQ_TOTAL_ASSETS", $D244,,,, "REPORTED")</f>
        <v>251406813</v>
      </c>
      <c r="Q244" s="1">
        <f>_xll.ciqfunctions.udf.CIQ($B244, "IQ_RE", $D244,,,, "REPORTED")</f>
        <v>76595126</v>
      </c>
      <c r="R244" s="1">
        <f>_xll.ciqfunctions.udf.CIQ($B244, "IQ_TOTAL_EQUITY", $D244,,,, "REPORTED")</f>
        <v>88947252</v>
      </c>
      <c r="S244" s="1">
        <f>_xll.ciqfunctions.udf.CIQ($B244, "IQ_TOTAL_OUTSTANDING_FILING_DATE", $D244,,,, "REPORTED")</f>
        <v>198.76526999999999</v>
      </c>
      <c r="T244" s="1">
        <f>_xll.ciqfunctions.udf.CIQ($B244, "IQ_TOTAL_DEBT", $D244,,,, "REPORTED")</f>
        <v>115675081</v>
      </c>
      <c r="U244" s="1">
        <f>_xll.ciqfunctions.udf.CIQ($B244, "IQ_PREF_DIV_OTHER",$D244,,,, "REPORTED")</f>
        <v>404402</v>
      </c>
      <c r="V244" s="1">
        <f>_xll.ciqfunctions.udf.CIQ($B244, "IQ_COGS",$D244,,,, "REPORTED")</f>
        <v>28599592</v>
      </c>
      <c r="W244" s="1">
        <f>_xll.ciqfunctions.udf.CIQ($B244, "IQ_AP",$D244,,,, "REPORTED")</f>
        <v>10178321</v>
      </c>
      <c r="X244" s="1">
        <f>_xll.ciqfunctions.udf.CIQ($B244, "IQ_AR", $D244,,,, "REPORTED")</f>
        <v>5518617</v>
      </c>
      <c r="Y244" s="1">
        <f>_xll.ciqfunctions.udf.CIQ($B244, "IQ_INVENTORY", $D244,,,, "REPORTED")</f>
        <v>13658070</v>
      </c>
      <c r="Z244">
        <f>_xll.ciqfunctions.udf.CIQ($B244, "IQ_SGA", $D244,,,, "REPORTED")</f>
        <v>4029910</v>
      </c>
      <c r="AA244">
        <f>_xll.ciqfunctions.udf.CIQ($B244, "IQ_TOTAL_REV_1YR_ANN_GROWTH", $D244,,,, "REPORTED")</f>
        <v>18.709399999999999</v>
      </c>
      <c r="AB244">
        <f>_xll.ciqfunctions.udf.CIQ($B244, "IQ_DA", $D244,,,, "REPORTED")</f>
        <v>0</v>
      </c>
      <c r="AC244">
        <f>_xll.ciqfunctions.udf.CIQ($B244, "IQ_NET_INTEREST_EXP",$D244,,,, "REPORTED")</f>
        <v>18457</v>
      </c>
      <c r="AD244">
        <f>_xll.ciqfunctions.udf.CIQ($B244, "IQ_NET_WORKING_CAP",$D244,,,, "REPORTED")</f>
        <v>-8600570</v>
      </c>
      <c r="AE244">
        <f>_xll.ciqfunctions.udf.CIQ($B244, "IQ_CAPEX",$D244,,,, "REPORTED")</f>
        <v>-668945</v>
      </c>
      <c r="AF244" s="1" t="str">
        <f>_xll.ciqfunctions.udf.CIQ($B244, "IQ_CEO_NAME", $D244,,,, "REPORTED")</f>
        <v>Chang, Jae Hoon</v>
      </c>
    </row>
    <row r="245" spans="1:32" x14ac:dyDescent="0.25">
      <c r="A245" t="str">
        <f>_xll.ciqfunctions.udf.CIQ(B245,"IQ_COMPANY_NAME",A$1)</f>
        <v>Hyundai Motor Company</v>
      </c>
      <c r="B245" s="3" t="s">
        <v>3</v>
      </c>
      <c r="C245" s="1" t="str">
        <f>_xll.ciqfunctions.udf.CIQ($B245, "IQ_INDUSTRY", IQ_FY, $D245, ,, "USD", , C$1)</f>
        <v>Automobiles</v>
      </c>
      <c r="D245" s="2" t="str">
        <f t="shared" si="2"/>
        <v>CQ12022</v>
      </c>
      <c r="E245" s="1">
        <f>_xll.ciqfunctions.udf.CIQ($B245, "IQ_TOTAL_REV", $D245,,,, "REPORTED")</f>
        <v>30298568</v>
      </c>
      <c r="F245" s="1">
        <f>_xll.ciqfunctions.udf.CIQ($B245, "IQ_NI",$D245,,,, "REPORTED")</f>
        <v>1584922</v>
      </c>
      <c r="G245" s="1">
        <f>_xll.ciqfunctions.udf.CIQ($B245, "IQ_CASH_EQUIV", $D245,,,, "REPORTED")</f>
        <v>14151060</v>
      </c>
      <c r="H245" s="1">
        <f>_xll.ciqfunctions.udf.CIQ($B245, "IQ_CASH_ST_INVEST", $D245,,,, "REPORTED")</f>
        <v>30831218</v>
      </c>
      <c r="I245" s="1">
        <f>_xll.ciqfunctions.udf.CIQ($B245, "IQ_TOTAL_CA", $D245,,,, "REPORTED")</f>
        <v>53572311</v>
      </c>
      <c r="J245" s="1">
        <f>_xll.ciqfunctions.udf.CIQ($B245, "IQ_TOTAL_ASSETS",$D245,,,, "REPORTED")</f>
        <v>237008358</v>
      </c>
      <c r="K245" s="1">
        <f>_xll.ciqfunctions.udf.CIQ($B245, "IQ_TOTAL_CL", $D245,,,, "REPORTED")</f>
        <v>64285350</v>
      </c>
      <c r="L245" s="1">
        <f>_xll.ciqfunctions.udf.CIQ($B245, "IQ_TOTAL_LIAB", $D245,,,, "REPORTED")</f>
        <v>153501591</v>
      </c>
      <c r="M245" s="1">
        <f>_xll.ciqfunctions.udf.CIQ($B245, "IQ_PREF_EQUITY",$D245,,,, "REPORTED")</f>
        <v>331011</v>
      </c>
      <c r="N245" s="1">
        <f>_xll.ciqfunctions.udf.CIQ($B245, "IQ_TOTAL_COMMON_EQUITY",$D245,,,, "REPORTED")</f>
        <v>75367982</v>
      </c>
      <c r="O245" s="1">
        <f>_xll.ciqfunctions.udf.CIQ($B245, "IQ_APIC", $D245,,,, "REPORTED")</f>
        <v>4070260</v>
      </c>
      <c r="P245" s="1">
        <f>_xll.ciqfunctions.udf.CIQ($B245, "IQ_TOTAL_ASSETS", $D245,,,, "REPORTED")</f>
        <v>237008358</v>
      </c>
      <c r="Q245" s="1">
        <f>_xll.ciqfunctions.udf.CIQ($B245, "IQ_RE", $D245,,,, "REPORTED")</f>
        <v>73753399</v>
      </c>
      <c r="R245" s="1">
        <f>_xll.ciqfunctions.udf.CIQ($B245, "IQ_TOTAL_EQUITY", $D245,,,, "REPORTED")</f>
        <v>83506767</v>
      </c>
      <c r="S245" s="1">
        <f>_xll.ciqfunctions.udf.CIQ($B245, "IQ_TOTAL_OUTSTANDING_FILING_DATE", $D245,,,, "REPORTED")</f>
        <v>198.76526999999999</v>
      </c>
      <c r="T245" s="1">
        <f>_xll.ciqfunctions.udf.CIQ($B245, "IQ_TOTAL_DEBT", $D245,,,, "REPORTED")</f>
        <v>109678649</v>
      </c>
      <c r="U245" s="1">
        <f>_xll.ciqfunctions.udf.CIQ($B245, "IQ_PREF_DIV_OTHER",$D245,,,, "REPORTED")</f>
        <v>228944</v>
      </c>
      <c r="V245" s="1">
        <f>_xll.ciqfunctions.udf.CIQ($B245, "IQ_COGS",$D245,,,, "REPORTED")</f>
        <v>24525362</v>
      </c>
      <c r="W245" s="1">
        <f>_xll.ciqfunctions.udf.CIQ($B245, "IQ_AP",$D245,,,, "REPORTED")</f>
        <v>9112776</v>
      </c>
      <c r="X245" s="1">
        <f>_xll.ciqfunctions.udf.CIQ($B245, "IQ_AR", $D245,,,, "REPORTED")</f>
        <v>4925343</v>
      </c>
      <c r="Y245" s="1">
        <f>_xll.ciqfunctions.udf.CIQ($B245, "IQ_INVENTORY", $D245,,,, "REPORTED")</f>
        <v>12294255</v>
      </c>
      <c r="Z245">
        <f>_xll.ciqfunctions.udf.CIQ($B245, "IQ_SGA", $D245,,,, "REPORTED")</f>
        <v>3496600</v>
      </c>
      <c r="AA245">
        <f>_xll.ciqfunctions.udf.CIQ($B245, "IQ_TOTAL_REV_1YR_ANN_GROWTH", $D245,,,, "REPORTED")</f>
        <v>10.615500000000001</v>
      </c>
      <c r="AB245">
        <f>_xll.ciqfunctions.udf.CIQ($B245, "IQ_DA", $D245,,,, "REPORTED")</f>
        <v>0</v>
      </c>
      <c r="AC245">
        <f>_xll.ciqfunctions.udf.CIQ($B245, "IQ_NET_INTEREST_EXP",$D245,,,, "REPORTED")</f>
        <v>53161</v>
      </c>
      <c r="AD245">
        <f>_xll.ciqfunctions.udf.CIQ($B245, "IQ_NET_WORKING_CAP",$D245,,,, "REPORTED")</f>
        <v>-8534203</v>
      </c>
      <c r="AE245">
        <f>_xll.ciqfunctions.udf.CIQ($B245, "IQ_CAPEX",$D245,,,, "REPORTED")</f>
        <v>-1175291</v>
      </c>
      <c r="AF245" s="1" t="str">
        <f>_xll.ciqfunctions.udf.CIQ($B245, "IQ_CEO_NAME", $D245,,,, "REPORTED")</f>
        <v>Chang, Jae Hoon</v>
      </c>
    </row>
    <row r="246" spans="1:32" x14ac:dyDescent="0.25">
      <c r="A246" t="str">
        <f>_xll.ciqfunctions.udf.CIQ(B246,"IQ_COMPANY_NAME",A$1)</f>
        <v>Hyundai Motor Company</v>
      </c>
      <c r="B246" s="3" t="s">
        <v>3</v>
      </c>
      <c r="C246" s="1" t="str">
        <f>_xll.ciqfunctions.udf.CIQ($B246, "IQ_INDUSTRY", IQ_FY, $D246, ,, "USD", , C$1)</f>
        <v>Automobiles</v>
      </c>
      <c r="D246" s="2" t="str">
        <f t="shared" si="2"/>
        <v>CQ42021</v>
      </c>
      <c r="E246" s="1">
        <f>_xll.ciqfunctions.udf.CIQ($B246, "IQ_TOTAL_REV", $D246,,,, "REPORTED")</f>
        <v>31026469</v>
      </c>
      <c r="F246" s="1">
        <f>_xll.ciqfunctions.udf.CIQ($B246, "IQ_NI",$D246,,,, "REPORTED")</f>
        <v>546909</v>
      </c>
      <c r="G246" s="1">
        <f>_xll.ciqfunctions.udf.CIQ($B246, "IQ_CASH_EQUIV", $D246,,,, "REPORTED")</f>
        <v>12795554</v>
      </c>
      <c r="H246" s="1">
        <f>_xll.ciqfunctions.udf.CIQ($B246, "IQ_CASH_ST_INVEST", $D246,,,, "REPORTED")</f>
        <v>32045772</v>
      </c>
      <c r="I246" s="1">
        <f>_xll.ciqfunctions.udf.CIQ($B246, "IQ_TOTAL_CA", $D246,,,, "REPORTED")</f>
        <v>88565366</v>
      </c>
      <c r="J246" s="1">
        <f>_xll.ciqfunctions.udf.CIQ($B246, "IQ_TOTAL_ASSETS",$D246,,,, "REPORTED")</f>
        <v>233946415</v>
      </c>
      <c r="K246" s="1">
        <f>_xll.ciqfunctions.udf.CIQ($B246, "IQ_TOTAL_CL", $D246,,,, "REPORTED")</f>
        <v>64236787</v>
      </c>
      <c r="L246" s="1">
        <f>_xll.ciqfunctions.udf.CIQ($B246, "IQ_TOTAL_LIAB", $D246,,,, "REPORTED")</f>
        <v>151330626</v>
      </c>
      <c r="M246" s="1">
        <f>_xll.ciqfunctions.udf.CIQ($B246, "IQ_PREF_EQUITY",$D246,,,, "REPORTED")</f>
        <v>205461</v>
      </c>
      <c r="N246" s="1">
        <f>_xll.ciqfunctions.udf.CIQ($B246, "IQ_TOTAL_COMMON_EQUITY",$D246,,,, "REPORTED")</f>
        <v>74780661</v>
      </c>
      <c r="O246" s="1">
        <f>_xll.ciqfunctions.udf.CIQ($B246, "IQ_APIC", $D246,,,, "REPORTED")</f>
        <v>4070260</v>
      </c>
      <c r="P246" s="1">
        <f>_xll.ciqfunctions.udf.CIQ($B246, "IQ_TOTAL_ASSETS", $D246,,,, "REPORTED")</f>
        <v>233946415</v>
      </c>
      <c r="Q246" s="1">
        <f>_xll.ciqfunctions.udf.CIQ($B246, "IQ_RE", $D246,,,, "REPORTED")</f>
        <v>73167855</v>
      </c>
      <c r="R246" s="1">
        <f>_xll.ciqfunctions.udf.CIQ($B246, "IQ_TOTAL_EQUITY", $D246,,,, "REPORTED")</f>
        <v>82615789</v>
      </c>
      <c r="S246" s="1">
        <f>_xll.ciqfunctions.udf.CIQ($B246, "IQ_TOTAL_OUTSTANDING_FILING_DATE", $D246,,,, "REPORTED")</f>
        <v>221.64349999999999</v>
      </c>
      <c r="T246" s="1">
        <f>_xll.ciqfunctions.udf.CIQ($B246, "IQ_TOTAL_DEBT", $D246,,,, "REPORTED")</f>
        <v>108743850</v>
      </c>
      <c r="U246" s="1">
        <f>_xll.ciqfunctions.udf.CIQ($B246, "IQ_PREF_DIV_OTHER",$D246,,,, "REPORTED")</f>
        <v>79558</v>
      </c>
      <c r="V246" s="1">
        <f>_xll.ciqfunctions.udf.CIQ($B246, "IQ_COGS",$D246,,,, "REPORTED")</f>
        <v>25097499</v>
      </c>
      <c r="W246" s="1">
        <f>_xll.ciqfunctions.udf.CIQ($B246, "IQ_AP",$D246,,,, "REPORTED")</f>
        <v>9155255</v>
      </c>
      <c r="X246" s="1">
        <f>_xll.ciqfunctions.udf.CIQ($B246, "IQ_AR", $D246,,,, "REPORTED")</f>
        <v>4568404</v>
      </c>
      <c r="Y246" s="1">
        <f>_xll.ciqfunctions.udf.CIQ($B246, "IQ_INVENTORY", $D246,,,, "REPORTED")</f>
        <v>11645641</v>
      </c>
      <c r="Z246">
        <f>_xll.ciqfunctions.udf.CIQ($B246, "IQ_SGA", $D246,,,, "REPORTED")</f>
        <v>3868188</v>
      </c>
      <c r="AA246">
        <f>_xll.ciqfunctions.udf.CIQ($B246, "IQ_TOTAL_REV_1YR_ANN_GROWTH", $D246,,,, "REPORTED")</f>
        <v>6.0975000000000001</v>
      </c>
      <c r="AB246">
        <f>_xll.ciqfunctions.udf.CIQ($B246, "IQ_DA", $D246,,,, "REPORTED")</f>
        <v>0</v>
      </c>
      <c r="AC246">
        <f>_xll.ciqfunctions.udf.CIQ($B246, "IQ_NET_INTEREST_EXP",$D246,,,, "REPORTED")</f>
        <v>12192</v>
      </c>
      <c r="AD246">
        <f>_xll.ciqfunctions.udf.CIQ($B246, "IQ_NET_WORKING_CAP",$D246,,,, "REPORTED")</f>
        <v>26116811</v>
      </c>
      <c r="AE246">
        <f>_xll.ciqfunctions.udf.CIQ($B246, "IQ_CAPEX",$D246,,,, "REPORTED")</f>
        <v>-1196263</v>
      </c>
      <c r="AF246" s="1" t="str">
        <f>_xll.ciqfunctions.udf.CIQ($B246, "IQ_CEO_NAME", $D246,,,, "REPORTED")</f>
        <v>Chang, Jae Hoon</v>
      </c>
    </row>
    <row r="247" spans="1:32" x14ac:dyDescent="0.25">
      <c r="A247" t="str">
        <f>_xll.ciqfunctions.udf.CIQ(B247,"IQ_COMPANY_NAME",A$1)</f>
        <v>Hyundai Motor Company</v>
      </c>
      <c r="B247" s="3" t="s">
        <v>3</v>
      </c>
      <c r="C247" s="1" t="str">
        <f>_xll.ciqfunctions.udf.CIQ($B247, "IQ_INDUSTRY", IQ_FY, $D247, ,, "USD", , C$1)</f>
        <v>Automobiles</v>
      </c>
      <c r="D247" s="2" t="str">
        <f t="shared" si="2"/>
        <v>CQ32021</v>
      </c>
      <c r="E247" s="1">
        <f>_xll.ciqfunctions.udf.CIQ($B247, "IQ_TOTAL_REV", $D247,,,, "REPORTED")</f>
        <v>28867220</v>
      </c>
      <c r="F247" s="1">
        <f>_xll.ciqfunctions.udf.CIQ($B247, "IQ_NI",$D247,,,, "REPORTED")</f>
        <v>1306310</v>
      </c>
      <c r="G247" s="1">
        <f>_xll.ciqfunctions.udf.CIQ($B247, "IQ_CASH_EQUIV", $D247,,,, "REPORTED")</f>
        <v>12764120</v>
      </c>
      <c r="H247" s="1">
        <f>_xll.ciqfunctions.udf.CIQ($B247, "IQ_CASH_ST_INVEST", $D247,,,, "REPORTED")</f>
        <v>32562846</v>
      </c>
      <c r="I247" s="1">
        <f>_xll.ciqfunctions.udf.CIQ($B247, "IQ_TOTAL_CA", $D247,,,, "REPORTED")</f>
        <v>87567649</v>
      </c>
      <c r="J247" s="1">
        <f>_xll.ciqfunctions.udf.CIQ($B247, "IQ_TOTAL_ASSETS",$D247,,,, "REPORTED")</f>
        <v>231109982</v>
      </c>
      <c r="K247" s="1">
        <f>_xll.ciqfunctions.udf.CIQ($B247, "IQ_TOTAL_CL", $D247,,,, "REPORTED")</f>
        <v>59469396</v>
      </c>
      <c r="L247" s="1">
        <f>_xll.ciqfunctions.udf.CIQ($B247, "IQ_TOTAL_LIAB", $D247,,,, "REPORTED")</f>
        <v>148798538</v>
      </c>
      <c r="M247" s="1">
        <f>_xll.ciqfunctions.udf.CIQ($B247, "IQ_PREF_EQUITY",$D247,,,, "REPORTED")</f>
        <v>205461</v>
      </c>
      <c r="N247" s="1">
        <f>_xll.ciqfunctions.udf.CIQ($B247, "IQ_TOTAL_COMMON_EQUITY",$D247,,,, "REPORTED")</f>
        <v>74505590</v>
      </c>
      <c r="O247" s="1">
        <f>_xll.ciqfunctions.udf.CIQ($B247, "IQ_APIC", $D247,,,, "REPORTED")</f>
        <v>4070261</v>
      </c>
      <c r="P247" s="1">
        <f>_xll.ciqfunctions.udf.CIQ($B247, "IQ_TOTAL_ASSETS", $D247,,,, "REPORTED")</f>
        <v>231109982</v>
      </c>
      <c r="Q247" s="1">
        <f>_xll.ciqfunctions.udf.CIQ($B247, "IQ_RE", $D247,,,, "REPORTED")</f>
        <v>72372601</v>
      </c>
      <c r="R247" s="1">
        <f>_xll.ciqfunctions.udf.CIQ($B247, "IQ_TOTAL_EQUITY", $D247,,,, "REPORTED")</f>
        <v>82311444</v>
      </c>
      <c r="S247" s="1">
        <f>_xll.ciqfunctions.udf.CIQ($B247, "IQ_TOTAL_OUTSTANDING_FILING_DATE", $D247,,,, "REPORTED")</f>
        <v>200.90195</v>
      </c>
      <c r="T247" s="1">
        <f>_xll.ciqfunctions.udf.CIQ($B247, "IQ_TOTAL_DEBT", $D247,,,, "REPORTED")</f>
        <v>108373085</v>
      </c>
      <c r="U247" s="1">
        <f>_xll.ciqfunctions.udf.CIQ($B247, "IQ_PREF_DIV_OTHER",$D247,,,, "REPORTED")</f>
        <v>188786</v>
      </c>
      <c r="V247" s="1">
        <f>_xll.ciqfunctions.udf.CIQ($B247, "IQ_COGS",$D247,,,, "REPORTED")</f>
        <v>23633534</v>
      </c>
      <c r="W247" s="1">
        <f>_xll.ciqfunctions.udf.CIQ($B247, "IQ_AP",$D247,,,, "REPORTED")</f>
        <v>8081438</v>
      </c>
      <c r="X247" s="1">
        <f>_xll.ciqfunctions.udf.CIQ($B247, "IQ_AR", $D247,,,, "REPORTED")</f>
        <v>4741131</v>
      </c>
      <c r="Y247" s="1">
        <f>_xll.ciqfunctions.udf.CIQ($B247, "IQ_INVENTORY", $D247,,,, "REPORTED")</f>
        <v>11299462</v>
      </c>
      <c r="Z247">
        <f>_xll.ciqfunctions.udf.CIQ($B247, "IQ_SGA", $D247,,,, "REPORTED")</f>
        <v>3254970</v>
      </c>
      <c r="AA247">
        <f>_xll.ciqfunctions.udf.CIQ($B247, "IQ_TOTAL_REV_1YR_ANN_GROWTH", $D247,,,, "REPORTED")</f>
        <v>4.6830999999999996</v>
      </c>
      <c r="AB247">
        <f>_xll.ciqfunctions.udf.CIQ($B247, "IQ_DA", $D247,,,, "REPORTED")</f>
        <v>0</v>
      </c>
      <c r="AC247">
        <f>_xll.ciqfunctions.udf.CIQ($B247, "IQ_NET_INTEREST_EXP",$D247,,,, "REPORTED")</f>
        <v>20208</v>
      </c>
      <c r="AD247">
        <f>_xll.ciqfunctions.udf.CIQ($B247, "IQ_NET_WORKING_CAP",$D247,,,, "REPORTED")</f>
        <v>27203169</v>
      </c>
      <c r="AE247">
        <f>_xll.ciqfunctions.udf.CIQ($B247, "IQ_CAPEX",$D247,,,, "REPORTED")</f>
        <v>-1155837</v>
      </c>
      <c r="AF247" s="1" t="str">
        <f>_xll.ciqfunctions.udf.CIQ($B247, "IQ_CEO_NAME", $D247,,,, "REPORTED")</f>
        <v>Chang, Jae Hoon</v>
      </c>
    </row>
    <row r="248" spans="1:32" x14ac:dyDescent="0.25">
      <c r="A248" t="str">
        <f>_xll.ciqfunctions.udf.CIQ(B248,"IQ_COMPANY_NAME",A$1)</f>
        <v>Hyundai Motor Company</v>
      </c>
      <c r="B248" s="3" t="s">
        <v>3</v>
      </c>
      <c r="C248" s="1" t="str">
        <f>_xll.ciqfunctions.udf.CIQ($B248, "IQ_INDUSTRY", IQ_FY, $D248, ,, "USD", , C$1)</f>
        <v>Automobiles</v>
      </c>
      <c r="D248" s="2" t="str">
        <f t="shared" si="2"/>
        <v>CQ22021</v>
      </c>
      <c r="E248" s="1">
        <f>_xll.ciqfunctions.udf.CIQ($B248, "IQ_TOTAL_REV", $D248,,,, "REPORTED")</f>
        <v>30326066</v>
      </c>
      <c r="F248" s="1">
        <f>_xll.ciqfunctions.udf.CIQ($B248, "IQ_NI",$D248,,,, "REPORTED")</f>
        <v>1761887</v>
      </c>
      <c r="G248" s="1">
        <f>_xll.ciqfunctions.udf.CIQ($B248, "IQ_CASH_EQUIV", $D248,,,, "REPORTED")</f>
        <v>11027344</v>
      </c>
      <c r="H248" s="1">
        <f>_xll.ciqfunctions.udf.CIQ($B248, "IQ_CASH_ST_INVEST", $D248,,,, "REPORTED")</f>
        <v>31381475</v>
      </c>
      <c r="I248" s="1">
        <f>_xll.ciqfunctions.udf.CIQ($B248, "IQ_TOTAL_CA", $D248,,,, "REPORTED")</f>
        <v>52133342</v>
      </c>
      <c r="J248" s="1">
        <f>_xll.ciqfunctions.udf.CIQ($B248, "IQ_TOTAL_ASSETS",$D248,,,, "REPORTED")</f>
        <v>222820159</v>
      </c>
      <c r="K248" s="1">
        <f>_xll.ciqfunctions.udf.CIQ($B248, "IQ_TOTAL_CL", $D248,,,, "REPORTED")</f>
        <v>58425876</v>
      </c>
      <c r="L248" s="1">
        <f>_xll.ciqfunctions.udf.CIQ($B248, "IQ_TOTAL_LIAB", $D248,,,, "REPORTED")</f>
        <v>142711230</v>
      </c>
      <c r="M248" s="1">
        <f>_xll.ciqfunctions.udf.CIQ($B248, "IQ_PREF_EQUITY",$D248,,,, "REPORTED")</f>
        <v>331011</v>
      </c>
      <c r="N248" s="1">
        <f>_xll.ciqfunctions.udf.CIQ($B248, "IQ_TOTAL_COMMON_EQUITY",$D248,,,, "REPORTED")</f>
        <v>72392243</v>
      </c>
      <c r="O248" s="1">
        <f>_xll.ciqfunctions.udf.CIQ($B248, "IQ_APIC", $D248,,,, "REPORTED")</f>
        <v>4045345</v>
      </c>
      <c r="P248" s="1">
        <f>_xll.ciqfunctions.udf.CIQ($B248, "IQ_TOTAL_ASSETS", $D248,,,, "REPORTED")</f>
        <v>222820159</v>
      </c>
      <c r="Q248" s="1">
        <f>_xll.ciqfunctions.udf.CIQ($B248, "IQ_RE", $D248,,,, "REPORTED")</f>
        <v>71333211</v>
      </c>
      <c r="R248" s="1">
        <f>_xll.ciqfunctions.udf.CIQ($B248, "IQ_TOTAL_EQUITY", $D248,,,, "REPORTED")</f>
        <v>80108929</v>
      </c>
      <c r="S248" s="1">
        <f>_xll.ciqfunctions.udf.CIQ($B248, "IQ_TOTAL_OUTSTANDING_FILING_DATE", $D248,,,, "REPORTED")</f>
        <v>200.57677000000001</v>
      </c>
      <c r="T248" s="1">
        <f>_xll.ciqfunctions.udf.CIQ($B248, "IQ_TOTAL_DEBT", $D248,,,, "REPORTED")</f>
        <v>101583846</v>
      </c>
      <c r="U248" s="1">
        <f>_xll.ciqfunctions.udf.CIQ($B248, "IQ_PREF_DIV_OTHER",$D248,,,, "REPORTED")</f>
        <v>254130</v>
      </c>
      <c r="V248" s="1">
        <f>_xll.ciqfunctions.udf.CIQ($B248, "IQ_COGS",$D248,,,, "REPORTED")</f>
        <v>24594797</v>
      </c>
      <c r="W248" s="1">
        <f>_xll.ciqfunctions.udf.CIQ($B248, "IQ_AP",$D248,,,, "REPORTED")</f>
        <v>9197531</v>
      </c>
      <c r="X248" s="1">
        <f>_xll.ciqfunctions.udf.CIQ($B248, "IQ_AR", $D248,,,, "REPORTED")</f>
        <v>4789821</v>
      </c>
      <c r="Y248" s="1">
        <f>_xll.ciqfunctions.udf.CIQ($B248, "IQ_INVENTORY", $D248,,,, "REPORTED")</f>
        <v>11329027</v>
      </c>
      <c r="Z248">
        <f>_xll.ciqfunctions.udf.CIQ($B248, "IQ_SGA", $D248,,,, "REPORTED")</f>
        <v>3508574</v>
      </c>
      <c r="AA248">
        <f>_xll.ciqfunctions.udf.CIQ($B248, "IQ_TOTAL_REV_1YR_ANN_GROWTH", $D248,,,, "REPORTED")</f>
        <v>38.734900000000003</v>
      </c>
      <c r="AB248">
        <f>_xll.ciqfunctions.udf.CIQ($B248, "IQ_DA", $D248,,,, "REPORTED")</f>
        <v>0</v>
      </c>
      <c r="AC248">
        <f>_xll.ciqfunctions.udf.CIQ($B248, "IQ_NET_INTEREST_EXP",$D248,,,, "REPORTED")</f>
        <v>7687</v>
      </c>
      <c r="AD248">
        <f>_xll.ciqfunctions.udf.CIQ($B248, "IQ_NET_WORKING_CAP",$D248,,,, "REPORTED")</f>
        <v>-8317766</v>
      </c>
      <c r="AE248">
        <f>_xll.ciqfunctions.udf.CIQ($B248, "IQ_CAPEX",$D248,,,, "REPORTED")</f>
        <v>-858817</v>
      </c>
      <c r="AF248" s="1" t="str">
        <f>_xll.ciqfunctions.udf.CIQ($B248, "IQ_CEO_NAME", $D248,,,, "REPORTED")</f>
        <v>Chang, Jae Hoon</v>
      </c>
    </row>
    <row r="249" spans="1:32" x14ac:dyDescent="0.25">
      <c r="A249" t="str">
        <f>_xll.ciqfunctions.udf.CIQ(B249,"IQ_COMPANY_NAME",A$1)</f>
        <v>Hyundai Motor Company</v>
      </c>
      <c r="B249" s="3" t="s">
        <v>3</v>
      </c>
      <c r="C249" s="1" t="str">
        <f>_xll.ciqfunctions.udf.CIQ($B249, "IQ_INDUSTRY", IQ_FY, $D249, ,, "USD", , C$1)</f>
        <v>Automobiles</v>
      </c>
      <c r="D249" s="2" t="str">
        <f t="shared" si="2"/>
        <v>CQ12021</v>
      </c>
      <c r="E249" s="1">
        <f>_xll.ciqfunctions.udf.CIQ($B249, "IQ_TOTAL_REV", $D249,,,, "REPORTED")</f>
        <v>27390871</v>
      </c>
      <c r="F249" s="1">
        <f>_xll.ciqfunctions.udf.CIQ($B249, "IQ_NI",$D249,,,, "REPORTED")</f>
        <v>1327250</v>
      </c>
      <c r="G249" s="1">
        <f>_xll.ciqfunctions.udf.CIQ($B249, "IQ_CASH_EQUIV", $D249,,,, "REPORTED")</f>
        <v>11035251</v>
      </c>
      <c r="H249" s="1">
        <f>_xll.ciqfunctions.udf.CIQ($B249, "IQ_CASH_ST_INVEST", $D249,,,, "REPORTED")</f>
        <v>30579547</v>
      </c>
      <c r="I249" s="1">
        <f>_xll.ciqfunctions.udf.CIQ($B249, "IQ_TOTAL_CA", $D249,,,, "REPORTED")</f>
        <v>52166465</v>
      </c>
      <c r="J249" s="1">
        <f>_xll.ciqfunctions.udf.CIQ($B249, "IQ_TOTAL_ASSETS",$D249,,,, "REPORTED")</f>
        <v>216150547</v>
      </c>
      <c r="K249" s="1">
        <f>_xll.ciqfunctions.udf.CIQ($B249, "IQ_TOTAL_CL", $D249,,,, "REPORTED")</f>
        <v>61532986</v>
      </c>
      <c r="L249" s="1">
        <f>_xll.ciqfunctions.udf.CIQ($B249, "IQ_TOTAL_LIAB", $D249,,,, "REPORTED")</f>
        <v>138626886</v>
      </c>
      <c r="M249" s="1">
        <f>_xll.ciqfunctions.udf.CIQ($B249, "IQ_PREF_EQUITY",$D249,,,, "REPORTED")</f>
        <v>331011</v>
      </c>
      <c r="N249" s="1">
        <f>_xll.ciqfunctions.udf.CIQ($B249, "IQ_TOTAL_COMMON_EQUITY",$D249,,,, "REPORTED")</f>
        <v>70270569</v>
      </c>
      <c r="O249" s="1">
        <f>_xll.ciqfunctions.udf.CIQ($B249, "IQ_APIC", $D249,,,, "REPORTED")</f>
        <v>4025526</v>
      </c>
      <c r="P249" s="1">
        <f>_xll.ciqfunctions.udf.CIQ($B249, "IQ_TOTAL_ASSETS", $D249,,,, "REPORTED")</f>
        <v>216150547</v>
      </c>
      <c r="Q249" s="1">
        <f>_xll.ciqfunctions.udf.CIQ($B249, "IQ_RE", $D249,,,, "REPORTED")</f>
        <v>69514146</v>
      </c>
      <c r="R249" s="1">
        <f>_xll.ciqfunctions.udf.CIQ($B249, "IQ_TOTAL_EQUITY", $D249,,,, "REPORTED")</f>
        <v>77523661</v>
      </c>
      <c r="S249" s="1">
        <f>_xll.ciqfunctions.udf.CIQ($B249, "IQ_TOTAL_OUTSTANDING_FILING_DATE", $D249,,,, "REPORTED")</f>
        <v>200.57677000000001</v>
      </c>
      <c r="T249" s="1">
        <f>_xll.ciqfunctions.udf.CIQ($B249, "IQ_TOTAL_DEBT", $D249,,,, "REPORTED")</f>
        <v>97067531</v>
      </c>
      <c r="U249" s="1">
        <f>_xll.ciqfunctions.udf.CIQ($B249, "IQ_PREF_DIV_OTHER",$D249,,,, "REPORTED")</f>
        <v>192038</v>
      </c>
      <c r="V249" s="1">
        <f>_xll.ciqfunctions.udf.CIQ($B249, "IQ_COGS",$D249,,,, "REPORTED")</f>
        <v>22354301</v>
      </c>
      <c r="W249" s="1">
        <f>_xll.ciqfunctions.udf.CIQ($B249, "IQ_AP",$D249,,,, "REPORTED")</f>
        <v>9638600</v>
      </c>
      <c r="X249" s="1">
        <f>_xll.ciqfunctions.udf.CIQ($B249, "IQ_AR", $D249,,,, "REPORTED")</f>
        <v>4468757</v>
      </c>
      <c r="Y249" s="1">
        <f>_xll.ciqfunctions.udf.CIQ($B249, "IQ_INVENTORY", $D249,,,, "REPORTED")</f>
        <v>12259986</v>
      </c>
      <c r="Z249">
        <f>_xll.ciqfunctions.udf.CIQ($B249, "IQ_SGA", $D249,,,, "REPORTED")</f>
        <v>3084821</v>
      </c>
      <c r="AA249">
        <f>_xll.ciqfunctions.udf.CIQ($B249, "IQ_TOTAL_REV_1YR_ANN_GROWTH", $D249,,,, "REPORTED")</f>
        <v>8.1811000000000007</v>
      </c>
      <c r="AB249">
        <f>_xll.ciqfunctions.udf.CIQ($B249, "IQ_DA", $D249,,,, "REPORTED")</f>
        <v>0</v>
      </c>
      <c r="AC249">
        <f>_xll.ciqfunctions.udf.CIQ($B249, "IQ_NET_INTEREST_EXP",$D249,,,, "REPORTED")</f>
        <v>32403</v>
      </c>
      <c r="AD249">
        <f>_xll.ciqfunctions.udf.CIQ($B249, "IQ_NET_WORKING_CAP",$D249,,,, "REPORTED")</f>
        <v>-8247832</v>
      </c>
      <c r="AE249">
        <f>_xll.ciqfunctions.udf.CIQ($B249, "IQ_CAPEX",$D249,,,, "REPORTED")</f>
        <v>-1093417</v>
      </c>
      <c r="AF249" s="1" t="str">
        <f>_xll.ciqfunctions.udf.CIQ($B249, "IQ_CEO_NAME", $D249,,,, "REPORTED")</f>
        <v>Chang, Jae Hoon</v>
      </c>
    </row>
    <row r="250" spans="1:32" x14ac:dyDescent="0.25">
      <c r="A250" t="str">
        <f>_xll.ciqfunctions.udf.CIQ(B250,"IQ_COMPANY_NAME",A$1)</f>
        <v>Hyundai Motor Company</v>
      </c>
      <c r="B250" s="3" t="s">
        <v>3</v>
      </c>
      <c r="C250" s="1" t="str">
        <f>_xll.ciqfunctions.udf.CIQ($B250, "IQ_INDUSTRY", IQ_FY, $D250, ,, "USD", , C$1)</f>
        <v>Automobiles</v>
      </c>
      <c r="D250" s="2" t="str">
        <f t="shared" si="2"/>
        <v>CQ42020</v>
      </c>
      <c r="E250" s="1">
        <f>_xll.ciqfunctions.udf.CIQ($B250, "IQ_TOTAL_REV", $D250,,,, "REPORTED")</f>
        <v>29243350</v>
      </c>
      <c r="F250" s="1">
        <f>_xll.ciqfunctions.udf.CIQ($B250, "IQ_NI",$D250,,,, "REPORTED")</f>
        <v>1069797</v>
      </c>
      <c r="G250" s="1">
        <f>_xll.ciqfunctions.udf.CIQ($B250, "IQ_CASH_EQUIV", $D250,,,, "REPORTED")</f>
        <v>9862136</v>
      </c>
      <c r="H250" s="1">
        <f>_xll.ciqfunctions.udf.CIQ($B250, "IQ_CASH_ST_INVEST", $D250,,,, "REPORTED")</f>
        <v>29858883</v>
      </c>
      <c r="I250" s="1">
        <f>_xll.ciqfunctions.udf.CIQ($B250, "IQ_TOTAL_CA", $D250,,,, "REPORTED")</f>
        <v>83686357</v>
      </c>
      <c r="J250" s="1">
        <f>_xll.ciqfunctions.udf.CIQ($B250, "IQ_TOTAL_ASSETS",$D250,,,, "REPORTED")</f>
        <v>209344212</v>
      </c>
      <c r="K250" s="1">
        <f>_xll.ciqfunctions.udf.CIQ($B250, "IQ_TOTAL_CL", $D250,,,, "REPORTED")</f>
        <v>59459528</v>
      </c>
      <c r="L250" s="1">
        <f>_xll.ciqfunctions.udf.CIQ($B250, "IQ_TOTAL_LIAB", $D250,,,, "REPORTED")</f>
        <v>133003242</v>
      </c>
      <c r="M250" s="1">
        <f>_xll.ciqfunctions.udf.CIQ($B250, "IQ_PREF_EQUITY",$D250,,,, "REPORTED")</f>
        <v>205461</v>
      </c>
      <c r="N250" s="1">
        <f>_xll.ciqfunctions.udf.CIQ($B250, "IQ_TOTAL_COMMON_EQUITY",$D250,,,, "REPORTED")</f>
        <v>69275172</v>
      </c>
      <c r="O250" s="1">
        <f>_xll.ciqfunctions.udf.CIQ($B250, "IQ_APIC", $D250,,,, "REPORTED")</f>
        <v>4190093</v>
      </c>
      <c r="P250" s="1">
        <f>_xll.ciqfunctions.udf.CIQ($B250, "IQ_TOTAL_ASSETS", $D250,,,, "REPORTED")</f>
        <v>209344212</v>
      </c>
      <c r="Q250" s="1">
        <f>_xll.ciqfunctions.udf.CIQ($B250, "IQ_RE", $D250,,,, "REPORTED")</f>
        <v>68911800</v>
      </c>
      <c r="R250" s="1">
        <f>_xll.ciqfunctions.udf.CIQ($B250, "IQ_TOTAL_EQUITY", $D250,,,, "REPORTED")</f>
        <v>76340970</v>
      </c>
      <c r="S250" s="1">
        <f>_xll.ciqfunctions.udf.CIQ($B250, "IQ_TOTAL_OUTSTANDING_FILING_DATE", $D250,,,, "REPORTED")</f>
        <v>222.74646000000001</v>
      </c>
      <c r="T250" s="1">
        <f>_xll.ciqfunctions.udf.CIQ($B250, "IQ_TOTAL_DEBT", $D250,,,, "REPORTED")</f>
        <v>92163804</v>
      </c>
      <c r="U250" s="1">
        <f>_xll.ciqfunctions.udf.CIQ($B250, "IQ_PREF_DIV_OTHER",$D250,,,, "REPORTED")</f>
        <v>154932</v>
      </c>
      <c r="V250" s="1">
        <f>_xll.ciqfunctions.udf.CIQ($B250, "IQ_COGS",$D250,,,, "REPORTED")</f>
        <v>23864084</v>
      </c>
      <c r="W250" s="1">
        <f>_xll.ciqfunctions.udf.CIQ($B250, "IQ_AP",$D250,,,, "REPORTED")</f>
        <v>8793179</v>
      </c>
      <c r="X250" s="1">
        <f>_xll.ciqfunctions.udf.CIQ($B250, "IQ_AR", $D250,,,, "REPORTED")</f>
        <v>4536089</v>
      </c>
      <c r="Y250" s="1">
        <f>_xll.ciqfunctions.udf.CIQ($B250, "IQ_INVENTORY", $D250,,,, "REPORTED")</f>
        <v>11333734</v>
      </c>
      <c r="Z250">
        <f>_xll.ciqfunctions.udf.CIQ($B250, "IQ_SGA", $D250,,,, "REPORTED")</f>
        <v>3706412</v>
      </c>
      <c r="AA250">
        <f>_xll.ciqfunctions.udf.CIQ($B250, "IQ_TOTAL_REV_1YR_ANN_GROWTH", $D250,,,, "REPORTED")</f>
        <v>5.1006</v>
      </c>
      <c r="AB250">
        <f>_xll.ciqfunctions.udf.CIQ($B250, "IQ_DA", $D250,,,, "REPORTED")</f>
        <v>0</v>
      </c>
      <c r="AC250">
        <f>_xll.ciqfunctions.udf.CIQ($B250, "IQ_NET_INTEREST_EXP",$D250,,,, "REPORTED")</f>
        <v>-36531</v>
      </c>
      <c r="AD250">
        <f>_xll.ciqfunctions.udf.CIQ($B250, "IQ_NET_WORKING_CAP",$D250,,,, "REPORTED")</f>
        <v>24394099</v>
      </c>
      <c r="AE250">
        <f>_xll.ciqfunctions.udf.CIQ($B250, "IQ_CAPEX",$D250,,,, "REPORTED")</f>
        <v>-1467762</v>
      </c>
      <c r="AF250" s="1" t="str">
        <f>_xll.ciqfunctions.udf.CIQ($B250, "IQ_CEO_NAME", $D250,,,, "REPORTED")</f>
        <v>Chang, Jae Hoon</v>
      </c>
    </row>
    <row r="251" spans="1:32" x14ac:dyDescent="0.25">
      <c r="A251" t="str">
        <f>_xll.ciqfunctions.udf.CIQ(B251,"IQ_COMPANY_NAME",A$1)</f>
        <v>Hyundai Motor Company</v>
      </c>
      <c r="B251" s="3" t="s">
        <v>3</v>
      </c>
      <c r="C251" s="1" t="str">
        <f>_xll.ciqfunctions.udf.CIQ($B251, "IQ_INDUSTRY", IQ_FY, $D251, ,, "USD", , C$1)</f>
        <v>Automobiles</v>
      </c>
      <c r="D251" s="2" t="str">
        <f t="shared" si="2"/>
        <v>CQ32020</v>
      </c>
      <c r="E251" s="1">
        <f>_xll.ciqfunctions.udf.CIQ($B251, "IQ_TOTAL_REV", $D251,,,, "REPORTED")</f>
        <v>27575812</v>
      </c>
      <c r="F251" s="1">
        <f>_xll.ciqfunctions.udf.CIQ($B251, "IQ_NI",$D251,,,, "REPORTED")</f>
        <v>-336061</v>
      </c>
      <c r="G251" s="1">
        <f>_xll.ciqfunctions.udf.CIQ($B251, "IQ_CASH_EQUIV", $D251,,,, "REPORTED")</f>
        <v>0</v>
      </c>
      <c r="H251" s="1">
        <f>_xll.ciqfunctions.udf.CIQ($B251, "IQ_CASH_ST_INVEST", $D251,,,, "REPORTED")</f>
        <v>0</v>
      </c>
      <c r="I251" s="1">
        <f>_xll.ciqfunctions.udf.CIQ($B251, "IQ_TOTAL_CA", $D251,,,, "REPORTED")</f>
        <v>0</v>
      </c>
      <c r="J251" s="1">
        <f>_xll.ciqfunctions.udf.CIQ($B251, "IQ_TOTAL_ASSETS",$D251,,,, "REPORTED")</f>
        <v>0</v>
      </c>
      <c r="K251" s="1">
        <f>_xll.ciqfunctions.udf.CIQ($B251, "IQ_TOTAL_CL", $D251,,,, "REPORTED")</f>
        <v>0</v>
      </c>
      <c r="L251" s="1">
        <f>_xll.ciqfunctions.udf.CIQ($B251, "IQ_TOTAL_LIAB", $D251,,,, "REPORTED")</f>
        <v>0</v>
      </c>
      <c r="M251" s="1">
        <f>_xll.ciqfunctions.udf.CIQ($B251, "IQ_PREF_EQUITY",$D251,,,, "REPORTED")</f>
        <v>0</v>
      </c>
      <c r="N251" s="1">
        <f>_xll.ciqfunctions.udf.CIQ($B251, "IQ_TOTAL_COMMON_EQUITY",$D251,,,, "REPORTED")</f>
        <v>0</v>
      </c>
      <c r="O251" s="1">
        <f>_xll.ciqfunctions.udf.CIQ($B251, "IQ_APIC", $D251,,,, "REPORTED")</f>
        <v>0</v>
      </c>
      <c r="P251" s="1">
        <f>_xll.ciqfunctions.udf.CIQ($B251, "IQ_TOTAL_ASSETS", $D251,,,, "REPORTED")</f>
        <v>0</v>
      </c>
      <c r="Q251" s="1">
        <f>_xll.ciqfunctions.udf.CIQ($B251, "IQ_RE", $D251,,,, "REPORTED")</f>
        <v>0</v>
      </c>
      <c r="R251" s="1">
        <f>_xll.ciqfunctions.udf.CIQ($B251, "IQ_TOTAL_EQUITY", $D251,,,, "REPORTED")</f>
        <v>0</v>
      </c>
      <c r="S251" s="1">
        <f>_xll.ciqfunctions.udf.CIQ($B251, "IQ_TOTAL_OUTSTANDING_FILING_DATE", $D251,,,, "REPORTED")</f>
        <v>222.74635000000001</v>
      </c>
      <c r="T251" s="1">
        <f>_xll.ciqfunctions.udf.CIQ($B251, "IQ_TOTAL_DEBT", $D251,,,, "REPORTED")</f>
        <v>0</v>
      </c>
      <c r="U251" s="1">
        <f>_xll.ciqfunctions.udf.CIQ($B251, "IQ_PREF_DIV_OTHER",$D251,,,, "REPORTED")</f>
        <v>-47700</v>
      </c>
      <c r="V251" s="1">
        <f>_xll.ciqfunctions.udf.CIQ($B251, "IQ_COGS",$D251,,,, "REPORTED")</f>
        <v>22450545</v>
      </c>
      <c r="W251" s="1">
        <f>_xll.ciqfunctions.udf.CIQ($B251, "IQ_AP",$D251,,,, "REPORTED")</f>
        <v>0</v>
      </c>
      <c r="X251" s="1">
        <f>_xll.ciqfunctions.udf.CIQ($B251, "IQ_AR", $D251,,,, "REPORTED")</f>
        <v>0</v>
      </c>
      <c r="Y251" s="1">
        <f>_xll.ciqfunctions.udf.CIQ($B251, "IQ_INVENTORY", $D251,,,, "REPORTED")</f>
        <v>0</v>
      </c>
      <c r="Z251">
        <f>_xll.ciqfunctions.udf.CIQ($B251, "IQ_SGA", $D251,,,, "REPORTED")</f>
        <v>5121061</v>
      </c>
      <c r="AA251">
        <f>_xll.ciqfunctions.udf.CIQ($B251, "IQ_TOTAL_REV_1YR_ANN_GROWTH", $D251,,,, "REPORTED")</f>
        <v>2.2505000000000002</v>
      </c>
      <c r="AB251">
        <f>_xll.ciqfunctions.udf.CIQ($B251, "IQ_DA", $D251,,,, "REPORTED")</f>
        <v>0</v>
      </c>
      <c r="AC251">
        <f>_xll.ciqfunctions.udf.CIQ($B251, "IQ_NET_INTEREST_EXP",$D251,,,, "REPORTED")</f>
        <v>38266</v>
      </c>
      <c r="AD251">
        <f>_xll.ciqfunctions.udf.CIQ($B251, "IQ_NET_WORKING_CAP",$D251,,,, "REPORTED")</f>
        <v>0</v>
      </c>
      <c r="AE251">
        <f>_xll.ciqfunctions.udf.CIQ($B251, "IQ_CAPEX",$D251,,,, "REPORTED")</f>
        <v>-1029873</v>
      </c>
      <c r="AF251" s="1" t="str">
        <f>_xll.ciqfunctions.udf.CIQ($B251, "IQ_CEO_NAME", $D251,,,, "REPORTED")</f>
        <v>Chang, Jae Hoon</v>
      </c>
    </row>
    <row r="252" spans="1:32" x14ac:dyDescent="0.25">
      <c r="A252" t="str">
        <f>_xll.ciqfunctions.udf.CIQ(B252,"IQ_COMPANY_NAME",A$1)</f>
        <v>Hyundai Motor Company</v>
      </c>
      <c r="B252" s="3" t="s">
        <v>3</v>
      </c>
      <c r="C252" s="1" t="str">
        <f>_xll.ciqfunctions.udf.CIQ($B252, "IQ_INDUSTRY", IQ_FY, $D252, ,, "USD", , C$1)</f>
        <v>Automobiles</v>
      </c>
      <c r="D252" s="2" t="str">
        <f t="shared" si="2"/>
        <v>CQ22020</v>
      </c>
      <c r="E252" s="1">
        <f>_xll.ciqfunctions.udf.CIQ($B252, "IQ_TOTAL_REV", $D252,,,, "REPORTED")</f>
        <v>21858991</v>
      </c>
      <c r="F252" s="1">
        <f>_xll.ciqfunctions.udf.CIQ($B252, "IQ_NI",$D252,,,, "REPORTED")</f>
        <v>227386</v>
      </c>
      <c r="G252" s="1">
        <f>_xll.ciqfunctions.udf.CIQ($B252, "IQ_CASH_EQUIV", $D252,,,, "REPORTED")</f>
        <v>0</v>
      </c>
      <c r="H252" s="1">
        <f>_xll.ciqfunctions.udf.CIQ($B252, "IQ_CASH_ST_INVEST", $D252,,,, "REPORTED")</f>
        <v>27933472</v>
      </c>
      <c r="I252" s="1">
        <f>_xll.ciqfunctions.udf.CIQ($B252, "IQ_TOTAL_CA", $D252,,,, "REPORTED")</f>
        <v>0</v>
      </c>
      <c r="J252" s="1">
        <f>_xll.ciqfunctions.udf.CIQ($B252, "IQ_TOTAL_ASSETS",$D252,,,, "REPORTED")</f>
        <v>0</v>
      </c>
      <c r="K252" s="1">
        <f>_xll.ciqfunctions.udf.CIQ($B252, "IQ_TOTAL_CL", $D252,,,, "REPORTED")</f>
        <v>0</v>
      </c>
      <c r="L252" s="1">
        <f>_xll.ciqfunctions.udf.CIQ($B252, "IQ_TOTAL_LIAB", $D252,,,, "REPORTED")</f>
        <v>0</v>
      </c>
      <c r="M252" s="1">
        <f>_xll.ciqfunctions.udf.CIQ($B252, "IQ_PREF_EQUITY",$D252,,,, "REPORTED")</f>
        <v>331011</v>
      </c>
      <c r="N252" s="1">
        <f>_xll.ciqfunctions.udf.CIQ($B252, "IQ_TOTAL_COMMON_EQUITY",$D252,,,, "REPORTED")</f>
        <v>69323402</v>
      </c>
      <c r="O252" s="1">
        <f>_xll.ciqfunctions.udf.CIQ($B252, "IQ_APIC", $D252,,,, "REPORTED")</f>
        <v>0</v>
      </c>
      <c r="P252" s="1">
        <f>_xll.ciqfunctions.udf.CIQ($B252, "IQ_TOTAL_ASSETS", $D252,,,, "REPORTED")</f>
        <v>0</v>
      </c>
      <c r="Q252" s="1">
        <f>_xll.ciqfunctions.udf.CIQ($B252, "IQ_RE", $D252,,,, "REPORTED")</f>
        <v>0</v>
      </c>
      <c r="R252" s="1">
        <f>_xll.ciqfunctions.udf.CIQ($B252, "IQ_TOTAL_EQUITY", $D252,,,, "REPORTED")</f>
        <v>76048135</v>
      </c>
      <c r="S252" s="1">
        <f>_xll.ciqfunctions.udf.CIQ($B252, "IQ_TOTAL_OUTSTANDING_FILING_DATE", $D252,,,, "REPORTED")</f>
        <v>222.98007999999999</v>
      </c>
      <c r="T252" s="1">
        <f>_xll.ciqfunctions.udf.CIQ($B252, "IQ_TOTAL_DEBT", $D252,,,, "REPORTED")</f>
        <v>90302755</v>
      </c>
      <c r="U252" s="1">
        <f>_xll.ciqfunctions.udf.CIQ($B252, "IQ_PREF_DIV_OTHER",$D252,,,, "REPORTED")</f>
        <v>101027</v>
      </c>
      <c r="V252" s="1">
        <f>_xll.ciqfunctions.udf.CIQ($B252, "IQ_COGS",$D252,,,, "REPORTED")</f>
        <v>14745630</v>
      </c>
      <c r="W252" s="1">
        <f>_xll.ciqfunctions.udf.CIQ($B252, "IQ_AP",$D252,,,, "REPORTED")</f>
        <v>0</v>
      </c>
      <c r="X252" s="1">
        <f>_xll.ciqfunctions.udf.CIQ($B252, "IQ_AR", $D252,,,, "REPORTED")</f>
        <v>0</v>
      </c>
      <c r="Y252" s="1">
        <f>_xll.ciqfunctions.udf.CIQ($B252, "IQ_INVENTORY", $D252,,,, "REPORTED")</f>
        <v>0</v>
      </c>
      <c r="Z252">
        <f>_xll.ciqfunctions.udf.CIQ($B252, "IQ_SGA", $D252,,,, "REPORTED")</f>
        <v>5921654</v>
      </c>
      <c r="AA252">
        <f>_xll.ciqfunctions.udf.CIQ($B252, "IQ_TOTAL_REV_1YR_ANN_GROWTH", $D252,,,, "REPORTED")</f>
        <v>-18.939800000000002</v>
      </c>
      <c r="AB252">
        <f>_xll.ciqfunctions.udf.CIQ($B252, "IQ_DA", $D252,,,, "REPORTED")</f>
        <v>0</v>
      </c>
      <c r="AC252">
        <f>_xll.ciqfunctions.udf.CIQ($B252, "IQ_NET_INTEREST_EXP",$D252,,,, "REPORTED")</f>
        <v>68885</v>
      </c>
      <c r="AD252">
        <f>_xll.ciqfunctions.udf.CIQ($B252, "IQ_NET_WORKING_CAP",$D252,,,, "REPORTED")</f>
        <v>0</v>
      </c>
      <c r="AE252">
        <f>_xll.ciqfunctions.udf.CIQ($B252, "IQ_CAPEX",$D252,,,, "REPORTED")</f>
        <v>-1061842</v>
      </c>
      <c r="AF252" s="1" t="str">
        <f>_xll.ciqfunctions.udf.CIQ($B252, "IQ_CEO_NAME", $D252,,,, "REPORTED")</f>
        <v>Chang, Jae Hoon</v>
      </c>
    </row>
    <row r="253" spans="1:32" x14ac:dyDescent="0.25">
      <c r="A253" t="str">
        <f>_xll.ciqfunctions.udf.CIQ(B253,"IQ_COMPANY_NAME",A$1)</f>
        <v>Hyundai Motor Company</v>
      </c>
      <c r="B253" s="3" t="s">
        <v>3</v>
      </c>
      <c r="C253" s="1" t="str">
        <f>_xll.ciqfunctions.udf.CIQ($B253, "IQ_INDUSTRY", IQ_FY, $D253, ,, "USD", , C$1)</f>
        <v>Automobiles</v>
      </c>
      <c r="D253" s="2" t="str">
        <f t="shared" si="2"/>
        <v>CQ12020</v>
      </c>
      <c r="E253" s="1">
        <f>_xll.ciqfunctions.udf.CIQ($B253, "IQ_TOTAL_REV", $D253,,,, "REPORTED")</f>
        <v>25319448</v>
      </c>
      <c r="F253" s="1">
        <f>_xll.ciqfunctions.udf.CIQ($B253, "IQ_NI",$D253,,,, "REPORTED")</f>
        <v>463314</v>
      </c>
      <c r="G253" s="1">
        <f>_xll.ciqfunctions.udf.CIQ($B253, "IQ_CASH_EQUIV", $D253,,,, "REPORTED")</f>
        <v>10373838</v>
      </c>
      <c r="H253" s="1">
        <f>_xll.ciqfunctions.udf.CIQ($B253, "IQ_CASH_ST_INVEST", $D253,,,, "REPORTED")</f>
        <v>25489922</v>
      </c>
      <c r="I253" s="1">
        <f>_xll.ciqfunctions.udf.CIQ($B253, "IQ_TOTAL_CA", $D253,,,, "REPORTED")</f>
        <v>46098236</v>
      </c>
      <c r="J253" s="1">
        <f>_xll.ciqfunctions.udf.CIQ($B253, "IQ_TOTAL_ASSETS",$D253,,,, "REPORTED")</f>
        <v>198850849</v>
      </c>
      <c r="K253" s="1">
        <f>_xll.ciqfunctions.udf.CIQ($B253, "IQ_TOTAL_CL", $D253,,,, "REPORTED")</f>
        <v>54206672</v>
      </c>
      <c r="L253" s="1">
        <f>_xll.ciqfunctions.udf.CIQ($B253, "IQ_TOTAL_LIAB", $D253,,,, "REPORTED")</f>
        <v>122924233</v>
      </c>
      <c r="M253" s="1">
        <f>_xll.ciqfunctions.udf.CIQ($B253, "IQ_PREF_EQUITY",$D253,,,, "REPORTED")</f>
        <v>331011</v>
      </c>
      <c r="N253" s="1">
        <f>_xll.ciqfunctions.udf.CIQ($B253, "IQ_TOTAL_COMMON_EQUITY",$D253,,,, "REPORTED")</f>
        <v>69107914</v>
      </c>
      <c r="O253" s="1">
        <f>_xll.ciqfunctions.udf.CIQ($B253, "IQ_APIC", $D253,,,, "REPORTED")</f>
        <v>4197215</v>
      </c>
      <c r="P253" s="1">
        <f>_xll.ciqfunctions.udf.CIQ($B253, "IQ_TOTAL_ASSETS", $D253,,,, "REPORTED")</f>
        <v>198850849</v>
      </c>
      <c r="Q253" s="1">
        <f>_xll.ciqfunctions.udf.CIQ($B253, "IQ_RE", $D253,,,, "REPORTED")</f>
        <v>67900357</v>
      </c>
      <c r="R253" s="1">
        <f>_xll.ciqfunctions.udf.CIQ($B253, "IQ_TOTAL_EQUITY", $D253,,,, "REPORTED")</f>
        <v>75926616</v>
      </c>
      <c r="S253" s="1">
        <f>_xll.ciqfunctions.udf.CIQ($B253, "IQ_TOTAL_OUTSTANDING_FILING_DATE", $D253,,,, "REPORTED")</f>
        <v>200.57687999999999</v>
      </c>
      <c r="T253" s="1">
        <f>_xll.ciqfunctions.udf.CIQ($B253, "IQ_TOTAL_DEBT", $D253,,,, "REPORTED")</f>
        <v>86488132</v>
      </c>
      <c r="U253" s="1">
        <f>_xll.ciqfunctions.udf.CIQ($B253, "IQ_PREF_DIV_OTHER",$D253,,,, "REPORTED")</f>
        <v>67517</v>
      </c>
      <c r="V253" s="1">
        <f>_xll.ciqfunctions.udf.CIQ($B253, "IQ_COGS",$D253,,,, "REPORTED")</f>
        <v>21054138</v>
      </c>
      <c r="W253" s="1">
        <f>_xll.ciqfunctions.udf.CIQ($B253, "IQ_AP",$D253,,,, "REPORTED")</f>
        <v>7959779</v>
      </c>
      <c r="X253" s="1">
        <f>_xll.ciqfunctions.udf.CIQ($B253, "IQ_AR", $D253,,,, "REPORTED")</f>
        <v>4236176</v>
      </c>
      <c r="Y253" s="1">
        <f>_xll.ciqfunctions.udf.CIQ($B253, "IQ_INVENTORY", $D253,,,, "REPORTED")</f>
        <v>11939143</v>
      </c>
      <c r="Z253">
        <f>_xll.ciqfunctions.udf.CIQ($B253, "IQ_SGA", $D253,,,, "REPORTED")</f>
        <v>3112413</v>
      </c>
      <c r="AA253">
        <f>_xll.ciqfunctions.udf.CIQ($B253, "IQ_TOTAL_REV_1YR_ANN_GROWTH", $D253,,,, "REPORTED")</f>
        <v>5.5545</v>
      </c>
      <c r="AB253">
        <f>_xll.ciqfunctions.udf.CIQ($B253, "IQ_DA", $D253,,,, "REPORTED")</f>
        <v>0</v>
      </c>
      <c r="AC253">
        <f>_xll.ciqfunctions.udf.CIQ($B253, "IQ_NET_INTEREST_EXP",$D253,,,, "REPORTED")</f>
        <v>58499</v>
      </c>
      <c r="AD253">
        <f>_xll.ciqfunctions.udf.CIQ($B253, "IQ_NET_WORKING_CAP",$D253,,,, "REPORTED")</f>
        <v>-4409612</v>
      </c>
      <c r="AE253">
        <f>_xll.ciqfunctions.udf.CIQ($B253, "IQ_CAPEX",$D253,,,, "REPORTED")</f>
        <v>-1128365</v>
      </c>
      <c r="AF253" s="1" t="str">
        <f>_xll.ciqfunctions.udf.CIQ($B253, "IQ_CEO_NAME", $D253,,,, "REPORTED")</f>
        <v>Chang, Jae Hoon</v>
      </c>
    </row>
    <row r="254" spans="1:32" x14ac:dyDescent="0.25">
      <c r="A254" t="str">
        <f>_xll.ciqfunctions.udf.CIQ(B254,"IQ_COMPANY_NAME",A$1)</f>
        <v>Hyundai Motor Company</v>
      </c>
      <c r="B254" s="3" t="s">
        <v>3</v>
      </c>
      <c r="C254" s="1" t="str">
        <f>_xll.ciqfunctions.udf.CIQ($B254, "IQ_INDUSTRY", IQ_FY, $D254, ,, "USD", , C$1)</f>
        <v>Automobiles</v>
      </c>
      <c r="D254" s="2" t="str">
        <f t="shared" si="2"/>
        <v>CQ42019</v>
      </c>
      <c r="E254" s="1">
        <f>_xll.ciqfunctions.udf.CIQ($B254, "IQ_TOTAL_REV", $D254,,,, "REPORTED")</f>
        <v>27824137</v>
      </c>
      <c r="F254" s="1">
        <f>_xll.ciqfunctions.udf.CIQ($B254, "IQ_NI",$D254,,,, "REPORTED")</f>
        <v>804401</v>
      </c>
      <c r="G254" s="1">
        <f>_xll.ciqfunctions.udf.CIQ($B254, "IQ_CASH_EQUIV", $D254,,,, "REPORTED")</f>
        <v>8681971</v>
      </c>
      <c r="H254" s="1">
        <f>_xll.ciqfunctions.udf.CIQ($B254, "IQ_CASH_ST_INVEST", $D254,,,, "REPORTED")</f>
        <v>25377136</v>
      </c>
      <c r="I254" s="1">
        <f>_xll.ciqfunctions.udf.CIQ($B254, "IQ_TOTAL_CA", $D254,,,, "REPORTED")</f>
        <v>76082873</v>
      </c>
      <c r="J254" s="1">
        <f>_xll.ciqfunctions.udf.CIQ($B254, "IQ_TOTAL_ASSETS",$D254,,,, "REPORTED")</f>
        <v>194512220</v>
      </c>
      <c r="K254" s="1">
        <f>_xll.ciqfunctions.udf.CIQ($B254, "IQ_TOTAL_CL", $D254,,,, "REPORTED")</f>
        <v>53314096</v>
      </c>
      <c r="L254" s="1">
        <f>_xll.ciqfunctions.udf.CIQ($B254, "IQ_TOTAL_LIAB", $D254,,,, "REPORTED")</f>
        <v>118146466</v>
      </c>
      <c r="M254" s="1">
        <f>_xll.ciqfunctions.udf.CIQ($B254, "IQ_PREF_EQUITY",$D254,,,, "REPORTED")</f>
        <v>205461</v>
      </c>
      <c r="N254" s="1">
        <f>_xll.ciqfunctions.udf.CIQ($B254, "IQ_TOTAL_COMMON_EQUITY",$D254,,,, "REPORTED")</f>
        <v>69860341</v>
      </c>
      <c r="O254" s="1">
        <f>_xll.ciqfunctions.udf.CIQ($B254, "IQ_APIC", $D254,,,, "REPORTED")</f>
        <v>4197015</v>
      </c>
      <c r="P254" s="1">
        <f>_xll.ciqfunctions.udf.CIQ($B254, "IQ_TOTAL_ASSETS", $D254,,,, "REPORTED")</f>
        <v>194512220</v>
      </c>
      <c r="Q254" s="1">
        <f>_xll.ciqfunctions.udf.CIQ($B254, "IQ_RE", $D254,,,, "REPORTED")</f>
        <v>68249633</v>
      </c>
      <c r="R254" s="1">
        <f>_xll.ciqfunctions.udf.CIQ($B254, "IQ_TOTAL_EQUITY", $D254,,,, "REPORTED")</f>
        <v>76365754</v>
      </c>
      <c r="S254" s="1">
        <f>_xll.ciqfunctions.udf.CIQ($B254, "IQ_TOTAL_OUTSTANDING_FILING_DATE", $D254,,,, "REPORTED")</f>
        <v>224.14276000000001</v>
      </c>
      <c r="T254" s="1">
        <f>_xll.ciqfunctions.udf.CIQ($B254, "IQ_TOTAL_DEBT", $D254,,,, "REPORTED")</f>
        <v>82140137</v>
      </c>
      <c r="U254" s="1">
        <f>_xll.ciqfunctions.udf.CIQ($B254, "IQ_PREF_DIV_OTHER",$D254,,,, "REPORTED")</f>
        <v>432398</v>
      </c>
      <c r="V254" s="1">
        <f>_xll.ciqfunctions.udf.CIQ($B254, "IQ_COGS",$D254,,,, "REPORTED")</f>
        <v>12610240</v>
      </c>
      <c r="W254" s="1">
        <f>_xll.ciqfunctions.udf.CIQ($B254, "IQ_AP",$D254,,,, "REPORTED")</f>
        <v>7669424</v>
      </c>
      <c r="X254" s="1">
        <f>_xll.ciqfunctions.udf.CIQ($B254, "IQ_AR", $D254,,,, "REPORTED")</f>
        <v>4684119</v>
      </c>
      <c r="Y254" s="1">
        <f>_xll.ciqfunctions.udf.CIQ($B254, "IQ_INVENTORY", $D254,,,, "REPORTED")</f>
        <v>11663848</v>
      </c>
      <c r="Z254">
        <f>_xll.ciqfunctions.udf.CIQ($B254, "IQ_SGA", $D254,,,, "REPORTED")</f>
        <v>12759793</v>
      </c>
      <c r="AA254">
        <f>_xll.ciqfunctions.udf.CIQ($B254, "IQ_TOTAL_REV_1YR_ANN_GROWTH", $D254,,,, "REPORTED")</f>
        <v>10.2797</v>
      </c>
      <c r="AB254">
        <f>_xll.ciqfunctions.udf.CIQ($B254, "IQ_DA", $D254,,,, "REPORTED")</f>
        <v>0</v>
      </c>
      <c r="AC254">
        <f>_xll.ciqfunctions.udf.CIQ($B254, "IQ_NET_INTEREST_EXP",$D254,,,, "REPORTED")</f>
        <v>228121</v>
      </c>
      <c r="AD254">
        <f>_xll.ciqfunctions.udf.CIQ($B254, "IQ_NET_WORKING_CAP",$D254,,,, "REPORTED")</f>
        <v>25873280</v>
      </c>
      <c r="AE254">
        <f>_xll.ciqfunctions.udf.CIQ($B254, "IQ_CAPEX",$D254,,,, "REPORTED")</f>
        <v>0</v>
      </c>
      <c r="AF254" s="1" t="str">
        <f>_xll.ciqfunctions.udf.CIQ($B254, "IQ_CEO_NAME", $D254,,,, "REPORTED")</f>
        <v>Chang, Jae Hoon</v>
      </c>
    </row>
    <row r="255" spans="1:32" x14ac:dyDescent="0.25">
      <c r="A255" t="str">
        <f>_xll.ciqfunctions.udf.CIQ(B255,"IQ_COMPANY_NAME",A$1)</f>
        <v>Hyundai Motor Company</v>
      </c>
      <c r="B255" s="3" t="s">
        <v>3</v>
      </c>
      <c r="C255" s="1" t="str">
        <f>_xll.ciqfunctions.udf.CIQ($B255, "IQ_INDUSTRY", IQ_FY, $D255, ,, "USD", , C$1)</f>
        <v>Automobiles</v>
      </c>
      <c r="D255" s="2" t="str">
        <f t="shared" ref="D255:D318" si="3">D195</f>
        <v>CQ32019</v>
      </c>
      <c r="E255" s="1">
        <f>_xll.ciqfunctions.udf.CIQ($B255, "IQ_TOTAL_REV", $D255,,,, "REPORTED")</f>
        <v>26968853</v>
      </c>
      <c r="F255" s="1">
        <f>_xll.ciqfunctions.udf.CIQ($B255, "IQ_NI",$D255,,,, "REPORTED")</f>
        <v>426911</v>
      </c>
      <c r="G255" s="1">
        <f>_xll.ciqfunctions.udf.CIQ($B255, "IQ_CASH_EQUIV", $D255,,,, "REPORTED")</f>
        <v>9208985</v>
      </c>
      <c r="H255" s="1">
        <f>_xll.ciqfunctions.udf.CIQ($B255, "IQ_CASH_ST_INVEST", $D255,,,, "REPORTED")</f>
        <v>25551001</v>
      </c>
      <c r="I255" s="1">
        <f>_xll.ciqfunctions.udf.CIQ($B255, "IQ_TOTAL_CA", $D255,,,, "REPORTED")</f>
        <v>47230833</v>
      </c>
      <c r="J255" s="1">
        <f>_xll.ciqfunctions.udf.CIQ($B255, "IQ_TOTAL_ASSETS",$D255,,,, "REPORTED")</f>
        <v>191669882</v>
      </c>
      <c r="K255" s="1">
        <f>_xll.ciqfunctions.udf.CIQ($B255, "IQ_TOTAL_CL", $D255,,,, "REPORTED")</f>
        <v>54257850</v>
      </c>
      <c r="L255" s="1">
        <f>_xll.ciqfunctions.udf.CIQ($B255, "IQ_TOTAL_LIAB", $D255,,,, "REPORTED")</f>
        <v>115644694</v>
      </c>
      <c r="M255" s="1">
        <f>_xll.ciqfunctions.udf.CIQ($B255, "IQ_PREF_EQUITY",$D255,,,, "REPORTED")</f>
        <v>331011</v>
      </c>
      <c r="N255" s="1">
        <f>_xll.ciqfunctions.udf.CIQ($B255, "IQ_TOTAL_COMMON_EQUITY",$D255,,,, "REPORTED")</f>
        <v>69509656</v>
      </c>
      <c r="O255" s="1">
        <f>_xll.ciqfunctions.udf.CIQ($B255, "IQ_APIC", $D255,,,, "REPORTED")</f>
        <v>4194598</v>
      </c>
      <c r="P255" s="1">
        <f>_xll.ciqfunctions.udf.CIQ($B255, "IQ_TOTAL_ASSETS", $D255,,,, "REPORTED")</f>
        <v>191669882</v>
      </c>
      <c r="Q255" s="1">
        <f>_xll.ciqfunctions.udf.CIQ($B255, "IQ_RE", $D255,,,, "REPORTED")</f>
        <v>67439353</v>
      </c>
      <c r="R255" s="1">
        <f>_xll.ciqfunctions.udf.CIQ($B255, "IQ_TOTAL_EQUITY", $D255,,,, "REPORTED")</f>
        <v>76025188</v>
      </c>
      <c r="S255" s="1">
        <f>_xll.ciqfunctions.udf.CIQ($B255, "IQ_TOTAL_OUTSTANDING_FILING_DATE", $D255,,,, "REPORTED")</f>
        <v>202.71451999999999</v>
      </c>
      <c r="T255" s="1">
        <f>_xll.ciqfunctions.udf.CIQ($B255, "IQ_TOTAL_DEBT", $D255,,,, "REPORTED")</f>
        <v>80427944</v>
      </c>
      <c r="U255" s="1">
        <f>_xll.ciqfunctions.udf.CIQ($B255, "IQ_PREF_DIV_OTHER",$D255,,,, "REPORTED")</f>
        <v>62261</v>
      </c>
      <c r="V255" s="1">
        <f>_xll.ciqfunctions.udf.CIQ($B255, "IQ_COGS",$D255,,,, "REPORTED")</f>
        <v>22540467</v>
      </c>
      <c r="W255" s="1">
        <f>_xll.ciqfunctions.udf.CIQ($B255, "IQ_AP",$D255,,,, "REPORTED")</f>
        <v>7511334</v>
      </c>
      <c r="X255" s="1">
        <f>_xll.ciqfunctions.udf.CIQ($B255, "IQ_AR", $D255,,,, "REPORTED")</f>
        <v>5582696</v>
      </c>
      <c r="Y255" s="1">
        <f>_xll.ciqfunctions.udf.CIQ($B255, "IQ_INVENTORY", $D255,,,, "REPORTED")</f>
        <v>12120367</v>
      </c>
      <c r="Z255">
        <f>_xll.ciqfunctions.udf.CIQ($B255, "IQ_SGA", $D255,,,, "REPORTED")</f>
        <v>3744471</v>
      </c>
      <c r="AA255">
        <f>_xll.ciqfunctions.udf.CIQ($B255, "IQ_TOTAL_REV_1YR_ANN_GROWTH", $D255,,,, "REPORTED")</f>
        <v>10.375400000000001</v>
      </c>
      <c r="AB255">
        <f>_xll.ciqfunctions.udf.CIQ($B255, "IQ_DA", $D255,,,, "REPORTED")</f>
        <v>0</v>
      </c>
      <c r="AC255">
        <f>_xll.ciqfunctions.udf.CIQ($B255, "IQ_NET_INTEREST_EXP",$D255,,,, "REPORTED")</f>
        <v>45842</v>
      </c>
      <c r="AD255">
        <f>_xll.ciqfunctions.udf.CIQ($B255, "IQ_NET_WORKING_CAP",$D255,,,, "REPORTED")</f>
        <v>-2739618</v>
      </c>
      <c r="AE255">
        <f>_xll.ciqfunctions.udf.CIQ($B255, "IQ_CAPEX",$D255,,,, "REPORTED")</f>
        <v>-861808</v>
      </c>
      <c r="AF255" s="1" t="str">
        <f>_xll.ciqfunctions.udf.CIQ($B255, "IQ_CEO_NAME", $D255,,,, "REPORTED")</f>
        <v>Chang, Jae Hoon</v>
      </c>
    </row>
    <row r="256" spans="1:32" x14ac:dyDescent="0.25">
      <c r="A256" t="str">
        <f>_xll.ciqfunctions.udf.CIQ(B256,"IQ_COMPANY_NAME",A$1)</f>
        <v>Hyundai Motor Company</v>
      </c>
      <c r="B256" s="3" t="s">
        <v>3</v>
      </c>
      <c r="C256" s="1" t="str">
        <f>_xll.ciqfunctions.udf.CIQ($B256, "IQ_INDUSTRY", IQ_FY, $D256, ,, "USD", , C$1)</f>
        <v>Automobiles</v>
      </c>
      <c r="D256" s="2" t="str">
        <f t="shared" si="3"/>
        <v>CQ22019</v>
      </c>
      <c r="E256" s="1">
        <f>_xll.ciqfunctions.udf.CIQ($B256, "IQ_TOTAL_REV", $D256,,,, "REPORTED")</f>
        <v>26966353</v>
      </c>
      <c r="F256" s="1">
        <f>_xll.ciqfunctions.udf.CIQ($B256, "IQ_NI",$D256,,,, "REPORTED")</f>
        <v>919260</v>
      </c>
      <c r="G256" s="1">
        <f>_xll.ciqfunctions.udf.CIQ($B256, "IQ_CASH_EQUIV", $D256,,,, "REPORTED")</f>
        <v>9491773</v>
      </c>
      <c r="H256" s="1">
        <f>_xll.ciqfunctions.udf.CIQ($B256, "IQ_CASH_ST_INVEST", $D256,,,, "REPORTED")</f>
        <v>28222418</v>
      </c>
      <c r="I256" s="1">
        <f>_xll.ciqfunctions.udf.CIQ($B256, "IQ_TOTAL_CA", $D256,,,, "REPORTED")</f>
        <v>49667963</v>
      </c>
      <c r="J256" s="1">
        <f>_xll.ciqfunctions.udf.CIQ($B256, "IQ_TOTAL_ASSETS",$D256,,,, "REPORTED")</f>
        <v>188489542</v>
      </c>
      <c r="K256" s="1">
        <f>_xll.ciqfunctions.udf.CIQ($B256, "IQ_TOTAL_CL", $D256,,,, "REPORTED")</f>
        <v>50465688</v>
      </c>
      <c r="L256" s="1">
        <f>_xll.ciqfunctions.udf.CIQ($B256, "IQ_TOTAL_LIAB", $D256,,,, "REPORTED")</f>
        <v>112806983</v>
      </c>
      <c r="M256" s="1">
        <f>_xll.ciqfunctions.udf.CIQ($B256, "IQ_PREF_EQUITY",$D256,,,, "REPORTED")</f>
        <v>331011</v>
      </c>
      <c r="N256" s="1">
        <f>_xll.ciqfunctions.udf.CIQ($B256, "IQ_TOTAL_COMMON_EQUITY",$D256,,,, "REPORTED")</f>
        <v>69210928</v>
      </c>
      <c r="O256" s="1">
        <f>_xll.ciqfunctions.udf.CIQ($B256, "IQ_APIC", $D256,,,, "REPORTED")</f>
        <v>4194911</v>
      </c>
      <c r="P256" s="1">
        <f>_xll.ciqfunctions.udf.CIQ($B256, "IQ_TOTAL_ASSETS", $D256,,,, "REPORTED")</f>
        <v>188489542</v>
      </c>
      <c r="Q256" s="1">
        <f>_xll.ciqfunctions.udf.CIQ($B256, "IQ_RE", $D256,,,, "REPORTED")</f>
        <v>67390026</v>
      </c>
      <c r="R256" s="1">
        <f>_xll.ciqfunctions.udf.CIQ($B256, "IQ_TOTAL_EQUITY", $D256,,,, "REPORTED")</f>
        <v>75682559</v>
      </c>
      <c r="S256" s="1">
        <f>_xll.ciqfunctions.udf.CIQ($B256, "IQ_TOTAL_OUTSTANDING_FILING_DATE", $D256,,,, "REPORTED")</f>
        <v>202.71451999999999</v>
      </c>
      <c r="T256" s="1">
        <f>_xll.ciqfunctions.udf.CIQ($B256, "IQ_TOTAL_DEBT", $D256,,,, "REPORTED")</f>
        <v>77768708</v>
      </c>
      <c r="U256" s="1">
        <f>_xll.ciqfunctions.udf.CIQ($B256, "IQ_PREF_DIV_OTHER",$D256,,,, "REPORTED")</f>
        <v>253473.95425000001</v>
      </c>
      <c r="V256" s="1">
        <f>_xll.ciqfunctions.udf.CIQ($B256, "IQ_COGS",$D256,,,, "REPORTED")</f>
        <v>22343313</v>
      </c>
      <c r="W256" s="1">
        <f>_xll.ciqfunctions.udf.CIQ($B256, "IQ_AP",$D256,,,, "REPORTED")</f>
        <v>8364817</v>
      </c>
      <c r="X256" s="1">
        <f>_xll.ciqfunctions.udf.CIQ($B256, "IQ_AR", $D256,,,, "REPORTED")</f>
        <v>5194945</v>
      </c>
      <c r="Y256" s="1">
        <f>_xll.ciqfunctions.udf.CIQ($B256, "IQ_INVENTORY", $D256,,,, "REPORTED")</f>
        <v>12209723</v>
      </c>
      <c r="Z256">
        <f>_xll.ciqfunctions.udf.CIQ($B256, "IQ_SGA", $D256,,,, "REPORTED")</f>
        <v>3083366</v>
      </c>
      <c r="AA256">
        <f>_xll.ciqfunctions.udf.CIQ($B256, "IQ_TOTAL_REV_1YR_ANN_GROWTH", $D256,,,, "REPORTED")</f>
        <v>9.1233000000000004</v>
      </c>
      <c r="AB256">
        <f>_xll.ciqfunctions.udf.CIQ($B256, "IQ_DA", $D256,,,, "REPORTED")</f>
        <v>0</v>
      </c>
      <c r="AC256">
        <f>_xll.ciqfunctions.udf.CIQ($B256, "IQ_NET_INTEREST_EXP",$D256,,,, "REPORTED")</f>
        <v>48934</v>
      </c>
      <c r="AD256">
        <f>_xll.ciqfunctions.udf.CIQ($B256, "IQ_NET_WORKING_CAP",$D256,,,, "REPORTED")</f>
        <v>-2883653</v>
      </c>
      <c r="AE256">
        <f>_xll.ciqfunctions.udf.CIQ($B256, "IQ_CAPEX",$D256,,,, "REPORTED")</f>
        <v>-621278</v>
      </c>
      <c r="AF256" s="1" t="str">
        <f>_xll.ciqfunctions.udf.CIQ($B256, "IQ_CEO_NAME", $D256,,,, "REPORTED")</f>
        <v>Chang, Jae Hoon</v>
      </c>
    </row>
    <row r="257" spans="1:32" x14ac:dyDescent="0.25">
      <c r="A257" t="str">
        <f>_xll.ciqfunctions.udf.CIQ(B257,"IQ_COMPANY_NAME",A$1)</f>
        <v>Hyundai Motor Company</v>
      </c>
      <c r="B257" s="3" t="s">
        <v>3</v>
      </c>
      <c r="C257" s="1" t="str">
        <f>_xll.ciqfunctions.udf.CIQ($B257, "IQ_INDUSTRY", IQ_FY, $D257, ,, "USD", , C$1)</f>
        <v>Automobiles</v>
      </c>
      <c r="D257" s="2" t="str">
        <f t="shared" si="3"/>
        <v>CQ12019</v>
      </c>
      <c r="E257" s="1">
        <f>_xll.ciqfunctions.udf.CIQ($B257, "IQ_TOTAL_REV", $D257,,,, "REPORTED")</f>
        <v>23987079</v>
      </c>
      <c r="F257" s="1">
        <f>_xll.ciqfunctions.udf.CIQ($B257, "IQ_NI",$D257,,,, "REPORTED")</f>
        <v>829477</v>
      </c>
      <c r="G257" s="1">
        <f>_xll.ciqfunctions.udf.CIQ($B257, "IQ_CASH_EQUIV", $D257,,,, "REPORTED")</f>
        <v>8952687</v>
      </c>
      <c r="H257" s="1">
        <f>_xll.ciqfunctions.udf.CIQ($B257, "IQ_CASH_ST_INVEST", $D257,,,, "REPORTED")</f>
        <v>26669980</v>
      </c>
      <c r="I257" s="1">
        <f>_xll.ciqfunctions.udf.CIQ($B257, "IQ_TOTAL_CA", $D257,,,, "REPORTED")</f>
        <v>47180143</v>
      </c>
      <c r="J257" s="1">
        <f>_xll.ciqfunctions.udf.CIQ($B257, "IQ_TOTAL_ASSETS",$D257,,,, "REPORTED")</f>
        <v>182665452</v>
      </c>
      <c r="K257" s="1">
        <f>_xll.ciqfunctions.udf.CIQ($B257, "IQ_TOTAL_CL", $D257,,,, "REPORTED")</f>
        <v>48460619</v>
      </c>
      <c r="L257" s="1">
        <f>_xll.ciqfunctions.udf.CIQ($B257, "IQ_TOTAL_LIAB", $D257,,,, "REPORTED")</f>
        <v>108457538</v>
      </c>
      <c r="M257" s="1">
        <f>_xll.ciqfunctions.udf.CIQ($B257, "IQ_PREF_EQUITY",$D257,,,, "REPORTED")</f>
        <v>331011</v>
      </c>
      <c r="N257" s="1">
        <f>_xll.ciqfunctions.udf.CIQ($B257, "IQ_TOTAL_COMMON_EQUITY",$D257,,,, "REPORTED")</f>
        <v>67854328</v>
      </c>
      <c r="O257" s="1">
        <f>_xll.ciqfunctions.udf.CIQ($B257, "IQ_APIC", $D257,,,, "REPORTED")</f>
        <v>4194911</v>
      </c>
      <c r="P257" s="1">
        <f>_xll.ciqfunctions.udf.CIQ($B257, "IQ_TOTAL_ASSETS", $D257,,,, "REPORTED")</f>
        <v>182665452</v>
      </c>
      <c r="Q257" s="1">
        <f>_xll.ciqfunctions.udf.CIQ($B257, "IQ_RE", $D257,,,, "REPORTED")</f>
        <v>66509122</v>
      </c>
      <c r="R257" s="1">
        <f>_xll.ciqfunctions.udf.CIQ($B257, "IQ_TOTAL_EQUITY", $D257,,,, "REPORTED")</f>
        <v>74207914</v>
      </c>
      <c r="S257" s="1">
        <f>_xll.ciqfunctions.udf.CIQ($B257, "IQ_TOTAL_OUTSTANDING_FILING_DATE", $D257,,,, "REPORTED")</f>
        <v>202.71451999999999</v>
      </c>
      <c r="T257" s="1">
        <f>_xll.ciqfunctions.udf.CIQ($B257, "IQ_TOTAL_DEBT", $D257,,,, "REPORTED")</f>
        <v>75110815</v>
      </c>
      <c r="U257" s="1">
        <f>_xll.ciqfunctions.udf.CIQ($B257, "IQ_PREF_DIV_OTHER",$D257,,,, "REPORTED")</f>
        <v>4.5749999999999999E-2</v>
      </c>
      <c r="V257" s="1">
        <f>_xll.ciqfunctions.udf.CIQ($B257, "IQ_COGS",$D257,,,, "REPORTED")</f>
        <v>20074417</v>
      </c>
      <c r="W257" s="1">
        <f>_xll.ciqfunctions.udf.CIQ($B257, "IQ_AP",$D257,,,, "REPORTED")</f>
        <v>7891927</v>
      </c>
      <c r="X257" s="1">
        <f>_xll.ciqfunctions.udf.CIQ($B257, "IQ_AR", $D257,,,, "REPORTED")</f>
        <v>4969102</v>
      </c>
      <c r="Y257" s="1">
        <f>_xll.ciqfunctions.udf.CIQ($B257, "IQ_INVENTORY", $D257,,,, "REPORTED")</f>
        <v>11316839</v>
      </c>
      <c r="Z257">
        <f>_xll.ciqfunctions.udf.CIQ($B257, "IQ_SGA", $D257,,,, "REPORTED")</f>
        <v>2842035</v>
      </c>
      <c r="AA257">
        <f>_xll.ciqfunctions.udf.CIQ($B257, "IQ_TOTAL_REV_1YR_ANN_GROWTH", $D257,,,, "REPORTED")</f>
        <v>6.9105999999999996</v>
      </c>
      <c r="AB257">
        <f>_xll.ciqfunctions.udf.CIQ($B257, "IQ_DA", $D257,,,, "REPORTED")</f>
        <v>0</v>
      </c>
      <c r="AC257">
        <f>_xll.ciqfunctions.udf.CIQ($B257, "IQ_NET_INTEREST_EXP",$D257,,,, "REPORTED")</f>
        <v>83327</v>
      </c>
      <c r="AD257">
        <f>_xll.ciqfunctions.udf.CIQ($B257, "IQ_NET_WORKING_CAP",$D257,,,, "REPORTED")</f>
        <v>-2413348</v>
      </c>
      <c r="AE257">
        <f>_xll.ciqfunctions.udf.CIQ($B257, "IQ_CAPEX",$D257,,,, "REPORTED")</f>
        <v>-1047311</v>
      </c>
      <c r="AF257" s="1" t="str">
        <f>_xll.ciqfunctions.udf.CIQ($B257, "IQ_CEO_NAME", $D257,,,, "REPORTED")</f>
        <v>Chang, Jae Hoon</v>
      </c>
    </row>
    <row r="258" spans="1:32" x14ac:dyDescent="0.25">
      <c r="A258" t="str">
        <f>_xll.ciqfunctions.udf.CIQ(B258,"IQ_COMPANY_NAME",A$1)</f>
        <v>Hyundai Motor Company</v>
      </c>
      <c r="B258" s="3" t="s">
        <v>3</v>
      </c>
      <c r="C258" s="1" t="str">
        <f>_xll.ciqfunctions.udf.CIQ($B258, "IQ_INDUSTRY", IQ_FY, $D258, ,, "USD", , C$1)</f>
        <v>Automobiles</v>
      </c>
      <c r="D258" s="2" t="str">
        <f t="shared" si="3"/>
        <v>CQ42018</v>
      </c>
      <c r="E258" s="1">
        <f>_xll.ciqfunctions.udf.CIQ($B258, "IQ_TOTAL_REV", $D258,,,, "REPORTED")</f>
        <v>25230511</v>
      </c>
      <c r="F258" s="1">
        <f>_xll.ciqfunctions.udf.CIQ($B258, "IQ_NI",$D258,,,, "REPORTED")</f>
        <v>-129774</v>
      </c>
      <c r="G258" s="1">
        <f>_xll.ciqfunctions.udf.CIQ($B258, "IQ_CASH_EQUIV", $D258,,,, "REPORTED")</f>
        <v>9113625</v>
      </c>
      <c r="H258" s="1">
        <f>_xll.ciqfunctions.udf.CIQ($B258, "IQ_CASH_ST_INVEST", $D258,,,, "REPORTED")</f>
        <v>26803405</v>
      </c>
      <c r="I258" s="1">
        <f>_xll.ciqfunctions.udf.CIQ($B258, "IQ_TOTAL_CA", $D258,,,, "REPORTED")</f>
        <v>73008101</v>
      </c>
      <c r="J258" s="1">
        <f>_xll.ciqfunctions.udf.CIQ($B258, "IQ_TOTAL_ASSETS",$D258,,,, "REPORTED")</f>
        <v>180655752</v>
      </c>
      <c r="K258" s="1">
        <f>_xll.ciqfunctions.udf.CIQ($B258, "IQ_TOTAL_CL", $D258,,,, "REPORTED")</f>
        <v>49438414</v>
      </c>
      <c r="L258" s="1">
        <f>_xll.ciqfunctions.udf.CIQ($B258, "IQ_TOTAL_LIAB", $D258,,,, "REPORTED")</f>
        <v>106759742</v>
      </c>
      <c r="M258" s="1">
        <f>_xll.ciqfunctions.udf.CIQ($B258, "IQ_PREF_EQUITY",$D258,,,, "REPORTED")</f>
        <v>205461</v>
      </c>
      <c r="N258" s="1">
        <f>_xll.ciqfunctions.udf.CIQ($B258, "IQ_TOTAL_COMMON_EQUITY",$D258,,,, "REPORTED")</f>
        <v>67768508</v>
      </c>
      <c r="O258" s="1">
        <f>_xll.ciqfunctions.udf.CIQ($B258, "IQ_APIC", $D258,,,, "REPORTED")</f>
        <v>4201214</v>
      </c>
      <c r="P258" s="1">
        <f>_xll.ciqfunctions.udf.CIQ($B258, "IQ_TOTAL_ASSETS", $D258,,,, "REPORTED")</f>
        <v>180655752</v>
      </c>
      <c r="Q258" s="1">
        <f>_xll.ciqfunctions.udf.CIQ($B258, "IQ_RE", $D258,,,, "REPORTED")</f>
        <v>66490082</v>
      </c>
      <c r="R258" s="1">
        <f>_xll.ciqfunctions.udf.CIQ($B258, "IQ_TOTAL_EQUITY", $D258,,,, "REPORTED")</f>
        <v>73896010</v>
      </c>
      <c r="S258" s="1">
        <f>_xll.ciqfunctions.udf.CIQ($B258, "IQ_TOTAL_OUTSTANDING_FILING_DATE", $D258,,,, "REPORTED")</f>
        <v>226.87735000000001</v>
      </c>
      <c r="T258" s="1">
        <f>_xll.ciqfunctions.udf.CIQ($B258, "IQ_TOTAL_DEBT", $D258,,,, "REPORTED")</f>
        <v>73296141</v>
      </c>
      <c r="U258" s="1">
        <f>_xll.ciqfunctions.udf.CIQ($B258, "IQ_PREF_DIV_OTHER",$D258,,,, "REPORTED")</f>
        <v>220375</v>
      </c>
      <c r="V258" s="1">
        <f>_xll.ciqfunctions.udf.CIQ($B258, "IQ_COGS",$D258,,,, "REPORTED")</f>
        <v>12009419</v>
      </c>
      <c r="W258" s="1">
        <f>_xll.ciqfunctions.udf.CIQ($B258, "IQ_AP",$D258,,,, "REPORTED")</f>
        <v>7655630</v>
      </c>
      <c r="X258" s="1">
        <f>_xll.ciqfunctions.udf.CIQ($B258, "IQ_AR", $D258,,,, "REPORTED")</f>
        <v>4706965</v>
      </c>
      <c r="Y258" s="1">
        <f>_xll.ciqfunctions.udf.CIQ($B258, "IQ_INVENTORY", $D258,,,, "REPORTED")</f>
        <v>10714858</v>
      </c>
      <c r="Z258">
        <f>_xll.ciqfunctions.udf.CIQ($B258, "IQ_SGA", $D258,,,, "REPORTED")</f>
        <v>11594362</v>
      </c>
      <c r="AA258">
        <f>_xll.ciqfunctions.udf.CIQ($B258, "IQ_TOTAL_REV_1YR_ANN_GROWTH", $D258,,,, "REPORTED")</f>
        <v>0</v>
      </c>
      <c r="AB258">
        <f>_xll.ciqfunctions.udf.CIQ($B258, "IQ_DA", $D258,,,, "REPORTED")</f>
        <v>0</v>
      </c>
      <c r="AC258">
        <f>_xll.ciqfunctions.udf.CIQ($B258, "IQ_NET_INTEREST_EXP",$D258,,,, "REPORTED")</f>
        <v>237098</v>
      </c>
      <c r="AD258">
        <f>_xll.ciqfunctions.udf.CIQ($B258, "IQ_NET_WORKING_CAP",$D258,,,, "REPORTED")</f>
        <v>23121059</v>
      </c>
      <c r="AE258">
        <f>_xll.ciqfunctions.udf.CIQ($B258, "IQ_CAPEX",$D258,,,, "REPORTED")</f>
        <v>0</v>
      </c>
      <c r="AF258" s="1" t="str">
        <f>_xll.ciqfunctions.udf.CIQ($B258, "IQ_CEO_NAME", $D258,,,, "REPORTED")</f>
        <v>Chang, Jae Hoon</v>
      </c>
    </row>
    <row r="259" spans="1:32" x14ac:dyDescent="0.25">
      <c r="A259" t="str">
        <f>_xll.ciqfunctions.udf.CIQ(B259,"IQ_COMPANY_NAME",A$1)</f>
        <v>Hyundai Motor Company</v>
      </c>
      <c r="B259" s="3" t="s">
        <v>3</v>
      </c>
      <c r="C259" s="1" t="str">
        <f>_xll.ciqfunctions.udf.CIQ($B259, "IQ_INDUSTRY", IQ_FY, $D259, ,, "USD", , C$1)</f>
        <v>Automobiles</v>
      </c>
      <c r="D259" s="2" t="str">
        <f t="shared" si="3"/>
        <v>CQ32018</v>
      </c>
      <c r="E259" s="1">
        <f>_xll.ciqfunctions.udf.CIQ($B259, "IQ_TOTAL_REV", $D259,,,, "REPORTED")</f>
        <v>24433735</v>
      </c>
      <c r="F259" s="1">
        <f>_xll.ciqfunctions.udf.CIQ($B259, "IQ_NI",$D259,,,, "REPORTED")</f>
        <v>269245</v>
      </c>
      <c r="G259" s="1">
        <f>_xll.ciqfunctions.udf.CIQ($B259, "IQ_CASH_EQUIV", $D259,,,, "REPORTED")</f>
        <v>9336428</v>
      </c>
      <c r="H259" s="1">
        <f>_xll.ciqfunctions.udf.CIQ($B259, "IQ_CASH_ST_INVEST", $D259,,,, "REPORTED")</f>
        <v>27194356</v>
      </c>
      <c r="I259" s="1">
        <f>_xll.ciqfunctions.udf.CIQ($B259, "IQ_TOTAL_CA", $D259,,,, "REPORTED")</f>
        <v>47128902</v>
      </c>
      <c r="J259" s="1">
        <f>_xll.ciqfunctions.udf.CIQ($B259, "IQ_TOTAL_ASSETS",$D259,,,, "REPORTED")</f>
        <v>179772417</v>
      </c>
      <c r="K259" s="1">
        <f>_xll.ciqfunctions.udf.CIQ($B259, "IQ_TOTAL_CL", $D259,,,, "REPORTED")</f>
        <v>47148740</v>
      </c>
      <c r="L259" s="1">
        <f>_xll.ciqfunctions.udf.CIQ($B259, "IQ_TOTAL_LIAB", $D259,,,, "REPORTED")</f>
        <v>104848396</v>
      </c>
      <c r="M259" s="1">
        <f>_xll.ciqfunctions.udf.CIQ($B259, "IQ_PREF_EQUITY",$D259,,,, "REPORTED")</f>
        <v>331011</v>
      </c>
      <c r="N259" s="1">
        <f>_xll.ciqfunctions.udf.CIQ($B259, "IQ_TOTAL_COMMON_EQUITY",$D259,,,, "REPORTED")</f>
        <v>68587897</v>
      </c>
      <c r="O259" s="1">
        <f>_xll.ciqfunctions.udf.CIQ($B259, "IQ_APIC", $D259,,,, "REPORTED")</f>
        <v>4201214</v>
      </c>
      <c r="P259" s="1">
        <f>_xll.ciqfunctions.udf.CIQ($B259, "IQ_TOTAL_ASSETS", $D259,,,, "REPORTED")</f>
        <v>179772417</v>
      </c>
      <c r="Q259" s="1">
        <f>_xll.ciqfunctions.udf.CIQ($B259, "IQ_RE", $D259,,,, "REPORTED")</f>
        <v>67117791</v>
      </c>
      <c r="R259" s="1">
        <f>_xll.ciqfunctions.udf.CIQ($B259, "IQ_TOTAL_EQUITY", $D259,,,, "REPORTED")</f>
        <v>74924021</v>
      </c>
      <c r="S259" s="1">
        <f>_xll.ciqfunctions.udf.CIQ($B259, "IQ_TOTAL_OUTSTANDING_FILING_DATE", $D259,,,, "REPORTED")</f>
        <v>204.85120000000001</v>
      </c>
      <c r="T259" s="1">
        <f>_xll.ciqfunctions.udf.CIQ($B259, "IQ_TOTAL_DEBT", $D259,,,, "REPORTED")</f>
        <v>72006009</v>
      </c>
      <c r="U259" s="1">
        <f>_xll.ciqfunctions.udf.CIQ($B259, "IQ_PREF_DIV_OTHER",$D259,,,, "REPORTED")</f>
        <v>39539</v>
      </c>
      <c r="V259" s="1">
        <f>_xll.ciqfunctions.udf.CIQ($B259, "IQ_COGS",$D259,,,, "REPORTED")</f>
        <v>20741202</v>
      </c>
      <c r="W259" s="1">
        <f>_xll.ciqfunctions.udf.CIQ($B259, "IQ_AP",$D259,,,, "REPORTED")</f>
        <v>7308729</v>
      </c>
      <c r="X259" s="1">
        <f>_xll.ciqfunctions.udf.CIQ($B259, "IQ_AR", $D259,,,, "REPORTED")</f>
        <v>4163696</v>
      </c>
      <c r="Y259" s="1">
        <f>_xll.ciqfunctions.udf.CIQ($B259, "IQ_INVENTORY", $D259,,,, "REPORTED")</f>
        <v>10318175</v>
      </c>
      <c r="Z259">
        <f>_xll.ciqfunctions.udf.CIQ($B259, "IQ_SGA", $D259,,,, "REPORTED")</f>
        <v>3148251</v>
      </c>
      <c r="AA259">
        <f>_xll.ciqfunctions.udf.CIQ($B259, "IQ_TOTAL_REV_1YR_ANN_GROWTH", $D259,,,, "REPORTED")</f>
        <v>0.96050000000000002</v>
      </c>
      <c r="AB259">
        <f>_xll.ciqfunctions.udf.CIQ($B259, "IQ_DA", $D259,,,, "REPORTED")</f>
        <v>0</v>
      </c>
      <c r="AC259">
        <f>_xll.ciqfunctions.udf.CIQ($B259, "IQ_NET_INTEREST_EXP",$D259,,,, "REPORTED")</f>
        <v>56960</v>
      </c>
      <c r="AD259">
        <f>_xll.ciqfunctions.udf.CIQ($B259, "IQ_NET_WORKING_CAP",$D259,,,, "REPORTED")</f>
        <v>-956804</v>
      </c>
      <c r="AE259">
        <f>_xll.ciqfunctions.udf.CIQ($B259, "IQ_CAPEX",$D259,,,, "REPORTED")</f>
        <v>-706674</v>
      </c>
      <c r="AF259" s="1" t="str">
        <f>_xll.ciqfunctions.udf.CIQ($B259, "IQ_CEO_NAME", $D259,,,, "REPORTED")</f>
        <v>Chang, Jae Hoon</v>
      </c>
    </row>
    <row r="260" spans="1:32" x14ac:dyDescent="0.25">
      <c r="A260" t="str">
        <f>_xll.ciqfunctions.udf.CIQ(B260,"IQ_COMPANY_NAME",A$1)</f>
        <v>Hyundai Motor Company</v>
      </c>
      <c r="B260" s="3" t="s">
        <v>3</v>
      </c>
      <c r="C260" s="1" t="str">
        <f>_xll.ciqfunctions.udf.CIQ($B260, "IQ_INDUSTRY", IQ_FY, $D260, ,, "USD", , C$1)</f>
        <v>Automobiles</v>
      </c>
      <c r="D260" s="2" t="str">
        <f t="shared" si="3"/>
        <v>CQ22018</v>
      </c>
      <c r="E260" s="1">
        <f>_xll.ciqfunctions.udf.CIQ($B260, "IQ_TOTAL_REV", $D260,,,, "REPORTED")</f>
        <v>24711802</v>
      </c>
      <c r="F260" s="1">
        <f>_xll.ciqfunctions.udf.CIQ($B260, "IQ_NI",$D260,,,, "REPORTED")</f>
        <v>700599</v>
      </c>
      <c r="G260" s="1">
        <f>_xll.ciqfunctions.udf.CIQ($B260, "IQ_CASH_EQUIV", $D260,,,, "REPORTED")</f>
        <v>8776808</v>
      </c>
      <c r="H260" s="1">
        <f>_xll.ciqfunctions.udf.CIQ($B260, "IQ_CASH_ST_INVEST", $D260,,,, "REPORTED")</f>
        <v>27517923</v>
      </c>
      <c r="I260" s="1">
        <f>_xll.ciqfunctions.udf.CIQ($B260, "IQ_TOTAL_CA", $D260,,,, "REPORTED")</f>
        <v>47108680</v>
      </c>
      <c r="J260" s="1">
        <f>_xll.ciqfunctions.udf.CIQ($B260, "IQ_TOTAL_ASSETS",$D260,,,, "REPORTED")</f>
        <v>179331813</v>
      </c>
      <c r="K260" s="1">
        <f>_xll.ciqfunctions.udf.CIQ($B260, "IQ_TOTAL_CL", $D260,,,, "REPORTED")</f>
        <v>44264559</v>
      </c>
      <c r="L260" s="1">
        <f>_xll.ciqfunctions.udf.CIQ($B260, "IQ_TOTAL_LIAB", $D260,,,, "REPORTED")</f>
        <v>104378633</v>
      </c>
      <c r="M260" s="1">
        <f>_xll.ciqfunctions.udf.CIQ($B260, "IQ_PREF_EQUITY",$D260,,,, "REPORTED")</f>
        <v>326010.73</v>
      </c>
      <c r="N260" s="1">
        <f>_xll.ciqfunctions.udf.CIQ($B260, "IQ_TOTAL_COMMON_EQUITY",$D260,,,, "REPORTED")</f>
        <v>68935285.269999996</v>
      </c>
      <c r="O260" s="1">
        <f>_xll.ciqfunctions.udf.CIQ($B260, "IQ_APIC", $D260,,,, "REPORTED")</f>
        <v>4201214</v>
      </c>
      <c r="P260" s="1">
        <f>_xll.ciqfunctions.udf.CIQ($B260, "IQ_TOTAL_ASSETS", $D260,,,, "REPORTED")</f>
        <v>179331813</v>
      </c>
      <c r="Q260" s="1">
        <f>_xll.ciqfunctions.udf.CIQ($B260, "IQ_RE", $D260,,,, "REPORTED")</f>
        <v>68064680</v>
      </c>
      <c r="R260" s="1">
        <f>_xll.ciqfunctions.udf.CIQ($B260, "IQ_TOTAL_EQUITY", $D260,,,, "REPORTED")</f>
        <v>74953180</v>
      </c>
      <c r="S260" s="1">
        <f>_xll.ciqfunctions.udf.CIQ($B260, "IQ_TOTAL_OUTSTANDING_FILING_DATE", $D260,,,, "REPORTED")</f>
        <v>204.91666000000001</v>
      </c>
      <c r="T260" s="1">
        <f>_xll.ciqfunctions.udf.CIQ($B260, "IQ_TOTAL_DEBT", $D260,,,, "REPORTED")</f>
        <v>72932506</v>
      </c>
      <c r="U260" s="1">
        <f>_xll.ciqfunctions.udf.CIQ($B260, "IQ_PREF_DIV_OTHER",$D260,,,, "REPORTED")</f>
        <v>101680</v>
      </c>
      <c r="V260" s="1">
        <f>_xll.ciqfunctions.udf.CIQ($B260, "IQ_COGS",$D260,,,, "REPORTED")</f>
        <v>20785311</v>
      </c>
      <c r="W260" s="1">
        <f>_xll.ciqfunctions.udf.CIQ($B260, "IQ_AP",$D260,,,, "REPORTED")</f>
        <v>7135844</v>
      </c>
      <c r="X260" s="1">
        <f>_xll.ciqfunctions.udf.CIQ($B260, "IQ_AR", $D260,,,, "REPORTED")</f>
        <v>4865634</v>
      </c>
      <c r="Y260" s="1">
        <f>_xll.ciqfunctions.udf.CIQ($B260, "IQ_INVENTORY", $D260,,,, "REPORTED")</f>
        <v>10631184</v>
      </c>
      <c r="Z260">
        <f>_xll.ciqfunctions.udf.CIQ($B260, "IQ_SGA", $D260,,,, "REPORTED")</f>
        <v>2741894</v>
      </c>
      <c r="AA260">
        <f>_xll.ciqfunctions.udf.CIQ($B260, "IQ_TOTAL_REV_1YR_ANN_GROWTH", $D260,,,, "REPORTED")</f>
        <v>1.6611</v>
      </c>
      <c r="AB260">
        <f>_xll.ciqfunctions.udf.CIQ($B260, "IQ_DA", $D260,,,, "REPORTED")</f>
        <v>0</v>
      </c>
      <c r="AC260">
        <f>_xll.ciqfunctions.udf.CIQ($B260, "IQ_NET_INTEREST_EXP",$D260,,,, "REPORTED")</f>
        <v>53874</v>
      </c>
      <c r="AD260">
        <f>_xll.ciqfunctions.udf.CIQ($B260, "IQ_NET_WORKING_CAP",$D260,,,, "REPORTED")</f>
        <v>-291278</v>
      </c>
      <c r="AE260">
        <f>_xll.ciqfunctions.udf.CIQ($B260, "IQ_CAPEX",$D260,,,, "REPORTED")</f>
        <v>-554064</v>
      </c>
      <c r="AF260" s="1" t="str">
        <f>_xll.ciqfunctions.udf.CIQ($B260, "IQ_CEO_NAME", $D260,,,, "REPORTED")</f>
        <v>Chang, Jae Hoon</v>
      </c>
    </row>
    <row r="261" spans="1:32" x14ac:dyDescent="0.25">
      <c r="A261" t="str">
        <f>_xll.ciqfunctions.udf.CIQ(B261,"IQ_COMPANY_NAME",A$1)</f>
        <v>Hyundai Motor Company</v>
      </c>
      <c r="B261" s="3" t="s">
        <v>3</v>
      </c>
      <c r="C261" s="1" t="str">
        <f>_xll.ciqfunctions.udf.CIQ($B261, "IQ_INDUSTRY", IQ_FY, $D261, ,, "USD", , C$1)</f>
        <v>Automobiles</v>
      </c>
      <c r="D261" s="2" t="str">
        <f t="shared" si="3"/>
        <v>CQ12018</v>
      </c>
      <c r="E261" s="1">
        <f>_xll.ciqfunctions.udf.CIQ($B261, "IQ_TOTAL_REV", $D261,,,, "REPORTED")</f>
        <v>22436561</v>
      </c>
      <c r="F261" s="1">
        <f>_xll.ciqfunctions.udf.CIQ($B261, "IQ_NI",$D261,,,, "REPORTED")</f>
        <v>668014</v>
      </c>
      <c r="G261" s="1">
        <f>_xll.ciqfunctions.udf.CIQ($B261, "IQ_CASH_EQUIV", $D261,,,, "REPORTED")</f>
        <v>8392969</v>
      </c>
      <c r="H261" s="1">
        <f>_xll.ciqfunctions.udf.CIQ($B261, "IQ_CASH_ST_INVEST", $D261,,,, "REPORTED")</f>
        <v>26766486</v>
      </c>
      <c r="I261" s="1">
        <f>_xll.ciqfunctions.udf.CIQ($B261, "IQ_TOTAL_CA", $D261,,,, "REPORTED")</f>
        <v>45562685</v>
      </c>
      <c r="J261" s="1">
        <f>_xll.ciqfunctions.udf.CIQ($B261, "IQ_TOTAL_ASSETS",$D261,,,, "REPORTED")</f>
        <v>175568652</v>
      </c>
      <c r="K261" s="1">
        <f>_xll.ciqfunctions.udf.CIQ($B261, "IQ_TOTAL_CL", $D261,,,, "REPORTED")</f>
        <v>44195887</v>
      </c>
      <c r="L261" s="1">
        <f>_xll.ciqfunctions.udf.CIQ($B261, "IQ_TOTAL_LIAB", $D261,,,, "REPORTED")</f>
        <v>101088563</v>
      </c>
      <c r="M261" s="1">
        <f>_xll.ciqfunctions.udf.CIQ($B261, "IQ_PREF_EQUITY",$D261,,,, "REPORTED")</f>
        <v>331011</v>
      </c>
      <c r="N261" s="1">
        <f>_xll.ciqfunctions.udf.CIQ($B261, "IQ_TOTAL_COMMON_EQUITY",$D261,,,, "REPORTED")</f>
        <v>68574530</v>
      </c>
      <c r="O261" s="1">
        <f>_xll.ciqfunctions.udf.CIQ($B261, "IQ_APIC", $D261,,,, "REPORTED")</f>
        <v>4201214</v>
      </c>
      <c r="P261" s="1">
        <f>_xll.ciqfunctions.udf.CIQ($B261, "IQ_TOTAL_ASSETS", $D261,,,, "REPORTED")</f>
        <v>175568652</v>
      </c>
      <c r="Q261" s="1">
        <f>_xll.ciqfunctions.udf.CIQ($B261, "IQ_RE", $D261,,,, "REPORTED")</f>
        <v>67392957</v>
      </c>
      <c r="R261" s="1">
        <f>_xll.ciqfunctions.udf.CIQ($B261, "IQ_TOTAL_EQUITY", $D261,,,, "REPORTED")</f>
        <v>74480089</v>
      </c>
      <c r="S261" s="1">
        <f>_xll.ciqfunctions.udf.CIQ($B261, "IQ_TOTAL_OUTSTANDING_FILING_DATE", $D261,,,, "REPORTED")</f>
        <v>207.05396999999999</v>
      </c>
      <c r="T261" s="1">
        <f>_xll.ciqfunctions.udf.CIQ($B261, "IQ_TOTAL_DEBT", $D261,,,, "REPORTED")</f>
        <v>70271935</v>
      </c>
      <c r="U261" s="1">
        <f>_xll.ciqfunctions.udf.CIQ($B261, "IQ_PREF_DIV_OTHER",$D261,,,, "REPORTED")</f>
        <v>96985</v>
      </c>
      <c r="V261" s="1">
        <f>_xll.ciqfunctions.udf.CIQ($B261, "IQ_COGS",$D261,,,, "REPORTED")</f>
        <v>18969048</v>
      </c>
      <c r="W261" s="1">
        <f>_xll.ciqfunctions.udf.CIQ($B261, "IQ_AP",$D261,,,, "REPORTED")</f>
        <v>6988500</v>
      </c>
      <c r="X261" s="1">
        <f>_xll.ciqfunctions.udf.CIQ($B261, "IQ_AR", $D261,,,, "REPORTED")</f>
        <v>4395099</v>
      </c>
      <c r="Y261" s="1">
        <f>_xll.ciqfunctions.udf.CIQ($B261, "IQ_INVENTORY", $D261,,,, "REPORTED")</f>
        <v>10475086</v>
      </c>
      <c r="Z261">
        <f>_xll.ciqfunctions.udf.CIQ($B261, "IQ_SGA", $D261,,,, "REPORTED")</f>
        <v>2584444</v>
      </c>
      <c r="AA261">
        <f>_xll.ciqfunctions.udf.CIQ($B261, "IQ_TOTAL_REV_1YR_ANN_GROWTH", $D261,,,, "REPORTED")</f>
        <v>-3.9775999999999998</v>
      </c>
      <c r="AB261">
        <f>_xll.ciqfunctions.udf.CIQ($B261, "IQ_DA", $D261,,,, "REPORTED")</f>
        <v>0</v>
      </c>
      <c r="AC261">
        <f>_xll.ciqfunctions.udf.CIQ($B261, "IQ_NET_INTEREST_EXP",$D261,,,, "REPORTED")</f>
        <v>71992</v>
      </c>
      <c r="AD261">
        <f>_xll.ciqfunctions.udf.CIQ($B261, "IQ_NET_WORKING_CAP",$D261,,,, "REPORTED")</f>
        <v>-601034</v>
      </c>
      <c r="AE261">
        <f>_xll.ciqfunctions.udf.CIQ($B261, "IQ_CAPEX",$D261,,,, "REPORTED")</f>
        <v>-914470</v>
      </c>
      <c r="AF261" s="1" t="str">
        <f>_xll.ciqfunctions.udf.CIQ($B261, "IQ_CEO_NAME", $D261,,,, "REPORTED")</f>
        <v>Chang, Jae Hoon</v>
      </c>
    </row>
    <row r="262" spans="1:32" x14ac:dyDescent="0.25">
      <c r="A262" t="str">
        <f>_xll.ciqfunctions.udf.CIQ(B262,"IQ_COMPANY_NAME",A$1)</f>
        <v>Hyundai Motor Company</v>
      </c>
      <c r="B262" s="3" t="s">
        <v>3</v>
      </c>
      <c r="C262" s="1" t="str">
        <f>_xll.ciqfunctions.udf.CIQ($B262, "IQ_INDUSTRY", IQ_FY, $D262, ,, "USD", , C$1)</f>
        <v>Automobiles</v>
      </c>
      <c r="D262" s="2" t="str">
        <f t="shared" si="3"/>
        <v>CQ42017</v>
      </c>
      <c r="E262" s="1">
        <f>_xll.ciqfunctions.udf.CIQ($B262, "IQ_TOTAL_REV", $D262,,,, "REPORTED")</f>
        <v>24500845</v>
      </c>
      <c r="F262" s="1">
        <f>_xll.ciqfunctions.udf.CIQ($B262, "IQ_NI",$D262,,,, "REPORTED")</f>
        <v>1033010</v>
      </c>
      <c r="G262" s="1">
        <f>_xll.ciqfunctions.udf.CIQ($B262, "IQ_CASH_EQUIV", $D262,,,, "REPORTED")</f>
        <v>8821529</v>
      </c>
      <c r="H262" s="1">
        <f>_xll.ciqfunctions.udf.CIQ($B262, "IQ_CASH_ST_INVEST", $D262,,,, "REPORTED")</f>
        <v>29351655</v>
      </c>
      <c r="I262" s="1">
        <f>_xll.ciqfunctions.udf.CIQ($B262, "IQ_TOTAL_CA", $D262,,,, "REPORTED")</f>
        <v>73975914</v>
      </c>
      <c r="J262" s="1">
        <f>_xll.ciqfunctions.udf.CIQ($B262, "IQ_TOTAL_ASSETS",$D262,,,, "REPORTED")</f>
        <v>178199454</v>
      </c>
      <c r="K262" s="1">
        <f>_xll.ciqfunctions.udf.CIQ($B262, "IQ_TOTAL_CL", $D262,,,, "REPORTED")</f>
        <v>43160709</v>
      </c>
      <c r="L262" s="1">
        <f>_xll.ciqfunctions.udf.CIQ($B262, "IQ_TOTAL_LIAB", $D262,,,, "REPORTED")</f>
        <v>103442100</v>
      </c>
      <c r="M262" s="1">
        <f>_xll.ciqfunctions.udf.CIQ($B262, "IQ_PREF_EQUITY",$D262,,,, "REPORTED")</f>
        <v>205461</v>
      </c>
      <c r="N262" s="1">
        <f>_xll.ciqfunctions.udf.CIQ($B262, "IQ_TOTAL_COMMON_EQUITY",$D262,,,, "REPORTED")</f>
        <v>68898023</v>
      </c>
      <c r="O262" s="1">
        <f>_xll.ciqfunctions.udf.CIQ($B262, "IQ_APIC", $D262,,,, "REPORTED")</f>
        <v>4201214</v>
      </c>
      <c r="P262" s="1">
        <f>_xll.ciqfunctions.udf.CIQ($B262, "IQ_TOTAL_ASSETS", $D262,,,, "REPORTED")</f>
        <v>178199454</v>
      </c>
      <c r="Q262" s="1">
        <f>_xll.ciqfunctions.udf.CIQ($B262, "IQ_RE", $D262,,,, "REPORTED")</f>
        <v>67332328</v>
      </c>
      <c r="R262" s="1">
        <f>_xll.ciqfunctions.udf.CIQ($B262, "IQ_TOTAL_EQUITY", $D262,,,, "REPORTED")</f>
        <v>74757354</v>
      </c>
      <c r="S262" s="1">
        <f>_xll.ciqfunctions.udf.CIQ($B262, "IQ_TOTAL_OUTSTANDING_FILING_DATE", $D262,,,, "REPORTED")</f>
        <v>229.20858999999999</v>
      </c>
      <c r="T262" s="1">
        <f>_xll.ciqfunctions.udf.CIQ($B262, "IQ_TOTAL_DEBT", $D262,,,, "REPORTED")</f>
        <v>72000530</v>
      </c>
      <c r="U262" s="1">
        <f>_xll.ciqfunctions.udf.CIQ($B262, "IQ_PREF_DIV_OTHER",$D262,,,, "REPORTED")</f>
        <v>583846</v>
      </c>
      <c r="V262" s="1">
        <f>_xll.ciqfunctions.udf.CIQ($B262, "IQ_COGS",$D262,,,, "REPORTED")</f>
        <v>20282728</v>
      </c>
      <c r="W262" s="1">
        <f>_xll.ciqfunctions.udf.CIQ($B262, "IQ_AP",$D262,,,, "REPORTED")</f>
        <v>6483875</v>
      </c>
      <c r="X262" s="1">
        <f>_xll.ciqfunctions.udf.CIQ($B262, "IQ_AR", $D262,,,, "REPORTED")</f>
        <v>4862942</v>
      </c>
      <c r="Y262" s="1">
        <f>_xll.ciqfunctions.udf.CIQ($B262, "IQ_INVENTORY", $D262,,,, "REPORTED")</f>
        <v>10279904</v>
      </c>
      <c r="Z262">
        <f>_xll.ciqfunctions.udf.CIQ($B262, "IQ_SGA", $D262,,,, "REPORTED")</f>
        <v>3086903</v>
      </c>
      <c r="AA262">
        <f>_xll.ciqfunctions.udf.CIQ($B262, "IQ_TOTAL_REV_1YR_ANN_GROWTH", $D262,,,, "REPORTED")</f>
        <v>0</v>
      </c>
      <c r="AB262">
        <f>_xll.ciqfunctions.udf.CIQ($B262, "IQ_DA", $D262,,,, "REPORTED")</f>
        <v>0</v>
      </c>
      <c r="AC262">
        <f>_xll.ciqfunctions.udf.CIQ($B262, "IQ_NET_INTEREST_EXP",$D262,,,, "REPORTED")</f>
        <v>40995</v>
      </c>
      <c r="AD262">
        <f>_xll.ciqfunctions.udf.CIQ($B262, "IQ_NET_WORKING_CAP",$D262,,,, "REPORTED")</f>
        <v>24521751</v>
      </c>
      <c r="AE262">
        <f>_xll.ciqfunctions.udf.CIQ($B262, "IQ_CAPEX",$D262,,,, "REPORTED")</f>
        <v>0</v>
      </c>
      <c r="AF262" s="1" t="str">
        <f>_xll.ciqfunctions.udf.CIQ($B262, "IQ_CEO_NAME", $D262,,,, "REPORTED")</f>
        <v>Chang, Jae Hoon</v>
      </c>
    </row>
    <row r="263" spans="1:32" x14ac:dyDescent="0.25">
      <c r="A263" t="str">
        <f>_xll.ciqfunctions.udf.CIQ(B263,"IQ_COMPANY_NAME",A$1)</f>
        <v>Hyundai Motor Company</v>
      </c>
      <c r="B263" s="3" t="s">
        <v>3</v>
      </c>
      <c r="C263" s="1" t="str">
        <f>_xll.ciqfunctions.udf.CIQ($B263, "IQ_INDUSTRY", IQ_FY, $D263, ,, "USD", , C$1)</f>
        <v>Automobiles</v>
      </c>
      <c r="D263" s="2" t="str">
        <f t="shared" si="3"/>
        <v>CQ32017</v>
      </c>
      <c r="E263" s="1">
        <f>_xll.ciqfunctions.udf.CIQ($B263, "IQ_TOTAL_REV", $D263,,,, "REPORTED")</f>
        <v>24201273</v>
      </c>
      <c r="F263" s="1">
        <f>_xll.ciqfunctions.udf.CIQ($B263, "IQ_NI",$D263,,,, "REPORTED")</f>
        <v>852371</v>
      </c>
      <c r="G263" s="1">
        <f>_xll.ciqfunctions.udf.CIQ($B263, "IQ_CASH_EQUIV", $D263,,,, "REPORTED")</f>
        <v>9072586</v>
      </c>
      <c r="H263" s="1">
        <f>_xll.ciqfunctions.udf.CIQ($B263, "IQ_CASH_ST_INVEST", $D263,,,, "REPORTED")</f>
        <v>28279999</v>
      </c>
      <c r="I263" s="1">
        <f>_xll.ciqfunctions.udf.CIQ($B263, "IQ_TOTAL_CA", $D263,,,, "REPORTED")</f>
        <v>48799920</v>
      </c>
      <c r="J263" s="1">
        <f>_xll.ciqfunctions.udf.CIQ($B263, "IQ_TOTAL_ASSETS",$D263,,,, "REPORTED")</f>
        <v>181487832</v>
      </c>
      <c r="K263" s="1">
        <f>_xll.ciqfunctions.udf.CIQ($B263, "IQ_TOTAL_CL", $D263,,,, "REPORTED")</f>
        <v>42208381</v>
      </c>
      <c r="L263" s="1">
        <f>_xll.ciqfunctions.udf.CIQ($B263, "IQ_TOTAL_LIAB", $D263,,,, "REPORTED")</f>
        <v>106889467</v>
      </c>
      <c r="M263" s="1">
        <f>_xll.ciqfunctions.udf.CIQ($B263, "IQ_PREF_EQUITY",$D263,,,, "REPORTED")</f>
        <v>331011</v>
      </c>
      <c r="N263" s="1">
        <f>_xll.ciqfunctions.udf.CIQ($B263, "IQ_TOTAL_COMMON_EQUITY",$D263,,,, "REPORTED")</f>
        <v>68809419</v>
      </c>
      <c r="O263" s="1">
        <f>_xll.ciqfunctions.udf.CIQ($B263, "IQ_APIC", $D263,,,, "REPORTED")</f>
        <v>4201214</v>
      </c>
      <c r="P263" s="1">
        <f>_xll.ciqfunctions.udf.CIQ($B263, "IQ_TOTAL_ASSETS", $D263,,,, "REPORTED")</f>
        <v>181487832</v>
      </c>
      <c r="Q263" s="1">
        <f>_xll.ciqfunctions.udf.CIQ($B263, "IQ_RE", $D263,,,, "REPORTED")</f>
        <v>66274468</v>
      </c>
      <c r="R263" s="1">
        <f>_xll.ciqfunctions.udf.CIQ($B263, "IQ_TOTAL_EQUITY", $D263,,,, "REPORTED")</f>
        <v>74598365</v>
      </c>
      <c r="S263" s="1">
        <f>_xll.ciqfunctions.udf.CIQ($B263, "IQ_TOTAL_OUTSTANDING_FILING_DATE", $D263,,,, "REPORTED")</f>
        <v>207.05396999999999</v>
      </c>
      <c r="T263" s="1">
        <f>_xll.ciqfunctions.udf.CIQ($B263, "IQ_TOTAL_DEBT", $D263,,,, "REPORTED")</f>
        <v>74104569</v>
      </c>
      <c r="U263" s="1">
        <f>_xll.ciqfunctions.udf.CIQ($B263, "IQ_PREF_DIV_OTHER",$D263,,,, "REPORTED")</f>
        <v>0</v>
      </c>
      <c r="V263" s="1">
        <f>_xll.ciqfunctions.udf.CIQ($B263, "IQ_COGS",$D263,,,, "REPORTED")</f>
        <v>19861622</v>
      </c>
      <c r="W263" s="1">
        <f>_xll.ciqfunctions.udf.CIQ($B263, "IQ_AP",$D263,,,, "REPORTED")</f>
        <v>6585531</v>
      </c>
      <c r="X263" s="1">
        <f>_xll.ciqfunctions.udf.CIQ($B263, "IQ_AR", $D263,,,, "REPORTED")</f>
        <v>5186202</v>
      </c>
      <c r="Y263" s="1">
        <f>_xll.ciqfunctions.udf.CIQ($B263, "IQ_INVENTORY", $D263,,,, "REPORTED")</f>
        <v>11557662</v>
      </c>
      <c r="Z263">
        <f>_xll.ciqfunctions.udf.CIQ($B263, "IQ_SGA", $D263,,,, "REPORTED")</f>
        <v>2884135</v>
      </c>
      <c r="AA263">
        <f>_xll.ciqfunctions.udf.CIQ($B263, "IQ_TOTAL_REV_1YR_ANN_GROWTH", $D263,,,, "REPORTED")</f>
        <v>9.5889000000000006</v>
      </c>
      <c r="AB263">
        <f>_xll.ciqfunctions.udf.CIQ($B263, "IQ_DA", $D263,,,, "REPORTED")</f>
        <v>0</v>
      </c>
      <c r="AC263">
        <f>_xll.ciqfunctions.udf.CIQ($B263, "IQ_NET_INTEREST_EXP",$D263,,,, "REPORTED")</f>
        <v>44602</v>
      </c>
      <c r="AD263">
        <f>_xll.ciqfunctions.udf.CIQ($B263, "IQ_NET_WORKING_CAP",$D263,,,, "REPORTED")</f>
        <v>811643</v>
      </c>
      <c r="AE263">
        <f>_xll.ciqfunctions.udf.CIQ($B263, "IQ_CAPEX",$D263,,,, "REPORTED")</f>
        <v>-743368</v>
      </c>
      <c r="AF263" s="1" t="str">
        <f>_xll.ciqfunctions.udf.CIQ($B263, "IQ_CEO_NAME", $D263,,,, "REPORTED")</f>
        <v>Chang, Jae Hoon</v>
      </c>
    </row>
    <row r="264" spans="1:32" x14ac:dyDescent="0.25">
      <c r="A264" t="str">
        <f>_xll.ciqfunctions.udf.CIQ(B264,"IQ_COMPANY_NAME",A$1)</f>
        <v>Hyundai Motor Company</v>
      </c>
      <c r="B264" s="3" t="s">
        <v>3</v>
      </c>
      <c r="C264" s="1" t="str">
        <f>_xll.ciqfunctions.udf.CIQ($B264, "IQ_INDUSTRY", IQ_FY, $D264, ,, "USD", , C$1)</f>
        <v>Automobiles</v>
      </c>
      <c r="D264" s="2" t="str">
        <f t="shared" si="3"/>
        <v>CQ22017</v>
      </c>
      <c r="E264" s="1">
        <f>_xll.ciqfunctions.udf.CIQ($B264, "IQ_TOTAL_REV", $D264,,,, "REPORTED")</f>
        <v>24308002</v>
      </c>
      <c r="F264" s="1">
        <f>_xll.ciqfunctions.udf.CIQ($B264, "IQ_NI",$D264,,,, "REPORTED")</f>
        <v>816877</v>
      </c>
      <c r="G264" s="1">
        <f>_xll.ciqfunctions.udf.CIQ($B264, "IQ_CASH_EQUIV", $D264,,,, "REPORTED")</f>
        <v>7246014</v>
      </c>
      <c r="H264" s="1">
        <f>_xll.ciqfunctions.udf.CIQ($B264, "IQ_CASH_ST_INVEST", $D264,,,, "REPORTED")</f>
        <v>27246347</v>
      </c>
      <c r="I264" s="1">
        <f>_xll.ciqfunctions.udf.CIQ($B264, "IQ_TOTAL_CA", $D264,,,, "REPORTED")</f>
        <v>48076694</v>
      </c>
      <c r="J264" s="1">
        <f>_xll.ciqfunctions.udf.CIQ($B264, "IQ_TOTAL_ASSETS",$D264,,,, "REPORTED")</f>
        <v>178756857</v>
      </c>
      <c r="K264" s="1">
        <f>_xll.ciqfunctions.udf.CIQ($B264, "IQ_TOTAL_CL", $D264,,,, "REPORTED")</f>
        <v>43181695</v>
      </c>
      <c r="L264" s="1">
        <f>_xll.ciqfunctions.udf.CIQ($B264, "IQ_TOTAL_LIAB", $D264,,,, "REPORTED")</f>
        <v>105078844</v>
      </c>
      <c r="M264" s="1">
        <f>_xll.ciqfunctions.udf.CIQ($B264, "IQ_PREF_EQUITY",$D264,,,, "REPORTED")</f>
        <v>331011</v>
      </c>
      <c r="N264" s="1">
        <f>_xll.ciqfunctions.udf.CIQ($B264, "IQ_TOTAL_COMMON_EQUITY",$D264,,,, "REPORTED")</f>
        <v>68025661</v>
      </c>
      <c r="O264" s="1">
        <f>_xll.ciqfunctions.udf.CIQ($B264, "IQ_APIC", $D264,,,, "REPORTED")</f>
        <v>4201191</v>
      </c>
      <c r="P264" s="1">
        <f>_xll.ciqfunctions.udf.CIQ($B264, "IQ_TOTAL_ASSETS", $D264,,,, "REPORTED")</f>
        <v>178756857</v>
      </c>
      <c r="Q264" s="1">
        <f>_xll.ciqfunctions.udf.CIQ($B264, "IQ_RE", $D264,,,, "REPORTED")</f>
        <v>65691816</v>
      </c>
      <c r="R264" s="1">
        <f>_xll.ciqfunctions.udf.CIQ($B264, "IQ_TOTAL_EQUITY", $D264,,,, "REPORTED")</f>
        <v>73678013</v>
      </c>
      <c r="S264" s="1">
        <f>_xll.ciqfunctions.udf.CIQ($B264, "IQ_TOTAL_OUTSTANDING_FILING_DATE", $D264,,,, "REPORTED")</f>
        <v>207.05396999999999</v>
      </c>
      <c r="T264" s="1">
        <f>_xll.ciqfunctions.udf.CIQ($B264, "IQ_TOTAL_DEBT", $D264,,,, "REPORTED")</f>
        <v>71711900</v>
      </c>
      <c r="U264" s="1">
        <f>_xll.ciqfunctions.udf.CIQ($B264, "IQ_PREF_DIV_OTHER",$D264,,,, "REPORTED")</f>
        <v>0</v>
      </c>
      <c r="V264" s="1">
        <f>_xll.ciqfunctions.udf.CIQ($B264, "IQ_COGS",$D264,,,, "REPORTED")</f>
        <v>19581166</v>
      </c>
      <c r="W264" s="1">
        <f>_xll.ciqfunctions.udf.CIQ($B264, "IQ_AP",$D264,,,, "REPORTED")</f>
        <v>7576301</v>
      </c>
      <c r="X264" s="1">
        <f>_xll.ciqfunctions.udf.CIQ($B264, "IQ_AR", $D264,,,, "REPORTED")</f>
        <v>5144437</v>
      </c>
      <c r="Y264" s="1">
        <f>_xll.ciqfunctions.udf.CIQ($B264, "IQ_INVENTORY", $D264,,,, "REPORTED")</f>
        <v>11997981</v>
      </c>
      <c r="Z264">
        <f>_xll.ciqfunctions.udf.CIQ($B264, "IQ_SGA", $D264,,,, "REPORTED")</f>
        <v>3157591</v>
      </c>
      <c r="AA264">
        <f>_xll.ciqfunctions.udf.CIQ($B264, "IQ_TOTAL_REV_1YR_ANN_GROWTH", $D264,,,, "REPORTED")</f>
        <v>-1.4943</v>
      </c>
      <c r="AB264">
        <f>_xll.ciqfunctions.udf.CIQ($B264, "IQ_DA", $D264,,,, "REPORTED")</f>
        <v>0</v>
      </c>
      <c r="AC264">
        <f>_xll.ciqfunctions.udf.CIQ($B264, "IQ_NET_INTEREST_EXP",$D264,,,, "REPORTED")</f>
        <v>22885</v>
      </c>
      <c r="AD264">
        <f>_xll.ciqfunctions.udf.CIQ($B264, "IQ_NET_WORKING_CAP",$D264,,,, "REPORTED")</f>
        <v>482460</v>
      </c>
      <c r="AE264">
        <f>_xll.ciqfunctions.udf.CIQ($B264, "IQ_CAPEX",$D264,,,, "REPORTED")</f>
        <v>-785537</v>
      </c>
      <c r="AF264" s="1" t="str">
        <f>_xll.ciqfunctions.udf.CIQ($B264, "IQ_CEO_NAME", $D264,,,, "REPORTED")</f>
        <v>Chang, Jae Hoon</v>
      </c>
    </row>
    <row r="265" spans="1:32" x14ac:dyDescent="0.25">
      <c r="A265" t="str">
        <f>_xll.ciqfunctions.udf.CIQ(B265,"IQ_COMPANY_NAME",A$1)</f>
        <v>Hyundai Motor Company</v>
      </c>
      <c r="B265" s="3" t="s">
        <v>3</v>
      </c>
      <c r="C265" s="1" t="str">
        <f>_xll.ciqfunctions.udf.CIQ($B265, "IQ_INDUSTRY", IQ_FY, $D265, ,, "USD", , C$1)</f>
        <v>Automobiles</v>
      </c>
      <c r="D265" s="2" t="str">
        <f t="shared" si="3"/>
        <v>CQ12017</v>
      </c>
      <c r="E265" s="1">
        <f>_xll.ciqfunctions.udf.CIQ($B265, "IQ_TOTAL_REV", $D265,,,, "REPORTED")</f>
        <v>23365959</v>
      </c>
      <c r="F265" s="1">
        <f>_xll.ciqfunctions.udf.CIQ($B265, "IQ_NI",$D265,,,, "REPORTED")</f>
        <v>1330566</v>
      </c>
      <c r="G265" s="1">
        <f>_xll.ciqfunctions.udf.CIQ($B265, "IQ_CASH_EQUIV", $D265,,,, "REPORTED")</f>
        <v>6533855</v>
      </c>
      <c r="H265" s="1">
        <f>_xll.ciqfunctions.udf.CIQ($B265, "IQ_CASH_ST_INVEST", $D265,,,, "REPORTED")</f>
        <v>26241493</v>
      </c>
      <c r="I265" s="1">
        <f>_xll.ciqfunctions.udf.CIQ($B265, "IQ_TOTAL_CA", $D265,,,, "REPORTED")</f>
        <v>45772761</v>
      </c>
      <c r="J265" s="1">
        <f>_xll.ciqfunctions.udf.CIQ($B265, "IQ_TOTAL_ASSETS",$D265,,,, "REPORTED")</f>
        <v>173240771</v>
      </c>
      <c r="K265" s="1">
        <f>_xll.ciqfunctions.udf.CIQ($B265, "IQ_TOTAL_CL", $D265,,,, "REPORTED")</f>
        <v>41282003</v>
      </c>
      <c r="L265" s="1">
        <f>_xll.ciqfunctions.udf.CIQ($B265, "IQ_TOTAL_LIAB", $D265,,,, "REPORTED")</f>
        <v>101466177</v>
      </c>
      <c r="M265" s="1">
        <f>_xll.ciqfunctions.udf.CIQ($B265, "IQ_PREF_EQUITY",$D265,,,, "REPORTED")</f>
        <v>331011</v>
      </c>
      <c r="N265" s="1">
        <f>_xll.ciqfunctions.udf.CIQ($B265, "IQ_TOTAL_COMMON_EQUITY",$D265,,,, "REPORTED")</f>
        <v>66271055</v>
      </c>
      <c r="O265" s="1">
        <f>_xll.ciqfunctions.udf.CIQ($B265, "IQ_APIC", $D265,,,, "REPORTED")</f>
        <v>4201144</v>
      </c>
      <c r="P265" s="1">
        <f>_xll.ciqfunctions.udf.CIQ($B265, "IQ_TOTAL_ASSETS", $D265,,,, "REPORTED")</f>
        <v>173240771</v>
      </c>
      <c r="Q265" s="1">
        <f>_xll.ciqfunctions.udf.CIQ($B265, "IQ_RE", $D265,,,, "REPORTED")</f>
        <v>64877731</v>
      </c>
      <c r="R265" s="1">
        <f>_xll.ciqfunctions.udf.CIQ($B265, "IQ_TOTAL_EQUITY", $D265,,,, "REPORTED")</f>
        <v>71774594</v>
      </c>
      <c r="S265" s="1">
        <f>_xll.ciqfunctions.udf.CIQ($B265, "IQ_TOTAL_OUTSTANDING_FILING_DATE", $D265,,,, "REPORTED")</f>
        <v>207.05396999999999</v>
      </c>
      <c r="T265" s="1">
        <f>_xll.ciqfunctions.udf.CIQ($B265, "IQ_TOTAL_DEBT", $D265,,,, "REPORTED")</f>
        <v>68906448</v>
      </c>
      <c r="U265" s="1">
        <f>_xll.ciqfunctions.udf.CIQ($B265, "IQ_PREF_DIV_OTHER",$D265,,,, "REPORTED")</f>
        <v>0</v>
      </c>
      <c r="V265" s="1">
        <f>_xll.ciqfunctions.udf.CIQ($B265, "IQ_COGS",$D265,,,, "REPORTED")</f>
        <v>19072656</v>
      </c>
      <c r="W265" s="1">
        <f>_xll.ciqfunctions.udf.CIQ($B265, "IQ_AP",$D265,,,, "REPORTED")</f>
        <v>7178063</v>
      </c>
      <c r="X265" s="1">
        <f>_xll.ciqfunctions.udf.CIQ($B265, "IQ_AR", $D265,,,, "REPORTED")</f>
        <v>5061756</v>
      </c>
      <c r="Y265" s="1">
        <f>_xll.ciqfunctions.udf.CIQ($B265, "IQ_INVENTORY", $D265,,,, "REPORTED")</f>
        <v>10674712</v>
      </c>
      <c r="Z265">
        <f>_xll.ciqfunctions.udf.CIQ($B265, "IQ_SGA", $D265,,,, "REPORTED")</f>
        <v>2835351</v>
      </c>
      <c r="AA265">
        <f>_xll.ciqfunctions.udf.CIQ($B265, "IQ_TOTAL_REV_1YR_ANN_GROWTH", $D265,,,, "REPORTED")</f>
        <v>4.5427</v>
      </c>
      <c r="AB265">
        <f>_xll.ciqfunctions.udf.CIQ($B265, "IQ_DA", $D265,,,, "REPORTED")</f>
        <v>0</v>
      </c>
      <c r="AC265">
        <f>_xll.ciqfunctions.udf.CIQ($B265, "IQ_NET_INTEREST_EXP",$D265,,,, "REPORTED")</f>
        <v>28938</v>
      </c>
      <c r="AD265">
        <f>_xll.ciqfunctions.udf.CIQ($B265, "IQ_NET_WORKING_CAP",$D265,,,, "REPORTED")</f>
        <v>-56606</v>
      </c>
      <c r="AE265">
        <f>_xll.ciqfunctions.udf.CIQ($B265, "IQ_CAPEX",$D265,,,, "REPORTED")</f>
        <v>-644126</v>
      </c>
      <c r="AF265" s="1" t="str">
        <f>_xll.ciqfunctions.udf.CIQ($B265, "IQ_CEO_NAME", $D265,,,, "REPORTED")</f>
        <v>Chang, Jae Hoon</v>
      </c>
    </row>
    <row r="266" spans="1:32" x14ac:dyDescent="0.25">
      <c r="A266" t="str">
        <f>_xll.ciqfunctions.udf.CIQ(B266,"IQ_COMPANY_NAME",A$1)</f>
        <v>Hyundai Motor Company</v>
      </c>
      <c r="B266" s="3" t="s">
        <v>3</v>
      </c>
      <c r="C266" s="1" t="str">
        <f>_xll.ciqfunctions.udf.CIQ($B266, "IQ_INDUSTRY", IQ_FY, $D266, ,, "USD", , C$1)</f>
        <v>Automobiles</v>
      </c>
      <c r="D266" s="2" t="str">
        <f t="shared" si="3"/>
        <v>CQ42016</v>
      </c>
      <c r="E266" s="1">
        <f>_xll.ciqfunctions.udf.CIQ($B266, "IQ_TOTAL_REV", $D266,,,, "REPORTED")</f>
        <v>24538004</v>
      </c>
      <c r="F266" s="1">
        <f>_xll.ciqfunctions.udf.CIQ($B266, "IQ_NI",$D266,,,, "REPORTED")</f>
        <v>1000006</v>
      </c>
      <c r="G266" s="1">
        <f>_xll.ciqfunctions.udf.CIQ($B266, "IQ_CASH_EQUIV", $D266,,,, "REPORTED")</f>
        <v>7890089</v>
      </c>
      <c r="H266" s="1">
        <f>_xll.ciqfunctions.udf.CIQ($B266, "IQ_CASH_ST_INVEST", $D266,,,, "REPORTED")</f>
        <v>27713631</v>
      </c>
      <c r="I266" s="1">
        <f>_xll.ciqfunctions.udf.CIQ($B266, "IQ_TOTAL_CA", $D266,,,, "REPORTED")</f>
        <v>72449600</v>
      </c>
      <c r="J266" s="1">
        <f>_xll.ciqfunctions.udf.CIQ($B266, "IQ_TOTAL_ASSETS",$D266,,,, "REPORTED")</f>
        <v>178835928</v>
      </c>
      <c r="K266" s="1">
        <f>_xll.ciqfunctions.udf.CIQ($B266, "IQ_TOTAL_CL", $D266,,,, "REPORTED")</f>
        <v>43609793</v>
      </c>
      <c r="L266" s="1">
        <f>_xll.ciqfunctions.udf.CIQ($B266, "IQ_TOTAL_LIAB", $D266,,,, "REPORTED")</f>
        <v>106491350</v>
      </c>
      <c r="M266" s="1">
        <f>_xll.ciqfunctions.udf.CIQ($B266, "IQ_PREF_EQUITY",$D266,,,, "REPORTED")</f>
        <v>205461</v>
      </c>
      <c r="N266" s="1">
        <f>_xll.ciqfunctions.udf.CIQ($B266, "IQ_TOTAL_COMMON_EQUITY",$D266,,,, "REPORTED")</f>
        <v>66984197</v>
      </c>
      <c r="O266" s="1">
        <f>_xll.ciqfunctions.udf.CIQ($B266, "IQ_APIC", $D266,,,, "REPORTED")</f>
        <v>4202597</v>
      </c>
      <c r="P266" s="1">
        <f>_xll.ciqfunctions.udf.CIQ($B266, "IQ_TOTAL_ASSETS", $D266,,,, "REPORTED")</f>
        <v>178835928</v>
      </c>
      <c r="Q266" s="1">
        <f>_xll.ciqfunctions.udf.CIQ($B266, "IQ_RE", $D266,,,, "REPORTED")</f>
        <v>64361408</v>
      </c>
      <c r="R266" s="1">
        <f>_xll.ciqfunctions.udf.CIQ($B266, "IQ_TOTAL_EQUITY", $D266,,,, "REPORTED")</f>
        <v>72344578</v>
      </c>
      <c r="S266" s="1">
        <f>_xll.ciqfunctions.udf.CIQ($B266, "IQ_TOTAL_OUTSTANDING_FILING_DATE", $D266,,,, "REPORTED")</f>
        <v>229.96189000000001</v>
      </c>
      <c r="T266" s="1">
        <f>_xll.ciqfunctions.udf.CIQ($B266, "IQ_TOTAL_DEBT", $D266,,,, "REPORTED")</f>
        <v>73444020</v>
      </c>
      <c r="U266" s="1">
        <f>_xll.ciqfunctions.udf.CIQ($B266, "IQ_PREF_DIV_OTHER",$D266,,,, "REPORTED")</f>
        <v>781673</v>
      </c>
      <c r="V266" s="1">
        <f>_xll.ciqfunctions.udf.CIQ($B266, "IQ_COGS",$D266,,,, "REPORTED")</f>
        <v>20005202</v>
      </c>
      <c r="W266" s="1">
        <f>_xll.ciqfunctions.udf.CIQ($B266, "IQ_AP",$D266,,,, "REPORTED")</f>
        <v>6985942</v>
      </c>
      <c r="X266" s="1">
        <f>_xll.ciqfunctions.udf.CIQ($B266, "IQ_AR", $D266,,,, "REPORTED")</f>
        <v>5658134</v>
      </c>
      <c r="Y266" s="1">
        <f>_xll.ciqfunctions.udf.CIQ($B266, "IQ_INVENTORY", $D266,,,, "REPORTED")</f>
        <v>10523812</v>
      </c>
      <c r="Z266">
        <f>_xll.ciqfunctions.udf.CIQ($B266, "IQ_SGA", $D266,,,, "REPORTED")</f>
        <v>3157609</v>
      </c>
      <c r="AA266">
        <f>_xll.ciqfunctions.udf.CIQ($B266, "IQ_TOTAL_REV_1YR_ANN_GROWTH", $D266,,,, "REPORTED")</f>
        <v>0</v>
      </c>
      <c r="AB266">
        <f>_xll.ciqfunctions.udf.CIQ($B266, "IQ_DA", $D266,,,, "REPORTED")</f>
        <v>0</v>
      </c>
      <c r="AC266">
        <f>_xll.ciqfunctions.udf.CIQ($B266, "IQ_NET_INTEREST_EXP",$D266,,,, "REPORTED")</f>
        <v>52565</v>
      </c>
      <c r="AD266">
        <f>_xll.ciqfunctions.udf.CIQ($B266, "IQ_NET_WORKING_CAP",$D266,,,, "REPORTED")</f>
        <v>24723821</v>
      </c>
      <c r="AE266">
        <f>_xll.ciqfunctions.udf.CIQ($B266, "IQ_CAPEX",$D266,,,, "REPORTED")</f>
        <v>0</v>
      </c>
      <c r="AF266" s="1" t="str">
        <f>_xll.ciqfunctions.udf.CIQ($B266, "IQ_CEO_NAME", $D266,,,, "REPORTED")</f>
        <v>Chang, Jae Hoon</v>
      </c>
    </row>
    <row r="267" spans="1:32" x14ac:dyDescent="0.25">
      <c r="A267" t="str">
        <f>_xll.ciqfunctions.udf.CIQ(B267,"IQ_COMPANY_NAME",A$1)</f>
        <v>Hyundai Motor Company</v>
      </c>
      <c r="B267" s="3" t="s">
        <v>3</v>
      </c>
      <c r="C267" s="1" t="str">
        <f>_xll.ciqfunctions.udf.CIQ($B267, "IQ_INDUSTRY", IQ_FY, $D267, ,, "USD", , C$1)</f>
        <v>Automobiles</v>
      </c>
      <c r="D267" s="2" t="str">
        <f t="shared" si="3"/>
        <v>CQ32016</v>
      </c>
      <c r="E267" s="1">
        <f>_xll.ciqfunctions.udf.CIQ($B267, "IQ_TOTAL_REV", $D267,,,, "REPORTED")</f>
        <v>22083670</v>
      </c>
      <c r="F267" s="1">
        <f>_xll.ciqfunctions.udf.CIQ($B267, "IQ_NI",$D267,,,, "REPORTED")</f>
        <v>1061440</v>
      </c>
      <c r="G267" s="1">
        <f>_xll.ciqfunctions.udf.CIQ($B267, "IQ_CASH_EQUIV", $D267,,,, "REPORTED")</f>
        <v>7578428</v>
      </c>
      <c r="H267" s="1">
        <f>_xll.ciqfunctions.udf.CIQ($B267, "IQ_CASH_ST_INVEST", $D267,,,, "REPORTED")</f>
        <v>25573917</v>
      </c>
      <c r="I267" s="1">
        <f>_xll.ciqfunctions.udf.CIQ($B267, "IQ_TOTAL_CA", $D267,,,, "REPORTED")</f>
        <v>43965677</v>
      </c>
      <c r="J267" s="1">
        <f>_xll.ciqfunctions.udf.CIQ($B267, "IQ_TOTAL_ASSETS",$D267,,,, "REPORTED")</f>
        <v>167081017</v>
      </c>
      <c r="K267" s="1">
        <f>_xll.ciqfunctions.udf.CIQ($B267, "IQ_TOTAL_CL", $D267,,,, "REPORTED")</f>
        <v>39246047</v>
      </c>
      <c r="L267" s="1">
        <f>_xll.ciqfunctions.udf.CIQ($B267, "IQ_TOTAL_LIAB", $D267,,,, "REPORTED")</f>
        <v>97833733</v>
      </c>
      <c r="M267" s="1">
        <f>_xll.ciqfunctions.udf.CIQ($B267, "IQ_PREF_EQUITY",$D267,,,, "REPORTED")</f>
        <v>331011</v>
      </c>
      <c r="N267" s="1">
        <f>_xll.ciqfunctions.udf.CIQ($B267, "IQ_TOTAL_COMMON_EQUITY",$D267,,,, "REPORTED")</f>
        <v>63932965</v>
      </c>
      <c r="O267" s="1">
        <f>_xll.ciqfunctions.udf.CIQ($B267, "IQ_APIC", $D267,,,, "REPORTED")</f>
        <v>3572605</v>
      </c>
      <c r="P267" s="1">
        <f>_xll.ciqfunctions.udf.CIQ($B267, "IQ_TOTAL_ASSETS", $D267,,,, "REPORTED")</f>
        <v>167081017</v>
      </c>
      <c r="Q267" s="1">
        <f>_xll.ciqfunctions.udf.CIQ($B267, "IQ_RE", $D267,,,, "REPORTED")</f>
        <v>63253189</v>
      </c>
      <c r="R267" s="1">
        <f>_xll.ciqfunctions.udf.CIQ($B267, "IQ_TOTAL_EQUITY", $D267,,,, "REPORTED")</f>
        <v>69247284</v>
      </c>
      <c r="S267" s="1">
        <f>_xll.ciqfunctions.udf.CIQ($B267, "IQ_TOTAL_OUTSTANDING_FILING_DATE", $D267,,,, "REPORTED")</f>
        <v>207.05417</v>
      </c>
      <c r="T267" s="1">
        <f>_xll.ciqfunctions.udf.CIQ($B267, "IQ_TOTAL_DEBT", $D267,,,, "REPORTED")</f>
        <v>66874245</v>
      </c>
      <c r="U267" s="1">
        <f>_xll.ciqfunctions.udf.CIQ($B267, "IQ_PREF_DIV_OTHER",$D267,,,, "REPORTED")</f>
        <v>0</v>
      </c>
      <c r="V267" s="1">
        <f>_xll.ciqfunctions.udf.CIQ($B267, "IQ_COGS",$D267,,,, "REPORTED")</f>
        <v>18189695</v>
      </c>
      <c r="W267" s="1">
        <f>_xll.ciqfunctions.udf.CIQ($B267, "IQ_AP",$D267,,,, "REPORTED")</f>
        <v>5715110</v>
      </c>
      <c r="X267" s="1">
        <f>_xll.ciqfunctions.udf.CIQ($B267, "IQ_AR", $D267,,,, "REPORTED")</f>
        <v>5077142</v>
      </c>
      <c r="Y267" s="1">
        <f>_xll.ciqfunctions.udf.CIQ($B267, "IQ_INVENTORY", $D267,,,, "REPORTED")</f>
        <v>9884674</v>
      </c>
      <c r="Z267">
        <f>_xll.ciqfunctions.udf.CIQ($B267, "IQ_SGA", $D267,,,, "REPORTED")</f>
        <v>2580345</v>
      </c>
      <c r="AA267">
        <f>_xll.ciqfunctions.udf.CIQ($B267, "IQ_TOTAL_REV_1YR_ANN_GROWTH", $D267,,,, "REPORTED")</f>
        <v>-5.7445000000000004</v>
      </c>
      <c r="AB267">
        <f>_xll.ciqfunctions.udf.CIQ($B267, "IQ_DA", $D267,,,, "REPORTED")</f>
        <v>0</v>
      </c>
      <c r="AC267">
        <f>_xll.ciqfunctions.udf.CIQ($B267, "IQ_NET_INTEREST_EXP",$D267,,,, "REPORTED")</f>
        <v>8480</v>
      </c>
      <c r="AD267">
        <f>_xll.ciqfunctions.udf.CIQ($B267, "IQ_NET_WORKING_CAP",$D267,,,, "REPORTED")</f>
        <v>304388</v>
      </c>
      <c r="AE267">
        <f>_xll.ciqfunctions.udf.CIQ($B267, "IQ_CAPEX",$D267,,,, "REPORTED")</f>
        <v>-509987</v>
      </c>
      <c r="AF267" s="1" t="str">
        <f>_xll.ciqfunctions.udf.CIQ($B267, "IQ_CEO_NAME", $D267,,,, "REPORTED")</f>
        <v>Chang, Jae Hoon</v>
      </c>
    </row>
    <row r="268" spans="1:32" x14ac:dyDescent="0.25">
      <c r="A268" t="str">
        <f>_xll.ciqfunctions.udf.CIQ(B268,"IQ_COMPANY_NAME",A$1)</f>
        <v>Hyundai Motor Company</v>
      </c>
      <c r="B268" s="3" t="s">
        <v>3</v>
      </c>
      <c r="C268" s="1" t="str">
        <f>_xll.ciqfunctions.udf.CIQ($B268, "IQ_INDUSTRY", IQ_FY, $D268, ,, "USD", , C$1)</f>
        <v>Automobiles</v>
      </c>
      <c r="D268" s="2" t="str">
        <f t="shared" si="3"/>
        <v>CQ22016</v>
      </c>
      <c r="E268" s="1">
        <f>_xll.ciqfunctions.udf.CIQ($B268, "IQ_TOTAL_REV", $D268,,,, "REPORTED")</f>
        <v>24676726</v>
      </c>
      <c r="F268" s="1">
        <f>_xll.ciqfunctions.udf.CIQ($B268, "IQ_NI",$D268,,,, "REPORTED")</f>
        <v>1657957</v>
      </c>
      <c r="G268" s="1">
        <f>_xll.ciqfunctions.udf.CIQ($B268, "IQ_CASH_EQUIV", $D268,,,, "REPORTED")</f>
        <v>6413722</v>
      </c>
      <c r="H268" s="1">
        <f>_xll.ciqfunctions.udf.CIQ($B268, "IQ_CASH_ST_INVEST", $D268,,,, "REPORTED")</f>
        <v>25289105</v>
      </c>
      <c r="I268" s="1">
        <f>_xll.ciqfunctions.udf.CIQ($B268, "IQ_TOTAL_CA", $D268,,,, "REPORTED")</f>
        <v>45307132</v>
      </c>
      <c r="J268" s="1">
        <f>_xll.ciqfunctions.udf.CIQ($B268, "IQ_TOTAL_ASSETS",$D268,,,, "REPORTED")</f>
        <v>169718103</v>
      </c>
      <c r="K268" s="1">
        <f>_xll.ciqfunctions.udf.CIQ($B268, "IQ_TOTAL_CL", $D268,,,, "REPORTED")</f>
        <v>42194400</v>
      </c>
      <c r="L268" s="1">
        <f>_xll.ciqfunctions.udf.CIQ($B268, "IQ_TOTAL_LIAB", $D268,,,, "REPORTED")</f>
        <v>100542325</v>
      </c>
      <c r="M268" s="1">
        <f>_xll.ciqfunctions.udf.CIQ($B268, "IQ_PREF_EQUITY",$D268,,,, "REPORTED")</f>
        <v>331011</v>
      </c>
      <c r="N268" s="1">
        <f>_xll.ciqfunctions.udf.CIQ($B268, "IQ_TOTAL_COMMON_EQUITY",$D268,,,, "REPORTED")</f>
        <v>63897944</v>
      </c>
      <c r="O268" s="1">
        <f>_xll.ciqfunctions.udf.CIQ($B268, "IQ_APIC", $D268,,,, "REPORTED")</f>
        <v>3571167</v>
      </c>
      <c r="P268" s="1">
        <f>_xll.ciqfunctions.udf.CIQ($B268, "IQ_TOTAL_ASSETS", $D268,,,, "REPORTED")</f>
        <v>169718103</v>
      </c>
      <c r="Q268" s="1">
        <f>_xll.ciqfunctions.udf.CIQ($B268, "IQ_RE", $D268,,,, "REPORTED")</f>
        <v>62474300</v>
      </c>
      <c r="R268" s="1">
        <f>_xll.ciqfunctions.udf.CIQ($B268, "IQ_TOTAL_EQUITY", $D268,,,, "REPORTED")</f>
        <v>69175778</v>
      </c>
      <c r="S268" s="1">
        <f>_xll.ciqfunctions.udf.CIQ($B268, "IQ_TOTAL_OUTSTANDING_FILING_DATE", $D268,,,, "REPORTED")</f>
        <v>207.05417</v>
      </c>
      <c r="T268" s="1">
        <f>_xll.ciqfunctions.udf.CIQ($B268, "IQ_TOTAL_DEBT", $D268,,,, "REPORTED")</f>
        <v>67665551</v>
      </c>
      <c r="U268" s="1">
        <f>_xll.ciqfunctions.udf.CIQ($B268, "IQ_PREF_DIV_OTHER",$D268,,,, "REPORTED")</f>
        <v>0</v>
      </c>
      <c r="V268" s="1">
        <f>_xll.ciqfunctions.udf.CIQ($B268, "IQ_COGS",$D268,,,, "REPORTED")</f>
        <v>19653471</v>
      </c>
      <c r="W268" s="1">
        <f>_xll.ciqfunctions.udf.CIQ($B268, "IQ_AP",$D268,,,, "REPORTED")</f>
        <v>6894824</v>
      </c>
      <c r="X268" s="1">
        <f>_xll.ciqfunctions.udf.CIQ($B268, "IQ_AR", $D268,,,, "REPORTED")</f>
        <v>5704731</v>
      </c>
      <c r="Y268" s="1">
        <f>_xll.ciqfunctions.udf.CIQ($B268, "IQ_INVENTORY", $D268,,,, "REPORTED")</f>
        <v>10851491</v>
      </c>
      <c r="Z268">
        <f>_xll.ciqfunctions.udf.CIQ($B268, "IQ_SGA", $D268,,,, "REPORTED")</f>
        <v>3031559</v>
      </c>
      <c r="AA268">
        <f>_xll.ciqfunctions.udf.CIQ($B268, "IQ_TOTAL_REV_1YR_ANN_GROWTH", $D268,,,, "REPORTED")</f>
        <v>8.1286000000000005</v>
      </c>
      <c r="AB268">
        <f>_xll.ciqfunctions.udf.CIQ($B268, "IQ_DA", $D268,,,, "REPORTED")</f>
        <v>0</v>
      </c>
      <c r="AC268">
        <f>_xll.ciqfunctions.udf.CIQ($B268, "IQ_NET_INTEREST_EXP",$D268,,,, "REPORTED")</f>
        <v>19172</v>
      </c>
      <c r="AD268">
        <f>_xll.ciqfunctions.udf.CIQ($B268, "IQ_NET_WORKING_CAP",$D268,,,, "REPORTED")</f>
        <v>-157150</v>
      </c>
      <c r="AE268">
        <f>_xll.ciqfunctions.udf.CIQ($B268, "IQ_CAPEX",$D268,,,, "REPORTED")</f>
        <v>-658701</v>
      </c>
      <c r="AF268" s="1" t="str">
        <f>_xll.ciqfunctions.udf.CIQ($B268, "IQ_CEO_NAME", $D268,,,, "REPORTED")</f>
        <v>Chang, Jae Hoon</v>
      </c>
    </row>
    <row r="269" spans="1:32" x14ac:dyDescent="0.25">
      <c r="A269" t="str">
        <f>_xll.ciqfunctions.udf.CIQ(B269,"IQ_COMPANY_NAME",A$1)</f>
        <v>Hyundai Motor Company</v>
      </c>
      <c r="B269" s="3" t="s">
        <v>3</v>
      </c>
      <c r="C269" s="1" t="str">
        <f>_xll.ciqfunctions.udf.CIQ($B269, "IQ_INDUSTRY", IQ_FY, $D269, ,, "USD", , C$1)</f>
        <v>Automobiles</v>
      </c>
      <c r="D269" s="2" t="str">
        <f t="shared" si="3"/>
        <v>CQ12016</v>
      </c>
      <c r="E269" s="1">
        <f>_xll.ciqfunctions.udf.CIQ($B269, "IQ_TOTAL_REV", $D269,,,, "REPORTED")</f>
        <v>22350624</v>
      </c>
      <c r="F269" s="1">
        <f>_xll.ciqfunctions.udf.CIQ($B269, "IQ_NI",$D269,,,, "REPORTED")</f>
        <v>1687032</v>
      </c>
      <c r="G269" s="1">
        <f>_xll.ciqfunctions.udf.CIQ($B269, "IQ_CASH_EQUIV", $D269,,,, "REPORTED")</f>
        <v>6475154</v>
      </c>
      <c r="H269" s="1">
        <f>_xll.ciqfunctions.udf.CIQ($B269, "IQ_CASH_ST_INVEST", $D269,,,, "REPORTED")</f>
        <v>23240592</v>
      </c>
      <c r="I269" s="1">
        <f>_xll.ciqfunctions.udf.CIQ($B269, "IQ_TOTAL_CA", $D269,,,, "REPORTED")</f>
        <v>67485844</v>
      </c>
      <c r="J269" s="1">
        <f>_xll.ciqfunctions.udf.CIQ($B269, "IQ_TOTAL_ASSETS",$D269,,,, "REPORTED")</f>
        <v>165127357</v>
      </c>
      <c r="K269" s="1">
        <f>_xll.ciqfunctions.udf.CIQ($B269, "IQ_TOTAL_CL", $D269,,,, "REPORTED")</f>
        <v>40703307</v>
      </c>
      <c r="L269" s="1">
        <f>_xll.ciqfunctions.udf.CIQ($B269, "IQ_TOTAL_LIAB", $D269,,,, "REPORTED")</f>
        <v>97626205</v>
      </c>
      <c r="M269" s="1">
        <f>_xll.ciqfunctions.udf.CIQ($B269, "IQ_PREF_EQUITY",$D269,,,, "REPORTED")</f>
        <v>205461</v>
      </c>
      <c r="N269" s="1">
        <f>_xll.ciqfunctions.udf.CIQ($B269, "IQ_TOTAL_COMMON_EQUITY",$D269,,,, "REPORTED")</f>
        <v>62480751</v>
      </c>
      <c r="O269" s="1">
        <f>_xll.ciqfunctions.udf.CIQ($B269, "IQ_APIC", $D269,,,, "REPORTED")</f>
        <v>3571167</v>
      </c>
      <c r="P269" s="1">
        <f>_xll.ciqfunctions.udf.CIQ($B269, "IQ_TOTAL_ASSETS", $D269,,,, "REPORTED")</f>
        <v>165127357</v>
      </c>
      <c r="Q269" s="1">
        <f>_xll.ciqfunctions.udf.CIQ($B269, "IQ_RE", $D269,,,, "REPORTED")</f>
        <v>60863662</v>
      </c>
      <c r="R269" s="1">
        <f>_xll.ciqfunctions.udf.CIQ($B269, "IQ_TOTAL_EQUITY", $D269,,,, "REPORTED")</f>
        <v>67501152</v>
      </c>
      <c r="S269" s="1">
        <f>_xll.ciqfunctions.udf.CIQ($B269, "IQ_TOTAL_OUTSTANDING_FILING_DATE", $D269,,,, "REPORTED")</f>
        <v>207.05417</v>
      </c>
      <c r="T269" s="1">
        <f>_xll.ciqfunctions.udf.CIQ($B269, "IQ_TOTAL_DEBT", $D269,,,, "REPORTED")</f>
        <v>65081420</v>
      </c>
      <c r="U269" s="1">
        <f>_xll.ciqfunctions.udf.CIQ($B269, "IQ_PREF_DIV_OTHER",$D269,,,, "REPORTED")</f>
        <v>0</v>
      </c>
      <c r="V269" s="1">
        <f>_xll.ciqfunctions.udf.CIQ($B269, "IQ_COGS",$D269,,,, "REPORTED")</f>
        <v>18111352</v>
      </c>
      <c r="W269" s="1">
        <f>_xll.ciqfunctions.udf.CIQ($B269, "IQ_AP",$D269,,,, "REPORTED")</f>
        <v>6876233</v>
      </c>
      <c r="X269" s="1">
        <f>_xll.ciqfunctions.udf.CIQ($B269, "IQ_AR", $D269,,,, "REPORTED")</f>
        <v>5408326</v>
      </c>
      <c r="Y269" s="1">
        <f>_xll.ciqfunctions.udf.CIQ($B269, "IQ_INVENTORY", $D269,,,, "REPORTED")</f>
        <v>10770096</v>
      </c>
      <c r="Z269">
        <f>_xll.ciqfunctions.udf.CIQ($B269, "IQ_SGA", $D269,,,, "REPORTED")</f>
        <v>2707103</v>
      </c>
      <c r="AA269">
        <f>_xll.ciqfunctions.udf.CIQ($B269, "IQ_TOTAL_REV_1YR_ANN_GROWTH", $D269,,,, "REPORTED")</f>
        <v>6.7224000000000004</v>
      </c>
      <c r="AB269">
        <f>_xll.ciqfunctions.udf.CIQ($B269, "IQ_DA", $D269,,,, "REPORTED")</f>
        <v>0</v>
      </c>
      <c r="AC269">
        <f>_xll.ciqfunctions.udf.CIQ($B269, "IQ_NET_INTEREST_EXP",$D269,,,, "REPORTED")</f>
        <v>60379</v>
      </c>
      <c r="AD269">
        <f>_xll.ciqfunctions.udf.CIQ($B269, "IQ_NET_WORKING_CAP",$D269,,,, "REPORTED")</f>
        <v>24245272</v>
      </c>
      <c r="AE269">
        <f>_xll.ciqfunctions.udf.CIQ($B269, "IQ_CAPEX",$D269,,,, "REPORTED")</f>
        <v>-905239</v>
      </c>
      <c r="AF269" s="1" t="str">
        <f>_xll.ciqfunctions.udf.CIQ($B269, "IQ_CEO_NAME", $D269,,,, "REPORTED")</f>
        <v>Chang, Jae Hoon</v>
      </c>
    </row>
    <row r="270" spans="1:32" x14ac:dyDescent="0.25">
      <c r="A270" t="str">
        <f>_xll.ciqfunctions.udf.CIQ(B270,"IQ_COMPANY_NAME",A$1)</f>
        <v>Hyundai Motor Company</v>
      </c>
      <c r="B270" s="3" t="s">
        <v>3</v>
      </c>
      <c r="C270" s="1" t="str">
        <f>_xll.ciqfunctions.udf.CIQ($B270, "IQ_INDUSTRY", IQ_FY, $D270, ,, "USD", , C$1)</f>
        <v>Automobiles</v>
      </c>
      <c r="D270" s="2" t="str">
        <f t="shared" si="3"/>
        <v>CQ42015</v>
      </c>
      <c r="E270" s="1">
        <f>_xll.ciqfunctions.udf.CIQ($B270, "IQ_TOTAL_REV", $D270,,,, "REPORTED")</f>
        <v>24764772</v>
      </c>
      <c r="F270" s="1">
        <f>_xll.ciqfunctions.udf.CIQ($B270, "IQ_NI",$D270,,,, "REPORTED")</f>
        <v>1631419</v>
      </c>
      <c r="G270" s="1">
        <f>_xll.ciqfunctions.udf.CIQ($B270, "IQ_CASH_EQUIV", $D270,,,, "REPORTED")</f>
        <v>7331463</v>
      </c>
      <c r="H270" s="1">
        <f>_xll.ciqfunctions.udf.CIQ($B270, "IQ_CASH_ST_INVEST", $D270,,,, "REPORTED")</f>
        <v>24358682</v>
      </c>
      <c r="I270" s="1">
        <f>_xll.ciqfunctions.udf.CIQ($B270, "IQ_TOTAL_CA", $D270,,,, "REPORTED")</f>
        <v>67529210</v>
      </c>
      <c r="J270" s="1">
        <f>_xll.ciqfunctions.udf.CIQ($B270, "IQ_TOTAL_ASSETS",$D270,,,, "REPORTED")</f>
        <v>165367946</v>
      </c>
      <c r="K270" s="1">
        <f>_xll.ciqfunctions.udf.CIQ($B270, "IQ_TOTAL_CL", $D270,,,, "REPORTED")</f>
        <v>41213520</v>
      </c>
      <c r="L270" s="1">
        <f>_xll.ciqfunctions.udf.CIQ($B270, "IQ_TOTAL_LIAB", $D270,,,, "REPORTED")</f>
        <v>98486545</v>
      </c>
      <c r="M270" s="1">
        <f>_xll.ciqfunctions.udf.CIQ($B270, "IQ_PREF_EQUITY",$D270,,,, "REPORTED")</f>
        <v>205461</v>
      </c>
      <c r="N270" s="1">
        <f>_xll.ciqfunctions.udf.CIQ($B270, "IQ_TOTAL_COMMON_EQUITY",$D270,,,, "REPORTED")</f>
        <v>61818497</v>
      </c>
      <c r="O270" s="1">
        <f>_xll.ciqfunctions.udf.CIQ($B270, "IQ_APIC", $D270,,,, "REPORTED")</f>
        <v>3520395</v>
      </c>
      <c r="P270" s="1">
        <f>_xll.ciqfunctions.udf.CIQ($B270, "IQ_TOTAL_ASSETS", $D270,,,, "REPORTED")</f>
        <v>165367946</v>
      </c>
      <c r="Q270" s="1">
        <f>_xll.ciqfunctions.udf.CIQ($B270, "IQ_RE", $D270,,,, "REPORTED")</f>
        <v>60035088</v>
      </c>
      <c r="R270" s="1">
        <f>_xll.ciqfunctions.udf.CIQ($B270, "IQ_TOTAL_EQUITY", $D270,,,, "REPORTED")</f>
        <v>66881401</v>
      </c>
      <c r="S270" s="1">
        <f>_xll.ciqfunctions.udf.CIQ($B270, "IQ_TOTAL_OUTSTANDING_FILING_DATE", $D270,,,, "REPORTED")</f>
        <v>229.97493</v>
      </c>
      <c r="T270" s="1">
        <f>_xll.ciqfunctions.udf.CIQ($B270, "IQ_TOTAL_DEBT", $D270,,,, "REPORTED")</f>
        <v>64933054</v>
      </c>
      <c r="U270" s="1">
        <f>_xll.ciqfunctions.udf.CIQ($B270, "IQ_PREF_DIV_OTHER",$D270,,,, "REPORTED")</f>
        <v>235705</v>
      </c>
      <c r="V270" s="1">
        <f>_xll.ciqfunctions.udf.CIQ($B270, "IQ_COGS",$D270,,,, "REPORTED")</f>
        <v>20045989</v>
      </c>
      <c r="W270" s="1">
        <f>_xll.ciqfunctions.udf.CIQ($B270, "IQ_AP",$D270,,,, "REPORTED")</f>
        <v>7081124</v>
      </c>
      <c r="X270" s="1">
        <f>_xll.ciqfunctions.udf.CIQ($B270, "IQ_AR", $D270,,,, "REPORTED")</f>
        <v>6305631</v>
      </c>
      <c r="Y270" s="1">
        <f>_xll.ciqfunctions.udf.CIQ($B270, "IQ_INVENTORY", $D270,,,, "REPORTED")</f>
        <v>9198999</v>
      </c>
      <c r="Z270">
        <f>_xll.ciqfunctions.udf.CIQ($B270, "IQ_SGA", $D270,,,, "REPORTED")</f>
        <v>2860760</v>
      </c>
      <c r="AA270">
        <f>_xll.ciqfunctions.udf.CIQ($B270, "IQ_TOTAL_REV_1YR_ANN_GROWTH", $D270,,,, "REPORTED")</f>
        <v>5.0502000000000002</v>
      </c>
      <c r="AB270">
        <f>_xll.ciqfunctions.udf.CIQ($B270, "IQ_DA", $D270,,,, "REPORTED")</f>
        <v>0</v>
      </c>
      <c r="AC270">
        <f>_xll.ciqfunctions.udf.CIQ($B270, "IQ_NET_INTEREST_EXP",$D270,,,, "REPORTED")</f>
        <v>28901</v>
      </c>
      <c r="AD270">
        <f>_xll.ciqfunctions.udf.CIQ($B270, "IQ_NET_WORKING_CAP",$D270,,,, "REPORTED")</f>
        <v>22129936</v>
      </c>
      <c r="AE270">
        <f>_xll.ciqfunctions.udf.CIQ($B270, "IQ_CAPEX",$D270,,,, "REPORTED")</f>
        <v>-1038056</v>
      </c>
      <c r="AF270" s="1" t="str">
        <f>_xll.ciqfunctions.udf.CIQ($B270, "IQ_CEO_NAME", $D270,,,, "REPORTED")</f>
        <v>Chang, Jae Hoon</v>
      </c>
    </row>
    <row r="271" spans="1:32" x14ac:dyDescent="0.25">
      <c r="A271" t="str">
        <f>_xll.ciqfunctions.udf.CIQ(B271,"IQ_COMPANY_NAME",A$1)</f>
        <v>Hyundai Motor Company</v>
      </c>
      <c r="B271" s="3" t="s">
        <v>3</v>
      </c>
      <c r="C271" s="1" t="str">
        <f>_xll.ciqfunctions.udf.CIQ($B271, "IQ_INDUSTRY", IQ_FY, $D271, ,, "USD", , C$1)</f>
        <v>Automobiles</v>
      </c>
      <c r="D271" s="2" t="str">
        <f t="shared" si="3"/>
        <v>CQ32015</v>
      </c>
      <c r="E271" s="1">
        <f>_xll.ciqfunctions.udf.CIQ($B271, "IQ_TOTAL_REV", $D271,,,, "REPORTED")</f>
        <v>23429581</v>
      </c>
      <c r="F271" s="1">
        <f>_xll.ciqfunctions.udf.CIQ($B271, "IQ_NI",$D271,,,, "REPORTED")</f>
        <v>1174268</v>
      </c>
      <c r="G271" s="1">
        <f>_xll.ciqfunctions.udf.CIQ($B271, "IQ_CASH_EQUIV", $D271,,,, "REPORTED")</f>
        <v>6467218</v>
      </c>
      <c r="H271" s="1">
        <f>_xll.ciqfunctions.udf.CIQ($B271, "IQ_CASH_ST_INVEST", $D271,,,, "REPORTED")</f>
        <v>22521619</v>
      </c>
      <c r="I271" s="1">
        <f>_xll.ciqfunctions.udf.CIQ($B271, "IQ_TOTAL_CA", $D271,,,, "REPORTED")</f>
        <v>65241422</v>
      </c>
      <c r="J271" s="1">
        <f>_xll.ciqfunctions.udf.CIQ($B271, "IQ_TOTAL_ASSETS",$D271,,,, "REPORTED")</f>
        <v>159985546</v>
      </c>
      <c r="K271" s="1">
        <f>_xll.ciqfunctions.udf.CIQ($B271, "IQ_TOTAL_CL", $D271,,,, "REPORTED")</f>
        <v>39666694</v>
      </c>
      <c r="L271" s="1">
        <f>_xll.ciqfunctions.udf.CIQ($B271, "IQ_TOTAL_LIAB", $D271,,,, "REPORTED")</f>
        <v>93410286</v>
      </c>
      <c r="M271" s="1">
        <f>_xll.ciqfunctions.udf.CIQ($B271, "IQ_PREF_EQUITY",$D271,,,, "REPORTED")</f>
        <v>205461</v>
      </c>
      <c r="N271" s="1">
        <f>_xll.ciqfunctions.udf.CIQ($B271, "IQ_TOTAL_COMMON_EQUITY",$D271,,,, "REPORTED")</f>
        <v>61290689</v>
      </c>
      <c r="O271" s="1">
        <f>_xll.ciqfunctions.udf.CIQ($B271, "IQ_APIC", $D271,,,, "REPORTED")</f>
        <v>4141662</v>
      </c>
      <c r="P271" s="1">
        <f>_xll.ciqfunctions.udf.CIQ($B271, "IQ_TOTAL_ASSETS", $D271,,,, "REPORTED")</f>
        <v>159985546</v>
      </c>
      <c r="Q271" s="1">
        <f>_xll.ciqfunctions.udf.CIQ($B271, "IQ_RE", $D271,,,, "REPORTED")</f>
        <v>58290012</v>
      </c>
      <c r="R271" s="1">
        <f>_xll.ciqfunctions.udf.CIQ($B271, "IQ_TOTAL_EQUITY", $D271,,,, "REPORTED")</f>
        <v>66575260</v>
      </c>
      <c r="S271" s="1">
        <f>_xll.ciqfunctions.udf.CIQ($B271, "IQ_TOTAL_OUTSTANDING_FILING_DATE", $D271,,,, "REPORTED")</f>
        <v>207.06701000000001</v>
      </c>
      <c r="T271" s="1">
        <f>_xll.ciqfunctions.udf.CIQ($B271, "IQ_TOTAL_DEBT", $D271,,,, "REPORTED")</f>
        <v>61244749</v>
      </c>
      <c r="U271" s="1">
        <f>_xll.ciqfunctions.udf.CIQ($B271, "IQ_PREF_DIV_OTHER",$D271,,,, "REPORTED")</f>
        <v>0</v>
      </c>
      <c r="V271" s="1">
        <f>_xll.ciqfunctions.udf.CIQ($B271, "IQ_COGS",$D271,,,, "REPORTED")</f>
        <v>18864893</v>
      </c>
      <c r="W271" s="1">
        <f>_xll.ciqfunctions.udf.CIQ($B271, "IQ_AP",$D271,,,, "REPORTED")</f>
        <v>6570996</v>
      </c>
      <c r="X271" s="1">
        <f>_xll.ciqfunctions.udf.CIQ($B271, "IQ_AR", $D271,,,, "REPORTED")</f>
        <v>6049485</v>
      </c>
      <c r="Y271" s="1">
        <f>_xll.ciqfunctions.udf.CIQ($B271, "IQ_INVENTORY", $D271,,,, "REPORTED")</f>
        <v>9698079</v>
      </c>
      <c r="Z271">
        <f>_xll.ciqfunctions.udf.CIQ($B271, "IQ_SGA", $D271,,,, "REPORTED")</f>
        <v>2848957</v>
      </c>
      <c r="AA271">
        <f>_xll.ciqfunctions.udf.CIQ($B271, "IQ_TOTAL_REV_1YR_ANN_GROWTH", $D271,,,, "REPORTED")</f>
        <v>10.099</v>
      </c>
      <c r="AB271">
        <f>_xll.ciqfunctions.udf.CIQ($B271, "IQ_DA", $D271,,,, "REPORTED")</f>
        <v>0</v>
      </c>
      <c r="AC271">
        <f>_xll.ciqfunctions.udf.CIQ($B271, "IQ_NET_INTEREST_EXP",$D271,,,, "REPORTED")</f>
        <v>50737</v>
      </c>
      <c r="AD271">
        <f>_xll.ciqfunctions.udf.CIQ($B271, "IQ_NET_WORKING_CAP",$D271,,,, "REPORTED")</f>
        <v>23485063</v>
      </c>
      <c r="AE271">
        <f>_xll.ciqfunctions.udf.CIQ($B271, "IQ_CAPEX",$D271,,,, "REPORTED")</f>
        <v>-2370689</v>
      </c>
      <c r="AF271" s="1" t="str">
        <f>_xll.ciqfunctions.udf.CIQ($B271, "IQ_CEO_NAME", $D271,,,, "REPORTED")</f>
        <v>Chang, Jae Hoon</v>
      </c>
    </row>
    <row r="272" spans="1:32" x14ac:dyDescent="0.25">
      <c r="A272" t="str">
        <f>_xll.ciqfunctions.udf.CIQ(B272,"IQ_COMPANY_NAME",A$1)</f>
        <v>Hyundai Motor Company</v>
      </c>
      <c r="B272" s="3" t="s">
        <v>3</v>
      </c>
      <c r="C272" s="1" t="str">
        <f>_xll.ciqfunctions.udf.CIQ($B272, "IQ_INDUSTRY", IQ_FY, $D272, ,, "USD", , C$1)</f>
        <v>Automobiles</v>
      </c>
      <c r="D272" s="2" t="str">
        <f t="shared" si="3"/>
        <v>CQ22015</v>
      </c>
      <c r="E272" s="1">
        <f>_xll.ciqfunctions.udf.CIQ($B272, "IQ_TOTAL_REV", $D272,,,, "REPORTED")</f>
        <v>22821627</v>
      </c>
      <c r="F272" s="1">
        <f>_xll.ciqfunctions.udf.CIQ($B272, "IQ_NI",$D272,,,, "REPORTED")</f>
        <v>1702717</v>
      </c>
      <c r="G272" s="1">
        <f>_xll.ciqfunctions.udf.CIQ($B272, "IQ_CASH_EQUIV", $D272,,,, "REPORTED")</f>
        <v>6113196</v>
      </c>
      <c r="H272" s="1">
        <f>_xll.ciqfunctions.udf.CIQ($B272, "IQ_CASH_ST_INVEST", $D272,,,, "REPORTED")</f>
        <v>23333366</v>
      </c>
      <c r="I272" s="1">
        <f>_xll.ciqfunctions.udf.CIQ($B272, "IQ_TOTAL_CA", $D272,,,, "REPORTED")</f>
        <v>64966019</v>
      </c>
      <c r="J272" s="1">
        <f>_xll.ciqfunctions.udf.CIQ($B272, "IQ_TOTAL_ASSETS",$D272,,,, "REPORTED")</f>
        <v>153616149</v>
      </c>
      <c r="K272" s="1">
        <f>_xll.ciqfunctions.udf.CIQ($B272, "IQ_TOTAL_CL", $D272,,,, "REPORTED")</f>
        <v>36842876</v>
      </c>
      <c r="L272" s="1">
        <f>_xll.ciqfunctions.udf.CIQ($B272, "IQ_TOTAL_LIAB", $D272,,,, "REPORTED")</f>
        <v>88258201</v>
      </c>
      <c r="M272" s="1">
        <f>_xll.ciqfunctions.udf.CIQ($B272, "IQ_PREF_EQUITY",$D272,,,, "REPORTED")</f>
        <v>205461</v>
      </c>
      <c r="N272" s="1">
        <f>_xll.ciqfunctions.udf.CIQ($B272, "IQ_TOTAL_COMMON_EQUITY",$D272,,,, "REPORTED")</f>
        <v>60002533</v>
      </c>
      <c r="O272" s="1">
        <f>_xll.ciqfunctions.udf.CIQ($B272, "IQ_APIC", $D272,,,, "REPORTED")</f>
        <v>4134595</v>
      </c>
      <c r="P272" s="1">
        <f>_xll.ciqfunctions.udf.CIQ($B272, "IQ_TOTAL_ASSETS", $D272,,,, "REPORTED")</f>
        <v>153616149</v>
      </c>
      <c r="Q272" s="1">
        <f>_xll.ciqfunctions.udf.CIQ($B272, "IQ_RE", $D272,,,, "REPORTED")</f>
        <v>57417625</v>
      </c>
      <c r="R272" s="1">
        <f>_xll.ciqfunctions.udf.CIQ($B272, "IQ_TOTAL_EQUITY", $D272,,,, "REPORTED")</f>
        <v>65357948</v>
      </c>
      <c r="S272" s="1">
        <f>_xll.ciqfunctions.udf.CIQ($B272, "IQ_TOTAL_OUTSTANDING_FILING_DATE", $D272,,,, "REPORTED")</f>
        <v>207.06701000000001</v>
      </c>
      <c r="T272" s="1">
        <f>_xll.ciqfunctions.udf.CIQ($B272, "IQ_TOTAL_DEBT", $D272,,,, "REPORTED")</f>
        <v>56868230</v>
      </c>
      <c r="U272" s="1">
        <f>_xll.ciqfunctions.udf.CIQ($B272, "IQ_PREF_DIV_OTHER",$D272,,,, "REPORTED")</f>
        <v>0</v>
      </c>
      <c r="V272" s="1">
        <f>_xll.ciqfunctions.udf.CIQ($B272, "IQ_COGS",$D272,,,, "REPORTED")</f>
        <v>18179439</v>
      </c>
      <c r="W272" s="1">
        <f>_xll.ciqfunctions.udf.CIQ($B272, "IQ_AP",$D272,,,, "REPORTED")</f>
        <v>7098729</v>
      </c>
      <c r="X272" s="1">
        <f>_xll.ciqfunctions.udf.CIQ($B272, "IQ_AR", $D272,,,, "REPORTED")</f>
        <v>6117228</v>
      </c>
      <c r="Y272" s="1">
        <f>_xll.ciqfunctions.udf.CIQ($B272, "IQ_INVENTORY", $D272,,,, "REPORTED")</f>
        <v>9564411</v>
      </c>
      <c r="Z272">
        <f>_xll.ciqfunctions.udf.CIQ($B272, "IQ_SGA", $D272,,,, "REPORTED")</f>
        <v>2684068</v>
      </c>
      <c r="AA272">
        <f>_xll.ciqfunctions.udf.CIQ($B272, "IQ_TOTAL_REV_1YR_ANN_GROWTH", $D272,,,, "REPORTED")</f>
        <v>0.30330000000000001</v>
      </c>
      <c r="AB272">
        <f>_xll.ciqfunctions.udf.CIQ($B272, "IQ_DA", $D272,,,, "REPORTED")</f>
        <v>0</v>
      </c>
      <c r="AC272">
        <f>_xll.ciqfunctions.udf.CIQ($B272, "IQ_NET_INTEREST_EXP",$D272,,,, "REPORTED")</f>
        <v>74333</v>
      </c>
      <c r="AD272">
        <f>_xll.ciqfunctions.udf.CIQ($B272, "IQ_NET_WORKING_CAP",$D272,,,, "REPORTED")</f>
        <v>22506560</v>
      </c>
      <c r="AE272">
        <f>_xll.ciqfunctions.udf.CIQ($B272, "IQ_CAPEX",$D272,,,, "REPORTED")</f>
        <v>-2256207</v>
      </c>
      <c r="AF272" s="1" t="str">
        <f>_xll.ciqfunctions.udf.CIQ($B272, "IQ_CEO_NAME", $D272,,,, "REPORTED")</f>
        <v>Chang, Jae Hoon</v>
      </c>
    </row>
    <row r="273" spans="1:32" x14ac:dyDescent="0.25">
      <c r="A273" t="str">
        <f>_xll.ciqfunctions.udf.CIQ(B273,"IQ_COMPANY_NAME",A$1)</f>
        <v>Hyundai Motor Company</v>
      </c>
      <c r="B273" s="3" t="s">
        <v>3</v>
      </c>
      <c r="C273" s="1" t="str">
        <f>_xll.ciqfunctions.udf.CIQ($B273, "IQ_INDUSTRY", IQ_FY, $D273, ,, "USD", , C$1)</f>
        <v>Automobiles</v>
      </c>
      <c r="D273" s="2" t="str">
        <f t="shared" si="3"/>
        <v>CQ12015</v>
      </c>
      <c r="E273" s="1">
        <f>_xll.ciqfunctions.udf.CIQ($B273, "IQ_TOTAL_REV", $D273,,,, "REPORTED")</f>
        <v>20942756</v>
      </c>
      <c r="F273" s="1">
        <f>_xll.ciqfunctions.udf.CIQ($B273, "IQ_NI",$D273,,,, "REPORTED")</f>
        <v>1908899</v>
      </c>
      <c r="G273" s="1">
        <f>_xll.ciqfunctions.udf.CIQ($B273, "IQ_CASH_EQUIV", $D273,,,, "REPORTED")</f>
        <v>5913406</v>
      </c>
      <c r="H273" s="1">
        <f>_xll.ciqfunctions.udf.CIQ($B273, "IQ_CASH_ST_INVEST", $D273,,,, "REPORTED")</f>
        <v>23188801</v>
      </c>
      <c r="I273" s="1">
        <f>_xll.ciqfunctions.udf.CIQ($B273, "IQ_TOTAL_CA", $D273,,,, "REPORTED")</f>
        <v>63614483</v>
      </c>
      <c r="J273" s="1">
        <f>_xll.ciqfunctions.udf.CIQ($B273, "IQ_TOTAL_ASSETS",$D273,,,, "REPORTED")</f>
        <v>147634428</v>
      </c>
      <c r="K273" s="1">
        <f>_xll.ciqfunctions.udf.CIQ($B273, "IQ_TOTAL_CL", $D273,,,, "REPORTED")</f>
        <v>34714971</v>
      </c>
      <c r="L273" s="1">
        <f>_xll.ciqfunctions.udf.CIQ($B273, "IQ_TOTAL_LIAB", $D273,,,, "REPORTED")</f>
        <v>84540999</v>
      </c>
      <c r="M273" s="1">
        <f>_xll.ciqfunctions.udf.CIQ($B273, "IQ_PREF_EQUITY",$D273,,,, "REPORTED")</f>
        <v>205461</v>
      </c>
      <c r="N273" s="1">
        <f>_xll.ciqfunctions.udf.CIQ($B273, "IQ_TOTAL_COMMON_EQUITY",$D273,,,, "REPORTED")</f>
        <v>57860263</v>
      </c>
      <c r="O273" s="1">
        <f>_xll.ciqfunctions.udf.CIQ($B273, "IQ_APIC", $D273,,,, "REPORTED")</f>
        <v>4134595</v>
      </c>
      <c r="P273" s="1">
        <f>_xll.ciqfunctions.udf.CIQ($B273, "IQ_TOTAL_ASSETS", $D273,,,, "REPORTED")</f>
        <v>147634428</v>
      </c>
      <c r="Q273" s="1">
        <f>_xll.ciqfunctions.udf.CIQ($B273, "IQ_RE", $D273,,,, "REPORTED")</f>
        <v>55682052</v>
      </c>
      <c r="R273" s="1">
        <f>_xll.ciqfunctions.udf.CIQ($B273, "IQ_TOTAL_EQUITY", $D273,,,, "REPORTED")</f>
        <v>63093429</v>
      </c>
      <c r="S273" s="1">
        <f>_xll.ciqfunctions.udf.CIQ($B273, "IQ_TOTAL_OUTSTANDING_FILING_DATE", $D273,,,, "REPORTED")</f>
        <v>207.06701000000001</v>
      </c>
      <c r="T273" s="1">
        <f>_xll.ciqfunctions.udf.CIQ($B273, "IQ_TOTAL_DEBT", $D273,,,, "REPORTED")</f>
        <v>53954002</v>
      </c>
      <c r="U273" s="1">
        <f>_xll.ciqfunctions.udf.CIQ($B273, "IQ_PREF_DIV_OTHER",$D273,,,, "REPORTED")</f>
        <v>0</v>
      </c>
      <c r="V273" s="1">
        <f>_xll.ciqfunctions.udf.CIQ($B273, "IQ_COGS",$D273,,,, "REPORTED")</f>
        <v>16610975</v>
      </c>
      <c r="W273" s="1">
        <f>_xll.ciqfunctions.udf.CIQ($B273, "IQ_AP",$D273,,,, "REPORTED")</f>
        <v>6893924</v>
      </c>
      <c r="X273" s="1">
        <f>_xll.ciqfunctions.udf.CIQ($B273, "IQ_AR", $D273,,,, "REPORTED")</f>
        <v>5344054</v>
      </c>
      <c r="Y273" s="1">
        <f>_xll.ciqfunctions.udf.CIQ($B273, "IQ_INVENTORY", $D273,,,, "REPORTED")</f>
        <v>8400745</v>
      </c>
      <c r="Z273">
        <f>_xll.ciqfunctions.udf.CIQ($B273, "IQ_SGA", $D273,,,, "REPORTED")</f>
        <v>2576469</v>
      </c>
      <c r="AA273">
        <f>_xll.ciqfunctions.udf.CIQ($B273, "IQ_TOTAL_REV_1YR_ANN_GROWTH", $D273,,,, "REPORTED")</f>
        <v>-3.2625000000000002</v>
      </c>
      <c r="AB273">
        <f>_xll.ciqfunctions.udf.CIQ($B273, "IQ_DA", $D273,,,, "REPORTED")</f>
        <v>0</v>
      </c>
      <c r="AC273">
        <f>_xll.ciqfunctions.udf.CIQ($B273, "IQ_NET_INTEREST_EXP",$D273,,,, "REPORTED")</f>
        <v>91478</v>
      </c>
      <c r="AD273">
        <f>_xll.ciqfunctions.udf.CIQ($B273, "IQ_NET_WORKING_CAP",$D273,,,, "REPORTED")</f>
        <v>21714859</v>
      </c>
      <c r="AE273">
        <f>_xll.ciqfunctions.udf.CIQ($B273, "IQ_CAPEX",$D273,,,, "REPORTED")</f>
        <v>-2476777</v>
      </c>
      <c r="AF273" s="1" t="str">
        <f>_xll.ciqfunctions.udf.CIQ($B273, "IQ_CEO_NAME", $D273,,,, "REPORTED")</f>
        <v>Chang, Jae Hoon</v>
      </c>
    </row>
    <row r="274" spans="1:32" x14ac:dyDescent="0.25">
      <c r="A274" t="str">
        <f>_xll.ciqfunctions.udf.CIQ(B274,"IQ_COMPANY_NAME",A$1)</f>
        <v>Hyundai Motor Company</v>
      </c>
      <c r="B274" s="3" t="s">
        <v>3</v>
      </c>
      <c r="C274" s="1" t="str">
        <f>_xll.ciqfunctions.udf.CIQ($B274, "IQ_INDUSTRY", IQ_FY, $D274, ,, "USD", , C$1)</f>
        <v>Automobiles</v>
      </c>
      <c r="D274" s="2" t="str">
        <f t="shared" si="3"/>
        <v>CQ42014</v>
      </c>
      <c r="E274" s="1">
        <f>_xll.ciqfunctions.udf.CIQ($B274, "IQ_TOTAL_REV", $D274,,,, "REPORTED")</f>
        <v>23574222</v>
      </c>
      <c r="F274" s="1">
        <f>_xll.ciqfunctions.udf.CIQ($B274, "IQ_NI",$D274,,,, "REPORTED")</f>
        <v>1657334</v>
      </c>
      <c r="G274" s="1">
        <f>_xll.ciqfunctions.udf.CIQ($B274, "IQ_CASH_EQUIV", $D274,,,, "REPORTED")</f>
        <v>7096513</v>
      </c>
      <c r="H274" s="1">
        <f>_xll.ciqfunctions.udf.CIQ($B274, "IQ_CASH_ST_INVEST", $D274,,,, "REPORTED")</f>
        <v>25956860</v>
      </c>
      <c r="I274" s="1">
        <f>_xll.ciqfunctions.udf.CIQ($B274, "IQ_TOTAL_CA", $D274,,,, "REPORTED")</f>
        <v>65025684</v>
      </c>
      <c r="J274" s="1">
        <f>_xll.ciqfunctions.udf.CIQ($B274, "IQ_TOTAL_ASSETS",$D274,,,, "REPORTED")</f>
        <v>147225117</v>
      </c>
      <c r="K274" s="1">
        <f>_xll.ciqfunctions.udf.CIQ($B274, "IQ_TOTAL_CL", $D274,,,, "REPORTED")</f>
        <v>35179673</v>
      </c>
      <c r="L274" s="1">
        <f>_xll.ciqfunctions.udf.CIQ($B274, "IQ_TOTAL_LIAB", $D274,,,, "REPORTED")</f>
        <v>84604552</v>
      </c>
      <c r="M274" s="1">
        <f>_xll.ciqfunctions.udf.CIQ($B274, "IQ_PREF_EQUITY",$D274,,,, "REPORTED")</f>
        <v>205461</v>
      </c>
      <c r="N274" s="1">
        <f>_xll.ciqfunctions.udf.CIQ($B274, "IQ_TOTAL_COMMON_EQUITY",$D274,,,, "REPORTED")</f>
        <v>57449367</v>
      </c>
      <c r="O274" s="1">
        <f>_xll.ciqfunctions.udf.CIQ($B274, "IQ_APIC", $D274,,,, "REPORTED")</f>
        <v>4134550</v>
      </c>
      <c r="P274" s="1">
        <f>_xll.ciqfunctions.udf.CIQ($B274, "IQ_TOTAL_ASSETS", $D274,,,, "REPORTED")</f>
        <v>147225117</v>
      </c>
      <c r="Q274" s="1">
        <f>_xll.ciqfunctions.udf.CIQ($B274, "IQ_RE", $D274,,,, "REPORTED")</f>
        <v>54649863</v>
      </c>
      <c r="R274" s="1">
        <f>_xll.ciqfunctions.udf.CIQ($B274, "IQ_TOTAL_EQUITY", $D274,,,, "REPORTED")</f>
        <v>62620565</v>
      </c>
      <c r="S274" s="1">
        <f>_xll.ciqfunctions.udf.CIQ($B274, "IQ_TOTAL_OUTSTANDING_FILING_DATE", $D274,,,, "REPORTED")</f>
        <v>231.7611</v>
      </c>
      <c r="T274" s="1">
        <f>_xll.ciqfunctions.udf.CIQ($B274, "IQ_TOTAL_DEBT", $D274,,,, "REPORTED")</f>
        <v>54267403</v>
      </c>
      <c r="U274" s="1">
        <f>_xll.ciqfunctions.udf.CIQ($B274, "IQ_PREF_DIV_OTHER",$D274,,,, "REPORTED")</f>
        <v>240655</v>
      </c>
      <c r="V274" s="1">
        <f>_xll.ciqfunctions.udf.CIQ($B274, "IQ_COGS",$D274,,,, "REPORTED")</f>
        <v>18584351</v>
      </c>
      <c r="W274" s="1">
        <f>_xll.ciqfunctions.udf.CIQ($B274, "IQ_AP",$D274,,,, "REPORTED")</f>
        <v>7041529</v>
      </c>
      <c r="X274" s="1">
        <f>_xll.ciqfunctions.udf.CIQ($B274, "IQ_AR", $D274,,,, "REPORTED")</f>
        <v>5367313</v>
      </c>
      <c r="Y274" s="1">
        <f>_xll.ciqfunctions.udf.CIQ($B274, "IQ_INVENTORY", $D274,,,, "REPORTED")</f>
        <v>7417239</v>
      </c>
      <c r="Z274">
        <f>_xll.ciqfunctions.udf.CIQ($B274, "IQ_SGA", $D274,,,, "REPORTED")</f>
        <v>2846598</v>
      </c>
      <c r="AA274">
        <f>_xll.ciqfunctions.udf.CIQ($B274, "IQ_TOTAL_REV_1YR_ANN_GROWTH", $D274,,,, "REPORTED")</f>
        <v>7.4598000000000004</v>
      </c>
      <c r="AB274">
        <f>_xll.ciqfunctions.udf.CIQ($B274, "IQ_DA", $D274,,,, "REPORTED")</f>
        <v>0</v>
      </c>
      <c r="AC274">
        <f>_xll.ciqfunctions.udf.CIQ($B274, "IQ_NET_INTEREST_EXP",$D274,,,, "REPORTED")</f>
        <v>103416</v>
      </c>
      <c r="AD274">
        <f>_xll.ciqfunctions.udf.CIQ($B274, "IQ_NET_WORKING_CAP",$D274,,,, "REPORTED")</f>
        <v>20423295</v>
      </c>
      <c r="AE274">
        <f>_xll.ciqfunctions.udf.CIQ($B274, "IQ_CAPEX",$D274,,,, "REPORTED")</f>
        <v>-750959</v>
      </c>
      <c r="AF274" s="1" t="str">
        <f>_xll.ciqfunctions.udf.CIQ($B274, "IQ_CEO_NAME", $D274,,,, "REPORTED")</f>
        <v>Chang, Jae Hoon</v>
      </c>
    </row>
    <row r="275" spans="1:32" x14ac:dyDescent="0.25">
      <c r="A275" t="str">
        <f>_xll.ciqfunctions.udf.CIQ(B275,"IQ_COMPANY_NAME",A$1)</f>
        <v>Hyundai Motor Company</v>
      </c>
      <c r="B275" s="3" t="s">
        <v>3</v>
      </c>
      <c r="C275" s="1" t="str">
        <f>_xll.ciqfunctions.udf.CIQ($B275, "IQ_INDUSTRY", IQ_FY, $D275, ,, "USD", , C$1)</f>
        <v>Automobiles</v>
      </c>
      <c r="D275" s="2" t="str">
        <f t="shared" si="3"/>
        <v>CQ32014</v>
      </c>
      <c r="E275" s="1">
        <f>_xll.ciqfunctions.udf.CIQ($B275, "IQ_TOTAL_REV", $D275,,,, "REPORTED")</f>
        <v>21280448</v>
      </c>
      <c r="F275" s="1">
        <f>_xll.ciqfunctions.udf.CIQ($B275, "IQ_NI",$D275,,,, "REPORTED")</f>
        <v>1516144</v>
      </c>
      <c r="G275" s="1">
        <f>_xll.ciqfunctions.udf.CIQ($B275, "IQ_CASH_EQUIV", $D275,,,, "REPORTED")</f>
        <v>8015423</v>
      </c>
      <c r="H275" s="1">
        <f>_xll.ciqfunctions.udf.CIQ($B275, "IQ_CASH_ST_INVEST", $D275,,,, "REPORTED")</f>
        <v>25547167</v>
      </c>
      <c r="I275" s="1">
        <f>_xll.ciqfunctions.udf.CIQ($B275, "IQ_TOTAL_CA", $D275,,,, "REPORTED")</f>
        <v>62763447</v>
      </c>
      <c r="J275" s="1">
        <f>_xll.ciqfunctions.udf.CIQ($B275, "IQ_TOTAL_ASSETS",$D275,,,, "REPORTED")</f>
        <v>141323344</v>
      </c>
      <c r="K275" s="1">
        <f>_xll.ciqfunctions.udf.CIQ($B275, "IQ_TOTAL_CL", $D275,,,, "REPORTED")</f>
        <v>31072720</v>
      </c>
      <c r="L275" s="1">
        <f>_xll.ciqfunctions.udf.CIQ($B275, "IQ_TOTAL_LIAB", $D275,,,, "REPORTED")</f>
        <v>79818574</v>
      </c>
      <c r="M275" s="1">
        <f>_xll.ciqfunctions.udf.CIQ($B275, "IQ_PREF_EQUITY",$D275,,,, "REPORTED")</f>
        <v>205461</v>
      </c>
      <c r="N275" s="1">
        <f>_xll.ciqfunctions.udf.CIQ($B275, "IQ_TOTAL_COMMON_EQUITY",$D275,,,, "REPORTED")</f>
        <v>56313976</v>
      </c>
      <c r="O275" s="1">
        <f>_xll.ciqfunctions.udf.CIQ($B275, "IQ_APIC", $D275,,,, "REPORTED")</f>
        <v>4134550</v>
      </c>
      <c r="P275" s="1">
        <f>_xll.ciqfunctions.udf.CIQ($B275, "IQ_TOTAL_ASSETS", $D275,,,, "REPORTED")</f>
        <v>141323344</v>
      </c>
      <c r="Q275" s="1">
        <f>_xll.ciqfunctions.udf.CIQ($B275, "IQ_RE", $D275,,,, "REPORTED")</f>
        <v>53348690</v>
      </c>
      <c r="R275" s="1">
        <f>_xll.ciqfunctions.udf.CIQ($B275, "IQ_TOTAL_EQUITY", $D275,,,, "REPORTED")</f>
        <v>61504770</v>
      </c>
      <c r="S275" s="1">
        <f>_xll.ciqfunctions.udf.CIQ($B275, "IQ_TOTAL_OUTSTANDING_FILING_DATE", $D275,,,, "REPORTED")</f>
        <v>232.42878999999999</v>
      </c>
      <c r="T275" s="1">
        <f>_xll.ciqfunctions.udf.CIQ($B275, "IQ_TOTAL_DEBT", $D275,,,, "REPORTED")</f>
        <v>50154644</v>
      </c>
      <c r="U275" s="1">
        <f>_xll.ciqfunctions.udf.CIQ($B275, "IQ_PREF_DIV_OTHER",$D275,,,, "REPORTED")</f>
        <v>219054</v>
      </c>
      <c r="V275" s="1">
        <f>_xll.ciqfunctions.udf.CIQ($B275, "IQ_COGS",$D275,,,, "REPORTED")</f>
        <v>16760122</v>
      </c>
      <c r="W275" s="1">
        <f>_xll.ciqfunctions.udf.CIQ($B275, "IQ_AP",$D275,,,, "REPORTED")</f>
        <v>5988013</v>
      </c>
      <c r="X275" s="1">
        <f>_xll.ciqfunctions.udf.CIQ($B275, "IQ_AR", $D275,,,, "REPORTED")</f>
        <v>4709409</v>
      </c>
      <c r="Y275" s="1">
        <f>_xll.ciqfunctions.udf.CIQ($B275, "IQ_INVENTORY", $D275,,,, "REPORTED")</f>
        <v>7263541</v>
      </c>
      <c r="Z275">
        <f>_xll.ciqfunctions.udf.CIQ($B275, "IQ_SGA", $D275,,,, "REPORTED")</f>
        <v>2697916</v>
      </c>
      <c r="AA275">
        <f>_xll.ciqfunctions.udf.CIQ($B275, "IQ_TOTAL_REV_1YR_ANN_GROWTH", $D275,,,, "REPORTED")</f>
        <v>2.2143000000000002</v>
      </c>
      <c r="AB275">
        <f>_xll.ciqfunctions.udf.CIQ($B275, "IQ_DA", $D275,,,, "REPORTED")</f>
        <v>0</v>
      </c>
      <c r="AC275">
        <f>_xll.ciqfunctions.udf.CIQ($B275, "IQ_NET_INTEREST_EXP",$D275,,,, "REPORTED")</f>
        <v>112087</v>
      </c>
      <c r="AD275">
        <f>_xll.ciqfunctions.udf.CIQ($B275, "IQ_NET_WORKING_CAP",$D275,,,, "REPORTED")</f>
        <v>19446238</v>
      </c>
      <c r="AE275">
        <f>_xll.ciqfunctions.udf.CIQ($B275, "IQ_CAPEX",$D275,,,, "REPORTED")</f>
        <v>-1270757</v>
      </c>
      <c r="AF275" s="1" t="str">
        <f>_xll.ciqfunctions.udf.CIQ($B275, "IQ_CEO_NAME", $D275,,,, "REPORTED")</f>
        <v>Chang, Jae Hoon</v>
      </c>
    </row>
    <row r="276" spans="1:32" x14ac:dyDescent="0.25">
      <c r="A276" t="str">
        <f>_xll.ciqfunctions.udf.CIQ(B276,"IQ_COMPANY_NAME",A$1)</f>
        <v>Hyundai Motor Company</v>
      </c>
      <c r="B276" s="3" t="s">
        <v>3</v>
      </c>
      <c r="C276" s="1" t="str">
        <f>_xll.ciqfunctions.udf.CIQ($B276, "IQ_INDUSTRY", IQ_FY, $D276, ,, "USD", , C$1)</f>
        <v>Automobiles</v>
      </c>
      <c r="D276" s="2" t="str">
        <f t="shared" si="3"/>
        <v>CQ22014</v>
      </c>
      <c r="E276" s="1">
        <f>_xll.ciqfunctions.udf.CIQ($B276, "IQ_TOTAL_REV", $D276,,,, "REPORTED")</f>
        <v>22752608</v>
      </c>
      <c r="F276" s="1">
        <f>_xll.ciqfunctions.udf.CIQ($B276, "IQ_NI",$D276,,,, "REPORTED")</f>
        <v>2244624</v>
      </c>
      <c r="G276" s="1">
        <f>_xll.ciqfunctions.udf.CIQ($B276, "IQ_CASH_EQUIV", $D276,,,, "REPORTED")</f>
        <v>7237798</v>
      </c>
      <c r="H276" s="1">
        <f>_xll.ciqfunctions.udf.CIQ($B276, "IQ_CASH_ST_INVEST", $D276,,,, "REPORTED")</f>
        <v>25743012</v>
      </c>
      <c r="I276" s="1">
        <f>_xll.ciqfunctions.udf.CIQ($B276, "IQ_TOTAL_CA", $D276,,,, "REPORTED")</f>
        <v>63145216</v>
      </c>
      <c r="J276" s="1">
        <f>_xll.ciqfunctions.udf.CIQ($B276, "IQ_TOTAL_ASSETS",$D276,,,, "REPORTED")</f>
        <v>138268873</v>
      </c>
      <c r="K276" s="1">
        <f>_xll.ciqfunctions.udf.CIQ($B276, "IQ_TOTAL_CL", $D276,,,, "REPORTED")</f>
        <v>30526349</v>
      </c>
      <c r="L276" s="1">
        <f>_xll.ciqfunctions.udf.CIQ($B276, "IQ_TOTAL_LIAB", $D276,,,, "REPORTED")</f>
        <v>78559137</v>
      </c>
      <c r="M276" s="1">
        <f>_xll.ciqfunctions.udf.CIQ($B276, "IQ_PREF_EQUITY",$D276,,,, "REPORTED")</f>
        <v>205461</v>
      </c>
      <c r="N276" s="1">
        <f>_xll.ciqfunctions.udf.CIQ($B276, "IQ_TOTAL_COMMON_EQUITY",$D276,,,, "REPORTED")</f>
        <v>54619622</v>
      </c>
      <c r="O276" s="1">
        <f>_xll.ciqfunctions.udf.CIQ($B276, "IQ_APIC", $D276,,,, "REPORTED")</f>
        <v>4129716</v>
      </c>
      <c r="P276" s="1">
        <f>_xll.ciqfunctions.udf.CIQ($B276, "IQ_TOTAL_ASSETS", $D276,,,, "REPORTED")</f>
        <v>138268873</v>
      </c>
      <c r="Q276" s="1">
        <f>_xll.ciqfunctions.udf.CIQ($B276, "IQ_RE", $D276,,,, "REPORTED")</f>
        <v>51854239</v>
      </c>
      <c r="R276" s="1">
        <f>_xll.ciqfunctions.udf.CIQ($B276, "IQ_TOTAL_EQUITY", $D276,,,, "REPORTED")</f>
        <v>59709736</v>
      </c>
      <c r="S276" s="1">
        <f>_xll.ciqfunctions.udf.CIQ($B276, "IQ_TOTAL_OUTSTANDING_FILING_DATE", $D276,,,, "REPORTED")</f>
        <v>232.42878999999999</v>
      </c>
      <c r="T276" s="1">
        <f>_xll.ciqfunctions.udf.CIQ($B276, "IQ_TOTAL_DEBT", $D276,,,, "REPORTED")</f>
        <v>48786747</v>
      </c>
      <c r="U276" s="1">
        <f>_xll.ciqfunctions.udf.CIQ($B276, "IQ_PREF_DIV_OTHER",$D276,,,, "REPORTED")</f>
        <v>323939</v>
      </c>
      <c r="V276" s="1">
        <f>_xll.ciqfunctions.udf.CIQ($B276, "IQ_COGS",$D276,,,, "REPORTED")</f>
        <v>17910698</v>
      </c>
      <c r="W276" s="1">
        <f>_xll.ciqfunctions.udf.CIQ($B276, "IQ_AP",$D276,,,, "REPORTED")</f>
        <v>6822194</v>
      </c>
      <c r="X276" s="1">
        <f>_xll.ciqfunctions.udf.CIQ($B276, "IQ_AR", $D276,,,, "REPORTED")</f>
        <v>4974681</v>
      </c>
      <c r="Y276" s="1">
        <f>_xll.ciqfunctions.udf.CIQ($B276, "IQ_INVENTORY", $D276,,,, "REPORTED")</f>
        <v>7666129</v>
      </c>
      <c r="Z276">
        <f>_xll.ciqfunctions.udf.CIQ($B276, "IQ_SGA", $D276,,,, "REPORTED")</f>
        <v>2574934</v>
      </c>
      <c r="AA276">
        <f>_xll.ciqfunctions.udf.CIQ($B276, "IQ_TOTAL_REV_1YR_ANN_GROWTH", $D276,,,, "REPORTED")</f>
        <v>-1.8584000000000001</v>
      </c>
      <c r="AB276">
        <f>_xll.ciqfunctions.udf.CIQ($B276, "IQ_DA", $D276,,,, "REPORTED")</f>
        <v>0</v>
      </c>
      <c r="AC276">
        <f>_xll.ciqfunctions.udf.CIQ($B276, "IQ_NET_INTEREST_EXP",$D276,,,, "REPORTED")</f>
        <v>85617</v>
      </c>
      <c r="AD276">
        <f>_xll.ciqfunctions.udf.CIQ($B276, "IQ_NET_WORKING_CAP",$D276,,,, "REPORTED")</f>
        <v>18963084</v>
      </c>
      <c r="AE276">
        <f>_xll.ciqfunctions.udf.CIQ($B276, "IQ_CAPEX",$D276,,,, "REPORTED")</f>
        <v>-513997</v>
      </c>
      <c r="AF276" s="1" t="str">
        <f>_xll.ciqfunctions.udf.CIQ($B276, "IQ_CEO_NAME", $D276,,,, "REPORTED")</f>
        <v>Chang, Jae Hoon</v>
      </c>
    </row>
    <row r="277" spans="1:32" x14ac:dyDescent="0.25">
      <c r="A277" t="str">
        <f>_xll.ciqfunctions.udf.CIQ(B277,"IQ_COMPANY_NAME",A$1)</f>
        <v>Hyundai Motor Company</v>
      </c>
      <c r="B277" s="3" t="s">
        <v>3</v>
      </c>
      <c r="C277" s="1" t="str">
        <f>_xll.ciqfunctions.udf.CIQ($B277, "IQ_INDUSTRY", IQ_FY, $D277, ,, "USD", , C$1)</f>
        <v>Automobiles</v>
      </c>
      <c r="D277" s="2" t="str">
        <f t="shared" si="3"/>
        <v>CQ12014</v>
      </c>
      <c r="E277" s="1">
        <f>_xll.ciqfunctions.udf.CIQ($B277, "IQ_TOTAL_REV", $D277,,,, "REPORTED")</f>
        <v>21649041</v>
      </c>
      <c r="F277" s="1">
        <f>_xll.ciqfunctions.udf.CIQ($B277, "IQ_NI",$D277,,,, "REPORTED")</f>
        <v>1928705</v>
      </c>
      <c r="G277" s="1">
        <f>_xll.ciqfunctions.udf.CIQ($B277, "IQ_CASH_EQUIV", $D277,,,, "REPORTED")</f>
        <v>7814514</v>
      </c>
      <c r="H277" s="1">
        <f>_xll.ciqfunctions.udf.CIQ($B277, "IQ_CASH_ST_INVEST", $D277,,,, "REPORTED")</f>
        <v>24180740</v>
      </c>
      <c r="I277" s="1">
        <f>_xll.ciqfunctions.udf.CIQ($B277, "IQ_TOTAL_CA", $D277,,,, "REPORTED")</f>
        <v>40442404</v>
      </c>
      <c r="J277" s="1">
        <f>_xll.ciqfunctions.udf.CIQ($B277, "IQ_TOTAL_ASSETS",$D277,,,, "REPORTED")</f>
        <v>137282789</v>
      </c>
      <c r="K277" s="1">
        <f>_xll.ciqfunctions.udf.CIQ($B277, "IQ_TOTAL_CL", $D277,,,, "REPORTED")</f>
        <v>30827509</v>
      </c>
      <c r="L277" s="1">
        <f>_xll.ciqfunctions.udf.CIQ($B277, "IQ_TOTAL_LIAB", $D277,,,, "REPORTED")</f>
        <v>79345063</v>
      </c>
      <c r="M277" s="1">
        <f>_xll.ciqfunctions.udf.CIQ($B277, "IQ_PREF_EQUITY",$D277,,,, "REPORTED")</f>
        <v>331011</v>
      </c>
      <c r="N277" s="1">
        <f>_xll.ciqfunctions.udf.CIQ($B277, "IQ_TOTAL_COMMON_EQUITY",$D277,,,, "REPORTED")</f>
        <v>52874620</v>
      </c>
      <c r="O277" s="1">
        <f>_xll.ciqfunctions.udf.CIQ($B277, "IQ_APIC", $D277,,,, "REPORTED")</f>
        <v>4130668</v>
      </c>
      <c r="P277" s="1">
        <f>_xll.ciqfunctions.udf.CIQ($B277, "IQ_TOTAL_ASSETS", $D277,,,, "REPORTED")</f>
        <v>137282789</v>
      </c>
      <c r="Q277" s="1">
        <f>_xll.ciqfunctions.udf.CIQ($B277, "IQ_RE", $D277,,,, "REPORTED")</f>
        <v>49652100</v>
      </c>
      <c r="R277" s="1">
        <f>_xll.ciqfunctions.udf.CIQ($B277, "IQ_TOTAL_EQUITY", $D277,,,, "REPORTED")</f>
        <v>57937726</v>
      </c>
      <c r="S277" s="1">
        <f>_xll.ciqfunctions.udf.CIQ($B277, "IQ_TOTAL_OUTSTANDING_FILING_DATE", $D277,,,, "REPORTED")</f>
        <v>209.26976999999999</v>
      </c>
      <c r="T277" s="1">
        <f>_xll.ciqfunctions.udf.CIQ($B277, "IQ_TOTAL_DEBT", $D277,,,, "REPORTED")</f>
        <v>48916925</v>
      </c>
      <c r="U277" s="1">
        <f>_xll.ciqfunctions.udf.CIQ($B277, "IQ_PREF_DIV_OTHER",$D277,,,, "REPORTED")</f>
        <v>278452</v>
      </c>
      <c r="V277" s="1">
        <f>_xll.ciqfunctions.udf.CIQ($B277, "IQ_COGS",$D277,,,, "REPORTED")</f>
        <v>16871105</v>
      </c>
      <c r="W277" s="1">
        <f>_xll.ciqfunctions.udf.CIQ($B277, "IQ_AP",$D277,,,, "REPORTED")</f>
        <v>7588527</v>
      </c>
      <c r="X277" s="1">
        <f>_xll.ciqfunctions.udf.CIQ($B277, "IQ_AR", $D277,,,, "REPORTED")</f>
        <v>4923628</v>
      </c>
      <c r="Y277" s="1">
        <f>_xll.ciqfunctions.udf.CIQ($B277, "IQ_INVENTORY", $D277,,,, "REPORTED")</f>
        <v>7677782</v>
      </c>
      <c r="Z277">
        <f>_xll.ciqfunctions.udf.CIQ($B277, "IQ_SGA", $D277,,,, "REPORTED")</f>
        <v>2667894</v>
      </c>
      <c r="AA277">
        <f>_xll.ciqfunctions.udf.CIQ($B277, "IQ_TOTAL_REV_1YR_ANN_GROWTH", $D277,,,, "REPORTED")</f>
        <v>1.3197000000000001</v>
      </c>
      <c r="AB277">
        <f>_xll.ciqfunctions.udf.CIQ($B277, "IQ_DA", $D277,,,, "REPORTED")</f>
        <v>0</v>
      </c>
      <c r="AC277">
        <f>_xll.ciqfunctions.udf.CIQ($B277, "IQ_NET_INTEREST_EXP",$D277,,,, "REPORTED")</f>
        <v>80916</v>
      </c>
      <c r="AD277">
        <f>_xll.ciqfunctions.udf.CIQ($B277, "IQ_NET_WORKING_CAP",$D277,,,, "REPORTED")</f>
        <v>-2873907</v>
      </c>
      <c r="AE277">
        <f>_xll.ciqfunctions.udf.CIQ($B277, "IQ_CAPEX",$D277,,,, "REPORTED")</f>
        <v>-818096</v>
      </c>
      <c r="AF277" s="1" t="str">
        <f>_xll.ciqfunctions.udf.CIQ($B277, "IQ_CEO_NAME", $D277,,,, "REPORTED")</f>
        <v>Chang, Jae Hoon</v>
      </c>
    </row>
    <row r="278" spans="1:32" x14ac:dyDescent="0.25">
      <c r="A278" t="str">
        <f>_xll.ciqfunctions.udf.CIQ(B278,"IQ_COMPANY_NAME",A$1)</f>
        <v>Hyundai Motor Company</v>
      </c>
      <c r="B278" s="3" t="s">
        <v>3</v>
      </c>
      <c r="C278" s="1" t="str">
        <f>_xll.ciqfunctions.udf.CIQ($B278, "IQ_INDUSTRY", IQ_FY, $D278, ,, "USD", , C$1)</f>
        <v>Automobiles</v>
      </c>
      <c r="D278" s="2" t="str">
        <f t="shared" si="3"/>
        <v>CQ42013</v>
      </c>
      <c r="E278" s="1">
        <f>_xll.ciqfunctions.udf.CIQ($B278, "IQ_TOTAL_REV", $D278,,,, "REPORTED")</f>
        <v>21937700</v>
      </c>
      <c r="F278" s="1">
        <f>_xll.ciqfunctions.udf.CIQ($B278, "IQ_NI",$D278,,,, "REPORTED")</f>
        <v>2055852</v>
      </c>
      <c r="G278" s="1">
        <f>_xll.ciqfunctions.udf.CIQ($B278, "IQ_CASH_EQUIV", $D278,,,, "REPORTED")</f>
        <v>6872430</v>
      </c>
      <c r="H278" s="1">
        <f>_xll.ciqfunctions.udf.CIQ($B278, "IQ_CASH_ST_INVEST", $D278,,,, "REPORTED")</f>
        <v>22230080</v>
      </c>
      <c r="I278" s="1">
        <f>_xll.ciqfunctions.udf.CIQ($B278, "IQ_TOTAL_CA", $D278,,,, "REPORTED")</f>
        <v>58856105</v>
      </c>
      <c r="J278" s="1">
        <f>_xll.ciqfunctions.udf.CIQ($B278, "IQ_TOTAL_ASSETS",$D278,,,, "REPORTED")</f>
        <v>133421479</v>
      </c>
      <c r="K278" s="1">
        <f>_xll.ciqfunctions.udf.CIQ($B278, "IQ_TOTAL_CL", $D278,,,, "REPORTED")</f>
        <v>31919682</v>
      </c>
      <c r="L278" s="1">
        <f>_xll.ciqfunctions.udf.CIQ($B278, "IQ_TOTAL_LIAB", $D278,,,, "REPORTED")</f>
        <v>76838690</v>
      </c>
      <c r="M278" s="1">
        <f>_xll.ciqfunctions.udf.CIQ($B278, "IQ_PREF_EQUITY",$D278,,,, "REPORTED")</f>
        <v>205461</v>
      </c>
      <c r="N278" s="1">
        <f>_xll.ciqfunctions.udf.CIQ($B278, "IQ_TOTAL_COMMON_EQUITY",$D278,,,, "REPORTED")</f>
        <v>51725624</v>
      </c>
      <c r="O278" s="1">
        <f>_xll.ciqfunctions.udf.CIQ($B278, "IQ_APIC", $D278,,,, "REPORTED")</f>
        <v>4130668</v>
      </c>
      <c r="P278" s="1">
        <f>_xll.ciqfunctions.udf.CIQ($B278, "IQ_TOTAL_ASSETS", $D278,,,, "REPORTED")</f>
        <v>133421479</v>
      </c>
      <c r="Q278" s="1">
        <f>_xll.ciqfunctions.udf.CIQ($B278, "IQ_RE", $D278,,,, "REPORTED")</f>
        <v>48274239</v>
      </c>
      <c r="R278" s="1">
        <f>_xll.ciqfunctions.udf.CIQ($B278, "IQ_TOTAL_EQUITY", $D278,,,, "REPORTED")</f>
        <v>56582789</v>
      </c>
      <c r="S278" s="1">
        <f>_xll.ciqfunctions.udf.CIQ($B278, "IQ_TOTAL_OUTSTANDING_FILING_DATE", $D278,,,, "REPORTED")</f>
        <v>232.42878999999999</v>
      </c>
      <c r="T278" s="1">
        <f>_xll.ciqfunctions.udf.CIQ($B278, "IQ_TOTAL_DEBT", $D278,,,, "REPORTED")</f>
        <v>47986573</v>
      </c>
      <c r="U278" s="1">
        <f>_xll.ciqfunctions.udf.CIQ($B278, "IQ_PREF_DIV_OTHER",$D278,,,, "REPORTED")</f>
        <v>1232882</v>
      </c>
      <c r="V278" s="1">
        <f>_xll.ciqfunctions.udf.CIQ($B278, "IQ_COGS",$D278,,,, "REPORTED")</f>
        <v>17116843</v>
      </c>
      <c r="W278" s="1">
        <f>_xll.ciqfunctions.udf.CIQ($B278, "IQ_AP",$D278,,,, "REPORTED")</f>
        <v>6722740</v>
      </c>
      <c r="X278" s="1">
        <f>_xll.ciqfunctions.udf.CIQ($B278, "IQ_AR", $D278,,,, "REPORTED")</f>
        <v>4878900</v>
      </c>
      <c r="Y278" s="1">
        <f>_xll.ciqfunctions.udf.CIQ($B278, "IQ_INVENTORY", $D278,,,, "REPORTED")</f>
        <v>7073116</v>
      </c>
      <c r="Z278">
        <f>_xll.ciqfunctions.udf.CIQ($B278, "IQ_SGA", $D278,,,, "REPORTED")</f>
        <v>2554244</v>
      </c>
      <c r="AA278">
        <f>_xll.ciqfunctions.udf.CIQ($B278, "IQ_TOTAL_REV_1YR_ANN_GROWTH", $D278,,,, "REPORTED")</f>
        <v>-3.4388999999999998</v>
      </c>
      <c r="AB278">
        <f>_xll.ciqfunctions.udf.CIQ($B278, "IQ_DA", $D278,,,, "REPORTED")</f>
        <v>0</v>
      </c>
      <c r="AC278">
        <f>_xll.ciqfunctions.udf.CIQ($B278, "IQ_NET_INTEREST_EXP",$D278,,,, "REPORTED")</f>
        <v>64083</v>
      </c>
      <c r="AD278">
        <f>_xll.ciqfunctions.udf.CIQ($B278, "IQ_NET_WORKING_CAP",$D278,,,, "REPORTED")</f>
        <v>18693488</v>
      </c>
      <c r="AE278">
        <f>_xll.ciqfunctions.udf.CIQ($B278, "IQ_CAPEX",$D278,,,, "REPORTED")</f>
        <v>-1149333</v>
      </c>
      <c r="AF278" s="1" t="str">
        <f>_xll.ciqfunctions.udf.CIQ($B278, "IQ_CEO_NAME", $D278,,,, "REPORTED")</f>
        <v>Chang, Jae Hoon</v>
      </c>
    </row>
    <row r="279" spans="1:32" x14ac:dyDescent="0.25">
      <c r="A279" t="str">
        <f>_xll.ciqfunctions.udf.CIQ(B279,"IQ_COMPANY_NAME",A$1)</f>
        <v>Hyundai Motor Company</v>
      </c>
      <c r="B279" s="3" t="s">
        <v>3</v>
      </c>
      <c r="C279" s="1" t="str">
        <f>_xll.ciqfunctions.udf.CIQ($B279, "IQ_INDUSTRY", IQ_FY, $D279, ,, "USD", , C$1)</f>
        <v>Automobiles</v>
      </c>
      <c r="D279" s="2" t="str">
        <f t="shared" si="3"/>
        <v>CQ32013</v>
      </c>
      <c r="E279" s="1">
        <f>_xll.ciqfunctions.udf.CIQ($B279, "IQ_TOTAL_REV", $D279,,,, "REPORTED")</f>
        <v>20819432</v>
      </c>
      <c r="F279" s="1">
        <f>_xll.ciqfunctions.udf.CIQ($B279, "IQ_NI",$D279,,,, "REPORTED")</f>
        <v>2139830</v>
      </c>
      <c r="G279" s="1">
        <f>_xll.ciqfunctions.udf.CIQ($B279, "IQ_CASH_EQUIV", $D279,,,, "REPORTED")</f>
        <v>7226482</v>
      </c>
      <c r="H279" s="1">
        <f>_xll.ciqfunctions.udf.CIQ($B279, "IQ_CASH_ST_INVEST", $D279,,,, "REPORTED")</f>
        <v>22114312</v>
      </c>
      <c r="I279" s="1">
        <f>_xll.ciqfunctions.udf.CIQ($B279, "IQ_TOTAL_CA", $D279,,,, "REPORTED")</f>
        <v>56739117</v>
      </c>
      <c r="J279" s="1">
        <f>_xll.ciqfunctions.udf.CIQ($B279, "IQ_TOTAL_ASSETS",$D279,,,, "REPORTED")</f>
        <v>129228693</v>
      </c>
      <c r="K279" s="1">
        <f>_xll.ciqfunctions.udf.CIQ($B279, "IQ_TOTAL_CL", $D279,,,, "REPORTED")</f>
        <v>30495252</v>
      </c>
      <c r="L279" s="1">
        <f>_xll.ciqfunctions.udf.CIQ($B279, "IQ_TOTAL_LIAB", $D279,,,, "REPORTED")</f>
        <v>75308123</v>
      </c>
      <c r="M279" s="1">
        <f>_xll.ciqfunctions.udf.CIQ($B279, "IQ_PREF_EQUITY",$D279,,,, "REPORTED")</f>
        <v>205461</v>
      </c>
      <c r="N279" s="1">
        <f>_xll.ciqfunctions.udf.CIQ($B279, "IQ_TOTAL_COMMON_EQUITY",$D279,,,, "REPORTED")</f>
        <v>49622438</v>
      </c>
      <c r="O279" s="1">
        <f>_xll.ciqfunctions.udf.CIQ($B279, "IQ_APIC", $D279,,,, "REPORTED")</f>
        <v>4105389</v>
      </c>
      <c r="P279" s="1">
        <f>_xll.ciqfunctions.udf.CIQ($B279, "IQ_TOTAL_ASSETS", $D279,,,, "REPORTED")</f>
        <v>129228693</v>
      </c>
      <c r="Q279" s="1">
        <f>_xll.ciqfunctions.udf.CIQ($B279, "IQ_RE", $D279,,,, "REPORTED")</f>
        <v>45959947</v>
      </c>
      <c r="R279" s="1">
        <f>_xll.ciqfunctions.udf.CIQ($B279, "IQ_TOTAL_EQUITY", $D279,,,, "REPORTED")</f>
        <v>53920570</v>
      </c>
      <c r="S279" s="1">
        <f>_xll.ciqfunctions.udf.CIQ($B279, "IQ_TOTAL_OUTSTANDING_FILING_DATE", $D279,,,, "REPORTED")</f>
        <v>232.42878999999999</v>
      </c>
      <c r="T279" s="1">
        <f>_xll.ciqfunctions.udf.CIQ($B279, "IQ_TOTAL_DEBT", $D279,,,, "REPORTED")</f>
        <v>46814801</v>
      </c>
      <c r="U279" s="1">
        <f>_xll.ciqfunctions.udf.CIQ($B279, "IQ_PREF_DIV_OTHER",$D279,,,, "REPORTED")</f>
        <v>0</v>
      </c>
      <c r="V279" s="1">
        <f>_xll.ciqfunctions.udf.CIQ($B279, "IQ_COGS",$D279,,,, "REPORTED")</f>
        <v>16215078</v>
      </c>
      <c r="W279" s="1">
        <f>_xll.ciqfunctions.udf.CIQ($B279, "IQ_AP",$D279,,,, "REPORTED")</f>
        <v>6075130</v>
      </c>
      <c r="X279" s="1">
        <f>_xll.ciqfunctions.udf.CIQ($B279, "IQ_AR", $D279,,,, "REPORTED")</f>
        <v>4457615</v>
      </c>
      <c r="Y279" s="1">
        <f>_xll.ciqfunctions.udf.CIQ($B279, "IQ_INVENTORY", $D279,,,, "REPORTED")</f>
        <v>6465613</v>
      </c>
      <c r="Z279">
        <f>_xll.ciqfunctions.udf.CIQ($B279, "IQ_SGA", $D279,,,, "REPORTED")</f>
        <v>2411344</v>
      </c>
      <c r="AA279">
        <f>_xll.ciqfunctions.udf.CIQ($B279, "IQ_TOTAL_REV_1YR_ANN_GROWTH", $D279,,,, "REPORTED")</f>
        <v>5.9748000000000001</v>
      </c>
      <c r="AB279">
        <f>_xll.ciqfunctions.udf.CIQ($B279, "IQ_DA", $D279,,,, "REPORTED")</f>
        <v>0</v>
      </c>
      <c r="AC279">
        <f>_xll.ciqfunctions.udf.CIQ($B279, "IQ_NET_INTEREST_EXP",$D279,,,, "REPORTED")</f>
        <v>65543</v>
      </c>
      <c r="AD279">
        <f>_xll.ciqfunctions.udf.CIQ($B279, "IQ_NET_WORKING_CAP",$D279,,,, "REPORTED")</f>
        <v>17458802</v>
      </c>
      <c r="AE279">
        <f>_xll.ciqfunctions.udf.CIQ($B279, "IQ_CAPEX",$D279,,,, "REPORTED")</f>
        <v>-769353</v>
      </c>
      <c r="AF279" s="1" t="str">
        <f>_xll.ciqfunctions.udf.CIQ($B279, "IQ_CEO_NAME", $D279,,,, "REPORTED")</f>
        <v>Chang, Jae Hoon</v>
      </c>
    </row>
    <row r="280" spans="1:32" x14ac:dyDescent="0.25">
      <c r="A280" t="str">
        <f>_xll.ciqfunctions.udf.CIQ(B280,"IQ_COMPANY_NAME",A$1)</f>
        <v>Hyundai Motor Company</v>
      </c>
      <c r="B280" s="3" t="s">
        <v>3</v>
      </c>
      <c r="C280" s="1" t="str">
        <f>_xll.ciqfunctions.udf.CIQ($B280, "IQ_INDUSTRY", IQ_FY, $D280, ,, "USD", , C$1)</f>
        <v>Automobiles</v>
      </c>
      <c r="D280" s="2" t="str">
        <f t="shared" si="3"/>
        <v>CQ22013</v>
      </c>
      <c r="E280" s="1">
        <f>_xll.ciqfunctions.udf.CIQ($B280, "IQ_TOTAL_REV", $D280,,,, "REPORTED")</f>
        <v>23183445</v>
      </c>
      <c r="F280" s="1">
        <f>_xll.ciqfunctions.udf.CIQ($B280, "IQ_NI",$D280,,,, "REPORTED")</f>
        <v>2400887</v>
      </c>
      <c r="G280" s="1">
        <f>_xll.ciqfunctions.udf.CIQ($B280, "IQ_CASH_EQUIV", $D280,,,, "REPORTED")</f>
        <v>6347530</v>
      </c>
      <c r="H280" s="1">
        <f>_xll.ciqfunctions.udf.CIQ($B280, "IQ_CASH_ST_INVEST", $D280,,,, "REPORTED")</f>
        <v>22523025</v>
      </c>
      <c r="I280" s="1">
        <f>_xll.ciqfunctions.udf.CIQ($B280, "IQ_TOTAL_CA", $D280,,,, "REPORTED")</f>
        <v>57838263</v>
      </c>
      <c r="J280" s="1">
        <f>_xll.ciqfunctions.udf.CIQ($B280, "IQ_TOTAL_ASSETS",$D280,,,, "REPORTED")</f>
        <v>129700869</v>
      </c>
      <c r="K280" s="1">
        <f>_xll.ciqfunctions.udf.CIQ($B280, "IQ_TOTAL_CL", $D280,,,, "REPORTED")</f>
        <v>34288843</v>
      </c>
      <c r="L280" s="1">
        <f>_xll.ciqfunctions.udf.CIQ($B280, "IQ_TOTAL_LIAB", $D280,,,, "REPORTED")</f>
        <v>77401537</v>
      </c>
      <c r="M280" s="1">
        <f>_xll.ciqfunctions.udf.CIQ($B280, "IQ_PREF_EQUITY",$D280,,,, "REPORTED")</f>
        <v>205461</v>
      </c>
      <c r="N280" s="1">
        <f>_xll.ciqfunctions.udf.CIQ($B280, "IQ_TOTAL_COMMON_EQUITY",$D280,,,, "REPORTED")</f>
        <v>48108336</v>
      </c>
      <c r="O280" s="1">
        <f>_xll.ciqfunctions.udf.CIQ($B280, "IQ_APIC", $D280,,,, "REPORTED")</f>
        <v>4105389</v>
      </c>
      <c r="P280" s="1">
        <f>_xll.ciqfunctions.udf.CIQ($B280, "IQ_TOTAL_ASSETS", $D280,,,, "REPORTED")</f>
        <v>129700869</v>
      </c>
      <c r="Q280" s="1">
        <f>_xll.ciqfunctions.udf.CIQ($B280, "IQ_RE", $D280,,,, "REPORTED")</f>
        <v>43828429</v>
      </c>
      <c r="R280" s="1">
        <f>_xll.ciqfunctions.udf.CIQ($B280, "IQ_TOTAL_EQUITY", $D280,,,, "REPORTED")</f>
        <v>52299332</v>
      </c>
      <c r="S280" s="1">
        <f>_xll.ciqfunctions.udf.CIQ($B280, "IQ_TOTAL_OUTSTANDING_FILING_DATE", $D280,,,, "REPORTED")</f>
        <v>209.26976999999999</v>
      </c>
      <c r="T280" s="1">
        <f>_xll.ciqfunctions.udf.CIQ($B280, "IQ_TOTAL_DEBT", $D280,,,, "REPORTED")</f>
        <v>47169566</v>
      </c>
      <c r="U280" s="1">
        <f>_xll.ciqfunctions.udf.CIQ($B280, "IQ_PREF_DIV_OTHER",$D280,,,, "REPORTED")</f>
        <v>0</v>
      </c>
      <c r="V280" s="1">
        <f>_xll.ciqfunctions.udf.CIQ($B280, "IQ_COGS",$D280,,,, "REPORTED")</f>
        <v>17864830</v>
      </c>
      <c r="W280" s="1">
        <f>_xll.ciqfunctions.udf.CIQ($B280, "IQ_AP",$D280,,,, "REPORTED")</f>
        <v>7520560</v>
      </c>
      <c r="X280" s="1">
        <f>_xll.ciqfunctions.udf.CIQ($B280, "IQ_AR", $D280,,,, "REPORTED")</f>
        <v>5007924</v>
      </c>
      <c r="Y280" s="1">
        <f>_xll.ciqfunctions.udf.CIQ($B280, "IQ_INVENTORY", $D280,,,, "REPORTED")</f>
        <v>6702016</v>
      </c>
      <c r="Z280">
        <f>_xll.ciqfunctions.udf.CIQ($B280, "IQ_SGA", $D280,,,, "REPORTED")</f>
        <v>2745848</v>
      </c>
      <c r="AA280">
        <f>_xll.ciqfunctions.udf.CIQ($B280, "IQ_TOTAL_REV_1YR_ANN_GROWTH", $D280,,,, "REPORTED")</f>
        <v>5.6665000000000001</v>
      </c>
      <c r="AB280">
        <f>_xll.ciqfunctions.udf.CIQ($B280, "IQ_DA", $D280,,,, "REPORTED")</f>
        <v>0</v>
      </c>
      <c r="AC280">
        <f>_xll.ciqfunctions.udf.CIQ($B280, "IQ_NET_INTEREST_EXP",$D280,,,, "REPORTED")</f>
        <v>60583</v>
      </c>
      <c r="AD280">
        <f>_xll.ciqfunctions.udf.CIQ($B280, "IQ_NET_WORKING_CAP",$D280,,,, "REPORTED")</f>
        <v>16118577</v>
      </c>
      <c r="AE280">
        <f>_xll.ciqfunctions.udf.CIQ($B280, "IQ_CAPEX",$D280,,,, "REPORTED")</f>
        <v>-779587</v>
      </c>
      <c r="AF280" s="1" t="str">
        <f>_xll.ciqfunctions.udf.CIQ($B280, "IQ_CEO_NAME", $D280,,,, "REPORTED")</f>
        <v>Chang, Jae Hoon</v>
      </c>
    </row>
    <row r="281" spans="1:32" x14ac:dyDescent="0.25">
      <c r="A281" t="str">
        <f>_xll.ciqfunctions.udf.CIQ(B281,"IQ_COMPANY_NAME",A$1)</f>
        <v>Hyundai Motor Company</v>
      </c>
      <c r="B281" s="3" t="s">
        <v>3</v>
      </c>
      <c r="C281" s="1" t="str">
        <f>_xll.ciqfunctions.udf.CIQ($B281, "IQ_INDUSTRY", IQ_FY, $D281, ,, "USD", , C$1)</f>
        <v>Automobiles</v>
      </c>
      <c r="D281" s="2" t="str">
        <f t="shared" si="3"/>
        <v>CQ12013</v>
      </c>
      <c r="E281" s="1">
        <f>_xll.ciqfunctions.udf.CIQ($B281, "IQ_TOTAL_REV", $D281,,,, "REPORTED")</f>
        <v>21367059</v>
      </c>
      <c r="F281" s="1">
        <f>_xll.ciqfunctions.udf.CIQ($B281, "IQ_NI",$D281,,,, "REPORTED")</f>
        <v>1945265</v>
      </c>
      <c r="G281" s="1">
        <f>_xll.ciqfunctions.udf.CIQ($B281, "IQ_CASH_EQUIV", $D281,,,, "REPORTED")</f>
        <v>6110636</v>
      </c>
      <c r="H281" s="1">
        <f>_xll.ciqfunctions.udf.CIQ($B281, "IQ_CASH_ST_INVEST", $D281,,,, "REPORTED")</f>
        <v>19993793</v>
      </c>
      <c r="I281" s="1">
        <f>_xll.ciqfunctions.udf.CIQ($B281, "IQ_TOTAL_CA", $D281,,,, "REPORTED")</f>
        <v>55563536</v>
      </c>
      <c r="J281" s="1">
        <f>_xll.ciqfunctions.udf.CIQ($B281, "IQ_TOTAL_ASSETS",$D281,,,, "REPORTED")</f>
        <v>125050140</v>
      </c>
      <c r="K281" s="1">
        <f>_xll.ciqfunctions.udf.CIQ($B281, "IQ_TOTAL_CL", $D281,,,, "REPORTED")</f>
        <v>33155676</v>
      </c>
      <c r="L281" s="1">
        <f>_xll.ciqfunctions.udf.CIQ($B281, "IQ_TOTAL_LIAB", $D281,,,, "REPORTED")</f>
        <v>75343704</v>
      </c>
      <c r="M281" s="1">
        <f>_xll.ciqfunctions.udf.CIQ($B281, "IQ_PREF_EQUITY",$D281,,,, "REPORTED")</f>
        <v>205461</v>
      </c>
      <c r="N281" s="1">
        <f>_xll.ciqfunctions.udf.CIQ($B281, "IQ_TOTAL_COMMON_EQUITY",$D281,,,, "REPORTED")</f>
        <v>45477954</v>
      </c>
      <c r="O281" s="1">
        <f>_xll.ciqfunctions.udf.CIQ($B281, "IQ_APIC", $D281,,,, "REPORTED")</f>
        <v>4158988</v>
      </c>
      <c r="P281" s="1">
        <f>_xll.ciqfunctions.udf.CIQ($B281, "IQ_TOTAL_ASSETS", $D281,,,, "REPORTED")</f>
        <v>125050140</v>
      </c>
      <c r="Q281" s="1">
        <f>_xll.ciqfunctions.udf.CIQ($B281, "IQ_RE", $D281,,,, "REPORTED")</f>
        <v>41407896</v>
      </c>
      <c r="R281" s="1">
        <f>_xll.ciqfunctions.udf.CIQ($B281, "IQ_TOTAL_EQUITY", $D281,,,, "REPORTED")</f>
        <v>49706436</v>
      </c>
      <c r="S281" s="1">
        <f>_xll.ciqfunctions.udf.CIQ($B281, "IQ_TOTAL_OUTSTANDING_FILING_DATE", $D281,,,, "REPORTED")</f>
        <v>209.26976999999999</v>
      </c>
      <c r="T281" s="1">
        <f>_xll.ciqfunctions.udf.CIQ($B281, "IQ_TOTAL_DEBT", $D281,,,, "REPORTED")</f>
        <v>46029956</v>
      </c>
      <c r="U281" s="1">
        <f>_xll.ciqfunctions.udf.CIQ($B281, "IQ_PREF_DIV_OTHER",$D281,,,, "REPORTED")</f>
        <v>0</v>
      </c>
      <c r="V281" s="1">
        <f>_xll.ciqfunctions.udf.CIQ($B281, "IQ_COGS",$D281,,,, "REPORTED")</f>
        <v>16662740</v>
      </c>
      <c r="W281" s="1">
        <f>_xll.ciqfunctions.udf.CIQ($B281, "IQ_AP",$D281,,,, "REPORTED")</f>
        <v>7088769</v>
      </c>
      <c r="X281" s="1">
        <f>_xll.ciqfunctions.udf.CIQ($B281, "IQ_AR", $D281,,,, "REPORTED")</f>
        <v>4532705</v>
      </c>
      <c r="Y281" s="1">
        <f>_xll.ciqfunctions.udf.CIQ($B281, "IQ_INVENTORY", $D281,,,, "REPORTED")</f>
        <v>6745575</v>
      </c>
      <c r="Z281">
        <f>_xll.ciqfunctions.udf.CIQ($B281, "IQ_SGA", $D281,,,, "REPORTED")</f>
        <v>2698480</v>
      </c>
      <c r="AA281">
        <f>_xll.ciqfunctions.udf.CIQ($B281, "IQ_TOTAL_REV_1YR_ANN_GROWTH", $D281,,,, "REPORTED")</f>
        <v>5.9615</v>
      </c>
      <c r="AB281">
        <f>_xll.ciqfunctions.udf.CIQ($B281, "IQ_DA", $D281,,,, "REPORTED")</f>
        <v>0</v>
      </c>
      <c r="AC281">
        <f>_xll.ciqfunctions.udf.CIQ($B281, "IQ_NET_INTEREST_EXP",$D281,,,, "REPORTED")</f>
        <v>61083</v>
      </c>
      <c r="AD281">
        <f>_xll.ciqfunctions.udf.CIQ($B281, "IQ_NET_WORKING_CAP",$D281,,,, "REPORTED")</f>
        <v>17001925</v>
      </c>
      <c r="AE281">
        <f>_xll.ciqfunctions.udf.CIQ($B281, "IQ_CAPEX",$D281,,,, "REPORTED")</f>
        <v>-472820</v>
      </c>
      <c r="AF281" s="1" t="str">
        <f>_xll.ciqfunctions.udf.CIQ($B281, "IQ_CEO_NAME", $D281,,,, "REPORTED")</f>
        <v>Chang, Jae Hoon</v>
      </c>
    </row>
    <row r="282" spans="1:32" x14ac:dyDescent="0.25">
      <c r="A282" t="str">
        <f>_xll.ciqfunctions.udf.CIQ(B282,"IQ_COMPANY_NAME",A$1)</f>
        <v>Hyundai Motor Company</v>
      </c>
      <c r="B282" s="3" t="s">
        <v>3</v>
      </c>
      <c r="C282" s="1" t="str">
        <f>_xll.ciqfunctions.udf.CIQ($B282, "IQ_INDUSTRY", IQ_FY, $D282, ,, "USD", , C$1)</f>
        <v>Automobiles</v>
      </c>
      <c r="D282" s="2" t="str">
        <f t="shared" si="3"/>
        <v>CQ42012</v>
      </c>
      <c r="E282" s="1">
        <f>_xll.ciqfunctions.udf.CIQ($B282, "IQ_TOTAL_REV", $D282,,,, "REPORTED")</f>
        <v>22718976</v>
      </c>
      <c r="F282" s="1">
        <f>_xll.ciqfunctions.udf.CIQ($B282, "IQ_NI",$D282,,,, "REPORTED")</f>
        <v>1791448</v>
      </c>
      <c r="G282" s="1">
        <f>_xll.ciqfunctions.udf.CIQ($B282, "IQ_CASH_EQUIV", $D282,,,, "REPORTED")</f>
        <v>6759338</v>
      </c>
      <c r="H282" s="1">
        <f>_xll.ciqfunctions.udf.CIQ($B282, "IQ_CASH_ST_INVEST", $D282,,,, "REPORTED")</f>
        <v>19167109</v>
      </c>
      <c r="I282" s="1">
        <f>_xll.ciqfunctions.udf.CIQ($B282, "IQ_TOTAL_CA", $D282,,,, "REPORTED")</f>
        <v>54847586</v>
      </c>
      <c r="J282" s="1">
        <f>_xll.ciqfunctions.udf.CIQ($B282, "IQ_TOTAL_ASSETS",$D282,,,, "REPORTED")</f>
        <v>121537814</v>
      </c>
      <c r="K282" s="1">
        <f>_xll.ciqfunctions.udf.CIQ($B282, "IQ_TOTAL_CL", $D282,,,, "REPORTED")</f>
        <v>32835699</v>
      </c>
      <c r="L282" s="1">
        <f>_xll.ciqfunctions.udf.CIQ($B282, "IQ_TOTAL_LIAB", $D282,,,, "REPORTED")</f>
        <v>73620239</v>
      </c>
      <c r="M282" s="1">
        <f>_xll.ciqfunctions.udf.CIQ($B282, "IQ_PREF_EQUITY",$D282,,,, "REPORTED")</f>
        <v>205461</v>
      </c>
      <c r="N282" s="1">
        <f>_xll.ciqfunctions.udf.CIQ($B282, "IQ_TOTAL_COMMON_EQUITY",$D282,,,, "REPORTED")</f>
        <v>43833598</v>
      </c>
      <c r="O282" s="1">
        <f>_xll.ciqfunctions.udf.CIQ($B282, "IQ_APIC", $D282,,,, "REPORTED")</f>
        <v>4158988</v>
      </c>
      <c r="P282" s="1">
        <f>_xll.ciqfunctions.udf.CIQ($B282, "IQ_TOTAL_ASSETS", $D282,,,, "REPORTED")</f>
        <v>121537814</v>
      </c>
      <c r="Q282" s="1">
        <f>_xll.ciqfunctions.udf.CIQ($B282, "IQ_RE", $D282,,,, "REPORTED")</f>
        <v>39993230</v>
      </c>
      <c r="R282" s="1">
        <f>_xll.ciqfunctions.udf.CIQ($B282, "IQ_TOTAL_EQUITY", $D282,,,, "REPORTED")</f>
        <v>47917575</v>
      </c>
      <c r="S282" s="1">
        <f>_xll.ciqfunctions.udf.CIQ($B282, "IQ_TOTAL_OUTSTANDING_FILING_DATE", $D282,,,, "REPORTED")</f>
        <v>232.42878999999999</v>
      </c>
      <c r="T282" s="1">
        <f>_xll.ciqfunctions.udf.CIQ($B282, "IQ_TOTAL_DEBT", $D282,,,, "REPORTED")</f>
        <v>45236043</v>
      </c>
      <c r="U282" s="1">
        <f>_xll.ciqfunctions.udf.CIQ($B282, "IQ_PREF_DIV_OTHER",$D282,,,, "REPORTED")</f>
        <v>0</v>
      </c>
      <c r="V282" s="1">
        <f>_xll.ciqfunctions.udf.CIQ($B282, "IQ_COGS",$D282,,,, "REPORTED")</f>
        <v>17711052</v>
      </c>
      <c r="W282" s="1">
        <f>_xll.ciqfunctions.udf.CIQ($B282, "IQ_AP",$D282,,,, "REPORTED")</f>
        <v>6841326</v>
      </c>
      <c r="X282" s="1">
        <f>_xll.ciqfunctions.udf.CIQ($B282, "IQ_AR", $D282,,,, "REPORTED")</f>
        <v>4467960</v>
      </c>
      <c r="Y282" s="1">
        <f>_xll.ciqfunctions.udf.CIQ($B282, "IQ_INVENTORY", $D282,,,, "REPORTED")</f>
        <v>6772864</v>
      </c>
      <c r="Z282">
        <f>_xll.ciqfunctions.udf.CIQ($B282, "IQ_SGA", $D282,,,, "REPORTED")</f>
        <v>2948298</v>
      </c>
      <c r="AA282">
        <f>_xll.ciqfunctions.udf.CIQ($B282, "IQ_TOTAL_REV_1YR_ANN_GROWTH", $D282,,,, "REPORTED")</f>
        <v>10.7217</v>
      </c>
      <c r="AB282">
        <f>_xll.ciqfunctions.udf.CIQ($B282, "IQ_DA", $D282,,,, "REPORTED")</f>
        <v>0</v>
      </c>
      <c r="AC282">
        <f>_xll.ciqfunctions.udf.CIQ($B282, "IQ_NET_INTEREST_EXP",$D282,,,, "REPORTED")</f>
        <v>58976</v>
      </c>
      <c r="AD282">
        <f>_xll.ciqfunctions.udf.CIQ($B282, "IQ_NET_WORKING_CAP",$D282,,,, "REPORTED")</f>
        <v>17547326</v>
      </c>
      <c r="AE282">
        <f>_xll.ciqfunctions.udf.CIQ($B282, "IQ_CAPEX",$D282,,,, "REPORTED")</f>
        <v>-1178595</v>
      </c>
      <c r="AF282" s="1" t="str">
        <f>_xll.ciqfunctions.udf.CIQ($B282, "IQ_CEO_NAME", $D282,,,, "REPORTED")</f>
        <v>Chang, Jae Hoon</v>
      </c>
    </row>
    <row r="283" spans="1:32" x14ac:dyDescent="0.25">
      <c r="A283" t="str">
        <f>_xll.ciqfunctions.udf.CIQ(B283,"IQ_COMPANY_NAME",A$1)</f>
        <v>Hyundai Motor Company</v>
      </c>
      <c r="B283" s="3" t="s">
        <v>3</v>
      </c>
      <c r="C283" s="1" t="str">
        <f>_xll.ciqfunctions.udf.CIQ($B283, "IQ_INDUSTRY", IQ_FY, $D283, ,, "USD", , C$1)</f>
        <v>Automobiles</v>
      </c>
      <c r="D283" s="2" t="str">
        <f t="shared" si="3"/>
        <v>CQ32012</v>
      </c>
      <c r="E283" s="1">
        <f>_xll.ciqfunctions.udf.CIQ($B283, "IQ_TOTAL_REV", $D283,,,, "REPORTED")</f>
        <v>19645634</v>
      </c>
      <c r="F283" s="1">
        <f>_xll.ciqfunctions.udf.CIQ($B283, "IQ_NI",$D283,,,, "REPORTED")</f>
        <v>2026403</v>
      </c>
      <c r="G283" s="1">
        <f>_xll.ciqfunctions.udf.CIQ($B283, "IQ_CASH_EQUIV", $D283,,,, "REPORTED")</f>
        <v>7471674</v>
      </c>
      <c r="H283" s="1">
        <f>_xll.ciqfunctions.udf.CIQ($B283, "IQ_CASH_ST_INVEST", $D283,,,, "REPORTED")</f>
        <v>18967156</v>
      </c>
      <c r="I283" s="1">
        <f>_xll.ciqfunctions.udf.CIQ($B283, "IQ_TOTAL_CA", $D283,,,, "REPORTED")</f>
        <v>54107852</v>
      </c>
      <c r="J283" s="1">
        <f>_xll.ciqfunctions.udf.CIQ($B283, "IQ_TOTAL_ASSETS",$D283,,,, "REPORTED")</f>
        <v>119078409</v>
      </c>
      <c r="K283" s="1">
        <f>_xll.ciqfunctions.udf.CIQ($B283, "IQ_TOTAL_CL", $D283,,,, "REPORTED")</f>
        <v>33016214</v>
      </c>
      <c r="L283" s="1">
        <f>_xll.ciqfunctions.udf.CIQ($B283, "IQ_TOTAL_LIAB", $D283,,,, "REPORTED")</f>
        <v>72115474</v>
      </c>
      <c r="M283" s="1">
        <f>_xll.ciqfunctions.udf.CIQ($B283, "IQ_PREF_EQUITY",$D283,,,, "REPORTED")</f>
        <v>0</v>
      </c>
      <c r="N283" s="1">
        <f>_xll.ciqfunctions.udf.CIQ($B283, "IQ_TOTAL_COMMON_EQUITY",$D283,,,, "REPORTED")</f>
        <v>43121133</v>
      </c>
      <c r="O283" s="1">
        <f>_xll.ciqfunctions.udf.CIQ($B283, "IQ_APIC", $D283,,,, "REPORTED")</f>
        <v>4157158</v>
      </c>
      <c r="P283" s="1">
        <f>_xll.ciqfunctions.udf.CIQ($B283, "IQ_TOTAL_ASSETS", $D283,,,, "REPORTED")</f>
        <v>119078409</v>
      </c>
      <c r="Q283" s="1">
        <f>_xll.ciqfunctions.udf.CIQ($B283, "IQ_RE", $D283,,,, "REPORTED")</f>
        <v>38519611</v>
      </c>
      <c r="R283" s="1">
        <f>_xll.ciqfunctions.udf.CIQ($B283, "IQ_TOTAL_EQUITY", $D283,,,, "REPORTED")</f>
        <v>46962935</v>
      </c>
      <c r="S283" s="1">
        <f>_xll.ciqfunctions.udf.CIQ($B283, "IQ_TOTAL_OUTSTANDING_FILING_DATE", $D283,,,, "REPORTED")</f>
        <v>209.26976999999999</v>
      </c>
      <c r="T283" s="1">
        <f>_xll.ciqfunctions.udf.CIQ($B283, "IQ_TOTAL_DEBT", $D283,,,, "REPORTED")</f>
        <v>44573798</v>
      </c>
      <c r="U283" s="1">
        <f>_xll.ciqfunctions.udf.CIQ($B283, "IQ_PREF_DIV_OTHER",$D283,,,, "REPORTED")</f>
        <v>0</v>
      </c>
      <c r="V283" s="1">
        <f>_xll.ciqfunctions.udf.CIQ($B283, "IQ_COGS",$D283,,,, "REPORTED")</f>
        <v>15200534</v>
      </c>
      <c r="W283" s="1">
        <f>_xll.ciqfunctions.udf.CIQ($B283, "IQ_AP",$D283,,,, "REPORTED")</f>
        <v>6599115</v>
      </c>
      <c r="X283" s="1">
        <f>_xll.ciqfunctions.udf.CIQ($B283, "IQ_AR", $D283,,,, "REPORTED")</f>
        <v>3630295</v>
      </c>
      <c r="Y283" s="1">
        <f>_xll.ciqfunctions.udf.CIQ($B283, "IQ_INVENTORY", $D283,,,, "REPORTED")</f>
        <v>6691439</v>
      </c>
      <c r="Z283">
        <f>_xll.ciqfunctions.udf.CIQ($B283, "IQ_SGA", $D283,,,, "REPORTED")</f>
        <v>2300156</v>
      </c>
      <c r="AA283">
        <f>_xll.ciqfunctions.udf.CIQ($B283, "IQ_TOTAL_REV_1YR_ANN_GROWTH", $D283,,,, "REPORTED")</f>
        <v>3.6492</v>
      </c>
      <c r="AB283">
        <f>_xll.ciqfunctions.udf.CIQ($B283, "IQ_DA", $D283,,,, "REPORTED")</f>
        <v>0</v>
      </c>
      <c r="AC283">
        <f>_xll.ciqfunctions.udf.CIQ($B283, "IQ_NET_INTEREST_EXP",$D283,,,, "REPORTED")</f>
        <v>61214</v>
      </c>
      <c r="AD283">
        <f>_xll.ciqfunctions.udf.CIQ($B283, "IQ_NET_WORKING_CAP",$D283,,,, "REPORTED")</f>
        <v>17216984</v>
      </c>
      <c r="AE283">
        <f>_xll.ciqfunctions.udf.CIQ($B283, "IQ_CAPEX",$D283,,,, "REPORTED")</f>
        <v>-711687</v>
      </c>
      <c r="AF283" s="1" t="str">
        <f>_xll.ciqfunctions.udf.CIQ($B283, "IQ_CEO_NAME", $D283,,,, "REPORTED")</f>
        <v>Chang, Jae Hoon</v>
      </c>
    </row>
    <row r="284" spans="1:32" x14ac:dyDescent="0.25">
      <c r="A284" t="str">
        <f>_xll.ciqfunctions.udf.CIQ(B284,"IQ_COMPANY_NAME",A$1)</f>
        <v>Hyundai Motor Company</v>
      </c>
      <c r="B284" s="3" t="s">
        <v>3</v>
      </c>
      <c r="C284" s="1" t="str">
        <f>_xll.ciqfunctions.udf.CIQ($B284, "IQ_INDUSTRY", IQ_FY, $D284, ,, "USD", , C$1)</f>
        <v>Automobiles</v>
      </c>
      <c r="D284" s="2" t="str">
        <f t="shared" si="3"/>
        <v>CQ22012</v>
      </c>
      <c r="E284" s="1">
        <f>_xll.ciqfunctions.udf.CIQ($B284, "IQ_TOTAL_REV", $D284,,,, "REPORTED")</f>
        <v>21940191</v>
      </c>
      <c r="F284" s="1">
        <f>_xll.ciqfunctions.udf.CIQ($B284, "IQ_NI",$D284,,,, "REPORTED")</f>
        <v>2447007</v>
      </c>
      <c r="G284" s="1">
        <f>_xll.ciqfunctions.udf.CIQ($B284, "IQ_CASH_EQUIV", $D284,,,, "REPORTED")</f>
        <v>7032351</v>
      </c>
      <c r="H284" s="1">
        <f>_xll.ciqfunctions.udf.CIQ($B284, "IQ_CASH_ST_INVEST", $D284,,,, "REPORTED")</f>
        <v>18574350</v>
      </c>
      <c r="I284" s="1">
        <f>_xll.ciqfunctions.udf.CIQ($B284, "IQ_TOTAL_CA", $D284,,,, "REPORTED")</f>
        <v>53724979</v>
      </c>
      <c r="J284" s="1">
        <f>_xll.ciqfunctions.udf.CIQ($B284, "IQ_TOTAL_ASSETS",$D284,,,, "REPORTED")</f>
        <v>116694759</v>
      </c>
      <c r="K284" s="1">
        <f>_xll.ciqfunctions.udf.CIQ($B284, "IQ_TOTAL_CL", $D284,,,, "REPORTED")</f>
        <v>33639188</v>
      </c>
      <c r="L284" s="1">
        <f>_xll.ciqfunctions.udf.CIQ($B284, "IQ_TOTAL_LIAB", $D284,,,, "REPORTED")</f>
        <v>71793006</v>
      </c>
      <c r="M284" s="1">
        <f>_xll.ciqfunctions.udf.CIQ($B284, "IQ_PREF_EQUITY",$D284,,,, "REPORTED")</f>
        <v>205461</v>
      </c>
      <c r="N284" s="1">
        <f>_xll.ciqfunctions.udf.CIQ($B284, "IQ_TOTAL_COMMON_EQUITY",$D284,,,, "REPORTED")</f>
        <v>40984834</v>
      </c>
      <c r="O284" s="1">
        <f>_xll.ciqfunctions.udf.CIQ($B284, "IQ_APIC", $D284,,,, "REPORTED")</f>
        <v>4163996</v>
      </c>
      <c r="P284" s="1">
        <f>_xll.ciqfunctions.udf.CIQ($B284, "IQ_TOTAL_ASSETS", $D284,,,, "REPORTED")</f>
        <v>116694759</v>
      </c>
      <c r="Q284" s="1">
        <f>_xll.ciqfunctions.udf.CIQ($B284, "IQ_RE", $D284,,,, "REPORTED")</f>
        <v>36527791</v>
      </c>
      <c r="R284" s="1">
        <f>_xll.ciqfunctions.udf.CIQ($B284, "IQ_TOTAL_EQUITY", $D284,,,, "REPORTED")</f>
        <v>44901753</v>
      </c>
      <c r="S284" s="1">
        <f>_xll.ciqfunctions.udf.CIQ($B284, "IQ_TOTAL_OUTSTANDING_FILING_DATE", $D284,,,, "REPORTED")</f>
        <v>209.26976999999999</v>
      </c>
      <c r="T284" s="1">
        <f>_xll.ciqfunctions.udf.CIQ($B284, "IQ_TOTAL_DEBT", $D284,,,, "REPORTED")</f>
        <v>44717577</v>
      </c>
      <c r="U284" s="1">
        <f>_xll.ciqfunctions.udf.CIQ($B284, "IQ_PREF_DIV_OTHER",$D284,,,, "REPORTED")</f>
        <v>0</v>
      </c>
      <c r="V284" s="1">
        <f>_xll.ciqfunctions.udf.CIQ($B284, "IQ_COGS",$D284,,,, "REPORTED")</f>
        <v>16530860</v>
      </c>
      <c r="W284" s="1">
        <f>_xll.ciqfunctions.udf.CIQ($B284, "IQ_AP",$D284,,,, "REPORTED")</f>
        <v>6723023</v>
      </c>
      <c r="X284" s="1">
        <f>_xll.ciqfunctions.udf.CIQ($B284, "IQ_AR", $D284,,,, "REPORTED")</f>
        <v>5078063</v>
      </c>
      <c r="Y284" s="1">
        <f>_xll.ciqfunctions.udf.CIQ($B284, "IQ_INVENTORY", $D284,,,, "REPORTED")</f>
        <v>6673208</v>
      </c>
      <c r="Z284">
        <f>_xll.ciqfunctions.udf.CIQ($B284, "IQ_SGA", $D284,,,, "REPORTED")</f>
        <v>2715552</v>
      </c>
      <c r="AA284">
        <f>_xll.ciqfunctions.udf.CIQ($B284, "IQ_TOTAL_REV_1YR_ANN_GROWTH", $D284,,,, "REPORTED")</f>
        <v>9.2007999999999992</v>
      </c>
      <c r="AB284">
        <f>_xll.ciqfunctions.udf.CIQ($B284, "IQ_DA", $D284,,,, "REPORTED")</f>
        <v>0</v>
      </c>
      <c r="AC284">
        <f>_xll.ciqfunctions.udf.CIQ($B284, "IQ_NET_INTEREST_EXP",$D284,,,, "REPORTED")</f>
        <v>30171</v>
      </c>
      <c r="AD284">
        <f>_xll.ciqfunctions.udf.CIQ($B284, "IQ_NET_WORKING_CAP",$D284,,,, "REPORTED")</f>
        <v>17360151</v>
      </c>
      <c r="AE284">
        <f>_xll.ciqfunctions.udf.CIQ($B284, "IQ_CAPEX",$D284,,,, "REPORTED")</f>
        <v>-482874</v>
      </c>
      <c r="AF284" s="1" t="str">
        <f>_xll.ciqfunctions.udf.CIQ($B284, "IQ_CEO_NAME", $D284,,,, "REPORTED")</f>
        <v>Chang, Jae Hoon</v>
      </c>
    </row>
    <row r="285" spans="1:32" x14ac:dyDescent="0.25">
      <c r="A285" t="str">
        <f>_xll.ciqfunctions.udf.CIQ(B285,"IQ_COMPANY_NAME",A$1)</f>
        <v>Hyundai Motor Company</v>
      </c>
      <c r="B285" s="3" t="s">
        <v>3</v>
      </c>
      <c r="C285" s="1" t="str">
        <f>_xll.ciqfunctions.udf.CIQ($B285, "IQ_INDUSTRY", IQ_FY, $D285, ,, "USD", , C$1)</f>
        <v>Automobiles</v>
      </c>
      <c r="D285" s="2" t="str">
        <f t="shared" si="3"/>
        <v>CQ12012</v>
      </c>
      <c r="E285" s="1">
        <f>_xll.ciqfunctions.udf.CIQ($B285, "IQ_TOTAL_REV", $D285,,,, "REPORTED")</f>
        <v>20164920</v>
      </c>
      <c r="F285" s="1">
        <f>_xll.ciqfunctions.udf.CIQ($B285, "IQ_NI",$D285,,,, "REPORTED")</f>
        <v>2301710</v>
      </c>
      <c r="G285" s="1">
        <f>_xll.ciqfunctions.udf.CIQ($B285, "IQ_CASH_EQUIV", $D285,,,, "REPORTED")</f>
        <v>17180000</v>
      </c>
      <c r="H285" s="1">
        <f>_xll.ciqfunctions.udf.CIQ($B285, "IQ_CASH_ST_INVEST", $D285,,,, "REPORTED")</f>
        <v>17180000</v>
      </c>
      <c r="I285" s="1">
        <f>_xll.ciqfunctions.udf.CIQ($B285, "IQ_TOTAL_CA", $D285,,,, "REPORTED")</f>
        <v>51965000</v>
      </c>
      <c r="J285" s="1">
        <f>_xll.ciqfunctions.udf.CIQ($B285, "IQ_TOTAL_ASSETS",$D285,,,, "REPORTED")</f>
        <v>114042000</v>
      </c>
      <c r="K285" s="1">
        <f>_xll.ciqfunctions.udf.CIQ($B285, "IQ_TOTAL_CL", $D285,,,, "REPORTED")</f>
        <v>0</v>
      </c>
      <c r="L285" s="1">
        <f>_xll.ciqfunctions.udf.CIQ($B285, "IQ_TOTAL_LIAB", $D285,,,, "REPORTED")</f>
        <v>71605000</v>
      </c>
      <c r="M285" s="1">
        <f>_xll.ciqfunctions.udf.CIQ($B285, "IQ_PREF_EQUITY",$D285,,,, "REPORTED")</f>
        <v>0</v>
      </c>
      <c r="N285" s="1">
        <f>_xll.ciqfunctions.udf.CIQ($B285, "IQ_TOTAL_COMMON_EQUITY",$D285,,,, "REPORTED")</f>
        <v>42437000</v>
      </c>
      <c r="O285" s="1">
        <f>_xll.ciqfunctions.udf.CIQ($B285, "IQ_APIC", $D285,,,, "REPORTED")</f>
        <v>0</v>
      </c>
      <c r="P285" s="1">
        <f>_xll.ciqfunctions.udf.CIQ($B285, "IQ_TOTAL_ASSETS", $D285,,,, "REPORTED")</f>
        <v>114042000</v>
      </c>
      <c r="Q285" s="1">
        <f>_xll.ciqfunctions.udf.CIQ($B285, "IQ_RE", $D285,,,, "REPORTED")</f>
        <v>0</v>
      </c>
      <c r="R285" s="1">
        <f>_xll.ciqfunctions.udf.CIQ($B285, "IQ_TOTAL_EQUITY", $D285,,,, "REPORTED")</f>
        <v>42437000</v>
      </c>
      <c r="S285" s="1">
        <f>_xll.ciqfunctions.udf.CIQ($B285, "IQ_TOTAL_OUTSTANDING_FILING_DATE", $D285,,,, "REPORTED")</f>
        <v>209.26976999999999</v>
      </c>
      <c r="T285" s="1">
        <f>_xll.ciqfunctions.udf.CIQ($B285, "IQ_TOTAL_DEBT", $D285,,,, "REPORTED")</f>
        <v>44299000</v>
      </c>
      <c r="U285" s="1">
        <f>_xll.ciqfunctions.udf.CIQ($B285, "IQ_PREF_DIV_OTHER",$D285,,,, "REPORTED")</f>
        <v>0</v>
      </c>
      <c r="V285" s="1">
        <f>_xll.ciqfunctions.udf.CIQ($B285, "IQ_COGS",$D285,,,, "REPORTED")</f>
        <v>15524827</v>
      </c>
      <c r="W285" s="1">
        <f>_xll.ciqfunctions.udf.CIQ($B285, "IQ_AP",$D285,,,, "REPORTED")</f>
        <v>0</v>
      </c>
      <c r="X285" s="1">
        <f>_xll.ciqfunctions.udf.CIQ($B285, "IQ_AR", $D285,,,, "REPORTED")</f>
        <v>0</v>
      </c>
      <c r="Y285" s="1">
        <f>_xll.ciqfunctions.udf.CIQ($B285, "IQ_INVENTORY", $D285,,,, "REPORTED")</f>
        <v>0</v>
      </c>
      <c r="Z285">
        <f>_xll.ciqfunctions.udf.CIQ($B285, "IQ_SGA", $D285,,,, "REPORTED")</f>
        <v>2411235</v>
      </c>
      <c r="AA285">
        <f>_xll.ciqfunctions.udf.CIQ($B285, "IQ_TOTAL_REV_1YR_ANN_GROWTH", $D285,,,, "REPORTED")</f>
        <v>10.593500000000001</v>
      </c>
      <c r="AB285">
        <f>_xll.ciqfunctions.udf.CIQ($B285, "IQ_DA", $D285,,,, "REPORTED")</f>
        <v>0</v>
      </c>
      <c r="AC285">
        <f>_xll.ciqfunctions.udf.CIQ($B285, "IQ_NET_INTEREST_EXP",$D285,,,, "REPORTED")</f>
        <v>28242</v>
      </c>
      <c r="AD285">
        <f>_xll.ciqfunctions.udf.CIQ($B285, "IQ_NET_WORKING_CAP",$D285,,,, "REPORTED")</f>
        <v>0</v>
      </c>
      <c r="AE285">
        <f>_xll.ciqfunctions.udf.CIQ($B285, "IQ_CAPEX",$D285,,,, "REPORTED")</f>
        <v>-626882</v>
      </c>
      <c r="AF285" s="1" t="str">
        <f>_xll.ciqfunctions.udf.CIQ($B285, "IQ_CEO_NAME", $D285,,,, "REPORTED")</f>
        <v>Chang, Jae Hoon</v>
      </c>
    </row>
    <row r="286" spans="1:32" x14ac:dyDescent="0.25">
      <c r="A286" t="str">
        <f>_xll.ciqfunctions.udf.CIQ(B286,"IQ_COMPANY_NAME",A$1)</f>
        <v>Hyundai Motor Company</v>
      </c>
      <c r="B286" s="3" t="s">
        <v>3</v>
      </c>
      <c r="C286" s="1" t="str">
        <f>_xll.ciqfunctions.udf.CIQ($B286, "IQ_INDUSTRY", IQ_FY, $D286, ,, "USD", , C$1)</f>
        <v>Automobiles</v>
      </c>
      <c r="D286" s="2" t="str">
        <f t="shared" si="3"/>
        <v>CQ42011</v>
      </c>
      <c r="E286" s="1">
        <f>_xll.ciqfunctions.udf.CIQ($B286, "IQ_TOTAL_REV", $D286,,,, "REPORTED")</f>
        <v>20518983</v>
      </c>
      <c r="F286" s="1">
        <f>_xll.ciqfunctions.udf.CIQ($B286, "IQ_NI",$D286,,,, "REPORTED")</f>
        <v>1950115</v>
      </c>
      <c r="G286" s="1">
        <f>_xll.ciqfunctions.udf.CIQ($B286, "IQ_CASH_EQUIV", $D286,,,, "REPORTED")</f>
        <v>6231946</v>
      </c>
      <c r="H286" s="1">
        <f>_xll.ciqfunctions.udf.CIQ($B286, "IQ_CASH_ST_INVEST", $D286,,,, "REPORTED")</f>
        <v>15464409</v>
      </c>
      <c r="I286" s="1">
        <f>_xll.ciqfunctions.udf.CIQ($B286, "IQ_TOTAL_CA", $D286,,,, "REPORTED")</f>
        <v>48926350</v>
      </c>
      <c r="J286" s="1">
        <f>_xll.ciqfunctions.udf.CIQ($B286, "IQ_TOTAL_ASSETS",$D286,,,, "REPORTED")</f>
        <v>109479975</v>
      </c>
      <c r="K286" s="1">
        <f>_xll.ciqfunctions.udf.CIQ($B286, "IQ_TOTAL_CL", $D286,,,, "REPORTED")</f>
        <v>33163508</v>
      </c>
      <c r="L286" s="1">
        <f>_xll.ciqfunctions.udf.CIQ($B286, "IQ_TOTAL_LIAB", $D286,,,, "REPORTED")</f>
        <v>69152273</v>
      </c>
      <c r="M286" s="1">
        <f>_xll.ciqfunctions.udf.CIQ($B286, "IQ_PREF_EQUITY",$D286,,,, "REPORTED")</f>
        <v>205461</v>
      </c>
      <c r="N286" s="1">
        <f>_xll.ciqfunctions.udf.CIQ($B286, "IQ_TOTAL_COMMON_EQUITY",$D286,,,, "REPORTED")</f>
        <v>36907572</v>
      </c>
      <c r="O286" s="1">
        <f>_xll.ciqfunctions.udf.CIQ($B286, "IQ_APIC", $D286,,,, "REPORTED")</f>
        <v>4114010</v>
      </c>
      <c r="P286" s="1">
        <f>_xll.ciqfunctions.udf.CIQ($B286, "IQ_TOTAL_ASSETS", $D286,,,, "REPORTED")</f>
        <v>109479975</v>
      </c>
      <c r="Q286" s="1">
        <f>_xll.ciqfunctions.udf.CIQ($B286, "IQ_RE", $D286,,,, "REPORTED")</f>
        <v>32263528</v>
      </c>
      <c r="R286" s="1">
        <f>_xll.ciqfunctions.udf.CIQ($B286, "IQ_TOTAL_EQUITY", $D286,,,, "REPORTED")</f>
        <v>40327702</v>
      </c>
      <c r="S286" s="1">
        <f>_xll.ciqfunctions.udf.CIQ($B286, "IQ_TOTAL_OUTSTANDING_FILING_DATE", $D286,,,, "REPORTED")</f>
        <v>232.42878999999999</v>
      </c>
      <c r="T286" s="1">
        <f>_xll.ciqfunctions.udf.CIQ($B286, "IQ_TOTAL_DEBT", $D286,,,, "REPORTED")</f>
        <v>43378585</v>
      </c>
      <c r="U286" s="1">
        <f>_xll.ciqfunctions.udf.CIQ($B286, "IQ_PREF_DIV_OTHER",$D286,,,, "REPORTED")</f>
        <v>1759059</v>
      </c>
      <c r="V286" s="1">
        <f>_xll.ciqfunctions.udf.CIQ($B286, "IQ_COGS",$D286,,,, "REPORTED")</f>
        <v>15583050</v>
      </c>
      <c r="W286" s="1">
        <f>_xll.ciqfunctions.udf.CIQ($B286, "IQ_AP",$D286,,,, "REPORTED")</f>
        <v>6666406</v>
      </c>
      <c r="X286" s="1">
        <f>_xll.ciqfunctions.udf.CIQ($B286, "IQ_AR", $D286,,,, "REPORTED")</f>
        <v>4607780</v>
      </c>
      <c r="Y286" s="1">
        <f>_xll.ciqfunctions.udf.CIQ($B286, "IQ_INVENTORY", $D286,,,, "REPORTED")</f>
        <v>6237752</v>
      </c>
      <c r="Z286">
        <f>_xll.ciqfunctions.udf.CIQ($B286, "IQ_SGA", $D286,,,, "REPORTED")</f>
        <v>2193111</v>
      </c>
      <c r="AA286">
        <f>_xll.ciqfunctions.udf.CIQ($B286, "IQ_TOTAL_REV_1YR_ANN_GROWTH", $D286,,,, "REPORTED")</f>
        <v>10.675800000000001</v>
      </c>
      <c r="AB286">
        <f>_xll.ciqfunctions.udf.CIQ($B286, "IQ_DA", $D286,,,, "REPORTED")</f>
        <v>0</v>
      </c>
      <c r="AC286">
        <f>_xll.ciqfunctions.udf.CIQ($B286, "IQ_NET_INTEREST_EXP",$D286,,,, "REPORTED")</f>
        <v>-14994</v>
      </c>
      <c r="AD286">
        <f>_xll.ciqfunctions.udf.CIQ($B286, "IQ_NET_WORKING_CAP",$D286,,,, "REPORTED")</f>
        <v>16507176</v>
      </c>
      <c r="AE286">
        <f>_xll.ciqfunctions.udf.CIQ($B286, "IQ_CAPEX",$D286,,,, "REPORTED")</f>
        <v>-1023752</v>
      </c>
      <c r="AF286" s="1" t="str">
        <f>_xll.ciqfunctions.udf.CIQ($B286, "IQ_CEO_NAME", $D286,,,, "REPORTED")</f>
        <v>Chang, Jae Hoon</v>
      </c>
    </row>
    <row r="287" spans="1:32" x14ac:dyDescent="0.25">
      <c r="A287" t="str">
        <f>_xll.ciqfunctions.udf.CIQ(B287,"IQ_COMPANY_NAME",A$1)</f>
        <v>Hyundai Motor Company</v>
      </c>
      <c r="B287" s="3" t="s">
        <v>3</v>
      </c>
      <c r="C287" s="1" t="str">
        <f>_xll.ciqfunctions.udf.CIQ($B287, "IQ_INDUSTRY", IQ_FY, $D287, ,, "USD", , C$1)</f>
        <v>Automobiles</v>
      </c>
      <c r="D287" s="2" t="str">
        <f t="shared" si="3"/>
        <v>CQ32011</v>
      </c>
      <c r="E287" s="1">
        <f>_xll.ciqfunctions.udf.CIQ($B287, "IQ_TOTAL_REV", $D287,,,, "REPORTED")</f>
        <v>18953964</v>
      </c>
      <c r="F287" s="1">
        <f>_xll.ciqfunctions.udf.CIQ($B287, "IQ_NI",$D287,,,, "REPORTED")</f>
        <v>1813923</v>
      </c>
      <c r="G287" s="1">
        <f>_xll.ciqfunctions.udf.CIQ($B287, "IQ_CASH_EQUIV", $D287,,,, "REPORTED")</f>
        <v>6384939</v>
      </c>
      <c r="H287" s="1">
        <f>_xll.ciqfunctions.udf.CIQ($B287, "IQ_CASH_ST_INVEST", $D287,,,, "REPORTED")</f>
        <v>15449046</v>
      </c>
      <c r="I287" s="1">
        <f>_xll.ciqfunctions.udf.CIQ($B287, "IQ_TOTAL_CA", $D287,,,, "REPORTED")</f>
        <v>47631416</v>
      </c>
      <c r="J287" s="1">
        <f>_xll.ciqfunctions.udf.CIQ($B287, "IQ_TOTAL_ASSETS",$D287,,,, "REPORTED")</f>
        <v>106832816</v>
      </c>
      <c r="K287" s="1">
        <f>_xll.ciqfunctions.udf.CIQ($B287, "IQ_TOTAL_CL", $D287,,,, "REPORTED")</f>
        <v>33323954</v>
      </c>
      <c r="L287" s="1">
        <f>_xll.ciqfunctions.udf.CIQ($B287, "IQ_TOTAL_LIAB", $D287,,,, "REPORTED")</f>
        <v>68256598</v>
      </c>
      <c r="M287" s="1">
        <f>_xll.ciqfunctions.udf.CIQ($B287, "IQ_PREF_EQUITY",$D287,,,, "REPORTED")</f>
        <v>205461</v>
      </c>
      <c r="N287" s="1">
        <f>_xll.ciqfunctions.udf.CIQ($B287, "IQ_TOTAL_COMMON_EQUITY",$D287,,,, "REPORTED")</f>
        <v>35247071</v>
      </c>
      <c r="O287" s="1">
        <f>_xll.ciqfunctions.udf.CIQ($B287, "IQ_APIC", $D287,,,, "REPORTED")</f>
        <v>3900975</v>
      </c>
      <c r="P287" s="1">
        <f>_xll.ciqfunctions.udf.CIQ($B287, "IQ_TOTAL_ASSETS", $D287,,,, "REPORTED")</f>
        <v>106832816</v>
      </c>
      <c r="Q287" s="1">
        <f>_xll.ciqfunctions.udf.CIQ($B287, "IQ_RE", $D287,,,, "REPORTED")</f>
        <v>30493767</v>
      </c>
      <c r="R287" s="1">
        <f>_xll.ciqfunctions.udf.CIQ($B287, "IQ_TOTAL_EQUITY", $D287,,,, "REPORTED")</f>
        <v>38576218</v>
      </c>
      <c r="S287" s="1">
        <f>_xll.ciqfunctions.udf.CIQ($B287, "IQ_TOTAL_OUTSTANDING_FILING_DATE", $D287,,,, "REPORTED")</f>
        <v>208.39213000000001</v>
      </c>
      <c r="T287" s="1">
        <f>_xll.ciqfunctions.udf.CIQ($B287, "IQ_TOTAL_DEBT", $D287,,,, "REPORTED")</f>
        <v>43431841</v>
      </c>
      <c r="U287" s="1">
        <f>_xll.ciqfunctions.udf.CIQ($B287, "IQ_PREF_DIV_OTHER",$D287,,,, "REPORTED")</f>
        <v>0</v>
      </c>
      <c r="V287" s="1">
        <f>_xll.ciqfunctions.udf.CIQ($B287, "IQ_COGS",$D287,,,, "REPORTED")</f>
        <v>14056814</v>
      </c>
      <c r="W287" s="1">
        <f>_xll.ciqfunctions.udf.CIQ($B287, "IQ_AP",$D287,,,, "REPORTED")</f>
        <v>6280775</v>
      </c>
      <c r="X287" s="1">
        <f>_xll.ciqfunctions.udf.CIQ($B287, "IQ_AR", $D287,,,, "REPORTED")</f>
        <v>4432681</v>
      </c>
      <c r="Y287" s="1">
        <f>_xll.ciqfunctions.udf.CIQ($B287, "IQ_INVENTORY", $D287,,,, "REPORTED")</f>
        <v>5948387</v>
      </c>
      <c r="Z287">
        <f>_xll.ciqfunctions.udf.CIQ($B287, "IQ_SGA", $D287,,,, "REPORTED")</f>
        <v>2629158</v>
      </c>
      <c r="AA287">
        <f>_xll.ciqfunctions.udf.CIQ($B287, "IQ_TOTAL_REV_1YR_ANN_GROWTH", $D287,,,, "REPORTED")</f>
        <v>14.502000000000001</v>
      </c>
      <c r="AB287">
        <f>_xll.ciqfunctions.udf.CIQ($B287, "IQ_DA", $D287,,,, "REPORTED")</f>
        <v>0</v>
      </c>
      <c r="AC287">
        <f>_xll.ciqfunctions.udf.CIQ($B287, "IQ_NET_INTEREST_EXP",$D287,,,, "REPORTED")</f>
        <v>2234</v>
      </c>
      <c r="AD287">
        <f>_xll.ciqfunctions.udf.CIQ($B287, "IQ_NET_WORKING_CAP",$D287,,,, "REPORTED")</f>
        <v>15646136</v>
      </c>
      <c r="AE287">
        <f>_xll.ciqfunctions.udf.CIQ($B287, "IQ_CAPEX",$D287,,,, "REPORTED")</f>
        <v>-712300</v>
      </c>
      <c r="AF287" s="1" t="str">
        <f>_xll.ciqfunctions.udf.CIQ($B287, "IQ_CEO_NAME", $D287,,,, "REPORTED")</f>
        <v>Chang, Jae Hoon</v>
      </c>
    </row>
    <row r="288" spans="1:32" x14ac:dyDescent="0.25">
      <c r="A288" t="str">
        <f>_xll.ciqfunctions.udf.CIQ(B288,"IQ_COMPANY_NAME",A$1)</f>
        <v>Hyundai Motor Company</v>
      </c>
      <c r="B288" s="3" t="s">
        <v>3</v>
      </c>
      <c r="C288" s="1" t="str">
        <f>_xll.ciqfunctions.udf.CIQ($B288, "IQ_INDUSTRY", IQ_FY, $D288, ,, "USD", , C$1)</f>
        <v>Automobiles</v>
      </c>
      <c r="D288" s="2" t="str">
        <f t="shared" si="3"/>
        <v>CQ22011</v>
      </c>
      <c r="E288" s="1">
        <f>_xll.ciqfunctions.udf.CIQ($B288, "IQ_TOTAL_REV", $D288,,,, "REPORTED")</f>
        <v>20091587</v>
      </c>
      <c r="F288" s="1">
        <f>_xll.ciqfunctions.udf.CIQ($B288, "IQ_NI",$D288,,,, "REPORTED")</f>
        <v>2140319</v>
      </c>
      <c r="G288" s="1">
        <f>_xll.ciqfunctions.udf.CIQ($B288, "IQ_CASH_EQUIV", $D288,,,, "REPORTED")</f>
        <v>6628245</v>
      </c>
      <c r="H288" s="1">
        <f>_xll.ciqfunctions.udf.CIQ($B288, "IQ_CASH_ST_INVEST", $D288,,,, "REPORTED")</f>
        <v>15279094</v>
      </c>
      <c r="I288" s="1">
        <f>_xll.ciqfunctions.udf.CIQ($B288, "IQ_TOTAL_CA", $D288,,,, "REPORTED")</f>
        <v>46301107</v>
      </c>
      <c r="J288" s="1">
        <f>_xll.ciqfunctions.udf.CIQ($B288, "IQ_TOTAL_ASSETS",$D288,,,, "REPORTED")</f>
        <v>102455164</v>
      </c>
      <c r="K288" s="1">
        <f>_xll.ciqfunctions.udf.CIQ($B288, "IQ_TOTAL_CL", $D288,,,, "REPORTED")</f>
        <v>33007390</v>
      </c>
      <c r="L288" s="1">
        <f>_xll.ciqfunctions.udf.CIQ($B288, "IQ_TOTAL_LIAB", $D288,,,, "REPORTED")</f>
        <v>65759838</v>
      </c>
      <c r="M288" s="1">
        <f>_xll.ciqfunctions.udf.CIQ($B288, "IQ_PREF_EQUITY",$D288,,,, "REPORTED")</f>
        <v>205461</v>
      </c>
      <c r="N288" s="1">
        <f>_xll.ciqfunctions.udf.CIQ($B288, "IQ_TOTAL_COMMON_EQUITY",$D288,,,, "REPORTED")</f>
        <v>33453775</v>
      </c>
      <c r="O288" s="1">
        <f>_xll.ciqfunctions.udf.CIQ($B288, "IQ_APIC", $D288,,,, "REPORTED")</f>
        <v>3900975</v>
      </c>
      <c r="P288" s="1">
        <f>_xll.ciqfunctions.udf.CIQ($B288, "IQ_TOTAL_ASSETS", $D288,,,, "REPORTED")</f>
        <v>102455164</v>
      </c>
      <c r="Q288" s="1">
        <f>_xll.ciqfunctions.udf.CIQ($B288, "IQ_RE", $D288,,,, "REPORTED")</f>
        <v>28702556</v>
      </c>
      <c r="R288" s="1">
        <f>_xll.ciqfunctions.udf.CIQ($B288, "IQ_TOTAL_EQUITY", $D288,,,, "REPORTED")</f>
        <v>36695326</v>
      </c>
      <c r="S288" s="1">
        <f>_xll.ciqfunctions.udf.CIQ($B288, "IQ_TOTAL_OUTSTANDING_FILING_DATE", $D288,,,, "REPORTED")</f>
        <v>232.43047000000001</v>
      </c>
      <c r="T288" s="1">
        <f>_xll.ciqfunctions.udf.CIQ($B288, "IQ_TOTAL_DEBT", $D288,,,, "REPORTED")</f>
        <v>40710058</v>
      </c>
      <c r="U288" s="1">
        <f>_xll.ciqfunctions.udf.CIQ($B288, "IQ_PREF_DIV_OTHER",$D288,,,, "REPORTED")</f>
        <v>0</v>
      </c>
      <c r="V288" s="1">
        <f>_xll.ciqfunctions.udf.CIQ($B288, "IQ_COGS",$D288,,,, "REPORTED")</f>
        <v>15185698</v>
      </c>
      <c r="W288" s="1">
        <f>_xll.ciqfunctions.udf.CIQ($B288, "IQ_AP",$D288,,,, "REPORTED")</f>
        <v>6788485</v>
      </c>
      <c r="X288" s="1">
        <f>_xll.ciqfunctions.udf.CIQ($B288, "IQ_AR", $D288,,,, "REPORTED")</f>
        <v>4473014</v>
      </c>
      <c r="Y288" s="1">
        <f>_xll.ciqfunctions.udf.CIQ($B288, "IQ_INVENTORY", $D288,,,, "REPORTED")</f>
        <v>5670995</v>
      </c>
      <c r="Z288">
        <f>_xll.ciqfunctions.udf.CIQ($B288, "IQ_SGA", $D288,,,, "REPORTED")</f>
        <v>2805999</v>
      </c>
      <c r="AA288">
        <f>_xll.ciqfunctions.udf.CIQ($B288, "IQ_TOTAL_REV_1YR_ANN_GROWTH", $D288,,,, "REPORTED")</f>
        <v>19.0913</v>
      </c>
      <c r="AB288">
        <f>_xll.ciqfunctions.udf.CIQ($B288, "IQ_DA", $D288,,,, "REPORTED")</f>
        <v>0</v>
      </c>
      <c r="AC288">
        <f>_xll.ciqfunctions.udf.CIQ($B288, "IQ_NET_INTEREST_EXP",$D288,,,, "REPORTED")</f>
        <v>-2061</v>
      </c>
      <c r="AD288">
        <f>_xll.ciqfunctions.udf.CIQ($B288, "IQ_NET_WORKING_CAP",$D288,,,, "REPORTED")</f>
        <v>13931749</v>
      </c>
      <c r="AE288">
        <f>_xll.ciqfunctions.udf.CIQ($B288, "IQ_CAPEX",$D288,,,, "REPORTED")</f>
        <v>-700852</v>
      </c>
      <c r="AF288" s="1" t="str">
        <f>_xll.ciqfunctions.udf.CIQ($B288, "IQ_CEO_NAME", $D288,,,, "REPORTED")</f>
        <v>Chang, Jae Hoon</v>
      </c>
    </row>
    <row r="289" spans="1:32" x14ac:dyDescent="0.25">
      <c r="A289" t="str">
        <f>_xll.ciqfunctions.udf.CIQ(B289,"IQ_COMPANY_NAME",A$1)</f>
        <v>Hyundai Motor Company</v>
      </c>
      <c r="B289" s="3" t="s">
        <v>3</v>
      </c>
      <c r="C289" s="1" t="str">
        <f>_xll.ciqfunctions.udf.CIQ($B289, "IQ_INDUSTRY", IQ_FY, $D289, ,, "USD", , C$1)</f>
        <v>Automobiles</v>
      </c>
      <c r="D289" s="2" t="str">
        <f t="shared" si="3"/>
        <v>CQ12011</v>
      </c>
      <c r="E289" s="1">
        <f>_xll.ciqfunctions.udf.CIQ($B289, "IQ_TOTAL_REV", $D289,,,, "REPORTED")</f>
        <v>18233361</v>
      </c>
      <c r="F289" s="1">
        <f>_xll.ciqfunctions.udf.CIQ($B289, "IQ_NI",$D289,,,, "REPORTED")</f>
        <v>1751514</v>
      </c>
      <c r="G289" s="1">
        <f>_xll.ciqfunctions.udf.CIQ($B289, "IQ_CASH_EQUIV", $D289,,,, "REPORTED")</f>
        <v>8356560</v>
      </c>
      <c r="H289" s="1">
        <f>_xll.ciqfunctions.udf.CIQ($B289, "IQ_CASH_ST_INVEST", $D289,,,, "REPORTED")</f>
        <v>15932563</v>
      </c>
      <c r="I289" s="1">
        <f>_xll.ciqfunctions.udf.CIQ($B289, "IQ_TOTAL_CA", $D289,,,, "REPORTED")</f>
        <v>47514216</v>
      </c>
      <c r="J289" s="1">
        <f>_xll.ciqfunctions.udf.CIQ($B289, "IQ_TOTAL_ASSETS",$D289,,,, "REPORTED")</f>
        <v>97808052</v>
      </c>
      <c r="K289" s="1">
        <f>_xll.ciqfunctions.udf.CIQ($B289, "IQ_TOTAL_CL", $D289,,,, "REPORTED")</f>
        <v>32042990</v>
      </c>
      <c r="L289" s="1">
        <f>_xll.ciqfunctions.udf.CIQ($B289, "IQ_TOTAL_LIAB", $D289,,,, "REPORTED")</f>
        <v>63301932</v>
      </c>
      <c r="M289" s="1">
        <f>_xll.ciqfunctions.udf.CIQ($B289, "IQ_PREF_EQUITY",$D289,,,, "REPORTED")</f>
        <v>205461</v>
      </c>
      <c r="N289" s="1">
        <f>_xll.ciqfunctions.udf.CIQ($B289, "IQ_TOTAL_COMMON_EQUITY",$D289,,,, "REPORTED")</f>
        <v>31402237</v>
      </c>
      <c r="O289" s="1">
        <f>_xll.ciqfunctions.udf.CIQ($B289, "IQ_APIC", $D289,,,, "REPORTED")</f>
        <v>3900935</v>
      </c>
      <c r="P289" s="1">
        <f>_xll.ciqfunctions.udf.CIQ($B289, "IQ_TOTAL_ASSETS", $D289,,,, "REPORTED")</f>
        <v>97808052</v>
      </c>
      <c r="Q289" s="1">
        <f>_xll.ciqfunctions.udf.CIQ($B289, "IQ_RE", $D289,,,, "REPORTED")</f>
        <v>26565877</v>
      </c>
      <c r="R289" s="1">
        <f>_xll.ciqfunctions.udf.CIQ($B289, "IQ_TOTAL_EQUITY", $D289,,,, "REPORTED")</f>
        <v>34506120</v>
      </c>
      <c r="S289" s="1">
        <f>_xll.ciqfunctions.udf.CIQ($B289, "IQ_TOTAL_OUTSTANDING_FILING_DATE", $D289,,,, "REPORTED")</f>
        <v>232.43047000000001</v>
      </c>
      <c r="T289" s="1">
        <f>_xll.ciqfunctions.udf.CIQ($B289, "IQ_TOTAL_DEBT", $D289,,,, "REPORTED")</f>
        <v>39231513</v>
      </c>
      <c r="U289" s="1">
        <f>_xll.ciqfunctions.udf.CIQ($B289, "IQ_PREF_DIV_OTHER",$D289,,,, "REPORTED")</f>
        <v>0</v>
      </c>
      <c r="V289" s="1">
        <f>_xll.ciqfunctions.udf.CIQ($B289, "IQ_COGS",$D289,,,, "REPORTED")</f>
        <v>14076461</v>
      </c>
      <c r="W289" s="1">
        <f>_xll.ciqfunctions.udf.CIQ($B289, "IQ_AP",$D289,,,, "REPORTED")</f>
        <v>6619211</v>
      </c>
      <c r="X289" s="1">
        <f>_xll.ciqfunctions.udf.CIQ($B289, "IQ_AR", $D289,,,, "REPORTED")</f>
        <v>3966225</v>
      </c>
      <c r="Y289" s="1">
        <f>_xll.ciqfunctions.udf.CIQ($B289, "IQ_INVENTORY", $D289,,,, "REPORTED")</f>
        <v>5473700</v>
      </c>
      <c r="Z289">
        <f>_xll.ciqfunctions.udf.CIQ($B289, "IQ_SGA", $D289,,,, "REPORTED")</f>
        <v>2434347</v>
      </c>
      <c r="AA289">
        <f>_xll.ciqfunctions.udf.CIQ($B289, "IQ_TOTAL_REV_1YR_ANN_GROWTH", $D289,,,, "REPORTED")</f>
        <v>21.382300000000001</v>
      </c>
      <c r="AB289">
        <f>_xll.ciqfunctions.udf.CIQ($B289, "IQ_DA", $D289,,,, "REPORTED")</f>
        <v>0</v>
      </c>
      <c r="AC289">
        <f>_xll.ciqfunctions.udf.CIQ($B289, "IQ_NET_INTEREST_EXP",$D289,,,, "REPORTED")</f>
        <v>-3584</v>
      </c>
      <c r="AD289">
        <f>_xll.ciqfunctions.udf.CIQ($B289, "IQ_NET_WORKING_CAP",$D289,,,, "REPORTED")</f>
        <v>15127195</v>
      </c>
      <c r="AE289">
        <f>_xll.ciqfunctions.udf.CIQ($B289, "IQ_CAPEX",$D289,,,, "REPORTED")</f>
        <v>-462273</v>
      </c>
      <c r="AF289" s="1" t="str">
        <f>_xll.ciqfunctions.udf.CIQ($B289, "IQ_CEO_NAME", $D289,,,, "REPORTED")</f>
        <v>Chang, Jae Hoon</v>
      </c>
    </row>
    <row r="290" spans="1:32" x14ac:dyDescent="0.25">
      <c r="A290" t="str">
        <f>_xll.ciqfunctions.udf.CIQ(B290,"IQ_COMPANY_NAME",A$1)</f>
        <v>Hyundai Motor Company</v>
      </c>
      <c r="B290" s="3" t="s">
        <v>3</v>
      </c>
      <c r="C290" s="1" t="str">
        <f>_xll.ciqfunctions.udf.CIQ($B290, "IQ_INDUSTRY", IQ_FY, $D290, ,, "USD", , C$1)</f>
        <v>Automobiles</v>
      </c>
      <c r="D290" s="2" t="str">
        <f t="shared" si="3"/>
        <v>CQ42010</v>
      </c>
      <c r="E290" s="1">
        <f>_xll.ciqfunctions.udf.CIQ($B290, "IQ_TOTAL_REV", $D290,,,, "REPORTED")</f>
        <v>18539714</v>
      </c>
      <c r="F290" s="1">
        <f>_xll.ciqfunctions.udf.CIQ($B290, "IQ_NI",$D290,,,, "REPORTED")</f>
        <v>1437942</v>
      </c>
      <c r="G290" s="1">
        <f>_xll.ciqfunctions.udf.CIQ($B290, "IQ_CASH_EQUIV", $D290,,,, "REPORTED")</f>
        <v>6215815</v>
      </c>
      <c r="H290" s="1">
        <f>_xll.ciqfunctions.udf.CIQ($B290, "IQ_CASH_ST_INVEST", $D290,,,, "REPORTED")</f>
        <v>13653970</v>
      </c>
      <c r="I290" s="1">
        <f>_xll.ciqfunctions.udf.CIQ($B290, "IQ_TOTAL_CA", $D290,,,, "REPORTED")</f>
        <v>43520154</v>
      </c>
      <c r="J290" s="1">
        <f>_xll.ciqfunctions.udf.CIQ($B290, "IQ_TOTAL_ASSETS",$D290,,,, "REPORTED")</f>
        <v>94714131</v>
      </c>
      <c r="K290" s="1">
        <f>_xll.ciqfunctions.udf.CIQ($B290, "IQ_TOTAL_CL", $D290,,,, "REPORTED")</f>
        <v>31445486</v>
      </c>
      <c r="L290" s="1">
        <f>_xll.ciqfunctions.udf.CIQ($B290, "IQ_TOTAL_LIAB", $D290,,,, "REPORTED")</f>
        <v>61826158</v>
      </c>
      <c r="M290" s="1">
        <f>_xll.ciqfunctions.udf.CIQ($B290, "IQ_PREF_EQUITY",$D290,,,, "REPORTED")</f>
        <v>205461</v>
      </c>
      <c r="N290" s="1">
        <f>_xll.ciqfunctions.udf.CIQ($B290, "IQ_TOTAL_COMMON_EQUITY",$D290,,,, "REPORTED")</f>
        <v>29892330</v>
      </c>
      <c r="O290" s="1">
        <f>_xll.ciqfunctions.udf.CIQ($B290, "IQ_APIC", $D290,,,, "REPORTED")</f>
        <v>3900935</v>
      </c>
      <c r="P290" s="1">
        <f>_xll.ciqfunctions.udf.CIQ($B290, "IQ_TOTAL_ASSETS", $D290,,,, "REPORTED")</f>
        <v>94714131</v>
      </c>
      <c r="Q290" s="1">
        <f>_xll.ciqfunctions.udf.CIQ($B290, "IQ_RE", $D290,,,, "REPORTED")</f>
        <v>25216163</v>
      </c>
      <c r="R290" s="1">
        <f>_xll.ciqfunctions.udf.CIQ($B290, "IQ_TOTAL_EQUITY", $D290,,,, "REPORTED")</f>
        <v>32887973</v>
      </c>
      <c r="S290" s="1">
        <f>_xll.ciqfunctions.udf.CIQ($B290, "IQ_TOTAL_OUTSTANDING_FILING_DATE", $D290,,,, "REPORTED")</f>
        <v>232.43047000000001</v>
      </c>
      <c r="T290" s="1">
        <f>_xll.ciqfunctions.udf.CIQ($B290, "IQ_TOTAL_DEBT", $D290,,,, "REPORTED")</f>
        <v>38596248</v>
      </c>
      <c r="U290" s="1">
        <f>_xll.ciqfunctions.udf.CIQ($B290, "IQ_PREF_DIV_OTHER",$D290,,,, "REPORTED")</f>
        <v>0</v>
      </c>
      <c r="V290" s="1">
        <f>_xll.ciqfunctions.udf.CIQ($B290, "IQ_COGS",$D290,,,, "REPORTED")</f>
        <v>14441898</v>
      </c>
      <c r="W290" s="1">
        <f>_xll.ciqfunctions.udf.CIQ($B290, "IQ_AP",$D290,,,, "REPORTED")</f>
        <v>6353365</v>
      </c>
      <c r="X290" s="1">
        <f>_xll.ciqfunctions.udf.CIQ($B290, "IQ_AR", $D290,,,, "REPORTED")</f>
        <v>3943019</v>
      </c>
      <c r="Y290" s="1">
        <f>_xll.ciqfunctions.udf.CIQ($B290, "IQ_INVENTORY", $D290,,,, "REPORTED")</f>
        <v>5491437</v>
      </c>
      <c r="Z290">
        <f>_xll.ciqfunctions.udf.CIQ($B290, "IQ_SGA", $D290,,,, "REPORTED")</f>
        <v>2773539</v>
      </c>
      <c r="AA290">
        <f>_xll.ciqfunctions.udf.CIQ($B290, "IQ_TOTAL_REV_1YR_ANN_GROWTH", $D290,,,, "REPORTED")</f>
        <v>0</v>
      </c>
      <c r="AB290">
        <f>_xll.ciqfunctions.udf.CIQ($B290, "IQ_DA", $D290,,,, "REPORTED")</f>
        <v>0</v>
      </c>
      <c r="AC290">
        <f>_xll.ciqfunctions.udf.CIQ($B290, "IQ_NET_INTEREST_EXP",$D290,,,, "REPORTED")</f>
        <v>-5939</v>
      </c>
      <c r="AD290">
        <f>_xll.ciqfunctions.udf.CIQ($B290, "IQ_NET_WORKING_CAP",$D290,,,, "REPORTED")</f>
        <v>14279871</v>
      </c>
      <c r="AE290">
        <f>_xll.ciqfunctions.udf.CIQ($B290, "IQ_CAPEX",$D290,,,, "REPORTED")</f>
        <v>-952141</v>
      </c>
      <c r="AF290" s="1" t="str">
        <f>_xll.ciqfunctions.udf.CIQ($B290, "IQ_CEO_NAME", $D290,,,, "REPORTED")</f>
        <v>Chang, Jae Hoon</v>
      </c>
    </row>
    <row r="291" spans="1:32" x14ac:dyDescent="0.25">
      <c r="A291" t="str">
        <f>_xll.ciqfunctions.udf.CIQ(B291,"IQ_COMPANY_NAME",A$1)</f>
        <v>Hyundai Motor Company</v>
      </c>
      <c r="B291" s="3" t="s">
        <v>3</v>
      </c>
      <c r="C291" s="1" t="str">
        <f>_xll.ciqfunctions.udf.CIQ($B291, "IQ_INDUSTRY", IQ_FY, $D291, ,, "USD", , C$1)</f>
        <v>Automobiles</v>
      </c>
      <c r="D291" s="2" t="str">
        <f t="shared" si="3"/>
        <v>CQ32010</v>
      </c>
      <c r="E291" s="1">
        <f>_xll.ciqfunctions.udf.CIQ($B291, "IQ_TOTAL_REV", $D291,,,, "REPORTED")</f>
        <v>16553387</v>
      </c>
      <c r="F291" s="1">
        <f>_xll.ciqfunctions.udf.CIQ($B291, "IQ_NI",$D291,,,, "REPORTED")</f>
        <v>1404554</v>
      </c>
      <c r="G291" s="1">
        <f>_xll.ciqfunctions.udf.CIQ($B291, "IQ_CASH_EQUIV", $D291,,,, "REPORTED")</f>
        <v>0</v>
      </c>
      <c r="H291" s="1">
        <f>_xll.ciqfunctions.udf.CIQ($B291, "IQ_CASH_ST_INVEST", $D291,,,, "REPORTED")</f>
        <v>0</v>
      </c>
      <c r="I291" s="1">
        <f>_xll.ciqfunctions.udf.CIQ($B291, "IQ_TOTAL_CA", $D291,,,, "REPORTED")</f>
        <v>0</v>
      </c>
      <c r="J291" s="1">
        <f>_xll.ciqfunctions.udf.CIQ($B291, "IQ_TOTAL_ASSETS",$D291,,,, "REPORTED")</f>
        <v>0</v>
      </c>
      <c r="K291" s="1">
        <f>_xll.ciqfunctions.udf.CIQ($B291, "IQ_TOTAL_CL", $D291,,,, "REPORTED")</f>
        <v>0</v>
      </c>
      <c r="L291" s="1">
        <f>_xll.ciqfunctions.udf.CIQ($B291, "IQ_TOTAL_LIAB", $D291,,,, "REPORTED")</f>
        <v>0</v>
      </c>
      <c r="M291" s="1">
        <f>_xll.ciqfunctions.udf.CIQ($B291, "IQ_PREF_EQUITY",$D291,,,, "REPORTED")</f>
        <v>0</v>
      </c>
      <c r="N291" s="1">
        <f>_xll.ciqfunctions.udf.CIQ($B291, "IQ_TOTAL_COMMON_EQUITY",$D291,,,, "REPORTED")</f>
        <v>0</v>
      </c>
      <c r="O291" s="1">
        <f>_xll.ciqfunctions.udf.CIQ($B291, "IQ_APIC", $D291,,,, "REPORTED")</f>
        <v>0</v>
      </c>
      <c r="P291" s="1">
        <f>_xll.ciqfunctions.udf.CIQ($B291, "IQ_TOTAL_ASSETS", $D291,,,, "REPORTED")</f>
        <v>0</v>
      </c>
      <c r="Q291" s="1">
        <f>_xll.ciqfunctions.udf.CIQ($B291, "IQ_RE", $D291,,,, "REPORTED")</f>
        <v>0</v>
      </c>
      <c r="R291" s="1">
        <f>_xll.ciqfunctions.udf.CIQ($B291, "IQ_TOTAL_EQUITY", $D291,,,, "REPORTED")</f>
        <v>0</v>
      </c>
      <c r="S291" s="1">
        <f>_xll.ciqfunctions.udf.CIQ($B291, "IQ_TOTAL_OUTSTANDING_FILING_DATE", $D291,,,, "REPORTED")</f>
        <v>209.27144999999999</v>
      </c>
      <c r="T291" s="1">
        <f>_xll.ciqfunctions.udf.CIQ($B291, "IQ_TOTAL_DEBT", $D291,,,, "REPORTED")</f>
        <v>0</v>
      </c>
      <c r="U291" s="1">
        <f>_xll.ciqfunctions.udf.CIQ($B291, "IQ_PREF_DIV_OTHER",$D291,,,, "REPORTED")</f>
        <v>0</v>
      </c>
      <c r="V291" s="1">
        <f>_xll.ciqfunctions.udf.CIQ($B291, "IQ_COGS",$D291,,,, "REPORTED")</f>
        <v>12437548</v>
      </c>
      <c r="W291" s="1">
        <f>_xll.ciqfunctions.udf.CIQ($B291, "IQ_AP",$D291,,,, "REPORTED")</f>
        <v>0</v>
      </c>
      <c r="X291" s="1">
        <f>_xll.ciqfunctions.udf.CIQ($B291, "IQ_AR", $D291,,,, "REPORTED")</f>
        <v>0</v>
      </c>
      <c r="Y291" s="1">
        <f>_xll.ciqfunctions.udf.CIQ($B291, "IQ_INVENTORY", $D291,,,, "REPORTED")</f>
        <v>0</v>
      </c>
      <c r="Z291">
        <f>_xll.ciqfunctions.udf.CIQ($B291, "IQ_SGA", $D291,,,, "REPORTED")</f>
        <v>2433947</v>
      </c>
      <c r="AA291">
        <f>_xll.ciqfunctions.udf.CIQ($B291, "IQ_TOTAL_REV_1YR_ANN_GROWTH", $D291,,,, "REPORTED")</f>
        <v>0</v>
      </c>
      <c r="AB291">
        <f>_xll.ciqfunctions.udf.CIQ($B291, "IQ_DA", $D291,,,, "REPORTED")</f>
        <v>0</v>
      </c>
      <c r="AC291">
        <f>_xll.ciqfunctions.udf.CIQ($B291, "IQ_NET_INTEREST_EXP",$D291,,,, "REPORTED")</f>
        <v>-53844</v>
      </c>
      <c r="AD291">
        <f>_xll.ciqfunctions.udf.CIQ($B291, "IQ_NET_WORKING_CAP",$D291,,,, "REPORTED")</f>
        <v>0</v>
      </c>
      <c r="AE291">
        <f>_xll.ciqfunctions.udf.CIQ($B291, "IQ_CAPEX",$D291,,,, "REPORTED")</f>
        <v>-321265</v>
      </c>
      <c r="AF291" s="1" t="str">
        <f>_xll.ciqfunctions.udf.CIQ($B291, "IQ_CEO_NAME", $D291,,,, "REPORTED")</f>
        <v>Chang, Jae Hoon</v>
      </c>
    </row>
    <row r="292" spans="1:32" x14ac:dyDescent="0.25">
      <c r="A292" t="str">
        <f>_xll.ciqfunctions.udf.CIQ(B292,"IQ_COMPANY_NAME",A$1)</f>
        <v>Hyundai Motor Company</v>
      </c>
      <c r="B292" s="3" t="s">
        <v>3</v>
      </c>
      <c r="C292" s="1" t="str">
        <f>_xll.ciqfunctions.udf.CIQ($B292, "IQ_INDUSTRY", IQ_FY, $D292, ,, "USD", , C$1)</f>
        <v>Automobiles</v>
      </c>
      <c r="D292" s="2" t="str">
        <f t="shared" si="3"/>
        <v>CQ22010</v>
      </c>
      <c r="E292" s="1">
        <f>_xll.ciqfunctions.udf.CIQ($B292, "IQ_TOTAL_REV", $D292,,,, "REPORTED")</f>
        <v>16870741</v>
      </c>
      <c r="F292" s="1">
        <f>_xll.ciqfunctions.udf.CIQ($B292, "IQ_NI",$D292,,,, "REPORTED")</f>
        <v>1572622</v>
      </c>
      <c r="G292" s="1">
        <f>_xll.ciqfunctions.udf.CIQ($B292, "IQ_CASH_EQUIV", $D292,,,, "REPORTED")</f>
        <v>0</v>
      </c>
      <c r="H292" s="1">
        <f>_xll.ciqfunctions.udf.CIQ($B292, "IQ_CASH_ST_INVEST", $D292,,,, "REPORTED")</f>
        <v>0</v>
      </c>
      <c r="I292" s="1">
        <f>_xll.ciqfunctions.udf.CIQ($B292, "IQ_TOTAL_CA", $D292,,,, "REPORTED")</f>
        <v>0</v>
      </c>
      <c r="J292" s="1">
        <f>_xll.ciqfunctions.udf.CIQ($B292, "IQ_TOTAL_ASSETS",$D292,,,, "REPORTED")</f>
        <v>0</v>
      </c>
      <c r="K292" s="1">
        <f>_xll.ciqfunctions.udf.CIQ($B292, "IQ_TOTAL_CL", $D292,,,, "REPORTED")</f>
        <v>0</v>
      </c>
      <c r="L292" s="1">
        <f>_xll.ciqfunctions.udf.CIQ($B292, "IQ_TOTAL_LIAB", $D292,,,, "REPORTED")</f>
        <v>0</v>
      </c>
      <c r="M292" s="1">
        <f>_xll.ciqfunctions.udf.CIQ($B292, "IQ_PREF_EQUITY",$D292,,,, "REPORTED")</f>
        <v>0</v>
      </c>
      <c r="N292" s="1">
        <f>_xll.ciqfunctions.udf.CIQ($B292, "IQ_TOTAL_COMMON_EQUITY",$D292,,,, "REPORTED")</f>
        <v>0</v>
      </c>
      <c r="O292" s="1">
        <f>_xll.ciqfunctions.udf.CIQ($B292, "IQ_APIC", $D292,,,, "REPORTED")</f>
        <v>0</v>
      </c>
      <c r="P292" s="1">
        <f>_xll.ciqfunctions.udf.CIQ($B292, "IQ_TOTAL_ASSETS", $D292,,,, "REPORTED")</f>
        <v>0</v>
      </c>
      <c r="Q292" s="1">
        <f>_xll.ciqfunctions.udf.CIQ($B292, "IQ_RE", $D292,,,, "REPORTED")</f>
        <v>0</v>
      </c>
      <c r="R292" s="1">
        <f>_xll.ciqfunctions.udf.CIQ($B292, "IQ_TOTAL_EQUITY", $D292,,,, "REPORTED")</f>
        <v>0</v>
      </c>
      <c r="S292" s="1">
        <f>_xll.ciqfunctions.udf.CIQ($B292, "IQ_TOTAL_OUTSTANDING_FILING_DATE", $D292,,,, "REPORTED")</f>
        <v>209.27337</v>
      </c>
      <c r="T292" s="1">
        <f>_xll.ciqfunctions.udf.CIQ($B292, "IQ_TOTAL_DEBT", $D292,,,, "REPORTED")</f>
        <v>0</v>
      </c>
      <c r="U292" s="1">
        <f>_xll.ciqfunctions.udf.CIQ($B292, "IQ_PREF_DIV_OTHER",$D292,,,, "REPORTED")</f>
        <v>0</v>
      </c>
      <c r="V292" s="1">
        <f>_xll.ciqfunctions.udf.CIQ($B292, "IQ_COGS",$D292,,,, "REPORTED")</f>
        <v>12722193</v>
      </c>
      <c r="W292" s="1">
        <f>_xll.ciqfunctions.udf.CIQ($B292, "IQ_AP",$D292,,,, "REPORTED")</f>
        <v>0</v>
      </c>
      <c r="X292" s="1">
        <f>_xll.ciqfunctions.udf.CIQ($B292, "IQ_AR", $D292,,,, "REPORTED")</f>
        <v>0</v>
      </c>
      <c r="Y292" s="1">
        <f>_xll.ciqfunctions.udf.CIQ($B292, "IQ_INVENTORY", $D292,,,, "REPORTED")</f>
        <v>0</v>
      </c>
      <c r="Z292">
        <f>_xll.ciqfunctions.udf.CIQ($B292, "IQ_SGA", $D292,,,, "REPORTED")</f>
        <v>2462328</v>
      </c>
      <c r="AA292">
        <f>_xll.ciqfunctions.udf.CIQ($B292, "IQ_TOTAL_REV_1YR_ANN_GROWTH", $D292,,,, "REPORTED")</f>
        <v>0</v>
      </c>
      <c r="AB292">
        <f>_xll.ciqfunctions.udf.CIQ($B292, "IQ_DA", $D292,,,, "REPORTED")</f>
        <v>0</v>
      </c>
      <c r="AC292">
        <f>_xll.ciqfunctions.udf.CIQ($B292, "IQ_NET_INTEREST_EXP",$D292,,,, "REPORTED")</f>
        <v>-45813</v>
      </c>
      <c r="AD292">
        <f>_xll.ciqfunctions.udf.CIQ($B292, "IQ_NET_WORKING_CAP",$D292,,,, "REPORTED")</f>
        <v>0</v>
      </c>
      <c r="AE292">
        <f>_xll.ciqfunctions.udf.CIQ($B292, "IQ_CAPEX",$D292,,,, "REPORTED")</f>
        <v>-289510</v>
      </c>
      <c r="AF292" s="1" t="str">
        <f>_xll.ciqfunctions.udf.CIQ($B292, "IQ_CEO_NAME", $D292,,,, "REPORTED")</f>
        <v>Chang, Jae Hoon</v>
      </c>
    </row>
    <row r="293" spans="1:32" x14ac:dyDescent="0.25">
      <c r="A293" t="str">
        <f>_xll.ciqfunctions.udf.CIQ(B293,"IQ_COMPANY_NAME",A$1)</f>
        <v>Hyundai Motor Company</v>
      </c>
      <c r="B293" s="3" t="s">
        <v>3</v>
      </c>
      <c r="C293" s="1" t="str">
        <f>_xll.ciqfunctions.udf.CIQ($B293, "IQ_INDUSTRY", IQ_FY, $D293, ,, "USD", , C$1)</f>
        <v>Automobiles</v>
      </c>
      <c r="D293" s="2" t="str">
        <f t="shared" si="3"/>
        <v>CQ12010</v>
      </c>
      <c r="E293" s="1">
        <f>_xll.ciqfunctions.udf.CIQ($B293, "IQ_TOTAL_REV", $D293,,,, "REPORTED")</f>
        <v>15021429</v>
      </c>
      <c r="F293" s="1">
        <f>_xll.ciqfunctions.udf.CIQ($B293, "IQ_NI",$D293,,,, "REPORTED")</f>
        <v>1152014</v>
      </c>
      <c r="G293" s="1">
        <f>_xll.ciqfunctions.udf.CIQ($B293, "IQ_CASH_EQUIV", $D293,,,, "REPORTED")</f>
        <v>0</v>
      </c>
      <c r="H293" s="1">
        <f>_xll.ciqfunctions.udf.CIQ($B293, "IQ_CASH_ST_INVEST", $D293,,,, "REPORTED")</f>
        <v>14709375</v>
      </c>
      <c r="I293" s="1">
        <f>_xll.ciqfunctions.udf.CIQ($B293, "IQ_TOTAL_CA", $D293,,,, "REPORTED")</f>
        <v>0</v>
      </c>
      <c r="J293" s="1">
        <f>_xll.ciqfunctions.udf.CIQ($B293, "IQ_TOTAL_ASSETS",$D293,,,, "REPORTED")</f>
        <v>0</v>
      </c>
      <c r="K293" s="1">
        <f>_xll.ciqfunctions.udf.CIQ($B293, "IQ_TOTAL_CL", $D293,,,, "REPORTED")</f>
        <v>0</v>
      </c>
      <c r="L293" s="1">
        <f>_xll.ciqfunctions.udf.CIQ($B293, "IQ_TOTAL_LIAB", $D293,,,, "REPORTED")</f>
        <v>0</v>
      </c>
      <c r="M293" s="1">
        <f>_xll.ciqfunctions.udf.CIQ($B293, "IQ_PREF_EQUITY",$D293,,,, "REPORTED")</f>
        <v>205461</v>
      </c>
      <c r="N293" s="1">
        <f>_xll.ciqfunctions.udf.CIQ($B293, "IQ_TOTAL_COMMON_EQUITY",$D293,,,, "REPORTED")</f>
        <v>21456734</v>
      </c>
      <c r="O293" s="1">
        <f>_xll.ciqfunctions.udf.CIQ($B293, "IQ_APIC", $D293,,,, "REPORTED")</f>
        <v>0</v>
      </c>
      <c r="P293" s="1">
        <f>_xll.ciqfunctions.udf.CIQ($B293, "IQ_TOTAL_ASSETS", $D293,,,, "REPORTED")</f>
        <v>0</v>
      </c>
      <c r="Q293" s="1">
        <f>_xll.ciqfunctions.udf.CIQ($B293, "IQ_RE", $D293,,,, "REPORTED")</f>
        <v>0</v>
      </c>
      <c r="R293" s="1">
        <f>_xll.ciqfunctions.udf.CIQ($B293, "IQ_TOTAL_EQUITY", $D293,,,, "REPORTED")</f>
        <v>28961660</v>
      </c>
      <c r="S293" s="1">
        <f>_xll.ciqfunctions.udf.CIQ($B293, "IQ_TOTAL_OUTSTANDING_FILING_DATE", $D293,,,, "REPORTED")</f>
        <v>209.27337</v>
      </c>
      <c r="T293" s="1">
        <f>_xll.ciqfunctions.udf.CIQ($B293, "IQ_TOTAL_DEBT", $D293,,,, "REPORTED")</f>
        <v>45988497</v>
      </c>
      <c r="U293" s="1">
        <f>_xll.ciqfunctions.udf.CIQ($B293, "IQ_PREF_DIV_OTHER",$D293,,,, "REPORTED")</f>
        <v>0</v>
      </c>
      <c r="V293" s="1">
        <f>_xll.ciqfunctions.udf.CIQ($B293, "IQ_COGS",$D293,,,, "REPORTED")</f>
        <v>11664155</v>
      </c>
      <c r="W293" s="1">
        <f>_xll.ciqfunctions.udf.CIQ($B293, "IQ_AP",$D293,,,, "REPORTED")</f>
        <v>0</v>
      </c>
      <c r="X293" s="1">
        <f>_xll.ciqfunctions.udf.CIQ($B293, "IQ_AR", $D293,,,, "REPORTED")</f>
        <v>0</v>
      </c>
      <c r="Y293" s="1">
        <f>_xll.ciqfunctions.udf.CIQ($B293, "IQ_INVENTORY", $D293,,,, "REPORTED")</f>
        <v>0</v>
      </c>
      <c r="Z293">
        <f>_xll.ciqfunctions.udf.CIQ($B293, "IQ_SGA", $D293,,,, "REPORTED")</f>
        <v>2165205</v>
      </c>
      <c r="AA293">
        <f>_xll.ciqfunctions.udf.CIQ($B293, "IQ_TOTAL_REV_1YR_ANN_GROWTH", $D293,,,, "REPORTED")</f>
        <v>0</v>
      </c>
      <c r="AB293">
        <f>_xll.ciqfunctions.udf.CIQ($B293, "IQ_DA", $D293,,,, "REPORTED")</f>
        <v>0</v>
      </c>
      <c r="AC293">
        <f>_xll.ciqfunctions.udf.CIQ($B293, "IQ_NET_INTEREST_EXP",$D293,,,, "REPORTED")</f>
        <v>-74019</v>
      </c>
      <c r="AD293">
        <f>_xll.ciqfunctions.udf.CIQ($B293, "IQ_NET_WORKING_CAP",$D293,,,, "REPORTED")</f>
        <v>0</v>
      </c>
      <c r="AE293">
        <f>_xll.ciqfunctions.udf.CIQ($B293, "IQ_CAPEX",$D293,,,, "REPORTED")</f>
        <v>-481786</v>
      </c>
      <c r="AF293" s="1" t="str">
        <f>_xll.ciqfunctions.udf.CIQ($B293, "IQ_CEO_NAME", $D293,,,, "REPORTED")</f>
        <v>Chang, Jae Hoon</v>
      </c>
    </row>
    <row r="294" spans="1:32" x14ac:dyDescent="0.25">
      <c r="A294" t="str">
        <f>_xll.ciqfunctions.udf.CIQ(B294,"IQ_COMPANY_NAME",A$1)</f>
        <v>Hyundai Motor Company</v>
      </c>
      <c r="B294" s="3" t="s">
        <v>3</v>
      </c>
      <c r="C294" s="1" t="str">
        <f>_xll.ciqfunctions.udf.CIQ($B294, "IQ_INDUSTRY", IQ_FY, $D294, ,, "USD", , C$1)</f>
        <v>Automobiles</v>
      </c>
      <c r="D294" s="2" t="str">
        <f t="shared" si="3"/>
        <v>CQ42009</v>
      </c>
      <c r="E294" s="1">
        <f>_xll.ciqfunctions.udf.CIQ($B294, "IQ_TOTAL_REV", $D294,,,, "REPORTED")</f>
        <v>0</v>
      </c>
      <c r="F294" s="1">
        <f>_xll.ciqfunctions.udf.CIQ($B294, "IQ_NI",$D294,,,, "REPORTED")</f>
        <v>0</v>
      </c>
      <c r="G294" s="1">
        <f>_xll.ciqfunctions.udf.CIQ($B294, "IQ_CASH_EQUIV", $D294,,,, "REPORTED")</f>
        <v>0</v>
      </c>
      <c r="H294" s="1">
        <f>_xll.ciqfunctions.udf.CIQ($B294, "IQ_CASH_ST_INVEST", $D294,,,, "REPORTED")</f>
        <v>0</v>
      </c>
      <c r="I294" s="1">
        <f>_xll.ciqfunctions.udf.CIQ($B294, "IQ_TOTAL_CA", $D294,,,, "REPORTED")</f>
        <v>0</v>
      </c>
      <c r="J294" s="1">
        <f>_xll.ciqfunctions.udf.CIQ($B294, "IQ_TOTAL_ASSETS",$D294,,,, "REPORTED")</f>
        <v>0</v>
      </c>
      <c r="K294" s="1">
        <f>_xll.ciqfunctions.udf.CIQ($B294, "IQ_TOTAL_CL", $D294,,,, "REPORTED")</f>
        <v>0</v>
      </c>
      <c r="L294" s="1">
        <f>_xll.ciqfunctions.udf.CIQ($B294, "IQ_TOTAL_LIAB", $D294,,,, "REPORTED")</f>
        <v>0</v>
      </c>
      <c r="M294" s="1">
        <f>_xll.ciqfunctions.udf.CIQ($B294, "IQ_PREF_EQUITY",$D294,,,, "REPORTED")</f>
        <v>0</v>
      </c>
      <c r="N294" s="1">
        <f>_xll.ciqfunctions.udf.CIQ($B294, "IQ_TOTAL_COMMON_EQUITY",$D294,,,, "REPORTED")</f>
        <v>0</v>
      </c>
      <c r="O294" s="1">
        <f>_xll.ciqfunctions.udf.CIQ($B294, "IQ_APIC", $D294,,,, "REPORTED")</f>
        <v>0</v>
      </c>
      <c r="P294" s="1">
        <f>_xll.ciqfunctions.udf.CIQ($B294, "IQ_TOTAL_ASSETS", $D294,,,, "REPORTED")</f>
        <v>0</v>
      </c>
      <c r="Q294" s="1">
        <f>_xll.ciqfunctions.udf.CIQ($B294, "IQ_RE", $D294,,,, "REPORTED")</f>
        <v>0</v>
      </c>
      <c r="R294" s="1">
        <f>_xll.ciqfunctions.udf.CIQ($B294, "IQ_TOTAL_EQUITY", $D294,,,, "REPORTED")</f>
        <v>0</v>
      </c>
      <c r="S294" s="1">
        <f>_xll.ciqfunctions.udf.CIQ($B294, "IQ_TOTAL_OUTSTANDING_FILING_DATE", $D294,,,, "REPORTED")</f>
        <v>0</v>
      </c>
      <c r="T294" s="1">
        <f>_xll.ciqfunctions.udf.CIQ($B294, "IQ_TOTAL_DEBT", $D294,,,, "REPORTED")</f>
        <v>0</v>
      </c>
      <c r="U294" s="1">
        <f>_xll.ciqfunctions.udf.CIQ($B294, "IQ_PREF_DIV_OTHER",$D294,,,, "REPORTED")</f>
        <v>0</v>
      </c>
      <c r="V294" s="1">
        <f>_xll.ciqfunctions.udf.CIQ($B294, "IQ_COGS",$D294,,,, "REPORTED")</f>
        <v>0</v>
      </c>
      <c r="W294" s="1">
        <f>_xll.ciqfunctions.udf.CIQ($B294, "IQ_AP",$D294,,,, "REPORTED")</f>
        <v>0</v>
      </c>
      <c r="X294" s="1">
        <f>_xll.ciqfunctions.udf.CIQ($B294, "IQ_AR", $D294,,,, "REPORTED")</f>
        <v>0</v>
      </c>
      <c r="Y294" s="1">
        <f>_xll.ciqfunctions.udf.CIQ($B294, "IQ_INVENTORY", $D294,,,, "REPORTED")</f>
        <v>0</v>
      </c>
      <c r="Z294">
        <f>_xll.ciqfunctions.udf.CIQ($B294, "IQ_SGA", $D294,,,, "REPORTED")</f>
        <v>0</v>
      </c>
      <c r="AA294">
        <f>_xll.ciqfunctions.udf.CIQ($B294, "IQ_TOTAL_REV_1YR_ANN_GROWTH", $D294,,,, "REPORTED")</f>
        <v>0</v>
      </c>
      <c r="AB294">
        <f>_xll.ciqfunctions.udf.CIQ($B294, "IQ_DA", $D294,,,, "REPORTED")</f>
        <v>0</v>
      </c>
      <c r="AC294">
        <f>_xll.ciqfunctions.udf.CIQ($B294, "IQ_NET_INTEREST_EXP",$D294,,,, "REPORTED")</f>
        <v>0</v>
      </c>
      <c r="AD294">
        <f>_xll.ciqfunctions.udf.CIQ($B294, "IQ_NET_WORKING_CAP",$D294,,,, "REPORTED")</f>
        <v>0</v>
      </c>
      <c r="AE294">
        <f>_xll.ciqfunctions.udf.CIQ($B294, "IQ_CAPEX",$D294,,,, "REPORTED")</f>
        <v>0</v>
      </c>
      <c r="AF294" s="1" t="str">
        <f>_xll.ciqfunctions.udf.CIQ($B294, "IQ_CEO_NAME", $D294,,,, "REPORTED")</f>
        <v>Chang, Jae Hoon</v>
      </c>
    </row>
    <row r="295" spans="1:32" x14ac:dyDescent="0.25">
      <c r="A295" t="str">
        <f>_xll.ciqfunctions.udf.CIQ(B295,"IQ_COMPANY_NAME",A$1)</f>
        <v>Hyundai Motor Company</v>
      </c>
      <c r="B295" s="3" t="s">
        <v>3</v>
      </c>
      <c r="C295" s="1" t="str">
        <f>_xll.ciqfunctions.udf.CIQ($B295, "IQ_INDUSTRY", IQ_FY, $D295, ,, "USD", , C$1)</f>
        <v>Automobiles</v>
      </c>
      <c r="D295" s="2" t="str">
        <f t="shared" si="3"/>
        <v>CQ32009</v>
      </c>
      <c r="E295" s="1">
        <f>_xll.ciqfunctions.udf.CIQ($B295, "IQ_TOTAL_REV", $D295,,,, "REPORTED")</f>
        <v>0</v>
      </c>
      <c r="F295" s="1">
        <f>_xll.ciqfunctions.udf.CIQ($B295, "IQ_NI",$D295,,,, "REPORTED")</f>
        <v>0</v>
      </c>
      <c r="G295" s="1">
        <f>_xll.ciqfunctions.udf.CIQ($B295, "IQ_CASH_EQUIV", $D295,,,, "REPORTED")</f>
        <v>0</v>
      </c>
      <c r="H295" s="1">
        <f>_xll.ciqfunctions.udf.CIQ($B295, "IQ_CASH_ST_INVEST", $D295,,,, "REPORTED")</f>
        <v>0</v>
      </c>
      <c r="I295" s="1">
        <f>_xll.ciqfunctions.udf.CIQ($B295, "IQ_TOTAL_CA", $D295,,,, "REPORTED")</f>
        <v>0</v>
      </c>
      <c r="J295" s="1">
        <f>_xll.ciqfunctions.udf.CIQ($B295, "IQ_TOTAL_ASSETS",$D295,,,, "REPORTED")</f>
        <v>0</v>
      </c>
      <c r="K295" s="1">
        <f>_xll.ciqfunctions.udf.CIQ($B295, "IQ_TOTAL_CL", $D295,,,, "REPORTED")</f>
        <v>0</v>
      </c>
      <c r="L295" s="1">
        <f>_xll.ciqfunctions.udf.CIQ($B295, "IQ_TOTAL_LIAB", $D295,,,, "REPORTED")</f>
        <v>0</v>
      </c>
      <c r="M295" s="1">
        <f>_xll.ciqfunctions.udf.CIQ($B295, "IQ_PREF_EQUITY",$D295,,,, "REPORTED")</f>
        <v>0</v>
      </c>
      <c r="N295" s="1">
        <f>_xll.ciqfunctions.udf.CIQ($B295, "IQ_TOTAL_COMMON_EQUITY",$D295,,,, "REPORTED")</f>
        <v>0</v>
      </c>
      <c r="O295" s="1">
        <f>_xll.ciqfunctions.udf.CIQ($B295, "IQ_APIC", $D295,,,, "REPORTED")</f>
        <v>0</v>
      </c>
      <c r="P295" s="1">
        <f>_xll.ciqfunctions.udf.CIQ($B295, "IQ_TOTAL_ASSETS", $D295,,,, "REPORTED")</f>
        <v>0</v>
      </c>
      <c r="Q295" s="1">
        <f>_xll.ciqfunctions.udf.CIQ($B295, "IQ_RE", $D295,,,, "REPORTED")</f>
        <v>0</v>
      </c>
      <c r="R295" s="1">
        <f>_xll.ciqfunctions.udf.CIQ($B295, "IQ_TOTAL_EQUITY", $D295,,,, "REPORTED")</f>
        <v>0</v>
      </c>
      <c r="S295" s="1">
        <f>_xll.ciqfunctions.udf.CIQ($B295, "IQ_TOTAL_OUTSTANDING_FILING_DATE", $D295,,,, "REPORTED")</f>
        <v>0</v>
      </c>
      <c r="T295" s="1">
        <f>_xll.ciqfunctions.udf.CIQ($B295, "IQ_TOTAL_DEBT", $D295,,,, "REPORTED")</f>
        <v>0</v>
      </c>
      <c r="U295" s="1">
        <f>_xll.ciqfunctions.udf.CIQ($B295, "IQ_PREF_DIV_OTHER",$D295,,,, "REPORTED")</f>
        <v>0</v>
      </c>
      <c r="V295" s="1">
        <f>_xll.ciqfunctions.udf.CIQ($B295, "IQ_COGS",$D295,,,, "REPORTED")</f>
        <v>0</v>
      </c>
      <c r="W295" s="1">
        <f>_xll.ciqfunctions.udf.CIQ($B295, "IQ_AP",$D295,,,, "REPORTED")</f>
        <v>0</v>
      </c>
      <c r="X295" s="1">
        <f>_xll.ciqfunctions.udf.CIQ($B295, "IQ_AR", $D295,,,, "REPORTED")</f>
        <v>0</v>
      </c>
      <c r="Y295" s="1">
        <f>_xll.ciqfunctions.udf.CIQ($B295, "IQ_INVENTORY", $D295,,,, "REPORTED")</f>
        <v>0</v>
      </c>
      <c r="Z295">
        <f>_xll.ciqfunctions.udf.CIQ($B295, "IQ_SGA", $D295,,,, "REPORTED")</f>
        <v>0</v>
      </c>
      <c r="AA295">
        <f>_xll.ciqfunctions.udf.CIQ($B295, "IQ_TOTAL_REV_1YR_ANN_GROWTH", $D295,,,, "REPORTED")</f>
        <v>0</v>
      </c>
      <c r="AB295">
        <f>_xll.ciqfunctions.udf.CIQ($B295, "IQ_DA", $D295,,,, "REPORTED")</f>
        <v>0</v>
      </c>
      <c r="AC295">
        <f>_xll.ciqfunctions.udf.CIQ($B295, "IQ_NET_INTEREST_EXP",$D295,,,, "REPORTED")</f>
        <v>0</v>
      </c>
      <c r="AD295">
        <f>_xll.ciqfunctions.udf.CIQ($B295, "IQ_NET_WORKING_CAP",$D295,,,, "REPORTED")</f>
        <v>0</v>
      </c>
      <c r="AE295">
        <f>_xll.ciqfunctions.udf.CIQ($B295, "IQ_CAPEX",$D295,,,, "REPORTED")</f>
        <v>0</v>
      </c>
      <c r="AF295" s="1" t="str">
        <f>_xll.ciqfunctions.udf.CIQ($B295, "IQ_CEO_NAME", $D295,,,, "REPORTED")</f>
        <v>Chang, Jae Hoon</v>
      </c>
    </row>
    <row r="296" spans="1:32" x14ac:dyDescent="0.25">
      <c r="A296" t="str">
        <f>_xll.ciqfunctions.udf.CIQ(B296,"IQ_COMPANY_NAME",A$1)</f>
        <v>Hyundai Motor Company</v>
      </c>
      <c r="B296" s="3" t="s">
        <v>3</v>
      </c>
      <c r="C296" s="1" t="str">
        <f>_xll.ciqfunctions.udf.CIQ($B296, "IQ_INDUSTRY", IQ_FY, $D296, ,, "USD", , C$1)</f>
        <v>Automobiles</v>
      </c>
      <c r="D296" s="2" t="str">
        <f t="shared" si="3"/>
        <v>CQ22009</v>
      </c>
      <c r="E296" s="1">
        <f>_xll.ciqfunctions.udf.CIQ($B296, "IQ_TOTAL_REV", $D296,,,, "REPORTED")</f>
        <v>0</v>
      </c>
      <c r="F296" s="1">
        <f>_xll.ciqfunctions.udf.CIQ($B296, "IQ_NI",$D296,,,, "REPORTED")</f>
        <v>0</v>
      </c>
      <c r="G296" s="1">
        <f>_xll.ciqfunctions.udf.CIQ($B296, "IQ_CASH_EQUIV", $D296,,,, "REPORTED")</f>
        <v>0</v>
      </c>
      <c r="H296" s="1">
        <f>_xll.ciqfunctions.udf.CIQ($B296, "IQ_CASH_ST_INVEST", $D296,,,, "REPORTED")</f>
        <v>0</v>
      </c>
      <c r="I296" s="1">
        <f>_xll.ciqfunctions.udf.CIQ($B296, "IQ_TOTAL_CA", $D296,,,, "REPORTED")</f>
        <v>0</v>
      </c>
      <c r="J296" s="1">
        <f>_xll.ciqfunctions.udf.CIQ($B296, "IQ_TOTAL_ASSETS",$D296,,,, "REPORTED")</f>
        <v>0</v>
      </c>
      <c r="K296" s="1">
        <f>_xll.ciqfunctions.udf.CIQ($B296, "IQ_TOTAL_CL", $D296,,,, "REPORTED")</f>
        <v>0</v>
      </c>
      <c r="L296" s="1">
        <f>_xll.ciqfunctions.udf.CIQ($B296, "IQ_TOTAL_LIAB", $D296,,,, "REPORTED")</f>
        <v>0</v>
      </c>
      <c r="M296" s="1">
        <f>_xll.ciqfunctions.udf.CIQ($B296, "IQ_PREF_EQUITY",$D296,,,, "REPORTED")</f>
        <v>0</v>
      </c>
      <c r="N296" s="1">
        <f>_xll.ciqfunctions.udf.CIQ($B296, "IQ_TOTAL_COMMON_EQUITY",$D296,,,, "REPORTED")</f>
        <v>0</v>
      </c>
      <c r="O296" s="1">
        <f>_xll.ciqfunctions.udf.CIQ($B296, "IQ_APIC", $D296,,,, "REPORTED")</f>
        <v>0</v>
      </c>
      <c r="P296" s="1">
        <f>_xll.ciqfunctions.udf.CIQ($B296, "IQ_TOTAL_ASSETS", $D296,,,, "REPORTED")</f>
        <v>0</v>
      </c>
      <c r="Q296" s="1">
        <f>_xll.ciqfunctions.udf.CIQ($B296, "IQ_RE", $D296,,,, "REPORTED")</f>
        <v>0</v>
      </c>
      <c r="R296" s="1">
        <f>_xll.ciqfunctions.udf.CIQ($B296, "IQ_TOTAL_EQUITY", $D296,,,, "REPORTED")</f>
        <v>0</v>
      </c>
      <c r="S296" s="1">
        <f>_xll.ciqfunctions.udf.CIQ($B296, "IQ_TOTAL_OUTSTANDING_FILING_DATE", $D296,,,, "REPORTED")</f>
        <v>0</v>
      </c>
      <c r="T296" s="1">
        <f>_xll.ciqfunctions.udf.CIQ($B296, "IQ_TOTAL_DEBT", $D296,,,, "REPORTED")</f>
        <v>0</v>
      </c>
      <c r="U296" s="1">
        <f>_xll.ciqfunctions.udf.CIQ($B296, "IQ_PREF_DIV_OTHER",$D296,,,, "REPORTED")</f>
        <v>0</v>
      </c>
      <c r="V296" s="1">
        <f>_xll.ciqfunctions.udf.CIQ($B296, "IQ_COGS",$D296,,,, "REPORTED")</f>
        <v>0</v>
      </c>
      <c r="W296" s="1">
        <f>_xll.ciqfunctions.udf.CIQ($B296, "IQ_AP",$D296,,,, "REPORTED")</f>
        <v>0</v>
      </c>
      <c r="X296" s="1">
        <f>_xll.ciqfunctions.udf.CIQ($B296, "IQ_AR", $D296,,,, "REPORTED")</f>
        <v>0</v>
      </c>
      <c r="Y296" s="1">
        <f>_xll.ciqfunctions.udf.CIQ($B296, "IQ_INVENTORY", $D296,,,, "REPORTED")</f>
        <v>0</v>
      </c>
      <c r="Z296">
        <f>_xll.ciqfunctions.udf.CIQ($B296, "IQ_SGA", $D296,,,, "REPORTED")</f>
        <v>0</v>
      </c>
      <c r="AA296">
        <f>_xll.ciqfunctions.udf.CIQ($B296, "IQ_TOTAL_REV_1YR_ANN_GROWTH", $D296,,,, "REPORTED")</f>
        <v>0</v>
      </c>
      <c r="AB296">
        <f>_xll.ciqfunctions.udf.CIQ($B296, "IQ_DA", $D296,,,, "REPORTED")</f>
        <v>0</v>
      </c>
      <c r="AC296">
        <f>_xll.ciqfunctions.udf.CIQ($B296, "IQ_NET_INTEREST_EXP",$D296,,,, "REPORTED")</f>
        <v>0</v>
      </c>
      <c r="AD296">
        <f>_xll.ciqfunctions.udf.CIQ($B296, "IQ_NET_WORKING_CAP",$D296,,,, "REPORTED")</f>
        <v>0</v>
      </c>
      <c r="AE296">
        <f>_xll.ciqfunctions.udf.CIQ($B296, "IQ_CAPEX",$D296,,,, "REPORTED")</f>
        <v>0</v>
      </c>
      <c r="AF296" s="1" t="str">
        <f>_xll.ciqfunctions.udf.CIQ($B296, "IQ_CEO_NAME", $D296,,,, "REPORTED")</f>
        <v>Chang, Jae Hoon</v>
      </c>
    </row>
    <row r="297" spans="1:32" x14ac:dyDescent="0.25">
      <c r="A297" t="str">
        <f>_xll.ciqfunctions.udf.CIQ(B297,"IQ_COMPANY_NAME",A$1)</f>
        <v>Hyundai Motor Company</v>
      </c>
      <c r="B297" s="3" t="s">
        <v>3</v>
      </c>
      <c r="C297" s="1" t="str">
        <f>_xll.ciqfunctions.udf.CIQ($B297, "IQ_INDUSTRY", IQ_FY, $D297, ,, "USD", , C$1)</f>
        <v>Automobiles</v>
      </c>
      <c r="D297" s="2" t="str">
        <f t="shared" si="3"/>
        <v>CQ12009</v>
      </c>
      <c r="E297" s="1">
        <f>_xll.ciqfunctions.udf.CIQ($B297, "IQ_TOTAL_REV", $D297,,,, "REPORTED")</f>
        <v>0</v>
      </c>
      <c r="F297" s="1">
        <f>_xll.ciqfunctions.udf.CIQ($B297, "IQ_NI",$D297,,,, "REPORTED")</f>
        <v>0</v>
      </c>
      <c r="G297" s="1">
        <f>_xll.ciqfunctions.udf.CIQ($B297, "IQ_CASH_EQUIV", $D297,,,, "REPORTED")</f>
        <v>0</v>
      </c>
      <c r="H297" s="1">
        <f>_xll.ciqfunctions.udf.CIQ($B297, "IQ_CASH_ST_INVEST", $D297,,,, "REPORTED")</f>
        <v>0</v>
      </c>
      <c r="I297" s="1">
        <f>_xll.ciqfunctions.udf.CIQ($B297, "IQ_TOTAL_CA", $D297,,,, "REPORTED")</f>
        <v>0</v>
      </c>
      <c r="J297" s="1">
        <f>_xll.ciqfunctions.udf.CIQ($B297, "IQ_TOTAL_ASSETS",$D297,,,, "REPORTED")</f>
        <v>0</v>
      </c>
      <c r="K297" s="1">
        <f>_xll.ciqfunctions.udf.CIQ($B297, "IQ_TOTAL_CL", $D297,,,, "REPORTED")</f>
        <v>0</v>
      </c>
      <c r="L297" s="1">
        <f>_xll.ciqfunctions.udf.CIQ($B297, "IQ_TOTAL_LIAB", $D297,,,, "REPORTED")</f>
        <v>0</v>
      </c>
      <c r="M297" s="1">
        <f>_xll.ciqfunctions.udf.CIQ($B297, "IQ_PREF_EQUITY",$D297,,,, "REPORTED")</f>
        <v>0</v>
      </c>
      <c r="N297" s="1">
        <f>_xll.ciqfunctions.udf.CIQ($B297, "IQ_TOTAL_COMMON_EQUITY",$D297,,,, "REPORTED")</f>
        <v>0</v>
      </c>
      <c r="O297" s="1">
        <f>_xll.ciqfunctions.udf.CIQ($B297, "IQ_APIC", $D297,,,, "REPORTED")</f>
        <v>0</v>
      </c>
      <c r="P297" s="1">
        <f>_xll.ciqfunctions.udf.CIQ($B297, "IQ_TOTAL_ASSETS", $D297,,,, "REPORTED")</f>
        <v>0</v>
      </c>
      <c r="Q297" s="1">
        <f>_xll.ciqfunctions.udf.CIQ($B297, "IQ_RE", $D297,,,, "REPORTED")</f>
        <v>0</v>
      </c>
      <c r="R297" s="1">
        <f>_xll.ciqfunctions.udf.CIQ($B297, "IQ_TOTAL_EQUITY", $D297,,,, "REPORTED")</f>
        <v>0</v>
      </c>
      <c r="S297" s="1">
        <f>_xll.ciqfunctions.udf.CIQ($B297, "IQ_TOTAL_OUTSTANDING_FILING_DATE", $D297,,,, "REPORTED")</f>
        <v>0</v>
      </c>
      <c r="T297" s="1">
        <f>_xll.ciqfunctions.udf.CIQ($B297, "IQ_TOTAL_DEBT", $D297,,,, "REPORTED")</f>
        <v>0</v>
      </c>
      <c r="U297" s="1">
        <f>_xll.ciqfunctions.udf.CIQ($B297, "IQ_PREF_DIV_OTHER",$D297,,,, "REPORTED")</f>
        <v>0</v>
      </c>
      <c r="V297" s="1">
        <f>_xll.ciqfunctions.udf.CIQ($B297, "IQ_COGS",$D297,,,, "REPORTED")</f>
        <v>0</v>
      </c>
      <c r="W297" s="1">
        <f>_xll.ciqfunctions.udf.CIQ($B297, "IQ_AP",$D297,,,, "REPORTED")</f>
        <v>0</v>
      </c>
      <c r="X297" s="1">
        <f>_xll.ciqfunctions.udf.CIQ($B297, "IQ_AR", $D297,,,, "REPORTED")</f>
        <v>0</v>
      </c>
      <c r="Y297" s="1">
        <f>_xll.ciqfunctions.udf.CIQ($B297, "IQ_INVENTORY", $D297,,,, "REPORTED")</f>
        <v>0</v>
      </c>
      <c r="Z297">
        <f>_xll.ciqfunctions.udf.CIQ($B297, "IQ_SGA", $D297,,,, "REPORTED")</f>
        <v>0</v>
      </c>
      <c r="AA297">
        <f>_xll.ciqfunctions.udf.CIQ($B297, "IQ_TOTAL_REV_1YR_ANN_GROWTH", $D297,,,, "REPORTED")</f>
        <v>0</v>
      </c>
      <c r="AB297">
        <f>_xll.ciqfunctions.udf.CIQ($B297, "IQ_DA", $D297,,,, "REPORTED")</f>
        <v>0</v>
      </c>
      <c r="AC297">
        <f>_xll.ciqfunctions.udf.CIQ($B297, "IQ_NET_INTEREST_EXP",$D297,,,, "REPORTED")</f>
        <v>0</v>
      </c>
      <c r="AD297">
        <f>_xll.ciqfunctions.udf.CIQ($B297, "IQ_NET_WORKING_CAP",$D297,,,, "REPORTED")</f>
        <v>0</v>
      </c>
      <c r="AE297">
        <f>_xll.ciqfunctions.udf.CIQ($B297, "IQ_CAPEX",$D297,,,, "REPORTED")</f>
        <v>0</v>
      </c>
      <c r="AF297" s="1" t="str">
        <f>_xll.ciqfunctions.udf.CIQ($B297, "IQ_CEO_NAME", $D297,,,, "REPORTED")</f>
        <v>Chang, Jae Hoon</v>
      </c>
    </row>
    <row r="298" spans="1:32" x14ac:dyDescent="0.25">
      <c r="A298" t="str">
        <f>_xll.ciqfunctions.udf.CIQ(B298,"IQ_COMPANY_NAME",A$1)</f>
        <v>Hyundai Motor Company</v>
      </c>
      <c r="B298" s="3" t="s">
        <v>3</v>
      </c>
      <c r="C298" s="1" t="str">
        <f>_xll.ciqfunctions.udf.CIQ($B298, "IQ_INDUSTRY", IQ_FY, $D298, ,, "USD", , C$1)</f>
        <v>Automobiles</v>
      </c>
      <c r="D298" s="2" t="str">
        <f t="shared" si="3"/>
        <v>CQ42008</v>
      </c>
      <c r="E298" s="1">
        <f>_xll.ciqfunctions.udf.CIQ($B298, "IQ_TOTAL_REV", $D298,,,, "REPORTED")</f>
        <v>0</v>
      </c>
      <c r="F298" s="1">
        <f>_xll.ciqfunctions.udf.CIQ($B298, "IQ_NI",$D298,,,, "REPORTED")</f>
        <v>0</v>
      </c>
      <c r="G298" s="1">
        <f>_xll.ciqfunctions.udf.CIQ($B298, "IQ_CASH_EQUIV", $D298,,,, "REPORTED")</f>
        <v>0</v>
      </c>
      <c r="H298" s="1">
        <f>_xll.ciqfunctions.udf.CIQ($B298, "IQ_CASH_ST_INVEST", $D298,,,, "REPORTED")</f>
        <v>0</v>
      </c>
      <c r="I298" s="1">
        <f>_xll.ciqfunctions.udf.CIQ($B298, "IQ_TOTAL_CA", $D298,,,, "REPORTED")</f>
        <v>0</v>
      </c>
      <c r="J298" s="1">
        <f>_xll.ciqfunctions.udf.CIQ($B298, "IQ_TOTAL_ASSETS",$D298,,,, "REPORTED")</f>
        <v>0</v>
      </c>
      <c r="K298" s="1">
        <f>_xll.ciqfunctions.udf.CIQ($B298, "IQ_TOTAL_CL", $D298,,,, "REPORTED")</f>
        <v>0</v>
      </c>
      <c r="L298" s="1">
        <f>_xll.ciqfunctions.udf.CIQ($B298, "IQ_TOTAL_LIAB", $D298,,,, "REPORTED")</f>
        <v>0</v>
      </c>
      <c r="M298" s="1">
        <f>_xll.ciqfunctions.udf.CIQ($B298, "IQ_PREF_EQUITY",$D298,,,, "REPORTED")</f>
        <v>0</v>
      </c>
      <c r="N298" s="1">
        <f>_xll.ciqfunctions.udf.CIQ($B298, "IQ_TOTAL_COMMON_EQUITY",$D298,,,, "REPORTED")</f>
        <v>0</v>
      </c>
      <c r="O298" s="1">
        <f>_xll.ciqfunctions.udf.CIQ($B298, "IQ_APIC", $D298,,,, "REPORTED")</f>
        <v>0</v>
      </c>
      <c r="P298" s="1">
        <f>_xll.ciqfunctions.udf.CIQ($B298, "IQ_TOTAL_ASSETS", $D298,,,, "REPORTED")</f>
        <v>0</v>
      </c>
      <c r="Q298" s="1">
        <f>_xll.ciqfunctions.udf.CIQ($B298, "IQ_RE", $D298,,,, "REPORTED")</f>
        <v>0</v>
      </c>
      <c r="R298" s="1">
        <f>_xll.ciqfunctions.udf.CIQ($B298, "IQ_TOTAL_EQUITY", $D298,,,, "REPORTED")</f>
        <v>0</v>
      </c>
      <c r="S298" s="1">
        <f>_xll.ciqfunctions.udf.CIQ($B298, "IQ_TOTAL_OUTSTANDING_FILING_DATE", $D298,,,, "REPORTED")</f>
        <v>0</v>
      </c>
      <c r="T298" s="1">
        <f>_xll.ciqfunctions.udf.CIQ($B298, "IQ_TOTAL_DEBT", $D298,,,, "REPORTED")</f>
        <v>0</v>
      </c>
      <c r="U298" s="1">
        <f>_xll.ciqfunctions.udf.CIQ($B298, "IQ_PREF_DIV_OTHER",$D298,,,, "REPORTED")</f>
        <v>0</v>
      </c>
      <c r="V298" s="1">
        <f>_xll.ciqfunctions.udf.CIQ($B298, "IQ_COGS",$D298,,,, "REPORTED")</f>
        <v>0</v>
      </c>
      <c r="W298" s="1">
        <f>_xll.ciqfunctions.udf.CIQ($B298, "IQ_AP",$D298,,,, "REPORTED")</f>
        <v>0</v>
      </c>
      <c r="X298" s="1">
        <f>_xll.ciqfunctions.udf.CIQ($B298, "IQ_AR", $D298,,,, "REPORTED")</f>
        <v>0</v>
      </c>
      <c r="Y298" s="1">
        <f>_xll.ciqfunctions.udf.CIQ($B298, "IQ_INVENTORY", $D298,,,, "REPORTED")</f>
        <v>0</v>
      </c>
      <c r="Z298">
        <f>_xll.ciqfunctions.udf.CIQ($B298, "IQ_SGA", $D298,,,, "REPORTED")</f>
        <v>0</v>
      </c>
      <c r="AA298">
        <f>_xll.ciqfunctions.udf.CIQ($B298, "IQ_TOTAL_REV_1YR_ANN_GROWTH", $D298,,,, "REPORTED")</f>
        <v>0</v>
      </c>
      <c r="AB298">
        <f>_xll.ciqfunctions.udf.CIQ($B298, "IQ_DA", $D298,,,, "REPORTED")</f>
        <v>0</v>
      </c>
      <c r="AC298">
        <f>_xll.ciqfunctions.udf.CIQ($B298, "IQ_NET_INTEREST_EXP",$D298,,,, "REPORTED")</f>
        <v>0</v>
      </c>
      <c r="AD298">
        <f>_xll.ciqfunctions.udf.CIQ($B298, "IQ_NET_WORKING_CAP",$D298,,,, "REPORTED")</f>
        <v>0</v>
      </c>
      <c r="AE298">
        <f>_xll.ciqfunctions.udf.CIQ($B298, "IQ_CAPEX",$D298,,,, "REPORTED")</f>
        <v>0</v>
      </c>
      <c r="AF298" s="1" t="str">
        <f>_xll.ciqfunctions.udf.CIQ($B298, "IQ_CEO_NAME", $D298,,,, "REPORTED")</f>
        <v>Chang, Jae Hoon</v>
      </c>
    </row>
    <row r="299" spans="1:32" x14ac:dyDescent="0.25">
      <c r="A299" t="str">
        <f>_xll.ciqfunctions.udf.CIQ(B299,"IQ_COMPANY_NAME",A$1)</f>
        <v>Hyundai Motor Company</v>
      </c>
      <c r="B299" s="3" t="s">
        <v>3</v>
      </c>
      <c r="C299" s="1" t="str">
        <f>_xll.ciqfunctions.udf.CIQ($B299, "IQ_INDUSTRY", IQ_FY, $D299, ,, "USD", , C$1)</f>
        <v>Automobiles</v>
      </c>
      <c r="D299" s="2" t="str">
        <f t="shared" si="3"/>
        <v>CQ32008</v>
      </c>
      <c r="E299" s="1">
        <f>_xll.ciqfunctions.udf.CIQ($B299, "IQ_TOTAL_REV", $D299,,,, "REPORTED")</f>
        <v>0</v>
      </c>
      <c r="F299" s="1">
        <f>_xll.ciqfunctions.udf.CIQ($B299, "IQ_NI",$D299,,,, "REPORTED")</f>
        <v>0</v>
      </c>
      <c r="G299" s="1">
        <f>_xll.ciqfunctions.udf.CIQ($B299, "IQ_CASH_EQUIV", $D299,,,, "REPORTED")</f>
        <v>0</v>
      </c>
      <c r="H299" s="1">
        <f>_xll.ciqfunctions.udf.CIQ($B299, "IQ_CASH_ST_INVEST", $D299,,,, "REPORTED")</f>
        <v>0</v>
      </c>
      <c r="I299" s="1">
        <f>_xll.ciqfunctions.udf.CIQ($B299, "IQ_TOTAL_CA", $D299,,,, "REPORTED")</f>
        <v>0</v>
      </c>
      <c r="J299" s="1">
        <f>_xll.ciqfunctions.udf.CIQ($B299, "IQ_TOTAL_ASSETS",$D299,,,, "REPORTED")</f>
        <v>0</v>
      </c>
      <c r="K299" s="1">
        <f>_xll.ciqfunctions.udf.CIQ($B299, "IQ_TOTAL_CL", $D299,,,, "REPORTED")</f>
        <v>0</v>
      </c>
      <c r="L299" s="1">
        <f>_xll.ciqfunctions.udf.CIQ($B299, "IQ_TOTAL_LIAB", $D299,,,, "REPORTED")</f>
        <v>0</v>
      </c>
      <c r="M299" s="1">
        <f>_xll.ciqfunctions.udf.CIQ($B299, "IQ_PREF_EQUITY",$D299,,,, "REPORTED")</f>
        <v>0</v>
      </c>
      <c r="N299" s="1">
        <f>_xll.ciqfunctions.udf.CIQ($B299, "IQ_TOTAL_COMMON_EQUITY",$D299,,,, "REPORTED")</f>
        <v>0</v>
      </c>
      <c r="O299" s="1">
        <f>_xll.ciqfunctions.udf.CIQ($B299, "IQ_APIC", $D299,,,, "REPORTED")</f>
        <v>0</v>
      </c>
      <c r="P299" s="1">
        <f>_xll.ciqfunctions.udf.CIQ($B299, "IQ_TOTAL_ASSETS", $D299,,,, "REPORTED")</f>
        <v>0</v>
      </c>
      <c r="Q299" s="1">
        <f>_xll.ciqfunctions.udf.CIQ($B299, "IQ_RE", $D299,,,, "REPORTED")</f>
        <v>0</v>
      </c>
      <c r="R299" s="1">
        <f>_xll.ciqfunctions.udf.CIQ($B299, "IQ_TOTAL_EQUITY", $D299,,,, "REPORTED")</f>
        <v>0</v>
      </c>
      <c r="S299" s="1">
        <f>_xll.ciqfunctions.udf.CIQ($B299, "IQ_TOTAL_OUTSTANDING_FILING_DATE", $D299,,,, "REPORTED")</f>
        <v>0</v>
      </c>
      <c r="T299" s="1">
        <f>_xll.ciqfunctions.udf.CIQ($B299, "IQ_TOTAL_DEBT", $D299,,,, "REPORTED")</f>
        <v>0</v>
      </c>
      <c r="U299" s="1">
        <f>_xll.ciqfunctions.udf.CIQ($B299, "IQ_PREF_DIV_OTHER",$D299,,,, "REPORTED")</f>
        <v>0</v>
      </c>
      <c r="V299" s="1">
        <f>_xll.ciqfunctions.udf.CIQ($B299, "IQ_COGS",$D299,,,, "REPORTED")</f>
        <v>0</v>
      </c>
      <c r="W299" s="1">
        <f>_xll.ciqfunctions.udf.CIQ($B299, "IQ_AP",$D299,,,, "REPORTED")</f>
        <v>0</v>
      </c>
      <c r="X299" s="1">
        <f>_xll.ciqfunctions.udf.CIQ($B299, "IQ_AR", $D299,,,, "REPORTED")</f>
        <v>0</v>
      </c>
      <c r="Y299" s="1">
        <f>_xll.ciqfunctions.udf.CIQ($B299, "IQ_INVENTORY", $D299,,,, "REPORTED")</f>
        <v>0</v>
      </c>
      <c r="Z299">
        <f>_xll.ciqfunctions.udf.CIQ($B299, "IQ_SGA", $D299,,,, "REPORTED")</f>
        <v>0</v>
      </c>
      <c r="AA299">
        <f>_xll.ciqfunctions.udf.CIQ($B299, "IQ_TOTAL_REV_1YR_ANN_GROWTH", $D299,,,, "REPORTED")</f>
        <v>0</v>
      </c>
      <c r="AB299">
        <f>_xll.ciqfunctions.udf.CIQ($B299, "IQ_DA", $D299,,,, "REPORTED")</f>
        <v>0</v>
      </c>
      <c r="AC299">
        <f>_xll.ciqfunctions.udf.CIQ($B299, "IQ_NET_INTEREST_EXP",$D299,,,, "REPORTED")</f>
        <v>0</v>
      </c>
      <c r="AD299">
        <f>_xll.ciqfunctions.udf.CIQ($B299, "IQ_NET_WORKING_CAP",$D299,,,, "REPORTED")</f>
        <v>0</v>
      </c>
      <c r="AE299">
        <f>_xll.ciqfunctions.udf.CIQ($B299, "IQ_CAPEX",$D299,,,, "REPORTED")</f>
        <v>0</v>
      </c>
      <c r="AF299" s="1" t="str">
        <f>_xll.ciqfunctions.udf.CIQ($B299, "IQ_CEO_NAME", $D299,,,, "REPORTED")</f>
        <v>Chang, Jae Hoon</v>
      </c>
    </row>
    <row r="300" spans="1:32" x14ac:dyDescent="0.25">
      <c r="A300" t="str">
        <f>_xll.ciqfunctions.udf.CIQ(B300,"IQ_COMPANY_NAME",A$1)</f>
        <v>Hyundai Motor Company</v>
      </c>
      <c r="B300" s="3" t="s">
        <v>3</v>
      </c>
      <c r="C300" s="1" t="str">
        <f>_xll.ciqfunctions.udf.CIQ($B300, "IQ_INDUSTRY", IQ_FY, $D300, ,, "USD", , C$1)</f>
        <v>Automobiles</v>
      </c>
      <c r="D300" s="2" t="str">
        <f t="shared" si="3"/>
        <v>CQ22008</v>
      </c>
      <c r="E300" s="1">
        <f>_xll.ciqfunctions.udf.CIQ($B300, "IQ_TOTAL_REV", $D300,,,, "REPORTED")</f>
        <v>0</v>
      </c>
      <c r="F300" s="1">
        <f>_xll.ciqfunctions.udf.CIQ($B300, "IQ_NI",$D300,,,, "REPORTED")</f>
        <v>0</v>
      </c>
      <c r="G300" s="1">
        <f>_xll.ciqfunctions.udf.CIQ($B300, "IQ_CASH_EQUIV", $D300,,,, "REPORTED")</f>
        <v>0</v>
      </c>
      <c r="H300" s="1">
        <f>_xll.ciqfunctions.udf.CIQ($B300, "IQ_CASH_ST_INVEST", $D300,,,, "REPORTED")</f>
        <v>0</v>
      </c>
      <c r="I300" s="1">
        <f>_xll.ciqfunctions.udf.CIQ($B300, "IQ_TOTAL_CA", $D300,,,, "REPORTED")</f>
        <v>0</v>
      </c>
      <c r="J300" s="1">
        <f>_xll.ciqfunctions.udf.CIQ($B300, "IQ_TOTAL_ASSETS",$D300,,,, "REPORTED")</f>
        <v>0</v>
      </c>
      <c r="K300" s="1">
        <f>_xll.ciqfunctions.udf.CIQ($B300, "IQ_TOTAL_CL", $D300,,,, "REPORTED")</f>
        <v>0</v>
      </c>
      <c r="L300" s="1">
        <f>_xll.ciqfunctions.udf.CIQ($B300, "IQ_TOTAL_LIAB", $D300,,,, "REPORTED")</f>
        <v>0</v>
      </c>
      <c r="M300" s="1">
        <f>_xll.ciqfunctions.udf.CIQ($B300, "IQ_PREF_EQUITY",$D300,,,, "REPORTED")</f>
        <v>0</v>
      </c>
      <c r="N300" s="1">
        <f>_xll.ciqfunctions.udf.CIQ($B300, "IQ_TOTAL_COMMON_EQUITY",$D300,,,, "REPORTED")</f>
        <v>0</v>
      </c>
      <c r="O300" s="1">
        <f>_xll.ciqfunctions.udf.CIQ($B300, "IQ_APIC", $D300,,,, "REPORTED")</f>
        <v>0</v>
      </c>
      <c r="P300" s="1">
        <f>_xll.ciqfunctions.udf.CIQ($B300, "IQ_TOTAL_ASSETS", $D300,,,, "REPORTED")</f>
        <v>0</v>
      </c>
      <c r="Q300" s="1">
        <f>_xll.ciqfunctions.udf.CIQ($B300, "IQ_RE", $D300,,,, "REPORTED")</f>
        <v>0</v>
      </c>
      <c r="R300" s="1">
        <f>_xll.ciqfunctions.udf.CIQ($B300, "IQ_TOTAL_EQUITY", $D300,,,, "REPORTED")</f>
        <v>0</v>
      </c>
      <c r="S300" s="1">
        <f>_xll.ciqfunctions.udf.CIQ($B300, "IQ_TOTAL_OUTSTANDING_FILING_DATE", $D300,,,, "REPORTED")</f>
        <v>0</v>
      </c>
      <c r="T300" s="1">
        <f>_xll.ciqfunctions.udf.CIQ($B300, "IQ_TOTAL_DEBT", $D300,,,, "REPORTED")</f>
        <v>0</v>
      </c>
      <c r="U300" s="1">
        <f>_xll.ciqfunctions.udf.CIQ($B300, "IQ_PREF_DIV_OTHER",$D300,,,, "REPORTED")</f>
        <v>0</v>
      </c>
      <c r="V300" s="1">
        <f>_xll.ciqfunctions.udf.CIQ($B300, "IQ_COGS",$D300,,,, "REPORTED")</f>
        <v>0</v>
      </c>
      <c r="W300" s="1">
        <f>_xll.ciqfunctions.udf.CIQ($B300, "IQ_AP",$D300,,,, "REPORTED")</f>
        <v>0</v>
      </c>
      <c r="X300" s="1">
        <f>_xll.ciqfunctions.udf.CIQ($B300, "IQ_AR", $D300,,,, "REPORTED")</f>
        <v>0</v>
      </c>
      <c r="Y300" s="1">
        <f>_xll.ciqfunctions.udf.CIQ($B300, "IQ_INVENTORY", $D300,,,, "REPORTED")</f>
        <v>0</v>
      </c>
      <c r="Z300">
        <f>_xll.ciqfunctions.udf.CIQ($B300, "IQ_SGA", $D300,,,, "REPORTED")</f>
        <v>0</v>
      </c>
      <c r="AA300">
        <f>_xll.ciqfunctions.udf.CIQ($B300, "IQ_TOTAL_REV_1YR_ANN_GROWTH", $D300,,,, "REPORTED")</f>
        <v>0</v>
      </c>
      <c r="AB300">
        <f>_xll.ciqfunctions.udf.CIQ($B300, "IQ_DA", $D300,,,, "REPORTED")</f>
        <v>0</v>
      </c>
      <c r="AC300">
        <f>_xll.ciqfunctions.udf.CIQ($B300, "IQ_NET_INTEREST_EXP",$D300,,,, "REPORTED")</f>
        <v>0</v>
      </c>
      <c r="AD300">
        <f>_xll.ciqfunctions.udf.CIQ($B300, "IQ_NET_WORKING_CAP",$D300,,,, "REPORTED")</f>
        <v>0</v>
      </c>
      <c r="AE300">
        <f>_xll.ciqfunctions.udf.CIQ($B300, "IQ_CAPEX",$D300,,,, "REPORTED")</f>
        <v>0</v>
      </c>
      <c r="AF300" s="1" t="str">
        <f>_xll.ciqfunctions.udf.CIQ($B300, "IQ_CEO_NAME", $D300,,,, "REPORTED")</f>
        <v>Chang, Jae Hoon</v>
      </c>
    </row>
    <row r="301" spans="1:32" x14ac:dyDescent="0.25">
      <c r="A301" t="str">
        <f>_xll.ciqfunctions.udf.CIQ(B301,"IQ_COMPANY_NAME",A$1)</f>
        <v>Hyundai Motor Company</v>
      </c>
      <c r="B301" s="3" t="s">
        <v>3</v>
      </c>
      <c r="C301" s="1" t="str">
        <f>_xll.ciqfunctions.udf.CIQ($B301, "IQ_INDUSTRY", IQ_FY, $D301, ,, "USD", , C$1)</f>
        <v>Automobiles</v>
      </c>
      <c r="D301" s="2" t="str">
        <f t="shared" si="3"/>
        <v>CQ12008</v>
      </c>
      <c r="E301" s="1">
        <f>_xll.ciqfunctions.udf.CIQ($B301, "IQ_TOTAL_REV", $D301,,,, "REPORTED")</f>
        <v>0</v>
      </c>
      <c r="F301" s="1">
        <f>_xll.ciqfunctions.udf.CIQ($B301, "IQ_NI",$D301,,,, "REPORTED")</f>
        <v>0</v>
      </c>
      <c r="G301" s="1">
        <f>_xll.ciqfunctions.udf.CIQ($B301, "IQ_CASH_EQUIV", $D301,,,, "REPORTED")</f>
        <v>0</v>
      </c>
      <c r="H301" s="1">
        <f>_xll.ciqfunctions.udf.CIQ($B301, "IQ_CASH_ST_INVEST", $D301,,,, "REPORTED")</f>
        <v>0</v>
      </c>
      <c r="I301" s="1">
        <f>_xll.ciqfunctions.udf.CIQ($B301, "IQ_TOTAL_CA", $D301,,,, "REPORTED")</f>
        <v>0</v>
      </c>
      <c r="J301" s="1">
        <f>_xll.ciqfunctions.udf.CIQ($B301, "IQ_TOTAL_ASSETS",$D301,,,, "REPORTED")</f>
        <v>0</v>
      </c>
      <c r="K301" s="1">
        <f>_xll.ciqfunctions.udf.CIQ($B301, "IQ_TOTAL_CL", $D301,,,, "REPORTED")</f>
        <v>0</v>
      </c>
      <c r="L301" s="1">
        <f>_xll.ciqfunctions.udf.CIQ($B301, "IQ_TOTAL_LIAB", $D301,,,, "REPORTED")</f>
        <v>0</v>
      </c>
      <c r="M301" s="1">
        <f>_xll.ciqfunctions.udf.CIQ($B301, "IQ_PREF_EQUITY",$D301,,,, "REPORTED")</f>
        <v>0</v>
      </c>
      <c r="N301" s="1">
        <f>_xll.ciqfunctions.udf.CIQ($B301, "IQ_TOTAL_COMMON_EQUITY",$D301,,,, "REPORTED")</f>
        <v>0</v>
      </c>
      <c r="O301" s="1">
        <f>_xll.ciqfunctions.udf.CIQ($B301, "IQ_APIC", $D301,,,, "REPORTED")</f>
        <v>0</v>
      </c>
      <c r="P301" s="1">
        <f>_xll.ciqfunctions.udf.CIQ($B301, "IQ_TOTAL_ASSETS", $D301,,,, "REPORTED")</f>
        <v>0</v>
      </c>
      <c r="Q301" s="1">
        <f>_xll.ciqfunctions.udf.CIQ($B301, "IQ_RE", $D301,,,, "REPORTED")</f>
        <v>0</v>
      </c>
      <c r="R301" s="1">
        <f>_xll.ciqfunctions.udf.CIQ($B301, "IQ_TOTAL_EQUITY", $D301,,,, "REPORTED")</f>
        <v>0</v>
      </c>
      <c r="S301" s="1">
        <f>_xll.ciqfunctions.udf.CIQ($B301, "IQ_TOTAL_OUTSTANDING_FILING_DATE", $D301,,,, "REPORTED")</f>
        <v>0</v>
      </c>
      <c r="T301" s="1">
        <f>_xll.ciqfunctions.udf.CIQ($B301, "IQ_TOTAL_DEBT", $D301,,,, "REPORTED")</f>
        <v>0</v>
      </c>
      <c r="U301" s="1">
        <f>_xll.ciqfunctions.udf.CIQ($B301, "IQ_PREF_DIV_OTHER",$D301,,,, "REPORTED")</f>
        <v>0</v>
      </c>
      <c r="V301" s="1">
        <f>_xll.ciqfunctions.udf.CIQ($B301, "IQ_COGS",$D301,,,, "REPORTED")</f>
        <v>0</v>
      </c>
      <c r="W301" s="1">
        <f>_xll.ciqfunctions.udf.CIQ($B301, "IQ_AP",$D301,,,, "REPORTED")</f>
        <v>0</v>
      </c>
      <c r="X301" s="1">
        <f>_xll.ciqfunctions.udf.CIQ($B301, "IQ_AR", $D301,,,, "REPORTED")</f>
        <v>0</v>
      </c>
      <c r="Y301" s="1">
        <f>_xll.ciqfunctions.udf.CIQ($B301, "IQ_INVENTORY", $D301,,,, "REPORTED")</f>
        <v>0</v>
      </c>
      <c r="Z301">
        <f>_xll.ciqfunctions.udf.CIQ($B301, "IQ_SGA", $D301,,,, "REPORTED")</f>
        <v>0</v>
      </c>
      <c r="AA301">
        <f>_xll.ciqfunctions.udf.CIQ($B301, "IQ_TOTAL_REV_1YR_ANN_GROWTH", $D301,,,, "REPORTED")</f>
        <v>0</v>
      </c>
      <c r="AB301">
        <f>_xll.ciqfunctions.udf.CIQ($B301, "IQ_DA", $D301,,,, "REPORTED")</f>
        <v>0</v>
      </c>
      <c r="AC301">
        <f>_xll.ciqfunctions.udf.CIQ($B301, "IQ_NET_INTEREST_EXP",$D301,,,, "REPORTED")</f>
        <v>0</v>
      </c>
      <c r="AD301">
        <f>_xll.ciqfunctions.udf.CIQ($B301, "IQ_NET_WORKING_CAP",$D301,,,, "REPORTED")</f>
        <v>0</v>
      </c>
      <c r="AE301">
        <f>_xll.ciqfunctions.udf.CIQ($B301, "IQ_CAPEX",$D301,,,, "REPORTED")</f>
        <v>0</v>
      </c>
      <c r="AF301" s="1" t="str">
        <f>_xll.ciqfunctions.udf.CIQ($B301, "IQ_CEO_NAME", $D301,,,, "REPORTED")</f>
        <v>Chang, Jae Hoon</v>
      </c>
    </row>
    <row r="302" spans="1:32" x14ac:dyDescent="0.25">
      <c r="A302" t="str">
        <f>_xll.ciqfunctions.udf.CIQ(B302,"IQ_COMPANY_NAME",A$1)</f>
        <v>Kia Corporation</v>
      </c>
      <c r="B302" s="3" t="s">
        <v>2</v>
      </c>
      <c r="C302" s="1" t="str">
        <f>_xll.ciqfunctions.udf.CIQ($B302, "IQ_INDUSTRY", IQ_FY, $D302, ,, "USD", , C$1)</f>
        <v>Automobiles</v>
      </c>
      <c r="D302" s="2" t="str">
        <f t="shared" si="3"/>
        <v>CQ42022</v>
      </c>
      <c r="E302" s="1">
        <f>_xll.ciqfunctions.udf.CIQ($B302, "IQ_TOTAL_REV", $D302,,,, "REPORTED")</f>
        <v>23164161</v>
      </c>
      <c r="F302" s="1">
        <f>_xll.ciqfunctions.udf.CIQ($B302, "IQ_NI",$D302,,,, "REPORTED")</f>
        <v>2036897</v>
      </c>
      <c r="G302" s="1">
        <f>_xll.ciqfunctions.udf.CIQ($B302, "IQ_CASH_EQUIV", $D302,,,, "REPORTED")</f>
        <v>11553972</v>
      </c>
      <c r="H302" s="1">
        <f>_xll.ciqfunctions.udf.CIQ($B302, "IQ_CASH_ST_INVEST", $D302,,,, "REPORTED")</f>
        <v>19513004</v>
      </c>
      <c r="I302" s="1">
        <f>_xll.ciqfunctions.udf.CIQ($B302, "IQ_TOTAL_CA", $D302,,,, "REPORTED")</f>
        <v>34147147</v>
      </c>
      <c r="J302" s="1">
        <f>_xll.ciqfunctions.udf.CIQ($B302, "IQ_TOTAL_ASSETS",$D302,,,, "REPORTED")</f>
        <v>73710965</v>
      </c>
      <c r="K302" s="1">
        <f>_xll.ciqfunctions.udf.CIQ($B302, "IQ_TOTAL_CL", $D302,,,, "REPORTED")</f>
        <v>25377803</v>
      </c>
      <c r="L302" s="1">
        <f>_xll.ciqfunctions.udf.CIQ($B302, "IQ_TOTAL_LIAB", $D302,,,, "REPORTED")</f>
        <v>34367884</v>
      </c>
      <c r="M302" s="1">
        <f>_xll.ciqfunctions.udf.CIQ($B302, "IQ_PREF_EQUITY",$D302,,,, "REPORTED")</f>
        <v>0</v>
      </c>
      <c r="N302" s="1">
        <f>_xll.ciqfunctions.udf.CIQ($B302, "IQ_TOTAL_COMMON_EQUITY",$D302,,,, "REPORTED")</f>
        <v>39337938</v>
      </c>
      <c r="O302" s="1">
        <f>_xll.ciqfunctions.udf.CIQ($B302, "IQ_APIC", $D302,,,, "REPORTED")</f>
        <v>1737261</v>
      </c>
      <c r="P302" s="1">
        <f>_xll.ciqfunctions.udf.CIQ($B302, "IQ_TOTAL_ASSETS", $D302,,,, "REPORTED")</f>
        <v>73710965</v>
      </c>
      <c r="Q302" s="1">
        <f>_xll.ciqfunctions.udf.CIQ($B302, "IQ_RE", $D302,,,, "REPORTED")</f>
        <v>36320754</v>
      </c>
      <c r="R302" s="1">
        <f>_xll.ciqfunctions.udf.CIQ($B302, "IQ_TOTAL_EQUITY", $D302,,,, "REPORTED")</f>
        <v>39343081</v>
      </c>
      <c r="S302" s="1">
        <f>_xll.ciqfunctions.udf.CIQ($B302, "IQ_TOTAL_OUTSTANDING_FILING_DATE", $D302,,,, "REPORTED")</f>
        <v>400.93038000000001</v>
      </c>
      <c r="T302" s="1">
        <f>_xll.ciqfunctions.udf.CIQ($B302, "IQ_TOTAL_DEBT", $D302,,,, "REPORTED")</f>
        <v>7745390</v>
      </c>
      <c r="U302" s="1">
        <f>_xll.ciqfunctions.udf.CIQ($B302, "IQ_PREF_DIV_OTHER",$D302,,,, "REPORTED")</f>
        <v>0</v>
      </c>
      <c r="V302" s="1">
        <f>_xll.ciqfunctions.udf.CIQ($B302, "IQ_COGS",$D302,,,, "REPORTED")</f>
        <v>18026668</v>
      </c>
      <c r="W302" s="1">
        <f>_xll.ciqfunctions.udf.CIQ($B302, "IQ_AP",$D302,,,, "REPORTED")</f>
        <v>9703269</v>
      </c>
      <c r="X302" s="1">
        <f>_xll.ciqfunctions.udf.CIQ($B302, "IQ_AR", $D302,,,, "REPORTED")</f>
        <v>2237444</v>
      </c>
      <c r="Y302" s="1">
        <f>_xll.ciqfunctions.udf.CIQ($B302, "IQ_INVENTORY", $D302,,,, "REPORTED")</f>
        <v>9103825</v>
      </c>
      <c r="Z302">
        <f>_xll.ciqfunctions.udf.CIQ($B302, "IQ_SGA", $D302,,,, "REPORTED")</f>
        <v>2068278</v>
      </c>
      <c r="AA302">
        <f>_xll.ciqfunctions.udf.CIQ($B302, "IQ_TOTAL_REV_1YR_ANN_GROWTH", $D302,,,, "REPORTED")</f>
        <v>34.766399999999997</v>
      </c>
      <c r="AB302">
        <f>_xll.ciqfunctions.udf.CIQ($B302, "IQ_DA", $D302,,,, "REPORTED")</f>
        <v>43414</v>
      </c>
      <c r="AC302">
        <f>_xll.ciqfunctions.udf.CIQ($B302, "IQ_NET_INTEREST_EXP",$D302,,,, "REPORTED")</f>
        <v>74653</v>
      </c>
      <c r="AD302">
        <f>_xll.ciqfunctions.udf.CIQ($B302, "IQ_NET_WORKING_CAP",$D302,,,, "REPORTED")</f>
        <v>-7258902</v>
      </c>
      <c r="AE302">
        <f>_xll.ciqfunctions.udf.CIQ($B302, "IQ_CAPEX",$D302,,,, "REPORTED")</f>
        <v>-601385</v>
      </c>
      <c r="AF302" s="1">
        <f>_xll.ciqfunctions.udf.CIQ($B302, "IQ_CEO_NAME", $D302,,,, "REPORTED")</f>
        <v>0</v>
      </c>
    </row>
    <row r="303" spans="1:32" x14ac:dyDescent="0.25">
      <c r="A303" t="str">
        <f>_xll.ciqfunctions.udf.CIQ(B303,"IQ_COMPANY_NAME",A$1)</f>
        <v>Kia Corporation</v>
      </c>
      <c r="B303" s="3" t="s">
        <v>2</v>
      </c>
      <c r="C303" s="1" t="str">
        <f>_xll.ciqfunctions.udf.CIQ($B303, "IQ_INDUSTRY", IQ_FY, $D303, ,, "USD", , C$1)</f>
        <v>Automobiles</v>
      </c>
      <c r="D303" s="2" t="str">
        <f t="shared" si="3"/>
        <v>CQ32022</v>
      </c>
      <c r="E303" s="1">
        <f>_xll.ciqfunctions.udf.CIQ($B303, "IQ_TOTAL_REV", $D303,,,, "REPORTED")</f>
        <v>23161648</v>
      </c>
      <c r="F303" s="1">
        <f>_xll.ciqfunctions.udf.CIQ($B303, "IQ_NI",$D303,,,, "REPORTED")</f>
        <v>458703</v>
      </c>
      <c r="G303" s="1">
        <f>_xll.ciqfunctions.udf.CIQ($B303, "IQ_CASH_EQUIV", $D303,,,, "REPORTED")</f>
        <v>14802643</v>
      </c>
      <c r="H303" s="1">
        <f>_xll.ciqfunctions.udf.CIQ($B303, "IQ_CASH_ST_INVEST", $D303,,,, "REPORTED")</f>
        <v>20420533</v>
      </c>
      <c r="I303" s="1">
        <f>_xll.ciqfunctions.udf.CIQ($B303, "IQ_TOTAL_CA", $D303,,,, "REPORTED")</f>
        <v>34838820</v>
      </c>
      <c r="J303" s="1">
        <f>_xll.ciqfunctions.udf.CIQ($B303, "IQ_TOTAL_ASSETS",$D303,,,, "REPORTED")</f>
        <v>75857239</v>
      </c>
      <c r="K303" s="1">
        <f>_xll.ciqfunctions.udf.CIQ($B303, "IQ_TOTAL_CL", $D303,,,, "REPORTED")</f>
        <v>26338127</v>
      </c>
      <c r="L303" s="1">
        <f>_xll.ciqfunctions.udf.CIQ($B303, "IQ_TOTAL_LIAB", $D303,,,, "REPORTED")</f>
        <v>36470091</v>
      </c>
      <c r="M303" s="1">
        <f>_xll.ciqfunctions.udf.CIQ($B303, "IQ_PREF_EQUITY",$D303,,,, "REPORTED")</f>
        <v>0</v>
      </c>
      <c r="N303" s="1">
        <f>_xll.ciqfunctions.udf.CIQ($B303, "IQ_TOTAL_COMMON_EQUITY",$D303,,,, "REPORTED")</f>
        <v>39381208</v>
      </c>
      <c r="O303" s="1">
        <f>_xll.ciqfunctions.udf.CIQ($B303, "IQ_APIC", $D303,,,, "REPORTED")</f>
        <v>1725796</v>
      </c>
      <c r="P303" s="1">
        <f>_xll.ciqfunctions.udf.CIQ($B303, "IQ_TOTAL_ASSETS", $D303,,,, "REPORTED")</f>
        <v>75857239</v>
      </c>
      <c r="Q303" s="1">
        <f>_xll.ciqfunctions.udf.CIQ($B303, "IQ_RE", $D303,,,, "REPORTED")</f>
        <v>34278853</v>
      </c>
      <c r="R303" s="1">
        <f>_xll.ciqfunctions.udf.CIQ($B303, "IQ_TOTAL_EQUITY", $D303,,,, "REPORTED")</f>
        <v>39387148</v>
      </c>
      <c r="S303" s="1">
        <f>_xll.ciqfunctions.udf.CIQ($B303, "IQ_TOTAL_OUTSTANDING_FILING_DATE", $D303,,,, "REPORTED")</f>
        <v>400.93101999999999</v>
      </c>
      <c r="T303" s="1">
        <f>_xll.ciqfunctions.udf.CIQ($B303, "IQ_TOTAL_DEBT", $D303,,,, "REPORTED")</f>
        <v>8572263</v>
      </c>
      <c r="U303" s="1">
        <f>_xll.ciqfunctions.udf.CIQ($B303, "IQ_PREF_DIV_OTHER",$D303,,,, "REPORTED")</f>
        <v>0</v>
      </c>
      <c r="V303" s="1">
        <f>_xll.ciqfunctions.udf.CIQ($B303, "IQ_COGS",$D303,,,, "REPORTED")</f>
        <v>18478407</v>
      </c>
      <c r="W303" s="1">
        <f>_xll.ciqfunctions.udf.CIQ($B303, "IQ_AP",$D303,,,, "REPORTED")</f>
        <v>9492710</v>
      </c>
      <c r="X303" s="1">
        <f>_xll.ciqfunctions.udf.CIQ($B303, "IQ_AR", $D303,,,, "REPORTED")</f>
        <v>2525731</v>
      </c>
      <c r="Y303" s="1">
        <f>_xll.ciqfunctions.udf.CIQ($B303, "IQ_INVENTORY", $D303,,,, "REPORTED")</f>
        <v>8168055</v>
      </c>
      <c r="Z303">
        <f>_xll.ciqfunctions.udf.CIQ($B303, "IQ_SGA", $D303,,,, "REPORTED")</f>
        <v>3533678</v>
      </c>
      <c r="AA303">
        <f>_xll.ciqfunctions.udf.CIQ($B303, "IQ_TOTAL_REV_1YR_ANN_GROWTH", $D303,,,, "REPORTED")</f>
        <v>30.4678</v>
      </c>
      <c r="AB303">
        <f>_xll.ciqfunctions.udf.CIQ($B303, "IQ_DA", $D303,,,, "REPORTED")</f>
        <v>45506</v>
      </c>
      <c r="AC303">
        <f>_xll.ciqfunctions.udf.CIQ($B303, "IQ_NET_INTEREST_EXP",$D303,,,, "REPORTED")</f>
        <v>32041</v>
      </c>
      <c r="AD303">
        <f>_xll.ciqfunctions.udf.CIQ($B303, "IQ_NET_WORKING_CAP",$D303,,,, "REPORTED")</f>
        <v>-8095156</v>
      </c>
      <c r="AE303">
        <f>_xll.ciqfunctions.udf.CIQ($B303, "IQ_CAPEX",$D303,,,, "REPORTED")</f>
        <v>-364535</v>
      </c>
      <c r="AF303" s="1">
        <f>_xll.ciqfunctions.udf.CIQ($B303, "IQ_CEO_NAME", $D303,,,, "REPORTED")</f>
        <v>0</v>
      </c>
    </row>
    <row r="304" spans="1:32" x14ac:dyDescent="0.25">
      <c r="A304" t="str">
        <f>_xll.ciqfunctions.udf.CIQ(B304,"IQ_COMPANY_NAME",A$1)</f>
        <v>Kia Corporation</v>
      </c>
      <c r="B304" s="3" t="s">
        <v>2</v>
      </c>
      <c r="C304" s="1" t="str">
        <f>_xll.ciqfunctions.udf.CIQ($B304, "IQ_INDUSTRY", IQ_FY, $D304, ,, "USD", , C$1)</f>
        <v>Automobiles</v>
      </c>
      <c r="D304" s="2" t="str">
        <f t="shared" si="3"/>
        <v>CQ22022</v>
      </c>
      <c r="E304" s="1">
        <f>_xll.ciqfunctions.udf.CIQ($B304, "IQ_TOTAL_REV", $D304,,,, "REPORTED")</f>
        <v>21875984</v>
      </c>
      <c r="F304" s="1">
        <f>_xll.ciqfunctions.udf.CIQ($B304, "IQ_NI",$D304,,,, "REPORTED")</f>
        <v>1881072</v>
      </c>
      <c r="G304" s="1">
        <f>_xll.ciqfunctions.udf.CIQ($B304, "IQ_CASH_EQUIV", $D304,,,, "REPORTED")</f>
        <v>14952051</v>
      </c>
      <c r="H304" s="1">
        <f>_xll.ciqfunctions.udf.CIQ($B304, "IQ_CASH_ST_INVEST", $D304,,,, "REPORTED")</f>
        <v>20121645</v>
      </c>
      <c r="I304" s="1">
        <f>_xll.ciqfunctions.udf.CIQ($B304, "IQ_TOTAL_CA", $D304,,,, "REPORTED")</f>
        <v>34096074</v>
      </c>
      <c r="J304" s="1">
        <f>_xll.ciqfunctions.udf.CIQ($B304, "IQ_TOTAL_ASSETS",$D304,,,, "REPORTED")</f>
        <v>72735903</v>
      </c>
      <c r="K304" s="1">
        <f>_xll.ciqfunctions.udf.CIQ($B304, "IQ_TOTAL_CL", $D304,,,, "REPORTED")</f>
        <v>24884224</v>
      </c>
      <c r="L304" s="1">
        <f>_xll.ciqfunctions.udf.CIQ($B304, "IQ_TOTAL_LIAB", $D304,,,, "REPORTED")</f>
        <v>34801125</v>
      </c>
      <c r="M304" s="1">
        <f>_xll.ciqfunctions.udf.CIQ($B304, "IQ_PREF_EQUITY",$D304,,,, "REPORTED")</f>
        <v>0</v>
      </c>
      <c r="N304" s="1">
        <f>_xll.ciqfunctions.udf.CIQ($B304, "IQ_TOTAL_COMMON_EQUITY",$D304,,,, "REPORTED")</f>
        <v>37929334</v>
      </c>
      <c r="O304" s="1">
        <f>_xll.ciqfunctions.udf.CIQ($B304, "IQ_APIC", $D304,,,, "REPORTED")</f>
        <v>1725796</v>
      </c>
      <c r="P304" s="1">
        <f>_xll.ciqfunctions.udf.CIQ($B304, "IQ_TOTAL_ASSETS", $D304,,,, "REPORTED")</f>
        <v>72735903</v>
      </c>
      <c r="Q304" s="1">
        <f>_xll.ciqfunctions.udf.CIQ($B304, "IQ_RE", $D304,,,, "REPORTED")</f>
        <v>33678185</v>
      </c>
      <c r="R304" s="1">
        <f>_xll.ciqfunctions.udf.CIQ($B304, "IQ_TOTAL_EQUITY", $D304,,,, "REPORTED")</f>
        <v>37934778</v>
      </c>
      <c r="S304" s="1">
        <f>_xll.ciqfunctions.udf.CIQ($B304, "IQ_TOTAL_OUTSTANDING_FILING_DATE", $D304,,,, "REPORTED")</f>
        <v>400.93101999999999</v>
      </c>
      <c r="T304" s="1">
        <f>_xll.ciqfunctions.udf.CIQ($B304, "IQ_TOTAL_DEBT", $D304,,,, "REPORTED")</f>
        <v>9656902</v>
      </c>
      <c r="U304" s="1">
        <f>_xll.ciqfunctions.udf.CIQ($B304, "IQ_PREF_DIV_OTHER",$D304,,,, "REPORTED")</f>
        <v>0</v>
      </c>
      <c r="V304" s="1">
        <f>_xll.ciqfunctions.udf.CIQ($B304, "IQ_COGS",$D304,,,, "REPORTED")</f>
        <v>17314027</v>
      </c>
      <c r="W304" s="1">
        <f>_xll.ciqfunctions.udf.CIQ($B304, "IQ_AP",$D304,,,, "REPORTED")</f>
        <v>9199565</v>
      </c>
      <c r="X304" s="1">
        <f>_xll.ciqfunctions.udf.CIQ($B304, "IQ_AR", $D304,,,, "REPORTED")</f>
        <v>2609284</v>
      </c>
      <c r="Y304" s="1">
        <f>_xll.ciqfunctions.udf.CIQ($B304, "IQ_INVENTORY", $D304,,,, "REPORTED")</f>
        <v>8265378</v>
      </c>
      <c r="Z304">
        <f>_xll.ciqfunctions.udf.CIQ($B304, "IQ_SGA", $D304,,,, "REPORTED")</f>
        <v>1960503</v>
      </c>
      <c r="AA304">
        <f>_xll.ciqfunctions.udf.CIQ($B304, "IQ_TOTAL_REV_1YR_ANN_GROWTH", $D304,,,, "REPORTED")</f>
        <v>19.2834</v>
      </c>
      <c r="AB304">
        <f>_xll.ciqfunctions.udf.CIQ($B304, "IQ_DA", $D304,,,, "REPORTED")</f>
        <v>47647</v>
      </c>
      <c r="AC304">
        <f>_xll.ciqfunctions.udf.CIQ($B304, "IQ_NET_INTEREST_EXP",$D304,,,, "REPORTED")</f>
        <v>485</v>
      </c>
      <c r="AD304">
        <f>_xll.ciqfunctions.udf.CIQ($B304, "IQ_NET_WORKING_CAP",$D304,,,, "REPORTED")</f>
        <v>-5865933</v>
      </c>
      <c r="AE304">
        <f>_xll.ciqfunctions.udf.CIQ($B304, "IQ_CAPEX",$D304,,,, "REPORTED")</f>
        <v>-203563</v>
      </c>
      <c r="AF304" s="1">
        <f>_xll.ciqfunctions.udf.CIQ($B304, "IQ_CEO_NAME", $D304,,,, "REPORTED")</f>
        <v>0</v>
      </c>
    </row>
    <row r="305" spans="1:32" x14ac:dyDescent="0.25">
      <c r="A305" t="str">
        <f>_xll.ciqfunctions.udf.CIQ(B305,"IQ_COMPANY_NAME",A$1)</f>
        <v>Kia Corporation</v>
      </c>
      <c r="B305" s="3" t="s">
        <v>2</v>
      </c>
      <c r="C305" s="1" t="str">
        <f>_xll.ciqfunctions.udf.CIQ($B305, "IQ_INDUSTRY", IQ_FY, $D305, ,, "USD", , C$1)</f>
        <v>Automobiles</v>
      </c>
      <c r="D305" s="2" t="str">
        <f t="shared" si="3"/>
        <v>CQ12022</v>
      </c>
      <c r="E305" s="1">
        <f>_xll.ciqfunctions.udf.CIQ($B305, "IQ_TOTAL_REV", $D305,,,, "REPORTED")</f>
        <v>18357236</v>
      </c>
      <c r="F305" s="1">
        <f>_xll.ciqfunctions.udf.CIQ($B305, "IQ_NI",$D305,,,, "REPORTED")</f>
        <v>1032757</v>
      </c>
      <c r="G305" s="1">
        <f>_xll.ciqfunctions.udf.CIQ($B305, "IQ_CASH_EQUIV", $D305,,,, "REPORTED")</f>
        <v>13391936</v>
      </c>
      <c r="H305" s="1">
        <f>_xll.ciqfunctions.udf.CIQ($B305, "IQ_CASH_ST_INVEST", $D305,,,, "REPORTED")</f>
        <v>17787907</v>
      </c>
      <c r="I305" s="1">
        <f>_xll.ciqfunctions.udf.CIQ($B305, "IQ_TOTAL_CA", $D305,,,, "REPORTED")</f>
        <v>30610076</v>
      </c>
      <c r="J305" s="1">
        <f>_xll.ciqfunctions.udf.CIQ($B305, "IQ_TOTAL_ASSETS",$D305,,,, "REPORTED")</f>
        <v>68194082</v>
      </c>
      <c r="K305" s="1">
        <f>_xll.ciqfunctions.udf.CIQ($B305, "IQ_TOTAL_CL", $D305,,,, "REPORTED")</f>
        <v>22606123</v>
      </c>
      <c r="L305" s="1">
        <f>_xll.ciqfunctions.udf.CIQ($B305, "IQ_TOTAL_LIAB", $D305,,,, "REPORTED")</f>
        <v>33346979</v>
      </c>
      <c r="M305" s="1">
        <f>_xll.ciqfunctions.udf.CIQ($B305, "IQ_PREF_EQUITY",$D305,,,, "REPORTED")</f>
        <v>0</v>
      </c>
      <c r="N305" s="1">
        <f>_xll.ciqfunctions.udf.CIQ($B305, "IQ_TOTAL_COMMON_EQUITY",$D305,,,, "REPORTED")</f>
        <v>34841664</v>
      </c>
      <c r="O305" s="1">
        <f>_xll.ciqfunctions.udf.CIQ($B305, "IQ_APIC", $D305,,,, "REPORTED")</f>
        <v>1725796</v>
      </c>
      <c r="P305" s="1">
        <f>_xll.ciqfunctions.udf.CIQ($B305, "IQ_TOTAL_ASSETS", $D305,,,, "REPORTED")</f>
        <v>68194082</v>
      </c>
      <c r="Q305" s="1">
        <f>_xll.ciqfunctions.udf.CIQ($B305, "IQ_RE", $D305,,,, "REPORTED")</f>
        <v>31651746</v>
      </c>
      <c r="R305" s="1">
        <f>_xll.ciqfunctions.udf.CIQ($B305, "IQ_TOTAL_EQUITY", $D305,,,, "REPORTED")</f>
        <v>34847103</v>
      </c>
      <c r="S305" s="1">
        <f>_xll.ciqfunctions.udf.CIQ($B305, "IQ_TOTAL_OUTSTANDING_FILING_DATE", $D305,,,, "REPORTED")</f>
        <v>400.93101999999999</v>
      </c>
      <c r="T305" s="1">
        <f>_xll.ciqfunctions.udf.CIQ($B305, "IQ_TOTAL_DEBT", $D305,,,, "REPORTED")</f>
        <v>9725525</v>
      </c>
      <c r="U305" s="1">
        <f>_xll.ciqfunctions.udf.CIQ($B305, "IQ_PREF_DIV_OTHER",$D305,,,, "REPORTED")</f>
        <v>0</v>
      </c>
      <c r="V305" s="1">
        <f>_xll.ciqfunctions.udf.CIQ($B305, "IQ_COGS",$D305,,,, "REPORTED")</f>
        <v>14781748</v>
      </c>
      <c r="W305" s="1">
        <f>_xll.ciqfunctions.udf.CIQ($B305, "IQ_AP",$D305,,,, "REPORTED")</f>
        <v>7891023</v>
      </c>
      <c r="X305" s="1">
        <f>_xll.ciqfunctions.udf.CIQ($B305, "IQ_AR", $D305,,,, "REPORTED")</f>
        <v>2179381</v>
      </c>
      <c r="Y305" s="1">
        <f>_xll.ciqfunctions.udf.CIQ($B305, "IQ_INVENTORY", $D305,,,, "REPORTED")</f>
        <v>7751699</v>
      </c>
      <c r="Z305">
        <f>_xll.ciqfunctions.udf.CIQ($B305, "IQ_SGA", $D305,,,, "REPORTED")</f>
        <v>1670814</v>
      </c>
      <c r="AA305">
        <f>_xll.ciqfunctions.udf.CIQ($B305, "IQ_TOTAL_REV_1YR_ANN_GROWTH", $D305,,,, "REPORTED")</f>
        <v>10.7075</v>
      </c>
      <c r="AB305">
        <f>_xll.ciqfunctions.udf.CIQ($B305, "IQ_DA", $D305,,,, "REPORTED")</f>
        <v>41966</v>
      </c>
      <c r="AC305">
        <f>_xll.ciqfunctions.udf.CIQ($B305, "IQ_NET_INTEREST_EXP",$D305,,,, "REPORTED")</f>
        <v>10068</v>
      </c>
      <c r="AD305">
        <f>_xll.ciqfunctions.udf.CIQ($B305, "IQ_NET_WORKING_CAP",$D305,,,, "REPORTED")</f>
        <v>-5757640</v>
      </c>
      <c r="AE305">
        <f>_xll.ciqfunctions.udf.CIQ($B305, "IQ_CAPEX",$D305,,,, "REPORTED")</f>
        <v>-325119</v>
      </c>
      <c r="AF305" s="1">
        <f>_xll.ciqfunctions.udf.CIQ($B305, "IQ_CEO_NAME", $D305,,,, "REPORTED")</f>
        <v>0</v>
      </c>
    </row>
    <row r="306" spans="1:32" x14ac:dyDescent="0.25">
      <c r="A306" t="str">
        <f>_xll.ciqfunctions.udf.CIQ(B306,"IQ_COMPANY_NAME",A$1)</f>
        <v>Kia Corporation</v>
      </c>
      <c r="B306" s="3" t="s">
        <v>2</v>
      </c>
      <c r="C306" s="1" t="str">
        <f>_xll.ciqfunctions.udf.CIQ($B306, "IQ_INDUSTRY", IQ_FY, $D306, ,, "USD", , C$1)</f>
        <v>Automobiles</v>
      </c>
      <c r="D306" s="2" t="str">
        <f t="shared" si="3"/>
        <v>CQ42021</v>
      </c>
      <c r="E306" s="1">
        <f>_xll.ciqfunctions.udf.CIQ($B306, "IQ_TOTAL_REV", $D306,,,, "REPORTED")</f>
        <v>17188378</v>
      </c>
      <c r="F306" s="1">
        <f>_xll.ciqfunctions.udf.CIQ($B306, "IQ_NI",$D306,,,, "REPORTED")</f>
        <v>1247801</v>
      </c>
      <c r="G306" s="1">
        <f>_xll.ciqfunctions.udf.CIQ($B306, "IQ_CASH_EQUIV", $D306,,,, "REPORTED")</f>
        <v>11533710</v>
      </c>
      <c r="H306" s="1">
        <f>_xll.ciqfunctions.udf.CIQ($B306, "IQ_CASH_ST_INVEST", $D306,,,, "REPORTED")</f>
        <v>17654094</v>
      </c>
      <c r="I306" s="1">
        <f>_xll.ciqfunctions.udf.CIQ($B306, "IQ_TOTAL_CA", $D306,,,, "REPORTED")</f>
        <v>29205483</v>
      </c>
      <c r="J306" s="1">
        <f>_xll.ciqfunctions.udf.CIQ($B306, "IQ_TOTAL_ASSETS",$D306,,,, "REPORTED")</f>
        <v>66849997</v>
      </c>
      <c r="K306" s="1">
        <f>_xll.ciqfunctions.udf.CIQ($B306, "IQ_TOTAL_CL", $D306,,,, "REPORTED")</f>
        <v>21562636</v>
      </c>
      <c r="L306" s="1">
        <f>_xll.ciqfunctions.udf.CIQ($B306, "IQ_TOTAL_LIAB", $D306,,,, "REPORTED")</f>
        <v>31937441</v>
      </c>
      <c r="M306" s="1">
        <f>_xll.ciqfunctions.udf.CIQ($B306, "IQ_PREF_EQUITY",$D306,,,, "REPORTED")</f>
        <v>0</v>
      </c>
      <c r="N306" s="1">
        <f>_xll.ciqfunctions.udf.CIQ($B306, "IQ_TOTAL_COMMON_EQUITY",$D306,,,, "REPORTED")</f>
        <v>34910429</v>
      </c>
      <c r="O306" s="1">
        <f>_xll.ciqfunctions.udf.CIQ($B306, "IQ_APIC", $D306,,,, "REPORTED")</f>
        <v>1725796</v>
      </c>
      <c r="P306" s="1">
        <f>_xll.ciqfunctions.udf.CIQ($B306, "IQ_TOTAL_ASSETS", $D306,,,, "REPORTED")</f>
        <v>66849997</v>
      </c>
      <c r="Q306" s="1">
        <f>_xll.ciqfunctions.udf.CIQ($B306, "IQ_RE", $D306,,,, "REPORTED")</f>
        <v>31682932</v>
      </c>
      <c r="R306" s="1">
        <f>_xll.ciqfunctions.udf.CIQ($B306, "IQ_TOTAL_EQUITY", $D306,,,, "REPORTED")</f>
        <v>34912556</v>
      </c>
      <c r="S306" s="1">
        <f>_xll.ciqfunctions.udf.CIQ($B306, "IQ_TOTAL_OUTSTANDING_FILING_DATE", $D306,,,, "REPORTED")</f>
        <v>400.93101999999999</v>
      </c>
      <c r="T306" s="1">
        <f>_xll.ciqfunctions.udf.CIQ($B306, "IQ_TOTAL_DEBT", $D306,,,, "REPORTED")</f>
        <v>9616303</v>
      </c>
      <c r="U306" s="1">
        <f>_xll.ciqfunctions.udf.CIQ($B306, "IQ_PREF_DIV_OTHER",$D306,,,, "REPORTED")</f>
        <v>0</v>
      </c>
      <c r="V306" s="1">
        <f>_xll.ciqfunctions.udf.CIQ($B306, "IQ_COGS",$D306,,,, "REPORTED")</f>
        <v>13800459</v>
      </c>
      <c r="W306" s="1">
        <f>_xll.ciqfunctions.udf.CIQ($B306, "IQ_AP",$D306,,,, "REPORTED")</f>
        <v>7920301</v>
      </c>
      <c r="X306" s="1">
        <f>_xll.ciqfunctions.udf.CIQ($B306, "IQ_AR", $D306,,,, "REPORTED")</f>
        <v>1787698</v>
      </c>
      <c r="Y306" s="1">
        <f>_xll.ciqfunctions.udf.CIQ($B306, "IQ_INVENTORY", $D306,,,, "REPORTED")</f>
        <v>7087685</v>
      </c>
      <c r="Z306">
        <f>_xll.ciqfunctions.udf.CIQ($B306, "IQ_SGA", $D306,,,, "REPORTED")</f>
        <v>1801430</v>
      </c>
      <c r="AA306">
        <f>_xll.ciqfunctions.udf.CIQ($B306, "IQ_TOTAL_REV_1YR_ANN_GROWTH", $D306,,,, "REPORTED")</f>
        <v>1.6427</v>
      </c>
      <c r="AB306">
        <f>_xll.ciqfunctions.udf.CIQ($B306, "IQ_DA", $D306,,,, "REPORTED")</f>
        <v>50271</v>
      </c>
      <c r="AC306">
        <f>_xll.ciqfunctions.udf.CIQ($B306, "IQ_NET_INTEREST_EXP",$D306,,,, "REPORTED")</f>
        <v>439</v>
      </c>
      <c r="AD306">
        <f>_xll.ciqfunctions.udf.CIQ($B306, "IQ_NET_WORKING_CAP",$D306,,,, "REPORTED")</f>
        <v>-5544313</v>
      </c>
      <c r="AE306">
        <f>_xll.ciqfunctions.udf.CIQ($B306, "IQ_CAPEX",$D306,,,, "REPORTED")</f>
        <v>-484561</v>
      </c>
      <c r="AF306" s="1">
        <f>_xll.ciqfunctions.udf.CIQ($B306, "IQ_CEO_NAME", $D306,,,, "REPORTED")</f>
        <v>0</v>
      </c>
    </row>
    <row r="307" spans="1:32" x14ac:dyDescent="0.25">
      <c r="A307" t="str">
        <f>_xll.ciqfunctions.udf.CIQ(B307,"IQ_COMPANY_NAME",A$1)</f>
        <v>Kia Corporation</v>
      </c>
      <c r="B307" s="3" t="s">
        <v>2</v>
      </c>
      <c r="C307" s="1" t="str">
        <f>_xll.ciqfunctions.udf.CIQ($B307, "IQ_INDUSTRY", IQ_FY, $D307, ,, "USD", , C$1)</f>
        <v>Automobiles</v>
      </c>
      <c r="D307" s="2" t="str">
        <f t="shared" si="3"/>
        <v>CQ32021</v>
      </c>
      <c r="E307" s="1">
        <f>_xll.ciqfunctions.udf.CIQ($B307, "IQ_TOTAL_REV", $D307,,,, "REPORTED")</f>
        <v>17752762</v>
      </c>
      <c r="F307" s="1">
        <f>_xll.ciqfunctions.udf.CIQ($B307, "IQ_NI",$D307,,,, "REPORTED")</f>
        <v>1134699</v>
      </c>
      <c r="G307" s="1">
        <f>_xll.ciqfunctions.udf.CIQ($B307, "IQ_CASH_EQUIV", $D307,,,, "REPORTED")</f>
        <v>10123486</v>
      </c>
      <c r="H307" s="1">
        <f>_xll.ciqfunctions.udf.CIQ($B307, "IQ_CASH_ST_INVEST", $D307,,,, "REPORTED")</f>
        <v>18014108</v>
      </c>
      <c r="I307" s="1">
        <f>_xll.ciqfunctions.udf.CIQ($B307, "IQ_TOTAL_CA", $D307,,,, "REPORTED")</f>
        <v>28713096</v>
      </c>
      <c r="J307" s="1">
        <f>_xll.ciqfunctions.udf.CIQ($B307, "IQ_TOTAL_ASSETS",$D307,,,, "REPORTED")</f>
        <v>64493031</v>
      </c>
      <c r="K307" s="1">
        <f>_xll.ciqfunctions.udf.CIQ($B307, "IQ_TOTAL_CL", $D307,,,, "REPORTED")</f>
        <v>20197631</v>
      </c>
      <c r="L307" s="1">
        <f>_xll.ciqfunctions.udf.CIQ($B307, "IQ_TOTAL_LIAB", $D307,,,, "REPORTED")</f>
        <v>30711732</v>
      </c>
      <c r="M307" s="1">
        <f>_xll.ciqfunctions.udf.CIQ($B307, "IQ_PREF_EQUITY",$D307,,,, "REPORTED")</f>
        <v>0</v>
      </c>
      <c r="N307" s="1">
        <f>_xll.ciqfunctions.udf.CIQ($B307, "IQ_TOTAL_COMMON_EQUITY",$D307,,,, "REPORTED")</f>
        <v>33781345</v>
      </c>
      <c r="O307" s="1">
        <f>_xll.ciqfunctions.udf.CIQ($B307, "IQ_APIC", $D307,,,, "REPORTED")</f>
        <v>1715765</v>
      </c>
      <c r="P307" s="1">
        <f>_xll.ciqfunctions.udf.CIQ($B307, "IQ_TOTAL_ASSETS", $D307,,,, "REPORTED")</f>
        <v>64493031</v>
      </c>
      <c r="Q307" s="1">
        <f>_xll.ciqfunctions.udf.CIQ($B307, "IQ_RE", $D307,,,, "REPORTED")</f>
        <v>30376891</v>
      </c>
      <c r="R307" s="1">
        <f>_xll.ciqfunctions.udf.CIQ($B307, "IQ_TOTAL_EQUITY", $D307,,,, "REPORTED")</f>
        <v>33781299</v>
      </c>
      <c r="S307" s="1">
        <f>_xll.ciqfunctions.udf.CIQ($B307, "IQ_TOTAL_OUTSTANDING_FILING_DATE", $D307,,,, "REPORTED")</f>
        <v>400.93126000000001</v>
      </c>
      <c r="T307" s="1">
        <f>_xll.ciqfunctions.udf.CIQ($B307, "IQ_TOTAL_DEBT", $D307,,,, "REPORTED")</f>
        <v>9313532</v>
      </c>
      <c r="U307" s="1">
        <f>_xll.ciqfunctions.udf.CIQ($B307, "IQ_PREF_DIV_OTHER",$D307,,,, "REPORTED")</f>
        <v>0</v>
      </c>
      <c r="V307" s="1">
        <f>_xll.ciqfunctions.udf.CIQ($B307, "IQ_COGS",$D307,,,, "REPORTED")</f>
        <v>14571371</v>
      </c>
      <c r="W307" s="1">
        <f>_xll.ciqfunctions.udf.CIQ($B307, "IQ_AP",$D307,,,, "REPORTED")</f>
        <v>7039802</v>
      </c>
      <c r="X307" s="1">
        <f>_xll.ciqfunctions.udf.CIQ($B307, "IQ_AR", $D307,,,, "REPORTED")</f>
        <v>1943243</v>
      </c>
      <c r="Y307" s="1">
        <f>_xll.ciqfunctions.udf.CIQ($B307, "IQ_INVENTORY", $D307,,,, "REPORTED")</f>
        <v>6458288</v>
      </c>
      <c r="Z307">
        <f>_xll.ciqfunctions.udf.CIQ($B307, "IQ_SGA", $D307,,,, "REPORTED")</f>
        <v>1570709</v>
      </c>
      <c r="AA307">
        <f>_xll.ciqfunctions.udf.CIQ($B307, "IQ_TOTAL_REV_1YR_ANN_GROWTH", $D307,,,, "REPORTED")</f>
        <v>8.7672000000000008</v>
      </c>
      <c r="AB307">
        <f>_xll.ciqfunctions.udf.CIQ($B307, "IQ_DA", $D307,,,, "REPORTED")</f>
        <v>43019</v>
      </c>
      <c r="AC307">
        <f>_xll.ciqfunctions.udf.CIQ($B307, "IQ_NET_INTEREST_EXP",$D307,,,, "REPORTED")</f>
        <v>-4160</v>
      </c>
      <c r="AD307">
        <f>_xll.ciqfunctions.udf.CIQ($B307, "IQ_NET_WORKING_CAP",$D307,,,, "REPORTED")</f>
        <v>-5571409</v>
      </c>
      <c r="AE307">
        <f>_xll.ciqfunctions.udf.CIQ($B307, "IQ_CAPEX",$D307,,,, "REPORTED")</f>
        <v>-459736</v>
      </c>
      <c r="AF307" s="1">
        <f>_xll.ciqfunctions.udf.CIQ($B307, "IQ_CEO_NAME", $D307,,,, "REPORTED")</f>
        <v>0</v>
      </c>
    </row>
    <row r="308" spans="1:32" x14ac:dyDescent="0.25">
      <c r="A308" t="str">
        <f>_xll.ciqfunctions.udf.CIQ(B308,"IQ_COMPANY_NAME",A$1)</f>
        <v>Kia Corporation</v>
      </c>
      <c r="B308" s="3" t="s">
        <v>2</v>
      </c>
      <c r="C308" s="1" t="str">
        <f>_xll.ciqfunctions.udf.CIQ($B308, "IQ_INDUSTRY", IQ_FY, $D308, ,, "USD", , C$1)</f>
        <v>Automobiles</v>
      </c>
      <c r="D308" s="2" t="str">
        <f t="shared" si="3"/>
        <v>CQ22021</v>
      </c>
      <c r="E308" s="1">
        <f>_xll.ciqfunctions.udf.CIQ($B308, "IQ_TOTAL_REV", $D308,,,, "REPORTED")</f>
        <v>18339491</v>
      </c>
      <c r="F308" s="1">
        <f>_xll.ciqfunctions.udf.CIQ($B308, "IQ_NI",$D308,,,, "REPORTED")</f>
        <v>1342915</v>
      </c>
      <c r="G308" s="1">
        <f>_xll.ciqfunctions.udf.CIQ($B308, "IQ_CASH_EQUIV", $D308,,,, "REPORTED")</f>
        <v>8961124</v>
      </c>
      <c r="H308" s="1">
        <f>_xll.ciqfunctions.udf.CIQ($B308, "IQ_CASH_ST_INVEST", $D308,,,, "REPORTED")</f>
        <v>17165241</v>
      </c>
      <c r="I308" s="1">
        <f>_xll.ciqfunctions.udf.CIQ($B308, "IQ_TOTAL_CA", $D308,,,, "REPORTED")</f>
        <v>28836861</v>
      </c>
      <c r="J308" s="1">
        <f>_xll.ciqfunctions.udf.CIQ($B308, "IQ_TOTAL_ASSETS",$D308,,,, "REPORTED")</f>
        <v>63905732</v>
      </c>
      <c r="K308" s="1">
        <f>_xll.ciqfunctions.udf.CIQ($B308, "IQ_TOTAL_CL", $D308,,,, "REPORTED")</f>
        <v>21270553</v>
      </c>
      <c r="L308" s="1">
        <f>_xll.ciqfunctions.udf.CIQ($B308, "IQ_TOTAL_LIAB", $D308,,,, "REPORTED")</f>
        <v>31590718</v>
      </c>
      <c r="M308" s="1">
        <f>_xll.ciqfunctions.udf.CIQ($B308, "IQ_PREF_EQUITY",$D308,,,, "REPORTED")</f>
        <v>0</v>
      </c>
      <c r="N308" s="1">
        <f>_xll.ciqfunctions.udf.CIQ($B308, "IQ_TOTAL_COMMON_EQUITY",$D308,,,, "REPORTED")</f>
        <v>32315020</v>
      </c>
      <c r="O308" s="1">
        <f>_xll.ciqfunctions.udf.CIQ($B308, "IQ_APIC", $D308,,,, "REPORTED")</f>
        <v>1715765</v>
      </c>
      <c r="P308" s="1">
        <f>_xll.ciqfunctions.udf.CIQ($B308, "IQ_TOTAL_ASSETS", $D308,,,, "REPORTED")</f>
        <v>63905732</v>
      </c>
      <c r="Q308" s="1">
        <f>_xll.ciqfunctions.udf.CIQ($B308, "IQ_RE", $D308,,,, "REPORTED")</f>
        <v>29218773</v>
      </c>
      <c r="R308" s="1">
        <f>_xll.ciqfunctions.udf.CIQ($B308, "IQ_TOTAL_EQUITY", $D308,,,, "REPORTED")</f>
        <v>32315014</v>
      </c>
      <c r="S308" s="1">
        <f>_xll.ciqfunctions.udf.CIQ($B308, "IQ_TOTAL_OUTSTANDING_FILING_DATE", $D308,,,, "REPORTED")</f>
        <v>400.93126000000001</v>
      </c>
      <c r="T308" s="1">
        <f>_xll.ciqfunctions.udf.CIQ($B308, "IQ_TOTAL_DEBT", $D308,,,, "REPORTED")</f>
        <v>9434261</v>
      </c>
      <c r="U308" s="1">
        <f>_xll.ciqfunctions.udf.CIQ($B308, "IQ_PREF_DIV_OTHER",$D308,,,, "REPORTED")</f>
        <v>0</v>
      </c>
      <c r="V308" s="1">
        <f>_xll.ciqfunctions.udf.CIQ($B308, "IQ_COGS",$D308,,,, "REPORTED")</f>
        <v>14920949</v>
      </c>
      <c r="W308" s="1">
        <f>_xll.ciqfunctions.udf.CIQ($B308, "IQ_AP",$D308,,,, "REPORTED")</f>
        <v>7926180</v>
      </c>
      <c r="X308" s="1">
        <f>_xll.ciqfunctions.udf.CIQ($B308, "IQ_AR", $D308,,,, "REPORTED")</f>
        <v>2215221</v>
      </c>
      <c r="Y308" s="1">
        <f>_xll.ciqfunctions.udf.CIQ($B308, "IQ_INVENTORY", $D308,,,, "REPORTED")</f>
        <v>7316652</v>
      </c>
      <c r="Z308">
        <f>_xll.ciqfunctions.udf.CIQ($B308, "IQ_SGA", $D308,,,, "REPORTED")</f>
        <v>1632372</v>
      </c>
      <c r="AA308">
        <f>_xll.ciqfunctions.udf.CIQ($B308, "IQ_TOTAL_REV_1YR_ANN_GROWTH", $D308,,,, "REPORTED")</f>
        <v>61.313600000000001</v>
      </c>
      <c r="AB308">
        <f>_xll.ciqfunctions.udf.CIQ($B308, "IQ_DA", $D308,,,, "REPORTED")</f>
        <v>44047</v>
      </c>
      <c r="AC308">
        <f>_xll.ciqfunctions.udf.CIQ($B308, "IQ_NET_INTEREST_EXP",$D308,,,, "REPORTED")</f>
        <v>-14373</v>
      </c>
      <c r="AD308">
        <f>_xll.ciqfunctions.udf.CIQ($B308, "IQ_NET_WORKING_CAP",$D308,,,, "REPORTED")</f>
        <v>-5558115</v>
      </c>
      <c r="AE308">
        <f>_xll.ciqfunctions.udf.CIQ($B308, "IQ_CAPEX",$D308,,,, "REPORTED")</f>
        <v>-258719</v>
      </c>
      <c r="AF308" s="1">
        <f>_xll.ciqfunctions.udf.CIQ($B308, "IQ_CEO_NAME", $D308,,,, "REPORTED")</f>
        <v>0</v>
      </c>
    </row>
    <row r="309" spans="1:32" x14ac:dyDescent="0.25">
      <c r="A309" t="str">
        <f>_xll.ciqfunctions.udf.CIQ(B309,"IQ_COMPANY_NAME",A$1)</f>
        <v>Kia Corporation</v>
      </c>
      <c r="B309" s="3" t="s">
        <v>2</v>
      </c>
      <c r="C309" s="1" t="str">
        <f>_xll.ciqfunctions.udf.CIQ($B309, "IQ_INDUSTRY", IQ_FY, $D309, ,, "USD", , C$1)</f>
        <v>Automobiles</v>
      </c>
      <c r="D309" s="2" t="str">
        <f t="shared" si="3"/>
        <v>CQ12021</v>
      </c>
      <c r="E309" s="1">
        <f>_xll.ciqfunctions.udf.CIQ($B309, "IQ_TOTAL_REV", $D309,,,, "REPORTED")</f>
        <v>16581735</v>
      </c>
      <c r="F309" s="1">
        <f>_xll.ciqfunctions.udf.CIQ($B309, "IQ_NI",$D309,,,, "REPORTED")</f>
        <v>1035035</v>
      </c>
      <c r="G309" s="1">
        <f>_xll.ciqfunctions.udf.CIQ($B309, "IQ_CASH_EQUIV", $D309,,,, "REPORTED")</f>
        <v>11760933</v>
      </c>
      <c r="H309" s="1">
        <f>_xll.ciqfunctions.udf.CIQ($B309, "IQ_CASH_ST_INVEST", $D309,,,, "REPORTED")</f>
        <v>16758673</v>
      </c>
      <c r="I309" s="1">
        <f>_xll.ciqfunctions.udf.CIQ($B309, "IQ_TOTAL_CA", $D309,,,, "REPORTED")</f>
        <v>29288098</v>
      </c>
      <c r="J309" s="1">
        <f>_xll.ciqfunctions.udf.CIQ($B309, "IQ_TOTAL_ASSETS",$D309,,,, "REPORTED")</f>
        <v>63968993</v>
      </c>
      <c r="K309" s="1">
        <f>_xll.ciqfunctions.udf.CIQ($B309, "IQ_TOTAL_CL", $D309,,,, "REPORTED")</f>
        <v>23380161</v>
      </c>
      <c r="L309" s="1">
        <f>_xll.ciqfunctions.udf.CIQ($B309, "IQ_TOTAL_LIAB", $D309,,,, "REPORTED")</f>
        <v>33143952</v>
      </c>
      <c r="M309" s="1">
        <f>_xll.ciqfunctions.udf.CIQ($B309, "IQ_PREF_EQUITY",$D309,,,, "REPORTED")</f>
        <v>0</v>
      </c>
      <c r="N309" s="1">
        <f>_xll.ciqfunctions.udf.CIQ($B309, "IQ_TOTAL_COMMON_EQUITY",$D309,,,, "REPORTED")</f>
        <v>30825041</v>
      </c>
      <c r="O309" s="1">
        <f>_xll.ciqfunctions.udf.CIQ($B309, "IQ_APIC", $D309,,,, "REPORTED")</f>
        <v>1715765</v>
      </c>
      <c r="P309" s="1">
        <f>_xll.ciqfunctions.udf.CIQ($B309, "IQ_TOTAL_ASSETS", $D309,,,, "REPORTED")</f>
        <v>63968993</v>
      </c>
      <c r="Q309" s="1">
        <f>_xll.ciqfunctions.udf.CIQ($B309, "IQ_RE", $D309,,,, "REPORTED")</f>
        <v>27900535</v>
      </c>
      <c r="R309" s="1">
        <f>_xll.ciqfunctions.udf.CIQ($B309, "IQ_TOTAL_EQUITY", $D309,,,, "REPORTED")</f>
        <v>30825041</v>
      </c>
      <c r="S309" s="1">
        <f>_xll.ciqfunctions.udf.CIQ($B309, "IQ_TOTAL_OUTSTANDING_FILING_DATE", $D309,,,, "REPORTED")</f>
        <v>400.93126000000001</v>
      </c>
      <c r="T309" s="1">
        <f>_xll.ciqfunctions.udf.CIQ($B309, "IQ_TOTAL_DEBT", $D309,,,, "REPORTED")</f>
        <v>10900767</v>
      </c>
      <c r="U309" s="1">
        <f>_xll.ciqfunctions.udf.CIQ($B309, "IQ_PREF_DIV_OTHER",$D309,,,, "REPORTED")</f>
        <v>0</v>
      </c>
      <c r="V309" s="1">
        <f>_xll.ciqfunctions.udf.CIQ($B309, "IQ_COGS",$D309,,,, "REPORTED")</f>
        <v>13700865</v>
      </c>
      <c r="W309" s="1">
        <f>_xll.ciqfunctions.udf.CIQ($B309, "IQ_AP",$D309,,,, "REPORTED")</f>
        <v>8194164</v>
      </c>
      <c r="X309" s="1">
        <f>_xll.ciqfunctions.udf.CIQ($B309, "IQ_AR", $D309,,,, "REPORTED")</f>
        <v>2216941</v>
      </c>
      <c r="Y309" s="1">
        <f>_xll.ciqfunctions.udf.CIQ($B309, "IQ_INVENTORY", $D309,,,, "REPORTED")</f>
        <v>7856832</v>
      </c>
      <c r="Z309">
        <f>_xll.ciqfunctions.udf.CIQ($B309, "IQ_SGA", $D309,,,, "REPORTED")</f>
        <v>1528230</v>
      </c>
      <c r="AA309">
        <f>_xll.ciqfunctions.udf.CIQ($B309, "IQ_TOTAL_REV_1YR_ANN_GROWTH", $D309,,,, "REPORTED")</f>
        <v>13.8315</v>
      </c>
      <c r="AB309">
        <f>_xll.ciqfunctions.udf.CIQ($B309, "IQ_DA", $D309,,,, "REPORTED")</f>
        <v>43863</v>
      </c>
      <c r="AC309">
        <f>_xll.ciqfunctions.udf.CIQ($B309, "IQ_NET_INTEREST_EXP",$D309,,,, "REPORTED")</f>
        <v>-6326</v>
      </c>
      <c r="AD309">
        <f>_xll.ciqfunctions.udf.CIQ($B309, "IQ_NET_WORKING_CAP",$D309,,,, "REPORTED")</f>
        <v>-5114565</v>
      </c>
      <c r="AE309">
        <f>_xll.ciqfunctions.udf.CIQ($B309, "IQ_CAPEX",$D309,,,, "REPORTED")</f>
        <v>-116507</v>
      </c>
      <c r="AF309" s="1">
        <f>_xll.ciqfunctions.udf.CIQ($B309, "IQ_CEO_NAME", $D309,,,, "REPORTED")</f>
        <v>0</v>
      </c>
    </row>
    <row r="310" spans="1:32" x14ac:dyDescent="0.25">
      <c r="A310" t="str">
        <f>_xll.ciqfunctions.udf.CIQ(B310,"IQ_COMPANY_NAME",A$1)</f>
        <v>Kia Corporation</v>
      </c>
      <c r="B310" s="3" t="s">
        <v>2</v>
      </c>
      <c r="C310" s="1" t="str">
        <f>_xll.ciqfunctions.udf.CIQ($B310, "IQ_INDUSTRY", IQ_FY, $D310, ,, "USD", , C$1)</f>
        <v>Automobiles</v>
      </c>
      <c r="D310" s="2" t="str">
        <f t="shared" si="3"/>
        <v>CQ42020</v>
      </c>
      <c r="E310" s="1">
        <f>_xll.ciqfunctions.udf.CIQ($B310, "IQ_TOTAL_REV", $D310,,,, "REPORTED")</f>
        <v>16910572</v>
      </c>
      <c r="F310" s="1">
        <f>_xll.ciqfunctions.udf.CIQ($B310, "IQ_NI",$D310,,,, "REPORTED")</f>
        <v>961624</v>
      </c>
      <c r="G310" s="1">
        <f>_xll.ciqfunctions.udf.CIQ($B310, "IQ_CASH_EQUIV", $D310,,,, "REPORTED")</f>
        <v>10160697</v>
      </c>
      <c r="H310" s="1">
        <f>_xll.ciqfunctions.udf.CIQ($B310, "IQ_CASH_ST_INVEST", $D310,,,, "REPORTED")</f>
        <v>14835414</v>
      </c>
      <c r="I310" s="1">
        <f>_xll.ciqfunctions.udf.CIQ($B310, "IQ_TOTAL_CA", $D310,,,, "REPORTED")</f>
        <v>26093382</v>
      </c>
      <c r="J310" s="1">
        <f>_xll.ciqfunctions.udf.CIQ($B310, "IQ_TOTAL_ASSETS",$D310,,,, "REPORTED")</f>
        <v>60490443</v>
      </c>
      <c r="K310" s="1">
        <f>_xll.ciqfunctions.udf.CIQ($B310, "IQ_TOTAL_CL", $D310,,,, "REPORTED")</f>
        <v>21097589</v>
      </c>
      <c r="L310" s="1">
        <f>_xll.ciqfunctions.udf.CIQ($B310, "IQ_TOTAL_LIAB", $D310,,,, "REPORTED")</f>
        <v>30598771</v>
      </c>
      <c r="M310" s="1">
        <f>_xll.ciqfunctions.udf.CIQ($B310, "IQ_PREF_EQUITY",$D310,,,, "REPORTED")</f>
        <v>0</v>
      </c>
      <c r="N310" s="1">
        <f>_xll.ciqfunctions.udf.CIQ($B310, "IQ_TOTAL_COMMON_EQUITY",$D310,,,, "REPORTED")</f>
        <v>29891672</v>
      </c>
      <c r="O310" s="1">
        <f>_xll.ciqfunctions.udf.CIQ($B310, "IQ_APIC", $D310,,,, "REPORTED")</f>
        <v>1715765</v>
      </c>
      <c r="P310" s="1">
        <f>_xll.ciqfunctions.udf.CIQ($B310, "IQ_TOTAL_ASSETS", $D310,,,, "REPORTED")</f>
        <v>60490443</v>
      </c>
      <c r="Q310" s="1">
        <f>_xll.ciqfunctions.udf.CIQ($B310, "IQ_RE", $D310,,,, "REPORTED")</f>
        <v>27173417</v>
      </c>
      <c r="R310" s="1">
        <f>_xll.ciqfunctions.udf.CIQ($B310, "IQ_TOTAL_EQUITY", $D310,,,, "REPORTED")</f>
        <v>29891672</v>
      </c>
      <c r="S310" s="1">
        <f>_xll.ciqfunctions.udf.CIQ($B310, "IQ_TOTAL_OUTSTANDING_FILING_DATE", $D310,,,, "REPORTED")</f>
        <v>400.93126000000001</v>
      </c>
      <c r="T310" s="1">
        <f>_xll.ciqfunctions.udf.CIQ($B310, "IQ_TOTAL_DEBT", $D310,,,, "REPORTED")</f>
        <v>10427283</v>
      </c>
      <c r="U310" s="1">
        <f>_xll.ciqfunctions.udf.CIQ($B310, "IQ_PREF_DIV_OTHER",$D310,,,, "REPORTED")</f>
        <v>0</v>
      </c>
      <c r="V310" s="1">
        <f>_xll.ciqfunctions.udf.CIQ($B310, "IQ_COGS",$D310,,,, "REPORTED")</f>
        <v>13904748</v>
      </c>
      <c r="W310" s="1">
        <f>_xll.ciqfunctions.udf.CIQ($B310, "IQ_AP",$D310,,,, "REPORTED")</f>
        <v>7302405</v>
      </c>
      <c r="X310" s="1">
        <f>_xll.ciqfunctions.udf.CIQ($B310, "IQ_AR", $D310,,,, "REPORTED")</f>
        <v>1819008</v>
      </c>
      <c r="Y310" s="1">
        <f>_xll.ciqfunctions.udf.CIQ($B310, "IQ_INVENTORY", $D310,,,, "REPORTED")</f>
        <v>7093959</v>
      </c>
      <c r="Z310">
        <f>_xll.ciqfunctions.udf.CIQ($B310, "IQ_SGA", $D310,,,, "REPORTED")</f>
        <v>1480556</v>
      </c>
      <c r="AA310">
        <f>_xll.ciqfunctions.udf.CIQ($B310, "IQ_TOTAL_REV_1YR_ANN_GROWTH", $D310,,,, "REPORTED")</f>
        <v>4.9992999999999999</v>
      </c>
      <c r="AB310">
        <f>_xll.ciqfunctions.udf.CIQ($B310, "IQ_DA", $D310,,,, "REPORTED")</f>
        <v>46829</v>
      </c>
      <c r="AC310">
        <f>_xll.ciqfunctions.udf.CIQ($B310, "IQ_NET_INTEREST_EXP",$D310,,,, "REPORTED")</f>
        <v>-17157</v>
      </c>
      <c r="AD310">
        <f>_xll.ciqfunctions.udf.CIQ($B310, "IQ_NET_WORKING_CAP",$D310,,,, "REPORTED")</f>
        <v>-4524091</v>
      </c>
      <c r="AE310">
        <f>_xll.ciqfunctions.udf.CIQ($B310, "IQ_CAPEX",$D310,,,, "REPORTED")</f>
        <v>-505597</v>
      </c>
      <c r="AF310" s="1">
        <f>_xll.ciqfunctions.udf.CIQ($B310, "IQ_CEO_NAME", $D310,,,, "REPORTED")</f>
        <v>0</v>
      </c>
    </row>
    <row r="311" spans="1:32" x14ac:dyDescent="0.25">
      <c r="A311" t="str">
        <f>_xll.ciqfunctions.udf.CIQ(B311,"IQ_COMPANY_NAME",A$1)</f>
        <v>Kia Corporation</v>
      </c>
      <c r="B311" s="3" t="s">
        <v>2</v>
      </c>
      <c r="C311" s="1" t="str">
        <f>_xll.ciqfunctions.udf.CIQ($B311, "IQ_INDUSTRY", IQ_FY, $D311, ,, "USD", , C$1)</f>
        <v>Automobiles</v>
      </c>
      <c r="D311" s="2" t="str">
        <f t="shared" si="3"/>
        <v>CQ32020</v>
      </c>
      <c r="E311" s="1">
        <f>_xll.ciqfunctions.udf.CIQ($B311, "IQ_TOTAL_REV", $D311,,,, "REPORTED")</f>
        <v>16321783</v>
      </c>
      <c r="F311" s="1">
        <f>_xll.ciqfunctions.udf.CIQ($B311, "IQ_NI",$D311,,,, "REPORTED")</f>
        <v>133683</v>
      </c>
      <c r="G311" s="1">
        <f>_xll.ciqfunctions.udf.CIQ($B311, "IQ_CASH_EQUIV", $D311,,,, "REPORTED")</f>
        <v>10395056</v>
      </c>
      <c r="H311" s="1">
        <f>_xll.ciqfunctions.udf.CIQ($B311, "IQ_CASH_ST_INVEST", $D311,,,, "REPORTED")</f>
        <v>15983376</v>
      </c>
      <c r="I311" s="1">
        <f>_xll.ciqfunctions.udf.CIQ($B311, "IQ_TOTAL_CA", $D311,,,, "REPORTED")</f>
        <v>27065987</v>
      </c>
      <c r="J311" s="1">
        <f>_xll.ciqfunctions.udf.CIQ($B311, "IQ_TOTAL_ASSETS",$D311,,,, "REPORTED")</f>
        <v>61922751</v>
      </c>
      <c r="K311" s="1">
        <f>_xll.ciqfunctions.udf.CIQ($B311, "IQ_TOTAL_CL", $D311,,,, "REPORTED")</f>
        <v>22614993</v>
      </c>
      <c r="L311" s="1">
        <f>_xll.ciqfunctions.udf.CIQ($B311, "IQ_TOTAL_LIAB", $D311,,,, "REPORTED")</f>
        <v>32878232</v>
      </c>
      <c r="M311" s="1">
        <f>_xll.ciqfunctions.udf.CIQ($B311, "IQ_PREF_EQUITY",$D311,,,, "REPORTED")</f>
        <v>0</v>
      </c>
      <c r="N311" s="1">
        <f>_xll.ciqfunctions.udf.CIQ($B311, "IQ_TOTAL_COMMON_EQUITY",$D311,,,, "REPORTED")</f>
        <v>29044519</v>
      </c>
      <c r="O311" s="1">
        <f>_xll.ciqfunctions.udf.CIQ($B311, "IQ_APIC", $D311,,,, "REPORTED")</f>
        <v>1715765</v>
      </c>
      <c r="P311" s="1">
        <f>_xll.ciqfunctions.udf.CIQ($B311, "IQ_TOTAL_ASSETS", $D311,,,, "REPORTED")</f>
        <v>61922751</v>
      </c>
      <c r="Q311" s="1">
        <f>_xll.ciqfunctions.udf.CIQ($B311, "IQ_RE", $D311,,,, "REPORTED")</f>
        <v>26166028</v>
      </c>
      <c r="R311" s="1">
        <f>_xll.ciqfunctions.udf.CIQ($B311, "IQ_TOTAL_EQUITY", $D311,,,, "REPORTED")</f>
        <v>29044519</v>
      </c>
      <c r="S311" s="1">
        <f>_xll.ciqfunctions.udf.CIQ($B311, "IQ_TOTAL_OUTSTANDING_FILING_DATE", $D311,,,, "REPORTED")</f>
        <v>400.93126000000001</v>
      </c>
      <c r="T311" s="1">
        <f>_xll.ciqfunctions.udf.CIQ($B311, "IQ_TOTAL_DEBT", $D311,,,, "REPORTED")</f>
        <v>11774848</v>
      </c>
      <c r="U311" s="1">
        <f>_xll.ciqfunctions.udf.CIQ($B311, "IQ_PREF_DIV_OTHER",$D311,,,, "REPORTED")</f>
        <v>0</v>
      </c>
      <c r="V311" s="1">
        <f>_xll.ciqfunctions.udf.CIQ($B311, "IQ_COGS",$D311,,,, "REPORTED")</f>
        <v>13394720</v>
      </c>
      <c r="W311" s="1">
        <f>_xll.ciqfunctions.udf.CIQ($B311, "IQ_AP",$D311,,,, "REPORTED")</f>
        <v>7582003</v>
      </c>
      <c r="X311" s="1">
        <f>_xll.ciqfunctions.udf.CIQ($B311, "IQ_AR", $D311,,,, "REPORTED")</f>
        <v>1878870</v>
      </c>
      <c r="Y311" s="1">
        <f>_xll.ciqfunctions.udf.CIQ($B311, "IQ_INVENTORY", $D311,,,, "REPORTED")</f>
        <v>7424359</v>
      </c>
      <c r="Z311">
        <f>_xll.ciqfunctions.udf.CIQ($B311, "IQ_SGA", $D311,,,, "REPORTED")</f>
        <v>2443809</v>
      </c>
      <c r="AA311">
        <f>_xll.ciqfunctions.udf.CIQ($B311, "IQ_TOTAL_REV_1YR_ANN_GROWTH", $D311,,,, "REPORTED")</f>
        <v>8.1661000000000001</v>
      </c>
      <c r="AB311">
        <f>_xll.ciqfunctions.udf.CIQ($B311, "IQ_DA", $D311,,,, "REPORTED")</f>
        <v>43402</v>
      </c>
      <c r="AC311">
        <f>_xll.ciqfunctions.udf.CIQ($B311, "IQ_NET_INTEREST_EXP",$D311,,,, "REPORTED")</f>
        <v>-14194</v>
      </c>
      <c r="AD311">
        <f>_xll.ciqfunctions.udf.CIQ($B311, "IQ_NET_WORKING_CAP",$D311,,,, "REPORTED")</f>
        <v>-5100219</v>
      </c>
      <c r="AE311">
        <f>_xll.ciqfunctions.udf.CIQ($B311, "IQ_CAPEX",$D311,,,, "REPORTED")</f>
        <v>-324200</v>
      </c>
      <c r="AF311" s="1">
        <f>_xll.ciqfunctions.udf.CIQ($B311, "IQ_CEO_NAME", $D311,,,, "REPORTED")</f>
        <v>0</v>
      </c>
    </row>
    <row r="312" spans="1:32" x14ac:dyDescent="0.25">
      <c r="A312" t="str">
        <f>_xll.ciqfunctions.udf.CIQ(B312,"IQ_COMPANY_NAME",A$1)</f>
        <v>Kia Corporation</v>
      </c>
      <c r="B312" s="3" t="s">
        <v>2</v>
      </c>
      <c r="C312" s="1" t="str">
        <f>_xll.ciqfunctions.udf.CIQ($B312, "IQ_INDUSTRY", IQ_FY, $D312, ,, "USD", , C$1)</f>
        <v>Automobiles</v>
      </c>
      <c r="D312" s="2" t="str">
        <f t="shared" si="3"/>
        <v>CQ22020</v>
      </c>
      <c r="E312" s="1">
        <f>_xll.ciqfunctions.udf.CIQ($B312, "IQ_TOTAL_REV", $D312,,,, "REPORTED")</f>
        <v>11368841</v>
      </c>
      <c r="F312" s="1">
        <f>_xll.ciqfunctions.udf.CIQ($B312, "IQ_NI",$D312,,,, "REPORTED")</f>
        <v>126309</v>
      </c>
      <c r="G312" s="1">
        <f>_xll.ciqfunctions.udf.CIQ($B312, "IQ_CASH_EQUIV", $D312,,,, "REPORTED")</f>
        <v>6692576</v>
      </c>
      <c r="H312" s="1">
        <f>_xll.ciqfunctions.udf.CIQ($B312, "IQ_CASH_ST_INVEST", $D312,,,, "REPORTED")</f>
        <v>12203454</v>
      </c>
      <c r="I312" s="1">
        <f>_xll.ciqfunctions.udf.CIQ($B312, "IQ_TOTAL_CA", $D312,,,, "REPORTED")</f>
        <v>23799689</v>
      </c>
      <c r="J312" s="1">
        <f>_xll.ciqfunctions.udf.CIQ($B312, "IQ_TOTAL_ASSETS",$D312,,,, "REPORTED")</f>
        <v>58339974</v>
      </c>
      <c r="K312" s="1">
        <f>_xll.ciqfunctions.udf.CIQ($B312, "IQ_TOTAL_CL", $D312,,,, "REPORTED")</f>
        <v>19403021</v>
      </c>
      <c r="L312" s="1">
        <f>_xll.ciqfunctions.udf.CIQ($B312, "IQ_TOTAL_LIAB", $D312,,,, "REPORTED")</f>
        <v>29437889</v>
      </c>
      <c r="M312" s="1">
        <f>_xll.ciqfunctions.udf.CIQ($B312, "IQ_PREF_EQUITY",$D312,,,, "REPORTED")</f>
        <v>0</v>
      </c>
      <c r="N312" s="1">
        <f>_xll.ciqfunctions.udf.CIQ($B312, "IQ_TOTAL_COMMON_EQUITY",$D312,,,, "REPORTED")</f>
        <v>28902085</v>
      </c>
      <c r="O312" s="1">
        <f>_xll.ciqfunctions.udf.CIQ($B312, "IQ_APIC", $D312,,,, "REPORTED")</f>
        <v>1715765</v>
      </c>
      <c r="P312" s="1">
        <f>_xll.ciqfunctions.udf.CIQ($B312, "IQ_TOTAL_ASSETS", $D312,,,, "REPORTED")</f>
        <v>58339974</v>
      </c>
      <c r="Q312" s="1">
        <f>_xll.ciqfunctions.udf.CIQ($B312, "IQ_RE", $D312,,,, "REPORTED")</f>
        <v>25989504</v>
      </c>
      <c r="R312" s="1">
        <f>_xll.ciqfunctions.udf.CIQ($B312, "IQ_TOTAL_EQUITY", $D312,,,, "REPORTED")</f>
        <v>28902085</v>
      </c>
      <c r="S312" s="1">
        <f>_xll.ciqfunctions.udf.CIQ($B312, "IQ_TOTAL_OUTSTANDING_FILING_DATE", $D312,,,, "REPORTED")</f>
        <v>400.93126000000001</v>
      </c>
      <c r="T312" s="1">
        <f>_xll.ciqfunctions.udf.CIQ($B312, "IQ_TOTAL_DEBT", $D312,,,, "REPORTED")</f>
        <v>10493180</v>
      </c>
      <c r="U312" s="1">
        <f>_xll.ciqfunctions.udf.CIQ($B312, "IQ_PREF_DIV_OTHER",$D312,,,, "REPORTED")</f>
        <v>0</v>
      </c>
      <c r="V312" s="1">
        <f>_xll.ciqfunctions.udf.CIQ($B312, "IQ_COGS",$D312,,,, "REPORTED")</f>
        <v>9652134</v>
      </c>
      <c r="W312" s="1">
        <f>_xll.ciqfunctions.udf.CIQ($B312, "IQ_AP",$D312,,,, "REPORTED")</f>
        <v>6640728</v>
      </c>
      <c r="X312" s="1">
        <f>_xll.ciqfunctions.udf.CIQ($B312, "IQ_AR", $D312,,,, "REPORTED")</f>
        <v>1445253</v>
      </c>
      <c r="Y312" s="1">
        <f>_xll.ciqfunctions.udf.CIQ($B312, "IQ_INVENTORY", $D312,,,, "REPORTED")</f>
        <v>8299305</v>
      </c>
      <c r="Z312">
        <f>_xll.ciqfunctions.udf.CIQ($B312, "IQ_SGA", $D312,,,, "REPORTED")</f>
        <v>1267551</v>
      </c>
      <c r="AA312">
        <f>_xll.ciqfunctions.udf.CIQ($B312, "IQ_TOTAL_REV_1YR_ANN_GROWTH", $D312,,,, "REPORTED")</f>
        <v>-21.630199999999999</v>
      </c>
      <c r="AB312">
        <f>_xll.ciqfunctions.udf.CIQ($B312, "IQ_DA", $D312,,,, "REPORTED")</f>
        <v>44125</v>
      </c>
      <c r="AC312">
        <f>_xll.ciqfunctions.udf.CIQ($B312, "IQ_NET_INTEREST_EXP",$D312,,,, "REPORTED")</f>
        <v>-8983</v>
      </c>
      <c r="AD312">
        <f>_xll.ciqfunctions.udf.CIQ($B312, "IQ_NET_WORKING_CAP",$D312,,,, "REPORTED")</f>
        <v>-2199427</v>
      </c>
      <c r="AE312">
        <f>_xll.ciqfunctions.udf.CIQ($B312, "IQ_CAPEX",$D312,,,, "REPORTED")</f>
        <v>-550308</v>
      </c>
      <c r="AF312" s="1">
        <f>_xll.ciqfunctions.udf.CIQ($B312, "IQ_CEO_NAME", $D312,,,, "REPORTED")</f>
        <v>0</v>
      </c>
    </row>
    <row r="313" spans="1:32" x14ac:dyDescent="0.25">
      <c r="A313" t="str">
        <f>_xll.ciqfunctions.udf.CIQ(B313,"IQ_COMPANY_NAME",A$1)</f>
        <v>Kia Corporation</v>
      </c>
      <c r="B313" s="3" t="s">
        <v>2</v>
      </c>
      <c r="C313" s="1" t="str">
        <f>_xll.ciqfunctions.udf.CIQ($B313, "IQ_INDUSTRY", IQ_FY, $D313, ,, "USD", , C$1)</f>
        <v>Automobiles</v>
      </c>
      <c r="D313" s="2" t="str">
        <f t="shared" si="3"/>
        <v>CQ12020</v>
      </c>
      <c r="E313" s="1">
        <f>_xll.ciqfunctions.udf.CIQ($B313, "IQ_TOTAL_REV", $D313,,,, "REPORTED")</f>
        <v>14566900</v>
      </c>
      <c r="F313" s="1">
        <f>_xll.ciqfunctions.udf.CIQ($B313, "IQ_NI",$D313,,,, "REPORTED")</f>
        <v>265969</v>
      </c>
      <c r="G313" s="1">
        <f>_xll.ciqfunctions.udf.CIQ($B313, "IQ_CASH_EQUIV", $D313,,,, "REPORTED")</f>
        <v>4744938</v>
      </c>
      <c r="H313" s="1">
        <f>_xll.ciqfunctions.udf.CIQ($B313, "IQ_CASH_ST_INVEST", $D313,,,, "REPORTED")</f>
        <v>9099751</v>
      </c>
      <c r="I313" s="1">
        <f>_xll.ciqfunctions.udf.CIQ($B313, "IQ_TOTAL_CA", $D313,,,, "REPORTED")</f>
        <v>21285716</v>
      </c>
      <c r="J313" s="1">
        <f>_xll.ciqfunctions.udf.CIQ($B313, "IQ_TOTAL_ASSETS",$D313,,,, "REPORTED")</f>
        <v>55686471</v>
      </c>
      <c r="K313" s="1">
        <f>_xll.ciqfunctions.udf.CIQ($B313, "IQ_TOTAL_CL", $D313,,,, "REPORTED")</f>
        <v>17546503</v>
      </c>
      <c r="L313" s="1">
        <f>_xll.ciqfunctions.udf.CIQ($B313, "IQ_TOTAL_LIAB", $D313,,,, "REPORTED")</f>
        <v>26942733</v>
      </c>
      <c r="M313" s="1">
        <f>_xll.ciqfunctions.udf.CIQ($B313, "IQ_PREF_EQUITY",$D313,,,, "REPORTED")</f>
        <v>0</v>
      </c>
      <c r="N313" s="1">
        <f>_xll.ciqfunctions.udf.CIQ($B313, "IQ_TOTAL_COMMON_EQUITY",$D313,,,, "REPORTED")</f>
        <v>28743738</v>
      </c>
      <c r="O313" s="1">
        <f>_xll.ciqfunctions.udf.CIQ($B313, "IQ_APIC", $D313,,,, "REPORTED")</f>
        <v>1715765</v>
      </c>
      <c r="P313" s="1">
        <f>_xll.ciqfunctions.udf.CIQ($B313, "IQ_TOTAL_ASSETS", $D313,,,, "REPORTED")</f>
        <v>55686471</v>
      </c>
      <c r="Q313" s="1">
        <f>_xll.ciqfunctions.udf.CIQ($B313, "IQ_RE", $D313,,,, "REPORTED")</f>
        <v>25884402</v>
      </c>
      <c r="R313" s="1">
        <f>_xll.ciqfunctions.udf.CIQ($B313, "IQ_TOTAL_EQUITY", $D313,,,, "REPORTED")</f>
        <v>28743738</v>
      </c>
      <c r="S313" s="1">
        <f>_xll.ciqfunctions.udf.CIQ($B313, "IQ_TOTAL_OUTSTANDING_FILING_DATE", $D313,,,, "REPORTED")</f>
        <v>400.93126000000001</v>
      </c>
      <c r="T313" s="1">
        <f>_xll.ciqfunctions.udf.CIQ($B313, "IQ_TOTAL_DEBT", $D313,,,, "REPORTED")</f>
        <v>7183774</v>
      </c>
      <c r="U313" s="1">
        <f>_xll.ciqfunctions.udf.CIQ($B313, "IQ_PREF_DIV_OTHER",$D313,,,, "REPORTED")</f>
        <v>0</v>
      </c>
      <c r="V313" s="1">
        <f>_xll.ciqfunctions.udf.CIQ($B313, "IQ_COGS",$D313,,,, "REPORTED")</f>
        <v>12327114</v>
      </c>
      <c r="W313" s="1">
        <f>_xll.ciqfunctions.udf.CIQ($B313, "IQ_AP",$D313,,,, "REPORTED")</f>
        <v>6967346</v>
      </c>
      <c r="X313" s="1">
        <f>_xll.ciqfunctions.udf.CIQ($B313, "IQ_AR", $D313,,,, "REPORTED")</f>
        <v>1911104</v>
      </c>
      <c r="Y313" s="1">
        <f>_xll.ciqfunctions.udf.CIQ($B313, "IQ_INVENTORY", $D313,,,, "REPORTED")</f>
        <v>8223002</v>
      </c>
      <c r="Z313">
        <f>_xll.ciqfunctions.udf.CIQ($B313, "IQ_SGA", $D313,,,, "REPORTED")</f>
        <v>1514823</v>
      </c>
      <c r="AA313">
        <f>_xll.ciqfunctions.udf.CIQ($B313, "IQ_TOTAL_REV_1YR_ANN_GROWTH", $D313,,,, "REPORTED")</f>
        <v>17.0563</v>
      </c>
      <c r="AB313">
        <f>_xll.ciqfunctions.udf.CIQ($B313, "IQ_DA", $D313,,,, "REPORTED")</f>
        <v>45056</v>
      </c>
      <c r="AC313">
        <f>_xll.ciqfunctions.udf.CIQ($B313, "IQ_NET_INTEREST_EXP",$D313,,,, "REPORTED")</f>
        <v>-20554</v>
      </c>
      <c r="AD313">
        <f>_xll.ciqfunctions.udf.CIQ($B313, "IQ_NET_WORKING_CAP",$D313,,,, "REPORTED")</f>
        <v>-2515806</v>
      </c>
      <c r="AE313">
        <f>_xll.ciqfunctions.udf.CIQ($B313, "IQ_CAPEX",$D313,,,, "REPORTED")</f>
        <v>-281793</v>
      </c>
      <c r="AF313" s="1">
        <f>_xll.ciqfunctions.udf.CIQ($B313, "IQ_CEO_NAME", $D313,,,, "REPORTED")</f>
        <v>0</v>
      </c>
    </row>
    <row r="314" spans="1:32" x14ac:dyDescent="0.25">
      <c r="A314" t="str">
        <f>_xll.ciqfunctions.udf.CIQ(B314,"IQ_COMPANY_NAME",A$1)</f>
        <v>Kia Corporation</v>
      </c>
      <c r="B314" s="3" t="s">
        <v>2</v>
      </c>
      <c r="C314" s="1" t="str">
        <f>_xll.ciqfunctions.udf.CIQ($B314, "IQ_INDUSTRY", IQ_FY, $D314, ,, "USD", , C$1)</f>
        <v>Automobiles</v>
      </c>
      <c r="D314" s="2" t="str">
        <f t="shared" si="3"/>
        <v>CQ42019</v>
      </c>
      <c r="E314" s="1">
        <f>_xll.ciqfunctions.udf.CIQ($B314, "IQ_TOTAL_REV", $D314,,,, "REPORTED")</f>
        <v>16105414</v>
      </c>
      <c r="F314" s="1">
        <f>_xll.ciqfunctions.udf.CIQ($B314, "IQ_NI",$D314,,,, "REPORTED")</f>
        <v>346357</v>
      </c>
      <c r="G314" s="1">
        <f>_xll.ciqfunctions.udf.CIQ($B314, "IQ_CASH_EQUIV", $D314,,,, "REPORTED")</f>
        <v>4268716</v>
      </c>
      <c r="H314" s="1">
        <f>_xll.ciqfunctions.udf.CIQ($B314, "IQ_CASH_ST_INVEST", $D314,,,, "REPORTED")</f>
        <v>9122860</v>
      </c>
      <c r="I314" s="1">
        <f>_xll.ciqfunctions.udf.CIQ($B314, "IQ_TOTAL_CA", $D314,,,, "REPORTED")</f>
        <v>21555416</v>
      </c>
      <c r="J314" s="1">
        <f>_xll.ciqfunctions.udf.CIQ($B314, "IQ_TOTAL_ASSETS",$D314,,,, "REPORTED")</f>
        <v>55344798</v>
      </c>
      <c r="K314" s="1">
        <f>_xll.ciqfunctions.udf.CIQ($B314, "IQ_TOTAL_CL", $D314,,,, "REPORTED")</f>
        <v>17276646</v>
      </c>
      <c r="L314" s="1">
        <f>_xll.ciqfunctions.udf.CIQ($B314, "IQ_TOTAL_LIAB", $D314,,,, "REPORTED")</f>
        <v>26366660</v>
      </c>
      <c r="M314" s="1">
        <f>_xll.ciqfunctions.udf.CIQ($B314, "IQ_PREF_EQUITY",$D314,,,, "REPORTED")</f>
        <v>0</v>
      </c>
      <c r="N314" s="1">
        <f>_xll.ciqfunctions.udf.CIQ($B314, "IQ_TOTAL_COMMON_EQUITY",$D314,,,, "REPORTED")</f>
        <v>28978138</v>
      </c>
      <c r="O314" s="1">
        <f>_xll.ciqfunctions.udf.CIQ($B314, "IQ_APIC", $D314,,,, "REPORTED")</f>
        <v>1715765</v>
      </c>
      <c r="P314" s="1">
        <f>_xll.ciqfunctions.udf.CIQ($B314, "IQ_TOTAL_ASSETS", $D314,,,, "REPORTED")</f>
        <v>55344798</v>
      </c>
      <c r="Q314" s="1">
        <f>_xll.ciqfunctions.udf.CIQ($B314, "IQ_RE", $D314,,,, "REPORTED")</f>
        <v>26056216</v>
      </c>
      <c r="R314" s="1">
        <f>_xll.ciqfunctions.udf.CIQ($B314, "IQ_TOTAL_EQUITY", $D314,,,, "REPORTED")</f>
        <v>28978138</v>
      </c>
      <c r="S314" s="1">
        <f>_xll.ciqfunctions.udf.CIQ($B314, "IQ_TOTAL_OUTSTANDING_FILING_DATE", $D314,,,, "REPORTED")</f>
        <v>400.93126000000001</v>
      </c>
      <c r="T314" s="1">
        <f>_xll.ciqfunctions.udf.CIQ($B314, "IQ_TOTAL_DEBT", $D314,,,, "REPORTED")</f>
        <v>6699453</v>
      </c>
      <c r="U314" s="1">
        <f>_xll.ciqfunctions.udf.CIQ($B314, "IQ_PREF_DIV_OTHER",$D314,,,, "REPORTED")</f>
        <v>0</v>
      </c>
      <c r="V314" s="1">
        <f>_xll.ciqfunctions.udf.CIQ($B314, "IQ_COGS",$D314,,,, "REPORTED")</f>
        <v>13698430</v>
      </c>
      <c r="W314" s="1">
        <f>_xll.ciqfunctions.udf.CIQ($B314, "IQ_AP",$D314,,,, "REPORTED")</f>
        <v>6766756</v>
      </c>
      <c r="X314" s="1">
        <f>_xll.ciqfunctions.udf.CIQ($B314, "IQ_AR", $D314,,,, "REPORTED")</f>
        <v>2154695</v>
      </c>
      <c r="Y314" s="1">
        <f>_xll.ciqfunctions.udf.CIQ($B314, "IQ_INVENTORY", $D314,,,, "REPORTED")</f>
        <v>8108681</v>
      </c>
      <c r="Z314">
        <f>_xll.ciqfunctions.udf.CIQ($B314, "IQ_SGA", $D314,,,, "REPORTED")</f>
        <v>1498752</v>
      </c>
      <c r="AA314">
        <f>_xll.ciqfunctions.udf.CIQ($B314, "IQ_TOTAL_REV_1YR_ANN_GROWTH", $D314,,,, "REPORTED")</f>
        <v>19.536799999999999</v>
      </c>
      <c r="AB314">
        <f>_xll.ciqfunctions.udf.CIQ($B314, "IQ_DA", $D314,,,, "REPORTED")</f>
        <v>43893</v>
      </c>
      <c r="AC314">
        <f>_xll.ciqfunctions.udf.CIQ($B314, "IQ_NET_INTEREST_EXP",$D314,,,, "REPORTED")</f>
        <v>2164</v>
      </c>
      <c r="AD314">
        <f>_xll.ciqfunctions.udf.CIQ($B314, "IQ_NET_WORKING_CAP",$D314,,,, "REPORTED")</f>
        <v>-2303292</v>
      </c>
      <c r="AE314">
        <f>_xll.ciqfunctions.udf.CIQ($B314, "IQ_CAPEX",$D314,,,, "REPORTED")</f>
        <v>-130834</v>
      </c>
      <c r="AF314" s="1">
        <f>_xll.ciqfunctions.udf.CIQ($B314, "IQ_CEO_NAME", $D314,,,, "REPORTED")</f>
        <v>0</v>
      </c>
    </row>
    <row r="315" spans="1:32" x14ac:dyDescent="0.25">
      <c r="A315" t="str">
        <f>_xll.ciqfunctions.udf.CIQ(B315,"IQ_COMPANY_NAME",A$1)</f>
        <v>Kia Corporation</v>
      </c>
      <c r="B315" s="3" t="s">
        <v>2</v>
      </c>
      <c r="C315" s="1" t="str">
        <f>_xll.ciqfunctions.udf.CIQ($B315, "IQ_INDUSTRY", IQ_FY, $D315, ,, "USD", , C$1)</f>
        <v>Automobiles</v>
      </c>
      <c r="D315" s="2" t="str">
        <f t="shared" si="3"/>
        <v>CQ32019</v>
      </c>
      <c r="E315" s="1">
        <f>_xll.ciqfunctions.udf.CIQ($B315, "IQ_TOTAL_REV", $D315,,,, "REPORTED")</f>
        <v>15089541</v>
      </c>
      <c r="F315" s="1">
        <f>_xll.ciqfunctions.udf.CIQ($B315, "IQ_NI",$D315,,,, "REPORTED")</f>
        <v>325804</v>
      </c>
      <c r="G315" s="1">
        <f>_xll.ciqfunctions.udf.CIQ($B315, "IQ_CASH_EQUIV", $D315,,,, "REPORTED")</f>
        <v>4272195</v>
      </c>
      <c r="H315" s="1">
        <f>_xll.ciqfunctions.udf.CIQ($B315, "IQ_CASH_ST_INVEST", $D315,,,, "REPORTED")</f>
        <v>9035894</v>
      </c>
      <c r="I315" s="1">
        <f>_xll.ciqfunctions.udf.CIQ($B315, "IQ_TOTAL_CA", $D315,,,, "REPORTED")</f>
        <v>21868311</v>
      </c>
      <c r="J315" s="1">
        <f>_xll.ciqfunctions.udf.CIQ($B315, "IQ_TOTAL_ASSETS",$D315,,,, "REPORTED")</f>
        <v>55427022</v>
      </c>
      <c r="K315" s="1">
        <f>_xll.ciqfunctions.udf.CIQ($B315, "IQ_TOTAL_CL", $D315,,,, "REPORTED")</f>
        <v>17743992</v>
      </c>
      <c r="L315" s="1">
        <f>_xll.ciqfunctions.udf.CIQ($B315, "IQ_TOTAL_LIAB", $D315,,,, "REPORTED")</f>
        <v>26690527</v>
      </c>
      <c r="M315" s="1">
        <f>_xll.ciqfunctions.udf.CIQ($B315, "IQ_PREF_EQUITY",$D315,,,, "REPORTED")</f>
        <v>0</v>
      </c>
      <c r="N315" s="1">
        <f>_xll.ciqfunctions.udf.CIQ($B315, "IQ_TOTAL_COMMON_EQUITY",$D315,,,, "REPORTED")</f>
        <v>28736495</v>
      </c>
      <c r="O315" s="1">
        <f>_xll.ciqfunctions.udf.CIQ($B315, "IQ_APIC", $D315,,,, "REPORTED")</f>
        <v>1715765</v>
      </c>
      <c r="P315" s="1">
        <f>_xll.ciqfunctions.udf.CIQ($B315, "IQ_TOTAL_ASSETS", $D315,,,, "REPORTED")</f>
        <v>55427022</v>
      </c>
      <c r="Q315" s="1">
        <f>_xll.ciqfunctions.udf.CIQ($B315, "IQ_RE", $D315,,,, "REPORTED")</f>
        <v>25669654</v>
      </c>
      <c r="R315" s="1">
        <f>_xll.ciqfunctions.udf.CIQ($B315, "IQ_TOTAL_EQUITY", $D315,,,, "REPORTED")</f>
        <v>28736495</v>
      </c>
      <c r="S315" s="1">
        <f>_xll.ciqfunctions.udf.CIQ($B315, "IQ_TOTAL_OUTSTANDING_FILING_DATE", $D315,,,, "REPORTED")</f>
        <v>400.93126000000001</v>
      </c>
      <c r="T315" s="1">
        <f>_xll.ciqfunctions.udf.CIQ($B315, "IQ_TOTAL_DEBT", $D315,,,, "REPORTED")</f>
        <v>6739590</v>
      </c>
      <c r="U315" s="1">
        <f>_xll.ciqfunctions.udf.CIQ($B315, "IQ_PREF_DIV_OTHER",$D315,,,, "REPORTED")</f>
        <v>0</v>
      </c>
      <c r="V315" s="1">
        <f>_xll.ciqfunctions.udf.CIQ($B315, "IQ_COGS",$D315,,,, "REPORTED")</f>
        <v>12712849</v>
      </c>
      <c r="W315" s="1">
        <f>_xll.ciqfunctions.udf.CIQ($B315, "IQ_AP",$D315,,,, "REPORTED")</f>
        <v>6732683</v>
      </c>
      <c r="X315" s="1">
        <f>_xll.ciqfunctions.udf.CIQ($B315, "IQ_AR", $D315,,,, "REPORTED")</f>
        <v>2226404</v>
      </c>
      <c r="Y315" s="1">
        <f>_xll.ciqfunctions.udf.CIQ($B315, "IQ_INVENTORY", $D315,,,, "REPORTED")</f>
        <v>8568652</v>
      </c>
      <c r="Z315">
        <f>_xll.ciqfunctions.udf.CIQ($B315, "IQ_SGA", $D315,,,, "REPORTED")</f>
        <v>1812275</v>
      </c>
      <c r="AA315">
        <f>_xll.ciqfunctions.udf.CIQ($B315, "IQ_TOTAL_REV_1YR_ANN_GROWTH", $D315,,,, "REPORTED")</f>
        <v>7.2133000000000003</v>
      </c>
      <c r="AB315">
        <f>_xll.ciqfunctions.udf.CIQ($B315, "IQ_DA", $D315,,,, "REPORTED")</f>
        <v>44213</v>
      </c>
      <c r="AC315">
        <f>_xll.ciqfunctions.udf.CIQ($B315, "IQ_NET_INTEREST_EXP",$D315,,,, "REPORTED")</f>
        <v>-7416</v>
      </c>
      <c r="AD315">
        <f>_xll.ciqfunctions.udf.CIQ($B315, "IQ_NET_WORKING_CAP",$D315,,,, "REPORTED")</f>
        <v>-2688638</v>
      </c>
      <c r="AE315">
        <f>_xll.ciqfunctions.udf.CIQ($B315, "IQ_CAPEX",$D315,,,, "REPORTED")</f>
        <v>-650409</v>
      </c>
      <c r="AF315" s="1">
        <f>_xll.ciqfunctions.udf.CIQ($B315, "IQ_CEO_NAME", $D315,,,, "REPORTED")</f>
        <v>0</v>
      </c>
    </row>
    <row r="316" spans="1:32" x14ac:dyDescent="0.25">
      <c r="A316" t="str">
        <f>_xll.ciqfunctions.udf.CIQ(B316,"IQ_COMPANY_NAME",A$1)</f>
        <v>Kia Corporation</v>
      </c>
      <c r="B316" s="3" t="s">
        <v>2</v>
      </c>
      <c r="C316" s="1" t="str">
        <f>_xll.ciqfunctions.udf.CIQ($B316, "IQ_INDUSTRY", IQ_FY, $D316, ,, "USD", , C$1)</f>
        <v>Automobiles</v>
      </c>
      <c r="D316" s="2" t="str">
        <f t="shared" si="3"/>
        <v>CQ22019</v>
      </c>
      <c r="E316" s="1">
        <f>_xll.ciqfunctions.udf.CIQ($B316, "IQ_TOTAL_REV", $D316,,,, "REPORTED")</f>
        <v>14506654</v>
      </c>
      <c r="F316" s="1">
        <f>_xll.ciqfunctions.udf.CIQ($B316, "IQ_NI",$D316,,,, "REPORTED")</f>
        <v>505394</v>
      </c>
      <c r="G316" s="1">
        <f>_xll.ciqfunctions.udf.CIQ($B316, "IQ_CASH_EQUIV", $D316,,,, "REPORTED")</f>
        <v>3354961</v>
      </c>
      <c r="H316" s="1">
        <f>_xll.ciqfunctions.udf.CIQ($B316, "IQ_CASH_ST_INVEST", $D316,,,, "REPORTED")</f>
        <v>7913007</v>
      </c>
      <c r="I316" s="1">
        <f>_xll.ciqfunctions.udf.CIQ($B316, "IQ_TOTAL_CA", $D316,,,, "REPORTED")</f>
        <v>21318773</v>
      </c>
      <c r="J316" s="1">
        <f>_xll.ciqfunctions.udf.CIQ($B316, "IQ_TOTAL_ASSETS",$D316,,,, "REPORTED")</f>
        <v>54495969</v>
      </c>
      <c r="K316" s="1">
        <f>_xll.ciqfunctions.udf.CIQ($B316, "IQ_TOTAL_CL", $D316,,,, "REPORTED")</f>
        <v>16917698</v>
      </c>
      <c r="L316" s="1">
        <f>_xll.ciqfunctions.udf.CIQ($B316, "IQ_TOTAL_LIAB", $D316,,,, "REPORTED")</f>
        <v>26136489</v>
      </c>
      <c r="M316" s="1">
        <f>_xll.ciqfunctions.udf.CIQ($B316, "IQ_PREF_EQUITY",$D316,,,, "REPORTED")</f>
        <v>0</v>
      </c>
      <c r="N316" s="1">
        <f>_xll.ciqfunctions.udf.CIQ($B316, "IQ_TOTAL_COMMON_EQUITY",$D316,,,, "REPORTED")</f>
        <v>28359480</v>
      </c>
      <c r="O316" s="1">
        <f>_xll.ciqfunctions.udf.CIQ($B316, "IQ_APIC", $D316,,,, "REPORTED")</f>
        <v>1715765</v>
      </c>
      <c r="P316" s="1">
        <f>_xll.ciqfunctions.udf.CIQ($B316, "IQ_TOTAL_ASSETS", $D316,,,, "REPORTED")</f>
        <v>54495969</v>
      </c>
      <c r="Q316" s="1">
        <f>_xll.ciqfunctions.udf.CIQ($B316, "IQ_RE", $D316,,,, "REPORTED")</f>
        <v>25376002</v>
      </c>
      <c r="R316" s="1">
        <f>_xll.ciqfunctions.udf.CIQ($B316, "IQ_TOTAL_EQUITY", $D316,,,, "REPORTED")</f>
        <v>28359480</v>
      </c>
      <c r="S316" s="1">
        <f>_xll.ciqfunctions.udf.CIQ($B316, "IQ_TOTAL_OUTSTANDING_FILING_DATE", $D316,,,, "REPORTED")</f>
        <v>400.93126000000001</v>
      </c>
      <c r="T316" s="1">
        <f>_xll.ciqfunctions.udf.CIQ($B316, "IQ_TOTAL_DEBT", $D316,,,, "REPORTED")</f>
        <v>6780369</v>
      </c>
      <c r="U316" s="1">
        <f>_xll.ciqfunctions.udf.CIQ($B316, "IQ_PREF_DIV_OTHER",$D316,,,, "REPORTED")</f>
        <v>0</v>
      </c>
      <c r="V316" s="1">
        <f>_xll.ciqfunctions.udf.CIQ($B316, "IQ_COGS",$D316,,,, "REPORTED")</f>
        <v>12185741</v>
      </c>
      <c r="W316" s="1">
        <f>_xll.ciqfunctions.udf.CIQ($B316, "IQ_AP",$D316,,,, "REPORTED")</f>
        <v>6979593</v>
      </c>
      <c r="X316" s="1">
        <f>_xll.ciqfunctions.udf.CIQ($B316, "IQ_AR", $D316,,,, "REPORTED")</f>
        <v>2792330</v>
      </c>
      <c r="Y316" s="1">
        <f>_xll.ciqfunctions.udf.CIQ($B316, "IQ_INVENTORY", $D316,,,, "REPORTED")</f>
        <v>8664676</v>
      </c>
      <c r="Z316">
        <f>_xll.ciqfunctions.udf.CIQ($B316, "IQ_SGA", $D316,,,, "REPORTED")</f>
        <v>1515605</v>
      </c>
      <c r="AA316">
        <f>_xll.ciqfunctions.udf.CIQ($B316, "IQ_TOTAL_REV_1YR_ANN_GROWTH", $D316,,,, "REPORTED")</f>
        <v>3.1758000000000002</v>
      </c>
      <c r="AB316">
        <f>_xll.ciqfunctions.udf.CIQ($B316, "IQ_DA", $D316,,,, "REPORTED")</f>
        <v>46265</v>
      </c>
      <c r="AC316">
        <f>_xll.ciqfunctions.udf.CIQ($B316, "IQ_NET_INTEREST_EXP",$D316,,,, "REPORTED")</f>
        <v>10456</v>
      </c>
      <c r="AD316">
        <f>_xll.ciqfunctions.udf.CIQ($B316, "IQ_NET_WORKING_CAP",$D316,,,, "REPORTED")</f>
        <v>-1186393</v>
      </c>
      <c r="AE316">
        <f>_xll.ciqfunctions.udf.CIQ($B316, "IQ_CAPEX",$D316,,,, "REPORTED")</f>
        <v>-573482</v>
      </c>
      <c r="AF316" s="1">
        <f>_xll.ciqfunctions.udf.CIQ($B316, "IQ_CEO_NAME", $D316,,,, "REPORTED")</f>
        <v>0</v>
      </c>
    </row>
    <row r="317" spans="1:32" x14ac:dyDescent="0.25">
      <c r="A317" t="str">
        <f>_xll.ciqfunctions.udf.CIQ(B317,"IQ_COMPANY_NAME",A$1)</f>
        <v>Kia Corporation</v>
      </c>
      <c r="B317" s="3" t="s">
        <v>2</v>
      </c>
      <c r="C317" s="1" t="str">
        <f>_xll.ciqfunctions.udf.CIQ($B317, "IQ_INDUSTRY", IQ_FY, $D317, ,, "USD", , C$1)</f>
        <v>Automobiles</v>
      </c>
      <c r="D317" s="2" t="str">
        <f t="shared" si="3"/>
        <v>CQ12019</v>
      </c>
      <c r="E317" s="1">
        <f>_xll.ciqfunctions.udf.CIQ($B317, "IQ_TOTAL_REV", $D317,,,, "REPORTED")</f>
        <v>12444350</v>
      </c>
      <c r="F317" s="1">
        <f>_xll.ciqfunctions.udf.CIQ($B317, "IQ_NI",$D317,,,, "REPORTED")</f>
        <v>649104</v>
      </c>
      <c r="G317" s="1">
        <f>_xll.ciqfunctions.udf.CIQ($B317, "IQ_CASH_EQUIV", $D317,,,, "REPORTED")</f>
        <v>2637404</v>
      </c>
      <c r="H317" s="1">
        <f>_xll.ciqfunctions.udf.CIQ($B317, "IQ_CASH_ST_INVEST", $D317,,,, "REPORTED")</f>
        <v>7742704</v>
      </c>
      <c r="I317" s="1">
        <f>_xll.ciqfunctions.udf.CIQ($B317, "IQ_TOTAL_CA", $D317,,,, "REPORTED")</f>
        <v>20729864</v>
      </c>
      <c r="J317" s="1">
        <f>_xll.ciqfunctions.udf.CIQ($B317, "IQ_TOTAL_ASSETS",$D317,,,, "REPORTED")</f>
        <v>53119956</v>
      </c>
      <c r="K317" s="1">
        <f>_xll.ciqfunctions.udf.CIQ($B317, "IQ_TOTAL_CL", $D317,,,, "REPORTED")</f>
        <v>16397035</v>
      </c>
      <c r="L317" s="1">
        <f>_xll.ciqfunctions.udf.CIQ($B317, "IQ_TOTAL_LIAB", $D317,,,, "REPORTED")</f>
        <v>25461832</v>
      </c>
      <c r="M317" s="1">
        <f>_xll.ciqfunctions.udf.CIQ($B317, "IQ_PREF_EQUITY",$D317,,,, "REPORTED")</f>
        <v>0</v>
      </c>
      <c r="N317" s="1">
        <f>_xll.ciqfunctions.udf.CIQ($B317, "IQ_TOTAL_COMMON_EQUITY",$D317,,,, "REPORTED")</f>
        <v>27658124</v>
      </c>
      <c r="O317" s="1">
        <f>_xll.ciqfunctions.udf.CIQ($B317, "IQ_APIC", $D317,,,, "REPORTED")</f>
        <v>1715765</v>
      </c>
      <c r="P317" s="1">
        <f>_xll.ciqfunctions.udf.CIQ($B317, "IQ_TOTAL_ASSETS", $D317,,,, "REPORTED")</f>
        <v>53119956</v>
      </c>
      <c r="Q317" s="1">
        <f>_xll.ciqfunctions.udf.CIQ($B317, "IQ_RE", $D317,,,, "REPORTED")</f>
        <v>24954916</v>
      </c>
      <c r="R317" s="1">
        <f>_xll.ciqfunctions.udf.CIQ($B317, "IQ_TOTAL_EQUITY", $D317,,,, "REPORTED")</f>
        <v>27658124</v>
      </c>
      <c r="S317" s="1">
        <f>_xll.ciqfunctions.udf.CIQ($B317, "IQ_TOTAL_OUTSTANDING_FILING_DATE", $D317,,,, "REPORTED")</f>
        <v>400.93126000000001</v>
      </c>
      <c r="T317" s="1">
        <f>_xll.ciqfunctions.udf.CIQ($B317, "IQ_TOTAL_DEBT", $D317,,,, "REPORTED")</f>
        <v>6916336</v>
      </c>
      <c r="U317" s="1">
        <f>_xll.ciqfunctions.udf.CIQ($B317, "IQ_PREF_DIV_OTHER",$D317,,,, "REPORTED")</f>
        <v>0</v>
      </c>
      <c r="V317" s="1">
        <f>_xll.ciqfunctions.udf.CIQ($B317, "IQ_COGS",$D317,,,, "REPORTED")</f>
        <v>10239213</v>
      </c>
      <c r="W317" s="1">
        <f>_xll.ciqfunctions.udf.CIQ($B317, "IQ_AP",$D317,,,, "REPORTED")</f>
        <v>6862681</v>
      </c>
      <c r="X317" s="1">
        <f>_xll.ciqfunctions.udf.CIQ($B317, "IQ_AR", $D317,,,, "REPORTED")</f>
        <v>2402236</v>
      </c>
      <c r="Y317" s="1">
        <f>_xll.ciqfunctions.udf.CIQ($B317, "IQ_INVENTORY", $D317,,,, "REPORTED")</f>
        <v>8416012</v>
      </c>
      <c r="Z317">
        <f>_xll.ciqfunctions.udf.CIQ($B317, "IQ_SGA", $D317,,,, "REPORTED")</f>
        <v>1340333</v>
      </c>
      <c r="AA317">
        <f>_xll.ciqfunctions.udf.CIQ($B317, "IQ_TOTAL_REV_1YR_ANN_GROWTH", $D317,,,, "REPORTED")</f>
        <v>-0.93820000000000003</v>
      </c>
      <c r="AB317">
        <f>_xll.ciqfunctions.udf.CIQ($B317, "IQ_DA", $D317,,,, "REPORTED")</f>
        <v>44359</v>
      </c>
      <c r="AC317">
        <f>_xll.ciqfunctions.udf.CIQ($B317, "IQ_NET_INTEREST_EXP",$D317,,,, "REPORTED")</f>
        <v>-947</v>
      </c>
      <c r="AD317">
        <f>_xll.ciqfunctions.udf.CIQ($B317, "IQ_NET_WORKING_CAP",$D317,,,, "REPORTED")</f>
        <v>-1055181</v>
      </c>
      <c r="AE317">
        <f>_xll.ciqfunctions.udf.CIQ($B317, "IQ_CAPEX",$D317,,,, "REPORTED")</f>
        <v>-381761</v>
      </c>
      <c r="AF317" s="1">
        <f>_xll.ciqfunctions.udf.CIQ($B317, "IQ_CEO_NAME", $D317,,,, "REPORTED")</f>
        <v>0</v>
      </c>
    </row>
    <row r="318" spans="1:32" x14ac:dyDescent="0.25">
      <c r="A318" t="str">
        <f>_xll.ciqfunctions.udf.CIQ(B318,"IQ_COMPANY_NAME",A$1)</f>
        <v>Kia Corporation</v>
      </c>
      <c r="B318" s="3" t="s">
        <v>2</v>
      </c>
      <c r="C318" s="1" t="str">
        <f>_xll.ciqfunctions.udf.CIQ($B318, "IQ_INDUSTRY", IQ_FY, $D318, ,, "USD", , C$1)</f>
        <v>Automobiles</v>
      </c>
      <c r="D318" s="2" t="str">
        <f t="shared" si="3"/>
        <v>CQ42018</v>
      </c>
      <c r="E318" s="1">
        <f>_xll.ciqfunctions.udf.CIQ($B318, "IQ_TOTAL_REV", $D318,,,, "REPORTED")</f>
        <v>13473179</v>
      </c>
      <c r="F318" s="1">
        <f>_xll.ciqfunctions.udf.CIQ($B318, "IQ_NI",$D318,,,, "REPORTED")</f>
        <v>94347</v>
      </c>
      <c r="G318" s="1">
        <f>_xll.ciqfunctions.udf.CIQ($B318, "IQ_CASH_EQUIV", $D318,,,, "REPORTED")</f>
        <v>2292659</v>
      </c>
      <c r="H318" s="1">
        <f>_xll.ciqfunctions.udf.CIQ($B318, "IQ_CASH_ST_INVEST", $D318,,,, "REPORTED")</f>
        <v>8511838</v>
      </c>
      <c r="I318" s="1">
        <f>_xll.ciqfunctions.udf.CIQ($B318, "IQ_TOTAL_CA", $D318,,,, "REPORTED")</f>
        <v>19711791</v>
      </c>
      <c r="J318" s="1">
        <f>_xll.ciqfunctions.udf.CIQ($B318, "IQ_TOTAL_ASSETS",$D318,,,, "REPORTED")</f>
        <v>51786605</v>
      </c>
      <c r="K318" s="1">
        <f>_xll.ciqfunctions.udf.CIQ($B318, "IQ_TOTAL_CL", $D318,,,, "REPORTED")</f>
        <v>14834739</v>
      </c>
      <c r="L318" s="1">
        <f>_xll.ciqfunctions.udf.CIQ($B318, "IQ_TOTAL_LIAB", $D318,,,, "REPORTED")</f>
        <v>24543141</v>
      </c>
      <c r="M318" s="1">
        <f>_xll.ciqfunctions.udf.CIQ($B318, "IQ_PREF_EQUITY",$D318,,,, "REPORTED")</f>
        <v>0</v>
      </c>
      <c r="N318" s="1">
        <f>_xll.ciqfunctions.udf.CIQ($B318, "IQ_TOTAL_COMMON_EQUITY",$D318,,,, "REPORTED")</f>
        <v>27243464</v>
      </c>
      <c r="O318" s="1">
        <f>_xll.ciqfunctions.udf.CIQ($B318, "IQ_APIC", $D318,,,, "REPORTED")</f>
        <v>1715765</v>
      </c>
      <c r="P318" s="1">
        <f>_xll.ciqfunctions.udf.CIQ($B318, "IQ_TOTAL_ASSETS", $D318,,,, "REPORTED")</f>
        <v>51786605</v>
      </c>
      <c r="Q318" s="1">
        <f>_xll.ciqfunctions.udf.CIQ($B318, "IQ_RE", $D318,,,, "REPORTED")</f>
        <v>24711681</v>
      </c>
      <c r="R318" s="1">
        <f>_xll.ciqfunctions.udf.CIQ($B318, "IQ_TOTAL_EQUITY", $D318,,,, "REPORTED")</f>
        <v>27243464</v>
      </c>
      <c r="S318" s="1">
        <f>_xll.ciqfunctions.udf.CIQ($B318, "IQ_TOTAL_OUTSTANDING_FILING_DATE", $D318,,,, "REPORTED")</f>
        <v>400.93126000000001</v>
      </c>
      <c r="T318" s="1">
        <f>_xll.ciqfunctions.udf.CIQ($B318, "IQ_TOTAL_DEBT", $D318,,,, "REPORTED")</f>
        <v>6683714</v>
      </c>
      <c r="U318" s="1">
        <f>_xll.ciqfunctions.udf.CIQ($B318, "IQ_PREF_DIV_OTHER",$D318,,,, "REPORTED")</f>
        <v>0</v>
      </c>
      <c r="V318" s="1">
        <f>_xll.ciqfunctions.udf.CIQ($B318, "IQ_COGS",$D318,,,, "REPORTED")</f>
        <v>11617664</v>
      </c>
      <c r="W318" s="1">
        <f>_xll.ciqfunctions.udf.CIQ($B318, "IQ_AP",$D318,,,, "REPORTED")</f>
        <v>6244942</v>
      </c>
      <c r="X318" s="1">
        <f>_xll.ciqfunctions.udf.CIQ($B318, "IQ_AR", $D318,,,, "REPORTED")</f>
        <v>2049248</v>
      </c>
      <c r="Y318" s="1">
        <f>_xll.ciqfunctions.udf.CIQ($B318, "IQ_INVENTORY", $D318,,,, "REPORTED")</f>
        <v>7233947</v>
      </c>
      <c r="Z318">
        <f>_xll.ciqfunctions.udf.CIQ($B318, "IQ_SGA", $D318,,,, "REPORTED")</f>
        <v>1156613</v>
      </c>
      <c r="AA318">
        <f>_xll.ciqfunctions.udf.CIQ($B318, "IQ_TOTAL_REV_1YR_ANN_GROWTH", $D318,,,, "REPORTED")</f>
        <v>3.5948000000000002</v>
      </c>
      <c r="AB318">
        <f>_xll.ciqfunctions.udf.CIQ($B318, "IQ_DA", $D318,,,, "REPORTED")</f>
        <v>31721</v>
      </c>
      <c r="AC318">
        <f>_xll.ciqfunctions.udf.CIQ($B318, "IQ_NET_INTEREST_EXP",$D318,,,, "REPORTED")</f>
        <v>12402</v>
      </c>
      <c r="AD318">
        <f>_xll.ciqfunctions.udf.CIQ($B318, "IQ_NET_WORKING_CAP",$D318,,,, "REPORTED")</f>
        <v>-1361722</v>
      </c>
      <c r="AE318">
        <f>_xll.ciqfunctions.udf.CIQ($B318, "IQ_CAPEX",$D318,,,, "REPORTED")</f>
        <v>-909288</v>
      </c>
      <c r="AF318" s="1">
        <f>_xll.ciqfunctions.udf.CIQ($B318, "IQ_CEO_NAME", $D318,,,, "REPORTED")</f>
        <v>0</v>
      </c>
    </row>
    <row r="319" spans="1:32" x14ac:dyDescent="0.25">
      <c r="A319" t="str">
        <f>_xll.ciqfunctions.udf.CIQ(B319,"IQ_COMPANY_NAME",A$1)</f>
        <v>Kia Corporation</v>
      </c>
      <c r="B319" s="3" t="s">
        <v>2</v>
      </c>
      <c r="C319" s="1" t="str">
        <f>_xll.ciqfunctions.udf.CIQ($B319, "IQ_INDUSTRY", IQ_FY, $D319, ,, "USD", , C$1)</f>
        <v>Automobiles</v>
      </c>
      <c r="D319" s="2" t="str">
        <f t="shared" ref="D319:D382" si="4">D259</f>
        <v>CQ32018</v>
      </c>
      <c r="E319" s="1">
        <f>_xll.ciqfunctions.udf.CIQ($B319, "IQ_TOTAL_REV", $D319,,,, "REPORTED")</f>
        <v>14074306</v>
      </c>
      <c r="F319" s="1">
        <f>_xll.ciqfunctions.udf.CIQ($B319, "IQ_NI",$D319,,,, "REPORTED")</f>
        <v>297741</v>
      </c>
      <c r="G319" s="1">
        <f>_xll.ciqfunctions.udf.CIQ($B319, "IQ_CASH_EQUIV", $D319,,,, "REPORTED")</f>
        <v>2325808</v>
      </c>
      <c r="H319" s="1">
        <f>_xll.ciqfunctions.udf.CIQ($B319, "IQ_CASH_ST_INVEST", $D319,,,, "REPORTED")</f>
        <v>9908640</v>
      </c>
      <c r="I319" s="1">
        <f>_xll.ciqfunctions.udf.CIQ($B319, "IQ_TOTAL_CA", $D319,,,, "REPORTED")</f>
        <v>20502886</v>
      </c>
      <c r="J319" s="1">
        <f>_xll.ciqfunctions.udf.CIQ($B319, "IQ_TOTAL_ASSETS",$D319,,,, "REPORTED")</f>
        <v>52083175</v>
      </c>
      <c r="K319" s="1">
        <f>_xll.ciqfunctions.udf.CIQ($B319, "IQ_TOTAL_CL", $D319,,,, "REPORTED")</f>
        <v>14456142</v>
      </c>
      <c r="L319" s="1">
        <f>_xll.ciqfunctions.udf.CIQ($B319, "IQ_TOTAL_LIAB", $D319,,,, "REPORTED")</f>
        <v>24737756</v>
      </c>
      <c r="M319" s="1">
        <f>_xll.ciqfunctions.udf.CIQ($B319, "IQ_PREF_EQUITY",$D319,,,, "REPORTED")</f>
        <v>0</v>
      </c>
      <c r="N319" s="1">
        <f>_xll.ciqfunctions.udf.CIQ($B319, "IQ_TOTAL_COMMON_EQUITY",$D319,,,, "REPORTED")</f>
        <v>27345419</v>
      </c>
      <c r="O319" s="1">
        <f>_xll.ciqfunctions.udf.CIQ($B319, "IQ_APIC", $D319,,,, "REPORTED")</f>
        <v>1560650</v>
      </c>
      <c r="P319" s="1">
        <f>_xll.ciqfunctions.udf.CIQ($B319, "IQ_TOTAL_ASSETS", $D319,,,, "REPORTED")</f>
        <v>52083175</v>
      </c>
      <c r="Q319" s="1">
        <f>_xll.ciqfunctions.udf.CIQ($B319, "IQ_RE", $D319,,,, "REPORTED")</f>
        <v>24751763</v>
      </c>
      <c r="R319" s="1">
        <f>_xll.ciqfunctions.udf.CIQ($B319, "IQ_TOTAL_EQUITY", $D319,,,, "REPORTED")</f>
        <v>27345419</v>
      </c>
      <c r="S319" s="1">
        <f>_xll.ciqfunctions.udf.CIQ($B319, "IQ_TOTAL_OUTSTANDING_FILING_DATE", $D319,,,, "REPORTED")</f>
        <v>400.93126000000001</v>
      </c>
      <c r="T319" s="1">
        <f>_xll.ciqfunctions.udf.CIQ($B319, "IQ_TOTAL_DEBT", $D319,,,, "REPORTED")</f>
        <v>6408083</v>
      </c>
      <c r="U319" s="1">
        <f>_xll.ciqfunctions.udf.CIQ($B319, "IQ_PREF_DIV_OTHER",$D319,,,, "REPORTED")</f>
        <v>0</v>
      </c>
      <c r="V319" s="1">
        <f>_xll.ciqfunctions.udf.CIQ($B319, "IQ_COGS",$D319,,,, "REPORTED")</f>
        <v>12009491</v>
      </c>
      <c r="W319" s="1">
        <f>_xll.ciqfunctions.udf.CIQ($B319, "IQ_AP",$D319,,,, "REPORTED")</f>
        <v>6563658</v>
      </c>
      <c r="X319" s="1">
        <f>_xll.ciqfunctions.udf.CIQ($B319, "IQ_AR", $D319,,,, "REPORTED")</f>
        <v>2412579</v>
      </c>
      <c r="Y319" s="1">
        <f>_xll.ciqfunctions.udf.CIQ($B319, "IQ_INVENTORY", $D319,,,, "REPORTED")</f>
        <v>6696739</v>
      </c>
      <c r="Z319">
        <f>_xll.ciqfunctions.udf.CIQ($B319, "IQ_SGA", $D319,,,, "REPORTED")</f>
        <v>1729932</v>
      </c>
      <c r="AA319">
        <f>_xll.ciqfunctions.udf.CIQ($B319, "IQ_TOTAL_REV_1YR_ANN_GROWTH", $D319,,,, "REPORTED")</f>
        <v>-0.23669999999999999</v>
      </c>
      <c r="AB319">
        <f>_xll.ciqfunctions.udf.CIQ($B319, "IQ_DA", $D319,,,, "REPORTED")</f>
        <v>31385</v>
      </c>
      <c r="AC319">
        <f>_xll.ciqfunctions.udf.CIQ($B319, "IQ_NET_INTEREST_EXP",$D319,,,, "REPORTED")</f>
        <v>25902</v>
      </c>
      <c r="AD319">
        <f>_xll.ciqfunctions.udf.CIQ($B319, "IQ_NET_WORKING_CAP",$D319,,,, "REPORTED")</f>
        <v>-2220251</v>
      </c>
      <c r="AE319">
        <f>_xll.ciqfunctions.udf.CIQ($B319, "IQ_CAPEX",$D319,,,, "REPORTED")</f>
        <v>-869620</v>
      </c>
      <c r="AF319" s="1">
        <f>_xll.ciqfunctions.udf.CIQ($B319, "IQ_CEO_NAME", $D319,,,, "REPORTED")</f>
        <v>0</v>
      </c>
    </row>
    <row r="320" spans="1:32" x14ac:dyDescent="0.25">
      <c r="A320" t="str">
        <f>_xll.ciqfunctions.udf.CIQ(B320,"IQ_COMPANY_NAME",A$1)</f>
        <v>Kia Corporation</v>
      </c>
      <c r="B320" s="3" t="s">
        <v>2</v>
      </c>
      <c r="C320" s="1" t="str">
        <f>_xll.ciqfunctions.udf.CIQ($B320, "IQ_INDUSTRY", IQ_FY, $D320, ,, "USD", , C$1)</f>
        <v>Automobiles</v>
      </c>
      <c r="D320" s="2" t="str">
        <f t="shared" si="4"/>
        <v>CQ22018</v>
      </c>
      <c r="E320" s="1">
        <f>_xll.ciqfunctions.udf.CIQ($B320, "IQ_TOTAL_REV", $D320,,,, "REPORTED")</f>
        <v>14060127</v>
      </c>
      <c r="F320" s="1">
        <f>_xll.ciqfunctions.udf.CIQ($B320, "IQ_NI",$D320,,,, "REPORTED")</f>
        <v>331897</v>
      </c>
      <c r="G320" s="1">
        <f>_xll.ciqfunctions.udf.CIQ($B320, "IQ_CASH_EQUIV", $D320,,,, "REPORTED")</f>
        <v>2258089</v>
      </c>
      <c r="H320" s="1">
        <f>_xll.ciqfunctions.udf.CIQ($B320, "IQ_CASH_ST_INVEST", $D320,,,, "REPORTED")</f>
        <v>10017515</v>
      </c>
      <c r="I320" s="1">
        <f>_xll.ciqfunctions.udf.CIQ($B320, "IQ_TOTAL_CA", $D320,,,, "REPORTED")</f>
        <v>21719144</v>
      </c>
      <c r="J320" s="1">
        <f>_xll.ciqfunctions.udf.CIQ($B320, "IQ_TOTAL_ASSETS",$D320,,,, "REPORTED")</f>
        <v>52708443</v>
      </c>
      <c r="K320" s="1">
        <f>_xll.ciqfunctions.udf.CIQ($B320, "IQ_TOTAL_CL", $D320,,,, "REPORTED")</f>
        <v>15287018</v>
      </c>
      <c r="L320" s="1">
        <f>_xll.ciqfunctions.udf.CIQ($B320, "IQ_TOTAL_LIAB", $D320,,,, "REPORTED")</f>
        <v>25478422</v>
      </c>
      <c r="M320" s="1">
        <f>_xll.ciqfunctions.udf.CIQ($B320, "IQ_PREF_EQUITY",$D320,,,, "REPORTED")</f>
        <v>0</v>
      </c>
      <c r="N320" s="1">
        <f>_xll.ciqfunctions.udf.CIQ($B320, "IQ_TOTAL_COMMON_EQUITY",$D320,,,, "REPORTED")</f>
        <v>27230021</v>
      </c>
      <c r="O320" s="1">
        <f>_xll.ciqfunctions.udf.CIQ($B320, "IQ_APIC", $D320,,,, "REPORTED")</f>
        <v>1715765</v>
      </c>
      <c r="P320" s="1">
        <f>_xll.ciqfunctions.udf.CIQ($B320, "IQ_TOTAL_ASSETS", $D320,,,, "REPORTED")</f>
        <v>52708443</v>
      </c>
      <c r="Q320" s="1">
        <f>_xll.ciqfunctions.udf.CIQ($B320, "IQ_RE", $D320,,,, "REPORTED")</f>
        <v>24534047</v>
      </c>
      <c r="R320" s="1">
        <f>_xll.ciqfunctions.udf.CIQ($B320, "IQ_TOTAL_EQUITY", $D320,,,, "REPORTED")</f>
        <v>27230021</v>
      </c>
      <c r="S320" s="1">
        <f>_xll.ciqfunctions.udf.CIQ($B320, "IQ_TOTAL_OUTSTANDING_FILING_DATE", $D320,,,, "REPORTED")</f>
        <v>400.93126000000001</v>
      </c>
      <c r="T320" s="1">
        <f>_xll.ciqfunctions.udf.CIQ($B320, "IQ_TOTAL_DEBT", $D320,,,, "REPORTED")</f>
        <v>7218408</v>
      </c>
      <c r="U320" s="1">
        <f>_xll.ciqfunctions.udf.CIQ($B320, "IQ_PREF_DIV_OTHER",$D320,,,, "REPORTED")</f>
        <v>0</v>
      </c>
      <c r="V320" s="1">
        <f>_xll.ciqfunctions.udf.CIQ($B320, "IQ_COGS",$D320,,,, "REPORTED")</f>
        <v>11965670</v>
      </c>
      <c r="W320" s="1">
        <f>_xll.ciqfunctions.udf.CIQ($B320, "IQ_AP",$D320,,,, "REPORTED")</f>
        <v>6503322</v>
      </c>
      <c r="X320" s="1">
        <f>_xll.ciqfunctions.udf.CIQ($B320, "IQ_AR", $D320,,,, "REPORTED")</f>
        <v>2563208</v>
      </c>
      <c r="Y320" s="1">
        <f>_xll.ciqfunctions.udf.CIQ($B320, "IQ_INVENTORY", $D320,,,, "REPORTED")</f>
        <v>7661537</v>
      </c>
      <c r="Z320">
        <f>_xll.ciqfunctions.udf.CIQ($B320, "IQ_SGA", $D320,,,, "REPORTED")</f>
        <v>1500224</v>
      </c>
      <c r="AA320">
        <f>_xll.ciqfunctions.udf.CIQ($B320, "IQ_TOTAL_REV_1YR_ANN_GROWTH", $D320,,,, "REPORTED")</f>
        <v>3.5474000000000001</v>
      </c>
      <c r="AB320">
        <f>_xll.ciqfunctions.udf.CIQ($B320, "IQ_DA", $D320,,,, "REPORTED")</f>
        <v>29700</v>
      </c>
      <c r="AC320">
        <f>_xll.ciqfunctions.udf.CIQ($B320, "IQ_NET_INTEREST_EXP",$D320,,,, "REPORTED")</f>
        <v>-16083</v>
      </c>
      <c r="AD320">
        <f>_xll.ciqfunctions.udf.CIQ($B320, "IQ_NET_WORKING_CAP",$D320,,,, "REPORTED")</f>
        <v>-1209876</v>
      </c>
      <c r="AE320">
        <f>_xll.ciqfunctions.udf.CIQ($B320, "IQ_CAPEX",$D320,,,, "REPORTED")</f>
        <v>-268221</v>
      </c>
      <c r="AF320" s="1">
        <f>_xll.ciqfunctions.udf.CIQ($B320, "IQ_CEO_NAME", $D320,,,, "REPORTED")</f>
        <v>0</v>
      </c>
    </row>
    <row r="321" spans="1:32" x14ac:dyDescent="0.25">
      <c r="A321" t="str">
        <f>_xll.ciqfunctions.udf.CIQ(B321,"IQ_COMPANY_NAME",A$1)</f>
        <v>Kia Corporation</v>
      </c>
      <c r="B321" s="3" t="s">
        <v>2</v>
      </c>
      <c r="C321" s="1" t="str">
        <f>_xll.ciqfunctions.udf.CIQ($B321, "IQ_INDUSTRY", IQ_FY, $D321, ,, "USD", , C$1)</f>
        <v>Automobiles</v>
      </c>
      <c r="D321" s="2" t="str">
        <f t="shared" si="4"/>
        <v>CQ12018</v>
      </c>
      <c r="E321" s="1">
        <f>_xll.ciqfunctions.udf.CIQ($B321, "IQ_TOTAL_REV", $D321,,,, "REPORTED")</f>
        <v>12562201</v>
      </c>
      <c r="F321" s="1">
        <f>_xll.ciqfunctions.udf.CIQ($B321, "IQ_NI",$D321,,,, "REPORTED")</f>
        <v>431958</v>
      </c>
      <c r="G321" s="1">
        <f>_xll.ciqfunctions.udf.CIQ($B321, "IQ_CASH_EQUIV", $D321,,,, "REPORTED")</f>
        <v>2559097</v>
      </c>
      <c r="H321" s="1">
        <f>_xll.ciqfunctions.udf.CIQ($B321, "IQ_CASH_ST_INVEST", $D321,,,, "REPORTED")</f>
        <v>10049535</v>
      </c>
      <c r="I321" s="1">
        <f>_xll.ciqfunctions.udf.CIQ($B321, "IQ_TOTAL_CA", $D321,,,, "REPORTED")</f>
        <v>22199249</v>
      </c>
      <c r="J321" s="1">
        <f>_xll.ciqfunctions.udf.CIQ($B321, "IQ_TOTAL_ASSETS",$D321,,,, "REPORTED")</f>
        <v>52816224</v>
      </c>
      <c r="K321" s="1">
        <f>_xll.ciqfunctions.udf.CIQ($B321, "IQ_TOTAL_CL", $D321,,,, "REPORTED")</f>
        <v>15813564</v>
      </c>
      <c r="L321" s="1">
        <f>_xll.ciqfunctions.udf.CIQ($B321, "IQ_TOTAL_LIAB", $D321,,,, "REPORTED")</f>
        <v>25841609</v>
      </c>
      <c r="M321" s="1">
        <f>_xll.ciqfunctions.udf.CIQ($B321, "IQ_PREF_EQUITY",$D321,,,, "REPORTED")</f>
        <v>0</v>
      </c>
      <c r="N321" s="1">
        <f>_xll.ciqfunctions.udf.CIQ($B321, "IQ_TOTAL_COMMON_EQUITY",$D321,,,, "REPORTED")</f>
        <v>26974615</v>
      </c>
      <c r="O321" s="1">
        <f>_xll.ciqfunctions.udf.CIQ($B321, "IQ_APIC", $D321,,,, "REPORTED")</f>
        <v>1715765</v>
      </c>
      <c r="P321" s="1">
        <f>_xll.ciqfunctions.udf.CIQ($B321, "IQ_TOTAL_ASSETS", $D321,,,, "REPORTED")</f>
        <v>52816224</v>
      </c>
      <c r="Q321" s="1">
        <f>_xll.ciqfunctions.udf.CIQ($B321, "IQ_RE", $D321,,,, "REPORTED")</f>
        <v>24208467</v>
      </c>
      <c r="R321" s="1">
        <f>_xll.ciqfunctions.udf.CIQ($B321, "IQ_TOTAL_EQUITY", $D321,,,, "REPORTED")</f>
        <v>26974615</v>
      </c>
      <c r="S321" s="1">
        <f>_xll.ciqfunctions.udf.CIQ($B321, "IQ_TOTAL_OUTSTANDING_FILING_DATE", $D321,,,, "REPORTED")</f>
        <v>400.93126000000001</v>
      </c>
      <c r="T321" s="1">
        <f>_xll.ciqfunctions.udf.CIQ($B321, "IQ_TOTAL_DEBT", $D321,,,, "REPORTED")</f>
        <v>8402244</v>
      </c>
      <c r="U321" s="1">
        <f>_xll.ciqfunctions.udf.CIQ($B321, "IQ_PREF_DIV_OTHER",$D321,,,, "REPORTED")</f>
        <v>0</v>
      </c>
      <c r="V321" s="1">
        <f>_xll.ciqfunctions.udf.CIQ($B321, "IQ_COGS",$D321,,,, "REPORTED")</f>
        <v>10644032</v>
      </c>
      <c r="W321" s="1">
        <f>_xll.ciqfunctions.udf.CIQ($B321, "IQ_AP",$D321,,,, "REPORTED")</f>
        <v>6176546</v>
      </c>
      <c r="X321" s="1">
        <f>_xll.ciqfunctions.udf.CIQ($B321, "IQ_AR", $D321,,,, "REPORTED")</f>
        <v>2417570</v>
      </c>
      <c r="Y321" s="1">
        <f>_xll.ciqfunctions.udf.CIQ($B321, "IQ_INVENTORY", $D321,,,, "REPORTED")</f>
        <v>8200439</v>
      </c>
      <c r="Z321">
        <f>_xll.ciqfunctions.udf.CIQ($B321, "IQ_SGA", $D321,,,, "REPORTED")</f>
        <v>1368530</v>
      </c>
      <c r="AA321">
        <f>_xll.ciqfunctions.udf.CIQ($B321, "IQ_TOTAL_REV_1YR_ANN_GROWTH", $D321,,,, "REPORTED")</f>
        <v>-2.1932999999999998</v>
      </c>
      <c r="AB321">
        <f>_xll.ciqfunctions.udf.CIQ($B321, "IQ_DA", $D321,,,, "REPORTED")</f>
        <v>29508</v>
      </c>
      <c r="AC321">
        <f>_xll.ciqfunctions.udf.CIQ($B321, "IQ_NET_INTEREST_EXP",$D321,,,, "REPORTED")</f>
        <v>-9229</v>
      </c>
      <c r="AD321">
        <f>_xll.ciqfunctions.udf.CIQ($B321, "IQ_NET_WORKING_CAP",$D321,,,, "REPORTED")</f>
        <v>-67685</v>
      </c>
      <c r="AE321">
        <f>_xll.ciqfunctions.udf.CIQ($B321, "IQ_CAPEX",$D321,,,, "REPORTED")</f>
        <v>-329136</v>
      </c>
      <c r="AF321" s="1">
        <f>_xll.ciqfunctions.udf.CIQ($B321, "IQ_CEO_NAME", $D321,,,, "REPORTED")</f>
        <v>0</v>
      </c>
    </row>
    <row r="322" spans="1:32" x14ac:dyDescent="0.25">
      <c r="A322" t="str">
        <f>_xll.ciqfunctions.udf.CIQ(B322,"IQ_COMPANY_NAME",A$1)</f>
        <v>Kia Corporation</v>
      </c>
      <c r="B322" s="3" t="s">
        <v>2</v>
      </c>
      <c r="C322" s="1" t="str">
        <f>_xll.ciqfunctions.udf.CIQ($B322, "IQ_INDUSTRY", IQ_FY, $D322, ,, "USD", , C$1)</f>
        <v>Automobiles</v>
      </c>
      <c r="D322" s="2" t="str">
        <f t="shared" si="4"/>
        <v>CQ42017</v>
      </c>
      <c r="E322" s="1">
        <f>_xll.ciqfunctions.udf.CIQ($B322, "IQ_TOTAL_REV", $D322,,,, "REPORTED")</f>
        <v>13005649</v>
      </c>
      <c r="F322" s="1">
        <f>_xll.ciqfunctions.udf.CIQ($B322, "IQ_NI",$D322,,,, "REPORTED")</f>
        <v>104809</v>
      </c>
      <c r="G322" s="1">
        <f>_xll.ciqfunctions.udf.CIQ($B322, "IQ_CASH_EQUIV", $D322,,,, "REPORTED")</f>
        <v>1561738</v>
      </c>
      <c r="H322" s="1">
        <f>_xll.ciqfunctions.udf.CIQ($B322, "IQ_CASH_ST_INVEST", $D322,,,, "REPORTED")</f>
        <v>9619706</v>
      </c>
      <c r="I322" s="1">
        <f>_xll.ciqfunctions.udf.CIQ($B322, "IQ_TOTAL_CA", $D322,,,, "REPORTED")</f>
        <v>21642079</v>
      </c>
      <c r="J322" s="1">
        <f>_xll.ciqfunctions.udf.CIQ($B322, "IQ_TOTAL_ASSETS",$D322,,,, "REPORTED")</f>
        <v>52294438</v>
      </c>
      <c r="K322" s="1">
        <f>_xll.ciqfunctions.udf.CIQ($B322, "IQ_TOTAL_CL", $D322,,,, "REPORTED")</f>
        <v>15323019</v>
      </c>
      <c r="L322" s="1">
        <f>_xll.ciqfunctions.udf.CIQ($B322, "IQ_TOTAL_LIAB", $D322,,,, "REPORTED")</f>
        <v>25433261</v>
      </c>
      <c r="M322" s="1">
        <f>_xll.ciqfunctions.udf.CIQ($B322, "IQ_PREF_EQUITY",$D322,,,, "REPORTED")</f>
        <v>0</v>
      </c>
      <c r="N322" s="1">
        <f>_xll.ciqfunctions.udf.CIQ($B322, "IQ_TOTAL_COMMON_EQUITY",$D322,,,, "REPORTED")</f>
        <v>26861177</v>
      </c>
      <c r="O322" s="1">
        <f>_xll.ciqfunctions.udf.CIQ($B322, "IQ_APIC", $D322,,,, "REPORTED")</f>
        <v>1715765</v>
      </c>
      <c r="P322" s="1">
        <f>_xll.ciqfunctions.udf.CIQ($B322, "IQ_TOTAL_ASSETS", $D322,,,, "REPORTED")</f>
        <v>52294438</v>
      </c>
      <c r="Q322" s="1">
        <f>_xll.ciqfunctions.udf.CIQ($B322, "IQ_RE", $D322,,,, "REPORTED")</f>
        <v>24074322</v>
      </c>
      <c r="R322" s="1">
        <f>_xll.ciqfunctions.udf.CIQ($B322, "IQ_TOTAL_EQUITY", $D322,,,, "REPORTED")</f>
        <v>26861177</v>
      </c>
      <c r="S322" s="1">
        <f>_xll.ciqfunctions.udf.CIQ($B322, "IQ_TOTAL_OUTSTANDING_FILING_DATE", $D322,,,, "REPORTED")</f>
        <v>400.93126000000001</v>
      </c>
      <c r="T322" s="1">
        <f>_xll.ciqfunctions.udf.CIQ($B322, "IQ_TOTAL_DEBT", $D322,,,, "REPORTED")</f>
        <v>8752974</v>
      </c>
      <c r="U322" s="1">
        <f>_xll.ciqfunctions.udf.CIQ($B322, "IQ_PREF_DIV_OTHER",$D322,,,, "REPORTED")</f>
        <v>0</v>
      </c>
      <c r="V322" s="1">
        <f>_xll.ciqfunctions.udf.CIQ($B322, "IQ_COGS",$D322,,,, "REPORTED")</f>
        <v>10719228</v>
      </c>
      <c r="W322" s="1">
        <f>_xll.ciqfunctions.udf.CIQ($B322, "IQ_AP",$D322,,,, "REPORTED")</f>
        <v>5113283</v>
      </c>
      <c r="X322" s="1">
        <f>_xll.ciqfunctions.udf.CIQ($B322, "IQ_AR", $D322,,,, "REPORTED")</f>
        <v>2092975</v>
      </c>
      <c r="Y322" s="1">
        <f>_xll.ciqfunctions.udf.CIQ($B322, "IQ_INVENTORY", $D322,,,, "REPORTED")</f>
        <v>8543645</v>
      </c>
      <c r="Z322">
        <f>_xll.ciqfunctions.udf.CIQ($B322, "IQ_SGA", $D322,,,, "REPORTED")</f>
        <v>1776898</v>
      </c>
      <c r="AA322">
        <f>_xll.ciqfunctions.udf.CIQ($B322, "IQ_TOTAL_REV_1YR_ANN_GROWTH", $D322,,,, "REPORTED")</f>
        <v>0.70420000000000005</v>
      </c>
      <c r="AB322">
        <f>_xll.ciqfunctions.udf.CIQ($B322, "IQ_DA", $D322,,,, "REPORTED")</f>
        <v>36105</v>
      </c>
      <c r="AC322">
        <f>_xll.ciqfunctions.udf.CIQ($B322, "IQ_NET_INTEREST_EXP",$D322,,,, "REPORTED")</f>
        <v>-10870</v>
      </c>
      <c r="AD322">
        <f>_xll.ciqfunctions.udf.CIQ($B322, "IQ_NET_WORKING_CAP",$D322,,,, "REPORTED")</f>
        <v>555792</v>
      </c>
      <c r="AE322">
        <f>_xll.ciqfunctions.udf.CIQ($B322, "IQ_CAPEX",$D322,,,, "REPORTED")</f>
        <v>-776605</v>
      </c>
      <c r="AF322" s="1">
        <f>_xll.ciqfunctions.udf.CIQ($B322, "IQ_CEO_NAME", $D322,,,, "REPORTED")</f>
        <v>0</v>
      </c>
    </row>
    <row r="323" spans="1:32" x14ac:dyDescent="0.25">
      <c r="A323" t="str">
        <f>_xll.ciqfunctions.udf.CIQ(B323,"IQ_COMPANY_NAME",A$1)</f>
        <v>Kia Corporation</v>
      </c>
      <c r="B323" s="3" t="s">
        <v>2</v>
      </c>
      <c r="C323" s="1" t="str">
        <f>_xll.ciqfunctions.udf.CIQ($B323, "IQ_INDUSTRY", IQ_FY, $D323, ,, "USD", , C$1)</f>
        <v>Automobiles</v>
      </c>
      <c r="D323" s="2" t="str">
        <f t="shared" si="4"/>
        <v>CQ32017</v>
      </c>
      <c r="E323" s="1">
        <f>_xll.ciqfunctions.udf.CIQ($B323, "IQ_TOTAL_REV", $D323,,,, "REPORTED")</f>
        <v>14107692</v>
      </c>
      <c r="F323" s="1">
        <f>_xll.ciqfunctions.udf.CIQ($B323, "IQ_NI",$D323,,,, "REPORTED")</f>
        <v>-291767</v>
      </c>
      <c r="G323" s="1">
        <f>_xll.ciqfunctions.udf.CIQ($B323, "IQ_CASH_EQUIV", $D323,,,, "REPORTED")</f>
        <v>3055341</v>
      </c>
      <c r="H323" s="1">
        <f>_xll.ciqfunctions.udf.CIQ($B323, "IQ_CASH_ST_INVEST", $D323,,,, "REPORTED")</f>
        <v>10739065</v>
      </c>
      <c r="I323" s="1">
        <f>_xll.ciqfunctions.udf.CIQ($B323, "IQ_TOTAL_CA", $D323,,,, "REPORTED")</f>
        <v>24293632</v>
      </c>
      <c r="J323" s="1">
        <f>_xll.ciqfunctions.udf.CIQ($B323, "IQ_TOTAL_ASSETS",$D323,,,, "REPORTED")</f>
        <v>54564065</v>
      </c>
      <c r="K323" s="1">
        <f>_xll.ciqfunctions.udf.CIQ($B323, "IQ_TOTAL_CL", $D323,,,, "REPORTED")</f>
        <v>18211921</v>
      </c>
      <c r="L323" s="1">
        <f>_xll.ciqfunctions.udf.CIQ($B323, "IQ_TOTAL_LIAB", $D323,,,, "REPORTED")</f>
        <v>27564182</v>
      </c>
      <c r="M323" s="1">
        <f>_xll.ciqfunctions.udf.CIQ($B323, "IQ_PREF_EQUITY",$D323,,,, "REPORTED")</f>
        <v>0</v>
      </c>
      <c r="N323" s="1">
        <f>_xll.ciqfunctions.udf.CIQ($B323, "IQ_TOTAL_COMMON_EQUITY",$D323,,,, "REPORTED")</f>
        <v>26999883</v>
      </c>
      <c r="O323" s="1">
        <f>_xll.ciqfunctions.udf.CIQ($B323, "IQ_APIC", $D323,,,, "REPORTED")</f>
        <v>1715765</v>
      </c>
      <c r="P323" s="1">
        <f>_xll.ciqfunctions.udf.CIQ($B323, "IQ_TOTAL_ASSETS", $D323,,,, "REPORTED")</f>
        <v>54564065</v>
      </c>
      <c r="Q323" s="1">
        <f>_xll.ciqfunctions.udf.CIQ($B323, "IQ_RE", $D323,,,, "REPORTED")</f>
        <v>23902393</v>
      </c>
      <c r="R323" s="1">
        <f>_xll.ciqfunctions.udf.CIQ($B323, "IQ_TOTAL_EQUITY", $D323,,,, "REPORTED")</f>
        <v>26999883</v>
      </c>
      <c r="S323" s="1">
        <f>_xll.ciqfunctions.udf.CIQ($B323, "IQ_TOTAL_OUTSTANDING_FILING_DATE", $D323,,,, "REPORTED")</f>
        <v>400.93126000000001</v>
      </c>
      <c r="T323" s="1">
        <f>_xll.ciqfunctions.udf.CIQ($B323, "IQ_TOTAL_DEBT", $D323,,,, "REPORTED")</f>
        <v>8659320</v>
      </c>
      <c r="U323" s="1">
        <f>_xll.ciqfunctions.udf.CIQ($B323, "IQ_PREF_DIV_OTHER",$D323,,,, "REPORTED")</f>
        <v>0</v>
      </c>
      <c r="V323" s="1">
        <f>_xll.ciqfunctions.udf.CIQ($B323, "IQ_COGS",$D323,,,, "REPORTED")</f>
        <v>12331631</v>
      </c>
      <c r="W323" s="1">
        <f>_xll.ciqfunctions.udf.CIQ($B323, "IQ_AP",$D323,,,, "REPORTED")</f>
        <v>6772224</v>
      </c>
      <c r="X323" s="1">
        <f>_xll.ciqfunctions.udf.CIQ($B323, "IQ_AR", $D323,,,, "REPORTED")</f>
        <v>2528946</v>
      </c>
      <c r="Y323" s="1">
        <f>_xll.ciqfunctions.udf.CIQ($B323, "IQ_INVENTORY", $D323,,,, "REPORTED")</f>
        <v>9670049</v>
      </c>
      <c r="Z323">
        <f>_xll.ciqfunctions.udf.CIQ($B323, "IQ_SGA", $D323,,,, "REPORTED")</f>
        <v>1963815</v>
      </c>
      <c r="AA323">
        <f>_xll.ciqfunctions.udf.CIQ($B323, "IQ_TOTAL_REV_1YR_ANN_GROWTH", $D323,,,, "REPORTED")</f>
        <v>11.094200000000001</v>
      </c>
      <c r="AB323">
        <f>_xll.ciqfunctions.udf.CIQ($B323, "IQ_DA", $D323,,,, "REPORTED")</f>
        <v>25744</v>
      </c>
      <c r="AC323">
        <f>_xll.ciqfunctions.udf.CIQ($B323, "IQ_NET_INTEREST_EXP",$D323,,,, "REPORTED")</f>
        <v>-4160</v>
      </c>
      <c r="AD323">
        <f>_xll.ciqfunctions.udf.CIQ($B323, "IQ_NET_WORKING_CAP",$D323,,,, "REPORTED")</f>
        <v>52001</v>
      </c>
      <c r="AE323">
        <f>_xll.ciqfunctions.udf.CIQ($B323, "IQ_CAPEX",$D323,,,, "REPORTED")</f>
        <v>-357142</v>
      </c>
      <c r="AF323" s="1">
        <f>_xll.ciqfunctions.udf.CIQ($B323, "IQ_CEO_NAME", $D323,,,, "REPORTED")</f>
        <v>0</v>
      </c>
    </row>
    <row r="324" spans="1:32" x14ac:dyDescent="0.25">
      <c r="A324" t="str">
        <f>_xll.ciqfunctions.udf.CIQ(B324,"IQ_COMPANY_NAME",A$1)</f>
        <v>Kia Corporation</v>
      </c>
      <c r="B324" s="3" t="s">
        <v>2</v>
      </c>
      <c r="C324" s="1" t="str">
        <f>_xll.ciqfunctions.udf.CIQ($B324, "IQ_INDUSTRY", IQ_FY, $D324, ,, "USD", , C$1)</f>
        <v>Automobiles</v>
      </c>
      <c r="D324" s="2" t="str">
        <f t="shared" si="4"/>
        <v>CQ22017</v>
      </c>
      <c r="E324" s="1">
        <f>_xll.ciqfunctions.udf.CIQ($B324, "IQ_TOTAL_REV", $D324,,,, "REPORTED")</f>
        <v>13578443</v>
      </c>
      <c r="F324" s="1">
        <f>_xll.ciqfunctions.udf.CIQ($B324, "IQ_NI",$D324,,,, "REPORTED")</f>
        <v>389598</v>
      </c>
      <c r="G324" s="1">
        <f>_xll.ciqfunctions.udf.CIQ($B324, "IQ_CASH_EQUIV", $D324,,,, "REPORTED")</f>
        <v>2561104</v>
      </c>
      <c r="H324" s="1">
        <f>_xll.ciqfunctions.udf.CIQ($B324, "IQ_CASH_ST_INVEST", $D324,,,, "REPORTED")</f>
        <v>9467106</v>
      </c>
      <c r="I324" s="1">
        <f>_xll.ciqfunctions.udf.CIQ($B324, "IQ_TOTAL_CA", $D324,,,, "REPORTED")</f>
        <v>22781863</v>
      </c>
      <c r="J324" s="1">
        <f>_xll.ciqfunctions.udf.CIQ($B324, "IQ_TOTAL_ASSETS",$D324,,,, "REPORTED")</f>
        <v>52808714</v>
      </c>
      <c r="K324" s="1">
        <f>_xll.ciqfunctions.udf.CIQ($B324, "IQ_TOTAL_CL", $D324,,,, "REPORTED")</f>
        <v>17060611</v>
      </c>
      <c r="L324" s="1">
        <f>_xll.ciqfunctions.udf.CIQ($B324, "IQ_TOTAL_LIAB", $D324,,,, "REPORTED")</f>
        <v>25658460</v>
      </c>
      <c r="M324" s="1">
        <f>_xll.ciqfunctions.udf.CIQ($B324, "IQ_PREF_EQUITY",$D324,,,, "REPORTED")</f>
        <v>0</v>
      </c>
      <c r="N324" s="1">
        <f>_xll.ciqfunctions.udf.CIQ($B324, "IQ_TOTAL_COMMON_EQUITY",$D324,,,, "REPORTED")</f>
        <v>27150254</v>
      </c>
      <c r="O324" s="1">
        <f>_xll.ciqfunctions.udf.CIQ($B324, "IQ_APIC", $D324,,,, "REPORTED")</f>
        <v>1715765</v>
      </c>
      <c r="P324" s="1">
        <f>_xll.ciqfunctions.udf.CIQ($B324, "IQ_TOTAL_ASSETS", $D324,,,, "REPORTED")</f>
        <v>52808714</v>
      </c>
      <c r="Q324" s="1">
        <f>_xll.ciqfunctions.udf.CIQ($B324, "IQ_RE", $D324,,,, "REPORTED")</f>
        <v>24175336</v>
      </c>
      <c r="R324" s="1">
        <f>_xll.ciqfunctions.udf.CIQ($B324, "IQ_TOTAL_EQUITY", $D324,,,, "REPORTED")</f>
        <v>27150254</v>
      </c>
      <c r="S324" s="1">
        <f>_xll.ciqfunctions.udf.CIQ($B324, "IQ_TOTAL_OUTSTANDING_FILING_DATE", $D324,,,, "REPORTED")</f>
        <v>400.93126000000001</v>
      </c>
      <c r="T324" s="1">
        <f>_xll.ciqfunctions.udf.CIQ($B324, "IQ_TOTAL_DEBT", $D324,,,, "REPORTED")</f>
        <v>8478552</v>
      </c>
      <c r="U324" s="1">
        <f>_xll.ciqfunctions.udf.CIQ($B324, "IQ_PREF_DIV_OTHER",$D324,,,, "REPORTED")</f>
        <v>0</v>
      </c>
      <c r="V324" s="1">
        <f>_xll.ciqfunctions.udf.CIQ($B324, "IQ_COGS",$D324,,,, "REPORTED")</f>
        <v>11237138</v>
      </c>
      <c r="W324" s="1">
        <f>_xll.ciqfunctions.udf.CIQ($B324, "IQ_AP",$D324,,,, "REPORTED")</f>
        <v>6050452</v>
      </c>
      <c r="X324" s="1">
        <f>_xll.ciqfunctions.udf.CIQ($B324, "IQ_AR", $D324,,,, "REPORTED")</f>
        <v>2781313</v>
      </c>
      <c r="Y324" s="1">
        <f>_xll.ciqfunctions.udf.CIQ($B324, "IQ_INVENTORY", $D324,,,, "REPORTED")</f>
        <v>9211756</v>
      </c>
      <c r="Z324">
        <f>_xll.ciqfunctions.udf.CIQ($B324, "IQ_SGA", $D324,,,, "REPORTED")</f>
        <v>1704871</v>
      </c>
      <c r="AA324">
        <f>_xll.ciqfunctions.udf.CIQ($B324, "IQ_TOTAL_REV_1YR_ANN_GROWTH", $D324,,,, "REPORTED")</f>
        <v>-6.0315000000000003</v>
      </c>
      <c r="AB324">
        <f>_xll.ciqfunctions.udf.CIQ($B324, "IQ_DA", $D324,,,, "REPORTED")</f>
        <v>25494</v>
      </c>
      <c r="AC324">
        <f>_xll.ciqfunctions.udf.CIQ($B324, "IQ_NET_INTEREST_EXP",$D324,,,, "REPORTED")</f>
        <v>-1883</v>
      </c>
      <c r="AD324">
        <f>_xll.ciqfunctions.udf.CIQ($B324, "IQ_NET_WORKING_CAP",$D324,,,, "REPORTED")</f>
        <v>587916</v>
      </c>
      <c r="AE324">
        <f>_xll.ciqfunctions.udf.CIQ($B324, "IQ_CAPEX",$D324,,,, "REPORTED")</f>
        <v>-373337</v>
      </c>
      <c r="AF324" s="1">
        <f>_xll.ciqfunctions.udf.CIQ($B324, "IQ_CEO_NAME", $D324,,,, "REPORTED")</f>
        <v>0</v>
      </c>
    </row>
    <row r="325" spans="1:32" x14ac:dyDescent="0.25">
      <c r="A325" t="str">
        <f>_xll.ciqfunctions.udf.CIQ(B325,"IQ_COMPANY_NAME",A$1)</f>
        <v>Kia Corporation</v>
      </c>
      <c r="B325" s="3" t="s">
        <v>2</v>
      </c>
      <c r="C325" s="1" t="str">
        <f>_xll.ciqfunctions.udf.CIQ($B325, "IQ_INDUSTRY", IQ_FY, $D325, ,, "USD", , C$1)</f>
        <v>Automobiles</v>
      </c>
      <c r="D325" s="2" t="str">
        <f t="shared" si="4"/>
        <v>CQ12017</v>
      </c>
      <c r="E325" s="1">
        <f>_xll.ciqfunctions.udf.CIQ($B325, "IQ_TOTAL_REV", $D325,,,, "REPORTED")</f>
        <v>12843896</v>
      </c>
      <c r="F325" s="1">
        <f>_xll.ciqfunctions.udf.CIQ($B325, "IQ_NI",$D325,,,, "REPORTED")</f>
        <v>765378</v>
      </c>
      <c r="G325" s="1">
        <f>_xll.ciqfunctions.udf.CIQ($B325, "IQ_CASH_EQUIV", $D325,,,, "REPORTED")</f>
        <v>3431884</v>
      </c>
      <c r="H325" s="1">
        <f>_xll.ciqfunctions.udf.CIQ($B325, "IQ_CASH_ST_INVEST", $D325,,,, "REPORTED")</f>
        <v>9650636</v>
      </c>
      <c r="I325" s="1">
        <f>_xll.ciqfunctions.udf.CIQ($B325, "IQ_TOTAL_CA", $D325,,,, "REPORTED")</f>
        <v>22440375</v>
      </c>
      <c r="J325" s="1">
        <f>_xll.ciqfunctions.udf.CIQ($B325, "IQ_TOTAL_ASSETS",$D325,,,, "REPORTED")</f>
        <v>52038568</v>
      </c>
      <c r="K325" s="1">
        <f>_xll.ciqfunctions.udf.CIQ($B325, "IQ_TOTAL_CL", $D325,,,, "REPORTED")</f>
        <v>16889803</v>
      </c>
      <c r="L325" s="1">
        <f>_xll.ciqfunctions.udf.CIQ($B325, "IQ_TOTAL_LIAB", $D325,,,, "REPORTED")</f>
        <v>25573796</v>
      </c>
      <c r="M325" s="1">
        <f>_xll.ciqfunctions.udf.CIQ($B325, "IQ_PREF_EQUITY",$D325,,,, "REPORTED")</f>
        <v>0</v>
      </c>
      <c r="N325" s="1">
        <f>_xll.ciqfunctions.udf.CIQ($B325, "IQ_TOTAL_COMMON_EQUITY",$D325,,,, "REPORTED")</f>
        <v>26464772</v>
      </c>
      <c r="O325" s="1">
        <f>_xll.ciqfunctions.udf.CIQ($B325, "IQ_APIC", $D325,,,, "REPORTED")</f>
        <v>1715765</v>
      </c>
      <c r="P325" s="1">
        <f>_xll.ciqfunctions.udf.CIQ($B325, "IQ_TOTAL_ASSETS", $D325,,,, "REPORTED")</f>
        <v>52038568</v>
      </c>
      <c r="Q325" s="1">
        <f>_xll.ciqfunctions.udf.CIQ($B325, "IQ_RE", $D325,,,, "REPORTED")</f>
        <v>23794398</v>
      </c>
      <c r="R325" s="1">
        <f>_xll.ciqfunctions.udf.CIQ($B325, "IQ_TOTAL_EQUITY", $D325,,,, "REPORTED")</f>
        <v>26464772</v>
      </c>
      <c r="S325" s="1">
        <f>_xll.ciqfunctions.udf.CIQ($B325, "IQ_TOTAL_OUTSTANDING_FILING_DATE", $D325,,,, "REPORTED")</f>
        <v>400.93126000000001</v>
      </c>
      <c r="T325" s="1">
        <f>_xll.ciqfunctions.udf.CIQ($B325, "IQ_TOTAL_DEBT", $D325,,,, "REPORTED")</f>
        <v>9019942</v>
      </c>
      <c r="U325" s="1">
        <f>_xll.ciqfunctions.udf.CIQ($B325, "IQ_PREF_DIV_OTHER",$D325,,,, "REPORTED")</f>
        <v>0</v>
      </c>
      <c r="V325" s="1">
        <f>_xll.ciqfunctions.udf.CIQ($B325, "IQ_COGS",$D325,,,, "REPORTED")</f>
        <v>10386471</v>
      </c>
      <c r="W325" s="1">
        <f>_xll.ciqfunctions.udf.CIQ($B325, "IQ_AP",$D325,,,, "REPORTED")</f>
        <v>6257376</v>
      </c>
      <c r="X325" s="1">
        <f>_xll.ciqfunctions.udf.CIQ($B325, "IQ_AR", $D325,,,, "REPORTED")</f>
        <v>2450917</v>
      </c>
      <c r="Y325" s="1">
        <f>_xll.ciqfunctions.udf.CIQ($B325, "IQ_INVENTORY", $D325,,,, "REPORTED")</f>
        <v>9163284</v>
      </c>
      <c r="Z325">
        <f>_xll.ciqfunctions.udf.CIQ($B325, "IQ_SGA", $D325,,,, "REPORTED")</f>
        <v>1836013</v>
      </c>
      <c r="AA325">
        <f>_xll.ciqfunctions.udf.CIQ($B325, "IQ_TOTAL_REV_1YR_ANN_GROWTH", $D325,,,, "REPORTED")</f>
        <v>1.5378000000000001</v>
      </c>
      <c r="AB325">
        <f>_xll.ciqfunctions.udf.CIQ($B325, "IQ_DA", $D325,,,, "REPORTED")</f>
        <v>28668</v>
      </c>
      <c r="AC325">
        <f>_xll.ciqfunctions.udf.CIQ($B325, "IQ_NET_INTEREST_EXP",$D325,,,, "REPORTED")</f>
        <v>-24248</v>
      </c>
      <c r="AD325">
        <f>_xll.ciqfunctions.udf.CIQ($B325, "IQ_NET_WORKING_CAP",$D325,,,, "REPORTED")</f>
        <v>440527</v>
      </c>
      <c r="AE325">
        <f>_xll.ciqfunctions.udf.CIQ($B325, "IQ_CAPEX",$D325,,,, "REPORTED")</f>
        <v>-182397</v>
      </c>
      <c r="AF325" s="1">
        <f>_xll.ciqfunctions.udf.CIQ($B325, "IQ_CEO_NAME", $D325,,,, "REPORTED")</f>
        <v>0</v>
      </c>
    </row>
    <row r="326" spans="1:32" x14ac:dyDescent="0.25">
      <c r="A326" t="str">
        <f>_xll.ciqfunctions.udf.CIQ(B326,"IQ_COMPANY_NAME",A$1)</f>
        <v>Kia Corporation</v>
      </c>
      <c r="B326" s="3" t="s">
        <v>2</v>
      </c>
      <c r="C326" s="1" t="str">
        <f>_xll.ciqfunctions.udf.CIQ($B326, "IQ_INDUSTRY", IQ_FY, $D326, ,, "USD", , C$1)</f>
        <v>Automobiles</v>
      </c>
      <c r="D326" s="2" t="str">
        <f t="shared" si="4"/>
        <v>CQ42016</v>
      </c>
      <c r="E326" s="1">
        <f>_xll.ciqfunctions.udf.CIQ($B326, "IQ_TOTAL_REV", $D326,,,, "REPORTED")</f>
        <v>12914703</v>
      </c>
      <c r="F326" s="1">
        <f>_xll.ciqfunctions.udf.CIQ($B326, "IQ_NI",$D326,,,, "REPORTED")</f>
        <v>320002</v>
      </c>
      <c r="G326" s="1">
        <f>_xll.ciqfunctions.udf.CIQ($B326, "IQ_CASH_EQUIV", $D326,,,, "REPORTED")</f>
        <v>3064191</v>
      </c>
      <c r="H326" s="1">
        <f>_xll.ciqfunctions.udf.CIQ($B326, "IQ_CASH_ST_INVEST", $D326,,,, "REPORTED")</f>
        <v>8592908</v>
      </c>
      <c r="I326" s="1">
        <f>_xll.ciqfunctions.udf.CIQ($B326, "IQ_TOTAL_CA", $D326,,,, "REPORTED")</f>
        <v>20912221</v>
      </c>
      <c r="J326" s="1">
        <f>_xll.ciqfunctions.udf.CIQ($B326, "IQ_TOTAL_ASSETS",$D326,,,, "REPORTED")</f>
        <v>50889260</v>
      </c>
      <c r="K326" s="1">
        <f>_xll.ciqfunctions.udf.CIQ($B326, "IQ_TOTAL_CL", $D326,,,, "REPORTED")</f>
        <v>16246900</v>
      </c>
      <c r="L326" s="1">
        <f>_xll.ciqfunctions.udf.CIQ($B326, "IQ_TOTAL_LIAB", $D326,,,, "REPORTED")</f>
        <v>24309836</v>
      </c>
      <c r="M326" s="1">
        <f>_xll.ciqfunctions.udf.CIQ($B326, "IQ_PREF_EQUITY",$D326,,,, "REPORTED")</f>
        <v>0</v>
      </c>
      <c r="N326" s="1">
        <f>_xll.ciqfunctions.udf.CIQ($B326, "IQ_TOTAL_COMMON_EQUITY",$D326,,,, "REPORTED")</f>
        <v>26579424</v>
      </c>
      <c r="O326" s="1">
        <f>_xll.ciqfunctions.udf.CIQ($B326, "IQ_APIC", $D326,,,, "REPORTED")</f>
        <v>1715765</v>
      </c>
      <c r="P326" s="1">
        <f>_xll.ciqfunctions.udf.CIQ($B326, "IQ_TOTAL_ASSETS", $D326,,,, "REPORTED")</f>
        <v>50889260</v>
      </c>
      <c r="Q326" s="1">
        <f>_xll.ciqfunctions.udf.CIQ($B326, "IQ_RE", $D326,,,, "REPORTED")</f>
        <v>23465759</v>
      </c>
      <c r="R326" s="1">
        <f>_xll.ciqfunctions.udf.CIQ($B326, "IQ_TOTAL_EQUITY", $D326,,,, "REPORTED")</f>
        <v>26579424</v>
      </c>
      <c r="S326" s="1">
        <f>_xll.ciqfunctions.udf.CIQ($B326, "IQ_TOTAL_OUTSTANDING_FILING_DATE", $D326,,,, "REPORTED")</f>
        <v>400.93126000000001</v>
      </c>
      <c r="T326" s="1">
        <f>_xll.ciqfunctions.udf.CIQ($B326, "IQ_TOTAL_DEBT", $D326,,,, "REPORTED")</f>
        <v>8068468</v>
      </c>
      <c r="U326" s="1">
        <f>_xll.ciqfunctions.udf.CIQ($B326, "IQ_PREF_DIV_OTHER",$D326,,,, "REPORTED")</f>
        <v>0</v>
      </c>
      <c r="V326" s="1">
        <f>_xll.ciqfunctions.udf.CIQ($B326, "IQ_COGS",$D326,,,, "REPORTED")</f>
        <v>10373959</v>
      </c>
      <c r="W326" s="1">
        <f>_xll.ciqfunctions.udf.CIQ($B326, "IQ_AP",$D326,,,, "REPORTED")</f>
        <v>6128049</v>
      </c>
      <c r="X326" s="1">
        <f>_xll.ciqfunctions.udf.CIQ($B326, "IQ_AR", $D326,,,, "REPORTED")</f>
        <v>2402540</v>
      </c>
      <c r="Y326" s="1">
        <f>_xll.ciqfunctions.udf.CIQ($B326, "IQ_INVENTORY", $D326,,,, "REPORTED")</f>
        <v>8854373</v>
      </c>
      <c r="Z326">
        <f>_xll.ciqfunctions.udf.CIQ($B326, "IQ_SGA", $D326,,,, "REPORTED")</f>
        <v>1847369</v>
      </c>
      <c r="AA326">
        <f>_xll.ciqfunctions.udf.CIQ($B326, "IQ_TOTAL_REV_1YR_ANN_GROWTH", $D326,,,, "REPORTED")</f>
        <v>0.96099999999999997</v>
      </c>
      <c r="AB326">
        <f>_xll.ciqfunctions.udf.CIQ($B326, "IQ_DA", $D326,,,, "REPORTED")</f>
        <v>31287</v>
      </c>
      <c r="AC326">
        <f>_xll.ciqfunctions.udf.CIQ($B326, "IQ_NET_INTEREST_EXP",$D326,,,, "REPORTED")</f>
        <v>19684</v>
      </c>
      <c r="AD326">
        <f>_xll.ciqfunctions.udf.CIQ($B326, "IQ_NET_WORKING_CAP",$D326,,,, "REPORTED")</f>
        <v>203840</v>
      </c>
      <c r="AE326">
        <f>_xll.ciqfunctions.udf.CIQ($B326, "IQ_CAPEX",$D326,,,, "REPORTED")</f>
        <v>-449391</v>
      </c>
      <c r="AF326" s="1">
        <f>_xll.ciqfunctions.udf.CIQ($B326, "IQ_CEO_NAME", $D326,,,, "REPORTED")</f>
        <v>0</v>
      </c>
    </row>
    <row r="327" spans="1:32" x14ac:dyDescent="0.25">
      <c r="A327" t="str">
        <f>_xll.ciqfunctions.udf.CIQ(B327,"IQ_COMPANY_NAME",A$1)</f>
        <v>Kia Corporation</v>
      </c>
      <c r="B327" s="3" t="s">
        <v>2</v>
      </c>
      <c r="C327" s="1" t="str">
        <f>_xll.ciqfunctions.udf.CIQ($B327, "IQ_INDUSTRY", IQ_FY, $D327, ,, "USD", , C$1)</f>
        <v>Automobiles</v>
      </c>
      <c r="D327" s="2" t="str">
        <f t="shared" si="4"/>
        <v>CQ32016</v>
      </c>
      <c r="E327" s="1">
        <f>_xll.ciqfunctions.udf.CIQ($B327, "IQ_TOTAL_REV", $D327,,,, "REPORTED")</f>
        <v>12698855</v>
      </c>
      <c r="F327" s="1">
        <f>_xll.ciqfunctions.udf.CIQ($B327, "IQ_NI",$D327,,,, "REPORTED")</f>
        <v>664368</v>
      </c>
      <c r="G327" s="1">
        <f>_xll.ciqfunctions.udf.CIQ($B327, "IQ_CASH_EQUIV", $D327,,,, "REPORTED")</f>
        <v>2564658</v>
      </c>
      <c r="H327" s="1">
        <f>_xll.ciqfunctions.udf.CIQ($B327, "IQ_CASH_ST_INVEST", $D327,,,, "REPORTED")</f>
        <v>8320287</v>
      </c>
      <c r="I327" s="1">
        <f>_xll.ciqfunctions.udf.CIQ($B327, "IQ_TOTAL_CA", $D327,,,, "REPORTED")</f>
        <v>18634952</v>
      </c>
      <c r="J327" s="1">
        <f>_xll.ciqfunctions.udf.CIQ($B327, "IQ_TOTAL_ASSETS",$D327,,,, "REPORTED")</f>
        <v>47883214</v>
      </c>
      <c r="K327" s="1">
        <f>_xll.ciqfunctions.udf.CIQ($B327, "IQ_TOTAL_CL", $D327,,,, "REPORTED")</f>
        <v>13861789</v>
      </c>
      <c r="L327" s="1">
        <f>_xll.ciqfunctions.udf.CIQ($B327, "IQ_TOTAL_LIAB", $D327,,,, "REPORTED")</f>
        <v>22300266</v>
      </c>
      <c r="M327" s="1">
        <f>_xll.ciqfunctions.udf.CIQ($B327, "IQ_PREF_EQUITY",$D327,,,, "REPORTED")</f>
        <v>0</v>
      </c>
      <c r="N327" s="1">
        <f>_xll.ciqfunctions.udf.CIQ($B327, "IQ_TOTAL_COMMON_EQUITY",$D327,,,, "REPORTED")</f>
        <v>25582948</v>
      </c>
      <c r="O327" s="1">
        <f>_xll.ciqfunctions.udf.CIQ($B327, "IQ_APIC", $D327,,,, "REPORTED")</f>
        <v>1725743</v>
      </c>
      <c r="P327" s="1">
        <f>_xll.ciqfunctions.udf.CIQ($B327, "IQ_TOTAL_ASSETS", $D327,,,, "REPORTED")</f>
        <v>47883214</v>
      </c>
      <c r="Q327" s="1">
        <f>_xll.ciqfunctions.udf.CIQ($B327, "IQ_RE", $D327,,,, "REPORTED")</f>
        <v>22837121</v>
      </c>
      <c r="R327" s="1">
        <f>_xll.ciqfunctions.udf.CIQ($B327, "IQ_TOTAL_EQUITY", $D327,,,, "REPORTED")</f>
        <v>25582948</v>
      </c>
      <c r="S327" s="1">
        <f>_xll.ciqfunctions.udf.CIQ($B327, "IQ_TOTAL_OUTSTANDING_FILING_DATE", $D327,,,, "REPORTED")</f>
        <v>400.93142999999998</v>
      </c>
      <c r="T327" s="1">
        <f>_xll.ciqfunctions.udf.CIQ($B327, "IQ_TOTAL_DEBT", $D327,,,, "REPORTED")</f>
        <v>6216096</v>
      </c>
      <c r="U327" s="1">
        <f>_xll.ciqfunctions.udf.CIQ($B327, "IQ_PREF_DIV_OTHER",$D327,,,, "REPORTED")</f>
        <v>0</v>
      </c>
      <c r="V327" s="1">
        <f>_xll.ciqfunctions.udf.CIQ($B327, "IQ_COGS",$D327,,,, "REPORTED")</f>
        <v>10338853</v>
      </c>
      <c r="W327" s="1">
        <f>_xll.ciqfunctions.udf.CIQ($B327, "IQ_AP",$D327,,,, "REPORTED")</f>
        <v>4999121</v>
      </c>
      <c r="X327" s="1">
        <f>_xll.ciqfunctions.udf.CIQ($B327, "IQ_AR", $D327,,,, "REPORTED")</f>
        <v>2068132</v>
      </c>
      <c r="Y327" s="1">
        <f>_xll.ciqfunctions.udf.CIQ($B327, "IQ_INVENTORY", $D327,,,, "REPORTED")</f>
        <v>7248667</v>
      </c>
      <c r="Z327">
        <f>_xll.ciqfunctions.udf.CIQ($B327, "IQ_SGA", $D327,,,, "REPORTED")</f>
        <v>1573827</v>
      </c>
      <c r="AA327">
        <f>_xll.ciqfunctions.udf.CIQ($B327, "IQ_TOTAL_REV_1YR_ANN_GROWTH", $D327,,,, "REPORTED")</f>
        <v>-3.1427999999999998</v>
      </c>
      <c r="AB327">
        <f>_xll.ciqfunctions.udf.CIQ($B327, "IQ_DA", $D327,,,, "REPORTED")</f>
        <v>30881</v>
      </c>
      <c r="AC327">
        <f>_xll.ciqfunctions.udf.CIQ($B327, "IQ_NET_INTEREST_EXP",$D327,,,, "REPORTED")</f>
        <v>-3536</v>
      </c>
      <c r="AD327">
        <f>_xll.ciqfunctions.udf.CIQ($B327, "IQ_NET_WORKING_CAP",$D327,,,, "REPORTED")</f>
        <v>-1394188</v>
      </c>
      <c r="AE327">
        <f>_xll.ciqfunctions.udf.CIQ($B327, "IQ_CAPEX",$D327,,,, "REPORTED")</f>
        <v>-402810</v>
      </c>
      <c r="AF327" s="1">
        <f>_xll.ciqfunctions.udf.CIQ($B327, "IQ_CEO_NAME", $D327,,,, "REPORTED")</f>
        <v>0</v>
      </c>
    </row>
    <row r="328" spans="1:32" x14ac:dyDescent="0.25">
      <c r="A328" t="str">
        <f>_xll.ciqfunctions.udf.CIQ(B328,"IQ_COMPANY_NAME",A$1)</f>
        <v>Kia Corporation</v>
      </c>
      <c r="B328" s="3" t="s">
        <v>2</v>
      </c>
      <c r="C328" s="1" t="str">
        <f>_xll.ciqfunctions.udf.CIQ($B328, "IQ_INDUSTRY", IQ_FY, $D328, ,, "USD", , C$1)</f>
        <v>Automobiles</v>
      </c>
      <c r="D328" s="2" t="str">
        <f t="shared" si="4"/>
        <v>CQ22016</v>
      </c>
      <c r="E328" s="1">
        <f>_xll.ciqfunctions.udf.CIQ($B328, "IQ_TOTAL_REV", $D328,,,, "REPORTED")</f>
        <v>14449981</v>
      </c>
      <c r="F328" s="1">
        <f>_xll.ciqfunctions.udf.CIQ($B328, "IQ_NI",$D328,,,, "REPORTED")</f>
        <v>825686</v>
      </c>
      <c r="G328" s="1">
        <f>_xll.ciqfunctions.udf.CIQ($B328, "IQ_CASH_EQUIV", $D328,,,, "REPORTED")</f>
        <v>2410145</v>
      </c>
      <c r="H328" s="1">
        <f>_xll.ciqfunctions.udf.CIQ($B328, "IQ_CASH_ST_INVEST", $D328,,,, "REPORTED")</f>
        <v>8449320</v>
      </c>
      <c r="I328" s="1">
        <f>_xll.ciqfunctions.udf.CIQ($B328, "IQ_TOTAL_CA", $D328,,,, "REPORTED")</f>
        <v>20119918</v>
      </c>
      <c r="J328" s="1">
        <f>_xll.ciqfunctions.udf.CIQ($B328, "IQ_TOTAL_ASSETS",$D328,,,, "REPORTED")</f>
        <v>49429691</v>
      </c>
      <c r="K328" s="1">
        <f>_xll.ciqfunctions.udf.CIQ($B328, "IQ_TOTAL_CL", $D328,,,, "REPORTED")</f>
        <v>15832410</v>
      </c>
      <c r="L328" s="1">
        <f>_xll.ciqfunctions.udf.CIQ($B328, "IQ_TOTAL_LIAB", $D328,,,, "REPORTED")</f>
        <v>24163484</v>
      </c>
      <c r="M328" s="1">
        <f>_xll.ciqfunctions.udf.CIQ($B328, "IQ_PREF_EQUITY",$D328,,,, "REPORTED")</f>
        <v>0</v>
      </c>
      <c r="N328" s="1">
        <f>_xll.ciqfunctions.udf.CIQ($B328, "IQ_TOTAL_COMMON_EQUITY",$D328,,,, "REPORTED")</f>
        <v>25266207</v>
      </c>
      <c r="O328" s="1">
        <f>_xll.ciqfunctions.udf.CIQ($B328, "IQ_APIC", $D328,,,, "REPORTED")</f>
        <v>1725743</v>
      </c>
      <c r="P328" s="1">
        <f>_xll.ciqfunctions.udf.CIQ($B328, "IQ_TOTAL_ASSETS", $D328,,,, "REPORTED")</f>
        <v>49429691</v>
      </c>
      <c r="Q328" s="1">
        <f>_xll.ciqfunctions.udf.CIQ($B328, "IQ_RE", $D328,,,, "REPORTED")</f>
        <v>22194359</v>
      </c>
      <c r="R328" s="1">
        <f>_xll.ciqfunctions.udf.CIQ($B328, "IQ_TOTAL_EQUITY", $D328,,,, "REPORTED")</f>
        <v>25266207</v>
      </c>
      <c r="S328" s="1">
        <f>_xll.ciqfunctions.udf.CIQ($B328, "IQ_TOTAL_OUTSTANDING_FILING_DATE", $D328,,,, "REPORTED")</f>
        <v>400.93142999999998</v>
      </c>
      <c r="T328" s="1">
        <f>_xll.ciqfunctions.udf.CIQ($B328, "IQ_TOTAL_DEBT", $D328,,,, "REPORTED")</f>
        <v>7207353</v>
      </c>
      <c r="U328" s="1">
        <f>_xll.ciqfunctions.udf.CIQ($B328, "IQ_PREF_DIV_OTHER",$D328,,,, "REPORTED")</f>
        <v>0</v>
      </c>
      <c r="V328" s="1">
        <f>_xll.ciqfunctions.udf.CIQ($B328, "IQ_COGS",$D328,,,, "REPORTED")</f>
        <v>11538487</v>
      </c>
      <c r="W328" s="1">
        <f>_xll.ciqfunctions.udf.CIQ($B328, "IQ_AP",$D328,,,, "REPORTED")</f>
        <v>5838494</v>
      </c>
      <c r="X328" s="1">
        <f>_xll.ciqfunctions.udf.CIQ($B328, "IQ_AR", $D328,,,, "REPORTED")</f>
        <v>2674047</v>
      </c>
      <c r="Y328" s="1">
        <f>_xll.ciqfunctions.udf.CIQ($B328, "IQ_INVENTORY", $D328,,,, "REPORTED")</f>
        <v>7943445</v>
      </c>
      <c r="Z328">
        <f>_xll.ciqfunctions.udf.CIQ($B328, "IQ_SGA", $D328,,,, "REPORTED")</f>
        <v>1625587</v>
      </c>
      <c r="AA328">
        <f>_xll.ciqfunctions.udf.CIQ($B328, "IQ_TOTAL_REV_1YR_ANN_GROWTH", $D328,,,, "REPORTED")</f>
        <v>16.146999999999998</v>
      </c>
      <c r="AB328">
        <f>_xll.ciqfunctions.udf.CIQ($B328, "IQ_DA", $D328,,,, "REPORTED")</f>
        <v>60302</v>
      </c>
      <c r="AC328">
        <f>_xll.ciqfunctions.udf.CIQ($B328, "IQ_NET_INTEREST_EXP",$D328,,,, "REPORTED")</f>
        <v>2266</v>
      </c>
      <c r="AD328">
        <f>_xll.ciqfunctions.udf.CIQ($B328, "IQ_NET_WORKING_CAP",$D328,,,, "REPORTED")</f>
        <v>-1116200</v>
      </c>
      <c r="AE328">
        <f>_xll.ciqfunctions.udf.CIQ($B328, "IQ_CAPEX",$D328,,,, "REPORTED")</f>
        <v>-282076</v>
      </c>
      <c r="AF328" s="1">
        <f>_xll.ciqfunctions.udf.CIQ($B328, "IQ_CEO_NAME", $D328,,,, "REPORTED")</f>
        <v>0</v>
      </c>
    </row>
    <row r="329" spans="1:32" x14ac:dyDescent="0.25">
      <c r="A329" t="str">
        <f>_xll.ciqfunctions.udf.CIQ(B329,"IQ_COMPANY_NAME",A$1)</f>
        <v>Kia Corporation</v>
      </c>
      <c r="B329" s="3" t="s">
        <v>2</v>
      </c>
      <c r="C329" s="1" t="str">
        <f>_xll.ciqfunctions.udf.CIQ($B329, "IQ_INDUSTRY", IQ_FY, $D329, ,, "USD", , C$1)</f>
        <v>Automobiles</v>
      </c>
      <c r="D329" s="2" t="str">
        <f t="shared" si="4"/>
        <v>CQ12016</v>
      </c>
      <c r="E329" s="1">
        <f>_xll.ciqfunctions.udf.CIQ($B329, "IQ_TOTAL_REV", $D329,,,, "REPORTED")</f>
        <v>13549674</v>
      </c>
      <c r="F329" s="1">
        <f>_xll.ciqfunctions.udf.CIQ($B329, "IQ_NI",$D329,,,, "REPORTED")</f>
        <v>885135</v>
      </c>
      <c r="G329" s="1">
        <f>_xll.ciqfunctions.udf.CIQ($B329, "IQ_CASH_EQUIV", $D329,,,, "REPORTED")</f>
        <v>0</v>
      </c>
      <c r="H329" s="1">
        <f>_xll.ciqfunctions.udf.CIQ($B329, "IQ_CASH_ST_INVEST", $D329,,,, "REPORTED")</f>
        <v>6992161</v>
      </c>
      <c r="I329" s="1">
        <f>_xll.ciqfunctions.udf.CIQ($B329, "IQ_TOTAL_CA", $D329,,,, "REPORTED")</f>
        <v>0</v>
      </c>
      <c r="J329" s="1">
        <f>_xll.ciqfunctions.udf.CIQ($B329, "IQ_TOTAL_ASSETS",$D329,,,, "REPORTED")</f>
        <v>0</v>
      </c>
      <c r="K329" s="1">
        <f>_xll.ciqfunctions.udf.CIQ($B329, "IQ_TOTAL_CL", $D329,,,, "REPORTED")</f>
        <v>0</v>
      </c>
      <c r="L329" s="1">
        <f>_xll.ciqfunctions.udf.CIQ($B329, "IQ_TOTAL_LIAB", $D329,,,, "REPORTED")</f>
        <v>0</v>
      </c>
      <c r="M329" s="1">
        <f>_xll.ciqfunctions.udf.CIQ($B329, "IQ_PREF_EQUITY",$D329,,,, "REPORTED")</f>
        <v>0</v>
      </c>
      <c r="N329" s="1">
        <f>_xll.ciqfunctions.udf.CIQ($B329, "IQ_TOTAL_COMMON_EQUITY",$D329,,,, "REPORTED")</f>
        <v>24204031</v>
      </c>
      <c r="O329" s="1">
        <f>_xll.ciqfunctions.udf.CIQ($B329, "IQ_APIC", $D329,,,, "REPORTED")</f>
        <v>0</v>
      </c>
      <c r="P329" s="1">
        <f>_xll.ciqfunctions.udf.CIQ($B329, "IQ_TOTAL_ASSETS", $D329,,,, "REPORTED")</f>
        <v>0</v>
      </c>
      <c r="Q329" s="1">
        <f>_xll.ciqfunctions.udf.CIQ($B329, "IQ_RE", $D329,,,, "REPORTED")</f>
        <v>0</v>
      </c>
      <c r="R329" s="1">
        <f>_xll.ciqfunctions.udf.CIQ($B329, "IQ_TOTAL_EQUITY", $D329,,,, "REPORTED")</f>
        <v>24204031</v>
      </c>
      <c r="S329" s="1">
        <f>_xll.ciqfunctions.udf.CIQ($B329, "IQ_TOTAL_OUTSTANDING_FILING_DATE", $D329,,,, "REPORTED")</f>
        <v>400.77776999999998</v>
      </c>
      <c r="T329" s="1">
        <f>_xll.ciqfunctions.udf.CIQ($B329, "IQ_TOTAL_DEBT", $D329,,,, "REPORTED")</f>
        <v>6317414</v>
      </c>
      <c r="U329" s="1">
        <f>_xll.ciqfunctions.udf.CIQ($B329, "IQ_PREF_DIV_OTHER",$D329,,,, "REPORTED")</f>
        <v>0</v>
      </c>
      <c r="V329" s="1">
        <f>_xll.ciqfunctions.udf.CIQ($B329, "IQ_COGS",$D329,,,, "REPORTED")</f>
        <v>10814122.5</v>
      </c>
      <c r="W329" s="1">
        <f>_xll.ciqfunctions.udf.CIQ($B329, "IQ_AP",$D329,,,, "REPORTED")</f>
        <v>0</v>
      </c>
      <c r="X329" s="1">
        <f>_xll.ciqfunctions.udf.CIQ($B329, "IQ_AR", $D329,,,, "REPORTED")</f>
        <v>0</v>
      </c>
      <c r="Y329" s="1">
        <f>_xll.ciqfunctions.udf.CIQ($B329, "IQ_INVENTORY", $D329,,,, "REPORTED")</f>
        <v>0</v>
      </c>
      <c r="Z329">
        <f>_xll.ciqfunctions.udf.CIQ($B329, "IQ_SGA", $D329,,,, "REPORTED")</f>
        <v>2027204.5</v>
      </c>
      <c r="AA329">
        <f>_xll.ciqfunctions.udf.CIQ($B329, "IQ_TOTAL_REV_1YR_ANN_GROWTH", $D329,,,, "REPORTED")</f>
        <v>0</v>
      </c>
      <c r="AB329">
        <f>_xll.ciqfunctions.udf.CIQ($B329, "IQ_DA", $D329,,,, "REPORTED")</f>
        <v>0</v>
      </c>
      <c r="AC329">
        <f>_xll.ciqfunctions.udf.CIQ($B329, "IQ_NET_INTEREST_EXP",$D329,,,, "REPORTED")</f>
        <v>494.5</v>
      </c>
      <c r="AD329">
        <f>_xll.ciqfunctions.udf.CIQ($B329, "IQ_NET_WORKING_CAP",$D329,,,, "REPORTED")</f>
        <v>0</v>
      </c>
      <c r="AE329">
        <f>_xll.ciqfunctions.udf.CIQ($B329, "IQ_CAPEX",$D329,,,, "REPORTED")</f>
        <v>-353668.5</v>
      </c>
      <c r="AF329" s="1">
        <f>_xll.ciqfunctions.udf.CIQ($B329, "IQ_CEO_NAME", $D329,,,, "REPORTED")</f>
        <v>0</v>
      </c>
    </row>
    <row r="330" spans="1:32" x14ac:dyDescent="0.25">
      <c r="A330" t="str">
        <f>_xll.ciqfunctions.udf.CIQ(B330,"IQ_COMPANY_NAME",A$1)</f>
        <v>Kia Corporation</v>
      </c>
      <c r="B330" s="3" t="s">
        <v>2</v>
      </c>
      <c r="C330" s="1" t="str">
        <f>_xll.ciqfunctions.udf.CIQ($B330, "IQ_INDUSTRY", IQ_FY, $D330, ,, "USD", , C$1)</f>
        <v>Automobiles</v>
      </c>
      <c r="D330" s="2" t="str">
        <f t="shared" si="4"/>
        <v>CQ42015</v>
      </c>
      <c r="E330" s="1">
        <f>_xll.ciqfunctions.udf.CIQ($B330, "IQ_TOTAL_REV", $D330,,,, "REPORTED")</f>
        <v>12791769</v>
      </c>
      <c r="F330" s="1">
        <f>_xll.ciqfunctions.udf.CIQ($B330, "IQ_NI",$D330,,,, "REPORTED")</f>
        <v>430794</v>
      </c>
      <c r="G330" s="1">
        <f>_xll.ciqfunctions.udf.CIQ($B330, "IQ_CASH_EQUIV", $D330,,,, "REPORTED")</f>
        <v>1104928</v>
      </c>
      <c r="H330" s="1">
        <f>_xll.ciqfunctions.udf.CIQ($B330, "IQ_CASH_ST_INVEST", $D330,,,, "REPORTED")</f>
        <v>7052979</v>
      </c>
      <c r="I330" s="1">
        <f>_xll.ciqfunctions.udf.CIQ($B330, "IQ_TOTAL_CA", $D330,,,, "REPORTED")</f>
        <v>18229510</v>
      </c>
      <c r="J330" s="1">
        <f>_xll.ciqfunctions.udf.CIQ($B330, "IQ_TOTAL_ASSETS",$D330,,,, "REPORTED")</f>
        <v>45980113</v>
      </c>
      <c r="K330" s="1">
        <f>_xll.ciqfunctions.udf.CIQ($B330, "IQ_TOTAL_CL", $D330,,,, "REPORTED")</f>
        <v>14579485</v>
      </c>
      <c r="L330" s="1">
        <f>_xll.ciqfunctions.udf.CIQ($B330, "IQ_TOTAL_LIAB", $D330,,,, "REPORTED")</f>
        <v>21776082</v>
      </c>
      <c r="M330" s="1">
        <f>_xll.ciqfunctions.udf.CIQ($B330, "IQ_PREF_EQUITY",$D330,,,, "REPORTED")</f>
        <v>0</v>
      </c>
      <c r="N330" s="1">
        <f>_xll.ciqfunctions.udf.CIQ($B330, "IQ_TOTAL_COMMON_EQUITY",$D330,,,, "REPORTED")</f>
        <v>24204031</v>
      </c>
      <c r="O330" s="1">
        <f>_xll.ciqfunctions.udf.CIQ($B330, "IQ_APIC", $D330,,,, "REPORTED")</f>
        <v>1736122</v>
      </c>
      <c r="P330" s="1">
        <f>_xll.ciqfunctions.udf.CIQ($B330, "IQ_TOTAL_ASSETS", $D330,,,, "REPORTED")</f>
        <v>45980113</v>
      </c>
      <c r="Q330" s="1">
        <f>_xll.ciqfunctions.udf.CIQ($B330, "IQ_RE", $D330,,,, "REPORTED")</f>
        <v>21039080</v>
      </c>
      <c r="R330" s="1">
        <f>_xll.ciqfunctions.udf.CIQ($B330, "IQ_TOTAL_EQUITY", $D330,,,, "REPORTED")</f>
        <v>24204031</v>
      </c>
      <c r="S330" s="1">
        <f>_xll.ciqfunctions.udf.CIQ($B330, "IQ_TOTAL_OUTSTANDING_FILING_DATE", $D330,,,, "REPORTED")</f>
        <v>400.9316</v>
      </c>
      <c r="T330" s="1">
        <f>_xll.ciqfunctions.udf.CIQ($B330, "IQ_TOTAL_DEBT", $D330,,,, "REPORTED")</f>
        <v>6317414</v>
      </c>
      <c r="U330" s="1">
        <f>_xll.ciqfunctions.udf.CIQ($B330, "IQ_PREF_DIV_OTHER",$D330,,,, "REPORTED")</f>
        <v>0</v>
      </c>
      <c r="V330" s="1">
        <f>_xll.ciqfunctions.udf.CIQ($B330, "IQ_COGS",$D330,,,, "REPORTED")</f>
        <v>10230947</v>
      </c>
      <c r="W330" s="1">
        <f>_xll.ciqfunctions.udf.CIQ($B330, "IQ_AP",$D330,,,, "REPORTED")</f>
        <v>5885651</v>
      </c>
      <c r="X330" s="1">
        <f>_xll.ciqfunctions.udf.CIQ($B330, "IQ_AR", $D330,,,, "REPORTED")</f>
        <v>2388911</v>
      </c>
      <c r="Y330" s="1">
        <f>_xll.ciqfunctions.udf.CIQ($B330, "IQ_INVENTORY", $D330,,,, "REPORTED")</f>
        <v>7695346</v>
      </c>
      <c r="Z330">
        <f>_xll.ciqfunctions.udf.CIQ($B330, "IQ_SGA", $D330,,,, "REPORTED")</f>
        <v>1737831</v>
      </c>
      <c r="AA330">
        <f>_xll.ciqfunctions.udf.CIQ($B330, "IQ_TOTAL_REV_1YR_ANN_GROWTH", $D330,,,, "REPORTED")</f>
        <v>9.3132999999999999</v>
      </c>
      <c r="AB330">
        <f>_xll.ciqfunctions.udf.CIQ($B330, "IQ_DA", $D330,,,, "REPORTED")</f>
        <v>29519</v>
      </c>
      <c r="AC330">
        <f>_xll.ciqfunctions.udf.CIQ($B330, "IQ_NET_INTEREST_EXP",$D330,,,, "REPORTED")</f>
        <v>10656</v>
      </c>
      <c r="AD330">
        <f>_xll.ciqfunctions.udf.CIQ($B330, "IQ_NET_WORKING_CAP",$D330,,,, "REPORTED")</f>
        <v>-617481</v>
      </c>
      <c r="AE330">
        <f>_xll.ciqfunctions.udf.CIQ($B330, "IQ_CAPEX",$D330,,,, "REPORTED")</f>
        <v>-819599</v>
      </c>
      <c r="AF330" s="1">
        <f>_xll.ciqfunctions.udf.CIQ($B330, "IQ_CEO_NAME", $D330,,,, "REPORTED")</f>
        <v>0</v>
      </c>
    </row>
    <row r="331" spans="1:32" x14ac:dyDescent="0.25">
      <c r="A331" t="str">
        <f>_xll.ciqfunctions.udf.CIQ(B331,"IQ_COMPANY_NAME",A$1)</f>
        <v>Kia Corporation</v>
      </c>
      <c r="B331" s="3" t="s">
        <v>2</v>
      </c>
      <c r="C331" s="1" t="str">
        <f>_xll.ciqfunctions.udf.CIQ($B331, "IQ_INDUSTRY", IQ_FY, $D331, ,, "USD", , C$1)</f>
        <v>Automobiles</v>
      </c>
      <c r="D331" s="2" t="str">
        <f t="shared" si="4"/>
        <v>CQ32015</v>
      </c>
      <c r="E331" s="1">
        <f>_xll.ciqfunctions.udf.CIQ($B331, "IQ_TOTAL_REV", $D331,,,, "REPORTED")</f>
        <v>13110901</v>
      </c>
      <c r="F331" s="1">
        <f>_xll.ciqfunctions.udf.CIQ($B331, "IQ_NI",$D331,,,, "REPORTED")</f>
        <v>550072</v>
      </c>
      <c r="G331" s="1">
        <f>_xll.ciqfunctions.udf.CIQ($B331, "IQ_CASH_EQUIV", $D331,,,, "REPORTED")</f>
        <v>1625329</v>
      </c>
      <c r="H331" s="1">
        <f>_xll.ciqfunctions.udf.CIQ($B331, "IQ_CASH_ST_INVEST", $D331,,,, "REPORTED")</f>
        <v>7766733</v>
      </c>
      <c r="I331" s="1">
        <f>_xll.ciqfunctions.udf.CIQ($B331, "IQ_TOTAL_CA", $D331,,,, "REPORTED")</f>
        <v>18263936</v>
      </c>
      <c r="J331" s="1">
        <f>_xll.ciqfunctions.udf.CIQ($B331, "IQ_TOTAL_ASSETS",$D331,,,, "REPORTED")</f>
        <v>45639710</v>
      </c>
      <c r="K331" s="1">
        <f>_xll.ciqfunctions.udf.CIQ($B331, "IQ_TOTAL_CL", $D331,,,, "REPORTED")</f>
        <v>14518546</v>
      </c>
      <c r="L331" s="1">
        <f>_xll.ciqfunctions.udf.CIQ($B331, "IQ_TOTAL_LIAB", $D331,,,, "REPORTED")</f>
        <v>21660820</v>
      </c>
      <c r="M331" s="1">
        <f>_xll.ciqfunctions.udf.CIQ($B331, "IQ_PREF_EQUITY",$D331,,,, "REPORTED")</f>
        <v>0</v>
      </c>
      <c r="N331" s="1">
        <f>_xll.ciqfunctions.udf.CIQ($B331, "IQ_TOTAL_COMMON_EQUITY",$D331,,,, "REPORTED")</f>
        <v>23978890</v>
      </c>
      <c r="O331" s="1">
        <f>_xll.ciqfunctions.udf.CIQ($B331, "IQ_APIC", $D331,,,, "REPORTED")</f>
        <v>1736122</v>
      </c>
      <c r="P331" s="1">
        <f>_xll.ciqfunctions.udf.CIQ($B331, "IQ_TOTAL_ASSETS", $D331,,,, "REPORTED")</f>
        <v>45639710</v>
      </c>
      <c r="Q331" s="1">
        <f>_xll.ciqfunctions.udf.CIQ($B331, "IQ_RE", $D331,,,, "REPORTED")</f>
        <v>20469862</v>
      </c>
      <c r="R331" s="1">
        <f>_xll.ciqfunctions.udf.CIQ($B331, "IQ_TOTAL_EQUITY", $D331,,,, "REPORTED")</f>
        <v>23978890</v>
      </c>
      <c r="S331" s="1">
        <f>_xll.ciqfunctions.udf.CIQ($B331, "IQ_TOTAL_OUTSTANDING_FILING_DATE", $D331,,,, "REPORTED")</f>
        <v>400.9316</v>
      </c>
      <c r="T331" s="1">
        <f>_xll.ciqfunctions.udf.CIQ($B331, "IQ_TOTAL_DEBT", $D331,,,, "REPORTED")</f>
        <v>5675058</v>
      </c>
      <c r="U331" s="1">
        <f>_xll.ciqfunctions.udf.CIQ($B331, "IQ_PREF_DIV_OTHER",$D331,,,, "REPORTED")</f>
        <v>0</v>
      </c>
      <c r="V331" s="1">
        <f>_xll.ciqfunctions.udf.CIQ($B331, "IQ_COGS",$D331,,,, "REPORTED")</f>
        <v>10548038</v>
      </c>
      <c r="W331" s="1">
        <f>_xll.ciqfunctions.udf.CIQ($B331, "IQ_AP",$D331,,,, "REPORTED")</f>
        <v>5790348</v>
      </c>
      <c r="X331" s="1">
        <f>_xll.ciqfunctions.udf.CIQ($B331, "IQ_AR", $D331,,,, "REPORTED")</f>
        <v>2147496</v>
      </c>
      <c r="Y331" s="1">
        <f>_xll.ciqfunctions.udf.CIQ($B331, "IQ_INVENTORY", $D331,,,, "REPORTED")</f>
        <v>7487380</v>
      </c>
      <c r="Z331">
        <f>_xll.ciqfunctions.udf.CIQ($B331, "IQ_SGA", $D331,,,, "REPORTED")</f>
        <v>1680599</v>
      </c>
      <c r="AA331">
        <f>_xll.ciqfunctions.udf.CIQ($B331, "IQ_TOTAL_REV_1YR_ANN_GROWTH", $D331,,,, "REPORTED")</f>
        <v>14.858599999999999</v>
      </c>
      <c r="AB331">
        <f>_xll.ciqfunctions.udf.CIQ($B331, "IQ_DA", $D331,,,, "REPORTED")</f>
        <v>27944</v>
      </c>
      <c r="AC331">
        <f>_xll.ciqfunctions.udf.CIQ($B331, "IQ_NET_INTEREST_EXP",$D331,,,, "REPORTED")</f>
        <v>22671</v>
      </c>
      <c r="AD331">
        <f>_xll.ciqfunctions.udf.CIQ($B331, "IQ_NET_WORKING_CAP",$D331,,,, "REPORTED")</f>
        <v>-1301202</v>
      </c>
      <c r="AE331">
        <f>_xll.ciqfunctions.udf.CIQ($B331, "IQ_CAPEX",$D331,,,, "REPORTED")</f>
        <v>-1226608</v>
      </c>
      <c r="AF331" s="1">
        <f>_xll.ciqfunctions.udf.CIQ($B331, "IQ_CEO_NAME", $D331,,,, "REPORTED")</f>
        <v>0</v>
      </c>
    </row>
    <row r="332" spans="1:32" x14ac:dyDescent="0.25">
      <c r="A332" t="str">
        <f>_xll.ciqfunctions.udf.CIQ(B332,"IQ_COMPANY_NAME",A$1)</f>
        <v>Kia Corporation</v>
      </c>
      <c r="B332" s="3" t="s">
        <v>2</v>
      </c>
      <c r="C332" s="1" t="str">
        <f>_xll.ciqfunctions.udf.CIQ($B332, "IQ_INDUSTRY", IQ_FY, $D332, ,, "USD", , C$1)</f>
        <v>Automobiles</v>
      </c>
      <c r="D332" s="2" t="str">
        <f t="shared" si="4"/>
        <v>CQ22015</v>
      </c>
      <c r="E332" s="1">
        <f>_xll.ciqfunctions.udf.CIQ($B332, "IQ_TOTAL_REV", $D332,,,, "REPORTED")</f>
        <v>12441109</v>
      </c>
      <c r="F332" s="1">
        <f>_xll.ciqfunctions.udf.CIQ($B332, "IQ_NI",$D332,,,, "REPORTED")</f>
        <v>746515</v>
      </c>
      <c r="G332" s="1">
        <f>_xll.ciqfunctions.udf.CIQ($B332, "IQ_CASH_EQUIV", $D332,,,, "REPORTED")</f>
        <v>2724987</v>
      </c>
      <c r="H332" s="1">
        <f>_xll.ciqfunctions.udf.CIQ($B332, "IQ_CASH_ST_INVEST", $D332,,,, "REPORTED")</f>
        <v>7926379</v>
      </c>
      <c r="I332" s="1">
        <f>_xll.ciqfunctions.udf.CIQ($B332, "IQ_TOTAL_CA", $D332,,,, "REPORTED")</f>
        <v>18729548</v>
      </c>
      <c r="J332" s="1">
        <f>_xll.ciqfunctions.udf.CIQ($B332, "IQ_TOTAL_ASSETS",$D332,,,, "REPORTED")</f>
        <v>44698311</v>
      </c>
      <c r="K332" s="1">
        <f>_xll.ciqfunctions.udf.CIQ($B332, "IQ_TOTAL_CL", $D332,,,, "REPORTED")</f>
        <v>14470262</v>
      </c>
      <c r="L332" s="1">
        <f>_xll.ciqfunctions.udf.CIQ($B332, "IQ_TOTAL_LIAB", $D332,,,, "REPORTED")</f>
        <v>21424839</v>
      </c>
      <c r="M332" s="1">
        <f>_xll.ciqfunctions.udf.CIQ($B332, "IQ_PREF_EQUITY",$D332,,,, "REPORTED")</f>
        <v>0</v>
      </c>
      <c r="N332" s="1">
        <f>_xll.ciqfunctions.udf.CIQ($B332, "IQ_TOTAL_COMMON_EQUITY",$D332,,,, "REPORTED")</f>
        <v>23273472</v>
      </c>
      <c r="O332" s="1">
        <f>_xll.ciqfunctions.udf.CIQ($B332, "IQ_APIC", $D332,,,, "REPORTED")</f>
        <v>1736122</v>
      </c>
      <c r="P332" s="1">
        <f>_xll.ciqfunctions.udf.CIQ($B332, "IQ_TOTAL_ASSETS", $D332,,,, "REPORTED")</f>
        <v>44698311</v>
      </c>
      <c r="Q332" s="1">
        <f>_xll.ciqfunctions.udf.CIQ($B332, "IQ_RE", $D332,,,, "REPORTED")</f>
        <v>20006921</v>
      </c>
      <c r="R332" s="1">
        <f>_xll.ciqfunctions.udf.CIQ($B332, "IQ_TOTAL_EQUITY", $D332,,,, "REPORTED")</f>
        <v>23273472</v>
      </c>
      <c r="S332" s="1">
        <f>_xll.ciqfunctions.udf.CIQ($B332, "IQ_TOTAL_OUTSTANDING_FILING_DATE", $D332,,,, "REPORTED")</f>
        <v>400.9316</v>
      </c>
      <c r="T332" s="1">
        <f>_xll.ciqfunctions.udf.CIQ($B332, "IQ_TOTAL_DEBT", $D332,,,, "REPORTED")</f>
        <v>6214639</v>
      </c>
      <c r="U332" s="1">
        <f>_xll.ciqfunctions.udf.CIQ($B332, "IQ_PREF_DIV_OTHER",$D332,,,, "REPORTED")</f>
        <v>0</v>
      </c>
      <c r="V332" s="1">
        <f>_xll.ciqfunctions.udf.CIQ($B332, "IQ_COGS",$D332,,,, "REPORTED")</f>
        <v>9916654</v>
      </c>
      <c r="W332" s="1">
        <f>_xll.ciqfunctions.udf.CIQ($B332, "IQ_AP",$D332,,,, "REPORTED")</f>
        <v>5691093</v>
      </c>
      <c r="X332" s="1">
        <f>_xll.ciqfunctions.udf.CIQ($B332, "IQ_AR", $D332,,,, "REPORTED")</f>
        <v>2434330</v>
      </c>
      <c r="Y332" s="1">
        <f>_xll.ciqfunctions.udf.CIQ($B332, "IQ_INVENTORY", $D332,,,, "REPORTED")</f>
        <v>7509349</v>
      </c>
      <c r="Z332">
        <f>_xll.ciqfunctions.udf.CIQ($B332, "IQ_SGA", $D332,,,, "REPORTED")</f>
        <v>1673189</v>
      </c>
      <c r="AA332">
        <f>_xll.ciqfunctions.udf.CIQ($B332, "IQ_TOTAL_REV_1YR_ANN_GROWTH", $D332,,,, "REPORTED")</f>
        <v>3.2071999999999998</v>
      </c>
      <c r="AB332">
        <f>_xll.ciqfunctions.udf.CIQ($B332, "IQ_DA", $D332,,,, "REPORTED")</f>
        <v>28325</v>
      </c>
      <c r="AC332">
        <f>_xll.ciqfunctions.udf.CIQ($B332, "IQ_NET_INTEREST_EXP",$D332,,,, "REPORTED")</f>
        <v>30312</v>
      </c>
      <c r="AD332">
        <f>_xll.ciqfunctions.udf.CIQ($B332, "IQ_NET_WORKING_CAP",$D332,,,, "REPORTED")</f>
        <v>-425027</v>
      </c>
      <c r="AE332">
        <f>_xll.ciqfunctions.udf.CIQ($B332, "IQ_CAPEX",$D332,,,, "REPORTED")</f>
        <v>-1018868</v>
      </c>
      <c r="AF332" s="1">
        <f>_xll.ciqfunctions.udf.CIQ($B332, "IQ_CEO_NAME", $D332,,,, "REPORTED")</f>
        <v>0</v>
      </c>
    </row>
    <row r="333" spans="1:32" x14ac:dyDescent="0.25">
      <c r="A333" t="str">
        <f>_xll.ciqfunctions.udf.CIQ(B333,"IQ_COMPANY_NAME",A$1)</f>
        <v>Kia Corporation</v>
      </c>
      <c r="B333" s="3" t="s">
        <v>2</v>
      </c>
      <c r="C333" s="1" t="str">
        <f>_xll.ciqfunctions.udf.CIQ($B333, "IQ_INDUSTRY", IQ_FY, $D333, ,, "USD", , C$1)</f>
        <v>Automobiles</v>
      </c>
      <c r="D333" s="2" t="str">
        <f t="shared" si="4"/>
        <v>CQ12015</v>
      </c>
      <c r="E333" s="1">
        <f>_xll.ciqfunctions.udf.CIQ($B333, "IQ_TOTAL_REV", $D333,,,, "REPORTED")</f>
        <v>11177668</v>
      </c>
      <c r="F333" s="1">
        <f>_xll.ciqfunctions.udf.CIQ($B333, "IQ_NI",$D333,,,, "REPORTED")</f>
        <v>903219</v>
      </c>
      <c r="G333" s="1">
        <f>_xll.ciqfunctions.udf.CIQ($B333, "IQ_CASH_EQUIV", $D333,,,, "REPORTED")</f>
        <v>2402186</v>
      </c>
      <c r="H333" s="1">
        <f>_xll.ciqfunctions.udf.CIQ($B333, "IQ_CASH_ST_INVEST", $D333,,,, "REPORTED")</f>
        <v>6610516</v>
      </c>
      <c r="I333" s="1">
        <f>_xll.ciqfunctions.udf.CIQ($B333, "IQ_TOTAL_CA", $D333,,,, "REPORTED")</f>
        <v>16962962</v>
      </c>
      <c r="J333" s="1">
        <f>_xll.ciqfunctions.udf.CIQ($B333, "IQ_TOTAL_ASSETS",$D333,,,, "REPORTED")</f>
        <v>41633310</v>
      </c>
      <c r="K333" s="1">
        <f>_xll.ciqfunctions.udf.CIQ($B333, "IQ_TOTAL_CL", $D333,,,, "REPORTED")</f>
        <v>12771515</v>
      </c>
      <c r="L333" s="1">
        <f>_xll.ciqfunctions.udf.CIQ($B333, "IQ_TOTAL_LIAB", $D333,,,, "REPORTED")</f>
        <v>19195957</v>
      </c>
      <c r="M333" s="1">
        <f>_xll.ciqfunctions.udf.CIQ($B333, "IQ_PREF_EQUITY",$D333,,,, "REPORTED")</f>
        <v>0</v>
      </c>
      <c r="N333" s="1">
        <f>_xll.ciqfunctions.udf.CIQ($B333, "IQ_TOTAL_COMMON_EQUITY",$D333,,,, "REPORTED")</f>
        <v>22437353</v>
      </c>
      <c r="O333" s="1">
        <f>_xll.ciqfunctions.udf.CIQ($B333, "IQ_APIC", $D333,,,, "REPORTED")</f>
        <v>1736122</v>
      </c>
      <c r="P333" s="1">
        <f>_xll.ciqfunctions.udf.CIQ($B333, "IQ_TOTAL_ASSETS", $D333,,,, "REPORTED")</f>
        <v>41633310</v>
      </c>
      <c r="Q333" s="1">
        <f>_xll.ciqfunctions.udf.CIQ($B333, "IQ_RE", $D333,,,, "REPORTED")</f>
        <v>19195258</v>
      </c>
      <c r="R333" s="1">
        <f>_xll.ciqfunctions.udf.CIQ($B333, "IQ_TOTAL_EQUITY", $D333,,,, "REPORTED")</f>
        <v>22437353</v>
      </c>
      <c r="S333" s="1">
        <f>_xll.ciqfunctions.udf.CIQ($B333, "IQ_TOTAL_OUTSTANDING_FILING_DATE", $D333,,,, "REPORTED")</f>
        <v>400.9316</v>
      </c>
      <c r="T333" s="1">
        <f>_xll.ciqfunctions.udf.CIQ($B333, "IQ_TOTAL_DEBT", $D333,,,, "REPORTED")</f>
        <v>4852632</v>
      </c>
      <c r="U333" s="1">
        <f>_xll.ciqfunctions.udf.CIQ($B333, "IQ_PREF_DIV_OTHER",$D333,,,, "REPORTED")</f>
        <v>0</v>
      </c>
      <c r="V333" s="1">
        <f>_xll.ciqfunctions.udf.CIQ($B333, "IQ_COGS",$D333,,,, "REPORTED")</f>
        <v>9010471</v>
      </c>
      <c r="W333" s="1">
        <f>_xll.ciqfunctions.udf.CIQ($B333, "IQ_AP",$D333,,,, "REPORTED")</f>
        <v>5847098</v>
      </c>
      <c r="X333" s="1">
        <f>_xll.ciqfunctions.udf.CIQ($B333, "IQ_AR", $D333,,,, "REPORTED")</f>
        <v>2408640</v>
      </c>
      <c r="Y333" s="1">
        <f>_xll.ciqfunctions.udf.CIQ($B333, "IQ_INVENTORY", $D333,,,, "REPORTED")</f>
        <v>6832599</v>
      </c>
      <c r="Z333">
        <f>_xll.ciqfunctions.udf.CIQ($B333, "IQ_SGA", $D333,,,, "REPORTED")</f>
        <v>1468924</v>
      </c>
      <c r="AA333">
        <f>_xll.ciqfunctions.udf.CIQ($B333, "IQ_TOTAL_REV_1YR_ANN_GROWTH", $D333,,,, "REPORTED")</f>
        <v>-6.2735000000000003</v>
      </c>
      <c r="AB333">
        <f>_xll.ciqfunctions.udf.CIQ($B333, "IQ_DA", $D333,,,, "REPORTED")</f>
        <v>26223</v>
      </c>
      <c r="AC333">
        <f>_xll.ciqfunctions.udf.CIQ($B333, "IQ_NET_INTEREST_EXP",$D333,,,, "REPORTED")</f>
        <v>27041</v>
      </c>
      <c r="AD333">
        <f>_xll.ciqfunctions.udf.CIQ($B333, "IQ_NET_WORKING_CAP",$D333,,,, "REPORTED")</f>
        <v>-274750</v>
      </c>
      <c r="AE333">
        <f>_xll.ciqfunctions.udf.CIQ($B333, "IQ_CAPEX",$D333,,,, "REPORTED")</f>
        <v>-849535</v>
      </c>
      <c r="AF333" s="1">
        <f>_xll.ciqfunctions.udf.CIQ($B333, "IQ_CEO_NAME", $D333,,,, "REPORTED")</f>
        <v>0</v>
      </c>
    </row>
    <row r="334" spans="1:32" x14ac:dyDescent="0.25">
      <c r="A334" t="str">
        <f>_xll.ciqfunctions.udf.CIQ(B334,"IQ_COMPANY_NAME",A$1)</f>
        <v>Kia Corporation</v>
      </c>
      <c r="B334" s="3" t="s">
        <v>2</v>
      </c>
      <c r="C334" s="1" t="str">
        <f>_xll.ciqfunctions.udf.CIQ($B334, "IQ_INDUSTRY", IQ_FY, $D334, ,, "USD", , C$1)</f>
        <v>Automobiles</v>
      </c>
      <c r="D334" s="2" t="str">
        <f t="shared" si="4"/>
        <v>CQ42014</v>
      </c>
      <c r="E334" s="1">
        <f>_xll.ciqfunctions.udf.CIQ($B334, "IQ_TOTAL_REV", $D334,,,, "REPORTED")</f>
        <v>11701926</v>
      </c>
      <c r="F334" s="1">
        <f>_xll.ciqfunctions.udf.CIQ($B334, "IQ_NI",$D334,,,, "REPORTED")</f>
        <v>436181</v>
      </c>
      <c r="G334" s="1">
        <f>_xll.ciqfunctions.udf.CIQ($B334, "IQ_CASH_EQUIV", $D334,,,, "REPORTED")</f>
        <v>2478470</v>
      </c>
      <c r="H334" s="1">
        <f>_xll.ciqfunctions.udf.CIQ($B334, "IQ_CASH_ST_INVEST", $D334,,,, "REPORTED")</f>
        <v>7239624</v>
      </c>
      <c r="I334" s="1">
        <f>_xll.ciqfunctions.udf.CIQ($B334, "IQ_TOTAL_CA", $D334,,,, "REPORTED")</f>
        <v>16655401</v>
      </c>
      <c r="J334" s="1">
        <f>_xll.ciqfunctions.udf.CIQ($B334, "IQ_TOTAL_ASSETS",$D334,,,, "REPORTED")</f>
        <v>41044202</v>
      </c>
      <c r="K334" s="1">
        <f>_xll.ciqfunctions.udf.CIQ($B334, "IQ_TOTAL_CL", $D334,,,, "REPORTED")</f>
        <v>11974338</v>
      </c>
      <c r="L334" s="1">
        <f>_xll.ciqfunctions.udf.CIQ($B334, "IQ_TOTAL_LIAB", $D334,,,, "REPORTED")</f>
        <v>18560337</v>
      </c>
      <c r="M334" s="1">
        <f>_xll.ciqfunctions.udf.CIQ($B334, "IQ_PREF_EQUITY",$D334,,,, "REPORTED")</f>
        <v>0</v>
      </c>
      <c r="N334" s="1">
        <f>_xll.ciqfunctions.udf.CIQ($B334, "IQ_TOTAL_COMMON_EQUITY",$D334,,,, "REPORTED")</f>
        <v>22483865</v>
      </c>
      <c r="O334" s="1">
        <f>_xll.ciqfunctions.udf.CIQ($B334, "IQ_APIC", $D334,,,, "REPORTED")</f>
        <v>1736122</v>
      </c>
      <c r="P334" s="1">
        <f>_xll.ciqfunctions.udf.CIQ($B334, "IQ_TOTAL_ASSETS", $D334,,,, "REPORTED")</f>
        <v>41044202</v>
      </c>
      <c r="Q334" s="1">
        <f>_xll.ciqfunctions.udf.CIQ($B334, "IQ_RE", $D334,,,, "REPORTED")</f>
        <v>18815654</v>
      </c>
      <c r="R334" s="1">
        <f>_xll.ciqfunctions.udf.CIQ($B334, "IQ_TOTAL_EQUITY", $D334,,,, "REPORTED")</f>
        <v>22483865</v>
      </c>
      <c r="S334" s="1">
        <f>_xll.ciqfunctions.udf.CIQ($B334, "IQ_TOTAL_OUTSTANDING_FILING_DATE", $D334,,,, "REPORTED")</f>
        <v>404.05822999999998</v>
      </c>
      <c r="T334" s="1">
        <f>_xll.ciqfunctions.udf.CIQ($B334, "IQ_TOTAL_DEBT", $D334,,,, "REPORTED")</f>
        <v>4701046</v>
      </c>
      <c r="U334" s="1">
        <f>_xll.ciqfunctions.udf.CIQ($B334, "IQ_PREF_DIV_OTHER",$D334,,,, "REPORTED")</f>
        <v>0</v>
      </c>
      <c r="V334" s="1">
        <f>_xll.ciqfunctions.udf.CIQ($B334, "IQ_COGS",$D334,,,, "REPORTED")</f>
        <v>9537254</v>
      </c>
      <c r="W334" s="1">
        <f>_xll.ciqfunctions.udf.CIQ($B334, "IQ_AP",$D334,,,, "REPORTED")</f>
        <v>5888191</v>
      </c>
      <c r="X334" s="1">
        <f>_xll.ciqfunctions.udf.CIQ($B334, "IQ_AR", $D334,,,, "REPORTED")</f>
        <v>2419265</v>
      </c>
      <c r="Y334" s="1">
        <f>_xll.ciqfunctions.udf.CIQ($B334, "IQ_INVENTORY", $D334,,,, "REPORTED")</f>
        <v>6080582</v>
      </c>
      <c r="Z334">
        <f>_xll.ciqfunctions.udf.CIQ($B334, "IQ_SGA", $D334,,,, "REPORTED")</f>
        <v>2144789</v>
      </c>
      <c r="AA334">
        <f>_xll.ciqfunctions.udf.CIQ($B334, "IQ_TOTAL_REV_1YR_ANN_GROWTH", $D334,,,, "REPORTED")</f>
        <v>0</v>
      </c>
      <c r="AB334">
        <f>_xll.ciqfunctions.udf.CIQ($B334, "IQ_DA", $D334,,,, "REPORTED")</f>
        <v>-78989</v>
      </c>
      <c r="AC334">
        <f>_xll.ciqfunctions.udf.CIQ($B334, "IQ_NET_INTEREST_EXP",$D334,,,, "REPORTED")</f>
        <v>74515</v>
      </c>
      <c r="AD334">
        <f>_xll.ciqfunctions.udf.CIQ($B334, "IQ_NET_WORKING_CAP",$D334,,,, "REPORTED")</f>
        <v>-744353</v>
      </c>
      <c r="AE334">
        <f>_xll.ciqfunctions.udf.CIQ($B334, "IQ_CAPEX",$D334,,,, "REPORTED")</f>
        <v>0</v>
      </c>
      <c r="AF334" s="1">
        <f>_xll.ciqfunctions.udf.CIQ($B334, "IQ_CEO_NAME", $D334,,,, "REPORTED")</f>
        <v>0</v>
      </c>
    </row>
    <row r="335" spans="1:32" x14ac:dyDescent="0.25">
      <c r="A335" t="str">
        <f>_xll.ciqfunctions.udf.CIQ(B335,"IQ_COMPANY_NAME",A$1)</f>
        <v>Kia Corporation</v>
      </c>
      <c r="B335" s="3" t="s">
        <v>2</v>
      </c>
      <c r="C335" s="1" t="str">
        <f>_xll.ciqfunctions.udf.CIQ($B335, "IQ_INDUSTRY", IQ_FY, $D335, ,, "USD", , C$1)</f>
        <v>Automobiles</v>
      </c>
      <c r="D335" s="2" t="str">
        <f t="shared" si="4"/>
        <v>CQ32014</v>
      </c>
      <c r="E335" s="1">
        <f>_xll.ciqfunctions.udf.CIQ($B335, "IQ_TOTAL_REV", $D335,,,, "REPORTED")</f>
        <v>11414811</v>
      </c>
      <c r="F335" s="1">
        <f>_xll.ciqfunctions.udf.CIQ($B335, "IQ_NI",$D335,,,, "REPORTED")</f>
        <v>657354</v>
      </c>
      <c r="G335" s="1">
        <f>_xll.ciqfunctions.udf.CIQ($B335, "IQ_CASH_EQUIV", $D335,,,, "REPORTED")</f>
        <v>2115878</v>
      </c>
      <c r="H335" s="1">
        <f>_xll.ciqfunctions.udf.CIQ($B335, "IQ_CASH_ST_INVEST", $D335,,,, "REPORTED")</f>
        <v>7104241</v>
      </c>
      <c r="I335" s="1">
        <f>_xll.ciqfunctions.udf.CIQ($B335, "IQ_TOTAL_CA", $D335,,,, "REPORTED")</f>
        <v>15660629</v>
      </c>
      <c r="J335" s="1">
        <f>_xll.ciqfunctions.udf.CIQ($B335, "IQ_TOTAL_ASSETS",$D335,,,, "REPORTED")</f>
        <v>39823613</v>
      </c>
      <c r="K335" s="1">
        <f>_xll.ciqfunctions.udf.CIQ($B335, "IQ_TOTAL_CL", $D335,,,, "REPORTED")</f>
        <v>11512269</v>
      </c>
      <c r="L335" s="1">
        <f>_xll.ciqfunctions.udf.CIQ($B335, "IQ_TOTAL_LIAB", $D335,,,, "REPORTED")</f>
        <v>17539870</v>
      </c>
      <c r="M335" s="1">
        <f>_xll.ciqfunctions.udf.CIQ($B335, "IQ_PREF_EQUITY",$D335,,,, "REPORTED")</f>
        <v>0</v>
      </c>
      <c r="N335" s="1">
        <f>_xll.ciqfunctions.udf.CIQ($B335, "IQ_TOTAL_COMMON_EQUITY",$D335,,,, "REPORTED")</f>
        <v>22283743</v>
      </c>
      <c r="O335" s="1">
        <f>_xll.ciqfunctions.udf.CIQ($B335, "IQ_APIC", $D335,,,, "REPORTED")</f>
        <v>1736122</v>
      </c>
      <c r="P335" s="1">
        <f>_xll.ciqfunctions.udf.CIQ($B335, "IQ_TOTAL_ASSETS", $D335,,,, "REPORTED")</f>
        <v>39823613</v>
      </c>
      <c r="Q335" s="1">
        <f>_xll.ciqfunctions.udf.CIQ($B335, "IQ_RE", $D335,,,, "REPORTED")</f>
        <v>18413662</v>
      </c>
      <c r="R335" s="1">
        <f>_xll.ciqfunctions.udf.CIQ($B335, "IQ_TOTAL_EQUITY", $D335,,,, "REPORTED")</f>
        <v>22283743</v>
      </c>
      <c r="S335" s="1">
        <f>_xll.ciqfunctions.udf.CIQ($B335, "IQ_TOTAL_OUTSTANDING_FILING_DATE", $D335,,,, "REPORTED")</f>
        <v>404.98523</v>
      </c>
      <c r="T335" s="1">
        <f>_xll.ciqfunctions.udf.CIQ($B335, "IQ_TOTAL_DEBT", $D335,,,, "REPORTED")</f>
        <v>3889735</v>
      </c>
      <c r="U335" s="1">
        <f>_xll.ciqfunctions.udf.CIQ($B335, "IQ_PREF_DIV_OTHER",$D335,,,, "REPORTED")</f>
        <v>0</v>
      </c>
      <c r="V335" s="1">
        <f>_xll.ciqfunctions.udf.CIQ($B335, "IQ_COGS",$D335,,,, "REPORTED")</f>
        <v>9206489</v>
      </c>
      <c r="W335" s="1">
        <f>_xll.ciqfunctions.udf.CIQ($B335, "IQ_AP",$D335,,,, "REPORTED")</f>
        <v>5134742</v>
      </c>
      <c r="X335" s="1">
        <f>_xll.ciqfunctions.udf.CIQ($B335, "IQ_AR", $D335,,,, "REPORTED")</f>
        <v>2138295</v>
      </c>
      <c r="Y335" s="1">
        <f>_xll.ciqfunctions.udf.CIQ($B335, "IQ_INVENTORY", $D335,,,, "REPORTED")</f>
        <v>5672810</v>
      </c>
      <c r="Z335">
        <f>_xll.ciqfunctions.udf.CIQ($B335, "IQ_SGA", $D335,,,, "REPORTED")</f>
        <v>1458249</v>
      </c>
      <c r="AA335">
        <f>_xll.ciqfunctions.udf.CIQ($B335, "IQ_TOTAL_REV_1YR_ANN_GROWTH", $D335,,,, "REPORTED")</f>
        <v>-1.883</v>
      </c>
      <c r="AB335">
        <f>_xll.ciqfunctions.udf.CIQ($B335, "IQ_DA", $D335,,,, "REPORTED")</f>
        <v>27818</v>
      </c>
      <c r="AC335">
        <f>_xll.ciqfunctions.udf.CIQ($B335, "IQ_NET_INTEREST_EXP",$D335,,,, "REPORTED")</f>
        <v>38331</v>
      </c>
      <c r="AD335">
        <f>_xll.ciqfunctions.udf.CIQ($B335, "IQ_NET_WORKING_CAP",$D335,,,, "REPORTED")</f>
        <v>-1171234</v>
      </c>
      <c r="AE335">
        <f>_xll.ciqfunctions.udf.CIQ($B335, "IQ_CAPEX",$D335,,,, "REPORTED")</f>
        <v>-501675</v>
      </c>
      <c r="AF335" s="1">
        <f>_xll.ciqfunctions.udf.CIQ($B335, "IQ_CEO_NAME", $D335,,,, "REPORTED")</f>
        <v>0</v>
      </c>
    </row>
    <row r="336" spans="1:32" x14ac:dyDescent="0.25">
      <c r="A336" t="str">
        <f>_xll.ciqfunctions.udf.CIQ(B336,"IQ_COMPANY_NAME",A$1)</f>
        <v>Kia Corporation</v>
      </c>
      <c r="B336" s="3" t="s">
        <v>2</v>
      </c>
      <c r="C336" s="1" t="str">
        <f>_xll.ciqfunctions.udf.CIQ($B336, "IQ_INDUSTRY", IQ_FY, $D336, ,, "USD", , C$1)</f>
        <v>Automobiles</v>
      </c>
      <c r="D336" s="2" t="str">
        <f t="shared" si="4"/>
        <v>CQ22014</v>
      </c>
      <c r="E336" s="1">
        <f>_xll.ciqfunctions.udf.CIQ($B336, "IQ_TOTAL_REV", $D336,,,, "REPORTED")</f>
        <v>12054489</v>
      </c>
      <c r="F336" s="1">
        <f>_xll.ciqfunctions.udf.CIQ($B336, "IQ_NI",$D336,,,, "REPORTED")</f>
        <v>1023758</v>
      </c>
      <c r="G336" s="1">
        <f>_xll.ciqfunctions.udf.CIQ($B336, "IQ_CASH_EQUIV", $D336,,,, "REPORTED")</f>
        <v>1133728</v>
      </c>
      <c r="H336" s="1">
        <f>_xll.ciqfunctions.udf.CIQ($B336, "IQ_CASH_ST_INVEST", $D336,,,, "REPORTED")</f>
        <v>6538726</v>
      </c>
      <c r="I336" s="1">
        <f>_xll.ciqfunctions.udf.CIQ($B336, "IQ_TOTAL_CA", $D336,,,, "REPORTED")</f>
        <v>15507788</v>
      </c>
      <c r="J336" s="1">
        <f>_xll.ciqfunctions.udf.CIQ($B336, "IQ_TOTAL_ASSETS",$D336,,,, "REPORTED")</f>
        <v>38884022</v>
      </c>
      <c r="K336" s="1">
        <f>_xll.ciqfunctions.udf.CIQ($B336, "IQ_TOTAL_CL", $D336,,,, "REPORTED")</f>
        <v>11761285</v>
      </c>
      <c r="L336" s="1">
        <f>_xll.ciqfunctions.udf.CIQ($B336, "IQ_TOTAL_LIAB", $D336,,,, "REPORTED")</f>
        <v>17271116</v>
      </c>
      <c r="M336" s="1">
        <f>_xll.ciqfunctions.udf.CIQ($B336, "IQ_PREF_EQUITY",$D336,,,, "REPORTED")</f>
        <v>0</v>
      </c>
      <c r="N336" s="1">
        <f>_xll.ciqfunctions.udf.CIQ($B336, "IQ_TOTAL_COMMON_EQUITY",$D336,,,, "REPORTED")</f>
        <v>21612906</v>
      </c>
      <c r="O336" s="1">
        <f>_xll.ciqfunctions.udf.CIQ($B336, "IQ_APIC", $D336,,,, "REPORTED")</f>
        <v>1736122</v>
      </c>
      <c r="P336" s="1">
        <f>_xll.ciqfunctions.udf.CIQ($B336, "IQ_TOTAL_ASSETS", $D336,,,, "REPORTED")</f>
        <v>38884022</v>
      </c>
      <c r="Q336" s="1">
        <f>_xll.ciqfunctions.udf.CIQ($B336, "IQ_RE", $D336,,,, "REPORTED")</f>
        <v>17812606</v>
      </c>
      <c r="R336" s="1">
        <f>_xll.ciqfunctions.udf.CIQ($B336, "IQ_TOTAL_EQUITY", $D336,,,, "REPORTED")</f>
        <v>21612906</v>
      </c>
      <c r="S336" s="1">
        <f>_xll.ciqfunctions.udf.CIQ($B336, "IQ_TOTAL_OUTSTANDING_FILING_DATE", $D336,,,, "REPORTED")</f>
        <v>404.98523</v>
      </c>
      <c r="T336" s="1">
        <f>_xll.ciqfunctions.udf.CIQ($B336, "IQ_TOTAL_DEBT", $D336,,,, "REPORTED")</f>
        <v>3819417</v>
      </c>
      <c r="U336" s="1">
        <f>_xll.ciqfunctions.udf.CIQ($B336, "IQ_PREF_DIV_OTHER",$D336,,,, "REPORTED")</f>
        <v>0</v>
      </c>
      <c r="V336" s="1">
        <f>_xll.ciqfunctions.udf.CIQ($B336, "IQ_COGS",$D336,,,, "REPORTED")</f>
        <v>9599725</v>
      </c>
      <c r="W336" s="1">
        <f>_xll.ciqfunctions.udf.CIQ($B336, "IQ_AP",$D336,,,, "REPORTED")</f>
        <v>5229384</v>
      </c>
      <c r="X336" s="1">
        <f>_xll.ciqfunctions.udf.CIQ($B336, "IQ_AR", $D336,,,, "REPORTED")</f>
        <v>2626645</v>
      </c>
      <c r="Y336" s="1">
        <f>_xll.ciqfunctions.udf.CIQ($B336, "IQ_INVENTORY", $D336,,,, "REPORTED")</f>
        <v>5515698</v>
      </c>
      <c r="Z336">
        <f>_xll.ciqfunctions.udf.CIQ($B336, "IQ_SGA", $D336,,,, "REPORTED")</f>
        <v>1517238</v>
      </c>
      <c r="AA336">
        <f>_xll.ciqfunctions.udf.CIQ($B336, "IQ_TOTAL_REV_1YR_ANN_GROWTH", $D336,,,, "REPORTED")</f>
        <v>-8.0694999999999997</v>
      </c>
      <c r="AB336">
        <f>_xll.ciqfunctions.udf.CIQ($B336, "IQ_DA", $D336,,,, "REPORTED")</f>
        <v>26255</v>
      </c>
      <c r="AC336">
        <f>_xll.ciqfunctions.udf.CIQ($B336, "IQ_NET_INTEREST_EXP",$D336,,,, "REPORTED")</f>
        <v>18619</v>
      </c>
      <c r="AD336">
        <f>_xll.ciqfunctions.udf.CIQ($B336, "IQ_NET_WORKING_CAP",$D336,,,, "REPORTED")</f>
        <v>-834409</v>
      </c>
      <c r="AE336">
        <f>_xll.ciqfunctions.udf.CIQ($B336, "IQ_CAPEX",$D336,,,, "REPORTED")</f>
        <v>-261142</v>
      </c>
      <c r="AF336" s="1">
        <f>_xll.ciqfunctions.udf.CIQ($B336, "IQ_CEO_NAME", $D336,,,, "REPORTED")</f>
        <v>0</v>
      </c>
    </row>
    <row r="337" spans="1:32" x14ac:dyDescent="0.25">
      <c r="A337" t="str">
        <f>_xll.ciqfunctions.udf.CIQ(B337,"IQ_COMPANY_NAME",A$1)</f>
        <v>Kia Corporation</v>
      </c>
      <c r="B337" s="3" t="s">
        <v>2</v>
      </c>
      <c r="C337" s="1" t="str">
        <f>_xll.ciqfunctions.udf.CIQ($B337, "IQ_INDUSTRY", IQ_FY, $D337, ,, "USD", , C$1)</f>
        <v>Automobiles</v>
      </c>
      <c r="D337" s="2" t="str">
        <f t="shared" si="4"/>
        <v>CQ12014</v>
      </c>
      <c r="E337" s="1">
        <f>_xll.ciqfunctions.udf.CIQ($B337, "IQ_TOTAL_REV", $D337,,,, "REPORTED")</f>
        <v>11925823</v>
      </c>
      <c r="F337" s="1">
        <f>_xll.ciqfunctions.udf.CIQ($B337, "IQ_NI",$D337,,,, "REPORTED")</f>
        <v>876300</v>
      </c>
      <c r="G337" s="1">
        <f>_xll.ciqfunctions.udf.CIQ($B337, "IQ_CASH_EQUIV", $D337,,,, "REPORTED")</f>
        <v>2026902</v>
      </c>
      <c r="H337" s="1">
        <f>_xll.ciqfunctions.udf.CIQ($B337, "IQ_CASH_ST_INVEST", $D337,,,, "REPORTED")</f>
        <v>6456224</v>
      </c>
      <c r="I337" s="1">
        <f>_xll.ciqfunctions.udf.CIQ($B337, "IQ_TOTAL_CA", $D337,,,, "REPORTED")</f>
        <v>14888128</v>
      </c>
      <c r="J337" s="1">
        <f>_xll.ciqfunctions.udf.CIQ($B337, "IQ_TOTAL_ASSETS",$D337,,,, "REPORTED")</f>
        <v>37988189</v>
      </c>
      <c r="K337" s="1">
        <f>_xll.ciqfunctions.udf.CIQ($B337, "IQ_TOTAL_CL", $D337,,,, "REPORTED")</f>
        <v>11828434</v>
      </c>
      <c r="L337" s="1">
        <f>_xll.ciqfunctions.udf.CIQ($B337, "IQ_TOTAL_LIAB", $D337,,,, "REPORTED")</f>
        <v>17193764</v>
      </c>
      <c r="M337" s="1">
        <f>_xll.ciqfunctions.udf.CIQ($B337, "IQ_PREF_EQUITY",$D337,,,, "REPORTED")</f>
        <v>0</v>
      </c>
      <c r="N337" s="1">
        <f>_xll.ciqfunctions.udf.CIQ($B337, "IQ_TOTAL_COMMON_EQUITY",$D337,,,, "REPORTED")</f>
        <v>20794425</v>
      </c>
      <c r="O337" s="1">
        <f>_xll.ciqfunctions.udf.CIQ($B337, "IQ_APIC", $D337,,,, "REPORTED")</f>
        <v>1736122</v>
      </c>
      <c r="P337" s="1">
        <f>_xll.ciqfunctions.udf.CIQ($B337, "IQ_TOTAL_ASSETS", $D337,,,, "REPORTED")</f>
        <v>37988189</v>
      </c>
      <c r="Q337" s="1">
        <f>_xll.ciqfunctions.udf.CIQ($B337, "IQ_RE", $D337,,,, "REPORTED")</f>
        <v>16857389</v>
      </c>
      <c r="R337" s="1">
        <f>_xll.ciqfunctions.udf.CIQ($B337, "IQ_TOTAL_EQUITY", $D337,,,, "REPORTED")</f>
        <v>20794425</v>
      </c>
      <c r="S337" s="1">
        <f>_xll.ciqfunctions.udf.CIQ($B337, "IQ_TOTAL_OUTSTANDING_FILING_DATE", $D337,,,, "REPORTED")</f>
        <v>404.98523</v>
      </c>
      <c r="T337" s="1">
        <f>_xll.ciqfunctions.udf.CIQ($B337, "IQ_TOTAL_DEBT", $D337,,,, "REPORTED")</f>
        <v>3464992</v>
      </c>
      <c r="U337" s="1">
        <f>_xll.ciqfunctions.udf.CIQ($B337, "IQ_PREF_DIV_OTHER",$D337,,,, "REPORTED")</f>
        <v>0</v>
      </c>
      <c r="V337" s="1">
        <f>_xll.ciqfunctions.udf.CIQ($B337, "IQ_COGS",$D337,,,, "REPORTED")</f>
        <v>9460200</v>
      </c>
      <c r="W337" s="1">
        <f>_xll.ciqfunctions.udf.CIQ($B337, "IQ_AP",$D337,,,, "REPORTED")</f>
        <v>5700133</v>
      </c>
      <c r="X337" s="1">
        <f>_xll.ciqfunctions.udf.CIQ($B337, "IQ_AR", $D337,,,, "REPORTED")</f>
        <v>2440806</v>
      </c>
      <c r="Y337" s="1">
        <f>_xll.ciqfunctions.udf.CIQ($B337, "IQ_INVENTORY", $D337,,,, "REPORTED")</f>
        <v>5199392</v>
      </c>
      <c r="Z337">
        <f>_xll.ciqfunctions.udf.CIQ($B337, "IQ_SGA", $D337,,,, "REPORTED")</f>
        <v>1578668</v>
      </c>
      <c r="AA337">
        <f>_xll.ciqfunctions.udf.CIQ($B337, "IQ_TOTAL_REV_1YR_ANN_GROWTH", $D337,,,, "REPORTED")</f>
        <v>7.5869</v>
      </c>
      <c r="AB337">
        <f>_xll.ciqfunctions.udf.CIQ($B337, "IQ_DA", $D337,,,, "REPORTED")</f>
        <v>24916</v>
      </c>
      <c r="AC337">
        <f>_xll.ciqfunctions.udf.CIQ($B337, "IQ_NET_INTEREST_EXP",$D337,,,, "REPORTED")</f>
        <v>31590</v>
      </c>
      <c r="AD337">
        <f>_xll.ciqfunctions.udf.CIQ($B337, "IQ_NET_WORKING_CAP",$D337,,,, "REPORTED")</f>
        <v>-1809286</v>
      </c>
      <c r="AE337">
        <f>_xll.ciqfunctions.udf.CIQ($B337, "IQ_CAPEX",$D337,,,, "REPORTED")</f>
        <v>-156805</v>
      </c>
      <c r="AF337" s="1">
        <f>_xll.ciqfunctions.udf.CIQ($B337, "IQ_CEO_NAME", $D337,,,, "REPORTED")</f>
        <v>0</v>
      </c>
    </row>
    <row r="338" spans="1:32" x14ac:dyDescent="0.25">
      <c r="A338" t="str">
        <f>_xll.ciqfunctions.udf.CIQ(B338,"IQ_COMPANY_NAME",A$1)</f>
        <v>Kia Corporation</v>
      </c>
      <c r="B338" s="3" t="s">
        <v>2</v>
      </c>
      <c r="C338" s="1" t="str">
        <f>_xll.ciqfunctions.udf.CIQ($B338, "IQ_INDUSTRY", IQ_FY, $D338, ,, "USD", , C$1)</f>
        <v>Automobiles</v>
      </c>
      <c r="D338" s="2" t="str">
        <f t="shared" si="4"/>
        <v>CQ42013</v>
      </c>
      <c r="E338" s="1">
        <f>_xll.ciqfunctions.udf.CIQ($B338, "IQ_TOTAL_REV", $D338,,,, "REPORTED")</f>
        <v>11766601</v>
      </c>
      <c r="F338" s="1">
        <f>_xll.ciqfunctions.udf.CIQ($B338, "IQ_NI",$D338,,,, "REPORTED")</f>
        <v>948988</v>
      </c>
      <c r="G338" s="1">
        <f>_xll.ciqfunctions.udf.CIQ($B338, "IQ_CASH_EQUIV", $D338,,,, "REPORTED")</f>
        <v>2311264</v>
      </c>
      <c r="H338" s="1">
        <f>_xll.ciqfunctions.udf.CIQ($B338, "IQ_CASH_ST_INVEST", $D338,,,, "REPORTED")</f>
        <v>6275679</v>
      </c>
      <c r="I338" s="1">
        <f>_xll.ciqfunctions.udf.CIQ($B338, "IQ_TOTAL_CA", $D338,,,, "REPORTED")</f>
        <v>13472386</v>
      </c>
      <c r="J338" s="1">
        <f>_xll.ciqfunctions.udf.CIQ($B338, "IQ_TOTAL_ASSETS",$D338,,,, "REPORTED")</f>
        <v>36182040</v>
      </c>
      <c r="K338" s="1">
        <f>_xll.ciqfunctions.udf.CIQ($B338, "IQ_TOTAL_CL", $D338,,,, "REPORTED")</f>
        <v>10806238</v>
      </c>
      <c r="L338" s="1">
        <f>_xll.ciqfunctions.udf.CIQ($B338, "IQ_TOTAL_LIAB", $D338,,,, "REPORTED")</f>
        <v>15927245</v>
      </c>
      <c r="M338" s="1">
        <f>_xll.ciqfunctions.udf.CIQ($B338, "IQ_PREF_EQUITY",$D338,,,, "REPORTED")</f>
        <v>0</v>
      </c>
      <c r="N338" s="1">
        <f>_xll.ciqfunctions.udf.CIQ($B338, "IQ_TOTAL_COMMON_EQUITY",$D338,,,, "REPORTED")</f>
        <v>20254795</v>
      </c>
      <c r="O338" s="1">
        <f>_xll.ciqfunctions.udf.CIQ($B338, "IQ_APIC", $D338,,,, "REPORTED")</f>
        <v>1736122</v>
      </c>
      <c r="P338" s="1">
        <f>_xll.ciqfunctions.udf.CIQ($B338, "IQ_TOTAL_ASSETS", $D338,,,, "REPORTED")</f>
        <v>36182040</v>
      </c>
      <c r="Q338" s="1">
        <f>_xll.ciqfunctions.udf.CIQ($B338, "IQ_RE", $D338,,,, "REPORTED")</f>
        <v>16301812</v>
      </c>
      <c r="R338" s="1">
        <f>_xll.ciqfunctions.udf.CIQ($B338, "IQ_TOTAL_EQUITY", $D338,,,, "REPORTED")</f>
        <v>20254795</v>
      </c>
      <c r="S338" s="1">
        <f>_xll.ciqfunctions.udf.CIQ($B338, "IQ_TOTAL_OUTSTANDING_FILING_DATE", $D338,,,, "REPORTED")</f>
        <v>404.98523</v>
      </c>
      <c r="T338" s="1">
        <f>_xll.ciqfunctions.udf.CIQ($B338, "IQ_TOTAL_DEBT", $D338,,,, "REPORTED")</f>
        <v>3339152</v>
      </c>
      <c r="U338" s="1">
        <f>_xll.ciqfunctions.udf.CIQ($B338, "IQ_PREF_DIV_OTHER",$D338,,,, "REPORTED")</f>
        <v>0</v>
      </c>
      <c r="V338" s="1">
        <f>_xll.ciqfunctions.udf.CIQ($B338, "IQ_COGS",$D338,,,, "REPORTED")</f>
        <v>9425706</v>
      </c>
      <c r="W338" s="1">
        <f>_xll.ciqfunctions.udf.CIQ($B338, "IQ_AP",$D338,,,, "REPORTED")</f>
        <v>5192589</v>
      </c>
      <c r="X338" s="1">
        <f>_xll.ciqfunctions.udf.CIQ($B338, "IQ_AR", $D338,,,, "REPORTED")</f>
        <v>2072818</v>
      </c>
      <c r="Y338" s="1">
        <f>_xll.ciqfunctions.udf.CIQ($B338, "IQ_INVENTORY", $D338,,,, "REPORTED")</f>
        <v>4331367</v>
      </c>
      <c r="Z338">
        <f>_xll.ciqfunctions.udf.CIQ($B338, "IQ_SGA", $D338,,,, "REPORTED")</f>
        <v>1667660</v>
      </c>
      <c r="AA338">
        <f>_xll.ciqfunctions.udf.CIQ($B338, "IQ_TOTAL_REV_1YR_ANN_GROWTH", $D338,,,, "REPORTED")</f>
        <v>4.3411999999999997</v>
      </c>
      <c r="AB338">
        <f>_xll.ciqfunctions.udf.CIQ($B338, "IQ_DA", $D338,,,, "REPORTED")</f>
        <v>0</v>
      </c>
      <c r="AC338">
        <f>_xll.ciqfunctions.udf.CIQ($B338, "IQ_NET_INTEREST_EXP",$D338,,,, "REPORTED")</f>
        <v>14748</v>
      </c>
      <c r="AD338">
        <f>_xll.ciqfunctions.udf.CIQ($B338, "IQ_NET_WORKING_CAP",$D338,,,, "REPORTED")</f>
        <v>-1968573</v>
      </c>
      <c r="AE338">
        <f>_xll.ciqfunctions.udf.CIQ($B338, "IQ_CAPEX",$D338,,,, "REPORTED")</f>
        <v>-489606</v>
      </c>
      <c r="AF338" s="1">
        <f>_xll.ciqfunctions.udf.CIQ($B338, "IQ_CEO_NAME", $D338,,,, "REPORTED")</f>
        <v>0</v>
      </c>
    </row>
    <row r="339" spans="1:32" x14ac:dyDescent="0.25">
      <c r="A339" t="str">
        <f>_xll.ciqfunctions.udf.CIQ(B339,"IQ_COMPANY_NAME",A$1)</f>
        <v>Kia Corporation</v>
      </c>
      <c r="B339" s="3" t="s">
        <v>2</v>
      </c>
      <c r="C339" s="1" t="str">
        <f>_xll.ciqfunctions.udf.CIQ($B339, "IQ_INDUSTRY", IQ_FY, $D339, ,, "USD", , C$1)</f>
        <v>Automobiles</v>
      </c>
      <c r="D339" s="2" t="str">
        <f t="shared" si="4"/>
        <v>CQ32013</v>
      </c>
      <c r="E339" s="1">
        <f>_xll.ciqfunctions.udf.CIQ($B339, "IQ_TOTAL_REV", $D339,,,, "REPORTED")</f>
        <v>11633869</v>
      </c>
      <c r="F339" s="1">
        <f>_xll.ciqfunctions.udf.CIQ($B339, "IQ_NI",$D339,,,, "REPORTED")</f>
        <v>903261</v>
      </c>
      <c r="G339" s="1">
        <f>_xll.ciqfunctions.udf.CIQ($B339, "IQ_CASH_EQUIV", $D339,,,, "REPORTED")</f>
        <v>2057890</v>
      </c>
      <c r="H339" s="1">
        <f>_xll.ciqfunctions.udf.CIQ($B339, "IQ_CASH_ST_INVEST", $D339,,,, "REPORTED")</f>
        <v>5961032</v>
      </c>
      <c r="I339" s="1">
        <f>_xll.ciqfunctions.udf.CIQ($B339, "IQ_TOTAL_CA", $D339,,,, "REPORTED")</f>
        <v>12466654</v>
      </c>
      <c r="J339" s="1">
        <f>_xll.ciqfunctions.udf.CIQ($B339, "IQ_TOTAL_ASSETS",$D339,,,, "REPORTED")</f>
        <v>34547209</v>
      </c>
      <c r="K339" s="1">
        <f>_xll.ciqfunctions.udf.CIQ($B339, "IQ_TOTAL_CL", $D339,,,, "REPORTED")</f>
        <v>9969448</v>
      </c>
      <c r="L339" s="1">
        <f>_xll.ciqfunctions.udf.CIQ($B339, "IQ_TOTAL_LIAB", $D339,,,, "REPORTED")</f>
        <v>15100846</v>
      </c>
      <c r="M339" s="1">
        <f>_xll.ciqfunctions.udf.CIQ($B339, "IQ_PREF_EQUITY",$D339,,,, "REPORTED")</f>
        <v>0</v>
      </c>
      <c r="N339" s="1">
        <f>_xll.ciqfunctions.udf.CIQ($B339, "IQ_TOTAL_COMMON_EQUITY",$D339,,,, "REPORTED")</f>
        <v>19446363</v>
      </c>
      <c r="O339" s="1">
        <f>_xll.ciqfunctions.udf.CIQ($B339, "IQ_APIC", $D339,,,, "REPORTED")</f>
        <v>1736122</v>
      </c>
      <c r="P339" s="1">
        <f>_xll.ciqfunctions.udf.CIQ($B339, "IQ_TOTAL_ASSETS", $D339,,,, "REPORTED")</f>
        <v>34547209</v>
      </c>
      <c r="Q339" s="1">
        <f>_xll.ciqfunctions.udf.CIQ($B339, "IQ_RE", $D339,,,, "REPORTED")</f>
        <v>15297772</v>
      </c>
      <c r="R339" s="1">
        <f>_xll.ciqfunctions.udf.CIQ($B339, "IQ_TOTAL_EQUITY", $D339,,,, "REPORTED")</f>
        <v>19446363</v>
      </c>
      <c r="S339" s="1">
        <f>_xll.ciqfunctions.udf.CIQ($B339, "IQ_TOTAL_OUTSTANDING_FILING_DATE", $D339,,,, "REPORTED")</f>
        <v>404.98523</v>
      </c>
      <c r="T339" s="1">
        <f>_xll.ciqfunctions.udf.CIQ($B339, "IQ_TOTAL_DEBT", $D339,,,, "REPORTED")</f>
        <v>3105146</v>
      </c>
      <c r="U339" s="1">
        <f>_xll.ciqfunctions.udf.CIQ($B339, "IQ_PREF_DIV_OTHER",$D339,,,, "REPORTED")</f>
        <v>0</v>
      </c>
      <c r="V339" s="1">
        <f>_xll.ciqfunctions.udf.CIQ($B339, "IQ_COGS",$D339,,,, "REPORTED")</f>
        <v>9291774</v>
      </c>
      <c r="W339" s="1">
        <f>_xll.ciqfunctions.udf.CIQ($B339, "IQ_AP",$D339,,,, "REPORTED")</f>
        <v>4262409</v>
      </c>
      <c r="X339" s="1">
        <f>_xll.ciqfunctions.udf.CIQ($B339, "IQ_AR", $D339,,,, "REPORTED")</f>
        <v>1823116</v>
      </c>
      <c r="Y339" s="1">
        <f>_xll.ciqfunctions.udf.CIQ($B339, "IQ_INVENTORY", $D339,,,, "REPORTED")</f>
        <v>3867799</v>
      </c>
      <c r="Z339">
        <f>_xll.ciqfunctions.udf.CIQ($B339, "IQ_SGA", $D339,,,, "REPORTED")</f>
        <v>1480918</v>
      </c>
      <c r="AA339">
        <f>_xll.ciqfunctions.udf.CIQ($B339, "IQ_TOTAL_REV_1YR_ANN_GROWTH", $D339,,,, "REPORTED")</f>
        <v>7.6300000000000007E-2</v>
      </c>
      <c r="AB339">
        <f>_xll.ciqfunctions.udf.CIQ($B339, "IQ_DA", $D339,,,, "REPORTED")</f>
        <v>25234</v>
      </c>
      <c r="AC339">
        <f>_xll.ciqfunctions.udf.CIQ($B339, "IQ_NET_INTEREST_EXP",$D339,,,, "REPORTED")</f>
        <v>31449</v>
      </c>
      <c r="AD339">
        <f>_xll.ciqfunctions.udf.CIQ($B339, "IQ_NET_WORKING_CAP",$D339,,,, "REPORTED")</f>
        <v>-2038340</v>
      </c>
      <c r="AE339">
        <f>_xll.ciqfunctions.udf.CIQ($B339, "IQ_CAPEX",$D339,,,, "REPORTED")</f>
        <v>-276763</v>
      </c>
      <c r="AF339" s="1">
        <f>_xll.ciqfunctions.udf.CIQ($B339, "IQ_CEO_NAME", $D339,,,, "REPORTED")</f>
        <v>0</v>
      </c>
    </row>
    <row r="340" spans="1:32" x14ac:dyDescent="0.25">
      <c r="A340" t="str">
        <f>_xll.ciqfunctions.udf.CIQ(B340,"IQ_COMPANY_NAME",A$1)</f>
        <v>Kia Corporation</v>
      </c>
      <c r="B340" s="3" t="s">
        <v>2</v>
      </c>
      <c r="C340" s="1" t="str">
        <f>_xll.ciqfunctions.udf.CIQ($B340, "IQ_INDUSTRY", IQ_FY, $D340, ,, "USD", , C$1)</f>
        <v>Automobiles</v>
      </c>
      <c r="D340" s="2" t="str">
        <f t="shared" si="4"/>
        <v>CQ22013</v>
      </c>
      <c r="E340" s="1">
        <f>_xll.ciqfunctions.udf.CIQ($B340, "IQ_TOTAL_REV", $D340,,,, "REPORTED")</f>
        <v>13112608</v>
      </c>
      <c r="F340" s="1">
        <f>_xll.ciqfunctions.udf.CIQ($B340, "IQ_NI",$D340,,,, "REPORTED")</f>
        <v>1180882</v>
      </c>
      <c r="G340" s="1">
        <f>_xll.ciqfunctions.udf.CIQ($B340, "IQ_CASH_EQUIV", $D340,,,, "REPORTED")</f>
        <v>2836659</v>
      </c>
      <c r="H340" s="1">
        <f>_xll.ciqfunctions.udf.CIQ($B340, "IQ_CASH_ST_INVEST", $D340,,,, "REPORTED")</f>
        <v>5921849</v>
      </c>
      <c r="I340" s="1">
        <f>_xll.ciqfunctions.udf.CIQ($B340, "IQ_TOTAL_CA", $D340,,,, "REPORTED")</f>
        <v>13928161</v>
      </c>
      <c r="J340" s="1">
        <f>_xll.ciqfunctions.udf.CIQ($B340, "IQ_TOTAL_ASSETS",$D340,,,, "REPORTED")</f>
        <v>35778369</v>
      </c>
      <c r="K340" s="1">
        <f>_xll.ciqfunctions.udf.CIQ($B340, "IQ_TOTAL_CL", $D340,,,, "REPORTED")</f>
        <v>11976967</v>
      </c>
      <c r="L340" s="1">
        <f>_xll.ciqfunctions.udf.CIQ($B340, "IQ_TOTAL_LIAB", $D340,,,, "REPORTED")</f>
        <v>17136868</v>
      </c>
      <c r="M340" s="1">
        <f>_xll.ciqfunctions.udf.CIQ($B340, "IQ_PREF_EQUITY",$D340,,,, "REPORTED")</f>
        <v>0</v>
      </c>
      <c r="N340" s="1">
        <f>_xll.ciqfunctions.udf.CIQ($B340, "IQ_TOTAL_COMMON_EQUITY",$D340,,,, "REPORTED")</f>
        <v>18641501</v>
      </c>
      <c r="O340" s="1">
        <f>_xll.ciqfunctions.udf.CIQ($B340, "IQ_APIC", $D340,,,, "REPORTED")</f>
        <v>1736122</v>
      </c>
      <c r="P340" s="1">
        <f>_xll.ciqfunctions.udf.CIQ($B340, "IQ_TOTAL_ASSETS", $D340,,,, "REPORTED")</f>
        <v>35778369</v>
      </c>
      <c r="Q340" s="1">
        <f>_xll.ciqfunctions.udf.CIQ($B340, "IQ_RE", $D340,,,, "REPORTED")</f>
        <v>14386209</v>
      </c>
      <c r="R340" s="1">
        <f>_xll.ciqfunctions.udf.CIQ($B340, "IQ_TOTAL_EQUITY", $D340,,,, "REPORTED")</f>
        <v>18641501</v>
      </c>
      <c r="S340" s="1">
        <f>_xll.ciqfunctions.udf.CIQ($B340, "IQ_TOTAL_OUTSTANDING_FILING_DATE", $D340,,,, "REPORTED")</f>
        <v>404.98523</v>
      </c>
      <c r="T340" s="1">
        <f>_xll.ciqfunctions.udf.CIQ($B340, "IQ_TOTAL_DEBT", $D340,,,, "REPORTED")</f>
        <v>3784441</v>
      </c>
      <c r="U340" s="1">
        <f>_xll.ciqfunctions.udf.CIQ($B340, "IQ_PREF_DIV_OTHER",$D340,,,, "REPORTED")</f>
        <v>0</v>
      </c>
      <c r="V340" s="1">
        <f>_xll.ciqfunctions.udf.CIQ($B340, "IQ_COGS",$D340,,,, "REPORTED")</f>
        <v>10138677</v>
      </c>
      <c r="W340" s="1">
        <f>_xll.ciqfunctions.udf.CIQ($B340, "IQ_AP",$D340,,,, "REPORTED")</f>
        <v>5303013</v>
      </c>
      <c r="X340" s="1">
        <f>_xll.ciqfunctions.udf.CIQ($B340, "IQ_AR", $D340,,,, "REPORTED")</f>
        <v>2577019</v>
      </c>
      <c r="Y340" s="1">
        <f>_xll.ciqfunctions.udf.CIQ($B340, "IQ_INVENTORY", $D340,,,, "REPORTED")</f>
        <v>4455352</v>
      </c>
      <c r="Z340">
        <f>_xll.ciqfunctions.udf.CIQ($B340, "IQ_SGA", $D340,,,, "REPORTED")</f>
        <v>1687558</v>
      </c>
      <c r="AA340">
        <f>_xll.ciqfunctions.udf.CIQ($B340, "IQ_TOTAL_REV_1YR_ANN_GROWTH", $D340,,,, "REPORTED")</f>
        <v>4.4756</v>
      </c>
      <c r="AB340">
        <f>_xll.ciqfunctions.udf.CIQ($B340, "IQ_DA", $D340,,,, "REPORTED")</f>
        <v>23937</v>
      </c>
      <c r="AC340">
        <f>_xll.ciqfunctions.udf.CIQ($B340, "IQ_NET_INTEREST_EXP",$D340,,,, "REPORTED")</f>
        <v>19146</v>
      </c>
      <c r="AD340">
        <f>_xll.ciqfunctions.udf.CIQ($B340, "IQ_NET_WORKING_CAP",$D340,,,, "REPORTED")</f>
        <v>-2083399</v>
      </c>
      <c r="AE340">
        <f>_xll.ciqfunctions.udf.CIQ($B340, "IQ_CAPEX",$D340,,,, "REPORTED")</f>
        <v>-210411</v>
      </c>
      <c r="AF340" s="1">
        <f>_xll.ciqfunctions.udf.CIQ($B340, "IQ_CEO_NAME", $D340,,,, "REPORTED")</f>
        <v>0</v>
      </c>
    </row>
    <row r="341" spans="1:32" x14ac:dyDescent="0.25">
      <c r="A341" t="str">
        <f>_xll.ciqfunctions.udf.CIQ(B341,"IQ_COMPANY_NAME",A$1)</f>
        <v>Kia Corporation</v>
      </c>
      <c r="B341" s="3" t="s">
        <v>2</v>
      </c>
      <c r="C341" s="1" t="str">
        <f>_xll.ciqfunctions.udf.CIQ($B341, "IQ_INDUSTRY", IQ_FY, $D341, ,, "USD", , C$1)</f>
        <v>Automobiles</v>
      </c>
      <c r="D341" s="2" t="str">
        <f t="shared" si="4"/>
        <v>CQ12013</v>
      </c>
      <c r="E341" s="1">
        <f>_xll.ciqfunctions.udf.CIQ($B341, "IQ_TOTAL_REV", $D341,,,, "REPORTED")</f>
        <v>11084819</v>
      </c>
      <c r="F341" s="1">
        <f>_xll.ciqfunctions.udf.CIQ($B341, "IQ_NI",$D341,,,, "REPORTED")</f>
        <v>783928</v>
      </c>
      <c r="G341" s="1">
        <f>_xll.ciqfunctions.udf.CIQ($B341, "IQ_CASH_EQUIV", $D341,,,, "REPORTED")</f>
        <v>2154326</v>
      </c>
      <c r="H341" s="1">
        <f>_xll.ciqfunctions.udf.CIQ($B341, "IQ_CASH_ST_INVEST", $D341,,,, "REPORTED")</f>
        <v>4666754</v>
      </c>
      <c r="I341" s="1">
        <f>_xll.ciqfunctions.udf.CIQ($B341, "IQ_TOTAL_CA", $D341,,,, "REPORTED")</f>
        <v>12584682</v>
      </c>
      <c r="J341" s="1">
        <f>_xll.ciqfunctions.udf.CIQ($B341, "IQ_TOTAL_ASSETS",$D341,,,, "REPORTED")</f>
        <v>33762049</v>
      </c>
      <c r="K341" s="1">
        <f>_xll.ciqfunctions.udf.CIQ($B341, "IQ_TOTAL_CL", $D341,,,, "REPORTED")</f>
        <v>11452961</v>
      </c>
      <c r="L341" s="1">
        <f>_xll.ciqfunctions.udf.CIQ($B341, "IQ_TOTAL_LIAB", $D341,,,, "REPORTED")</f>
        <v>16479725</v>
      </c>
      <c r="M341" s="1">
        <f>_xll.ciqfunctions.udf.CIQ($B341, "IQ_PREF_EQUITY",$D341,,,, "REPORTED")</f>
        <v>0</v>
      </c>
      <c r="N341" s="1">
        <f>_xll.ciqfunctions.udf.CIQ($B341, "IQ_TOTAL_COMMON_EQUITY",$D341,,,, "REPORTED")</f>
        <v>17282324</v>
      </c>
      <c r="O341" s="1">
        <f>_xll.ciqfunctions.udf.CIQ($B341, "IQ_APIC", $D341,,,, "REPORTED")</f>
        <v>1736122</v>
      </c>
      <c r="P341" s="1">
        <f>_xll.ciqfunctions.udf.CIQ($B341, "IQ_TOTAL_ASSETS", $D341,,,, "REPORTED")</f>
        <v>33762049</v>
      </c>
      <c r="Q341" s="1">
        <f>_xll.ciqfunctions.udf.CIQ($B341, "IQ_RE", $D341,,,, "REPORTED")</f>
        <v>13129262</v>
      </c>
      <c r="R341" s="1">
        <f>_xll.ciqfunctions.udf.CIQ($B341, "IQ_TOTAL_EQUITY", $D341,,,, "REPORTED")</f>
        <v>17282324</v>
      </c>
      <c r="S341" s="1">
        <f>_xll.ciqfunctions.udf.CIQ($B341, "IQ_TOTAL_OUTSTANDING_FILING_DATE", $D341,,,, "REPORTED")</f>
        <v>404.98523</v>
      </c>
      <c r="T341" s="1">
        <f>_xll.ciqfunctions.udf.CIQ($B341, "IQ_TOTAL_DEBT", $D341,,,, "REPORTED")</f>
        <v>3998042</v>
      </c>
      <c r="U341" s="1">
        <f>_xll.ciqfunctions.udf.CIQ($B341, "IQ_PREF_DIV_OTHER",$D341,,,, "REPORTED")</f>
        <v>0</v>
      </c>
      <c r="V341" s="1">
        <f>_xll.ciqfunctions.udf.CIQ($B341, "IQ_COGS",$D341,,,, "REPORTED")</f>
        <v>8752153</v>
      </c>
      <c r="W341" s="1">
        <f>_xll.ciqfunctions.udf.CIQ($B341, "IQ_AP",$D341,,,, "REPORTED")</f>
        <v>5131241</v>
      </c>
      <c r="X341" s="1">
        <f>_xll.ciqfunctions.udf.CIQ($B341, "IQ_AR", $D341,,,, "REPORTED")</f>
        <v>1960269</v>
      </c>
      <c r="Y341" s="1">
        <f>_xll.ciqfunctions.udf.CIQ($B341, "IQ_INVENTORY", $D341,,,, "REPORTED")</f>
        <v>4590179</v>
      </c>
      <c r="Z341">
        <f>_xll.ciqfunctions.udf.CIQ($B341, "IQ_SGA", $D341,,,, "REPORTED")</f>
        <v>1488645</v>
      </c>
      <c r="AA341">
        <f>_xll.ciqfunctions.udf.CIQ($B341, "IQ_TOTAL_REV_1YR_ANN_GROWTH", $D341,,,, "REPORTED")</f>
        <v>-5.9814999999999996</v>
      </c>
      <c r="AB341">
        <f>_xll.ciqfunctions.udf.CIQ($B341, "IQ_DA", $D341,,,, "REPORTED")</f>
        <v>23439</v>
      </c>
      <c r="AC341">
        <f>_xll.ciqfunctions.udf.CIQ($B341, "IQ_NET_INTEREST_EXP",$D341,,,, "REPORTED")</f>
        <v>21785</v>
      </c>
      <c r="AD341">
        <f>_xll.ciqfunctions.udf.CIQ($B341, "IQ_NET_WORKING_CAP",$D341,,,, "REPORTED")</f>
        <v>-1423668</v>
      </c>
      <c r="AE341">
        <f>_xll.ciqfunctions.udf.CIQ($B341, "IQ_CAPEX",$D341,,,, "REPORTED")</f>
        <v>-215592</v>
      </c>
      <c r="AF341" s="1">
        <f>_xll.ciqfunctions.udf.CIQ($B341, "IQ_CEO_NAME", $D341,,,, "REPORTED")</f>
        <v>0</v>
      </c>
    </row>
    <row r="342" spans="1:32" x14ac:dyDescent="0.25">
      <c r="A342" t="str">
        <f>_xll.ciqfunctions.udf.CIQ(B342,"IQ_COMPANY_NAME",A$1)</f>
        <v>Kia Corporation</v>
      </c>
      <c r="B342" s="3" t="s">
        <v>2</v>
      </c>
      <c r="C342" s="1" t="str">
        <f>_xll.ciqfunctions.udf.CIQ($B342, "IQ_INDUSTRY", IQ_FY, $D342, ,, "USD", , C$1)</f>
        <v>Automobiles</v>
      </c>
      <c r="D342" s="2" t="str">
        <f t="shared" si="4"/>
        <v>CQ42012</v>
      </c>
      <c r="E342" s="1">
        <f>_xll.ciqfunctions.udf.CIQ($B342, "IQ_TOTAL_REV", $D342,,,, "REPORTED")</f>
        <v>11277033</v>
      </c>
      <c r="F342" s="1">
        <f>_xll.ciqfunctions.udf.CIQ($B342, "IQ_NI",$D342,,,, "REPORTED")</f>
        <v>737501</v>
      </c>
      <c r="G342" s="1">
        <f>_xll.ciqfunctions.udf.CIQ($B342, "IQ_CASH_EQUIV", $D342,,,, "REPORTED")</f>
        <v>1903309</v>
      </c>
      <c r="H342" s="1">
        <f>_xll.ciqfunctions.udf.CIQ($B342, "IQ_CASH_ST_INVEST", $D342,,,, "REPORTED")</f>
        <v>4221848</v>
      </c>
      <c r="I342" s="1">
        <f>_xll.ciqfunctions.udf.CIQ($B342, "IQ_TOTAL_CA", $D342,,,, "REPORTED")</f>
        <v>11139430</v>
      </c>
      <c r="J342" s="1">
        <f>_xll.ciqfunctions.udf.CIQ($B342, "IQ_TOTAL_ASSETS",$D342,,,, "REPORTED")</f>
        <v>32398314</v>
      </c>
      <c r="K342" s="1">
        <f>_xll.ciqfunctions.udf.CIQ($B342, "IQ_TOTAL_CL", $D342,,,, "REPORTED")</f>
        <v>10000239</v>
      </c>
      <c r="L342" s="1">
        <f>_xll.ciqfunctions.udf.CIQ($B342, "IQ_TOTAL_LIAB", $D342,,,, "REPORTED")</f>
        <v>15550252</v>
      </c>
      <c r="M342" s="1">
        <f>_xll.ciqfunctions.udf.CIQ($B342, "IQ_PREF_EQUITY",$D342,,,, "REPORTED")</f>
        <v>0</v>
      </c>
      <c r="N342" s="1">
        <f>_xll.ciqfunctions.udf.CIQ($B342, "IQ_TOTAL_COMMON_EQUITY",$D342,,,, "REPORTED")</f>
        <v>16848062</v>
      </c>
      <c r="O342" s="1">
        <f>_xll.ciqfunctions.udf.CIQ($B342, "IQ_APIC", $D342,,,, "REPORTED")</f>
        <v>1736122</v>
      </c>
      <c r="P342" s="1">
        <f>_xll.ciqfunctions.udf.CIQ($B342, "IQ_TOTAL_ASSETS", $D342,,,, "REPORTED")</f>
        <v>32398314</v>
      </c>
      <c r="Q342" s="1">
        <f>_xll.ciqfunctions.udf.CIQ($B342, "IQ_RE", $D342,,,, "REPORTED")</f>
        <v>12663024</v>
      </c>
      <c r="R342" s="1">
        <f>_xll.ciqfunctions.udf.CIQ($B342, "IQ_TOTAL_EQUITY", $D342,,,, "REPORTED")</f>
        <v>16848062</v>
      </c>
      <c r="S342" s="1">
        <f>_xll.ciqfunctions.udf.CIQ($B342, "IQ_TOTAL_OUTSTANDING_FILING_DATE", $D342,,,, "REPORTED")</f>
        <v>404.98523</v>
      </c>
      <c r="T342" s="1">
        <f>_xll.ciqfunctions.udf.CIQ($B342, "IQ_TOTAL_DEBT", $D342,,,, "REPORTED")</f>
        <v>3876079</v>
      </c>
      <c r="U342" s="1">
        <f>_xll.ciqfunctions.udf.CIQ($B342, "IQ_PREF_DIV_OTHER",$D342,,,, "REPORTED")</f>
        <v>0</v>
      </c>
      <c r="V342" s="1">
        <f>_xll.ciqfunctions.udf.CIQ($B342, "IQ_COGS",$D342,,,, "REPORTED")</f>
        <v>9000709</v>
      </c>
      <c r="W342" s="1">
        <f>_xll.ciqfunctions.udf.CIQ($B342, "IQ_AP",$D342,,,, "REPORTED")</f>
        <v>4998445</v>
      </c>
      <c r="X342" s="1">
        <f>_xll.ciqfunctions.udf.CIQ($B342, "IQ_AR", $D342,,,, "REPORTED")</f>
        <v>1801731</v>
      </c>
      <c r="Y342" s="1">
        <f>_xll.ciqfunctions.udf.CIQ($B342, "IQ_INVENTORY", $D342,,,, "REPORTED")</f>
        <v>4222950</v>
      </c>
      <c r="Z342">
        <f>_xll.ciqfunctions.udf.CIQ($B342, "IQ_SGA", $D342,,,, "REPORTED")</f>
        <v>1847082</v>
      </c>
      <c r="AA342">
        <f>_xll.ciqfunctions.udf.CIQ($B342, "IQ_TOTAL_REV_1YR_ANN_GROWTH", $D342,,,, "REPORTED")</f>
        <v>2.8681000000000001</v>
      </c>
      <c r="AB342">
        <f>_xll.ciqfunctions.udf.CIQ($B342, "IQ_DA", $D342,,,, "REPORTED")</f>
        <v>0</v>
      </c>
      <c r="AC342">
        <f>_xll.ciqfunctions.udf.CIQ($B342, "IQ_NET_INTEREST_EXP",$D342,,,, "REPORTED")</f>
        <v>19356</v>
      </c>
      <c r="AD342">
        <f>_xll.ciqfunctions.udf.CIQ($B342, "IQ_NET_WORKING_CAP",$D342,,,, "REPORTED")</f>
        <v>-1677710</v>
      </c>
      <c r="AE342">
        <f>_xll.ciqfunctions.udf.CIQ($B342, "IQ_CAPEX",$D342,,,, "REPORTED")</f>
        <v>-612247</v>
      </c>
      <c r="AF342" s="1">
        <f>_xll.ciqfunctions.udf.CIQ($B342, "IQ_CEO_NAME", $D342,,,, "REPORTED")</f>
        <v>0</v>
      </c>
    </row>
    <row r="343" spans="1:32" x14ac:dyDescent="0.25">
      <c r="A343" t="str">
        <f>_xll.ciqfunctions.udf.CIQ(B343,"IQ_COMPANY_NAME",A$1)</f>
        <v>Kia Corporation</v>
      </c>
      <c r="B343" s="3" t="s">
        <v>2</v>
      </c>
      <c r="C343" s="1" t="str">
        <f>_xll.ciqfunctions.udf.CIQ($B343, "IQ_INDUSTRY", IQ_FY, $D343, ,, "USD", , C$1)</f>
        <v>Automobiles</v>
      </c>
      <c r="D343" s="2" t="str">
        <f t="shared" si="4"/>
        <v>CQ32012</v>
      </c>
      <c r="E343" s="1">
        <f>_xll.ciqfunctions.udf.CIQ($B343, "IQ_TOTAL_REV", $D343,,,, "REPORTED")</f>
        <v>11624991</v>
      </c>
      <c r="F343" s="1">
        <f>_xll.ciqfunctions.udf.CIQ($B343, "IQ_NI",$D343,,,, "REPORTED")</f>
        <v>829463</v>
      </c>
      <c r="G343" s="1">
        <f>_xll.ciqfunctions.udf.CIQ($B343, "IQ_CASH_EQUIV", $D343,,,, "REPORTED")</f>
        <v>2525752</v>
      </c>
      <c r="H343" s="1">
        <f>_xll.ciqfunctions.udf.CIQ($B343, "IQ_CASH_ST_INVEST", $D343,,,, "REPORTED")</f>
        <v>5487107</v>
      </c>
      <c r="I343" s="1">
        <f>_xll.ciqfunctions.udf.CIQ($B343, "IQ_TOTAL_CA", $D343,,,, "REPORTED")</f>
        <v>12397094</v>
      </c>
      <c r="J343" s="1">
        <f>_xll.ciqfunctions.udf.CIQ($B343, "IQ_TOTAL_ASSETS",$D343,,,, "REPORTED")</f>
        <v>33148266</v>
      </c>
      <c r="K343" s="1">
        <f>_xll.ciqfunctions.udf.CIQ($B343, "IQ_TOTAL_CL", $D343,,,, "REPORTED")</f>
        <v>10636942</v>
      </c>
      <c r="L343" s="1">
        <f>_xll.ciqfunctions.udf.CIQ($B343, "IQ_TOTAL_LIAB", $D343,,,, "REPORTED")</f>
        <v>16752860</v>
      </c>
      <c r="M343" s="1">
        <f>_xll.ciqfunctions.udf.CIQ($B343, "IQ_PREF_EQUITY",$D343,,,, "REPORTED")</f>
        <v>0</v>
      </c>
      <c r="N343" s="1">
        <f>_xll.ciqfunctions.udf.CIQ($B343, "IQ_TOTAL_COMMON_EQUITY",$D343,,,, "REPORTED")</f>
        <v>16395400</v>
      </c>
      <c r="O343" s="1">
        <f>_xll.ciqfunctions.udf.CIQ($B343, "IQ_APIC", $D343,,,, "REPORTED")</f>
        <v>1736122</v>
      </c>
      <c r="P343" s="1">
        <f>_xll.ciqfunctions.udf.CIQ($B343, "IQ_TOTAL_ASSETS", $D343,,,, "REPORTED")</f>
        <v>33148266</v>
      </c>
      <c r="Q343" s="1">
        <f>_xll.ciqfunctions.udf.CIQ($B343, "IQ_RE", $D343,,,, "REPORTED")</f>
        <v>12000054</v>
      </c>
      <c r="R343" s="1">
        <f>_xll.ciqfunctions.udf.CIQ($B343, "IQ_TOTAL_EQUITY", $D343,,,, "REPORTED")</f>
        <v>16395406</v>
      </c>
      <c r="S343" s="1">
        <f>_xll.ciqfunctions.udf.CIQ($B343, "IQ_TOTAL_OUTSTANDING_FILING_DATE", $D343,,,, "REPORTED")</f>
        <v>404.98523</v>
      </c>
      <c r="T343" s="1">
        <f>_xll.ciqfunctions.udf.CIQ($B343, "IQ_TOTAL_DEBT", $D343,,,, "REPORTED")</f>
        <v>4376787</v>
      </c>
      <c r="U343" s="1">
        <f>_xll.ciqfunctions.udf.CIQ($B343, "IQ_PREF_DIV_OTHER",$D343,,,, "REPORTED")</f>
        <v>0</v>
      </c>
      <c r="V343" s="1">
        <f>_xll.ciqfunctions.udf.CIQ($B343, "IQ_COGS",$D343,,,, "REPORTED")</f>
        <v>9099144</v>
      </c>
      <c r="W343" s="1">
        <f>_xll.ciqfunctions.udf.CIQ($B343, "IQ_AP",$D343,,,, "REPORTED")</f>
        <v>5038021</v>
      </c>
      <c r="X343" s="1">
        <f>_xll.ciqfunctions.udf.CIQ($B343, "IQ_AR", $D343,,,, "REPORTED")</f>
        <v>2151367</v>
      </c>
      <c r="Y343" s="1">
        <f>_xll.ciqfunctions.udf.CIQ($B343, "IQ_INVENTORY", $D343,,,, "REPORTED")</f>
        <v>4044931</v>
      </c>
      <c r="Z343">
        <f>_xll.ciqfunctions.udf.CIQ($B343, "IQ_SGA", $D343,,,, "REPORTED")</f>
        <v>1555664</v>
      </c>
      <c r="AA343">
        <f>_xll.ciqfunctions.udf.CIQ($B343, "IQ_TOTAL_REV_1YR_ANN_GROWTH", $D343,,,, "REPORTED")</f>
        <v>16.366399999999999</v>
      </c>
      <c r="AB343">
        <f>_xll.ciqfunctions.udf.CIQ($B343, "IQ_DA", $D343,,,, "REPORTED")</f>
        <v>23722</v>
      </c>
      <c r="AC343">
        <f>_xll.ciqfunctions.udf.CIQ($B343, "IQ_NET_INTEREST_EXP",$D343,,,, "REPORTED")</f>
        <v>9071</v>
      </c>
      <c r="AD343">
        <f>_xll.ciqfunctions.udf.CIQ($B343, "IQ_NET_WORKING_CAP",$D343,,,, "REPORTED")</f>
        <v>-1939552</v>
      </c>
      <c r="AE343">
        <f>_xll.ciqfunctions.udf.CIQ($B343, "IQ_CAPEX",$D343,,,, "REPORTED")</f>
        <v>-390848</v>
      </c>
      <c r="AF343" s="1">
        <f>_xll.ciqfunctions.udf.CIQ($B343, "IQ_CEO_NAME", $D343,,,, "REPORTED")</f>
        <v>0</v>
      </c>
    </row>
    <row r="344" spans="1:32" x14ac:dyDescent="0.25">
      <c r="A344" t="str">
        <f>_xll.ciqfunctions.udf.CIQ(B344,"IQ_COMPANY_NAME",A$1)</f>
        <v>Kia Corporation</v>
      </c>
      <c r="B344" s="3" t="s">
        <v>2</v>
      </c>
      <c r="C344" s="1" t="str">
        <f>_xll.ciqfunctions.udf.CIQ($B344, "IQ_INDUSTRY", IQ_FY, $D344, ,, "USD", , C$1)</f>
        <v>Automobiles</v>
      </c>
      <c r="D344" s="2" t="str">
        <f t="shared" si="4"/>
        <v>CQ22012</v>
      </c>
      <c r="E344" s="1">
        <f>_xll.ciqfunctions.udf.CIQ($B344, "IQ_TOTAL_REV", $D344,,,, "REPORTED")</f>
        <v>12550870</v>
      </c>
      <c r="F344" s="1">
        <f>_xll.ciqfunctions.udf.CIQ($B344, "IQ_NI",$D344,,,, "REPORTED")</f>
        <v>1096468</v>
      </c>
      <c r="G344" s="1">
        <f>_xll.ciqfunctions.udf.CIQ($B344, "IQ_CASH_EQUIV", $D344,,,, "REPORTED")</f>
        <v>1943013</v>
      </c>
      <c r="H344" s="1">
        <f>_xll.ciqfunctions.udf.CIQ($B344, "IQ_CASH_ST_INVEST", $D344,,,, "REPORTED")</f>
        <v>5065636</v>
      </c>
      <c r="I344" s="1">
        <f>_xll.ciqfunctions.udf.CIQ($B344, "IQ_TOTAL_CA", $D344,,,, "REPORTED")</f>
        <v>12702806</v>
      </c>
      <c r="J344" s="1">
        <f>_xll.ciqfunctions.udf.CIQ($B344, "IQ_TOTAL_ASSETS",$D344,,,, "REPORTED")</f>
        <v>32794621</v>
      </c>
      <c r="K344" s="1">
        <f>_xll.ciqfunctions.udf.CIQ($B344, "IQ_TOTAL_CL", $D344,,,, "REPORTED")</f>
        <v>11425606</v>
      </c>
      <c r="L344" s="1">
        <f>_xll.ciqfunctions.udf.CIQ($B344, "IQ_TOTAL_LIAB", $D344,,,, "REPORTED")</f>
        <v>17313595</v>
      </c>
      <c r="M344" s="1">
        <f>_xll.ciqfunctions.udf.CIQ($B344, "IQ_PREF_EQUITY",$D344,,,, "REPORTED")</f>
        <v>0</v>
      </c>
      <c r="N344" s="1">
        <f>_xll.ciqfunctions.udf.CIQ($B344, "IQ_TOTAL_COMMON_EQUITY",$D344,,,, "REPORTED")</f>
        <v>15481017</v>
      </c>
      <c r="O344" s="1">
        <f>_xll.ciqfunctions.udf.CIQ($B344, "IQ_APIC", $D344,,,, "REPORTED")</f>
        <v>1736122</v>
      </c>
      <c r="P344" s="1">
        <f>_xll.ciqfunctions.udf.CIQ($B344, "IQ_TOTAL_ASSETS", $D344,,,, "REPORTED")</f>
        <v>32794621</v>
      </c>
      <c r="Q344" s="1">
        <f>_xll.ciqfunctions.udf.CIQ($B344, "IQ_RE", $D344,,,, "REPORTED")</f>
        <v>11218749</v>
      </c>
      <c r="R344" s="1">
        <f>_xll.ciqfunctions.udf.CIQ($B344, "IQ_TOTAL_EQUITY", $D344,,,, "REPORTED")</f>
        <v>15481026</v>
      </c>
      <c r="S344" s="1">
        <f>_xll.ciqfunctions.udf.CIQ($B344, "IQ_TOTAL_OUTSTANDING_FILING_DATE", $D344,,,, "REPORTED")</f>
        <v>404.98523</v>
      </c>
      <c r="T344" s="1">
        <f>_xll.ciqfunctions.udf.CIQ($B344, "IQ_TOTAL_DEBT", $D344,,,, "REPORTED")</f>
        <v>4828227</v>
      </c>
      <c r="U344" s="1">
        <f>_xll.ciqfunctions.udf.CIQ($B344, "IQ_PREF_DIV_OTHER",$D344,,,, "REPORTED")</f>
        <v>0</v>
      </c>
      <c r="V344" s="1">
        <f>_xll.ciqfunctions.udf.CIQ($B344, "IQ_COGS",$D344,,,, "REPORTED")</f>
        <v>9445514</v>
      </c>
      <c r="W344" s="1">
        <f>_xll.ciqfunctions.udf.CIQ($B344, "IQ_AP",$D344,,,, "REPORTED")</f>
        <v>5219715</v>
      </c>
      <c r="X344" s="1">
        <f>_xll.ciqfunctions.udf.CIQ($B344, "IQ_AR", $D344,,,, "REPORTED")</f>
        <v>2396932</v>
      </c>
      <c r="Y344" s="1">
        <f>_xll.ciqfunctions.udf.CIQ($B344, "IQ_INVENTORY", $D344,,,, "REPORTED")</f>
        <v>4449958</v>
      </c>
      <c r="Z344">
        <f>_xll.ciqfunctions.udf.CIQ($B344, "IQ_SGA", $D344,,,, "REPORTED")</f>
        <v>1715337</v>
      </c>
      <c r="AA344">
        <f>_xll.ciqfunctions.udf.CIQ($B344, "IQ_TOTAL_REV_1YR_ANN_GROWTH", $D344,,,, "REPORTED")</f>
        <v>8.3790999999999993</v>
      </c>
      <c r="AB344">
        <f>_xll.ciqfunctions.udf.CIQ($B344, "IQ_DA", $D344,,,, "REPORTED")</f>
        <v>21296</v>
      </c>
      <c r="AC344">
        <f>_xll.ciqfunctions.udf.CIQ($B344, "IQ_NET_INTEREST_EXP",$D344,,,, "REPORTED")</f>
        <v>-4215</v>
      </c>
      <c r="AD344">
        <f>_xll.ciqfunctions.udf.CIQ($B344, "IQ_NET_WORKING_CAP",$D344,,,, "REPORTED")</f>
        <v>-1729901</v>
      </c>
      <c r="AE344">
        <f>_xll.ciqfunctions.udf.CIQ($B344, "IQ_CAPEX",$D344,,,, "REPORTED")</f>
        <v>-310361</v>
      </c>
      <c r="AF344" s="1">
        <f>_xll.ciqfunctions.udf.CIQ($B344, "IQ_CEO_NAME", $D344,,,, "REPORTED")</f>
        <v>0</v>
      </c>
    </row>
    <row r="345" spans="1:32" x14ac:dyDescent="0.25">
      <c r="A345" t="str">
        <f>_xll.ciqfunctions.udf.CIQ(B345,"IQ_COMPANY_NAME",A$1)</f>
        <v>Kia Corporation</v>
      </c>
      <c r="B345" s="3" t="s">
        <v>2</v>
      </c>
      <c r="C345" s="1" t="str">
        <f>_xll.ciqfunctions.udf.CIQ($B345, "IQ_INDUSTRY", IQ_FY, $D345, ,, "USD", , C$1)</f>
        <v>Automobiles</v>
      </c>
      <c r="D345" s="2" t="str">
        <f t="shared" si="4"/>
        <v>CQ12012</v>
      </c>
      <c r="E345" s="1">
        <f>_xll.ciqfunctions.udf.CIQ($B345, "IQ_TOTAL_REV", $D345,,,, "REPORTED")</f>
        <v>11790039</v>
      </c>
      <c r="F345" s="1">
        <f>_xll.ciqfunctions.udf.CIQ($B345, "IQ_NI",$D345,,,, "REPORTED")</f>
        <v>1201255</v>
      </c>
      <c r="G345" s="1">
        <f>_xll.ciqfunctions.udf.CIQ($B345, "IQ_CASH_EQUIV", $D345,,,, "REPORTED")</f>
        <v>2437981</v>
      </c>
      <c r="H345" s="1">
        <f>_xll.ciqfunctions.udf.CIQ($B345, "IQ_CASH_ST_INVEST", $D345,,,, "REPORTED")</f>
        <v>4603605</v>
      </c>
      <c r="I345" s="1">
        <f>_xll.ciqfunctions.udf.CIQ($B345, "IQ_TOTAL_CA", $D345,,,, "REPORTED")</f>
        <v>12518903</v>
      </c>
      <c r="J345" s="1">
        <f>_xll.ciqfunctions.udf.CIQ($B345, "IQ_TOTAL_ASSETS",$D345,,,, "REPORTED")</f>
        <v>31895966</v>
      </c>
      <c r="K345" s="1">
        <f>_xll.ciqfunctions.udf.CIQ($B345, "IQ_TOTAL_CL", $D345,,,, "REPORTED")</f>
        <v>11756893</v>
      </c>
      <c r="L345" s="1">
        <f>_xll.ciqfunctions.udf.CIQ($B345, "IQ_TOTAL_LIAB", $D345,,,, "REPORTED")</f>
        <v>17442225</v>
      </c>
      <c r="M345" s="1">
        <f>_xll.ciqfunctions.udf.CIQ($B345, "IQ_PREF_EQUITY",$D345,,,, "REPORTED")</f>
        <v>0</v>
      </c>
      <c r="N345" s="1">
        <f>_xll.ciqfunctions.udf.CIQ($B345, "IQ_TOTAL_COMMON_EQUITY",$D345,,,, "REPORTED")</f>
        <v>14453751</v>
      </c>
      <c r="O345" s="1">
        <f>_xll.ciqfunctions.udf.CIQ($B345, "IQ_APIC", $D345,,,, "REPORTED")</f>
        <v>1736122</v>
      </c>
      <c r="P345" s="1">
        <f>_xll.ciqfunctions.udf.CIQ($B345, "IQ_TOTAL_ASSETS", $D345,,,, "REPORTED")</f>
        <v>31895966</v>
      </c>
      <c r="Q345" s="1">
        <f>_xll.ciqfunctions.udf.CIQ($B345, "IQ_RE", $D345,,,, "REPORTED")</f>
        <v>10151315</v>
      </c>
      <c r="R345" s="1">
        <f>_xll.ciqfunctions.udf.CIQ($B345, "IQ_TOTAL_EQUITY", $D345,,,, "REPORTED")</f>
        <v>14453741</v>
      </c>
      <c r="S345" s="1">
        <f>_xll.ciqfunctions.udf.CIQ($B345, "IQ_TOTAL_OUTSTANDING_FILING_DATE", $D345,,,, "REPORTED")</f>
        <v>404.98523</v>
      </c>
      <c r="T345" s="1">
        <f>_xll.ciqfunctions.udf.CIQ($B345, "IQ_TOTAL_DEBT", $D345,,,, "REPORTED")</f>
        <v>5248083</v>
      </c>
      <c r="U345" s="1">
        <f>_xll.ciqfunctions.udf.CIQ($B345, "IQ_PREF_DIV_OTHER",$D345,,,, "REPORTED")</f>
        <v>0</v>
      </c>
      <c r="V345" s="1">
        <f>_xll.ciqfunctions.udf.CIQ($B345, "IQ_COGS",$D345,,,, "REPORTED")</f>
        <v>9079883</v>
      </c>
      <c r="W345" s="1">
        <f>_xll.ciqfunctions.udf.CIQ($B345, "IQ_AP",$D345,,,, "REPORTED")</f>
        <v>5362804</v>
      </c>
      <c r="X345" s="1">
        <f>_xll.ciqfunctions.udf.CIQ($B345, "IQ_AR", $D345,,,, "REPORTED")</f>
        <v>2410454</v>
      </c>
      <c r="Y345" s="1">
        <f>_xll.ciqfunctions.udf.CIQ($B345, "IQ_INVENTORY", $D345,,,, "REPORTED")</f>
        <v>4504132</v>
      </c>
      <c r="Z345">
        <f>_xll.ciqfunctions.udf.CIQ($B345, "IQ_SGA", $D345,,,, "REPORTED")</f>
        <v>1487716</v>
      </c>
      <c r="AA345">
        <f>_xll.ciqfunctions.udf.CIQ($B345, "IQ_TOTAL_REV_1YR_ANN_GROWTH", $D345,,,, "REPORTED")</f>
        <v>10.623200000000001</v>
      </c>
      <c r="AB345">
        <f>_xll.ciqfunctions.udf.CIQ($B345, "IQ_DA", $D345,,,, "REPORTED")</f>
        <v>21754</v>
      </c>
      <c r="AC345">
        <f>_xll.ciqfunctions.udf.CIQ($B345, "IQ_NET_INTEREST_EXP",$D345,,,, "REPORTED")</f>
        <v>-1082</v>
      </c>
      <c r="AD345">
        <f>_xll.ciqfunctions.udf.CIQ($B345, "IQ_NET_WORKING_CAP",$D345,,,, "REPORTED")</f>
        <v>-1446148</v>
      </c>
      <c r="AE345">
        <f>_xll.ciqfunctions.udf.CIQ($B345, "IQ_CAPEX",$D345,,,, "REPORTED")</f>
        <v>-261193</v>
      </c>
      <c r="AF345" s="1">
        <f>_xll.ciqfunctions.udf.CIQ($B345, "IQ_CEO_NAME", $D345,,,, "REPORTED")</f>
        <v>0</v>
      </c>
    </row>
    <row r="346" spans="1:32" x14ac:dyDescent="0.25">
      <c r="A346" t="str">
        <f>_xll.ciqfunctions.udf.CIQ(B346,"IQ_COMPANY_NAME",A$1)</f>
        <v>Kia Corporation</v>
      </c>
      <c r="B346" s="3" t="s">
        <v>2</v>
      </c>
      <c r="C346" s="1" t="str">
        <f>_xll.ciqfunctions.udf.CIQ($B346, "IQ_INDUSTRY", IQ_FY, $D346, ,, "USD", , C$1)</f>
        <v>Automobiles</v>
      </c>
      <c r="D346" s="2" t="str">
        <f t="shared" si="4"/>
        <v>CQ42011</v>
      </c>
      <c r="E346" s="1">
        <f>_xll.ciqfunctions.udf.CIQ($B346, "IQ_TOTAL_REV", $D346,,,, "REPORTED")</f>
        <v>10962611</v>
      </c>
      <c r="F346" s="1">
        <f>_xll.ciqfunctions.udf.CIQ($B346, "IQ_NI",$D346,,,, "REPORTED")</f>
        <v>765891</v>
      </c>
      <c r="G346" s="1">
        <f>_xll.ciqfunctions.udf.CIQ($B346, "IQ_CASH_EQUIV", $D346,,,, "REPORTED")</f>
        <v>2304169</v>
      </c>
      <c r="H346" s="1">
        <f>_xll.ciqfunctions.udf.CIQ($B346, "IQ_CASH_ST_INVEST", $D346,,,, "REPORTED")</f>
        <v>3899703</v>
      </c>
      <c r="I346" s="1">
        <f>_xll.ciqfunctions.udf.CIQ($B346, "IQ_TOTAL_CA", $D346,,,, "REPORTED")</f>
        <v>11075187</v>
      </c>
      <c r="J346" s="1">
        <f>_xll.ciqfunctions.udf.CIQ($B346, "IQ_TOTAL_ASSETS",$D346,,,, "REPORTED")</f>
        <v>30255179</v>
      </c>
      <c r="K346" s="1">
        <f>_xll.ciqfunctions.udf.CIQ($B346, "IQ_TOTAL_CL", $D346,,,, "REPORTED")</f>
        <v>11421924</v>
      </c>
      <c r="L346" s="1">
        <f>_xll.ciqfunctions.udf.CIQ($B346, "IQ_TOTAL_LIAB", $D346,,,, "REPORTED")</f>
        <v>16745469</v>
      </c>
      <c r="M346" s="1">
        <f>_xll.ciqfunctions.udf.CIQ($B346, "IQ_PREF_EQUITY",$D346,,,, "REPORTED")</f>
        <v>0</v>
      </c>
      <c r="N346" s="1">
        <f>_xll.ciqfunctions.udf.CIQ($B346, "IQ_TOTAL_COMMON_EQUITY",$D346,,,, "REPORTED")</f>
        <v>13509721</v>
      </c>
      <c r="O346" s="1">
        <f>_xll.ciqfunctions.udf.CIQ($B346, "IQ_APIC", $D346,,,, "REPORTED")</f>
        <v>1733732</v>
      </c>
      <c r="P346" s="1">
        <f>_xll.ciqfunctions.udf.CIQ($B346, "IQ_TOTAL_ASSETS", $D346,,,, "REPORTED")</f>
        <v>30255179</v>
      </c>
      <c r="Q346" s="1">
        <f>_xll.ciqfunctions.udf.CIQ($B346, "IQ_RE", $D346,,,, "REPORTED")</f>
        <v>9224715</v>
      </c>
      <c r="R346" s="1">
        <f>_xll.ciqfunctions.udf.CIQ($B346, "IQ_TOTAL_EQUITY", $D346,,,, "REPORTED")</f>
        <v>13509710</v>
      </c>
      <c r="S346" s="1">
        <f>_xll.ciqfunctions.udf.CIQ($B346, "IQ_TOTAL_OUTSTANDING_FILING_DATE", $D346,,,, "REPORTED")</f>
        <v>403.61234000000002</v>
      </c>
      <c r="T346" s="1">
        <f>_xll.ciqfunctions.udf.CIQ($B346, "IQ_TOTAL_DEBT", $D346,,,, "REPORTED")</f>
        <v>5607301</v>
      </c>
      <c r="U346" s="1">
        <f>_xll.ciqfunctions.udf.CIQ($B346, "IQ_PREF_DIV_OTHER",$D346,,,, "REPORTED")</f>
        <v>0</v>
      </c>
      <c r="V346" s="1">
        <f>_xll.ciqfunctions.udf.CIQ($B346, "IQ_COGS",$D346,,,, "REPORTED")</f>
        <v>8241101</v>
      </c>
      <c r="W346" s="1">
        <f>_xll.ciqfunctions.udf.CIQ($B346, "IQ_AP",$D346,,,, "REPORTED")</f>
        <v>6570379</v>
      </c>
      <c r="X346" s="1">
        <f>_xll.ciqfunctions.udf.CIQ($B346, "IQ_AR", $D346,,,, "REPORTED")</f>
        <v>2178699</v>
      </c>
      <c r="Y346" s="1">
        <f>_xll.ciqfunctions.udf.CIQ($B346, "IQ_INVENTORY", $D346,,,, "REPORTED")</f>
        <v>4302865</v>
      </c>
      <c r="Z346">
        <f>_xll.ciqfunctions.udf.CIQ($B346, "IQ_SGA", $D346,,,, "REPORTED")</f>
        <v>1887751</v>
      </c>
      <c r="AA346">
        <f>_xll.ciqfunctions.udf.CIQ($B346, "IQ_TOTAL_REV_1YR_ANN_GROWTH", $D346,,,, "REPORTED")</f>
        <v>8.7012</v>
      </c>
      <c r="AB346">
        <f>_xll.ciqfunctions.udf.CIQ($B346, "IQ_DA", $D346,,,, "REPORTED")</f>
        <v>0</v>
      </c>
      <c r="AC346">
        <f>_xll.ciqfunctions.udf.CIQ($B346, "IQ_NET_INTEREST_EXP",$D346,,,, "REPORTED")</f>
        <v>-24670</v>
      </c>
      <c r="AD346">
        <f>_xll.ciqfunctions.udf.CIQ($B346, "IQ_NET_WORKING_CAP",$D346,,,, "REPORTED")</f>
        <v>-1142369</v>
      </c>
      <c r="AE346">
        <f>_xll.ciqfunctions.udf.CIQ($B346, "IQ_CAPEX",$D346,,,, "REPORTED")</f>
        <v>-492707</v>
      </c>
      <c r="AF346" s="1">
        <f>_xll.ciqfunctions.udf.CIQ($B346, "IQ_CEO_NAME", $D346,,,, "REPORTED")</f>
        <v>0</v>
      </c>
    </row>
    <row r="347" spans="1:32" x14ac:dyDescent="0.25">
      <c r="A347" t="str">
        <f>_xll.ciqfunctions.udf.CIQ(B347,"IQ_COMPANY_NAME",A$1)</f>
        <v>Kia Corporation</v>
      </c>
      <c r="B347" s="3" t="s">
        <v>2</v>
      </c>
      <c r="C347" s="1" t="str">
        <f>_xll.ciqfunctions.udf.CIQ($B347, "IQ_INDUSTRY", IQ_FY, $D347, ,, "USD", , C$1)</f>
        <v>Automobiles</v>
      </c>
      <c r="D347" s="2" t="str">
        <f t="shared" si="4"/>
        <v>CQ32011</v>
      </c>
      <c r="E347" s="1">
        <f>_xll.ciqfunctions.udf.CIQ($B347, "IQ_TOTAL_REV", $D347,,,, "REPORTED")</f>
        <v>9989985</v>
      </c>
      <c r="F347" s="1">
        <f>_xll.ciqfunctions.udf.CIQ($B347, "IQ_NI",$D347,,,, "REPORTED")</f>
        <v>616615</v>
      </c>
      <c r="G347" s="1">
        <f>_xll.ciqfunctions.udf.CIQ($B347, "IQ_CASH_EQUIV", $D347,,,, "REPORTED")</f>
        <v>2191562</v>
      </c>
      <c r="H347" s="1">
        <f>_xll.ciqfunctions.udf.CIQ($B347, "IQ_CASH_ST_INVEST", $D347,,,, "REPORTED")</f>
        <v>3654995</v>
      </c>
      <c r="I347" s="1">
        <f>_xll.ciqfunctions.udf.CIQ($B347, "IQ_TOTAL_CA", $D347,,,, "REPORTED")</f>
        <v>10853870</v>
      </c>
      <c r="J347" s="1">
        <f>_xll.ciqfunctions.udf.CIQ($B347, "IQ_TOTAL_ASSETS",$D347,,,, "REPORTED")</f>
        <v>29796705</v>
      </c>
      <c r="K347" s="1">
        <f>_xll.ciqfunctions.udf.CIQ($B347, "IQ_TOTAL_CL", $D347,,,, "REPORTED")</f>
        <v>11377635</v>
      </c>
      <c r="L347" s="1">
        <f>_xll.ciqfunctions.udf.CIQ($B347, "IQ_TOTAL_LIAB", $D347,,,, "REPORTED")</f>
        <v>16580507</v>
      </c>
      <c r="M347" s="1">
        <f>_xll.ciqfunctions.udf.CIQ($B347, "IQ_PREF_EQUITY",$D347,,,, "REPORTED")</f>
        <v>0</v>
      </c>
      <c r="N347" s="1">
        <f>_xll.ciqfunctions.udf.CIQ($B347, "IQ_TOTAL_COMMON_EQUITY",$D347,,,, "REPORTED")</f>
        <v>12855974</v>
      </c>
      <c r="O347" s="1">
        <f>_xll.ciqfunctions.udf.CIQ($B347, "IQ_APIC", $D347,,,, "REPORTED")</f>
        <v>1715374</v>
      </c>
      <c r="P347" s="1">
        <f>_xll.ciqfunctions.udf.CIQ($B347, "IQ_TOTAL_ASSETS", $D347,,,, "REPORTED")</f>
        <v>29796705</v>
      </c>
      <c r="Q347" s="1">
        <f>_xll.ciqfunctions.udf.CIQ($B347, "IQ_RE", $D347,,,, "REPORTED")</f>
        <v>8559420</v>
      </c>
      <c r="R347" s="1">
        <f>_xll.ciqfunctions.udf.CIQ($B347, "IQ_TOTAL_EQUITY", $D347,,,, "REPORTED")</f>
        <v>13216198</v>
      </c>
      <c r="S347" s="1">
        <f>_xll.ciqfunctions.udf.CIQ($B347, "IQ_TOTAL_OUTSTANDING_FILING_DATE", $D347,,,, "REPORTED")</f>
        <v>396.887</v>
      </c>
      <c r="T347" s="1">
        <f>_xll.ciqfunctions.udf.CIQ($B347, "IQ_TOTAL_DEBT", $D347,,,, "REPORTED")</f>
        <v>5354482</v>
      </c>
      <c r="U347" s="1">
        <f>_xll.ciqfunctions.udf.CIQ($B347, "IQ_PREF_DIV_OTHER",$D347,,,, "REPORTED")</f>
        <v>0</v>
      </c>
      <c r="V347" s="1">
        <f>_xll.ciqfunctions.udf.CIQ($B347, "IQ_COGS",$D347,,,, "REPORTED")</f>
        <v>7558472</v>
      </c>
      <c r="W347" s="1">
        <f>_xll.ciqfunctions.udf.CIQ($B347, "IQ_AP",$D347,,,, "REPORTED")</f>
        <v>6539670</v>
      </c>
      <c r="X347" s="1">
        <f>_xll.ciqfunctions.udf.CIQ($B347, "IQ_AR", $D347,,,, "REPORTED")</f>
        <v>2440387</v>
      </c>
      <c r="Y347" s="1">
        <f>_xll.ciqfunctions.udf.CIQ($B347, "IQ_INVENTORY", $D347,,,, "REPORTED")</f>
        <v>3931959</v>
      </c>
      <c r="Z347">
        <f>_xll.ciqfunctions.udf.CIQ($B347, "IQ_SGA", $D347,,,, "REPORTED")</f>
        <v>1435340</v>
      </c>
      <c r="AA347">
        <f>_xll.ciqfunctions.udf.CIQ($B347, "IQ_TOTAL_REV_1YR_ANN_GROWTH", $D347,,,, "REPORTED")</f>
        <v>14.889799999999999</v>
      </c>
      <c r="AB347">
        <f>_xll.ciqfunctions.udf.CIQ($B347, "IQ_DA", $D347,,,, "REPORTED")</f>
        <v>17676</v>
      </c>
      <c r="AC347">
        <f>_xll.ciqfunctions.udf.CIQ($B347, "IQ_NET_INTEREST_EXP",$D347,,,, "REPORTED")</f>
        <v>-9852</v>
      </c>
      <c r="AD347">
        <f>_xll.ciqfunctions.udf.CIQ($B347, "IQ_NET_WORKING_CAP",$D347,,,, "REPORTED")</f>
        <v>-1507571</v>
      </c>
      <c r="AE347">
        <f>_xll.ciqfunctions.udf.CIQ($B347, "IQ_CAPEX",$D347,,,, "REPORTED")</f>
        <v>-394838</v>
      </c>
      <c r="AF347" s="1">
        <f>_xll.ciqfunctions.udf.CIQ($B347, "IQ_CEO_NAME", $D347,,,, "REPORTED")</f>
        <v>0</v>
      </c>
    </row>
    <row r="348" spans="1:32" x14ac:dyDescent="0.25">
      <c r="A348" t="str">
        <f>_xll.ciqfunctions.udf.CIQ(B348,"IQ_COMPANY_NAME",A$1)</f>
        <v>Kia Corporation</v>
      </c>
      <c r="B348" s="3" t="s">
        <v>2</v>
      </c>
      <c r="C348" s="1" t="str">
        <f>_xll.ciqfunctions.udf.CIQ($B348, "IQ_INDUSTRY", IQ_FY, $D348, ,, "USD", , C$1)</f>
        <v>Automobiles</v>
      </c>
      <c r="D348" s="2" t="str">
        <f t="shared" si="4"/>
        <v>CQ22011</v>
      </c>
      <c r="E348" s="1">
        <f>_xll.ciqfunctions.udf.CIQ($B348, "IQ_TOTAL_REV", $D348,,,, "REPORTED")</f>
        <v>11580519</v>
      </c>
      <c r="F348" s="1">
        <f>_xll.ciqfunctions.udf.CIQ($B348, "IQ_NI",$D348,,,, "REPORTED")</f>
        <v>1106897</v>
      </c>
      <c r="G348" s="1">
        <f>_xll.ciqfunctions.udf.CIQ($B348, "IQ_CASH_EQUIV", $D348,,,, "REPORTED")</f>
        <v>1865245</v>
      </c>
      <c r="H348" s="1">
        <f>_xll.ciqfunctions.udf.CIQ($B348, "IQ_CASH_ST_INVEST", $D348,,,, "REPORTED")</f>
        <v>3395245</v>
      </c>
      <c r="I348" s="1">
        <f>_xll.ciqfunctions.udf.CIQ($B348, "IQ_TOTAL_CA", $D348,,,, "REPORTED")</f>
        <v>11041223</v>
      </c>
      <c r="J348" s="1">
        <f>_xll.ciqfunctions.udf.CIQ($B348, "IQ_TOTAL_ASSETS",$D348,,,, "REPORTED")</f>
        <v>29485759</v>
      </c>
      <c r="K348" s="1">
        <f>_xll.ciqfunctions.udf.CIQ($B348, "IQ_TOTAL_CL", $D348,,,, "REPORTED")</f>
        <v>11729068</v>
      </c>
      <c r="L348" s="1">
        <f>_xll.ciqfunctions.udf.CIQ($B348, "IQ_TOTAL_LIAB", $D348,,,, "REPORTED")</f>
        <v>16689894</v>
      </c>
      <c r="M348" s="1">
        <f>_xll.ciqfunctions.udf.CIQ($B348, "IQ_PREF_EQUITY",$D348,,,, "REPORTED")</f>
        <v>0</v>
      </c>
      <c r="N348" s="1">
        <f>_xll.ciqfunctions.udf.CIQ($B348, "IQ_TOTAL_COMMON_EQUITY",$D348,,,, "REPORTED")</f>
        <v>12498401</v>
      </c>
      <c r="O348" s="1">
        <f>_xll.ciqfunctions.udf.CIQ($B348, "IQ_APIC", $D348,,,, "REPORTED")</f>
        <v>1714133</v>
      </c>
      <c r="P348" s="1">
        <f>_xll.ciqfunctions.udf.CIQ($B348, "IQ_TOTAL_ASSETS", $D348,,,, "REPORTED")</f>
        <v>29485759</v>
      </c>
      <c r="Q348" s="1">
        <f>_xll.ciqfunctions.udf.CIQ($B348, "IQ_RE", $D348,,,, "REPORTED")</f>
        <v>7944781</v>
      </c>
      <c r="R348" s="1">
        <f>_xll.ciqfunctions.udf.CIQ($B348, "IQ_TOTAL_EQUITY", $D348,,,, "REPORTED")</f>
        <v>12795865</v>
      </c>
      <c r="S348" s="1">
        <f>_xll.ciqfunctions.udf.CIQ($B348, "IQ_TOTAL_OUTSTANDING_FILING_DATE", $D348,,,, "REPORTED")</f>
        <v>398.69193000000001</v>
      </c>
      <c r="T348" s="1">
        <f>_xll.ciqfunctions.udf.CIQ($B348, "IQ_TOTAL_DEBT", $D348,,,, "REPORTED")</f>
        <v>5646124</v>
      </c>
      <c r="U348" s="1">
        <f>_xll.ciqfunctions.udf.CIQ($B348, "IQ_PREF_DIV_OTHER",$D348,,,, "REPORTED")</f>
        <v>0</v>
      </c>
      <c r="V348" s="1">
        <f>_xll.ciqfunctions.udf.CIQ($B348, "IQ_COGS",$D348,,,, "REPORTED")</f>
        <v>9046521</v>
      </c>
      <c r="W348" s="1">
        <f>_xll.ciqfunctions.udf.CIQ($B348, "IQ_AP",$D348,,,, "REPORTED")</f>
        <v>6617807</v>
      </c>
      <c r="X348" s="1">
        <f>_xll.ciqfunctions.udf.CIQ($B348, "IQ_AR", $D348,,,, "REPORTED")</f>
        <v>2568672</v>
      </c>
      <c r="Y348" s="1">
        <f>_xll.ciqfunctions.udf.CIQ($B348, "IQ_INVENTORY", $D348,,,, "REPORTED")</f>
        <v>3840362</v>
      </c>
      <c r="Z348">
        <f>_xll.ciqfunctions.udf.CIQ($B348, "IQ_SGA", $D348,,,, "REPORTED")</f>
        <v>1397387</v>
      </c>
      <c r="AA348">
        <f>_xll.ciqfunctions.udf.CIQ($B348, "IQ_TOTAL_REV_1YR_ANN_GROWTH", $D348,,,, "REPORTED")</f>
        <v>25.170500000000001</v>
      </c>
      <c r="AB348">
        <f>_xll.ciqfunctions.udf.CIQ($B348, "IQ_DA", $D348,,,, "REPORTED")</f>
        <v>17419</v>
      </c>
      <c r="AC348">
        <f>_xll.ciqfunctions.udf.CIQ($B348, "IQ_NET_INTEREST_EXP",$D348,,,, "REPORTED")</f>
        <v>-18364</v>
      </c>
      <c r="AD348">
        <f>_xll.ciqfunctions.udf.CIQ($B348, "IQ_NET_WORKING_CAP",$D348,,,, "REPORTED")</f>
        <v>-1072012</v>
      </c>
      <c r="AE348">
        <f>_xll.ciqfunctions.udf.CIQ($B348, "IQ_CAPEX",$D348,,,, "REPORTED")</f>
        <v>-372321</v>
      </c>
      <c r="AF348" s="1">
        <f>_xll.ciqfunctions.udf.CIQ($B348, "IQ_CEO_NAME", $D348,,,, "REPORTED")</f>
        <v>0</v>
      </c>
    </row>
    <row r="349" spans="1:32" x14ac:dyDescent="0.25">
      <c r="A349" t="str">
        <f>_xll.ciqfunctions.udf.CIQ(B349,"IQ_COMPANY_NAME",A$1)</f>
        <v>Kia Corporation</v>
      </c>
      <c r="B349" s="3" t="s">
        <v>2</v>
      </c>
      <c r="C349" s="1" t="str">
        <f>_xll.ciqfunctions.udf.CIQ($B349, "IQ_INDUSTRY", IQ_FY, $D349, ,, "USD", , C$1)</f>
        <v>Automobiles</v>
      </c>
      <c r="D349" s="2" t="str">
        <f t="shared" si="4"/>
        <v>CQ12011</v>
      </c>
      <c r="E349" s="1">
        <f>_xll.ciqfunctions.udf.CIQ($B349, "IQ_TOTAL_REV", $D349,,,, "REPORTED")</f>
        <v>10657827</v>
      </c>
      <c r="F349" s="1">
        <f>_xll.ciqfunctions.udf.CIQ($B349, "IQ_NI",$D349,,,, "REPORTED")</f>
        <v>926174</v>
      </c>
      <c r="G349" s="1">
        <f>_xll.ciqfunctions.udf.CIQ($B349, "IQ_CASH_EQUIV", $D349,,,, "REPORTED")</f>
        <v>2555304</v>
      </c>
      <c r="H349" s="1">
        <f>_xll.ciqfunctions.udf.CIQ($B349, "IQ_CASH_ST_INVEST", $D349,,,, "REPORTED")</f>
        <v>4005304</v>
      </c>
      <c r="I349" s="1">
        <f>_xll.ciqfunctions.udf.CIQ($B349, "IQ_TOTAL_CA", $D349,,,, "REPORTED")</f>
        <v>11762172</v>
      </c>
      <c r="J349" s="1">
        <f>_xll.ciqfunctions.udf.CIQ($B349, "IQ_TOTAL_ASSETS",$D349,,,, "REPORTED")</f>
        <v>28312737</v>
      </c>
      <c r="K349" s="1">
        <f>_xll.ciqfunctions.udf.CIQ($B349, "IQ_TOTAL_CL", $D349,,,, "REPORTED")</f>
        <v>12690765</v>
      </c>
      <c r="L349" s="1">
        <f>_xll.ciqfunctions.udf.CIQ($B349, "IQ_TOTAL_LIAB", $D349,,,, "REPORTED")</f>
        <v>17133835</v>
      </c>
      <c r="M349" s="1">
        <f>_xll.ciqfunctions.udf.CIQ($B349, "IQ_PREF_EQUITY",$D349,,,, "REPORTED")</f>
        <v>0</v>
      </c>
      <c r="N349" s="1">
        <f>_xll.ciqfunctions.udf.CIQ($B349, "IQ_TOTAL_COMMON_EQUITY",$D349,,,, "REPORTED")</f>
        <v>10894746</v>
      </c>
      <c r="O349" s="1">
        <f>_xll.ciqfunctions.udf.CIQ($B349, "IQ_APIC", $D349,,,, "REPORTED")</f>
        <v>1713266</v>
      </c>
      <c r="P349" s="1">
        <f>_xll.ciqfunctions.udf.CIQ($B349, "IQ_TOTAL_ASSETS", $D349,,,, "REPORTED")</f>
        <v>28312737</v>
      </c>
      <c r="Q349" s="1">
        <f>_xll.ciqfunctions.udf.CIQ($B349, "IQ_RE", $D349,,,, "REPORTED")</f>
        <v>6839170</v>
      </c>
      <c r="R349" s="1">
        <f>_xll.ciqfunctions.udf.CIQ($B349, "IQ_TOTAL_EQUITY", $D349,,,, "REPORTED")</f>
        <v>11178902</v>
      </c>
      <c r="S349" s="1">
        <f>_xll.ciqfunctions.udf.CIQ($B349, "IQ_TOTAL_OUTSTANDING_FILING_DATE", $D349,,,, "REPORTED")</f>
        <v>398.09141</v>
      </c>
      <c r="T349" s="1">
        <f>_xll.ciqfunctions.udf.CIQ($B349, "IQ_TOTAL_DEBT", $D349,,,, "REPORTED")</f>
        <v>6250846</v>
      </c>
      <c r="U349" s="1">
        <f>_xll.ciqfunctions.udf.CIQ($B349, "IQ_PREF_DIV_OTHER",$D349,,,, "REPORTED")</f>
        <v>0</v>
      </c>
      <c r="V349" s="1">
        <f>_xll.ciqfunctions.udf.CIQ($B349, "IQ_COGS",$D349,,,, "REPORTED")</f>
        <v>8343263</v>
      </c>
      <c r="W349" s="1">
        <f>_xll.ciqfunctions.udf.CIQ($B349, "IQ_AP",$D349,,,, "REPORTED")</f>
        <v>6995542</v>
      </c>
      <c r="X349" s="1">
        <f>_xll.ciqfunctions.udf.CIQ($B349, "IQ_AR", $D349,,,, "REPORTED")</f>
        <v>2494642</v>
      </c>
      <c r="Y349" s="1">
        <f>_xll.ciqfunctions.udf.CIQ($B349, "IQ_INVENTORY", $D349,,,, "REPORTED")</f>
        <v>3809601</v>
      </c>
      <c r="Z349">
        <f>_xll.ciqfunctions.udf.CIQ($B349, "IQ_SGA", $D349,,,, "REPORTED")</f>
        <v>1407327</v>
      </c>
      <c r="AA349">
        <f>_xll.ciqfunctions.udf.CIQ($B349, "IQ_TOTAL_REV_1YR_ANN_GROWTH", $D349,,,, "REPORTED")</f>
        <v>36.729799999999997</v>
      </c>
      <c r="AB349">
        <f>_xll.ciqfunctions.udf.CIQ($B349, "IQ_DA", $D349,,,, "REPORTED")</f>
        <v>19296</v>
      </c>
      <c r="AC349">
        <f>_xll.ciqfunctions.udf.CIQ($B349, "IQ_NET_INTEREST_EXP",$D349,,,, "REPORTED")</f>
        <v>-22291</v>
      </c>
      <c r="AD349">
        <f>_xll.ciqfunctions.udf.CIQ($B349, "IQ_NET_WORKING_CAP",$D349,,,, "REPORTED")</f>
        <v>-1202631</v>
      </c>
      <c r="AE349">
        <f>_xll.ciqfunctions.udf.CIQ($B349, "IQ_CAPEX",$D349,,,, "REPORTED")</f>
        <v>-155696</v>
      </c>
      <c r="AF349" s="1">
        <f>_xll.ciqfunctions.udf.CIQ($B349, "IQ_CEO_NAME", $D349,,,, "REPORTED")</f>
        <v>0</v>
      </c>
    </row>
    <row r="350" spans="1:32" x14ac:dyDescent="0.25">
      <c r="A350" t="str">
        <f>_xll.ciqfunctions.udf.CIQ(B350,"IQ_COMPANY_NAME",A$1)</f>
        <v>Kia Corporation</v>
      </c>
      <c r="B350" s="3" t="s">
        <v>2</v>
      </c>
      <c r="C350" s="1" t="str">
        <f>_xll.ciqfunctions.udf.CIQ($B350, "IQ_INDUSTRY", IQ_FY, $D350, ,, "USD", , C$1)</f>
        <v>Automobiles</v>
      </c>
      <c r="D350" s="2" t="str">
        <f t="shared" si="4"/>
        <v>CQ42010</v>
      </c>
      <c r="E350" s="1">
        <f>_xll.ciqfunctions.udf.CIQ($B350, "IQ_TOTAL_REV", $D350,,,, "REPORTED")</f>
        <v>10085084</v>
      </c>
      <c r="F350" s="1">
        <f>_xll.ciqfunctions.udf.CIQ($B350, "IQ_NI",$D350,,,, "REPORTED")</f>
        <v>838542</v>
      </c>
      <c r="G350" s="1">
        <f>_xll.ciqfunctions.udf.CIQ($B350, "IQ_CASH_EQUIV", $D350,,,, "REPORTED")</f>
        <v>1615879</v>
      </c>
      <c r="H350" s="1">
        <f>_xll.ciqfunctions.udf.CIQ($B350, "IQ_CASH_ST_INVEST", $D350,,,, "REPORTED")</f>
        <v>2889026</v>
      </c>
      <c r="I350" s="1">
        <f>_xll.ciqfunctions.udf.CIQ($B350, "IQ_TOTAL_CA", $D350,,,, "REPORTED")</f>
        <v>9763671</v>
      </c>
      <c r="J350" s="1">
        <f>_xll.ciqfunctions.udf.CIQ($B350, "IQ_TOTAL_ASSETS",$D350,,,, "REPORTED")</f>
        <v>26275144</v>
      </c>
      <c r="K350" s="1">
        <f>_xll.ciqfunctions.udf.CIQ($B350, "IQ_TOTAL_CL", $D350,,,, "REPORTED")</f>
        <v>11627539</v>
      </c>
      <c r="L350" s="1">
        <f>_xll.ciqfunctions.udf.CIQ($B350, "IQ_TOTAL_LIAB", $D350,,,, "REPORTED")</f>
        <v>16027027</v>
      </c>
      <c r="M350" s="1">
        <f>_xll.ciqfunctions.udf.CIQ($B350, "IQ_PREF_EQUITY",$D350,,,, "REPORTED")</f>
        <v>0</v>
      </c>
      <c r="N350" s="1">
        <f>_xll.ciqfunctions.udf.CIQ($B350, "IQ_TOTAL_COMMON_EQUITY",$D350,,,, "REPORTED")</f>
        <v>9983238</v>
      </c>
      <c r="O350" s="1">
        <f>_xll.ciqfunctions.udf.CIQ($B350, "IQ_APIC", $D350,,,, "REPORTED")</f>
        <v>1712448</v>
      </c>
      <c r="P350" s="1">
        <f>_xll.ciqfunctions.udf.CIQ($B350, "IQ_TOTAL_ASSETS", $D350,,,, "REPORTED")</f>
        <v>26275144</v>
      </c>
      <c r="Q350" s="1">
        <f>_xll.ciqfunctions.udf.CIQ($B350, "IQ_RE", $D350,,,, "REPORTED")</f>
        <v>6113182</v>
      </c>
      <c r="R350" s="1">
        <f>_xll.ciqfunctions.udf.CIQ($B350, "IQ_TOTAL_EQUITY", $D350,,,, "REPORTED")</f>
        <v>10248117</v>
      </c>
      <c r="S350" s="1">
        <f>_xll.ciqfunctions.udf.CIQ($B350, "IQ_TOTAL_OUTSTANDING_FILING_DATE", $D350,,,, "REPORTED")</f>
        <v>397.47631000000001</v>
      </c>
      <c r="T350" s="1">
        <f>_xll.ciqfunctions.udf.CIQ($B350, "IQ_TOTAL_DEBT", $D350,,,, "REPORTED")</f>
        <v>6344424</v>
      </c>
      <c r="U350" s="1">
        <f>_xll.ciqfunctions.udf.CIQ($B350, "IQ_PREF_DIV_OTHER",$D350,,,, "REPORTED")</f>
        <v>0</v>
      </c>
      <c r="V350" s="1">
        <f>_xll.ciqfunctions.udf.CIQ($B350, "IQ_COGS",$D350,,,, "REPORTED")</f>
        <v>7901914</v>
      </c>
      <c r="W350" s="1">
        <f>_xll.ciqfunctions.udf.CIQ($B350, "IQ_AP",$D350,,,, "REPORTED")</f>
        <v>6746358</v>
      </c>
      <c r="X350" s="1">
        <f>_xll.ciqfunctions.udf.CIQ($B350, "IQ_AR", $D350,,,, "REPORTED")</f>
        <v>2278562</v>
      </c>
      <c r="Y350" s="1">
        <f>_xll.ciqfunctions.udf.CIQ($B350, "IQ_INVENTORY", $D350,,,, "REPORTED")</f>
        <v>3581101</v>
      </c>
      <c r="Z350">
        <f>_xll.ciqfunctions.udf.CIQ($B350, "IQ_SGA", $D350,,,, "REPORTED")</f>
        <v>1534636</v>
      </c>
      <c r="AA350">
        <f>_xll.ciqfunctions.udf.CIQ($B350, "IQ_TOTAL_REV_1YR_ANN_GROWTH", $D350,,,, "REPORTED")</f>
        <v>0</v>
      </c>
      <c r="AB350">
        <f>_xll.ciqfunctions.udf.CIQ($B350, "IQ_DA", $D350,,,, "REPORTED")</f>
        <v>0</v>
      </c>
      <c r="AC350">
        <f>_xll.ciqfunctions.udf.CIQ($B350, "IQ_NET_INTEREST_EXP",$D350,,,, "REPORTED")</f>
        <v>-18672</v>
      </c>
      <c r="AD350">
        <f>_xll.ciqfunctions.udf.CIQ($B350, "IQ_NET_WORKING_CAP",$D350,,,, "REPORTED")</f>
        <v>-1163917</v>
      </c>
      <c r="AE350">
        <f>_xll.ciqfunctions.udf.CIQ($B350, "IQ_CAPEX",$D350,,,, "REPORTED")</f>
        <v>-307454</v>
      </c>
      <c r="AF350" s="1">
        <f>_xll.ciqfunctions.udf.CIQ($B350, "IQ_CEO_NAME", $D350,,,, "REPORTED")</f>
        <v>0</v>
      </c>
    </row>
    <row r="351" spans="1:32" x14ac:dyDescent="0.25">
      <c r="A351" t="str">
        <f>_xll.ciqfunctions.udf.CIQ(B351,"IQ_COMPANY_NAME",A$1)</f>
        <v>Kia Corporation</v>
      </c>
      <c r="B351" s="3" t="s">
        <v>2</v>
      </c>
      <c r="C351" s="1" t="str">
        <f>_xll.ciqfunctions.udf.CIQ($B351, "IQ_INDUSTRY", IQ_FY, $D351, ,, "USD", , C$1)</f>
        <v>Automobiles</v>
      </c>
      <c r="D351" s="2" t="str">
        <f t="shared" si="4"/>
        <v>CQ32010</v>
      </c>
      <c r="E351" s="1">
        <f>_xll.ciqfunctions.udf.CIQ($B351, "IQ_TOTAL_REV", $D351,,,, "REPORTED")</f>
        <v>8695271</v>
      </c>
      <c r="F351" s="1">
        <f>_xll.ciqfunctions.udf.CIQ($B351, "IQ_NI",$D351,,,, "REPORTED")</f>
        <v>706401</v>
      </c>
      <c r="G351" s="1">
        <f>_xll.ciqfunctions.udf.CIQ($B351, "IQ_CASH_EQUIV", $D351,,,, "REPORTED")</f>
        <v>0</v>
      </c>
      <c r="H351" s="1">
        <f>_xll.ciqfunctions.udf.CIQ($B351, "IQ_CASH_ST_INVEST", $D351,,,, "REPORTED")</f>
        <v>0</v>
      </c>
      <c r="I351" s="1">
        <f>_xll.ciqfunctions.udf.CIQ($B351, "IQ_TOTAL_CA", $D351,,,, "REPORTED")</f>
        <v>0</v>
      </c>
      <c r="J351" s="1">
        <f>_xll.ciqfunctions.udf.CIQ($B351, "IQ_TOTAL_ASSETS",$D351,,,, "REPORTED")</f>
        <v>0</v>
      </c>
      <c r="K351" s="1">
        <f>_xll.ciqfunctions.udf.CIQ($B351, "IQ_TOTAL_CL", $D351,,,, "REPORTED")</f>
        <v>0</v>
      </c>
      <c r="L351" s="1">
        <f>_xll.ciqfunctions.udf.CIQ($B351, "IQ_TOTAL_LIAB", $D351,,,, "REPORTED")</f>
        <v>0</v>
      </c>
      <c r="M351" s="1">
        <f>_xll.ciqfunctions.udf.CIQ($B351, "IQ_PREF_EQUITY",$D351,,,, "REPORTED")</f>
        <v>0</v>
      </c>
      <c r="N351" s="1">
        <f>_xll.ciqfunctions.udf.CIQ($B351, "IQ_TOTAL_COMMON_EQUITY",$D351,,,, "REPORTED")</f>
        <v>0</v>
      </c>
      <c r="O351" s="1">
        <f>_xll.ciqfunctions.udf.CIQ($B351, "IQ_APIC", $D351,,,, "REPORTED")</f>
        <v>0</v>
      </c>
      <c r="P351" s="1">
        <f>_xll.ciqfunctions.udf.CIQ($B351, "IQ_TOTAL_ASSETS", $D351,,,, "REPORTED")</f>
        <v>0</v>
      </c>
      <c r="Q351" s="1">
        <f>_xll.ciqfunctions.udf.CIQ($B351, "IQ_RE", $D351,,,, "REPORTED")</f>
        <v>0</v>
      </c>
      <c r="R351" s="1">
        <f>_xll.ciqfunctions.udf.CIQ($B351, "IQ_TOTAL_EQUITY", $D351,,,, "REPORTED")</f>
        <v>0</v>
      </c>
      <c r="S351" s="1">
        <f>_xll.ciqfunctions.udf.CIQ($B351, "IQ_TOTAL_OUTSTANDING_FILING_DATE", $D351,,,, "REPORTED")</f>
        <v>393.96242999999998</v>
      </c>
      <c r="T351" s="1">
        <f>_xll.ciqfunctions.udf.CIQ($B351, "IQ_TOTAL_DEBT", $D351,,,, "REPORTED")</f>
        <v>0</v>
      </c>
      <c r="U351" s="1">
        <f>_xll.ciqfunctions.udf.CIQ($B351, "IQ_PREF_DIV_OTHER",$D351,,,, "REPORTED")</f>
        <v>0</v>
      </c>
      <c r="V351" s="1">
        <f>_xll.ciqfunctions.udf.CIQ($B351, "IQ_COGS",$D351,,,, "REPORTED")</f>
        <v>6644891</v>
      </c>
      <c r="W351" s="1">
        <f>_xll.ciqfunctions.udf.CIQ($B351, "IQ_AP",$D351,,,, "REPORTED")</f>
        <v>0</v>
      </c>
      <c r="X351" s="1">
        <f>_xll.ciqfunctions.udf.CIQ($B351, "IQ_AR", $D351,,,, "REPORTED")</f>
        <v>0</v>
      </c>
      <c r="Y351" s="1">
        <f>_xll.ciqfunctions.udf.CIQ($B351, "IQ_INVENTORY", $D351,,,, "REPORTED")</f>
        <v>0</v>
      </c>
      <c r="Z351">
        <f>_xll.ciqfunctions.udf.CIQ($B351, "IQ_SGA", $D351,,,, "REPORTED")</f>
        <v>1376907</v>
      </c>
      <c r="AA351">
        <f>_xll.ciqfunctions.udf.CIQ($B351, "IQ_TOTAL_REV_1YR_ANN_GROWTH", $D351,,,, "REPORTED")</f>
        <v>0</v>
      </c>
      <c r="AB351">
        <f>_xll.ciqfunctions.udf.CIQ($B351, "IQ_DA", $D351,,,, "REPORTED")</f>
        <v>0</v>
      </c>
      <c r="AC351">
        <f>_xll.ciqfunctions.udf.CIQ($B351, "IQ_NET_INTEREST_EXP",$D351,,,, "REPORTED")</f>
        <v>-41595</v>
      </c>
      <c r="AD351">
        <f>_xll.ciqfunctions.udf.CIQ($B351, "IQ_NET_WORKING_CAP",$D351,,,, "REPORTED")</f>
        <v>0</v>
      </c>
      <c r="AE351">
        <f>_xll.ciqfunctions.udf.CIQ($B351, "IQ_CAPEX",$D351,,,, "REPORTED")</f>
        <v>-274182</v>
      </c>
      <c r="AF351" s="1">
        <f>_xll.ciqfunctions.udf.CIQ($B351, "IQ_CEO_NAME", $D351,,,, "REPORTED")</f>
        <v>0</v>
      </c>
    </row>
    <row r="352" spans="1:32" x14ac:dyDescent="0.25">
      <c r="A352" t="str">
        <f>_xll.ciqfunctions.udf.CIQ(B352,"IQ_COMPANY_NAME",A$1)</f>
        <v>Kia Corporation</v>
      </c>
      <c r="B352" s="3" t="s">
        <v>2</v>
      </c>
      <c r="C352" s="1" t="str">
        <f>_xll.ciqfunctions.udf.CIQ($B352, "IQ_INDUSTRY", IQ_FY, $D352, ,, "USD", , C$1)</f>
        <v>Automobiles</v>
      </c>
      <c r="D352" s="2" t="str">
        <f t="shared" si="4"/>
        <v>CQ22010</v>
      </c>
      <c r="E352" s="1">
        <f>_xll.ciqfunctions.udf.CIQ($B352, "IQ_TOTAL_REV", $D352,,,, "REPORTED")</f>
        <v>9251795</v>
      </c>
      <c r="F352" s="1">
        <f>_xll.ciqfunctions.udf.CIQ($B352, "IQ_NI",$D352,,,, "REPORTED")</f>
        <v>650244</v>
      </c>
      <c r="G352" s="1">
        <f>_xll.ciqfunctions.udf.CIQ($B352, "IQ_CASH_EQUIV", $D352,,,, "REPORTED")</f>
        <v>0</v>
      </c>
      <c r="H352" s="1">
        <f>_xll.ciqfunctions.udf.CIQ($B352, "IQ_CASH_ST_INVEST", $D352,,,, "REPORTED")</f>
        <v>0</v>
      </c>
      <c r="I352" s="1">
        <f>_xll.ciqfunctions.udf.CIQ($B352, "IQ_TOTAL_CA", $D352,,,, "REPORTED")</f>
        <v>0</v>
      </c>
      <c r="J352" s="1">
        <f>_xll.ciqfunctions.udf.CIQ($B352, "IQ_TOTAL_ASSETS",$D352,,,, "REPORTED")</f>
        <v>0</v>
      </c>
      <c r="K352" s="1">
        <f>_xll.ciqfunctions.udf.CIQ($B352, "IQ_TOTAL_CL", $D352,,,, "REPORTED")</f>
        <v>0</v>
      </c>
      <c r="L352" s="1">
        <f>_xll.ciqfunctions.udf.CIQ($B352, "IQ_TOTAL_LIAB", $D352,,,, "REPORTED")</f>
        <v>0</v>
      </c>
      <c r="M352" s="1">
        <f>_xll.ciqfunctions.udf.CIQ($B352, "IQ_PREF_EQUITY",$D352,,,, "REPORTED")</f>
        <v>0</v>
      </c>
      <c r="N352" s="1">
        <f>_xll.ciqfunctions.udf.CIQ($B352, "IQ_TOTAL_COMMON_EQUITY",$D352,,,, "REPORTED")</f>
        <v>0</v>
      </c>
      <c r="O352" s="1">
        <f>_xll.ciqfunctions.udf.CIQ($B352, "IQ_APIC", $D352,,,, "REPORTED")</f>
        <v>0</v>
      </c>
      <c r="P352" s="1">
        <f>_xll.ciqfunctions.udf.CIQ($B352, "IQ_TOTAL_ASSETS", $D352,,,, "REPORTED")</f>
        <v>0</v>
      </c>
      <c r="Q352" s="1">
        <f>_xll.ciqfunctions.udf.CIQ($B352, "IQ_RE", $D352,,,, "REPORTED")</f>
        <v>0</v>
      </c>
      <c r="R352" s="1">
        <f>_xll.ciqfunctions.udf.CIQ($B352, "IQ_TOTAL_EQUITY", $D352,,,, "REPORTED")</f>
        <v>0</v>
      </c>
      <c r="S352" s="1">
        <f>_xll.ciqfunctions.udf.CIQ($B352, "IQ_TOTAL_OUTSTANDING_FILING_DATE", $D352,,,, "REPORTED")</f>
        <v>392.79881999999998</v>
      </c>
      <c r="T352" s="1">
        <f>_xll.ciqfunctions.udf.CIQ($B352, "IQ_TOTAL_DEBT", $D352,,,, "REPORTED")</f>
        <v>0</v>
      </c>
      <c r="U352" s="1">
        <f>_xll.ciqfunctions.udf.CIQ($B352, "IQ_PREF_DIV_OTHER",$D352,,,, "REPORTED")</f>
        <v>0</v>
      </c>
      <c r="V352" s="1">
        <f>_xll.ciqfunctions.udf.CIQ($B352, "IQ_COGS",$D352,,,, "REPORTED")</f>
        <v>7221428</v>
      </c>
      <c r="W352" s="1">
        <f>_xll.ciqfunctions.udf.CIQ($B352, "IQ_AP",$D352,,,, "REPORTED")</f>
        <v>0</v>
      </c>
      <c r="X352" s="1">
        <f>_xll.ciqfunctions.udf.CIQ($B352, "IQ_AR", $D352,,,, "REPORTED")</f>
        <v>0</v>
      </c>
      <c r="Y352" s="1">
        <f>_xll.ciqfunctions.udf.CIQ($B352, "IQ_INVENTORY", $D352,,,, "REPORTED")</f>
        <v>0</v>
      </c>
      <c r="Z352">
        <f>_xll.ciqfunctions.udf.CIQ($B352, "IQ_SGA", $D352,,,, "REPORTED")</f>
        <v>1376563</v>
      </c>
      <c r="AA352">
        <f>_xll.ciqfunctions.udf.CIQ($B352, "IQ_TOTAL_REV_1YR_ANN_GROWTH", $D352,,,, "REPORTED")</f>
        <v>0</v>
      </c>
      <c r="AB352">
        <f>_xll.ciqfunctions.udf.CIQ($B352, "IQ_DA", $D352,,,, "REPORTED")</f>
        <v>0</v>
      </c>
      <c r="AC352">
        <f>_xll.ciqfunctions.udf.CIQ($B352, "IQ_NET_INTEREST_EXP",$D352,,,, "REPORTED")</f>
        <v>-66562</v>
      </c>
      <c r="AD352">
        <f>_xll.ciqfunctions.udf.CIQ($B352, "IQ_NET_WORKING_CAP",$D352,,,, "REPORTED")</f>
        <v>0</v>
      </c>
      <c r="AE352">
        <f>_xll.ciqfunctions.udf.CIQ($B352, "IQ_CAPEX",$D352,,,, "REPORTED")</f>
        <v>-162841</v>
      </c>
      <c r="AF352" s="1">
        <f>_xll.ciqfunctions.udf.CIQ($B352, "IQ_CEO_NAME", $D352,,,, "REPORTED")</f>
        <v>0</v>
      </c>
    </row>
    <row r="353" spans="1:32" x14ac:dyDescent="0.25">
      <c r="A353" t="str">
        <f>_xll.ciqfunctions.udf.CIQ(B353,"IQ_COMPANY_NAME",A$1)</f>
        <v>Kia Corporation</v>
      </c>
      <c r="B353" s="3" t="s">
        <v>2</v>
      </c>
      <c r="C353" s="1" t="str">
        <f>_xll.ciqfunctions.udf.CIQ($B353, "IQ_INDUSTRY", IQ_FY, $D353, ,, "USD", , C$1)</f>
        <v>Automobiles</v>
      </c>
      <c r="D353" s="2" t="str">
        <f t="shared" si="4"/>
        <v>CQ12010</v>
      </c>
      <c r="E353" s="1">
        <f>_xll.ciqfunctions.udf.CIQ($B353, "IQ_TOTAL_REV", $D353,,,, "REPORTED")</f>
        <v>7794805</v>
      </c>
      <c r="F353" s="1">
        <f>_xll.ciqfunctions.udf.CIQ($B353, "IQ_NI",$D353,,,, "REPORTED")</f>
        <v>486932</v>
      </c>
      <c r="G353" s="1">
        <f>_xll.ciqfunctions.udf.CIQ($B353, "IQ_CASH_EQUIV", $D353,,,, "REPORTED")</f>
        <v>0</v>
      </c>
      <c r="H353" s="1">
        <f>_xll.ciqfunctions.udf.CIQ($B353, "IQ_CASH_ST_INVEST", $D353,,,, "REPORTED")</f>
        <v>2768920</v>
      </c>
      <c r="I353" s="1">
        <f>_xll.ciqfunctions.udf.CIQ($B353, "IQ_TOTAL_CA", $D353,,,, "REPORTED")</f>
        <v>0</v>
      </c>
      <c r="J353" s="1">
        <f>_xll.ciqfunctions.udf.CIQ($B353, "IQ_TOTAL_ASSETS",$D353,,,, "REPORTED")</f>
        <v>0</v>
      </c>
      <c r="K353" s="1">
        <f>_xll.ciqfunctions.udf.CIQ($B353, "IQ_TOTAL_CL", $D353,,,, "REPORTED")</f>
        <v>0</v>
      </c>
      <c r="L353" s="1">
        <f>_xll.ciqfunctions.udf.CIQ($B353, "IQ_TOTAL_LIAB", $D353,,,, "REPORTED")</f>
        <v>0</v>
      </c>
      <c r="M353" s="1">
        <f>_xll.ciqfunctions.udf.CIQ($B353, "IQ_PREF_EQUITY",$D353,,,, "REPORTED")</f>
        <v>0</v>
      </c>
      <c r="N353" s="1">
        <f>_xll.ciqfunctions.udf.CIQ($B353, "IQ_TOTAL_COMMON_EQUITY",$D353,,,, "REPORTED")</f>
        <v>6746328</v>
      </c>
      <c r="O353" s="1">
        <f>_xll.ciqfunctions.udf.CIQ($B353, "IQ_APIC", $D353,,,, "REPORTED")</f>
        <v>0</v>
      </c>
      <c r="P353" s="1">
        <f>_xll.ciqfunctions.udf.CIQ($B353, "IQ_TOTAL_ASSETS", $D353,,,, "REPORTED")</f>
        <v>0</v>
      </c>
      <c r="Q353" s="1">
        <f>_xll.ciqfunctions.udf.CIQ($B353, "IQ_RE", $D353,,,, "REPORTED")</f>
        <v>0</v>
      </c>
      <c r="R353" s="1">
        <f>_xll.ciqfunctions.udf.CIQ($B353, "IQ_TOTAL_EQUITY", $D353,,,, "REPORTED")</f>
        <v>7304094</v>
      </c>
      <c r="S353" s="1">
        <f>_xll.ciqfunctions.udf.CIQ($B353, "IQ_TOTAL_OUTSTANDING_FILING_DATE", $D353,,,, "REPORTED")</f>
        <v>390.22886999999997</v>
      </c>
      <c r="T353" s="1">
        <f>_xll.ciqfunctions.udf.CIQ($B353, "IQ_TOTAL_DEBT", $D353,,,, "REPORTED")</f>
        <v>9945160</v>
      </c>
      <c r="U353" s="1">
        <f>_xll.ciqfunctions.udf.CIQ($B353, "IQ_PREF_DIV_OTHER",$D353,,,, "REPORTED")</f>
        <v>0</v>
      </c>
      <c r="V353" s="1">
        <f>_xll.ciqfunctions.udf.CIQ($B353, "IQ_COGS",$D353,,,, "REPORTED")</f>
        <v>6183264</v>
      </c>
      <c r="W353" s="1">
        <f>_xll.ciqfunctions.udf.CIQ($B353, "IQ_AP",$D353,,,, "REPORTED")</f>
        <v>0</v>
      </c>
      <c r="X353" s="1">
        <f>_xll.ciqfunctions.udf.CIQ($B353, "IQ_AR", $D353,,,, "REPORTED")</f>
        <v>0</v>
      </c>
      <c r="Y353" s="1">
        <f>_xll.ciqfunctions.udf.CIQ($B353, "IQ_INVENTORY", $D353,,,, "REPORTED")</f>
        <v>0</v>
      </c>
      <c r="Z353">
        <f>_xll.ciqfunctions.udf.CIQ($B353, "IQ_SGA", $D353,,,, "REPORTED")</f>
        <v>1200099</v>
      </c>
      <c r="AA353">
        <f>_xll.ciqfunctions.udf.CIQ($B353, "IQ_TOTAL_REV_1YR_ANN_GROWTH", $D353,,,, "REPORTED")</f>
        <v>0</v>
      </c>
      <c r="AB353">
        <f>_xll.ciqfunctions.udf.CIQ($B353, "IQ_DA", $D353,,,, "REPORTED")</f>
        <v>0</v>
      </c>
      <c r="AC353">
        <f>_xll.ciqfunctions.udf.CIQ($B353, "IQ_NET_INTEREST_EXP",$D353,,,, "REPORTED")</f>
        <v>-83441</v>
      </c>
      <c r="AD353">
        <f>_xll.ciqfunctions.udf.CIQ($B353, "IQ_NET_WORKING_CAP",$D353,,,, "REPORTED")</f>
        <v>0</v>
      </c>
      <c r="AE353">
        <f>_xll.ciqfunctions.udf.CIQ($B353, "IQ_CAPEX",$D353,,,, "REPORTED")</f>
        <v>-162820</v>
      </c>
      <c r="AF353" s="1">
        <f>_xll.ciqfunctions.udf.CIQ($B353, "IQ_CEO_NAME", $D353,,,, "REPORTED")</f>
        <v>0</v>
      </c>
    </row>
    <row r="354" spans="1:32" x14ac:dyDescent="0.25">
      <c r="A354" t="str">
        <f>_xll.ciqfunctions.udf.CIQ(B354,"IQ_COMPANY_NAME",A$1)</f>
        <v>Kia Corporation</v>
      </c>
      <c r="B354" s="3" t="s">
        <v>2</v>
      </c>
      <c r="C354" s="1" t="str">
        <f>_xll.ciqfunctions.udf.CIQ($B354, "IQ_INDUSTRY", IQ_FY, $D354, ,, "USD", , C$1)</f>
        <v>Automobiles</v>
      </c>
      <c r="D354" s="2" t="str">
        <f t="shared" si="4"/>
        <v>CQ42009</v>
      </c>
      <c r="E354" s="1">
        <f>_xll.ciqfunctions.udf.CIQ($B354, "IQ_TOTAL_REV", $D354,,,, "REPORTED")</f>
        <v>0</v>
      </c>
      <c r="F354" s="1">
        <f>_xll.ciqfunctions.udf.CIQ($B354, "IQ_NI",$D354,,,, "REPORTED")</f>
        <v>0</v>
      </c>
      <c r="G354" s="1">
        <f>_xll.ciqfunctions.udf.CIQ($B354, "IQ_CASH_EQUIV", $D354,,,, "REPORTED")</f>
        <v>0</v>
      </c>
      <c r="H354" s="1">
        <f>_xll.ciqfunctions.udf.CIQ($B354, "IQ_CASH_ST_INVEST", $D354,,,, "REPORTED")</f>
        <v>0</v>
      </c>
      <c r="I354" s="1">
        <f>_xll.ciqfunctions.udf.CIQ($B354, "IQ_TOTAL_CA", $D354,,,, "REPORTED")</f>
        <v>0</v>
      </c>
      <c r="J354" s="1">
        <f>_xll.ciqfunctions.udf.CIQ($B354, "IQ_TOTAL_ASSETS",$D354,,,, "REPORTED")</f>
        <v>0</v>
      </c>
      <c r="K354" s="1">
        <f>_xll.ciqfunctions.udf.CIQ($B354, "IQ_TOTAL_CL", $D354,,,, "REPORTED")</f>
        <v>0</v>
      </c>
      <c r="L354" s="1">
        <f>_xll.ciqfunctions.udf.CIQ($B354, "IQ_TOTAL_LIAB", $D354,,,, "REPORTED")</f>
        <v>0</v>
      </c>
      <c r="M354" s="1">
        <f>_xll.ciqfunctions.udf.CIQ($B354, "IQ_PREF_EQUITY",$D354,,,, "REPORTED")</f>
        <v>0</v>
      </c>
      <c r="N354" s="1">
        <f>_xll.ciqfunctions.udf.CIQ($B354, "IQ_TOTAL_COMMON_EQUITY",$D354,,,, "REPORTED")</f>
        <v>0</v>
      </c>
      <c r="O354" s="1">
        <f>_xll.ciqfunctions.udf.CIQ($B354, "IQ_APIC", $D354,,,, "REPORTED")</f>
        <v>0</v>
      </c>
      <c r="P354" s="1">
        <f>_xll.ciqfunctions.udf.CIQ($B354, "IQ_TOTAL_ASSETS", $D354,,,, "REPORTED")</f>
        <v>0</v>
      </c>
      <c r="Q354" s="1">
        <f>_xll.ciqfunctions.udf.CIQ($B354, "IQ_RE", $D354,,,, "REPORTED")</f>
        <v>0</v>
      </c>
      <c r="R354" s="1">
        <f>_xll.ciqfunctions.udf.CIQ($B354, "IQ_TOTAL_EQUITY", $D354,,,, "REPORTED")</f>
        <v>0</v>
      </c>
      <c r="S354" s="1">
        <f>_xll.ciqfunctions.udf.CIQ($B354, "IQ_TOTAL_OUTSTANDING_FILING_DATE", $D354,,,, "REPORTED")</f>
        <v>0</v>
      </c>
      <c r="T354" s="1">
        <f>_xll.ciqfunctions.udf.CIQ($B354, "IQ_TOTAL_DEBT", $D354,,,, "REPORTED")</f>
        <v>0</v>
      </c>
      <c r="U354" s="1">
        <f>_xll.ciqfunctions.udf.CIQ($B354, "IQ_PREF_DIV_OTHER",$D354,,,, "REPORTED")</f>
        <v>0</v>
      </c>
      <c r="V354" s="1">
        <f>_xll.ciqfunctions.udf.CIQ($B354, "IQ_COGS",$D354,,,, "REPORTED")</f>
        <v>0</v>
      </c>
      <c r="W354" s="1">
        <f>_xll.ciqfunctions.udf.CIQ($B354, "IQ_AP",$D354,,,, "REPORTED")</f>
        <v>0</v>
      </c>
      <c r="X354" s="1">
        <f>_xll.ciqfunctions.udf.CIQ($B354, "IQ_AR", $D354,,,, "REPORTED")</f>
        <v>0</v>
      </c>
      <c r="Y354" s="1">
        <f>_xll.ciqfunctions.udf.CIQ($B354, "IQ_INVENTORY", $D354,,,, "REPORTED")</f>
        <v>0</v>
      </c>
      <c r="Z354">
        <f>_xll.ciqfunctions.udf.CIQ($B354, "IQ_SGA", $D354,,,, "REPORTED")</f>
        <v>0</v>
      </c>
      <c r="AA354">
        <f>_xll.ciqfunctions.udf.CIQ($B354, "IQ_TOTAL_REV_1YR_ANN_GROWTH", $D354,,,, "REPORTED")</f>
        <v>0</v>
      </c>
      <c r="AB354">
        <f>_xll.ciqfunctions.udf.CIQ($B354, "IQ_DA", $D354,,,, "REPORTED")</f>
        <v>0</v>
      </c>
      <c r="AC354">
        <f>_xll.ciqfunctions.udf.CIQ($B354, "IQ_NET_INTEREST_EXP",$D354,,,, "REPORTED")</f>
        <v>0</v>
      </c>
      <c r="AD354">
        <f>_xll.ciqfunctions.udf.CIQ($B354, "IQ_NET_WORKING_CAP",$D354,,,, "REPORTED")</f>
        <v>0</v>
      </c>
      <c r="AE354">
        <f>_xll.ciqfunctions.udf.CIQ($B354, "IQ_CAPEX",$D354,,,, "REPORTED")</f>
        <v>0</v>
      </c>
      <c r="AF354" s="1">
        <f>_xll.ciqfunctions.udf.CIQ($B354, "IQ_CEO_NAME", $D354,,,, "REPORTED")</f>
        <v>0</v>
      </c>
    </row>
    <row r="355" spans="1:32" x14ac:dyDescent="0.25">
      <c r="A355" t="str">
        <f>_xll.ciqfunctions.udf.CIQ(B355,"IQ_COMPANY_NAME",A$1)</f>
        <v>Kia Corporation</v>
      </c>
      <c r="B355" s="3" t="s">
        <v>2</v>
      </c>
      <c r="C355" s="1" t="str">
        <f>_xll.ciqfunctions.udf.CIQ($B355, "IQ_INDUSTRY", IQ_FY, $D355, ,, "USD", , C$1)</f>
        <v>Automobiles</v>
      </c>
      <c r="D355" s="2" t="str">
        <f t="shared" si="4"/>
        <v>CQ32009</v>
      </c>
      <c r="E355" s="1">
        <f>_xll.ciqfunctions.udf.CIQ($B355, "IQ_TOTAL_REV", $D355,,,, "REPORTED")</f>
        <v>0</v>
      </c>
      <c r="F355" s="1">
        <f>_xll.ciqfunctions.udf.CIQ($B355, "IQ_NI",$D355,,,, "REPORTED")</f>
        <v>0</v>
      </c>
      <c r="G355" s="1">
        <f>_xll.ciqfunctions.udf.CIQ($B355, "IQ_CASH_EQUIV", $D355,,,, "REPORTED")</f>
        <v>0</v>
      </c>
      <c r="H355" s="1">
        <f>_xll.ciqfunctions.udf.CIQ($B355, "IQ_CASH_ST_INVEST", $D355,,,, "REPORTED")</f>
        <v>0</v>
      </c>
      <c r="I355" s="1">
        <f>_xll.ciqfunctions.udf.CIQ($B355, "IQ_TOTAL_CA", $D355,,,, "REPORTED")</f>
        <v>0</v>
      </c>
      <c r="J355" s="1">
        <f>_xll.ciqfunctions.udf.CIQ($B355, "IQ_TOTAL_ASSETS",$D355,,,, "REPORTED")</f>
        <v>0</v>
      </c>
      <c r="K355" s="1">
        <f>_xll.ciqfunctions.udf.CIQ($B355, "IQ_TOTAL_CL", $D355,,,, "REPORTED")</f>
        <v>0</v>
      </c>
      <c r="L355" s="1">
        <f>_xll.ciqfunctions.udf.CIQ($B355, "IQ_TOTAL_LIAB", $D355,,,, "REPORTED")</f>
        <v>0</v>
      </c>
      <c r="M355" s="1">
        <f>_xll.ciqfunctions.udf.CIQ($B355, "IQ_PREF_EQUITY",$D355,,,, "REPORTED")</f>
        <v>0</v>
      </c>
      <c r="N355" s="1">
        <f>_xll.ciqfunctions.udf.CIQ($B355, "IQ_TOTAL_COMMON_EQUITY",$D355,,,, "REPORTED")</f>
        <v>0</v>
      </c>
      <c r="O355" s="1">
        <f>_xll.ciqfunctions.udf.CIQ($B355, "IQ_APIC", $D355,,,, "REPORTED")</f>
        <v>0</v>
      </c>
      <c r="P355" s="1">
        <f>_xll.ciqfunctions.udf.CIQ($B355, "IQ_TOTAL_ASSETS", $D355,,,, "REPORTED")</f>
        <v>0</v>
      </c>
      <c r="Q355" s="1">
        <f>_xll.ciqfunctions.udf.CIQ($B355, "IQ_RE", $D355,,,, "REPORTED")</f>
        <v>0</v>
      </c>
      <c r="R355" s="1">
        <f>_xll.ciqfunctions.udf.CIQ($B355, "IQ_TOTAL_EQUITY", $D355,,,, "REPORTED")</f>
        <v>0</v>
      </c>
      <c r="S355" s="1">
        <f>_xll.ciqfunctions.udf.CIQ($B355, "IQ_TOTAL_OUTSTANDING_FILING_DATE", $D355,,,, "REPORTED")</f>
        <v>0</v>
      </c>
      <c r="T355" s="1">
        <f>_xll.ciqfunctions.udf.CIQ($B355, "IQ_TOTAL_DEBT", $D355,,,, "REPORTED")</f>
        <v>0</v>
      </c>
      <c r="U355" s="1">
        <f>_xll.ciqfunctions.udf.CIQ($B355, "IQ_PREF_DIV_OTHER",$D355,,,, "REPORTED")</f>
        <v>0</v>
      </c>
      <c r="V355" s="1">
        <f>_xll.ciqfunctions.udf.CIQ($B355, "IQ_COGS",$D355,,,, "REPORTED")</f>
        <v>0</v>
      </c>
      <c r="W355" s="1">
        <f>_xll.ciqfunctions.udf.CIQ($B355, "IQ_AP",$D355,,,, "REPORTED")</f>
        <v>0</v>
      </c>
      <c r="X355" s="1">
        <f>_xll.ciqfunctions.udf.CIQ($B355, "IQ_AR", $D355,,,, "REPORTED")</f>
        <v>0</v>
      </c>
      <c r="Y355" s="1">
        <f>_xll.ciqfunctions.udf.CIQ($B355, "IQ_INVENTORY", $D355,,,, "REPORTED")</f>
        <v>0</v>
      </c>
      <c r="Z355">
        <f>_xll.ciqfunctions.udf.CIQ($B355, "IQ_SGA", $D355,,,, "REPORTED")</f>
        <v>0</v>
      </c>
      <c r="AA355">
        <f>_xll.ciqfunctions.udf.CIQ($B355, "IQ_TOTAL_REV_1YR_ANN_GROWTH", $D355,,,, "REPORTED")</f>
        <v>0</v>
      </c>
      <c r="AB355">
        <f>_xll.ciqfunctions.udf.CIQ($B355, "IQ_DA", $D355,,,, "REPORTED")</f>
        <v>0</v>
      </c>
      <c r="AC355">
        <f>_xll.ciqfunctions.udf.CIQ($B355, "IQ_NET_INTEREST_EXP",$D355,,,, "REPORTED")</f>
        <v>0</v>
      </c>
      <c r="AD355">
        <f>_xll.ciqfunctions.udf.CIQ($B355, "IQ_NET_WORKING_CAP",$D355,,,, "REPORTED")</f>
        <v>0</v>
      </c>
      <c r="AE355">
        <f>_xll.ciqfunctions.udf.CIQ($B355, "IQ_CAPEX",$D355,,,, "REPORTED")</f>
        <v>0</v>
      </c>
      <c r="AF355" s="1">
        <f>_xll.ciqfunctions.udf.CIQ($B355, "IQ_CEO_NAME", $D355,,,, "REPORTED")</f>
        <v>0</v>
      </c>
    </row>
    <row r="356" spans="1:32" x14ac:dyDescent="0.25">
      <c r="A356" t="str">
        <f>_xll.ciqfunctions.udf.CIQ(B356,"IQ_COMPANY_NAME",A$1)</f>
        <v>Kia Corporation</v>
      </c>
      <c r="B356" s="3" t="s">
        <v>2</v>
      </c>
      <c r="C356" s="1" t="str">
        <f>_xll.ciqfunctions.udf.CIQ($B356, "IQ_INDUSTRY", IQ_FY, $D356, ,, "USD", , C$1)</f>
        <v>Automobiles</v>
      </c>
      <c r="D356" s="2" t="str">
        <f t="shared" si="4"/>
        <v>CQ22009</v>
      </c>
      <c r="E356" s="1">
        <f>_xll.ciqfunctions.udf.CIQ($B356, "IQ_TOTAL_REV", $D356,,,, "REPORTED")</f>
        <v>0</v>
      </c>
      <c r="F356" s="1">
        <f>_xll.ciqfunctions.udf.CIQ($B356, "IQ_NI",$D356,,,, "REPORTED")</f>
        <v>0</v>
      </c>
      <c r="G356" s="1">
        <f>_xll.ciqfunctions.udf.CIQ($B356, "IQ_CASH_EQUIV", $D356,,,, "REPORTED")</f>
        <v>0</v>
      </c>
      <c r="H356" s="1">
        <f>_xll.ciqfunctions.udf.CIQ($B356, "IQ_CASH_ST_INVEST", $D356,,,, "REPORTED")</f>
        <v>0</v>
      </c>
      <c r="I356" s="1">
        <f>_xll.ciqfunctions.udf.CIQ($B356, "IQ_TOTAL_CA", $D356,,,, "REPORTED")</f>
        <v>0</v>
      </c>
      <c r="J356" s="1">
        <f>_xll.ciqfunctions.udf.CIQ($B356, "IQ_TOTAL_ASSETS",$D356,,,, "REPORTED")</f>
        <v>0</v>
      </c>
      <c r="K356" s="1">
        <f>_xll.ciqfunctions.udf.CIQ($B356, "IQ_TOTAL_CL", $D356,,,, "REPORTED")</f>
        <v>0</v>
      </c>
      <c r="L356" s="1">
        <f>_xll.ciqfunctions.udf.CIQ($B356, "IQ_TOTAL_LIAB", $D356,,,, "REPORTED")</f>
        <v>0</v>
      </c>
      <c r="M356" s="1">
        <f>_xll.ciqfunctions.udf.CIQ($B356, "IQ_PREF_EQUITY",$D356,,,, "REPORTED")</f>
        <v>0</v>
      </c>
      <c r="N356" s="1">
        <f>_xll.ciqfunctions.udf.CIQ($B356, "IQ_TOTAL_COMMON_EQUITY",$D356,,,, "REPORTED")</f>
        <v>0</v>
      </c>
      <c r="O356" s="1">
        <f>_xll.ciqfunctions.udf.CIQ($B356, "IQ_APIC", $D356,,,, "REPORTED")</f>
        <v>0</v>
      </c>
      <c r="P356" s="1">
        <f>_xll.ciqfunctions.udf.CIQ($B356, "IQ_TOTAL_ASSETS", $D356,,,, "REPORTED")</f>
        <v>0</v>
      </c>
      <c r="Q356" s="1">
        <f>_xll.ciqfunctions.udf.CIQ($B356, "IQ_RE", $D356,,,, "REPORTED")</f>
        <v>0</v>
      </c>
      <c r="R356" s="1">
        <f>_xll.ciqfunctions.udf.CIQ($B356, "IQ_TOTAL_EQUITY", $D356,,,, "REPORTED")</f>
        <v>0</v>
      </c>
      <c r="S356" s="1">
        <f>_xll.ciqfunctions.udf.CIQ($B356, "IQ_TOTAL_OUTSTANDING_FILING_DATE", $D356,,,, "REPORTED")</f>
        <v>0</v>
      </c>
      <c r="T356" s="1">
        <f>_xll.ciqfunctions.udf.CIQ($B356, "IQ_TOTAL_DEBT", $D356,,,, "REPORTED")</f>
        <v>0</v>
      </c>
      <c r="U356" s="1">
        <f>_xll.ciqfunctions.udf.CIQ($B356, "IQ_PREF_DIV_OTHER",$D356,,,, "REPORTED")</f>
        <v>0</v>
      </c>
      <c r="V356" s="1">
        <f>_xll.ciqfunctions.udf.CIQ($B356, "IQ_COGS",$D356,,,, "REPORTED")</f>
        <v>0</v>
      </c>
      <c r="W356" s="1">
        <f>_xll.ciqfunctions.udf.CIQ($B356, "IQ_AP",$D356,,,, "REPORTED")</f>
        <v>0</v>
      </c>
      <c r="X356" s="1">
        <f>_xll.ciqfunctions.udf.CIQ($B356, "IQ_AR", $D356,,,, "REPORTED")</f>
        <v>0</v>
      </c>
      <c r="Y356" s="1">
        <f>_xll.ciqfunctions.udf.CIQ($B356, "IQ_INVENTORY", $D356,,,, "REPORTED")</f>
        <v>0</v>
      </c>
      <c r="Z356">
        <f>_xll.ciqfunctions.udf.CIQ($B356, "IQ_SGA", $D356,,,, "REPORTED")</f>
        <v>0</v>
      </c>
      <c r="AA356">
        <f>_xll.ciqfunctions.udf.CIQ($B356, "IQ_TOTAL_REV_1YR_ANN_GROWTH", $D356,,,, "REPORTED")</f>
        <v>0</v>
      </c>
      <c r="AB356">
        <f>_xll.ciqfunctions.udf.CIQ($B356, "IQ_DA", $D356,,,, "REPORTED")</f>
        <v>0</v>
      </c>
      <c r="AC356">
        <f>_xll.ciqfunctions.udf.CIQ($B356, "IQ_NET_INTEREST_EXP",$D356,,,, "REPORTED")</f>
        <v>0</v>
      </c>
      <c r="AD356">
        <f>_xll.ciqfunctions.udf.CIQ($B356, "IQ_NET_WORKING_CAP",$D356,,,, "REPORTED")</f>
        <v>0</v>
      </c>
      <c r="AE356">
        <f>_xll.ciqfunctions.udf.CIQ($B356, "IQ_CAPEX",$D356,,,, "REPORTED")</f>
        <v>0</v>
      </c>
      <c r="AF356" s="1">
        <f>_xll.ciqfunctions.udf.CIQ($B356, "IQ_CEO_NAME", $D356,,,, "REPORTED")</f>
        <v>0</v>
      </c>
    </row>
    <row r="357" spans="1:32" x14ac:dyDescent="0.25">
      <c r="A357" t="str">
        <f>_xll.ciqfunctions.udf.CIQ(B357,"IQ_COMPANY_NAME",A$1)</f>
        <v>Kia Corporation</v>
      </c>
      <c r="B357" s="3" t="s">
        <v>2</v>
      </c>
      <c r="C357" s="1" t="str">
        <f>_xll.ciqfunctions.udf.CIQ($B357, "IQ_INDUSTRY", IQ_FY, $D357, ,, "USD", , C$1)</f>
        <v>Automobiles</v>
      </c>
      <c r="D357" s="2" t="str">
        <f t="shared" si="4"/>
        <v>CQ12009</v>
      </c>
      <c r="E357" s="1">
        <f>_xll.ciqfunctions.udf.CIQ($B357, "IQ_TOTAL_REV", $D357,,,, "REPORTED")</f>
        <v>0</v>
      </c>
      <c r="F357" s="1">
        <f>_xll.ciqfunctions.udf.CIQ($B357, "IQ_NI",$D357,,,, "REPORTED")</f>
        <v>0</v>
      </c>
      <c r="G357" s="1">
        <f>_xll.ciqfunctions.udf.CIQ($B357, "IQ_CASH_EQUIV", $D357,,,, "REPORTED")</f>
        <v>0</v>
      </c>
      <c r="H357" s="1">
        <f>_xll.ciqfunctions.udf.CIQ($B357, "IQ_CASH_ST_INVEST", $D357,,,, "REPORTED")</f>
        <v>0</v>
      </c>
      <c r="I357" s="1">
        <f>_xll.ciqfunctions.udf.CIQ($B357, "IQ_TOTAL_CA", $D357,,,, "REPORTED")</f>
        <v>0</v>
      </c>
      <c r="J357" s="1">
        <f>_xll.ciqfunctions.udf.CIQ($B357, "IQ_TOTAL_ASSETS",$D357,,,, "REPORTED")</f>
        <v>0</v>
      </c>
      <c r="K357" s="1">
        <f>_xll.ciqfunctions.udf.CIQ($B357, "IQ_TOTAL_CL", $D357,,,, "REPORTED")</f>
        <v>0</v>
      </c>
      <c r="L357" s="1">
        <f>_xll.ciqfunctions.udf.CIQ($B357, "IQ_TOTAL_LIAB", $D357,,,, "REPORTED")</f>
        <v>0</v>
      </c>
      <c r="M357" s="1">
        <f>_xll.ciqfunctions.udf.CIQ($B357, "IQ_PREF_EQUITY",$D357,,,, "REPORTED")</f>
        <v>0</v>
      </c>
      <c r="N357" s="1">
        <f>_xll.ciqfunctions.udf.CIQ($B357, "IQ_TOTAL_COMMON_EQUITY",$D357,,,, "REPORTED")</f>
        <v>0</v>
      </c>
      <c r="O357" s="1">
        <f>_xll.ciqfunctions.udf.CIQ($B357, "IQ_APIC", $D357,,,, "REPORTED")</f>
        <v>0</v>
      </c>
      <c r="P357" s="1">
        <f>_xll.ciqfunctions.udf.CIQ($B357, "IQ_TOTAL_ASSETS", $D357,,,, "REPORTED")</f>
        <v>0</v>
      </c>
      <c r="Q357" s="1">
        <f>_xll.ciqfunctions.udf.CIQ($B357, "IQ_RE", $D357,,,, "REPORTED")</f>
        <v>0</v>
      </c>
      <c r="R357" s="1">
        <f>_xll.ciqfunctions.udf.CIQ($B357, "IQ_TOTAL_EQUITY", $D357,,,, "REPORTED")</f>
        <v>0</v>
      </c>
      <c r="S357" s="1">
        <f>_xll.ciqfunctions.udf.CIQ($B357, "IQ_TOTAL_OUTSTANDING_FILING_DATE", $D357,,,, "REPORTED")</f>
        <v>0</v>
      </c>
      <c r="T357" s="1">
        <f>_xll.ciqfunctions.udf.CIQ($B357, "IQ_TOTAL_DEBT", $D357,,,, "REPORTED")</f>
        <v>0</v>
      </c>
      <c r="U357" s="1">
        <f>_xll.ciqfunctions.udf.CIQ($B357, "IQ_PREF_DIV_OTHER",$D357,,,, "REPORTED")</f>
        <v>0</v>
      </c>
      <c r="V357" s="1">
        <f>_xll.ciqfunctions.udf.CIQ($B357, "IQ_COGS",$D357,,,, "REPORTED")</f>
        <v>0</v>
      </c>
      <c r="W357" s="1">
        <f>_xll.ciqfunctions.udf.CIQ($B357, "IQ_AP",$D357,,,, "REPORTED")</f>
        <v>0</v>
      </c>
      <c r="X357" s="1">
        <f>_xll.ciqfunctions.udf.CIQ($B357, "IQ_AR", $D357,,,, "REPORTED")</f>
        <v>0</v>
      </c>
      <c r="Y357" s="1">
        <f>_xll.ciqfunctions.udf.CIQ($B357, "IQ_INVENTORY", $D357,,,, "REPORTED")</f>
        <v>0</v>
      </c>
      <c r="Z357">
        <f>_xll.ciqfunctions.udf.CIQ($B357, "IQ_SGA", $D357,,,, "REPORTED")</f>
        <v>0</v>
      </c>
      <c r="AA357">
        <f>_xll.ciqfunctions.udf.CIQ($B357, "IQ_TOTAL_REV_1YR_ANN_GROWTH", $D357,,,, "REPORTED")</f>
        <v>0</v>
      </c>
      <c r="AB357">
        <f>_xll.ciqfunctions.udf.CIQ($B357, "IQ_DA", $D357,,,, "REPORTED")</f>
        <v>0</v>
      </c>
      <c r="AC357">
        <f>_xll.ciqfunctions.udf.CIQ($B357, "IQ_NET_INTEREST_EXP",$D357,,,, "REPORTED")</f>
        <v>0</v>
      </c>
      <c r="AD357">
        <f>_xll.ciqfunctions.udf.CIQ($B357, "IQ_NET_WORKING_CAP",$D357,,,, "REPORTED")</f>
        <v>0</v>
      </c>
      <c r="AE357">
        <f>_xll.ciqfunctions.udf.CIQ($B357, "IQ_CAPEX",$D357,,,, "REPORTED")</f>
        <v>0</v>
      </c>
      <c r="AF357" s="1">
        <f>_xll.ciqfunctions.udf.CIQ($B357, "IQ_CEO_NAME", $D357,,,, "REPORTED")</f>
        <v>0</v>
      </c>
    </row>
    <row r="358" spans="1:32" x14ac:dyDescent="0.25">
      <c r="A358" t="str">
        <f>_xll.ciqfunctions.udf.CIQ(B358,"IQ_COMPANY_NAME",A$1)</f>
        <v>Kia Corporation</v>
      </c>
      <c r="B358" s="3" t="s">
        <v>2</v>
      </c>
      <c r="C358" s="1" t="str">
        <f>_xll.ciqfunctions.udf.CIQ($B358, "IQ_INDUSTRY", IQ_FY, $D358, ,, "USD", , C$1)</f>
        <v>Automobiles</v>
      </c>
      <c r="D358" s="2" t="str">
        <f t="shared" si="4"/>
        <v>CQ42008</v>
      </c>
      <c r="E358" s="1">
        <f>_xll.ciqfunctions.udf.CIQ($B358, "IQ_TOTAL_REV", $D358,,,, "REPORTED")</f>
        <v>0</v>
      </c>
      <c r="F358" s="1">
        <f>_xll.ciqfunctions.udf.CIQ($B358, "IQ_NI",$D358,,,, "REPORTED")</f>
        <v>0</v>
      </c>
      <c r="G358" s="1">
        <f>_xll.ciqfunctions.udf.CIQ($B358, "IQ_CASH_EQUIV", $D358,,,, "REPORTED")</f>
        <v>0</v>
      </c>
      <c r="H358" s="1">
        <f>_xll.ciqfunctions.udf.CIQ($B358, "IQ_CASH_ST_INVEST", $D358,,,, "REPORTED")</f>
        <v>0</v>
      </c>
      <c r="I358" s="1">
        <f>_xll.ciqfunctions.udf.CIQ($B358, "IQ_TOTAL_CA", $D358,,,, "REPORTED")</f>
        <v>0</v>
      </c>
      <c r="J358" s="1">
        <f>_xll.ciqfunctions.udf.CIQ($B358, "IQ_TOTAL_ASSETS",$D358,,,, "REPORTED")</f>
        <v>0</v>
      </c>
      <c r="K358" s="1">
        <f>_xll.ciqfunctions.udf.CIQ($B358, "IQ_TOTAL_CL", $D358,,,, "REPORTED")</f>
        <v>0</v>
      </c>
      <c r="L358" s="1">
        <f>_xll.ciqfunctions.udf.CIQ($B358, "IQ_TOTAL_LIAB", $D358,,,, "REPORTED")</f>
        <v>0</v>
      </c>
      <c r="M358" s="1">
        <f>_xll.ciqfunctions.udf.CIQ($B358, "IQ_PREF_EQUITY",$D358,,,, "REPORTED")</f>
        <v>0</v>
      </c>
      <c r="N358" s="1">
        <f>_xll.ciqfunctions.udf.CIQ($B358, "IQ_TOTAL_COMMON_EQUITY",$D358,,,, "REPORTED")</f>
        <v>0</v>
      </c>
      <c r="O358" s="1">
        <f>_xll.ciqfunctions.udf.CIQ($B358, "IQ_APIC", $D358,,,, "REPORTED")</f>
        <v>0</v>
      </c>
      <c r="P358" s="1">
        <f>_xll.ciqfunctions.udf.CIQ($B358, "IQ_TOTAL_ASSETS", $D358,,,, "REPORTED")</f>
        <v>0</v>
      </c>
      <c r="Q358" s="1">
        <f>_xll.ciqfunctions.udf.CIQ($B358, "IQ_RE", $D358,,,, "REPORTED")</f>
        <v>0</v>
      </c>
      <c r="R358" s="1">
        <f>_xll.ciqfunctions.udf.CIQ($B358, "IQ_TOTAL_EQUITY", $D358,,,, "REPORTED")</f>
        <v>0</v>
      </c>
      <c r="S358" s="1">
        <f>_xll.ciqfunctions.udf.CIQ($B358, "IQ_TOTAL_OUTSTANDING_FILING_DATE", $D358,,,, "REPORTED")</f>
        <v>0</v>
      </c>
      <c r="T358" s="1">
        <f>_xll.ciqfunctions.udf.CIQ($B358, "IQ_TOTAL_DEBT", $D358,,,, "REPORTED")</f>
        <v>0</v>
      </c>
      <c r="U358" s="1">
        <f>_xll.ciqfunctions.udf.CIQ($B358, "IQ_PREF_DIV_OTHER",$D358,,,, "REPORTED")</f>
        <v>0</v>
      </c>
      <c r="V358" s="1">
        <f>_xll.ciqfunctions.udf.CIQ($B358, "IQ_COGS",$D358,,,, "REPORTED")</f>
        <v>0</v>
      </c>
      <c r="W358" s="1">
        <f>_xll.ciqfunctions.udf.CIQ($B358, "IQ_AP",$D358,,,, "REPORTED")</f>
        <v>0</v>
      </c>
      <c r="X358" s="1">
        <f>_xll.ciqfunctions.udf.CIQ($B358, "IQ_AR", $D358,,,, "REPORTED")</f>
        <v>0</v>
      </c>
      <c r="Y358" s="1">
        <f>_xll.ciqfunctions.udf.CIQ($B358, "IQ_INVENTORY", $D358,,,, "REPORTED")</f>
        <v>0</v>
      </c>
      <c r="Z358">
        <f>_xll.ciqfunctions.udf.CIQ($B358, "IQ_SGA", $D358,,,, "REPORTED")</f>
        <v>0</v>
      </c>
      <c r="AA358">
        <f>_xll.ciqfunctions.udf.CIQ($B358, "IQ_TOTAL_REV_1YR_ANN_GROWTH", $D358,,,, "REPORTED")</f>
        <v>0</v>
      </c>
      <c r="AB358">
        <f>_xll.ciqfunctions.udf.CIQ($B358, "IQ_DA", $D358,,,, "REPORTED")</f>
        <v>0</v>
      </c>
      <c r="AC358">
        <f>_xll.ciqfunctions.udf.CIQ($B358, "IQ_NET_INTEREST_EXP",$D358,,,, "REPORTED")</f>
        <v>0</v>
      </c>
      <c r="AD358">
        <f>_xll.ciqfunctions.udf.CIQ($B358, "IQ_NET_WORKING_CAP",$D358,,,, "REPORTED")</f>
        <v>0</v>
      </c>
      <c r="AE358">
        <f>_xll.ciqfunctions.udf.CIQ($B358, "IQ_CAPEX",$D358,,,, "REPORTED")</f>
        <v>0</v>
      </c>
      <c r="AF358" s="1">
        <f>_xll.ciqfunctions.udf.CIQ($B358, "IQ_CEO_NAME", $D358,,,, "REPORTED")</f>
        <v>0</v>
      </c>
    </row>
    <row r="359" spans="1:32" x14ac:dyDescent="0.25">
      <c r="A359" t="str">
        <f>_xll.ciqfunctions.udf.CIQ(B359,"IQ_COMPANY_NAME",A$1)</f>
        <v>Kia Corporation</v>
      </c>
      <c r="B359" s="3" t="s">
        <v>2</v>
      </c>
      <c r="C359" s="1" t="str">
        <f>_xll.ciqfunctions.udf.CIQ($B359, "IQ_INDUSTRY", IQ_FY, $D359, ,, "USD", , C$1)</f>
        <v>Automobiles</v>
      </c>
      <c r="D359" s="2" t="str">
        <f t="shared" si="4"/>
        <v>CQ32008</v>
      </c>
      <c r="E359" s="1">
        <f>_xll.ciqfunctions.udf.CIQ($B359, "IQ_TOTAL_REV", $D359,,,, "REPORTED")</f>
        <v>0</v>
      </c>
      <c r="F359" s="1">
        <f>_xll.ciqfunctions.udf.CIQ($B359, "IQ_NI",$D359,,,, "REPORTED")</f>
        <v>0</v>
      </c>
      <c r="G359" s="1">
        <f>_xll.ciqfunctions.udf.CIQ($B359, "IQ_CASH_EQUIV", $D359,,,, "REPORTED")</f>
        <v>0</v>
      </c>
      <c r="H359" s="1">
        <f>_xll.ciqfunctions.udf.CIQ($B359, "IQ_CASH_ST_INVEST", $D359,,,, "REPORTED")</f>
        <v>0</v>
      </c>
      <c r="I359" s="1">
        <f>_xll.ciqfunctions.udf.CIQ($B359, "IQ_TOTAL_CA", $D359,,,, "REPORTED")</f>
        <v>0</v>
      </c>
      <c r="J359" s="1">
        <f>_xll.ciqfunctions.udf.CIQ($B359, "IQ_TOTAL_ASSETS",$D359,,,, "REPORTED")</f>
        <v>0</v>
      </c>
      <c r="K359" s="1">
        <f>_xll.ciqfunctions.udf.CIQ($B359, "IQ_TOTAL_CL", $D359,,,, "REPORTED")</f>
        <v>0</v>
      </c>
      <c r="L359" s="1">
        <f>_xll.ciqfunctions.udf.CIQ($B359, "IQ_TOTAL_LIAB", $D359,,,, "REPORTED")</f>
        <v>0</v>
      </c>
      <c r="M359" s="1">
        <f>_xll.ciqfunctions.udf.CIQ($B359, "IQ_PREF_EQUITY",$D359,,,, "REPORTED")</f>
        <v>0</v>
      </c>
      <c r="N359" s="1">
        <f>_xll.ciqfunctions.udf.CIQ($B359, "IQ_TOTAL_COMMON_EQUITY",$D359,,,, "REPORTED")</f>
        <v>0</v>
      </c>
      <c r="O359" s="1">
        <f>_xll.ciqfunctions.udf.CIQ($B359, "IQ_APIC", $D359,,,, "REPORTED")</f>
        <v>0</v>
      </c>
      <c r="P359" s="1">
        <f>_xll.ciqfunctions.udf.CIQ($B359, "IQ_TOTAL_ASSETS", $D359,,,, "REPORTED")</f>
        <v>0</v>
      </c>
      <c r="Q359" s="1">
        <f>_xll.ciqfunctions.udf.CIQ($B359, "IQ_RE", $D359,,,, "REPORTED")</f>
        <v>0</v>
      </c>
      <c r="R359" s="1">
        <f>_xll.ciqfunctions.udf.CIQ($B359, "IQ_TOTAL_EQUITY", $D359,,,, "REPORTED")</f>
        <v>0</v>
      </c>
      <c r="S359" s="1">
        <f>_xll.ciqfunctions.udf.CIQ($B359, "IQ_TOTAL_OUTSTANDING_FILING_DATE", $D359,,,, "REPORTED")</f>
        <v>0</v>
      </c>
      <c r="T359" s="1">
        <f>_xll.ciqfunctions.udf.CIQ($B359, "IQ_TOTAL_DEBT", $D359,,,, "REPORTED")</f>
        <v>0</v>
      </c>
      <c r="U359" s="1">
        <f>_xll.ciqfunctions.udf.CIQ($B359, "IQ_PREF_DIV_OTHER",$D359,,,, "REPORTED")</f>
        <v>0</v>
      </c>
      <c r="V359" s="1">
        <f>_xll.ciqfunctions.udf.CIQ($B359, "IQ_COGS",$D359,,,, "REPORTED")</f>
        <v>0</v>
      </c>
      <c r="W359" s="1">
        <f>_xll.ciqfunctions.udf.CIQ($B359, "IQ_AP",$D359,,,, "REPORTED")</f>
        <v>0</v>
      </c>
      <c r="X359" s="1">
        <f>_xll.ciqfunctions.udf.CIQ($B359, "IQ_AR", $D359,,,, "REPORTED")</f>
        <v>0</v>
      </c>
      <c r="Y359" s="1">
        <f>_xll.ciqfunctions.udf.CIQ($B359, "IQ_INVENTORY", $D359,,,, "REPORTED")</f>
        <v>0</v>
      </c>
      <c r="Z359">
        <f>_xll.ciqfunctions.udf.CIQ($B359, "IQ_SGA", $D359,,,, "REPORTED")</f>
        <v>0</v>
      </c>
      <c r="AA359">
        <f>_xll.ciqfunctions.udf.CIQ($B359, "IQ_TOTAL_REV_1YR_ANN_GROWTH", $D359,,,, "REPORTED")</f>
        <v>0</v>
      </c>
      <c r="AB359">
        <f>_xll.ciqfunctions.udf.CIQ($B359, "IQ_DA", $D359,,,, "REPORTED")</f>
        <v>0</v>
      </c>
      <c r="AC359">
        <f>_xll.ciqfunctions.udf.CIQ($B359, "IQ_NET_INTEREST_EXP",$D359,,,, "REPORTED")</f>
        <v>0</v>
      </c>
      <c r="AD359">
        <f>_xll.ciqfunctions.udf.CIQ($B359, "IQ_NET_WORKING_CAP",$D359,,,, "REPORTED")</f>
        <v>0</v>
      </c>
      <c r="AE359">
        <f>_xll.ciqfunctions.udf.CIQ($B359, "IQ_CAPEX",$D359,,,, "REPORTED")</f>
        <v>0</v>
      </c>
      <c r="AF359" s="1">
        <f>_xll.ciqfunctions.udf.CIQ($B359, "IQ_CEO_NAME", $D359,,,, "REPORTED")</f>
        <v>0</v>
      </c>
    </row>
    <row r="360" spans="1:32" x14ac:dyDescent="0.25">
      <c r="A360" t="str">
        <f>_xll.ciqfunctions.udf.CIQ(B360,"IQ_COMPANY_NAME",A$1)</f>
        <v>Kia Corporation</v>
      </c>
      <c r="B360" s="3" t="s">
        <v>2</v>
      </c>
      <c r="C360" s="1" t="str">
        <f>_xll.ciqfunctions.udf.CIQ($B360, "IQ_INDUSTRY", IQ_FY, $D360, ,, "USD", , C$1)</f>
        <v>Automobiles</v>
      </c>
      <c r="D360" s="2" t="str">
        <f t="shared" si="4"/>
        <v>CQ22008</v>
      </c>
      <c r="E360" s="1">
        <f>_xll.ciqfunctions.udf.CIQ($B360, "IQ_TOTAL_REV", $D360,,,, "REPORTED")</f>
        <v>0</v>
      </c>
      <c r="F360" s="1">
        <f>_xll.ciqfunctions.udf.CIQ($B360, "IQ_NI",$D360,,,, "REPORTED")</f>
        <v>0</v>
      </c>
      <c r="G360" s="1">
        <f>_xll.ciqfunctions.udf.CIQ($B360, "IQ_CASH_EQUIV", $D360,,,, "REPORTED")</f>
        <v>0</v>
      </c>
      <c r="H360" s="1">
        <f>_xll.ciqfunctions.udf.CIQ($B360, "IQ_CASH_ST_INVEST", $D360,,,, "REPORTED")</f>
        <v>0</v>
      </c>
      <c r="I360" s="1">
        <f>_xll.ciqfunctions.udf.CIQ($B360, "IQ_TOTAL_CA", $D360,,,, "REPORTED")</f>
        <v>0</v>
      </c>
      <c r="J360" s="1">
        <f>_xll.ciqfunctions.udf.CIQ($B360, "IQ_TOTAL_ASSETS",$D360,,,, "REPORTED")</f>
        <v>0</v>
      </c>
      <c r="K360" s="1">
        <f>_xll.ciqfunctions.udf.CIQ($B360, "IQ_TOTAL_CL", $D360,,,, "REPORTED")</f>
        <v>0</v>
      </c>
      <c r="L360" s="1">
        <f>_xll.ciqfunctions.udf.CIQ($B360, "IQ_TOTAL_LIAB", $D360,,,, "REPORTED")</f>
        <v>0</v>
      </c>
      <c r="M360" s="1">
        <f>_xll.ciqfunctions.udf.CIQ($B360, "IQ_PREF_EQUITY",$D360,,,, "REPORTED")</f>
        <v>0</v>
      </c>
      <c r="N360" s="1">
        <f>_xll.ciqfunctions.udf.CIQ($B360, "IQ_TOTAL_COMMON_EQUITY",$D360,,,, "REPORTED")</f>
        <v>0</v>
      </c>
      <c r="O360" s="1">
        <f>_xll.ciqfunctions.udf.CIQ($B360, "IQ_APIC", $D360,,,, "REPORTED")</f>
        <v>0</v>
      </c>
      <c r="P360" s="1">
        <f>_xll.ciqfunctions.udf.CIQ($B360, "IQ_TOTAL_ASSETS", $D360,,,, "REPORTED")</f>
        <v>0</v>
      </c>
      <c r="Q360" s="1">
        <f>_xll.ciqfunctions.udf.CIQ($B360, "IQ_RE", $D360,,,, "REPORTED")</f>
        <v>0</v>
      </c>
      <c r="R360" s="1">
        <f>_xll.ciqfunctions.udf.CIQ($B360, "IQ_TOTAL_EQUITY", $D360,,,, "REPORTED")</f>
        <v>0</v>
      </c>
      <c r="S360" s="1">
        <f>_xll.ciqfunctions.udf.CIQ($B360, "IQ_TOTAL_OUTSTANDING_FILING_DATE", $D360,,,, "REPORTED")</f>
        <v>0</v>
      </c>
      <c r="T360" s="1">
        <f>_xll.ciqfunctions.udf.CIQ($B360, "IQ_TOTAL_DEBT", $D360,,,, "REPORTED")</f>
        <v>0</v>
      </c>
      <c r="U360" s="1">
        <f>_xll.ciqfunctions.udf.CIQ($B360, "IQ_PREF_DIV_OTHER",$D360,,,, "REPORTED")</f>
        <v>0</v>
      </c>
      <c r="V360" s="1">
        <f>_xll.ciqfunctions.udf.CIQ($B360, "IQ_COGS",$D360,,,, "REPORTED")</f>
        <v>0</v>
      </c>
      <c r="W360" s="1">
        <f>_xll.ciqfunctions.udf.CIQ($B360, "IQ_AP",$D360,,,, "REPORTED")</f>
        <v>0</v>
      </c>
      <c r="X360" s="1">
        <f>_xll.ciqfunctions.udf.CIQ($B360, "IQ_AR", $D360,,,, "REPORTED")</f>
        <v>0</v>
      </c>
      <c r="Y360" s="1">
        <f>_xll.ciqfunctions.udf.CIQ($B360, "IQ_INVENTORY", $D360,,,, "REPORTED")</f>
        <v>0</v>
      </c>
      <c r="Z360">
        <f>_xll.ciqfunctions.udf.CIQ($B360, "IQ_SGA", $D360,,,, "REPORTED")</f>
        <v>0</v>
      </c>
      <c r="AA360">
        <f>_xll.ciqfunctions.udf.CIQ($B360, "IQ_TOTAL_REV_1YR_ANN_GROWTH", $D360,,,, "REPORTED")</f>
        <v>0</v>
      </c>
      <c r="AB360">
        <f>_xll.ciqfunctions.udf.CIQ($B360, "IQ_DA", $D360,,,, "REPORTED")</f>
        <v>0</v>
      </c>
      <c r="AC360">
        <f>_xll.ciqfunctions.udf.CIQ($B360, "IQ_NET_INTEREST_EXP",$D360,,,, "REPORTED")</f>
        <v>0</v>
      </c>
      <c r="AD360">
        <f>_xll.ciqfunctions.udf.CIQ($B360, "IQ_NET_WORKING_CAP",$D360,,,, "REPORTED")</f>
        <v>0</v>
      </c>
      <c r="AE360">
        <f>_xll.ciqfunctions.udf.CIQ($B360, "IQ_CAPEX",$D360,,,, "REPORTED")</f>
        <v>0</v>
      </c>
      <c r="AF360" s="1">
        <f>_xll.ciqfunctions.udf.CIQ($B360, "IQ_CEO_NAME", $D360,,,, "REPORTED")</f>
        <v>0</v>
      </c>
    </row>
    <row r="361" spans="1:32" x14ac:dyDescent="0.25">
      <c r="A361" t="str">
        <f>_xll.ciqfunctions.udf.CIQ(B361,"IQ_COMPANY_NAME",A$1)</f>
        <v>Kia Corporation</v>
      </c>
      <c r="B361" s="3" t="s">
        <v>2</v>
      </c>
      <c r="C361" s="1" t="str">
        <f>_xll.ciqfunctions.udf.CIQ($B361, "IQ_INDUSTRY", IQ_FY, $D361, ,, "USD", , C$1)</f>
        <v>Automobiles</v>
      </c>
      <c r="D361" s="2" t="str">
        <f t="shared" si="4"/>
        <v>CQ12008</v>
      </c>
      <c r="E361" s="1">
        <f>_xll.ciqfunctions.udf.CIQ($B361, "IQ_TOTAL_REV", $D361,,,, "REPORTED")</f>
        <v>0</v>
      </c>
      <c r="F361" s="1">
        <f>_xll.ciqfunctions.udf.CIQ($B361, "IQ_NI",$D361,,,, "REPORTED")</f>
        <v>0</v>
      </c>
      <c r="G361" s="1">
        <f>_xll.ciqfunctions.udf.CIQ($B361, "IQ_CASH_EQUIV", $D361,,,, "REPORTED")</f>
        <v>0</v>
      </c>
      <c r="H361" s="1">
        <f>_xll.ciqfunctions.udf.CIQ($B361, "IQ_CASH_ST_INVEST", $D361,,,, "REPORTED")</f>
        <v>0</v>
      </c>
      <c r="I361" s="1">
        <f>_xll.ciqfunctions.udf.CIQ($B361, "IQ_TOTAL_CA", $D361,,,, "REPORTED")</f>
        <v>0</v>
      </c>
      <c r="J361" s="1">
        <f>_xll.ciqfunctions.udf.CIQ($B361, "IQ_TOTAL_ASSETS",$D361,,,, "REPORTED")</f>
        <v>0</v>
      </c>
      <c r="K361" s="1">
        <f>_xll.ciqfunctions.udf.CIQ($B361, "IQ_TOTAL_CL", $D361,,,, "REPORTED")</f>
        <v>0</v>
      </c>
      <c r="L361" s="1">
        <f>_xll.ciqfunctions.udf.CIQ($B361, "IQ_TOTAL_LIAB", $D361,,,, "REPORTED")</f>
        <v>0</v>
      </c>
      <c r="M361" s="1">
        <f>_xll.ciqfunctions.udf.CIQ($B361, "IQ_PREF_EQUITY",$D361,,,, "REPORTED")</f>
        <v>0</v>
      </c>
      <c r="N361" s="1">
        <f>_xll.ciqfunctions.udf.CIQ($B361, "IQ_TOTAL_COMMON_EQUITY",$D361,,,, "REPORTED")</f>
        <v>0</v>
      </c>
      <c r="O361" s="1">
        <f>_xll.ciqfunctions.udf.CIQ($B361, "IQ_APIC", $D361,,,, "REPORTED")</f>
        <v>0</v>
      </c>
      <c r="P361" s="1">
        <f>_xll.ciqfunctions.udf.CIQ($B361, "IQ_TOTAL_ASSETS", $D361,,,, "REPORTED")</f>
        <v>0</v>
      </c>
      <c r="Q361" s="1">
        <f>_xll.ciqfunctions.udf.CIQ($B361, "IQ_RE", $D361,,,, "REPORTED")</f>
        <v>0</v>
      </c>
      <c r="R361" s="1">
        <f>_xll.ciqfunctions.udf.CIQ($B361, "IQ_TOTAL_EQUITY", $D361,,,, "REPORTED")</f>
        <v>0</v>
      </c>
      <c r="S361" s="1">
        <f>_xll.ciqfunctions.udf.CIQ($B361, "IQ_TOTAL_OUTSTANDING_FILING_DATE", $D361,,,, "REPORTED")</f>
        <v>0</v>
      </c>
      <c r="T361" s="1">
        <f>_xll.ciqfunctions.udf.CIQ($B361, "IQ_TOTAL_DEBT", $D361,,,, "REPORTED")</f>
        <v>0</v>
      </c>
      <c r="U361" s="1">
        <f>_xll.ciqfunctions.udf.CIQ($B361, "IQ_PREF_DIV_OTHER",$D361,,,, "REPORTED")</f>
        <v>0</v>
      </c>
      <c r="V361" s="1">
        <f>_xll.ciqfunctions.udf.CIQ($B361, "IQ_COGS",$D361,,,, "REPORTED")</f>
        <v>0</v>
      </c>
      <c r="W361" s="1">
        <f>_xll.ciqfunctions.udf.CIQ($B361, "IQ_AP",$D361,,,, "REPORTED")</f>
        <v>0</v>
      </c>
      <c r="X361" s="1">
        <f>_xll.ciqfunctions.udf.CIQ($B361, "IQ_AR", $D361,,,, "REPORTED")</f>
        <v>0</v>
      </c>
      <c r="Y361" s="1">
        <f>_xll.ciqfunctions.udf.CIQ($B361, "IQ_INVENTORY", $D361,,,, "REPORTED")</f>
        <v>0</v>
      </c>
      <c r="Z361">
        <f>_xll.ciqfunctions.udf.CIQ($B361, "IQ_SGA", $D361,,,, "REPORTED")</f>
        <v>0</v>
      </c>
      <c r="AA361">
        <f>_xll.ciqfunctions.udf.CIQ($B361, "IQ_TOTAL_REV_1YR_ANN_GROWTH", $D361,,,, "REPORTED")</f>
        <v>0</v>
      </c>
      <c r="AB361">
        <f>_xll.ciqfunctions.udf.CIQ($B361, "IQ_DA", $D361,,,, "REPORTED")</f>
        <v>0</v>
      </c>
      <c r="AC361">
        <f>_xll.ciqfunctions.udf.CIQ($B361, "IQ_NET_INTEREST_EXP",$D361,,,, "REPORTED")</f>
        <v>0</v>
      </c>
      <c r="AD361">
        <f>_xll.ciqfunctions.udf.CIQ($B361, "IQ_NET_WORKING_CAP",$D361,,,, "REPORTED")</f>
        <v>0</v>
      </c>
      <c r="AE361">
        <f>_xll.ciqfunctions.udf.CIQ($B361, "IQ_CAPEX",$D361,,,, "REPORTED")</f>
        <v>0</v>
      </c>
      <c r="AF361" s="1">
        <f>_xll.ciqfunctions.udf.CIQ($B361, "IQ_CEO_NAME", $D361,,,, "REPORTED")</f>
        <v>0</v>
      </c>
    </row>
    <row r="362" spans="1:32" x14ac:dyDescent="0.25">
      <c r="A362" t="str">
        <f>_xll.ciqfunctions.udf.CIQ(B362,"IQ_COMPANY_NAME",A$1)</f>
        <v>Suzuki Motor Corporation</v>
      </c>
      <c r="B362" s="3" t="s">
        <v>1</v>
      </c>
      <c r="C362" s="1" t="str">
        <f>_xll.ciqfunctions.udf.CIQ($B362, "IQ_INDUSTRY", IQ_FY, $D362, ,, "USD", , C$1)</f>
        <v>Automobiles</v>
      </c>
      <c r="D362" s="2" t="str">
        <f t="shared" si="4"/>
        <v>CQ42022</v>
      </c>
      <c r="E362" s="1">
        <f>_xll.ciqfunctions.udf.CIQ($B362, "IQ_TOTAL_REV", $D362,,,, "REPORTED")</f>
        <v>1195325</v>
      </c>
      <c r="F362" s="1">
        <f>_xll.ciqfunctions.udf.CIQ($B362, "IQ_NI",$D362,,,, "REPORTED")</f>
        <v>68292</v>
      </c>
      <c r="G362" s="1">
        <f>_xll.ciqfunctions.udf.CIQ($B362, "IQ_CASH_EQUIV", $D362,,,, "REPORTED")</f>
        <v>995996</v>
      </c>
      <c r="H362" s="1">
        <f>_xll.ciqfunctions.udf.CIQ($B362, "IQ_CASH_ST_INVEST", $D362,,,, "REPORTED")</f>
        <v>1041423</v>
      </c>
      <c r="I362" s="1">
        <f>_xll.ciqfunctions.udf.CIQ($B362, "IQ_TOTAL_CA", $D362,,,, "REPORTED")</f>
        <v>2157097</v>
      </c>
      <c r="J362" s="1">
        <f>_xll.ciqfunctions.udf.CIQ($B362, "IQ_TOTAL_ASSETS",$D362,,,, "REPORTED")</f>
        <v>4377328</v>
      </c>
      <c r="K362" s="1">
        <f>_xll.ciqfunctions.udf.CIQ($B362, "IQ_TOTAL_CL", $D362,,,, "REPORTED")</f>
        <v>1396131</v>
      </c>
      <c r="L362" s="1">
        <f>_xll.ciqfunctions.udf.CIQ($B362, "IQ_TOTAL_LIAB", $D362,,,, "REPORTED")</f>
        <v>1959911</v>
      </c>
      <c r="M362" s="1">
        <f>_xll.ciqfunctions.udf.CIQ($B362, "IQ_PREF_EQUITY",$D362,,,, "REPORTED")</f>
        <v>0</v>
      </c>
      <c r="N362" s="1">
        <f>_xll.ciqfunctions.udf.CIQ($B362, "IQ_TOTAL_COMMON_EQUITY",$D362,,,, "REPORTED")</f>
        <v>2009011</v>
      </c>
      <c r="O362" s="1">
        <f>_xll.ciqfunctions.udf.CIQ($B362, "IQ_APIC", $D362,,,, "REPORTED")</f>
        <v>143179</v>
      </c>
      <c r="P362" s="1">
        <f>_xll.ciqfunctions.udf.CIQ($B362, "IQ_TOTAL_ASSETS", $D362,,,, "REPORTED")</f>
        <v>4377328</v>
      </c>
      <c r="Q362" s="1">
        <f>_xll.ciqfunctions.udf.CIQ($B362, "IQ_RE", $D362,,,, "REPORTED")</f>
        <v>1775501</v>
      </c>
      <c r="R362" s="1">
        <f>_xll.ciqfunctions.udf.CIQ($B362, "IQ_TOTAL_EQUITY", $D362,,,, "REPORTED")</f>
        <v>2417417</v>
      </c>
      <c r="S362" s="1">
        <f>_xll.ciqfunctions.udf.CIQ($B362, "IQ_TOTAL_OUTSTANDING_FILING_DATE", $D362,,,, "REPORTED")</f>
        <v>485.70774999999998</v>
      </c>
      <c r="T362" s="1">
        <f>_xll.ciqfunctions.udf.CIQ($B362, "IQ_TOTAL_DEBT", $D362,,,, "REPORTED")</f>
        <v>754211</v>
      </c>
      <c r="U362" s="1">
        <f>_xll.ciqfunctions.udf.CIQ($B362, "IQ_PREF_DIV_OTHER",$D362,,,, "REPORTED")</f>
        <v>0</v>
      </c>
      <c r="V362" s="1">
        <f>_xll.ciqfunctions.udf.CIQ($B362, "IQ_COGS",$D362,,,, "REPORTED")</f>
        <v>901247</v>
      </c>
      <c r="W362" s="1">
        <f>_xll.ciqfunctions.udf.CIQ($B362, "IQ_AP",$D362,,,, "REPORTED")</f>
        <v>318629</v>
      </c>
      <c r="X362" s="1">
        <f>_xll.ciqfunctions.udf.CIQ($B362, "IQ_AR", $D362,,,, "REPORTED")</f>
        <v>436538</v>
      </c>
      <c r="Y362" s="1">
        <f>_xll.ciqfunctions.udf.CIQ($B362, "IQ_INVENTORY", $D362,,,, "REPORTED")</f>
        <v>452537</v>
      </c>
      <c r="Z362">
        <f>_xll.ciqfunctions.udf.CIQ($B362, "IQ_SGA", $D362,,,, "REPORTED")</f>
        <v>191442</v>
      </c>
      <c r="AA362">
        <f>_xll.ciqfunctions.udf.CIQ($B362, "IQ_TOTAL_REV_1YR_ANN_GROWTH", $D362,,,, "REPORTED")</f>
        <v>32.704099999999997</v>
      </c>
      <c r="AB362">
        <f>_xll.ciqfunctions.udf.CIQ($B362, "IQ_DA", $D362,,,, "REPORTED")</f>
        <v>0</v>
      </c>
      <c r="AC362">
        <f>_xll.ciqfunctions.udf.CIQ($B362, "IQ_NET_INTEREST_EXP",$D362,,,, "REPORTED")</f>
        <v>12457</v>
      </c>
      <c r="AD362">
        <f>_xll.ciqfunctions.udf.CIQ($B362, "IQ_NET_WORKING_CAP",$D362,,,, "REPORTED")</f>
        <v>66214</v>
      </c>
      <c r="AE362">
        <f>_xll.ciqfunctions.udf.CIQ($B362, "IQ_CAPEX",$D362,,,, "REPORTED")</f>
        <v>-62650</v>
      </c>
      <c r="AF362" s="1" t="str">
        <f>_xll.ciqfunctions.udf.CIQ($B362, "IQ_CEO_NAME", $D362,,,, "REPORTED")</f>
        <v>Suzuki, Toshihiro</v>
      </c>
    </row>
    <row r="363" spans="1:32" x14ac:dyDescent="0.25">
      <c r="A363" t="str">
        <f>_xll.ciqfunctions.udf.CIQ(B363,"IQ_COMPANY_NAME",A$1)</f>
        <v>Suzuki Motor Corporation</v>
      </c>
      <c r="B363" s="3" t="s">
        <v>1</v>
      </c>
      <c r="C363" s="1" t="str">
        <f>_xll.ciqfunctions.udf.CIQ($B363, "IQ_INDUSTRY", IQ_FY, $D363, ,, "USD", , C$1)</f>
        <v>Automobiles</v>
      </c>
      <c r="D363" s="2" t="str">
        <f t="shared" si="4"/>
        <v>CQ32022</v>
      </c>
      <c r="E363" s="1">
        <f>_xll.ciqfunctions.udf.CIQ($B363, "IQ_TOTAL_REV", $D363,,,, "REPORTED")</f>
        <v>1154146</v>
      </c>
      <c r="F363" s="1">
        <f>_xll.ciqfunctions.udf.CIQ($B363, "IQ_NI",$D363,,,, "REPORTED")</f>
        <v>56824</v>
      </c>
      <c r="G363" s="1">
        <f>_xll.ciqfunctions.udf.CIQ($B363, "IQ_CASH_EQUIV", $D363,,,, "REPORTED")</f>
        <v>1044128</v>
      </c>
      <c r="H363" s="1">
        <f>_xll.ciqfunctions.udf.CIQ($B363, "IQ_CASH_ST_INVEST", $D363,,,, "REPORTED")</f>
        <v>1206033</v>
      </c>
      <c r="I363" s="1">
        <f>_xll.ciqfunctions.udf.CIQ($B363, "IQ_TOTAL_CA", $D363,,,, "REPORTED")</f>
        <v>2321718</v>
      </c>
      <c r="J363" s="1">
        <f>_xll.ciqfunctions.udf.CIQ($B363, "IQ_TOTAL_ASSETS",$D363,,,, "REPORTED")</f>
        <v>4583107</v>
      </c>
      <c r="K363" s="1">
        <f>_xll.ciqfunctions.udf.CIQ($B363, "IQ_TOTAL_CL", $D363,,,, "REPORTED")</f>
        <v>1491831</v>
      </c>
      <c r="L363" s="1">
        <f>_xll.ciqfunctions.udf.CIQ($B363, "IQ_TOTAL_LIAB", $D363,,,, "REPORTED")</f>
        <v>2071741</v>
      </c>
      <c r="M363" s="1">
        <f>_xll.ciqfunctions.udf.CIQ($B363, "IQ_PREF_EQUITY",$D363,,,, "REPORTED")</f>
        <v>0</v>
      </c>
      <c r="N363" s="1">
        <f>_xll.ciqfunctions.udf.CIQ($B363, "IQ_TOTAL_COMMON_EQUITY",$D363,,,, "REPORTED")</f>
        <v>2073795</v>
      </c>
      <c r="O363" s="1">
        <f>_xll.ciqfunctions.udf.CIQ($B363, "IQ_APIC", $D363,,,, "REPORTED")</f>
        <v>143418</v>
      </c>
      <c r="P363" s="1">
        <f>_xll.ciqfunctions.udf.CIQ($B363, "IQ_TOTAL_ASSETS", $D363,,,, "REPORTED")</f>
        <v>4583107</v>
      </c>
      <c r="Q363" s="1">
        <f>_xll.ciqfunctions.udf.CIQ($B363, "IQ_RE", $D363,,,, "REPORTED")</f>
        <v>1731495</v>
      </c>
      <c r="R363" s="1">
        <f>_xll.ciqfunctions.udf.CIQ($B363, "IQ_TOTAL_EQUITY", $D363,,,, "REPORTED")</f>
        <v>2511366</v>
      </c>
      <c r="S363" s="1">
        <f>_xll.ciqfunctions.udf.CIQ($B363, "IQ_TOTAL_OUTSTANDING_FILING_DATE", $D363,,,, "REPORTED")</f>
        <v>485.58044999999998</v>
      </c>
      <c r="T363" s="1">
        <f>_xll.ciqfunctions.udf.CIQ($B363, "IQ_TOTAL_DEBT", $D363,,,, "REPORTED")</f>
        <v>744103</v>
      </c>
      <c r="U363" s="1">
        <f>_xll.ciqfunctions.udf.CIQ($B363, "IQ_PREF_DIV_OTHER",$D363,,,, "REPORTED")</f>
        <v>0</v>
      </c>
      <c r="V363" s="1">
        <f>_xll.ciqfunctions.udf.CIQ($B363, "IQ_COGS",$D363,,,, "REPORTED")</f>
        <v>863702</v>
      </c>
      <c r="W363" s="1">
        <f>_xll.ciqfunctions.udf.CIQ($B363, "IQ_AP",$D363,,,, "REPORTED")</f>
        <v>372379</v>
      </c>
      <c r="X363" s="1">
        <f>_xll.ciqfunctions.udf.CIQ($B363, "IQ_AR", $D363,,,, "REPORTED")</f>
        <v>457018</v>
      </c>
      <c r="Y363" s="1">
        <f>_xll.ciqfunctions.udf.CIQ($B363, "IQ_INVENTORY", $D363,,,, "REPORTED")</f>
        <v>440438</v>
      </c>
      <c r="Z363">
        <f>_xll.ciqfunctions.udf.CIQ($B363, "IQ_SGA", $D363,,,, "REPORTED")</f>
        <v>200614</v>
      </c>
      <c r="AA363">
        <f>_xll.ciqfunctions.udf.CIQ($B363, "IQ_TOTAL_REV_1YR_ANN_GROWTH", $D363,,,, "REPORTED")</f>
        <v>39.349800000000002</v>
      </c>
      <c r="AB363">
        <f>_xll.ciqfunctions.udf.CIQ($B363, "IQ_DA", $D363,,,, "REPORTED")</f>
        <v>0</v>
      </c>
      <c r="AC363">
        <f>_xll.ciqfunctions.udf.CIQ($B363, "IQ_NET_INTEREST_EXP",$D363,,,, "REPORTED")</f>
        <v>5030</v>
      </c>
      <c r="AD363">
        <f>_xll.ciqfunctions.udf.CIQ($B363, "IQ_NET_WORKING_CAP",$D363,,,, "REPORTED")</f>
        <v>-52964</v>
      </c>
      <c r="AE363">
        <f>_xll.ciqfunctions.udf.CIQ($B363, "IQ_CAPEX",$D363,,,, "REPORTED")</f>
        <v>-52962</v>
      </c>
      <c r="AF363" s="1" t="str">
        <f>_xll.ciqfunctions.udf.CIQ($B363, "IQ_CEO_NAME", $D363,,,, "REPORTED")</f>
        <v>Suzuki, Toshihiro</v>
      </c>
    </row>
    <row r="364" spans="1:32" x14ac:dyDescent="0.25">
      <c r="A364" t="str">
        <f>_xll.ciqfunctions.udf.CIQ(B364,"IQ_COMPANY_NAME",A$1)</f>
        <v>Suzuki Motor Corporation</v>
      </c>
      <c r="B364" s="3" t="s">
        <v>1</v>
      </c>
      <c r="C364" s="1" t="str">
        <f>_xll.ciqfunctions.udf.CIQ($B364, "IQ_INDUSTRY", IQ_FY, $D364, ,, "USD", , C$1)</f>
        <v>Automobiles</v>
      </c>
      <c r="D364" s="2" t="str">
        <f t="shared" si="4"/>
        <v>CQ22022</v>
      </c>
      <c r="E364" s="1">
        <f>_xll.ciqfunctions.udf.CIQ($B364, "IQ_TOTAL_REV", $D364,,,, "REPORTED")</f>
        <v>1063358</v>
      </c>
      <c r="F364" s="1">
        <f>_xll.ciqfunctions.udf.CIQ($B364, "IQ_NI",$D364,,,, "REPORTED")</f>
        <v>58283</v>
      </c>
      <c r="G364" s="1">
        <f>_xll.ciqfunctions.udf.CIQ($B364, "IQ_CASH_EQUIV", $D364,,,, "REPORTED")</f>
        <v>1036606</v>
      </c>
      <c r="H364" s="1">
        <f>_xll.ciqfunctions.udf.CIQ($B364, "IQ_CASH_ST_INVEST", $D364,,,, "REPORTED")</f>
        <v>1149415</v>
      </c>
      <c r="I364" s="1">
        <f>_xll.ciqfunctions.udf.CIQ($B364, "IQ_TOTAL_CA", $D364,,,, "REPORTED")</f>
        <v>2161599</v>
      </c>
      <c r="J364" s="1">
        <f>_xll.ciqfunctions.udf.CIQ($B364, "IQ_TOTAL_ASSETS",$D364,,,, "REPORTED")</f>
        <v>4390088</v>
      </c>
      <c r="K364" s="1">
        <f>_xll.ciqfunctions.udf.CIQ($B364, "IQ_TOTAL_CL", $D364,,,, "REPORTED")</f>
        <v>1406352</v>
      </c>
      <c r="L364" s="1">
        <f>_xll.ciqfunctions.udf.CIQ($B364, "IQ_TOTAL_LIAB", $D364,,,, "REPORTED")</f>
        <v>1982131</v>
      </c>
      <c r="M364" s="1">
        <f>_xll.ciqfunctions.udf.CIQ($B364, "IQ_PREF_EQUITY",$D364,,,, "REPORTED")</f>
        <v>0</v>
      </c>
      <c r="N364" s="1">
        <f>_xll.ciqfunctions.udf.CIQ($B364, "IQ_TOTAL_COMMON_EQUITY",$D364,,,, "REPORTED")</f>
        <v>1987189</v>
      </c>
      <c r="O364" s="1">
        <f>_xll.ciqfunctions.udf.CIQ($B364, "IQ_APIC", $D364,,,, "REPORTED")</f>
        <v>143366</v>
      </c>
      <c r="P364" s="1">
        <f>_xll.ciqfunctions.udf.CIQ($B364, "IQ_TOTAL_ASSETS", $D364,,,, "REPORTED")</f>
        <v>4390088</v>
      </c>
      <c r="Q364" s="1">
        <f>_xll.ciqfunctions.udf.CIQ($B364, "IQ_RE", $D364,,,, "REPORTED")</f>
        <v>1674671</v>
      </c>
      <c r="R364" s="1">
        <f>_xll.ciqfunctions.udf.CIQ($B364, "IQ_TOTAL_EQUITY", $D364,,,, "REPORTED")</f>
        <v>2407957</v>
      </c>
      <c r="S364" s="1">
        <f>_xll.ciqfunctions.udf.CIQ($B364, "IQ_TOTAL_OUTSTANDING_FILING_DATE", $D364,,,, "REPORTED")</f>
        <v>485.64616000000001</v>
      </c>
      <c r="T364" s="1">
        <f>_xll.ciqfunctions.udf.CIQ($B364, "IQ_TOTAL_DEBT", $D364,,,, "REPORTED")</f>
        <v>733063</v>
      </c>
      <c r="U364" s="1">
        <f>_xll.ciqfunctions.udf.CIQ($B364, "IQ_PREF_DIV_OTHER",$D364,,,, "REPORTED")</f>
        <v>0</v>
      </c>
      <c r="V364" s="1">
        <f>_xll.ciqfunctions.udf.CIQ($B364, "IQ_COGS",$D364,,,, "REPORTED")</f>
        <v>804649</v>
      </c>
      <c r="W364" s="1">
        <f>_xll.ciqfunctions.udf.CIQ($B364, "IQ_AP",$D364,,,, "REPORTED")</f>
        <v>331020</v>
      </c>
      <c r="X364" s="1">
        <f>_xll.ciqfunctions.udf.CIQ($B364, "IQ_AR", $D364,,,, "REPORTED")</f>
        <v>428387</v>
      </c>
      <c r="Y364" s="1">
        <f>_xll.ciqfunctions.udf.CIQ($B364, "IQ_INVENTORY", $D364,,,, "REPORTED")</f>
        <v>382894</v>
      </c>
      <c r="Z364">
        <f>_xll.ciqfunctions.udf.CIQ($B364, "IQ_SGA", $D364,,,, "REPORTED")</f>
        <v>184196</v>
      </c>
      <c r="AA364">
        <f>_xll.ciqfunctions.udf.CIQ($B364, "IQ_TOTAL_REV_1YR_ANN_GROWTH", $D364,,,, "REPORTED")</f>
        <v>25.789000000000001</v>
      </c>
      <c r="AB364">
        <f>_xll.ciqfunctions.udf.CIQ($B364, "IQ_DA", $D364,,,, "REPORTED")</f>
        <v>0</v>
      </c>
      <c r="AC364">
        <f>_xll.ciqfunctions.udf.CIQ($B364, "IQ_NET_INTEREST_EXP",$D364,,,, "REPORTED")</f>
        <v>11268</v>
      </c>
      <c r="AD364">
        <f>_xll.ciqfunctions.udf.CIQ($B364, "IQ_NET_WORKING_CAP",$D364,,,, "REPORTED")</f>
        <v>-83088</v>
      </c>
      <c r="AE364">
        <f>_xll.ciqfunctions.udf.CIQ($B364, "IQ_CAPEX",$D364,,,, "REPORTED")</f>
        <v>-73032</v>
      </c>
      <c r="AF364" s="1" t="str">
        <f>_xll.ciqfunctions.udf.CIQ($B364, "IQ_CEO_NAME", $D364,,,, "REPORTED")</f>
        <v>Suzuki, Toshihiro</v>
      </c>
    </row>
    <row r="365" spans="1:32" x14ac:dyDescent="0.25">
      <c r="A365" t="str">
        <f>_xll.ciqfunctions.udf.CIQ(B365,"IQ_COMPANY_NAME",A$1)</f>
        <v>Suzuki Motor Corporation</v>
      </c>
      <c r="B365" s="3" t="s">
        <v>1</v>
      </c>
      <c r="C365" s="1" t="str">
        <f>_xll.ciqfunctions.udf.CIQ($B365, "IQ_INDUSTRY", IQ_FY, $D365, ,, "USD", , C$1)</f>
        <v>Automobiles</v>
      </c>
      <c r="D365" s="2" t="str">
        <f t="shared" si="4"/>
        <v>CQ12022</v>
      </c>
      <c r="E365" s="1">
        <f>_xll.ciqfunctions.udf.CIQ($B365, "IQ_TOTAL_REV", $D365,,,, "REPORTED")</f>
        <v>994050</v>
      </c>
      <c r="F365" s="1">
        <f>_xll.ciqfunctions.udf.CIQ($B365, "IQ_NI",$D365,,,, "REPORTED")</f>
        <v>24559</v>
      </c>
      <c r="G365" s="1">
        <f>_xll.ciqfunctions.udf.CIQ($B365, "IQ_CASH_EQUIV", $D365,,,, "REPORTED")</f>
        <v>964315</v>
      </c>
      <c r="H365" s="1">
        <f>_xll.ciqfunctions.udf.CIQ($B365, "IQ_CASH_ST_INVEST", $D365,,,, "REPORTED")</f>
        <v>1086629</v>
      </c>
      <c r="I365" s="1">
        <f>_xll.ciqfunctions.udf.CIQ($B365, "IQ_TOTAL_CA", $D365,,,, "REPORTED")</f>
        <v>2051219</v>
      </c>
      <c r="J365" s="1">
        <f>_xll.ciqfunctions.udf.CIQ($B365, "IQ_TOTAL_ASSETS",$D365,,,, "REPORTED")</f>
        <v>4155153</v>
      </c>
      <c r="K365" s="1">
        <f>_xll.ciqfunctions.udf.CIQ($B365, "IQ_TOTAL_CL", $D365,,,, "REPORTED")</f>
        <v>1256517</v>
      </c>
      <c r="L365" s="1">
        <f>_xll.ciqfunctions.udf.CIQ($B365, "IQ_TOTAL_LIAB", $D365,,,, "REPORTED")</f>
        <v>1891482</v>
      </c>
      <c r="M365" s="1">
        <f>_xll.ciqfunctions.udf.CIQ($B365, "IQ_PREF_EQUITY",$D365,,,, "REPORTED")</f>
        <v>0</v>
      </c>
      <c r="N365" s="1">
        <f>_xll.ciqfunctions.udf.CIQ($B365, "IQ_TOTAL_COMMON_EQUITY",$D365,,,, "REPORTED")</f>
        <v>1878268</v>
      </c>
      <c r="O365" s="1">
        <f>_xll.ciqfunctions.udf.CIQ($B365, "IQ_APIC", $D365,,,, "REPORTED")</f>
        <v>143369</v>
      </c>
      <c r="P365" s="1">
        <f>_xll.ciqfunctions.udf.CIQ($B365, "IQ_TOTAL_ASSETS", $D365,,,, "REPORTED")</f>
        <v>4155153</v>
      </c>
      <c r="Q365" s="1">
        <f>_xll.ciqfunctions.udf.CIQ($B365, "IQ_RE", $D365,,,, "REPORTED")</f>
        <v>1638726</v>
      </c>
      <c r="R365" s="1">
        <f>_xll.ciqfunctions.udf.CIQ($B365, "IQ_TOTAL_EQUITY", $D365,,,, "REPORTED")</f>
        <v>2263671</v>
      </c>
      <c r="S365" s="1">
        <f>_xll.ciqfunctions.udf.CIQ($B365, "IQ_TOTAL_OUTSTANDING_FILING_DATE", $D365,,,, "REPORTED")</f>
        <v>485.62223999999998</v>
      </c>
      <c r="T365" s="1">
        <f>_xll.ciqfunctions.udf.CIQ($B365, "IQ_TOTAL_DEBT", $D365,,,, "REPORTED")</f>
        <v>674158</v>
      </c>
      <c r="U365" s="1">
        <f>_xll.ciqfunctions.udf.CIQ($B365, "IQ_PREF_DIV_OTHER",$D365,,,, "REPORTED")</f>
        <v>0</v>
      </c>
      <c r="V365" s="1">
        <f>_xll.ciqfunctions.udf.CIQ($B365, "IQ_COGS",$D365,,,, "REPORTED")</f>
        <v>764551</v>
      </c>
      <c r="W365" s="1">
        <f>_xll.ciqfunctions.udf.CIQ($B365, "IQ_AP",$D365,,,, "REPORTED")</f>
        <v>302635</v>
      </c>
      <c r="X365" s="1">
        <f>_xll.ciqfunctions.udf.CIQ($B365, "IQ_AR", $D365,,,, "REPORTED")</f>
        <v>427215</v>
      </c>
      <c r="Y365" s="1">
        <f>_xll.ciqfunctions.udf.CIQ($B365, "IQ_INVENTORY", $D365,,,, "REPORTED")</f>
        <v>369448</v>
      </c>
      <c r="Z365">
        <f>_xll.ciqfunctions.udf.CIQ($B365, "IQ_SGA", $D365,,,, "REPORTED")</f>
        <v>4373</v>
      </c>
      <c r="AA365">
        <f>_xll.ciqfunctions.udf.CIQ($B365, "IQ_TOTAL_REV_1YR_ANN_GROWTH", $D365,,,, "REPORTED")</f>
        <v>-0.86040000000000005</v>
      </c>
      <c r="AB365">
        <f>_xll.ciqfunctions.udf.CIQ($B365, "IQ_DA", $D365,,,, "REPORTED")</f>
        <v>0</v>
      </c>
      <c r="AC365">
        <f>_xll.ciqfunctions.udf.CIQ($B365, "IQ_NET_INTEREST_EXP",$D365,,,, "REPORTED")</f>
        <v>2808</v>
      </c>
      <c r="AD365">
        <f>_xll.ciqfunctions.udf.CIQ($B365, "IQ_NET_WORKING_CAP",$D365,,,, "REPORTED")</f>
        <v>-101102</v>
      </c>
      <c r="AE365">
        <f>_xll.ciqfunctions.udf.CIQ($B365, "IQ_CAPEX",$D365,,,, "REPORTED")</f>
        <v>-58844</v>
      </c>
      <c r="AF365" s="1" t="str">
        <f>_xll.ciqfunctions.udf.CIQ($B365, "IQ_CEO_NAME", $D365,,,, "REPORTED")</f>
        <v>Suzuki, Toshihiro</v>
      </c>
    </row>
    <row r="366" spans="1:32" x14ac:dyDescent="0.25">
      <c r="A366" t="str">
        <f>_xll.ciqfunctions.udf.CIQ(B366,"IQ_COMPANY_NAME",A$1)</f>
        <v>Suzuki Motor Corporation</v>
      </c>
      <c r="B366" s="3" t="s">
        <v>1</v>
      </c>
      <c r="C366" s="1" t="str">
        <f>_xll.ciqfunctions.udf.CIQ($B366, "IQ_INDUSTRY", IQ_FY, $D366, ,, "USD", , C$1)</f>
        <v>Automobiles</v>
      </c>
      <c r="D366" s="2" t="str">
        <f t="shared" si="4"/>
        <v>CQ42021</v>
      </c>
      <c r="E366" s="1">
        <f>_xll.ciqfunctions.udf.CIQ($B366, "IQ_TOTAL_REV", $D366,,,, "REPORTED")</f>
        <v>900744</v>
      </c>
      <c r="F366" s="1">
        <f>_xll.ciqfunctions.udf.CIQ($B366, "IQ_NI",$D366,,,, "REPORTED")</f>
        <v>35260</v>
      </c>
      <c r="G366" s="1">
        <f>_xll.ciqfunctions.udf.CIQ($B366, "IQ_CASH_EQUIV", $D366,,,, "REPORTED")</f>
        <v>1010093</v>
      </c>
      <c r="H366" s="1">
        <f>_xll.ciqfunctions.udf.CIQ($B366, "IQ_CASH_ST_INVEST", $D366,,,, "REPORTED")</f>
        <v>1110724</v>
      </c>
      <c r="I366" s="1">
        <f>_xll.ciqfunctions.udf.CIQ($B366, "IQ_TOTAL_CA", $D366,,,, "REPORTED")</f>
        <v>1996772</v>
      </c>
      <c r="J366" s="1">
        <f>_xll.ciqfunctions.udf.CIQ($B366, "IQ_TOTAL_ASSETS",$D366,,,, "REPORTED")</f>
        <v>3993218</v>
      </c>
      <c r="K366" s="1">
        <f>_xll.ciqfunctions.udf.CIQ($B366, "IQ_TOTAL_CL", $D366,,,, "REPORTED")</f>
        <v>1268606</v>
      </c>
      <c r="L366" s="1">
        <f>_xll.ciqfunctions.udf.CIQ($B366, "IQ_TOTAL_LIAB", $D366,,,, "REPORTED")</f>
        <v>1844743</v>
      </c>
      <c r="M366" s="1">
        <f>_xll.ciqfunctions.udf.CIQ($B366, "IQ_PREF_EQUITY",$D366,,,, "REPORTED")</f>
        <v>0</v>
      </c>
      <c r="N366" s="1">
        <f>_xll.ciqfunctions.udf.CIQ($B366, "IQ_TOTAL_COMMON_EQUITY",$D366,,,, "REPORTED")</f>
        <v>1791433</v>
      </c>
      <c r="O366" s="1">
        <f>_xll.ciqfunctions.udf.CIQ($B366, "IQ_APIC", $D366,,,, "REPORTED")</f>
        <v>143366</v>
      </c>
      <c r="P366" s="1">
        <f>_xll.ciqfunctions.udf.CIQ($B366, "IQ_TOTAL_ASSETS", $D366,,,, "REPORTED")</f>
        <v>3993218</v>
      </c>
      <c r="Q366" s="1">
        <f>_xll.ciqfunctions.udf.CIQ($B366, "IQ_RE", $D366,,,, "REPORTED")</f>
        <v>1614168</v>
      </c>
      <c r="R366" s="1">
        <f>_xll.ciqfunctions.udf.CIQ($B366, "IQ_TOTAL_EQUITY", $D366,,,, "REPORTED")</f>
        <v>2148475</v>
      </c>
      <c r="S366" s="1">
        <f>_xll.ciqfunctions.udf.CIQ($B366, "IQ_TOTAL_OUTSTANDING_FILING_DATE", $D366,,,, "REPORTED")</f>
        <v>485.62275</v>
      </c>
      <c r="T366" s="1">
        <f>_xll.ciqfunctions.udf.CIQ($B366, "IQ_TOTAL_DEBT", $D366,,,, "REPORTED")</f>
        <v>733042</v>
      </c>
      <c r="U366" s="1">
        <f>_xll.ciqfunctions.udf.CIQ($B366, "IQ_PREF_DIV_OTHER",$D366,,,, "REPORTED")</f>
        <v>0</v>
      </c>
      <c r="V366" s="1">
        <f>_xll.ciqfunctions.udf.CIQ($B366, "IQ_COGS",$D366,,,, "REPORTED")</f>
        <v>685584</v>
      </c>
      <c r="W366" s="1">
        <f>_xll.ciqfunctions.udf.CIQ($B366, "IQ_AP",$D366,,,, "REPORTED")</f>
        <v>296438</v>
      </c>
      <c r="X366" s="1">
        <f>_xll.ciqfunctions.udf.CIQ($B366, "IQ_AR", $D366,,,, "REPORTED")</f>
        <v>390874</v>
      </c>
      <c r="Y366" s="1">
        <f>_xll.ciqfunctions.udf.CIQ($B366, "IQ_INVENTORY", $D366,,,, "REPORTED")</f>
        <v>333032</v>
      </c>
      <c r="Z366">
        <f>_xll.ciqfunctions.udf.CIQ($B366, "IQ_SGA", $D366,,,, "REPORTED")</f>
        <v>167613</v>
      </c>
      <c r="AA366">
        <f>_xll.ciqfunctions.udf.CIQ($B366, "IQ_TOTAL_REV_1YR_ANN_GROWTH", $D366,,,, "REPORTED")</f>
        <v>-0.50170000000000003</v>
      </c>
      <c r="AB366">
        <f>_xll.ciqfunctions.udf.CIQ($B366, "IQ_DA", $D366,,,, "REPORTED")</f>
        <v>0</v>
      </c>
      <c r="AC366">
        <f>_xll.ciqfunctions.udf.CIQ($B366, "IQ_NET_INTEREST_EXP",$D366,,,, "REPORTED")</f>
        <v>4084</v>
      </c>
      <c r="AD366">
        <f>_xll.ciqfunctions.udf.CIQ($B366, "IQ_NET_WORKING_CAP",$D366,,,, "REPORTED")</f>
        <v>-79496</v>
      </c>
      <c r="AE366">
        <f>_xll.ciqfunctions.udf.CIQ($B366, "IQ_CAPEX",$D366,,,, "REPORTED")</f>
        <v>-48481</v>
      </c>
      <c r="AF366" s="1" t="str">
        <f>_xll.ciqfunctions.udf.CIQ($B366, "IQ_CEO_NAME", $D366,,,, "REPORTED")</f>
        <v>Suzuki, Toshihiro</v>
      </c>
    </row>
    <row r="367" spans="1:32" x14ac:dyDescent="0.25">
      <c r="A367" t="str">
        <f>_xll.ciqfunctions.udf.CIQ(B367,"IQ_COMPANY_NAME",A$1)</f>
        <v>Suzuki Motor Corporation</v>
      </c>
      <c r="B367" s="3" t="s">
        <v>1</v>
      </c>
      <c r="C367" s="1" t="str">
        <f>_xll.ciqfunctions.udf.CIQ($B367, "IQ_INDUSTRY", IQ_FY, $D367, ,, "USD", , C$1)</f>
        <v>Automobiles</v>
      </c>
      <c r="D367" s="2" t="str">
        <f t="shared" si="4"/>
        <v>CQ32021</v>
      </c>
      <c r="E367" s="1">
        <f>_xll.ciqfunctions.udf.CIQ($B367, "IQ_TOTAL_REV", $D367,,,, "REPORTED")</f>
        <v>828236</v>
      </c>
      <c r="F367" s="1">
        <f>_xll.ciqfunctions.udf.CIQ($B367, "IQ_NI",$D367,,,, "REPORTED")</f>
        <v>15774</v>
      </c>
      <c r="G367" s="1">
        <f>_xll.ciqfunctions.udf.CIQ($B367, "IQ_CASH_EQUIV", $D367,,,, "REPORTED")</f>
        <v>1062594</v>
      </c>
      <c r="H367" s="1">
        <f>_xll.ciqfunctions.udf.CIQ($B367, "IQ_CASH_ST_INVEST", $D367,,,, "REPORTED")</f>
        <v>1142391</v>
      </c>
      <c r="I367" s="1">
        <f>_xll.ciqfunctions.udf.CIQ($B367, "IQ_TOTAL_CA", $D367,,,, "REPORTED")</f>
        <v>2016625</v>
      </c>
      <c r="J367" s="1">
        <f>_xll.ciqfunctions.udf.CIQ($B367, "IQ_TOTAL_ASSETS",$D367,,,, "REPORTED")</f>
        <v>3957094</v>
      </c>
      <c r="K367" s="1">
        <f>_xll.ciqfunctions.udf.CIQ($B367, "IQ_TOTAL_CL", $D367,,,, "REPORTED")</f>
        <v>1301363</v>
      </c>
      <c r="L367" s="1">
        <f>_xll.ciqfunctions.udf.CIQ($B367, "IQ_TOTAL_LIAB", $D367,,,, "REPORTED")</f>
        <v>1872970</v>
      </c>
      <c r="M367" s="1">
        <f>_xll.ciqfunctions.udf.CIQ($B367, "IQ_PREF_EQUITY",$D367,,,, "REPORTED")</f>
        <v>0</v>
      </c>
      <c r="N367" s="1">
        <f>_xll.ciqfunctions.udf.CIQ($B367, "IQ_TOTAL_COMMON_EQUITY",$D367,,,, "REPORTED")</f>
        <v>1745364</v>
      </c>
      <c r="O367" s="1">
        <f>_xll.ciqfunctions.udf.CIQ($B367, "IQ_APIC", $D367,,,, "REPORTED")</f>
        <v>143366</v>
      </c>
      <c r="P367" s="1">
        <f>_xll.ciqfunctions.udf.CIQ($B367, "IQ_TOTAL_ASSETS", $D367,,,, "REPORTED")</f>
        <v>3957094</v>
      </c>
      <c r="Q367" s="1">
        <f>_xll.ciqfunctions.udf.CIQ($B367, "IQ_RE", $D367,,,, "REPORTED")</f>
        <v>1600764</v>
      </c>
      <c r="R367" s="1">
        <f>_xll.ciqfunctions.udf.CIQ($B367, "IQ_TOTAL_EQUITY", $D367,,,, "REPORTED")</f>
        <v>2084124</v>
      </c>
      <c r="S367" s="1">
        <f>_xll.ciqfunctions.udf.CIQ($B367, "IQ_TOTAL_OUTSTANDING_FILING_DATE", $D367,,,, "REPORTED")</f>
        <v>485.62333999999998</v>
      </c>
      <c r="T367" s="1">
        <f>_xll.ciqfunctions.udf.CIQ($B367, "IQ_TOTAL_DEBT", $D367,,,, "REPORTED")</f>
        <v>737358</v>
      </c>
      <c r="U367" s="1">
        <f>_xll.ciqfunctions.udf.CIQ($B367, "IQ_PREF_DIV_OTHER",$D367,,,, "REPORTED")</f>
        <v>0</v>
      </c>
      <c r="V367" s="1">
        <f>_xll.ciqfunctions.udf.CIQ($B367, "IQ_COGS",$D367,,,, "REPORTED")</f>
        <v>632634</v>
      </c>
      <c r="W367" s="1">
        <f>_xll.ciqfunctions.udf.CIQ($B367, "IQ_AP",$D367,,,, "REPORTED")</f>
        <v>303046</v>
      </c>
      <c r="X367" s="1">
        <f>_xll.ciqfunctions.udf.CIQ($B367, "IQ_AR", $D367,,,, "REPORTED")</f>
        <v>381437</v>
      </c>
      <c r="Y367" s="1">
        <f>_xll.ciqfunctions.udf.CIQ($B367, "IQ_INVENTORY", $D367,,,, "REPORTED")</f>
        <v>326112</v>
      </c>
      <c r="Z367">
        <f>_xll.ciqfunctions.udf.CIQ($B367, "IQ_SGA", $D367,,,, "REPORTED")</f>
        <v>150958</v>
      </c>
      <c r="AA367">
        <f>_xll.ciqfunctions.udf.CIQ($B367, "IQ_TOTAL_REV_1YR_ANN_GROWTH", $D367,,,, "REPORTED")</f>
        <v>-1.9822</v>
      </c>
      <c r="AB367">
        <f>_xll.ciqfunctions.udf.CIQ($B367, "IQ_DA", $D367,,,, "REPORTED")</f>
        <v>0</v>
      </c>
      <c r="AC367">
        <f>_xll.ciqfunctions.udf.CIQ($B367, "IQ_NET_INTEREST_EXP",$D367,,,, "REPORTED")</f>
        <v>3447</v>
      </c>
      <c r="AD367">
        <f>_xll.ciqfunctions.udf.CIQ($B367, "IQ_NET_WORKING_CAP",$D367,,,, "REPORTED")</f>
        <v>-116669</v>
      </c>
      <c r="AE367">
        <f>_xll.ciqfunctions.udf.CIQ($B367, "IQ_CAPEX",$D367,,,, "REPORTED")</f>
        <v>-40475</v>
      </c>
      <c r="AF367" s="1" t="str">
        <f>_xll.ciqfunctions.udf.CIQ($B367, "IQ_CEO_NAME", $D367,,,, "REPORTED")</f>
        <v>Suzuki, Toshihiro</v>
      </c>
    </row>
    <row r="368" spans="1:32" x14ac:dyDescent="0.25">
      <c r="A368" t="str">
        <f>_xll.ciqfunctions.udf.CIQ(B368,"IQ_COMPANY_NAME",A$1)</f>
        <v>Suzuki Motor Corporation</v>
      </c>
      <c r="B368" s="3" t="s">
        <v>1</v>
      </c>
      <c r="C368" s="1" t="str">
        <f>_xll.ciqfunctions.udf.CIQ($B368, "IQ_INDUSTRY", IQ_FY, $D368, ,, "USD", , C$1)</f>
        <v>Automobiles</v>
      </c>
      <c r="D368" s="2" t="str">
        <f t="shared" si="4"/>
        <v>CQ22021</v>
      </c>
      <c r="E368" s="1">
        <f>_xll.ciqfunctions.udf.CIQ($B368, "IQ_TOTAL_REV", $D368,,,, "REPORTED")</f>
        <v>845350</v>
      </c>
      <c r="F368" s="1">
        <f>_xll.ciqfunctions.udf.CIQ($B368, "IQ_NI",$D368,,,, "REPORTED")</f>
        <v>84752</v>
      </c>
      <c r="G368" s="1">
        <f>_xll.ciqfunctions.udf.CIQ($B368, "IQ_CASH_EQUIV", $D368,,,, "REPORTED")</f>
        <v>1054190</v>
      </c>
      <c r="H368" s="1">
        <f>_xll.ciqfunctions.udf.CIQ($B368, "IQ_CASH_ST_INVEST", $D368,,,, "REPORTED")</f>
        <v>1255293</v>
      </c>
      <c r="I368" s="1">
        <f>_xll.ciqfunctions.udf.CIQ($B368, "IQ_TOTAL_CA", $D368,,,, "REPORTED")</f>
        <v>2178623</v>
      </c>
      <c r="J368" s="1">
        <f>_xll.ciqfunctions.udf.CIQ($B368, "IQ_TOTAL_ASSETS",$D368,,,, "REPORTED")</f>
        <v>4005136</v>
      </c>
      <c r="K368" s="1">
        <f>_xll.ciqfunctions.udf.CIQ($B368, "IQ_TOTAL_CL", $D368,,,, "REPORTED")</f>
        <v>1398931</v>
      </c>
      <c r="L368" s="1">
        <f>_xll.ciqfunctions.udf.CIQ($B368, "IQ_TOTAL_LIAB", $D368,,,, "REPORTED")</f>
        <v>1942666</v>
      </c>
      <c r="M368" s="1">
        <f>_xll.ciqfunctions.udf.CIQ($B368, "IQ_PREF_EQUITY",$D368,,,, "REPORTED")</f>
        <v>0</v>
      </c>
      <c r="N368" s="1">
        <f>_xll.ciqfunctions.udf.CIQ($B368, "IQ_TOTAL_COMMON_EQUITY",$D368,,,, "REPORTED")</f>
        <v>1724072</v>
      </c>
      <c r="O368" s="1">
        <f>_xll.ciqfunctions.udf.CIQ($B368, "IQ_APIC", $D368,,,, "REPORTED")</f>
        <v>143311</v>
      </c>
      <c r="P368" s="1">
        <f>_xll.ciqfunctions.udf.CIQ($B368, "IQ_TOTAL_ASSETS", $D368,,,, "REPORTED")</f>
        <v>4005136</v>
      </c>
      <c r="Q368" s="1">
        <f>_xll.ciqfunctions.udf.CIQ($B368, "IQ_RE", $D368,,,, "REPORTED")</f>
        <v>1584990</v>
      </c>
      <c r="R368" s="1">
        <f>_xll.ciqfunctions.udf.CIQ($B368, "IQ_TOTAL_EQUITY", $D368,,,, "REPORTED")</f>
        <v>2062470</v>
      </c>
      <c r="S368" s="1">
        <f>_xll.ciqfunctions.udf.CIQ($B368, "IQ_TOTAL_OUTSTANDING_FILING_DATE", $D368,,,, "REPORTED")</f>
        <v>485.62398000000002</v>
      </c>
      <c r="T368" s="1">
        <f>_xll.ciqfunctions.udf.CIQ($B368, "IQ_TOTAL_DEBT", $D368,,,, "REPORTED")</f>
        <v>763931</v>
      </c>
      <c r="U368" s="1">
        <f>_xll.ciqfunctions.udf.CIQ($B368, "IQ_PREF_DIV_OTHER",$D368,,,, "REPORTED")</f>
        <v>0</v>
      </c>
      <c r="V368" s="1">
        <f>_xll.ciqfunctions.udf.CIQ($B368, "IQ_COGS",$D368,,,, "REPORTED")</f>
        <v>629178</v>
      </c>
      <c r="W368" s="1">
        <f>_xll.ciqfunctions.udf.CIQ($B368, "IQ_AP",$D368,,,, "REPORTED")</f>
        <v>350608</v>
      </c>
      <c r="X368" s="1">
        <f>_xll.ciqfunctions.udf.CIQ($B368, "IQ_AR", $D368,,,, "REPORTED")</f>
        <v>419203</v>
      </c>
      <c r="Y368" s="1">
        <f>_xll.ciqfunctions.udf.CIQ($B368, "IQ_INVENTORY", $D368,,,, "REPORTED")</f>
        <v>338650</v>
      </c>
      <c r="Z368">
        <f>_xll.ciqfunctions.udf.CIQ($B368, "IQ_SGA", $D368,,,, "REPORTED")</f>
        <v>161703</v>
      </c>
      <c r="AA368">
        <f>_xll.ciqfunctions.udf.CIQ($B368, "IQ_TOTAL_REV_1YR_ANN_GROWTH", $D368,,,, "REPORTED")</f>
        <v>98.783299999999997</v>
      </c>
      <c r="AB368">
        <f>_xll.ciqfunctions.udf.CIQ($B368, "IQ_DA", $D368,,,, "REPORTED")</f>
        <v>0</v>
      </c>
      <c r="AC368">
        <f>_xll.ciqfunctions.udf.CIQ($B368, "IQ_NET_INTEREST_EXP",$D368,,,, "REPORTED")</f>
        <v>54864</v>
      </c>
      <c r="AD368">
        <f>_xll.ciqfunctions.udf.CIQ($B368, "IQ_NET_WORKING_CAP",$D368,,,, "REPORTED")</f>
        <v>-109885</v>
      </c>
      <c r="AE368">
        <f>_xll.ciqfunctions.udf.CIQ($B368, "IQ_CAPEX",$D368,,,, "REPORTED")</f>
        <v>-42672</v>
      </c>
      <c r="AF368" s="1" t="str">
        <f>_xll.ciqfunctions.udf.CIQ($B368, "IQ_CEO_NAME", $D368,,,, "REPORTED")</f>
        <v>Suzuki, Toshihiro</v>
      </c>
    </row>
    <row r="369" spans="1:32" x14ac:dyDescent="0.25">
      <c r="A369" t="str">
        <f>_xll.ciqfunctions.udf.CIQ(B369,"IQ_COMPANY_NAME",A$1)</f>
        <v>Suzuki Motor Corporation</v>
      </c>
      <c r="B369" s="3" t="s">
        <v>1</v>
      </c>
      <c r="C369" s="1" t="str">
        <f>_xll.ciqfunctions.udf.CIQ($B369, "IQ_INDUSTRY", IQ_FY, $D369, ,, "USD", , C$1)</f>
        <v>Automobiles</v>
      </c>
      <c r="D369" s="2" t="str">
        <f t="shared" si="4"/>
        <v>CQ12021</v>
      </c>
      <c r="E369" s="1">
        <f>_xll.ciqfunctions.udf.CIQ($B369, "IQ_TOTAL_REV", $D369,,,, "REPORTED")</f>
        <v>1002677</v>
      </c>
      <c r="F369" s="1">
        <f>_xll.ciqfunctions.udf.CIQ($B369, "IQ_NI",$D369,,,, "REPORTED")</f>
        <v>33172</v>
      </c>
      <c r="G369" s="1">
        <f>_xll.ciqfunctions.udf.CIQ($B369, "IQ_CASH_EQUIV", $D369,,,, "REPORTED")</f>
        <v>1024553</v>
      </c>
      <c r="H369" s="1">
        <f>_xll.ciqfunctions.udf.CIQ($B369, "IQ_CASH_ST_INVEST", $D369,,,, "REPORTED")</f>
        <v>1226102</v>
      </c>
      <c r="I369" s="1">
        <f>_xll.ciqfunctions.udf.CIQ($B369, "IQ_TOTAL_CA", $D369,,,, "REPORTED")</f>
        <v>2158793</v>
      </c>
      <c r="J369" s="1">
        <f>_xll.ciqfunctions.udf.CIQ($B369, "IQ_TOTAL_ASSETS",$D369,,,, "REPORTED")</f>
        <v>4036360</v>
      </c>
      <c r="K369" s="1">
        <f>_xll.ciqfunctions.udf.CIQ($B369, "IQ_TOTAL_CL", $D369,,,, "REPORTED")</f>
        <v>1688462</v>
      </c>
      <c r="L369" s="1">
        <f>_xll.ciqfunctions.udf.CIQ($B369, "IQ_TOTAL_LIAB", $D369,,,, "REPORTED")</f>
        <v>2004396</v>
      </c>
      <c r="M369" s="1">
        <f>_xll.ciqfunctions.udf.CIQ($B369, "IQ_PREF_EQUITY",$D369,,,, "REPORTED")</f>
        <v>0</v>
      </c>
      <c r="N369" s="1">
        <f>_xll.ciqfunctions.udf.CIQ($B369, "IQ_TOTAL_COMMON_EQUITY",$D369,,,, "REPORTED")</f>
        <v>1687593</v>
      </c>
      <c r="O369" s="1">
        <f>_xll.ciqfunctions.udf.CIQ($B369, "IQ_APIC", $D369,,,, "REPORTED")</f>
        <v>143400</v>
      </c>
      <c r="P369" s="1">
        <f>_xll.ciqfunctions.udf.CIQ($B369, "IQ_TOTAL_ASSETS", $D369,,,, "REPORTED")</f>
        <v>4036360</v>
      </c>
      <c r="Q369" s="1">
        <f>_xll.ciqfunctions.udf.CIQ($B369, "IQ_RE", $D369,,,, "REPORTED")</f>
        <v>1519826</v>
      </c>
      <c r="R369" s="1">
        <f>_xll.ciqfunctions.udf.CIQ($B369, "IQ_TOTAL_EQUITY", $D369,,,, "REPORTED")</f>
        <v>2031964</v>
      </c>
      <c r="S369" s="1">
        <f>_xll.ciqfunctions.udf.CIQ($B369, "IQ_TOTAL_OUTSTANDING_FILING_DATE", $D369,,,, "REPORTED")</f>
        <v>485.55777999999998</v>
      </c>
      <c r="T369" s="1">
        <f>_xll.ciqfunctions.udf.CIQ($B369, "IQ_TOTAL_DEBT", $D369,,,, "REPORTED")</f>
        <v>770827</v>
      </c>
      <c r="U369" s="1">
        <f>_xll.ciqfunctions.udf.CIQ($B369, "IQ_PREF_DIV_OTHER",$D369,,,, "REPORTED")</f>
        <v>0</v>
      </c>
      <c r="V369" s="1">
        <f>_xll.ciqfunctions.udf.CIQ($B369, "IQ_COGS",$D369,,,, "REPORTED")</f>
        <v>741905</v>
      </c>
      <c r="W369" s="1">
        <f>_xll.ciqfunctions.udf.CIQ($B369, "IQ_AP",$D369,,,, "REPORTED")</f>
        <v>409185</v>
      </c>
      <c r="X369" s="1">
        <f>_xll.ciqfunctions.udf.CIQ($B369, "IQ_AR", $D369,,,, "REPORTED")</f>
        <v>444463</v>
      </c>
      <c r="Y369" s="1">
        <f>_xll.ciqfunctions.udf.CIQ($B369, "IQ_INVENTORY", $D369,,,, "REPORTED")</f>
        <v>355910</v>
      </c>
      <c r="Z369">
        <f>_xll.ciqfunctions.udf.CIQ($B369, "IQ_SGA", $D369,,,, "REPORTED")</f>
        <v>26994</v>
      </c>
      <c r="AA369">
        <f>_xll.ciqfunctions.udf.CIQ($B369, "IQ_TOTAL_REV_1YR_ANN_GROWTH", $D369,,,, "REPORTED")</f>
        <v>16.270800000000001</v>
      </c>
      <c r="AB369">
        <f>_xll.ciqfunctions.udf.CIQ($B369, "IQ_DA", $D369,,,, "REPORTED")</f>
        <v>0</v>
      </c>
      <c r="AC369">
        <f>_xll.ciqfunctions.udf.CIQ($B369, "IQ_NET_INTEREST_EXP",$D369,,,, "REPORTED")</f>
        <v>4085</v>
      </c>
      <c r="AD369">
        <f>_xll.ciqfunctions.udf.CIQ($B369, "IQ_NET_WORKING_CAP",$D369,,,, "REPORTED")</f>
        <v>-186917</v>
      </c>
      <c r="AE369">
        <f>_xll.ciqfunctions.udf.CIQ($B369, "IQ_CAPEX",$D369,,,, "REPORTED")</f>
        <v>-44901</v>
      </c>
      <c r="AF369" s="1" t="str">
        <f>_xll.ciqfunctions.udf.CIQ($B369, "IQ_CEO_NAME", $D369,,,, "REPORTED")</f>
        <v>Suzuki, Toshihiro</v>
      </c>
    </row>
    <row r="370" spans="1:32" x14ac:dyDescent="0.25">
      <c r="A370" t="str">
        <f>_xll.ciqfunctions.udf.CIQ(B370,"IQ_COMPANY_NAME",A$1)</f>
        <v>Suzuki Motor Corporation</v>
      </c>
      <c r="B370" s="3" t="s">
        <v>1</v>
      </c>
      <c r="C370" s="1" t="str">
        <f>_xll.ciqfunctions.udf.CIQ($B370, "IQ_INDUSTRY", IQ_FY, $D370, ,, "USD", , C$1)</f>
        <v>Automobiles</v>
      </c>
      <c r="D370" s="2" t="str">
        <f t="shared" si="4"/>
        <v>CQ42020</v>
      </c>
      <c r="E370" s="1">
        <f>_xll.ciqfunctions.udf.CIQ($B370, "IQ_TOTAL_REV", $D370,,,, "REPORTED")</f>
        <v>905285</v>
      </c>
      <c r="F370" s="1">
        <f>_xll.ciqfunctions.udf.CIQ($B370, "IQ_NI",$D370,,,, "REPORTED")</f>
        <v>58923</v>
      </c>
      <c r="G370" s="1">
        <f>_xll.ciqfunctions.udf.CIQ($B370, "IQ_CASH_EQUIV", $D370,,,, "REPORTED")</f>
        <v>932828</v>
      </c>
      <c r="H370" s="1">
        <f>_xll.ciqfunctions.udf.CIQ($B370, "IQ_CASH_ST_INVEST", $D370,,,, "REPORTED")</f>
        <v>1033299</v>
      </c>
      <c r="I370" s="1">
        <f>_xll.ciqfunctions.udf.CIQ($B370, "IQ_TOTAL_CA", $D370,,,, "REPORTED")</f>
        <v>1930089</v>
      </c>
      <c r="J370" s="1">
        <f>_xll.ciqfunctions.udf.CIQ($B370, "IQ_TOTAL_ASSETS",$D370,,,, "REPORTED")</f>
        <v>3827039</v>
      </c>
      <c r="K370" s="1">
        <f>_xll.ciqfunctions.udf.CIQ($B370, "IQ_TOTAL_CL", $D370,,,, "REPORTED")</f>
        <v>1538409</v>
      </c>
      <c r="L370" s="1">
        <f>_xll.ciqfunctions.udf.CIQ($B370, "IQ_TOTAL_LIAB", $D370,,,, "REPORTED")</f>
        <v>1930351</v>
      </c>
      <c r="M370" s="1">
        <f>_xll.ciqfunctions.udf.CIQ($B370, "IQ_PREF_EQUITY",$D370,,,, "REPORTED")</f>
        <v>0</v>
      </c>
      <c r="N370" s="1">
        <f>_xll.ciqfunctions.udf.CIQ($B370, "IQ_TOTAL_COMMON_EQUITY",$D370,,,, "REPORTED")</f>
        <v>1584950</v>
      </c>
      <c r="O370" s="1">
        <f>_xll.ciqfunctions.udf.CIQ($B370, "IQ_APIC", $D370,,,, "REPORTED")</f>
        <v>143410</v>
      </c>
      <c r="P370" s="1">
        <f>_xll.ciqfunctions.udf.CIQ($B370, "IQ_TOTAL_ASSETS", $D370,,,, "REPORTED")</f>
        <v>3827039</v>
      </c>
      <c r="Q370" s="1">
        <f>_xll.ciqfunctions.udf.CIQ($B370, "IQ_RE", $D370,,,, "REPORTED")</f>
        <v>1486653</v>
      </c>
      <c r="R370" s="1">
        <f>_xll.ciqfunctions.udf.CIQ($B370, "IQ_TOTAL_EQUITY", $D370,,,, "REPORTED")</f>
        <v>1896688</v>
      </c>
      <c r="S370" s="1">
        <f>_xll.ciqfunctions.udf.CIQ($B370, "IQ_TOTAL_OUTSTANDING_FILING_DATE", $D370,,,, "REPORTED")</f>
        <v>485.55797999999999</v>
      </c>
      <c r="T370" s="1">
        <f>_xll.ciqfunctions.udf.CIQ($B370, "IQ_TOTAL_DEBT", $D370,,,, "REPORTED")</f>
        <v>785303</v>
      </c>
      <c r="U370" s="1">
        <f>_xll.ciqfunctions.udf.CIQ($B370, "IQ_PREF_DIV_OTHER",$D370,,,, "REPORTED")</f>
        <v>0</v>
      </c>
      <c r="V370" s="1">
        <f>_xll.ciqfunctions.udf.CIQ($B370, "IQ_COGS",$D370,,,, "REPORTED")</f>
        <v>671558</v>
      </c>
      <c r="W370" s="1">
        <f>_xll.ciqfunctions.udf.CIQ($B370, "IQ_AP",$D370,,,, "REPORTED")</f>
        <v>381558</v>
      </c>
      <c r="X370" s="1">
        <f>_xll.ciqfunctions.udf.CIQ($B370, "IQ_AR", $D370,,,, "REPORTED")</f>
        <v>389671</v>
      </c>
      <c r="Y370" s="1">
        <f>_xll.ciqfunctions.udf.CIQ($B370, "IQ_INVENTORY", $D370,,,, "REPORTED")</f>
        <v>362651</v>
      </c>
      <c r="Z370">
        <f>_xll.ciqfunctions.udf.CIQ($B370, "IQ_SGA", $D370,,,, "REPORTED")</f>
        <v>169851</v>
      </c>
      <c r="AA370">
        <f>_xll.ciqfunctions.udf.CIQ($B370, "IQ_TOTAL_REV_1YR_ANN_GROWTH", $D370,,,, "REPORTED")</f>
        <v>3.9811000000000001</v>
      </c>
      <c r="AB370">
        <f>_xll.ciqfunctions.udf.CIQ($B370, "IQ_DA", $D370,,,, "REPORTED")</f>
        <v>0</v>
      </c>
      <c r="AC370">
        <f>_xll.ciqfunctions.udf.CIQ($B370, "IQ_NET_INTEREST_EXP",$D370,,,, "REPORTED")</f>
        <v>13975</v>
      </c>
      <c r="AD370">
        <f>_xll.ciqfunctions.udf.CIQ($B370, "IQ_NET_WORKING_CAP",$D370,,,, "REPORTED")</f>
        <v>-135202</v>
      </c>
      <c r="AE370">
        <f>_xll.ciqfunctions.udf.CIQ($B370, "IQ_CAPEX",$D370,,,, "REPORTED")</f>
        <v>-41548</v>
      </c>
      <c r="AF370" s="1" t="str">
        <f>_xll.ciqfunctions.udf.CIQ($B370, "IQ_CEO_NAME", $D370,,,, "REPORTED")</f>
        <v>Suzuki, Toshihiro</v>
      </c>
    </row>
    <row r="371" spans="1:32" x14ac:dyDescent="0.25">
      <c r="A371" t="str">
        <f>_xll.ciqfunctions.udf.CIQ(B371,"IQ_COMPANY_NAME",A$1)</f>
        <v>Suzuki Motor Corporation</v>
      </c>
      <c r="B371" s="3" t="s">
        <v>1</v>
      </c>
      <c r="C371" s="1" t="str">
        <f>_xll.ciqfunctions.udf.CIQ($B371, "IQ_INDUSTRY", IQ_FY, $D371, ,, "USD", , C$1)</f>
        <v>Automobiles</v>
      </c>
      <c r="D371" s="2" t="str">
        <f t="shared" si="4"/>
        <v>CQ32020</v>
      </c>
      <c r="E371" s="1">
        <f>_xll.ciqfunctions.udf.CIQ($B371, "IQ_TOTAL_REV", $D371,,,, "REPORTED")</f>
        <v>844985</v>
      </c>
      <c r="F371" s="1">
        <f>_xll.ciqfunctions.udf.CIQ($B371, "IQ_NI",$D371,,,, "REPORTED")</f>
        <v>52562</v>
      </c>
      <c r="G371" s="1">
        <f>_xll.ciqfunctions.udf.CIQ($B371, "IQ_CASH_EQUIV", $D371,,,, "REPORTED")</f>
        <v>917707</v>
      </c>
      <c r="H371" s="1">
        <f>_xll.ciqfunctions.udf.CIQ($B371, "IQ_CASH_ST_INVEST", $D371,,,, "REPORTED")</f>
        <v>1029298</v>
      </c>
      <c r="I371" s="1">
        <f>_xll.ciqfunctions.udf.CIQ($B371, "IQ_TOTAL_CA", $D371,,,, "REPORTED")</f>
        <v>1903099</v>
      </c>
      <c r="J371" s="1">
        <f>_xll.ciqfunctions.udf.CIQ($B371, "IQ_TOTAL_ASSETS",$D371,,,, "REPORTED")</f>
        <v>3755581</v>
      </c>
      <c r="K371" s="1">
        <f>_xll.ciqfunctions.udf.CIQ($B371, "IQ_TOTAL_CL", $D371,,,, "REPORTED")</f>
        <v>1516557</v>
      </c>
      <c r="L371" s="1">
        <f>_xll.ciqfunctions.udf.CIQ($B371, "IQ_TOTAL_LIAB", $D371,,,, "REPORTED")</f>
        <v>1912542</v>
      </c>
      <c r="M371" s="1">
        <f>_xll.ciqfunctions.udf.CIQ($B371, "IQ_PREF_EQUITY",$D371,,,, "REPORTED")</f>
        <v>0</v>
      </c>
      <c r="N371" s="1">
        <f>_xll.ciqfunctions.udf.CIQ($B371, "IQ_TOTAL_COMMON_EQUITY",$D371,,,, "REPORTED")</f>
        <v>1541944</v>
      </c>
      <c r="O371" s="1">
        <f>_xll.ciqfunctions.udf.CIQ($B371, "IQ_APIC", $D371,,,, "REPORTED")</f>
        <v>144133</v>
      </c>
      <c r="P371" s="1">
        <f>_xll.ciqfunctions.udf.CIQ($B371, "IQ_TOTAL_ASSETS", $D371,,,, "REPORTED")</f>
        <v>3755581</v>
      </c>
      <c r="Q371" s="1">
        <f>_xll.ciqfunctions.udf.CIQ($B371, "IQ_RE", $D371,,,, "REPORTED")</f>
        <v>1445692</v>
      </c>
      <c r="R371" s="1">
        <f>_xll.ciqfunctions.udf.CIQ($B371, "IQ_TOTAL_EQUITY", $D371,,,, "REPORTED")</f>
        <v>1843039</v>
      </c>
      <c r="S371" s="1">
        <f>_xll.ciqfunctions.udf.CIQ($B371, "IQ_TOTAL_OUTSTANDING_FILING_DATE", $D371,,,, "REPORTED")</f>
        <v>485.36281000000002</v>
      </c>
      <c r="T371" s="1">
        <f>_xll.ciqfunctions.udf.CIQ($B371, "IQ_TOTAL_DEBT", $D371,,,, "REPORTED")</f>
        <v>792815</v>
      </c>
      <c r="U371" s="1">
        <f>_xll.ciqfunctions.udf.CIQ($B371, "IQ_PREF_DIV_OTHER",$D371,,,, "REPORTED")</f>
        <v>0</v>
      </c>
      <c r="V371" s="1">
        <f>_xll.ciqfunctions.udf.CIQ($B371, "IQ_COGS",$D371,,,, "REPORTED")</f>
        <v>612586</v>
      </c>
      <c r="W371" s="1">
        <f>_xll.ciqfunctions.udf.CIQ($B371, "IQ_AP",$D371,,,, "REPORTED")</f>
        <v>356720</v>
      </c>
      <c r="X371" s="1">
        <f>_xll.ciqfunctions.udf.CIQ($B371, "IQ_AR", $D371,,,, "REPORTED")</f>
        <v>415013</v>
      </c>
      <c r="Y371" s="1">
        <f>_xll.ciqfunctions.udf.CIQ($B371, "IQ_INVENTORY", $D371,,,, "REPORTED")</f>
        <v>328562</v>
      </c>
      <c r="Z371">
        <f>_xll.ciqfunctions.udf.CIQ($B371, "IQ_SGA", $D371,,,, "REPORTED")</f>
        <v>158796</v>
      </c>
      <c r="AA371">
        <f>_xll.ciqfunctions.udf.CIQ($B371, "IQ_TOTAL_REV_1YR_ANN_GROWTH", $D371,,,, "REPORTED")</f>
        <v>-0.3453</v>
      </c>
      <c r="AB371">
        <f>_xll.ciqfunctions.udf.CIQ($B371, "IQ_DA", $D371,,,, "REPORTED")</f>
        <v>0</v>
      </c>
      <c r="AC371">
        <f>_xll.ciqfunctions.udf.CIQ($B371, "IQ_NET_INTEREST_EXP",$D371,,,, "REPORTED")</f>
        <v>1608</v>
      </c>
      <c r="AD371">
        <f>_xll.ciqfunctions.udf.CIQ($B371, "IQ_NET_WORKING_CAP",$D371,,,, "REPORTED")</f>
        <v>-132781</v>
      </c>
      <c r="AE371">
        <f>_xll.ciqfunctions.udf.CIQ($B371, "IQ_CAPEX",$D371,,,, "REPORTED")</f>
        <v>-49606</v>
      </c>
      <c r="AF371" s="1" t="str">
        <f>_xll.ciqfunctions.udf.CIQ($B371, "IQ_CEO_NAME", $D371,,,, "REPORTED")</f>
        <v>Suzuki, Toshihiro</v>
      </c>
    </row>
    <row r="372" spans="1:32" x14ac:dyDescent="0.25">
      <c r="A372" t="str">
        <f>_xll.ciqfunctions.udf.CIQ(B372,"IQ_COMPANY_NAME",A$1)</f>
        <v>Suzuki Motor Corporation</v>
      </c>
      <c r="B372" s="3" t="s">
        <v>1</v>
      </c>
      <c r="C372" s="1" t="str">
        <f>_xll.ciqfunctions.udf.CIQ($B372, "IQ_INDUSTRY", IQ_FY, $D372, ,, "USD", , C$1)</f>
        <v>Automobiles</v>
      </c>
      <c r="D372" s="2" t="str">
        <f t="shared" si="4"/>
        <v>CQ22020</v>
      </c>
      <c r="E372" s="1">
        <f>_xll.ciqfunctions.udf.CIQ($B372, "IQ_TOTAL_REV", $D372,,,, "REPORTED")</f>
        <v>425262</v>
      </c>
      <c r="F372" s="1">
        <f>_xll.ciqfunctions.udf.CIQ($B372, "IQ_NI",$D372,,,, "REPORTED")</f>
        <v>1764</v>
      </c>
      <c r="G372" s="1">
        <f>_xll.ciqfunctions.udf.CIQ($B372, "IQ_CASH_EQUIV", $D372,,,, "REPORTED")</f>
        <v>825312</v>
      </c>
      <c r="H372" s="1">
        <f>_xll.ciqfunctions.udf.CIQ($B372, "IQ_CASH_ST_INVEST", $D372,,,, "REPORTED")</f>
        <v>931018</v>
      </c>
      <c r="I372" s="1">
        <f>_xll.ciqfunctions.udf.CIQ($B372, "IQ_TOTAL_CA", $D372,,,, "REPORTED")</f>
        <v>1820778</v>
      </c>
      <c r="J372" s="1">
        <f>_xll.ciqfunctions.udf.CIQ($B372, "IQ_TOTAL_ASSETS",$D372,,,, "REPORTED")</f>
        <v>3594652</v>
      </c>
      <c r="K372" s="1">
        <f>_xll.ciqfunctions.udf.CIQ($B372, "IQ_TOTAL_CL", $D372,,,, "REPORTED")</f>
        <v>1384807</v>
      </c>
      <c r="L372" s="1">
        <f>_xll.ciqfunctions.udf.CIQ($B372, "IQ_TOTAL_LIAB", $D372,,,, "REPORTED")</f>
        <v>1807891</v>
      </c>
      <c r="M372" s="1">
        <f>_xll.ciqfunctions.udf.CIQ($B372, "IQ_PREF_EQUITY",$D372,,,, "REPORTED")</f>
        <v>0</v>
      </c>
      <c r="N372" s="1">
        <f>_xll.ciqfunctions.udf.CIQ($B372, "IQ_TOTAL_COMMON_EQUITY",$D372,,,, "REPORTED")</f>
        <v>1482935</v>
      </c>
      <c r="O372" s="1">
        <f>_xll.ciqfunctions.udf.CIQ($B372, "IQ_APIC", $D372,,,, "REPORTED")</f>
        <v>146490</v>
      </c>
      <c r="P372" s="1">
        <f>_xll.ciqfunctions.udf.CIQ($B372, "IQ_TOTAL_ASSETS", $D372,,,, "REPORTED")</f>
        <v>3594652</v>
      </c>
      <c r="Q372" s="1">
        <f>_xll.ciqfunctions.udf.CIQ($B372, "IQ_RE", $D372,,,, "REPORTED")</f>
        <v>1393129</v>
      </c>
      <c r="R372" s="1">
        <f>_xll.ciqfunctions.udf.CIQ($B372, "IQ_TOTAL_EQUITY", $D372,,,, "REPORTED")</f>
        <v>1786761</v>
      </c>
      <c r="S372" s="1">
        <f>_xll.ciqfunctions.udf.CIQ($B372, "IQ_TOTAL_OUTSTANDING_FILING_DATE", $D372,,,, "REPORTED")</f>
        <v>485.36295999999999</v>
      </c>
      <c r="T372" s="1">
        <f>_xll.ciqfunctions.udf.CIQ($B372, "IQ_TOTAL_DEBT", $D372,,,, "REPORTED")</f>
        <v>821631</v>
      </c>
      <c r="U372" s="1">
        <f>_xll.ciqfunctions.udf.CIQ($B372, "IQ_PREF_DIV_OTHER",$D372,,,, "REPORTED")</f>
        <v>0</v>
      </c>
      <c r="V372" s="1">
        <f>_xll.ciqfunctions.udf.CIQ($B372, "IQ_COGS",$D372,,,, "REPORTED")</f>
        <v>285543</v>
      </c>
      <c r="W372" s="1">
        <f>_xll.ciqfunctions.udf.CIQ($B372, "IQ_AP",$D372,,,, "REPORTED")</f>
        <v>226200</v>
      </c>
      <c r="X372" s="1">
        <f>_xll.ciqfunctions.udf.CIQ($B372, "IQ_AR", $D372,,,, "REPORTED")</f>
        <v>384993</v>
      </c>
      <c r="Y372" s="1">
        <f>_xll.ciqfunctions.udf.CIQ($B372, "IQ_INVENTORY", $D372,,,, "REPORTED")</f>
        <v>345347</v>
      </c>
      <c r="Z372">
        <f>_xll.ciqfunctions.udf.CIQ($B372, "IQ_SGA", $D372,,,, "REPORTED")</f>
        <v>138420</v>
      </c>
      <c r="AA372">
        <f>_xll.ciqfunctions.udf.CIQ($B372, "IQ_TOTAL_REV_1YR_ANN_GROWTH", $D372,,,, "REPORTED")</f>
        <v>-53.140999999999998</v>
      </c>
      <c r="AB372">
        <f>_xll.ciqfunctions.udf.CIQ($B372, "IQ_DA", $D372,,,, "REPORTED")</f>
        <v>0</v>
      </c>
      <c r="AC372">
        <f>_xll.ciqfunctions.udf.CIQ($B372, "IQ_NET_INTEREST_EXP",$D372,,,, "REPORTED")</f>
        <v>16900</v>
      </c>
      <c r="AD372">
        <f>_xll.ciqfunctions.udf.CIQ($B372, "IQ_NET_WORKING_CAP",$D372,,,, "REPORTED")</f>
        <v>13932</v>
      </c>
      <c r="AE372">
        <f>_xll.ciqfunctions.udf.CIQ($B372, "IQ_CAPEX",$D372,,,, "REPORTED")</f>
        <v>-35651</v>
      </c>
      <c r="AF372" s="1" t="str">
        <f>_xll.ciqfunctions.udf.CIQ($B372, "IQ_CEO_NAME", $D372,,,, "REPORTED")</f>
        <v>Suzuki, Toshihiro</v>
      </c>
    </row>
    <row r="373" spans="1:32" x14ac:dyDescent="0.25">
      <c r="A373" t="str">
        <f>_xll.ciqfunctions.udf.CIQ(B373,"IQ_COMPANY_NAME",A$1)</f>
        <v>Suzuki Motor Corporation</v>
      </c>
      <c r="B373" s="3" t="s">
        <v>1</v>
      </c>
      <c r="C373" s="1" t="str">
        <f>_xll.ciqfunctions.udf.CIQ($B373, "IQ_INDUSTRY", IQ_FY, $D373, ,, "USD", , C$1)</f>
        <v>Automobiles</v>
      </c>
      <c r="D373" s="2" t="str">
        <f t="shared" si="4"/>
        <v>CQ12020</v>
      </c>
      <c r="E373" s="1">
        <f>_xll.ciqfunctions.udf.CIQ($B373, "IQ_TOTAL_REV", $D373,,,, "REPORTED")</f>
        <v>862363</v>
      </c>
      <c r="F373" s="1">
        <f>_xll.ciqfunctions.udf.CIQ($B373, "IQ_NI",$D373,,,, "REPORTED")</f>
        <v>17658</v>
      </c>
      <c r="G373" s="1">
        <f>_xll.ciqfunctions.udf.CIQ($B373, "IQ_CASH_EQUIV", $D373,,,, "REPORTED")</f>
        <v>485808</v>
      </c>
      <c r="H373" s="1">
        <f>_xll.ciqfunctions.udf.CIQ($B373, "IQ_CASH_ST_INVEST", $D373,,,, "REPORTED")</f>
        <v>604392</v>
      </c>
      <c r="I373" s="1">
        <f>_xll.ciqfunctions.udf.CIQ($B373, "IQ_TOTAL_CA", $D373,,,, "REPORTED")</f>
        <v>1539722</v>
      </c>
      <c r="J373" s="1">
        <f>_xll.ciqfunctions.udf.CIQ($B373, "IQ_TOTAL_ASSETS",$D373,,,, "REPORTED")</f>
        <v>3339783</v>
      </c>
      <c r="K373" s="1">
        <f>_xll.ciqfunctions.udf.CIQ($B373, "IQ_TOTAL_CL", $D373,,,, "REPORTED")</f>
        <v>1225506</v>
      </c>
      <c r="L373" s="1">
        <f>_xll.ciqfunctions.udf.CIQ($B373, "IQ_TOTAL_LIAB", $D373,,,, "REPORTED")</f>
        <v>1546127</v>
      </c>
      <c r="M373" s="1">
        <f>_xll.ciqfunctions.udf.CIQ($B373, "IQ_PREF_EQUITY",$D373,,,, "REPORTED")</f>
        <v>0</v>
      </c>
      <c r="N373" s="1">
        <f>_xll.ciqfunctions.udf.CIQ($B373, "IQ_TOTAL_COMMON_EQUITY",$D373,,,, "REPORTED")</f>
        <v>1487666</v>
      </c>
      <c r="O373" s="1">
        <f>_xll.ciqfunctions.udf.CIQ($B373, "IQ_APIC", $D373,,,, "REPORTED")</f>
        <v>146490</v>
      </c>
      <c r="P373" s="1">
        <f>_xll.ciqfunctions.udf.CIQ($B373, "IQ_TOTAL_ASSETS", $D373,,,, "REPORTED")</f>
        <v>3339783</v>
      </c>
      <c r="Q373" s="1">
        <f>_xll.ciqfunctions.udf.CIQ($B373, "IQ_RE", $D373,,,, "REPORTED")</f>
        <v>1414665</v>
      </c>
      <c r="R373" s="1">
        <f>_xll.ciqfunctions.udf.CIQ($B373, "IQ_TOTAL_EQUITY", $D373,,,, "REPORTED")</f>
        <v>1793656</v>
      </c>
      <c r="S373" s="1">
        <f>_xll.ciqfunctions.udf.CIQ($B373, "IQ_TOTAL_OUTSTANDING_FILING_DATE", $D373,,,, "REPORTED")</f>
        <v>485.33247</v>
      </c>
      <c r="T373" s="1">
        <f>_xll.ciqfunctions.udf.CIQ($B373, "IQ_TOTAL_DEBT", $D373,,,, "REPORTED")</f>
        <v>404193</v>
      </c>
      <c r="U373" s="1">
        <f>_xll.ciqfunctions.udf.CIQ($B373, "IQ_PREF_DIV_OTHER",$D373,,,, "REPORTED")</f>
        <v>0</v>
      </c>
      <c r="V373" s="1">
        <f>_xll.ciqfunctions.udf.CIQ($B373, "IQ_COGS",$D373,,,, "REPORTED")</f>
        <v>624186</v>
      </c>
      <c r="W373" s="1">
        <f>_xll.ciqfunctions.udf.CIQ($B373, "IQ_AP",$D373,,,, "REPORTED")</f>
        <v>329865</v>
      </c>
      <c r="X373" s="1">
        <f>_xll.ciqfunctions.udf.CIQ($B373, "IQ_AR", $D373,,,, "REPORTED")</f>
        <v>424487</v>
      </c>
      <c r="Y373" s="1">
        <f>_xll.ciqfunctions.udf.CIQ($B373, "IQ_INVENTORY", $D373,,,, "REPORTED")</f>
        <v>355491</v>
      </c>
      <c r="Z373">
        <f>_xll.ciqfunctions.udf.CIQ($B373, "IQ_SGA", $D373,,,, "REPORTED")</f>
        <v>-8716</v>
      </c>
      <c r="AA373">
        <f>_xll.ciqfunctions.udf.CIQ($B373, "IQ_TOTAL_REV_1YR_ANN_GROWTH", $D373,,,, "REPORTED")</f>
        <v>-16.491299999999999</v>
      </c>
      <c r="AB373">
        <f>_xll.ciqfunctions.udf.CIQ($B373, "IQ_DA", $D373,,,, "REPORTED")</f>
        <v>0</v>
      </c>
      <c r="AC373">
        <f>_xll.ciqfunctions.udf.CIQ($B373, "IQ_NET_INTEREST_EXP",$D373,,,, "REPORTED")</f>
        <v>925</v>
      </c>
      <c r="AD373">
        <f>_xll.ciqfunctions.udf.CIQ($B373, "IQ_NET_WORKING_CAP",$D373,,,, "REPORTED")</f>
        <v>-91607</v>
      </c>
      <c r="AE373">
        <f>_xll.ciqfunctions.udf.CIQ($B373, "IQ_CAPEX",$D373,,,, "REPORTED")</f>
        <v>-54926</v>
      </c>
      <c r="AF373" s="1" t="str">
        <f>_xll.ciqfunctions.udf.CIQ($B373, "IQ_CEO_NAME", $D373,,,, "REPORTED")</f>
        <v>Suzuki, Toshihiro</v>
      </c>
    </row>
    <row r="374" spans="1:32" x14ac:dyDescent="0.25">
      <c r="A374" t="str">
        <f>_xll.ciqfunctions.udf.CIQ(B374,"IQ_COMPANY_NAME",A$1)</f>
        <v>Suzuki Motor Corporation</v>
      </c>
      <c r="B374" s="3" t="s">
        <v>1</v>
      </c>
      <c r="C374" s="1" t="str">
        <f>_xll.ciqfunctions.udf.CIQ($B374, "IQ_INDUSTRY", IQ_FY, $D374, ,, "USD", , C$1)</f>
        <v>Automobiles</v>
      </c>
      <c r="D374" s="2" t="str">
        <f t="shared" si="4"/>
        <v>CQ42019</v>
      </c>
      <c r="E374" s="1">
        <f>_xll.ciqfunctions.udf.CIQ($B374, "IQ_TOTAL_REV", $D374,,,, "REPORTED")</f>
        <v>870624</v>
      </c>
      <c r="F374" s="1">
        <f>_xll.ciqfunctions.udf.CIQ($B374, "IQ_NI",$D374,,,, "REPORTED")</f>
        <v>37261</v>
      </c>
      <c r="G374" s="1">
        <f>_xll.ciqfunctions.udf.CIQ($B374, "IQ_CASH_EQUIV", $D374,,,, "REPORTED")</f>
        <v>591288</v>
      </c>
      <c r="H374" s="1">
        <f>_xll.ciqfunctions.udf.CIQ($B374, "IQ_CASH_ST_INVEST", $D374,,,, "REPORTED")</f>
        <v>696222</v>
      </c>
      <c r="I374" s="1">
        <f>_xll.ciqfunctions.udf.CIQ($B374, "IQ_TOTAL_CA", $D374,,,, "REPORTED")</f>
        <v>1590035</v>
      </c>
      <c r="J374" s="1">
        <f>_xll.ciqfunctions.udf.CIQ($B374, "IQ_TOTAL_ASSETS",$D374,,,, "REPORTED")</f>
        <v>3443447</v>
      </c>
      <c r="K374" s="1">
        <f>_xll.ciqfunctions.udf.CIQ($B374, "IQ_TOTAL_CL", $D374,,,, "REPORTED")</f>
        <v>1224078</v>
      </c>
      <c r="L374" s="1">
        <f>_xll.ciqfunctions.udf.CIQ($B374, "IQ_TOTAL_LIAB", $D374,,,, "REPORTED")</f>
        <v>1567788</v>
      </c>
      <c r="M374" s="1">
        <f>_xll.ciqfunctions.udf.CIQ($B374, "IQ_PREF_EQUITY",$D374,,,, "REPORTED")</f>
        <v>0</v>
      </c>
      <c r="N374" s="1">
        <f>_xll.ciqfunctions.udf.CIQ($B374, "IQ_TOTAL_COMMON_EQUITY",$D374,,,, "REPORTED")</f>
        <v>1557696</v>
      </c>
      <c r="O374" s="1">
        <f>_xll.ciqfunctions.udf.CIQ($B374, "IQ_APIC", $D374,,,, "REPORTED")</f>
        <v>147901</v>
      </c>
      <c r="P374" s="1">
        <f>_xll.ciqfunctions.udf.CIQ($B374, "IQ_TOTAL_ASSETS", $D374,,,, "REPORTED")</f>
        <v>3443447</v>
      </c>
      <c r="Q374" s="1">
        <f>_xll.ciqfunctions.udf.CIQ($B374, "IQ_RE", $D374,,,, "REPORTED")</f>
        <v>1397007</v>
      </c>
      <c r="R374" s="1">
        <f>_xll.ciqfunctions.udf.CIQ($B374, "IQ_TOTAL_EQUITY", $D374,,,, "REPORTED")</f>
        <v>1875659</v>
      </c>
      <c r="S374" s="1">
        <f>_xll.ciqfunctions.udf.CIQ($B374, "IQ_TOTAL_OUTSTANDING_FILING_DATE", $D374,,,, "REPORTED")</f>
        <v>485.33278999999999</v>
      </c>
      <c r="T374" s="1">
        <f>_xll.ciqfunctions.udf.CIQ($B374, "IQ_TOTAL_DEBT", $D374,,,, "REPORTED")</f>
        <v>387087</v>
      </c>
      <c r="U374" s="1">
        <f>_xll.ciqfunctions.udf.CIQ($B374, "IQ_PREF_DIV_OTHER",$D374,,,, "REPORTED")</f>
        <v>0</v>
      </c>
      <c r="V374" s="1">
        <f>_xll.ciqfunctions.udf.CIQ($B374, "IQ_COGS",$D374,,,, "REPORTED")</f>
        <v>639035</v>
      </c>
      <c r="W374" s="1">
        <f>_xll.ciqfunctions.udf.CIQ($B374, "IQ_AP",$D374,,,, "REPORTED")</f>
        <v>345114</v>
      </c>
      <c r="X374" s="1">
        <f>_xll.ciqfunctions.udf.CIQ($B374, "IQ_AR", $D374,,,, "REPORTED")</f>
        <v>394645</v>
      </c>
      <c r="Y374" s="1">
        <f>_xll.ciqfunctions.udf.CIQ($B374, "IQ_INVENTORY", $D374,,,, "REPORTED")</f>
        <v>357100</v>
      </c>
      <c r="Z374">
        <f>_xll.ciqfunctions.udf.CIQ($B374, "IQ_SGA", $D374,,,, "REPORTED")</f>
        <v>179761</v>
      </c>
      <c r="AA374">
        <f>_xll.ciqfunctions.udf.CIQ($B374, "IQ_TOTAL_REV_1YR_ANN_GROWTH", $D374,,,, "REPORTED")</f>
        <v>-4.2640000000000002</v>
      </c>
      <c r="AB374">
        <f>_xll.ciqfunctions.udf.CIQ($B374, "IQ_DA", $D374,,,, "REPORTED")</f>
        <v>0</v>
      </c>
      <c r="AC374">
        <f>_xll.ciqfunctions.udf.CIQ($B374, "IQ_NET_INTEREST_EXP",$D374,,,, "REPORTED")</f>
        <v>3053</v>
      </c>
      <c r="AD374">
        <f>_xll.ciqfunctions.udf.CIQ($B374, "IQ_NET_WORKING_CAP",$D374,,,, "REPORTED")</f>
        <v>-165579</v>
      </c>
      <c r="AE374">
        <f>_xll.ciqfunctions.udf.CIQ($B374, "IQ_CAPEX",$D374,,,, "REPORTED")</f>
        <v>-62236</v>
      </c>
      <c r="AF374" s="1" t="str">
        <f>_xll.ciqfunctions.udf.CIQ($B374, "IQ_CEO_NAME", $D374,,,, "REPORTED")</f>
        <v>Suzuki, Toshihiro</v>
      </c>
    </row>
    <row r="375" spans="1:32" x14ac:dyDescent="0.25">
      <c r="A375" t="str">
        <f>_xll.ciqfunctions.udf.CIQ(B375,"IQ_COMPANY_NAME",A$1)</f>
        <v>Suzuki Motor Corporation</v>
      </c>
      <c r="B375" s="3" t="s">
        <v>1</v>
      </c>
      <c r="C375" s="1" t="str">
        <f>_xll.ciqfunctions.udf.CIQ($B375, "IQ_INDUSTRY", IQ_FY, $D375, ,, "USD", , C$1)</f>
        <v>Automobiles</v>
      </c>
      <c r="D375" s="2" t="str">
        <f t="shared" si="4"/>
        <v>CQ32019</v>
      </c>
      <c r="E375" s="1">
        <f>_xll.ciqfunctions.udf.CIQ($B375, "IQ_TOTAL_REV", $D375,,,, "REPORTED")</f>
        <v>847912</v>
      </c>
      <c r="F375" s="1">
        <f>_xll.ciqfunctions.udf.CIQ($B375, "IQ_NI",$D375,,,, "REPORTED")</f>
        <v>38792</v>
      </c>
      <c r="G375" s="1">
        <f>_xll.ciqfunctions.udf.CIQ($B375, "IQ_CASH_EQUIV", $D375,,,, "REPORTED")</f>
        <v>504357</v>
      </c>
      <c r="H375" s="1">
        <f>_xll.ciqfunctions.udf.CIQ($B375, "IQ_CASH_ST_INVEST", $D375,,,, "REPORTED")</f>
        <v>623784</v>
      </c>
      <c r="I375" s="1">
        <f>_xll.ciqfunctions.udf.CIQ($B375, "IQ_TOTAL_CA", $D375,,,, "REPORTED")</f>
        <v>1512995</v>
      </c>
      <c r="J375" s="1">
        <f>_xll.ciqfunctions.udf.CIQ($B375, "IQ_TOTAL_ASSETS",$D375,,,, "REPORTED")</f>
        <v>3278578</v>
      </c>
      <c r="K375" s="1">
        <f>_xll.ciqfunctions.udf.CIQ($B375, "IQ_TOTAL_CL", $D375,,,, "REPORTED")</f>
        <v>1217022</v>
      </c>
      <c r="L375" s="1">
        <f>_xll.ciqfunctions.udf.CIQ($B375, "IQ_TOTAL_LIAB", $D375,,,, "REPORTED")</f>
        <v>1556347</v>
      </c>
      <c r="M375" s="1">
        <f>_xll.ciqfunctions.udf.CIQ($B375, "IQ_PREF_EQUITY",$D375,,,, "REPORTED")</f>
        <v>0</v>
      </c>
      <c r="N375" s="1">
        <f>_xll.ciqfunctions.udf.CIQ($B375, "IQ_TOTAL_COMMON_EQUITY",$D375,,,, "REPORTED")</f>
        <v>1417115</v>
      </c>
      <c r="O375" s="1">
        <f>_xll.ciqfunctions.udf.CIQ($B375, "IQ_APIC", $D375,,,, "REPORTED")</f>
        <v>144006</v>
      </c>
      <c r="P375" s="1">
        <f>_xll.ciqfunctions.udf.CIQ($B375, "IQ_TOTAL_ASSETS", $D375,,,, "REPORTED")</f>
        <v>3278578</v>
      </c>
      <c r="Q375" s="1">
        <f>_xll.ciqfunctions.udf.CIQ($B375, "IQ_RE", $D375,,,, "REPORTED")</f>
        <v>1376819</v>
      </c>
      <c r="R375" s="1">
        <f>_xll.ciqfunctions.udf.CIQ($B375, "IQ_TOTAL_EQUITY", $D375,,,, "REPORTED")</f>
        <v>1722231</v>
      </c>
      <c r="S375" s="1">
        <f>_xll.ciqfunctions.udf.CIQ($B375, "IQ_TOTAL_OUTSTANDING_FILING_DATE", $D375,,,, "REPORTED")</f>
        <v>461.33530000000002</v>
      </c>
      <c r="T375" s="1">
        <f>_xll.ciqfunctions.udf.CIQ($B375, "IQ_TOTAL_DEBT", $D375,,,, "REPORTED")</f>
        <v>372333</v>
      </c>
      <c r="U375" s="1">
        <f>_xll.ciqfunctions.udf.CIQ($B375, "IQ_PREF_DIV_OTHER",$D375,,,, "REPORTED")</f>
        <v>0</v>
      </c>
      <c r="V375" s="1">
        <f>_xll.ciqfunctions.udf.CIQ($B375, "IQ_COGS",$D375,,,, "REPORTED")</f>
        <v>605129</v>
      </c>
      <c r="W375" s="1">
        <f>_xll.ciqfunctions.udf.CIQ($B375, "IQ_AP",$D375,,,, "REPORTED")</f>
        <v>331721</v>
      </c>
      <c r="X375" s="1">
        <f>_xll.ciqfunctions.udf.CIQ($B375, "IQ_AR", $D375,,,, "REPORTED")</f>
        <v>419662</v>
      </c>
      <c r="Y375" s="1">
        <f>_xll.ciqfunctions.udf.CIQ($B375, "IQ_INVENTORY", $D375,,,, "REPORTED")</f>
        <v>336012</v>
      </c>
      <c r="Z375">
        <f>_xll.ciqfunctions.udf.CIQ($B375, "IQ_SGA", $D375,,,, "REPORTED")</f>
        <v>186833</v>
      </c>
      <c r="AA375">
        <f>_xll.ciqfunctions.udf.CIQ($B375, "IQ_TOTAL_REV_1YR_ANN_GROWTH", $D375,,,, "REPORTED")</f>
        <v>-9.9847999999999999</v>
      </c>
      <c r="AB375">
        <f>_xll.ciqfunctions.udf.CIQ($B375, "IQ_DA", $D375,,,, "REPORTED")</f>
        <v>0</v>
      </c>
      <c r="AC375">
        <f>_xll.ciqfunctions.udf.CIQ($B375, "IQ_NET_INTEREST_EXP",$D375,,,, "REPORTED")</f>
        <v>9517</v>
      </c>
      <c r="AD375">
        <f>_xll.ciqfunctions.udf.CIQ($B375, "IQ_NET_WORKING_CAP",$D375,,,, "REPORTED")</f>
        <v>-178216</v>
      </c>
      <c r="AE375">
        <f>_xll.ciqfunctions.udf.CIQ($B375, "IQ_CAPEX",$D375,,,, "REPORTED")</f>
        <v>-61437</v>
      </c>
      <c r="AF375" s="1" t="str">
        <f>_xll.ciqfunctions.udf.CIQ($B375, "IQ_CEO_NAME", $D375,,,, "REPORTED")</f>
        <v>Suzuki, Toshihiro</v>
      </c>
    </row>
    <row r="376" spans="1:32" x14ac:dyDescent="0.25">
      <c r="A376" t="str">
        <f>_xll.ciqfunctions.udf.CIQ(B376,"IQ_COMPANY_NAME",A$1)</f>
        <v>Suzuki Motor Corporation</v>
      </c>
      <c r="B376" s="3" t="s">
        <v>1</v>
      </c>
      <c r="C376" s="1" t="str">
        <f>_xll.ciqfunctions.udf.CIQ($B376, "IQ_INDUSTRY", IQ_FY, $D376, ,, "USD", , C$1)</f>
        <v>Automobiles</v>
      </c>
      <c r="D376" s="2" t="str">
        <f t="shared" si="4"/>
        <v>CQ22019</v>
      </c>
      <c r="E376" s="1">
        <f>_xll.ciqfunctions.udf.CIQ($B376, "IQ_TOTAL_REV", $D376,,,, "REPORTED")</f>
        <v>907534</v>
      </c>
      <c r="F376" s="1">
        <f>_xll.ciqfunctions.udf.CIQ($B376, "IQ_NI",$D376,,,, "REPORTED")</f>
        <v>40511</v>
      </c>
      <c r="G376" s="1">
        <f>_xll.ciqfunctions.udf.CIQ($B376, "IQ_CASH_EQUIV", $D376,,,, "REPORTED")</f>
        <v>520283</v>
      </c>
      <c r="H376" s="1">
        <f>_xll.ciqfunctions.udf.CIQ($B376, "IQ_CASH_ST_INVEST", $D376,,,, "REPORTED")</f>
        <v>637620</v>
      </c>
      <c r="I376" s="1">
        <f>_xll.ciqfunctions.udf.CIQ($B376, "IQ_TOTAL_CA", $D376,,,, "REPORTED")</f>
        <v>1530694</v>
      </c>
      <c r="J376" s="1">
        <f>_xll.ciqfunctions.udf.CIQ($B376, "IQ_TOTAL_ASSETS",$D376,,,, "REPORTED")</f>
        <v>3328037</v>
      </c>
      <c r="K376" s="1">
        <f>_xll.ciqfunctions.udf.CIQ($B376, "IQ_TOTAL_CL", $D376,,,, "REPORTED")</f>
        <v>1259075</v>
      </c>
      <c r="L376" s="1">
        <f>_xll.ciqfunctions.udf.CIQ($B376, "IQ_TOTAL_LIAB", $D376,,,, "REPORTED")</f>
        <v>1611753</v>
      </c>
      <c r="M376" s="1">
        <f>_xll.ciqfunctions.udf.CIQ($B376, "IQ_PREF_EQUITY",$D376,,,, "REPORTED")</f>
        <v>0</v>
      </c>
      <c r="N376" s="1">
        <f>_xll.ciqfunctions.udf.CIQ($B376, "IQ_TOTAL_COMMON_EQUITY",$D376,,,, "REPORTED")</f>
        <v>1392953</v>
      </c>
      <c r="O376" s="1">
        <f>_xll.ciqfunctions.udf.CIQ($B376, "IQ_APIC", $D376,,,, "REPORTED")</f>
        <v>143965</v>
      </c>
      <c r="P376" s="1">
        <f>_xll.ciqfunctions.udf.CIQ($B376, "IQ_TOTAL_ASSETS", $D376,,,, "REPORTED")</f>
        <v>3328037</v>
      </c>
      <c r="Q376" s="1">
        <f>_xll.ciqfunctions.udf.CIQ($B376, "IQ_RE", $D376,,,, "REPORTED")</f>
        <v>1337223</v>
      </c>
      <c r="R376" s="1">
        <f>_xll.ciqfunctions.udf.CIQ($B376, "IQ_TOTAL_EQUITY", $D376,,,, "REPORTED")</f>
        <v>1716284</v>
      </c>
      <c r="S376" s="1">
        <f>_xll.ciqfunctions.udf.CIQ($B376, "IQ_TOTAL_OUTSTANDING_FILING_DATE", $D376,,,, "REPORTED")</f>
        <v>461.33551</v>
      </c>
      <c r="T376" s="1">
        <f>_xll.ciqfunctions.udf.CIQ($B376, "IQ_TOTAL_DEBT", $D376,,,, "REPORTED")</f>
        <v>377018</v>
      </c>
      <c r="U376" s="1">
        <f>_xll.ciqfunctions.udf.CIQ($B376, "IQ_PREF_DIV_OTHER",$D376,,,, "REPORTED")</f>
        <v>0</v>
      </c>
      <c r="V376" s="1">
        <f>_xll.ciqfunctions.udf.CIQ($B376, "IQ_COGS",$D376,,,, "REPORTED")</f>
        <v>646429</v>
      </c>
      <c r="W376" s="1">
        <f>_xll.ciqfunctions.udf.CIQ($B376, "IQ_AP",$D376,,,, "REPORTED")</f>
        <v>346808</v>
      </c>
      <c r="X376" s="1">
        <f>_xll.ciqfunctions.udf.CIQ($B376, "IQ_AR", $D376,,,, "REPORTED")</f>
        <v>417600</v>
      </c>
      <c r="Y376" s="1">
        <f>_xll.ciqfunctions.udf.CIQ($B376, "IQ_INVENTORY", $D376,,,, "REPORTED")</f>
        <v>346583</v>
      </c>
      <c r="Z376">
        <f>_xll.ciqfunctions.udf.CIQ($B376, "IQ_SGA", $D376,,,, "REPORTED")</f>
        <v>198449</v>
      </c>
      <c r="AA376">
        <f>_xll.ciqfunctions.udf.CIQ($B376, "IQ_TOTAL_REV_1YR_ANN_GROWTH", $D376,,,, "REPORTED")</f>
        <v>-8.0950000000000006</v>
      </c>
      <c r="AB376">
        <f>_xll.ciqfunctions.udf.CIQ($B376, "IQ_DA", $D376,,,, "REPORTED")</f>
        <v>0</v>
      </c>
      <c r="AC376">
        <f>_xll.ciqfunctions.udf.CIQ($B376, "IQ_NET_INTEREST_EXP",$D376,,,, "REPORTED")</f>
        <v>9725</v>
      </c>
      <c r="AD376">
        <f>_xll.ciqfunctions.udf.CIQ($B376, "IQ_NET_WORKING_CAP",$D376,,,, "REPORTED")</f>
        <v>-210253</v>
      </c>
      <c r="AE376">
        <f>_xll.ciqfunctions.udf.CIQ($B376, "IQ_CAPEX",$D376,,,, "REPORTED")</f>
        <v>-67226</v>
      </c>
      <c r="AF376" s="1" t="str">
        <f>_xll.ciqfunctions.udf.CIQ($B376, "IQ_CEO_NAME", $D376,,,, "REPORTED")</f>
        <v>Suzuki, Toshihiro</v>
      </c>
    </row>
    <row r="377" spans="1:32" x14ac:dyDescent="0.25">
      <c r="A377" t="str">
        <f>_xll.ciqfunctions.udf.CIQ(B377,"IQ_COMPANY_NAME",A$1)</f>
        <v>Suzuki Motor Corporation</v>
      </c>
      <c r="B377" s="3" t="s">
        <v>1</v>
      </c>
      <c r="C377" s="1" t="str">
        <f>_xll.ciqfunctions.udf.CIQ($B377, "IQ_INDUSTRY", IQ_FY, $D377, ,, "USD", , C$1)</f>
        <v>Automobiles</v>
      </c>
      <c r="D377" s="2" t="str">
        <f t="shared" si="4"/>
        <v>CQ12019</v>
      </c>
      <c r="E377" s="1">
        <f>_xll.ciqfunctions.udf.CIQ($B377, "IQ_TOTAL_REV", $D377,,,, "REPORTED")</f>
        <v>1032662</v>
      </c>
      <c r="F377" s="1">
        <f>_xll.ciqfunctions.udf.CIQ($B377, "IQ_NI",$D377,,,, "REPORTED")</f>
        <v>-2022</v>
      </c>
      <c r="G377" s="1">
        <f>_xll.ciqfunctions.udf.CIQ($B377, "IQ_CASH_EQUIV", $D377,,,, "REPORTED")</f>
        <v>509717</v>
      </c>
      <c r="H377" s="1">
        <f>_xll.ciqfunctions.udf.CIQ($B377, "IQ_CASH_ST_INVEST", $D377,,,, "REPORTED")</f>
        <v>698763</v>
      </c>
      <c r="I377" s="1">
        <f>_xll.ciqfunctions.udf.CIQ($B377, "IQ_TOTAL_CA", $D377,,,, "REPORTED")</f>
        <v>1622317</v>
      </c>
      <c r="J377" s="1">
        <f>_xll.ciqfunctions.udf.CIQ($B377, "IQ_TOTAL_ASSETS",$D377,,,, "REPORTED")</f>
        <v>3401970</v>
      </c>
      <c r="K377" s="1">
        <f>_xll.ciqfunctions.udf.CIQ($B377, "IQ_TOTAL_CL", $D377,,,, "REPORTED")</f>
        <v>1339662</v>
      </c>
      <c r="L377" s="1">
        <f>_xll.ciqfunctions.udf.CIQ($B377, "IQ_TOTAL_LIAB", $D377,,,, "REPORTED")</f>
        <v>1686056</v>
      </c>
      <c r="M377" s="1">
        <f>_xll.ciqfunctions.udf.CIQ($B377, "IQ_PREF_EQUITY",$D377,,,, "REPORTED")</f>
        <v>0</v>
      </c>
      <c r="N377" s="1">
        <f>_xll.ciqfunctions.udf.CIQ($B377, "IQ_TOTAL_COMMON_EQUITY",$D377,,,, "REPORTED")</f>
        <v>1392605</v>
      </c>
      <c r="O377" s="1">
        <f>_xll.ciqfunctions.udf.CIQ($B377, "IQ_APIC", $D377,,,, "REPORTED")</f>
        <v>143965</v>
      </c>
      <c r="P377" s="1">
        <f>_xll.ciqfunctions.udf.CIQ($B377, "IQ_TOTAL_ASSETS", $D377,,,, "REPORTED")</f>
        <v>3401970</v>
      </c>
      <c r="Q377" s="1">
        <f>_xll.ciqfunctions.udf.CIQ($B377, "IQ_RE", $D377,,,, "REPORTED")</f>
        <v>1314587</v>
      </c>
      <c r="R377" s="1">
        <f>_xll.ciqfunctions.udf.CIQ($B377, "IQ_TOTAL_EQUITY", $D377,,,, "REPORTED")</f>
        <v>1715914</v>
      </c>
      <c r="S377" s="1">
        <f>_xll.ciqfunctions.udf.CIQ($B377, "IQ_TOTAL_OUTSTANDING_FILING_DATE", $D377,,,, "REPORTED")</f>
        <v>461.39733999999999</v>
      </c>
      <c r="T377" s="1">
        <f>_xll.ciqfunctions.udf.CIQ($B377, "IQ_TOTAL_DEBT", $D377,,,, "REPORTED")</f>
        <v>375437</v>
      </c>
      <c r="U377" s="1">
        <f>_xll.ciqfunctions.udf.CIQ($B377, "IQ_PREF_DIV_OTHER",$D377,,,, "REPORTED")</f>
        <v>0</v>
      </c>
      <c r="V377" s="1">
        <f>_xll.ciqfunctions.udf.CIQ($B377, "IQ_COGS",$D377,,,, "REPORTED")</f>
        <v>731357</v>
      </c>
      <c r="W377" s="1">
        <f>_xll.ciqfunctions.udf.CIQ($B377, "IQ_AP",$D377,,,, "REPORTED")</f>
        <v>398905</v>
      </c>
      <c r="X377" s="1">
        <f>_xll.ciqfunctions.udf.CIQ($B377, "IQ_AR", $D377,,,, "REPORTED")</f>
        <v>440580</v>
      </c>
      <c r="Y377" s="1">
        <f>_xll.ciqfunctions.udf.CIQ($B377, "IQ_INVENTORY", $D377,,,, "REPORTED")</f>
        <v>351896</v>
      </c>
      <c r="Z377">
        <f>_xll.ciqfunctions.udf.CIQ($B377, "IQ_SGA", $D377,,,, "REPORTED")</f>
        <v>-8607</v>
      </c>
      <c r="AA377">
        <f>_xll.ciqfunctions.udf.CIQ($B377, "IQ_TOTAL_REV_1YR_ANN_GROWTH", $D377,,,, "REPORTED")</f>
        <v>3.1600000000000003E-2</v>
      </c>
      <c r="AB377">
        <f>_xll.ciqfunctions.udf.CIQ($B377, "IQ_DA", $D377,,,, "REPORTED")</f>
        <v>318</v>
      </c>
      <c r="AC377">
        <f>_xll.ciqfunctions.udf.CIQ($B377, "IQ_NET_INTEREST_EXP",$D377,,,, "REPORTED")</f>
        <v>10802</v>
      </c>
      <c r="AD377">
        <f>_xll.ciqfunctions.udf.CIQ($B377, "IQ_NET_WORKING_CAP",$D377,,,, "REPORTED")</f>
        <v>-258456</v>
      </c>
      <c r="AE377">
        <f>_xll.ciqfunctions.udf.CIQ($B377, "IQ_CAPEX",$D377,,,, "REPORTED")</f>
        <v>-63686</v>
      </c>
      <c r="AF377" s="1" t="str">
        <f>_xll.ciqfunctions.udf.CIQ($B377, "IQ_CEO_NAME", $D377,,,, "REPORTED")</f>
        <v>Suzuki, Toshihiro</v>
      </c>
    </row>
    <row r="378" spans="1:32" x14ac:dyDescent="0.25">
      <c r="A378" t="str">
        <f>_xll.ciqfunctions.udf.CIQ(B378,"IQ_COMPANY_NAME",A$1)</f>
        <v>Suzuki Motor Corporation</v>
      </c>
      <c r="B378" s="3" t="s">
        <v>1</v>
      </c>
      <c r="C378" s="1" t="str">
        <f>_xll.ciqfunctions.udf.CIQ($B378, "IQ_INDUSTRY", IQ_FY, $D378, ,, "USD", , C$1)</f>
        <v>Automobiles</v>
      </c>
      <c r="D378" s="2" t="str">
        <f t="shared" si="4"/>
        <v>CQ42018</v>
      </c>
      <c r="E378" s="1">
        <f>_xll.ciqfunctions.udf.CIQ($B378, "IQ_TOTAL_REV", $D378,,,, "REPORTED")</f>
        <v>909400</v>
      </c>
      <c r="F378" s="1">
        <f>_xll.ciqfunctions.udf.CIQ($B378, "IQ_NI",$D378,,,, "REPORTED")</f>
        <v>44598</v>
      </c>
      <c r="G378" s="1">
        <f>_xll.ciqfunctions.udf.CIQ($B378, "IQ_CASH_EQUIV", $D378,,,, "REPORTED")</f>
        <v>404010</v>
      </c>
      <c r="H378" s="1">
        <f>_xll.ciqfunctions.udf.CIQ($B378, "IQ_CASH_ST_INVEST", $D378,,,, "REPORTED")</f>
        <v>656685</v>
      </c>
      <c r="I378" s="1">
        <f>_xll.ciqfunctions.udf.CIQ($B378, "IQ_TOTAL_CA", $D378,,,, "REPORTED")</f>
        <v>1558860</v>
      </c>
      <c r="J378" s="1">
        <f>_xll.ciqfunctions.udf.CIQ($B378, "IQ_TOTAL_ASSETS",$D378,,,, "REPORTED")</f>
        <v>3221528</v>
      </c>
      <c r="K378" s="1">
        <f>_xll.ciqfunctions.udf.CIQ($B378, "IQ_TOTAL_CL", $D378,,,, "REPORTED")</f>
        <v>1189604</v>
      </c>
      <c r="L378" s="1">
        <f>_xll.ciqfunctions.udf.CIQ($B378, "IQ_TOTAL_LIAB", $D378,,,, "REPORTED")</f>
        <v>1528925</v>
      </c>
      <c r="M378" s="1">
        <f>_xll.ciqfunctions.udf.CIQ($B378, "IQ_PREF_EQUITY",$D378,,,, "REPORTED")</f>
        <v>0</v>
      </c>
      <c r="N378" s="1">
        <f>_xll.ciqfunctions.udf.CIQ($B378, "IQ_TOTAL_COMMON_EQUITY",$D378,,,, "REPORTED")</f>
        <v>1385852</v>
      </c>
      <c r="O378" s="1">
        <f>_xll.ciqfunctions.udf.CIQ($B378, "IQ_APIC", $D378,,,, "REPORTED")</f>
        <v>143965</v>
      </c>
      <c r="P378" s="1">
        <f>_xll.ciqfunctions.udf.CIQ($B378, "IQ_TOTAL_ASSETS", $D378,,,, "REPORTED")</f>
        <v>3221528</v>
      </c>
      <c r="Q378" s="1">
        <f>_xll.ciqfunctions.udf.CIQ($B378, "IQ_RE", $D378,,,, "REPORTED")</f>
        <v>1316987</v>
      </c>
      <c r="R378" s="1">
        <f>_xll.ciqfunctions.udf.CIQ($B378, "IQ_TOTAL_EQUITY", $D378,,,, "REPORTED")</f>
        <v>1692603</v>
      </c>
      <c r="S378" s="1">
        <f>_xll.ciqfunctions.udf.CIQ($B378, "IQ_TOTAL_OUTSTANDING_FILING_DATE", $D378,,,, "REPORTED")</f>
        <v>461.23408999999998</v>
      </c>
      <c r="T378" s="1">
        <f>_xll.ciqfunctions.udf.CIQ($B378, "IQ_TOTAL_DEBT", $D378,,,, "REPORTED")</f>
        <v>406797</v>
      </c>
      <c r="U378" s="1">
        <f>_xll.ciqfunctions.udf.CIQ($B378, "IQ_PREF_DIV_OTHER",$D378,,,, "REPORTED")</f>
        <v>0</v>
      </c>
      <c r="V378" s="1">
        <f>_xll.ciqfunctions.udf.CIQ($B378, "IQ_COGS",$D378,,,, "REPORTED")</f>
        <v>653946</v>
      </c>
      <c r="W378" s="1">
        <f>_xll.ciqfunctions.udf.CIQ($B378, "IQ_AP",$D378,,,, "REPORTED")</f>
        <v>365303</v>
      </c>
      <c r="X378" s="1">
        <f>_xll.ciqfunctions.udf.CIQ($B378, "IQ_AR", $D378,,,, "REPORTED")</f>
        <v>384115</v>
      </c>
      <c r="Y378" s="1">
        <f>_xll.ciqfunctions.udf.CIQ($B378, "IQ_INVENTORY", $D378,,,, "REPORTED")</f>
        <v>389818</v>
      </c>
      <c r="Z378">
        <f>_xll.ciqfunctions.udf.CIQ($B378, "IQ_SGA", $D378,,,, "REPORTED")</f>
        <v>197364</v>
      </c>
      <c r="AA378">
        <f>_xll.ciqfunctions.udf.CIQ($B378, "IQ_TOTAL_REV_1YR_ANN_GROWTH", $D378,,,, "REPORTED")</f>
        <v>1.7467999999999999</v>
      </c>
      <c r="AB378">
        <f>_xll.ciqfunctions.udf.CIQ($B378, "IQ_DA", $D378,,,, "REPORTED")</f>
        <v>0</v>
      </c>
      <c r="AC378">
        <f>_xll.ciqfunctions.udf.CIQ($B378, "IQ_NET_INTEREST_EXP",$D378,,,, "REPORTED")</f>
        <v>14543</v>
      </c>
      <c r="AD378">
        <f>_xll.ciqfunctions.udf.CIQ($B378, "IQ_NET_WORKING_CAP",$D378,,,, "REPORTED")</f>
        <v>-110451</v>
      </c>
      <c r="AE378">
        <f>_xll.ciqfunctions.udf.CIQ($B378, "IQ_CAPEX",$D378,,,, "REPORTED")</f>
        <v>-57253</v>
      </c>
      <c r="AF378" s="1" t="str">
        <f>_xll.ciqfunctions.udf.CIQ($B378, "IQ_CEO_NAME", $D378,,,, "REPORTED")</f>
        <v>Suzuki, Toshihiro</v>
      </c>
    </row>
    <row r="379" spans="1:32" x14ac:dyDescent="0.25">
      <c r="A379" t="str">
        <f>_xll.ciqfunctions.udf.CIQ(B379,"IQ_COMPANY_NAME",A$1)</f>
        <v>Suzuki Motor Corporation</v>
      </c>
      <c r="B379" s="3" t="s">
        <v>1</v>
      </c>
      <c r="C379" s="1" t="str">
        <f>_xll.ciqfunctions.udf.CIQ($B379, "IQ_INDUSTRY", IQ_FY, $D379, ,, "USD", , C$1)</f>
        <v>Automobiles</v>
      </c>
      <c r="D379" s="2" t="str">
        <f t="shared" si="4"/>
        <v>CQ32018</v>
      </c>
      <c r="E379" s="1">
        <f>_xll.ciqfunctions.udf.CIQ($B379, "IQ_TOTAL_REV", $D379,,,, "REPORTED")</f>
        <v>941965</v>
      </c>
      <c r="F379" s="1">
        <f>_xll.ciqfunctions.udf.CIQ($B379, "IQ_NI",$D379,,,, "REPORTED")</f>
        <v>50271</v>
      </c>
      <c r="G379" s="1">
        <f>_xll.ciqfunctions.udf.CIQ($B379, "IQ_CASH_EQUIV", $D379,,,, "REPORTED")</f>
        <v>533831</v>
      </c>
      <c r="H379" s="1">
        <f>_xll.ciqfunctions.udf.CIQ($B379, "IQ_CASH_ST_INVEST", $D379,,,, "REPORTED")</f>
        <v>740263</v>
      </c>
      <c r="I379" s="1">
        <f>_xll.ciqfunctions.udf.CIQ($B379, "IQ_TOTAL_CA", $D379,,,, "REPORTED")</f>
        <v>1623523</v>
      </c>
      <c r="J379" s="1">
        <f>_xll.ciqfunctions.udf.CIQ($B379, "IQ_TOTAL_ASSETS",$D379,,,, "REPORTED")</f>
        <v>3222754</v>
      </c>
      <c r="K379" s="1">
        <f>_xll.ciqfunctions.udf.CIQ($B379, "IQ_TOTAL_CL", $D379,,,, "REPORTED")</f>
        <v>1214905</v>
      </c>
      <c r="L379" s="1">
        <f>_xll.ciqfunctions.udf.CIQ($B379, "IQ_TOTAL_LIAB", $D379,,,, "REPORTED")</f>
        <v>1547026</v>
      </c>
      <c r="M379" s="1">
        <f>_xll.ciqfunctions.udf.CIQ($B379, "IQ_PREF_EQUITY",$D379,,,, "REPORTED")</f>
        <v>0</v>
      </c>
      <c r="N379" s="1">
        <f>_xll.ciqfunctions.udf.CIQ($B379, "IQ_TOTAL_COMMON_EQUITY",$D379,,,, "REPORTED")</f>
        <v>1380972</v>
      </c>
      <c r="O379" s="1">
        <f>_xll.ciqfunctions.udf.CIQ($B379, "IQ_APIC", $D379,,,, "REPORTED")</f>
        <v>143965</v>
      </c>
      <c r="P379" s="1">
        <f>_xll.ciqfunctions.udf.CIQ($B379, "IQ_TOTAL_ASSETS", $D379,,,, "REPORTED")</f>
        <v>3222754</v>
      </c>
      <c r="Q379" s="1">
        <f>_xll.ciqfunctions.udf.CIQ($B379, "IQ_RE", $D379,,,, "REPORTED")</f>
        <v>1292069</v>
      </c>
      <c r="R379" s="1">
        <f>_xll.ciqfunctions.udf.CIQ($B379, "IQ_TOTAL_EQUITY", $D379,,,, "REPORTED")</f>
        <v>1675728</v>
      </c>
      <c r="S379" s="1">
        <f>_xll.ciqfunctions.udf.CIQ($B379, "IQ_TOTAL_OUTSTANDING_FILING_DATE", $D379,,,, "REPORTED")</f>
        <v>460.54741999999999</v>
      </c>
      <c r="T379" s="1">
        <f>_xll.ciqfunctions.udf.CIQ($B379, "IQ_TOTAL_DEBT", $D379,,,, "REPORTED")</f>
        <v>381527</v>
      </c>
      <c r="U379" s="1">
        <f>_xll.ciqfunctions.udf.CIQ($B379, "IQ_PREF_DIV_OTHER",$D379,,,, "REPORTED")</f>
        <v>0</v>
      </c>
      <c r="V379" s="1">
        <f>_xll.ciqfunctions.udf.CIQ($B379, "IQ_COGS",$D379,,,, "REPORTED")</f>
        <v>660735</v>
      </c>
      <c r="W379" s="1">
        <f>_xll.ciqfunctions.udf.CIQ($B379, "IQ_AP",$D379,,,, "REPORTED")</f>
        <v>490139</v>
      </c>
      <c r="X379" s="1">
        <f>_xll.ciqfunctions.udf.CIQ($B379, "IQ_AR", $D379,,,, "REPORTED")</f>
        <v>383240</v>
      </c>
      <c r="Y379" s="1">
        <f>_xll.ciqfunctions.udf.CIQ($B379, "IQ_INVENTORY", $D379,,,, "REPORTED")</f>
        <v>361807</v>
      </c>
      <c r="Z379">
        <f>_xll.ciqfunctions.udf.CIQ($B379, "IQ_SGA", $D379,,,, "REPORTED")</f>
        <v>199240</v>
      </c>
      <c r="AA379">
        <f>_xll.ciqfunctions.udf.CIQ($B379, "IQ_TOTAL_REV_1YR_ANN_GROWTH", $D379,,,, "REPORTED")</f>
        <v>-2.0607000000000002</v>
      </c>
      <c r="AB379">
        <f>_xll.ciqfunctions.udf.CIQ($B379, "IQ_DA", $D379,,,, "REPORTED")</f>
        <v>0</v>
      </c>
      <c r="AC379">
        <f>_xll.ciqfunctions.udf.CIQ($B379, "IQ_NET_INTEREST_EXP",$D379,,,, "REPORTED")</f>
        <v>13447</v>
      </c>
      <c r="AD379">
        <f>_xll.ciqfunctions.udf.CIQ($B379, "IQ_NET_WORKING_CAP",$D379,,,, "REPORTED")</f>
        <v>-174362</v>
      </c>
      <c r="AE379">
        <f>_xll.ciqfunctions.udf.CIQ($B379, "IQ_CAPEX",$D379,,,, "REPORTED")</f>
        <v>-64241</v>
      </c>
      <c r="AF379" s="1" t="str">
        <f>_xll.ciqfunctions.udf.CIQ($B379, "IQ_CEO_NAME", $D379,,,, "REPORTED")</f>
        <v>Suzuki, Toshihiro</v>
      </c>
    </row>
    <row r="380" spans="1:32" x14ac:dyDescent="0.25">
      <c r="A380" t="str">
        <f>_xll.ciqfunctions.udf.CIQ(B380,"IQ_COMPANY_NAME",A$1)</f>
        <v>Suzuki Motor Corporation</v>
      </c>
      <c r="B380" s="3" t="s">
        <v>1</v>
      </c>
      <c r="C380" s="1" t="str">
        <f>_xll.ciqfunctions.udf.CIQ($B380, "IQ_INDUSTRY", IQ_FY, $D380, ,, "USD", , C$1)</f>
        <v>Automobiles</v>
      </c>
      <c r="D380" s="2" t="str">
        <f t="shared" si="4"/>
        <v>CQ22018</v>
      </c>
      <c r="E380" s="1">
        <f>_xll.ciqfunctions.udf.CIQ($B380, "IQ_TOTAL_REV", $D380,,,, "REPORTED")</f>
        <v>987469</v>
      </c>
      <c r="F380" s="1">
        <f>_xll.ciqfunctions.udf.CIQ($B380, "IQ_NI",$D380,,,, "REPORTED")</f>
        <v>85912</v>
      </c>
      <c r="G380" s="1">
        <f>_xll.ciqfunctions.udf.CIQ($B380, "IQ_CASH_EQUIV", $D380,,,, "REPORTED")</f>
        <v>686645</v>
      </c>
      <c r="H380" s="1">
        <f>_xll.ciqfunctions.udf.CIQ($B380, "IQ_CASH_ST_INVEST", $D380,,,, "REPORTED")</f>
        <v>922606</v>
      </c>
      <c r="I380" s="1">
        <f>_xll.ciqfunctions.udf.CIQ($B380, "IQ_TOTAL_CA", $D380,,,, "REPORTED")</f>
        <v>1759884</v>
      </c>
      <c r="J380" s="1">
        <f>_xll.ciqfunctions.udf.CIQ($B380, "IQ_TOTAL_ASSETS",$D380,,,, "REPORTED")</f>
        <v>3343866</v>
      </c>
      <c r="K380" s="1">
        <f>_xll.ciqfunctions.udf.CIQ($B380, "IQ_TOTAL_CL", $D380,,,, "REPORTED")</f>
        <v>1189217</v>
      </c>
      <c r="L380" s="1">
        <f>_xll.ciqfunctions.udf.CIQ($B380, "IQ_TOTAL_LIAB", $D380,,,, "REPORTED")</f>
        <v>1698421</v>
      </c>
      <c r="M380" s="1">
        <f>_xll.ciqfunctions.udf.CIQ($B380, "IQ_PREF_EQUITY",$D380,,,, "REPORTED")</f>
        <v>0</v>
      </c>
      <c r="N380" s="1">
        <f>_xll.ciqfunctions.udf.CIQ($B380, "IQ_TOTAL_COMMON_EQUITY",$D380,,,, "REPORTED")</f>
        <v>1337342</v>
      </c>
      <c r="O380" s="1">
        <f>_xll.ciqfunctions.udf.CIQ($B380, "IQ_APIC", $D380,,,, "REPORTED")</f>
        <v>143868</v>
      </c>
      <c r="P380" s="1">
        <f>_xll.ciqfunctions.udf.CIQ($B380, "IQ_TOTAL_ASSETS", $D380,,,, "REPORTED")</f>
        <v>3343866</v>
      </c>
      <c r="Q380" s="1">
        <f>_xll.ciqfunctions.udf.CIQ($B380, "IQ_RE", $D380,,,, "REPORTED")</f>
        <v>1313683</v>
      </c>
      <c r="R380" s="1">
        <f>_xll.ciqfunctions.udf.CIQ($B380, "IQ_TOTAL_EQUITY", $D380,,,, "REPORTED")</f>
        <v>1645445</v>
      </c>
      <c r="S380" s="1">
        <f>_xll.ciqfunctions.udf.CIQ($B380, "IQ_TOTAL_OUTSTANDING_FILING_DATE", $D380,,,, "REPORTED")</f>
        <v>441.74558000000002</v>
      </c>
      <c r="T380" s="1">
        <f>_xll.ciqfunctions.udf.CIQ($B380, "IQ_TOTAL_DEBT", $D380,,,, "REPORTED")</f>
        <v>585905</v>
      </c>
      <c r="U380" s="1">
        <f>_xll.ciqfunctions.udf.CIQ($B380, "IQ_PREF_DIV_OTHER",$D380,,,, "REPORTED")</f>
        <v>0</v>
      </c>
      <c r="V380" s="1">
        <f>_xll.ciqfunctions.udf.CIQ($B380, "IQ_COGS",$D380,,,, "REPORTED")</f>
        <v>692920</v>
      </c>
      <c r="W380" s="1">
        <f>_xll.ciqfunctions.udf.CIQ($B380, "IQ_AP",$D380,,,, "REPORTED")</f>
        <v>463215</v>
      </c>
      <c r="X380" s="1">
        <f>_xll.ciqfunctions.udf.CIQ($B380, "IQ_AR", $D380,,,, "REPORTED")</f>
        <v>371861</v>
      </c>
      <c r="Y380" s="1">
        <f>_xll.ciqfunctions.udf.CIQ($B380, "IQ_INVENTORY", $D380,,,, "REPORTED")</f>
        <v>332342</v>
      </c>
      <c r="Z380">
        <f>_xll.ciqfunctions.udf.CIQ($B380, "IQ_SGA", $D380,,,, "REPORTED")</f>
        <v>178084</v>
      </c>
      <c r="AA380">
        <f>_xll.ciqfunctions.udf.CIQ($B380, "IQ_TOTAL_REV_1YR_ANN_GROWTH", $D380,,,, "REPORTED")</f>
        <v>13.591799999999999</v>
      </c>
      <c r="AB380">
        <f>_xll.ciqfunctions.udf.CIQ($B380, "IQ_DA", $D380,,,, "REPORTED")</f>
        <v>0</v>
      </c>
      <c r="AC380">
        <f>_xll.ciqfunctions.udf.CIQ($B380, "IQ_NET_INTEREST_EXP",$D380,,,, "REPORTED")</f>
        <v>11861</v>
      </c>
      <c r="AD380">
        <f>_xll.ciqfunctions.udf.CIQ($B380, "IQ_NET_WORKING_CAP",$D380,,,, "REPORTED")</f>
        <v>-158649</v>
      </c>
      <c r="AE380">
        <f>_xll.ciqfunctions.udf.CIQ($B380, "IQ_CAPEX",$D380,,,, "REPORTED")</f>
        <v>-66327</v>
      </c>
      <c r="AF380" s="1" t="str">
        <f>_xll.ciqfunctions.udf.CIQ($B380, "IQ_CEO_NAME", $D380,,,, "REPORTED")</f>
        <v>Suzuki, Toshihiro</v>
      </c>
    </row>
    <row r="381" spans="1:32" x14ac:dyDescent="0.25">
      <c r="A381" t="str">
        <f>_xll.ciqfunctions.udf.CIQ(B381,"IQ_COMPANY_NAME",A$1)</f>
        <v>Suzuki Motor Corporation</v>
      </c>
      <c r="B381" s="3" t="s">
        <v>1</v>
      </c>
      <c r="C381" s="1" t="str">
        <f>_xll.ciqfunctions.udf.CIQ($B381, "IQ_INDUSTRY", IQ_FY, $D381, ,, "USD", , C$1)</f>
        <v>Automobiles</v>
      </c>
      <c r="D381" s="2" t="str">
        <f t="shared" si="4"/>
        <v>CQ12018</v>
      </c>
      <c r="E381" s="1">
        <f>_xll.ciqfunctions.udf.CIQ($B381, "IQ_TOTAL_REV", $D381,,,, "REPORTED")</f>
        <v>1032335</v>
      </c>
      <c r="F381" s="1">
        <f>_xll.ciqfunctions.udf.CIQ($B381, "IQ_NI",$D381,,,, "REPORTED")</f>
        <v>51408</v>
      </c>
      <c r="G381" s="1">
        <f>_xll.ciqfunctions.udf.CIQ($B381, "IQ_CASH_EQUIV", $D381,,,, "REPORTED")</f>
        <v>690418</v>
      </c>
      <c r="H381" s="1">
        <f>_xll.ciqfunctions.udf.CIQ($B381, "IQ_CASH_ST_INVEST", $D381,,,, "REPORTED")</f>
        <v>947113</v>
      </c>
      <c r="I381" s="1">
        <f>_xll.ciqfunctions.udf.CIQ($B381, "IQ_TOTAL_CA", $D381,,,, "REPORTED")</f>
        <v>1941081</v>
      </c>
      <c r="J381" s="1">
        <f>_xll.ciqfunctions.udf.CIQ($B381, "IQ_TOTAL_ASSETS",$D381,,,, "REPORTED")</f>
        <v>3340828</v>
      </c>
      <c r="K381" s="1">
        <f>_xll.ciqfunctions.udf.CIQ($B381, "IQ_TOTAL_CL", $D381,,,, "REPORTED")</f>
        <v>1242270</v>
      </c>
      <c r="L381" s="1">
        <f>_xll.ciqfunctions.udf.CIQ($B381, "IQ_TOTAL_LIAB", $D381,,,, "REPORTED")</f>
        <v>1745602</v>
      </c>
      <c r="M381" s="1">
        <f>_xll.ciqfunctions.udf.CIQ($B381, "IQ_PREF_EQUITY",$D381,,,, "REPORTED")</f>
        <v>0</v>
      </c>
      <c r="N381" s="1">
        <f>_xll.ciqfunctions.udf.CIQ($B381, "IQ_TOTAL_COMMON_EQUITY",$D381,,,, "REPORTED")</f>
        <v>1297662</v>
      </c>
      <c r="O381" s="1">
        <f>_xll.ciqfunctions.udf.CIQ($B381, "IQ_APIC", $D381,,,, "REPORTED")</f>
        <v>143868</v>
      </c>
      <c r="P381" s="1">
        <f>_xll.ciqfunctions.udf.CIQ($B381, "IQ_TOTAL_ASSETS", $D381,,,, "REPORTED")</f>
        <v>3340828</v>
      </c>
      <c r="Q381" s="1">
        <f>_xll.ciqfunctions.udf.CIQ($B381, "IQ_RE", $D381,,,, "REPORTED")</f>
        <v>1247242</v>
      </c>
      <c r="R381" s="1">
        <f>_xll.ciqfunctions.udf.CIQ($B381, "IQ_TOTAL_EQUITY", $D381,,,, "REPORTED")</f>
        <v>1595226</v>
      </c>
      <c r="S381" s="1">
        <f>_xll.ciqfunctions.udf.CIQ($B381, "IQ_TOTAL_OUTSTANDING_FILING_DATE", $D381,,,, "REPORTED")</f>
        <v>441.73743000000002</v>
      </c>
      <c r="T381" s="1">
        <f>_xll.ciqfunctions.udf.CIQ($B381, "IQ_TOTAL_DEBT", $D381,,,, "REPORTED")</f>
        <v>577909</v>
      </c>
      <c r="U381" s="1">
        <f>_xll.ciqfunctions.udf.CIQ($B381, "IQ_PREF_DIV_OTHER",$D381,,,, "REPORTED")</f>
        <v>0</v>
      </c>
      <c r="V381" s="1">
        <f>_xll.ciqfunctions.udf.CIQ($B381, "IQ_COGS",$D381,,,, "REPORTED")</f>
        <v>715165</v>
      </c>
      <c r="W381" s="1">
        <f>_xll.ciqfunctions.udf.CIQ($B381, "IQ_AP",$D381,,,, "REPORTED")</f>
        <v>512238</v>
      </c>
      <c r="X381" s="1">
        <f>_xll.ciqfunctions.udf.CIQ($B381, "IQ_AR", $D381,,,, "REPORTED")</f>
        <v>383721</v>
      </c>
      <c r="Y381" s="1">
        <f>_xll.ciqfunctions.udf.CIQ($B381, "IQ_INVENTORY", $D381,,,, "REPORTED")</f>
        <v>352915</v>
      </c>
      <c r="Z381">
        <f>_xll.ciqfunctions.udf.CIQ($B381, "IQ_SGA", $D381,,,, "REPORTED")</f>
        <v>1942</v>
      </c>
      <c r="AA381">
        <f>_xll.ciqfunctions.udf.CIQ($B381, "IQ_TOTAL_REV_1YR_ANN_GROWTH", $D381,,,, "REPORTED")</f>
        <v>12.5067</v>
      </c>
      <c r="AB381">
        <f>_xll.ciqfunctions.udf.CIQ($B381, "IQ_DA", $D381,,,, "REPORTED")</f>
        <v>362</v>
      </c>
      <c r="AC381">
        <f>_xll.ciqfunctions.udf.CIQ($B381, "IQ_NET_INTEREST_EXP",$D381,,,, "REPORTED")</f>
        <v>3518</v>
      </c>
      <c r="AD381">
        <f>_xll.ciqfunctions.udf.CIQ($B381, "IQ_NET_WORKING_CAP",$D381,,,, "REPORTED")</f>
        <v>-57547</v>
      </c>
      <c r="AE381">
        <f>_xll.ciqfunctions.udf.CIQ($B381, "IQ_CAPEX",$D381,,,, "REPORTED")</f>
        <v>-73539</v>
      </c>
      <c r="AF381" s="1" t="str">
        <f>_xll.ciqfunctions.udf.CIQ($B381, "IQ_CEO_NAME", $D381,,,, "REPORTED")</f>
        <v>Suzuki, Toshihiro</v>
      </c>
    </row>
    <row r="382" spans="1:32" x14ac:dyDescent="0.25">
      <c r="A382" t="str">
        <f>_xll.ciqfunctions.udf.CIQ(B382,"IQ_COMPANY_NAME",A$1)</f>
        <v>Suzuki Motor Corporation</v>
      </c>
      <c r="B382" s="3" t="s">
        <v>1</v>
      </c>
      <c r="C382" s="1" t="str">
        <f>_xll.ciqfunctions.udf.CIQ($B382, "IQ_INDUSTRY", IQ_FY, $D382, ,, "USD", , C$1)</f>
        <v>Automobiles</v>
      </c>
      <c r="D382" s="2" t="str">
        <f t="shared" si="4"/>
        <v>CQ42017</v>
      </c>
      <c r="E382" s="1">
        <f>_xll.ciqfunctions.udf.CIQ($B382, "IQ_TOTAL_REV", $D382,,,, "REPORTED")</f>
        <v>893787</v>
      </c>
      <c r="F382" s="1">
        <f>_xll.ciqfunctions.udf.CIQ($B382, "IQ_NI",$D382,,,, "REPORTED")</f>
        <v>60114</v>
      </c>
      <c r="G382" s="1">
        <f>_xll.ciqfunctions.udf.CIQ($B382, "IQ_CASH_EQUIV", $D382,,,, "REPORTED")</f>
        <v>657815</v>
      </c>
      <c r="H382" s="1">
        <f>_xll.ciqfunctions.udf.CIQ($B382, "IQ_CASH_ST_INVEST", $D382,,,, "REPORTED")</f>
        <v>1032400</v>
      </c>
      <c r="I382" s="1">
        <f>_xll.ciqfunctions.udf.CIQ($B382, "IQ_TOTAL_CA", $D382,,,, "REPORTED")</f>
        <v>2007002</v>
      </c>
      <c r="J382" s="1">
        <f>_xll.ciqfunctions.udf.CIQ($B382, "IQ_TOTAL_ASSETS",$D382,,,, "REPORTED")</f>
        <v>3349683</v>
      </c>
      <c r="K382" s="1">
        <f>_xll.ciqfunctions.udf.CIQ($B382, "IQ_TOTAL_CL", $D382,,,, "REPORTED")</f>
        <v>1205522</v>
      </c>
      <c r="L382" s="1">
        <f>_xll.ciqfunctions.udf.CIQ($B382, "IQ_TOTAL_LIAB", $D382,,,, "REPORTED")</f>
        <v>1732120</v>
      </c>
      <c r="M382" s="1">
        <f>_xll.ciqfunctions.udf.CIQ($B382, "IQ_PREF_EQUITY",$D382,,,, "REPORTED")</f>
        <v>0</v>
      </c>
      <c r="N382" s="1">
        <f>_xll.ciqfunctions.udf.CIQ($B382, "IQ_TOTAL_COMMON_EQUITY",$D382,,,, "REPORTED")</f>
        <v>1310812</v>
      </c>
      <c r="O382" s="1">
        <f>_xll.ciqfunctions.udf.CIQ($B382, "IQ_APIC", $D382,,,, "REPORTED")</f>
        <v>143868</v>
      </c>
      <c r="P382" s="1">
        <f>_xll.ciqfunctions.udf.CIQ($B382, "IQ_TOTAL_ASSETS", $D382,,,, "REPORTED")</f>
        <v>3349683</v>
      </c>
      <c r="Q382" s="1">
        <f>_xll.ciqfunctions.udf.CIQ($B382, "IQ_RE", $D382,,,, "REPORTED")</f>
        <v>1197744</v>
      </c>
      <c r="R382" s="1">
        <f>_xll.ciqfunctions.udf.CIQ($B382, "IQ_TOTAL_EQUITY", $D382,,,, "REPORTED")</f>
        <v>1617563</v>
      </c>
      <c r="S382" s="1">
        <f>_xll.ciqfunctions.udf.CIQ($B382, "IQ_TOTAL_OUTSTANDING_FILING_DATE", $D382,,,, "REPORTED")</f>
        <v>441.23594000000003</v>
      </c>
      <c r="T382" s="1">
        <f>_xll.ciqfunctions.udf.CIQ($B382, "IQ_TOTAL_DEBT", $D382,,,, "REPORTED")</f>
        <v>656101</v>
      </c>
      <c r="U382" s="1">
        <f>_xll.ciqfunctions.udf.CIQ($B382, "IQ_PREF_DIV_OTHER",$D382,,,, "REPORTED")</f>
        <v>0</v>
      </c>
      <c r="V382" s="1">
        <f>_xll.ciqfunctions.udf.CIQ($B382, "IQ_COGS",$D382,,,, "REPORTED")</f>
        <v>633178</v>
      </c>
      <c r="W382" s="1">
        <f>_xll.ciqfunctions.udf.CIQ($B382, "IQ_AP",$D382,,,, "REPORTED")</f>
        <v>403641</v>
      </c>
      <c r="X382" s="1">
        <f>_xll.ciqfunctions.udf.CIQ($B382, "IQ_AR", $D382,,,, "REPORTED")</f>
        <v>349505</v>
      </c>
      <c r="Y382" s="1">
        <f>_xll.ciqfunctions.udf.CIQ($B382, "IQ_INVENTORY", $D382,,,, "REPORTED")</f>
        <v>360662</v>
      </c>
      <c r="Z382">
        <f>_xll.ciqfunctions.udf.CIQ($B382, "IQ_SGA", $D382,,,, "REPORTED")</f>
        <v>173647</v>
      </c>
      <c r="AA382">
        <f>_xll.ciqfunctions.udf.CIQ($B382, "IQ_TOTAL_REV_1YR_ANN_GROWTH", $D382,,,, "REPORTED")</f>
        <v>18.6952</v>
      </c>
      <c r="AB382">
        <f>_xll.ciqfunctions.udf.CIQ($B382, "IQ_DA", $D382,,,, "REPORTED")</f>
        <v>0</v>
      </c>
      <c r="AC382">
        <f>_xll.ciqfunctions.udf.CIQ($B382, "IQ_NET_INTEREST_EXP",$D382,,,, "REPORTED")</f>
        <v>9870</v>
      </c>
      <c r="AD382">
        <f>_xll.ciqfunctions.udf.CIQ($B382, "IQ_NET_WORKING_CAP",$D382,,,, "REPORTED")</f>
        <v>20824</v>
      </c>
      <c r="AE382">
        <f>_xll.ciqfunctions.udf.CIQ($B382, "IQ_CAPEX",$D382,,,, "REPORTED")</f>
        <v>-45755</v>
      </c>
      <c r="AF382" s="1" t="str">
        <f>_xll.ciqfunctions.udf.CIQ($B382, "IQ_CEO_NAME", $D382,,,, "REPORTED")</f>
        <v>Suzuki, Toshihiro</v>
      </c>
    </row>
    <row r="383" spans="1:32" x14ac:dyDescent="0.25">
      <c r="A383" t="str">
        <f>_xll.ciqfunctions.udf.CIQ(B383,"IQ_COMPANY_NAME",A$1)</f>
        <v>Suzuki Motor Corporation</v>
      </c>
      <c r="B383" s="3" t="s">
        <v>1</v>
      </c>
      <c r="C383" s="1" t="str">
        <f>_xll.ciqfunctions.udf.CIQ($B383, "IQ_INDUSTRY", IQ_FY, $D383, ,, "USD", , C$1)</f>
        <v>Automobiles</v>
      </c>
      <c r="D383" s="2" t="str">
        <f t="shared" ref="D383:D446" si="5">D323</f>
        <v>CQ32017</v>
      </c>
      <c r="E383" s="1">
        <f>_xll.ciqfunctions.udf.CIQ($B383, "IQ_TOTAL_REV", $D383,,,, "REPORTED")</f>
        <v>961784</v>
      </c>
      <c r="F383" s="1">
        <f>_xll.ciqfunctions.udf.CIQ($B383, "IQ_NI",$D383,,,, "REPORTED")</f>
        <v>38776</v>
      </c>
      <c r="G383" s="1">
        <f>_xll.ciqfunctions.udf.CIQ($B383, "IQ_CASH_EQUIV", $D383,,,, "REPORTED")</f>
        <v>760285</v>
      </c>
      <c r="H383" s="1">
        <f>_xll.ciqfunctions.udf.CIQ($B383, "IQ_CASH_ST_INVEST", $D383,,,, "REPORTED")</f>
        <v>1066273</v>
      </c>
      <c r="I383" s="1">
        <f>_xll.ciqfunctions.udf.CIQ($B383, "IQ_TOTAL_CA", $D383,,,, "REPORTED")</f>
        <v>2007607</v>
      </c>
      <c r="J383" s="1">
        <f>_xll.ciqfunctions.udf.CIQ($B383, "IQ_TOTAL_ASSETS",$D383,,,, "REPORTED")</f>
        <v>3284539</v>
      </c>
      <c r="K383" s="1">
        <f>_xll.ciqfunctions.udf.CIQ($B383, "IQ_TOTAL_CL", $D383,,,, "REPORTED")</f>
        <v>1233508</v>
      </c>
      <c r="L383" s="1">
        <f>_xll.ciqfunctions.udf.CIQ($B383, "IQ_TOTAL_LIAB", $D383,,,, "REPORTED")</f>
        <v>1756988</v>
      </c>
      <c r="M383" s="1">
        <f>_xll.ciqfunctions.udf.CIQ($B383, "IQ_PREF_EQUITY",$D383,,,, "REPORTED")</f>
        <v>0</v>
      </c>
      <c r="N383" s="1">
        <f>_xll.ciqfunctions.udf.CIQ($B383, "IQ_TOTAL_COMMON_EQUITY",$D383,,,, "REPORTED")</f>
        <v>1243901</v>
      </c>
      <c r="O383" s="1">
        <f>_xll.ciqfunctions.udf.CIQ($B383, "IQ_APIC", $D383,,,, "REPORTED")</f>
        <v>143868</v>
      </c>
      <c r="P383" s="1">
        <f>_xll.ciqfunctions.udf.CIQ($B383, "IQ_TOTAL_ASSETS", $D383,,,, "REPORTED")</f>
        <v>3284539</v>
      </c>
      <c r="Q383" s="1">
        <f>_xll.ciqfunctions.udf.CIQ($B383, "IQ_RE", $D383,,,, "REPORTED")</f>
        <v>1150843</v>
      </c>
      <c r="R383" s="1">
        <f>_xll.ciqfunctions.udf.CIQ($B383, "IQ_TOTAL_EQUITY", $D383,,,, "REPORTED")</f>
        <v>1527551</v>
      </c>
      <c r="S383" s="1">
        <f>_xll.ciqfunctions.udf.CIQ($B383, "IQ_TOTAL_OUTSTANDING_FILING_DATE", $D383,,,, "REPORTED")</f>
        <v>441.23563999999999</v>
      </c>
      <c r="T383" s="1">
        <f>_xll.ciqfunctions.udf.CIQ($B383, "IQ_TOTAL_DEBT", $D383,,,, "REPORTED")</f>
        <v>641838</v>
      </c>
      <c r="U383" s="1">
        <f>_xll.ciqfunctions.udf.CIQ($B383, "IQ_PREF_DIV_OTHER",$D383,,,, "REPORTED")</f>
        <v>0</v>
      </c>
      <c r="V383" s="1">
        <f>_xll.ciqfunctions.udf.CIQ($B383, "IQ_COGS",$D383,,,, "REPORTED")</f>
        <v>680257</v>
      </c>
      <c r="W383" s="1">
        <f>_xll.ciqfunctions.udf.CIQ($B383, "IQ_AP",$D383,,,, "REPORTED")</f>
        <v>502500</v>
      </c>
      <c r="X383" s="1">
        <f>_xll.ciqfunctions.udf.CIQ($B383, "IQ_AR", $D383,,,, "REPORTED")</f>
        <v>365974</v>
      </c>
      <c r="Y383" s="1">
        <f>_xll.ciqfunctions.udf.CIQ($B383, "IQ_INVENTORY", $D383,,,, "REPORTED")</f>
        <v>327116</v>
      </c>
      <c r="Z383">
        <f>_xll.ciqfunctions.udf.CIQ($B383, "IQ_SGA", $D383,,,, "REPORTED")</f>
        <v>193718</v>
      </c>
      <c r="AA383">
        <f>_xll.ciqfunctions.udf.CIQ($B383, "IQ_TOTAL_REV_1YR_ANN_GROWTH", $D383,,,, "REPORTED")</f>
        <v>29.111499999999999</v>
      </c>
      <c r="AB383">
        <f>_xll.ciqfunctions.udf.CIQ($B383, "IQ_DA", $D383,,,, "REPORTED")</f>
        <v>0</v>
      </c>
      <c r="AC383">
        <f>_xll.ciqfunctions.udf.CIQ($B383, "IQ_NET_INTEREST_EXP",$D383,,,, "REPORTED")</f>
        <v>3256</v>
      </c>
      <c r="AD383">
        <f>_xll.ciqfunctions.udf.CIQ($B383, "IQ_NET_WORKING_CAP",$D383,,,, "REPORTED")</f>
        <v>-53140</v>
      </c>
      <c r="AE383">
        <f>_xll.ciqfunctions.udf.CIQ($B383, "IQ_CAPEX",$D383,,,, "REPORTED")</f>
        <v>-38551</v>
      </c>
      <c r="AF383" s="1" t="str">
        <f>_xll.ciqfunctions.udf.CIQ($B383, "IQ_CEO_NAME", $D383,,,, "REPORTED")</f>
        <v>Suzuki, Toshihiro</v>
      </c>
    </row>
    <row r="384" spans="1:32" x14ac:dyDescent="0.25">
      <c r="A384" t="str">
        <f>_xll.ciqfunctions.udf.CIQ(B384,"IQ_COMPANY_NAME",A$1)</f>
        <v>Suzuki Motor Corporation</v>
      </c>
      <c r="B384" s="3" t="s">
        <v>1</v>
      </c>
      <c r="C384" s="1" t="str">
        <f>_xll.ciqfunctions.udf.CIQ($B384, "IQ_INDUSTRY", IQ_FY, $D384, ,, "USD", , C$1)</f>
        <v>Automobiles</v>
      </c>
      <c r="D384" s="2" t="str">
        <f t="shared" si="5"/>
        <v>CQ22017</v>
      </c>
      <c r="E384" s="1">
        <f>_xll.ciqfunctions.udf.CIQ($B384, "IQ_TOTAL_REV", $D384,,,, "REPORTED")</f>
        <v>869313</v>
      </c>
      <c r="F384" s="1">
        <f>_xll.ciqfunctions.udf.CIQ($B384, "IQ_NI",$D384,,,, "REPORTED")</f>
        <v>65432</v>
      </c>
      <c r="G384" s="1">
        <f>_xll.ciqfunctions.udf.CIQ($B384, "IQ_CASH_EQUIV", $D384,,,, "REPORTED")</f>
        <v>719906</v>
      </c>
      <c r="H384" s="1">
        <f>_xll.ciqfunctions.udf.CIQ($B384, "IQ_CASH_ST_INVEST", $D384,,,, "REPORTED")</f>
        <v>1049628</v>
      </c>
      <c r="I384" s="1">
        <f>_xll.ciqfunctions.udf.CIQ($B384, "IQ_TOTAL_CA", $D384,,,, "REPORTED")</f>
        <v>1986800</v>
      </c>
      <c r="J384" s="1">
        <f>_xll.ciqfunctions.udf.CIQ($B384, "IQ_TOTAL_ASSETS",$D384,,,, "REPORTED")</f>
        <v>3177300</v>
      </c>
      <c r="K384" s="1">
        <f>_xll.ciqfunctions.udf.CIQ($B384, "IQ_TOTAL_CL", $D384,,,, "REPORTED")</f>
        <v>1170082</v>
      </c>
      <c r="L384" s="1">
        <f>_xll.ciqfunctions.udf.CIQ($B384, "IQ_TOTAL_LIAB", $D384,,,, "REPORTED")</f>
        <v>1705453</v>
      </c>
      <c r="M384" s="1">
        <f>_xll.ciqfunctions.udf.CIQ($B384, "IQ_PREF_EQUITY",$D384,,,, "REPORTED")</f>
        <v>0</v>
      </c>
      <c r="N384" s="1">
        <f>_xll.ciqfunctions.udf.CIQ($B384, "IQ_TOTAL_COMMON_EQUITY",$D384,,,, "REPORTED")</f>
        <v>1187626</v>
      </c>
      <c r="O384" s="1">
        <f>_xll.ciqfunctions.udf.CIQ($B384, "IQ_APIC", $D384,,,, "REPORTED")</f>
        <v>144035</v>
      </c>
      <c r="P384" s="1">
        <f>_xll.ciqfunctions.udf.CIQ($B384, "IQ_TOTAL_ASSETS", $D384,,,, "REPORTED")</f>
        <v>3177300</v>
      </c>
      <c r="Q384" s="1">
        <f>_xll.ciqfunctions.udf.CIQ($B384, "IQ_RE", $D384,,,, "REPORTED")</f>
        <v>1112067</v>
      </c>
      <c r="R384" s="1">
        <f>_xll.ciqfunctions.udf.CIQ($B384, "IQ_TOTAL_EQUITY", $D384,,,, "REPORTED")</f>
        <v>1471847</v>
      </c>
      <c r="S384" s="1">
        <f>_xll.ciqfunctions.udf.CIQ($B384, "IQ_TOTAL_OUTSTANDING_FILING_DATE", $D384,,,, "REPORTED")</f>
        <v>441.21773999999999</v>
      </c>
      <c r="T384" s="1">
        <f>_xll.ciqfunctions.udf.CIQ($B384, "IQ_TOTAL_DEBT", $D384,,,, "REPORTED")</f>
        <v>671580</v>
      </c>
      <c r="U384" s="1">
        <f>_xll.ciqfunctions.udf.CIQ($B384, "IQ_PREF_DIV_OTHER",$D384,,,, "REPORTED")</f>
        <v>0</v>
      </c>
      <c r="V384" s="1">
        <f>_xll.ciqfunctions.udf.CIQ($B384, "IQ_COGS",$D384,,,, "REPORTED")</f>
        <v>622873</v>
      </c>
      <c r="W384" s="1">
        <f>_xll.ciqfunctions.udf.CIQ($B384, "IQ_AP",$D384,,,, "REPORTED")</f>
        <v>493547</v>
      </c>
      <c r="X384" s="1">
        <f>_xll.ciqfunctions.udf.CIQ($B384, "IQ_AR", $D384,,,, "REPORTED")</f>
        <v>340573</v>
      </c>
      <c r="Y384" s="1">
        <f>_xll.ciqfunctions.udf.CIQ($B384, "IQ_INVENTORY", $D384,,,, "REPORTED")</f>
        <v>338241</v>
      </c>
      <c r="Z384">
        <f>_xll.ciqfunctions.udf.CIQ($B384, "IQ_SGA", $D384,,,, "REPORTED")</f>
        <v>161367</v>
      </c>
      <c r="AA384">
        <f>_xll.ciqfunctions.udf.CIQ($B384, "IQ_TOTAL_REV_1YR_ANN_GROWTH", $D384,,,, "REPORTED")</f>
        <v>15.2887</v>
      </c>
      <c r="AB384">
        <f>_xll.ciqfunctions.udf.CIQ($B384, "IQ_DA", $D384,,,, "REPORTED")</f>
        <v>0</v>
      </c>
      <c r="AC384">
        <f>_xll.ciqfunctions.udf.CIQ($B384, "IQ_NET_INTEREST_EXP",$D384,,,, "REPORTED")</f>
        <v>10836</v>
      </c>
      <c r="AD384">
        <f>_xll.ciqfunctions.udf.CIQ($B384, "IQ_NET_WORKING_CAP",$D384,,,, "REPORTED")</f>
        <v>9734</v>
      </c>
      <c r="AE384">
        <f>_xll.ciqfunctions.udf.CIQ($B384, "IQ_CAPEX",$D384,,,, "REPORTED")</f>
        <v>-48009</v>
      </c>
      <c r="AF384" s="1" t="str">
        <f>_xll.ciqfunctions.udf.CIQ($B384, "IQ_CEO_NAME", $D384,,,, "REPORTED")</f>
        <v>Suzuki, Toshihiro</v>
      </c>
    </row>
    <row r="385" spans="1:32" x14ac:dyDescent="0.25">
      <c r="A385" t="str">
        <f>_xll.ciqfunctions.udf.CIQ(B385,"IQ_COMPANY_NAME",A$1)</f>
        <v>Suzuki Motor Corporation</v>
      </c>
      <c r="B385" s="3" t="s">
        <v>1</v>
      </c>
      <c r="C385" s="1" t="str">
        <f>_xll.ciqfunctions.udf.CIQ($B385, "IQ_INDUSTRY", IQ_FY, $D385, ,, "USD", , C$1)</f>
        <v>Automobiles</v>
      </c>
      <c r="D385" s="2" t="str">
        <f t="shared" si="5"/>
        <v>CQ12017</v>
      </c>
      <c r="E385" s="1">
        <f>_xll.ciqfunctions.udf.CIQ($B385, "IQ_TOTAL_REV", $D385,,,, "REPORTED")</f>
        <v>917576</v>
      </c>
      <c r="F385" s="1">
        <f>_xll.ciqfunctions.udf.CIQ($B385, "IQ_NI",$D385,,,, "REPORTED")</f>
        <v>26601</v>
      </c>
      <c r="G385" s="1">
        <f>_xll.ciqfunctions.udf.CIQ($B385, "IQ_CASH_EQUIV", $D385,,,, "REPORTED")</f>
        <v>693952</v>
      </c>
      <c r="H385" s="1">
        <f>_xll.ciqfunctions.udf.CIQ($B385, "IQ_CASH_ST_INVEST", $D385,,,, "REPORTED")</f>
        <v>1032708</v>
      </c>
      <c r="I385" s="1">
        <f>_xll.ciqfunctions.udf.CIQ($B385, "IQ_TOTAL_CA", $D385,,,, "REPORTED")</f>
        <v>1955973</v>
      </c>
      <c r="J385" s="1">
        <f>_xll.ciqfunctions.udf.CIQ($B385, "IQ_TOTAL_ASSETS",$D385,,,, "REPORTED")</f>
        <v>3115985</v>
      </c>
      <c r="K385" s="1">
        <f>_xll.ciqfunctions.udf.CIQ($B385, "IQ_TOTAL_CL", $D385,,,, "REPORTED")</f>
        <v>1188121</v>
      </c>
      <c r="L385" s="1">
        <f>_xll.ciqfunctions.udf.CIQ($B385, "IQ_TOTAL_LIAB", $D385,,,, "REPORTED")</f>
        <v>1728945</v>
      </c>
      <c r="M385" s="1">
        <f>_xll.ciqfunctions.udf.CIQ($B385, "IQ_PREF_EQUITY",$D385,,,, "REPORTED")</f>
        <v>0</v>
      </c>
      <c r="N385" s="1">
        <f>_xll.ciqfunctions.udf.CIQ($B385, "IQ_TOTAL_COMMON_EQUITY",$D385,,,, "REPORTED")</f>
        <v>1119991</v>
      </c>
      <c r="O385" s="1">
        <f>_xll.ciqfunctions.udf.CIQ($B385, "IQ_APIC", $D385,,,, "REPORTED")</f>
        <v>144035</v>
      </c>
      <c r="P385" s="1">
        <f>_xll.ciqfunctions.udf.CIQ($B385, "IQ_TOTAL_ASSETS", $D385,,,, "REPORTED")</f>
        <v>3115985</v>
      </c>
      <c r="Q385" s="1">
        <f>_xll.ciqfunctions.udf.CIQ($B385, "IQ_RE", $D385,,,, "REPORTED")</f>
        <v>1058549</v>
      </c>
      <c r="R385" s="1">
        <f>_xll.ciqfunctions.udf.CIQ($B385, "IQ_TOTAL_EQUITY", $D385,,,, "REPORTED")</f>
        <v>1387040</v>
      </c>
      <c r="S385" s="1">
        <f>_xll.ciqfunctions.udf.CIQ($B385, "IQ_TOTAL_OUTSTANDING_FILING_DATE", $D385,,,, "REPORTED")</f>
        <v>441.21789999999999</v>
      </c>
      <c r="T385" s="1">
        <f>_xll.ciqfunctions.udf.CIQ($B385, "IQ_TOTAL_DEBT", $D385,,,, "REPORTED")</f>
        <v>639871</v>
      </c>
      <c r="U385" s="1">
        <f>_xll.ciqfunctions.udf.CIQ($B385, "IQ_PREF_DIV_OTHER",$D385,,,, "REPORTED")</f>
        <v>0</v>
      </c>
      <c r="V385" s="1">
        <f>_xll.ciqfunctions.udf.CIQ($B385, "IQ_COGS",$D385,,,, "REPORTED")</f>
        <v>655990</v>
      </c>
      <c r="W385" s="1">
        <f>_xll.ciqfunctions.udf.CIQ($B385, "IQ_AP",$D385,,,, "REPORTED")</f>
        <v>511133</v>
      </c>
      <c r="X385" s="1">
        <f>_xll.ciqfunctions.udf.CIQ($B385, "IQ_AR", $D385,,,, "REPORTED")</f>
        <v>343875</v>
      </c>
      <c r="Y385" s="1">
        <f>_xll.ciqfunctions.udf.CIQ($B385, "IQ_INVENTORY", $D385,,,, "REPORTED")</f>
        <v>332114</v>
      </c>
      <c r="Z385">
        <f>_xll.ciqfunctions.udf.CIQ($B385, "IQ_SGA", $D385,,,, "REPORTED")</f>
        <v>-12844</v>
      </c>
      <c r="AA385">
        <f>_xll.ciqfunctions.udf.CIQ($B385, "IQ_TOTAL_REV_1YR_ANN_GROWTH", $D385,,,, "REPORTED")</f>
        <v>11.2121</v>
      </c>
      <c r="AB385">
        <f>_xll.ciqfunctions.udf.CIQ($B385, "IQ_DA", $D385,,,, "REPORTED")</f>
        <v>461</v>
      </c>
      <c r="AC385">
        <f>_xll.ciqfunctions.udf.CIQ($B385, "IQ_NET_INTEREST_EXP",$D385,,,, "REPORTED")</f>
        <v>4467</v>
      </c>
      <c r="AD385">
        <f>_xll.ciqfunctions.udf.CIQ($B385, "IQ_NET_WORKING_CAP",$D385,,,, "REPORTED")</f>
        <v>-48255</v>
      </c>
      <c r="AE385">
        <f>_xll.ciqfunctions.udf.CIQ($B385, "IQ_CAPEX",$D385,,,, "REPORTED")</f>
        <v>-58189</v>
      </c>
      <c r="AF385" s="1" t="str">
        <f>_xll.ciqfunctions.udf.CIQ($B385, "IQ_CEO_NAME", $D385,,,, "REPORTED")</f>
        <v>Suzuki, Toshihiro</v>
      </c>
    </row>
    <row r="386" spans="1:32" x14ac:dyDescent="0.25">
      <c r="A386" t="str">
        <f>_xll.ciqfunctions.udf.CIQ(B386,"IQ_COMPANY_NAME",A$1)</f>
        <v>Suzuki Motor Corporation</v>
      </c>
      <c r="B386" s="3" t="s">
        <v>1</v>
      </c>
      <c r="C386" s="1" t="str">
        <f>_xll.ciqfunctions.udf.CIQ($B386, "IQ_INDUSTRY", IQ_FY, $D386, ,, "USD", , C$1)</f>
        <v>Automobiles</v>
      </c>
      <c r="D386" s="2" t="str">
        <f t="shared" si="5"/>
        <v>CQ42016</v>
      </c>
      <c r="E386" s="1">
        <f>_xll.ciqfunctions.udf.CIQ($B386, "IQ_TOTAL_REV", $D386,,,, "REPORTED")</f>
        <v>753010</v>
      </c>
      <c r="F386" s="1">
        <f>_xll.ciqfunctions.udf.CIQ($B386, "IQ_NI",$D386,,,, "REPORTED")</f>
        <v>33428</v>
      </c>
      <c r="G386" s="1">
        <f>_xll.ciqfunctions.udf.CIQ($B386, "IQ_CASH_EQUIV", $D386,,,, "REPORTED")</f>
        <v>659052</v>
      </c>
      <c r="H386" s="1">
        <f>_xll.ciqfunctions.udf.CIQ($B386, "IQ_CASH_ST_INVEST", $D386,,,, "REPORTED")</f>
        <v>994890</v>
      </c>
      <c r="I386" s="1">
        <f>_xll.ciqfunctions.udf.CIQ($B386, "IQ_TOTAL_CA", $D386,,,, "REPORTED")</f>
        <v>1868153</v>
      </c>
      <c r="J386" s="1">
        <f>_xll.ciqfunctions.udf.CIQ($B386, "IQ_TOTAL_ASSETS",$D386,,,, "REPORTED")</f>
        <v>3019104</v>
      </c>
      <c r="K386" s="1">
        <f>_xll.ciqfunctions.udf.CIQ($B386, "IQ_TOTAL_CL", $D386,,,, "REPORTED")</f>
        <v>1079628</v>
      </c>
      <c r="L386" s="1">
        <f>_xll.ciqfunctions.udf.CIQ($B386, "IQ_TOTAL_LIAB", $D386,,,, "REPORTED")</f>
        <v>1668285</v>
      </c>
      <c r="M386" s="1">
        <f>_xll.ciqfunctions.udf.CIQ($B386, "IQ_PREF_EQUITY",$D386,,,, "REPORTED")</f>
        <v>0</v>
      </c>
      <c r="N386" s="1">
        <f>_xll.ciqfunctions.udf.CIQ($B386, "IQ_TOTAL_COMMON_EQUITY",$D386,,,, "REPORTED")</f>
        <v>1096306</v>
      </c>
      <c r="O386" s="1">
        <f>_xll.ciqfunctions.udf.CIQ($B386, "IQ_APIC", $D386,,,, "REPORTED")</f>
        <v>144035</v>
      </c>
      <c r="P386" s="1">
        <f>_xll.ciqfunctions.udf.CIQ($B386, "IQ_TOTAL_ASSETS", $D386,,,, "REPORTED")</f>
        <v>3019104</v>
      </c>
      <c r="Q386" s="1">
        <f>_xll.ciqfunctions.udf.CIQ($B386, "IQ_RE", $D386,,,, "REPORTED")</f>
        <v>1031949</v>
      </c>
      <c r="R386" s="1">
        <f>_xll.ciqfunctions.udf.CIQ($B386, "IQ_TOTAL_EQUITY", $D386,,,, "REPORTED")</f>
        <v>1350819</v>
      </c>
      <c r="S386" s="1">
        <f>_xll.ciqfunctions.udf.CIQ($B386, "IQ_TOTAL_OUTSTANDING_FILING_DATE", $D386,,,, "REPORTED")</f>
        <v>441.21818000000002</v>
      </c>
      <c r="T386" s="1">
        <f>_xll.ciqfunctions.udf.CIQ($B386, "IQ_TOTAL_DEBT", $D386,,,, "REPORTED")</f>
        <v>670279</v>
      </c>
      <c r="U386" s="1">
        <f>_xll.ciqfunctions.udf.CIQ($B386, "IQ_PREF_DIV_OTHER",$D386,,,, "REPORTED")</f>
        <v>0</v>
      </c>
      <c r="V386" s="1">
        <f>_xll.ciqfunctions.udf.CIQ($B386, "IQ_COGS",$D386,,,, "REPORTED")</f>
        <v>544490</v>
      </c>
      <c r="W386" s="1">
        <f>_xll.ciqfunctions.udf.CIQ($B386, "IQ_AP",$D386,,,, "REPORTED")</f>
        <v>491823</v>
      </c>
      <c r="X386" s="1">
        <f>_xll.ciqfunctions.udf.CIQ($B386, "IQ_AR", $D386,,,, "REPORTED")</f>
        <v>305664</v>
      </c>
      <c r="Y386" s="1">
        <f>_xll.ciqfunctions.udf.CIQ($B386, "IQ_INVENTORY", $D386,,,, "REPORTED")</f>
        <v>324672</v>
      </c>
      <c r="Z386">
        <f>_xll.ciqfunctions.udf.CIQ($B386, "IQ_SGA", $D386,,,, "REPORTED")</f>
        <v>156666</v>
      </c>
      <c r="AA386">
        <f>_xll.ciqfunctions.udf.CIQ($B386, "IQ_TOTAL_REV_1YR_ANN_GROWTH", $D386,,,, "REPORTED")</f>
        <v>-5.8818999999999999</v>
      </c>
      <c r="AB386">
        <f>_xll.ciqfunctions.udf.CIQ($B386, "IQ_DA", $D386,,,, "REPORTED")</f>
        <v>0</v>
      </c>
      <c r="AC386">
        <f>_xll.ciqfunctions.udf.CIQ($B386, "IQ_NET_INTEREST_EXP",$D386,,,, "REPORTED")</f>
        <v>2431</v>
      </c>
      <c r="AD386">
        <f>_xll.ciqfunctions.udf.CIQ($B386, "IQ_NET_WORKING_CAP",$D386,,,, "REPORTED")</f>
        <v>-23338</v>
      </c>
      <c r="AE386">
        <f>_xll.ciqfunctions.udf.CIQ($B386, "IQ_CAPEX",$D386,,,, "REPORTED")</f>
        <v>-39329</v>
      </c>
      <c r="AF386" s="1" t="str">
        <f>_xll.ciqfunctions.udf.CIQ($B386, "IQ_CEO_NAME", $D386,,,, "REPORTED")</f>
        <v>Suzuki, Toshihiro</v>
      </c>
    </row>
    <row r="387" spans="1:32" x14ac:dyDescent="0.25">
      <c r="A387" t="str">
        <f>_xll.ciqfunctions.udf.CIQ(B387,"IQ_COMPANY_NAME",A$1)</f>
        <v>Suzuki Motor Corporation</v>
      </c>
      <c r="B387" s="3" t="s">
        <v>1</v>
      </c>
      <c r="C387" s="1" t="str">
        <f>_xll.ciqfunctions.udf.CIQ($B387, "IQ_INDUSTRY", IQ_FY, $D387, ,, "USD", , C$1)</f>
        <v>Automobiles</v>
      </c>
      <c r="D387" s="2" t="str">
        <f t="shared" si="5"/>
        <v>CQ32016</v>
      </c>
      <c r="E387" s="1">
        <f>_xll.ciqfunctions.udf.CIQ($B387, "IQ_TOTAL_REV", $D387,,,, "REPORTED")</f>
        <v>744925</v>
      </c>
      <c r="F387" s="1">
        <f>_xll.ciqfunctions.udf.CIQ($B387, "IQ_NI",$D387,,,, "REPORTED")</f>
        <v>61971</v>
      </c>
      <c r="G387" s="1">
        <f>_xll.ciqfunctions.udf.CIQ($B387, "IQ_CASH_EQUIV", $D387,,,, "REPORTED")</f>
        <v>634579</v>
      </c>
      <c r="H387" s="1">
        <f>_xll.ciqfunctions.udf.CIQ($B387, "IQ_CASH_ST_INVEST", $D387,,,, "REPORTED")</f>
        <v>1003622</v>
      </c>
      <c r="I387" s="1">
        <f>_xll.ciqfunctions.udf.CIQ($B387, "IQ_TOTAL_CA", $D387,,,, "REPORTED")</f>
        <v>1804744</v>
      </c>
      <c r="J387" s="1">
        <f>_xll.ciqfunctions.udf.CIQ($B387, "IQ_TOTAL_ASSETS",$D387,,,, "REPORTED")</f>
        <v>2785374</v>
      </c>
      <c r="K387" s="1">
        <f>_xll.ciqfunctions.udf.CIQ($B387, "IQ_TOTAL_CL", $D387,,,, "REPORTED")</f>
        <v>1015510</v>
      </c>
      <c r="L387" s="1">
        <f>_xll.ciqfunctions.udf.CIQ($B387, "IQ_TOTAL_LIAB", $D387,,,, "REPORTED")</f>
        <v>1601593</v>
      </c>
      <c r="M387" s="1">
        <f>_xll.ciqfunctions.udf.CIQ($B387, "IQ_PREF_EQUITY",$D387,,,, "REPORTED")</f>
        <v>0</v>
      </c>
      <c r="N387" s="1">
        <f>_xll.ciqfunctions.udf.CIQ($B387, "IQ_TOTAL_COMMON_EQUITY",$D387,,,, "REPORTED")</f>
        <v>971284</v>
      </c>
      <c r="O387" s="1">
        <f>_xll.ciqfunctions.udf.CIQ($B387, "IQ_APIC", $D387,,,, "REPORTED")</f>
        <v>144035</v>
      </c>
      <c r="P387" s="1">
        <f>_xll.ciqfunctions.udf.CIQ($B387, "IQ_TOTAL_ASSETS", $D387,,,, "REPORTED")</f>
        <v>2785374</v>
      </c>
      <c r="Q387" s="1">
        <f>_xll.ciqfunctions.udf.CIQ($B387, "IQ_RE", $D387,,,, "REPORTED")</f>
        <v>1006023</v>
      </c>
      <c r="R387" s="1">
        <f>_xll.ciqfunctions.udf.CIQ($B387, "IQ_TOTAL_EQUITY", $D387,,,, "REPORTED")</f>
        <v>1183781</v>
      </c>
      <c r="S387" s="1">
        <f>_xll.ciqfunctions.udf.CIQ($B387, "IQ_TOTAL_OUTSTANDING_FILING_DATE", $D387,,,, "REPORTED")</f>
        <v>441.21845000000002</v>
      </c>
      <c r="T387" s="1">
        <f>_xll.ciqfunctions.udf.CIQ($B387, "IQ_TOTAL_DEBT", $D387,,,, "REPORTED")</f>
        <v>639800</v>
      </c>
      <c r="U387" s="1">
        <f>_xll.ciqfunctions.udf.CIQ($B387, "IQ_PREF_DIV_OTHER",$D387,,,, "REPORTED")</f>
        <v>0</v>
      </c>
      <c r="V387" s="1">
        <f>_xll.ciqfunctions.udf.CIQ($B387, "IQ_COGS",$D387,,,, "REPORTED")</f>
        <v>521813</v>
      </c>
      <c r="W387" s="1">
        <f>_xll.ciqfunctions.udf.CIQ($B387, "IQ_AP",$D387,,,, "REPORTED")</f>
        <v>456289</v>
      </c>
      <c r="X387" s="1">
        <f>_xll.ciqfunctions.udf.CIQ($B387, "IQ_AR", $D387,,,, "REPORTED")</f>
        <v>307588</v>
      </c>
      <c r="Y387" s="1">
        <f>_xll.ciqfunctions.udf.CIQ($B387, "IQ_INVENTORY", $D387,,,, "REPORTED")</f>
        <v>274968</v>
      </c>
      <c r="Z387">
        <f>_xll.ciqfunctions.udf.CIQ($B387, "IQ_SGA", $D387,,,, "REPORTED")</f>
        <v>166768</v>
      </c>
      <c r="AA387">
        <f>_xll.ciqfunctions.udf.CIQ($B387, "IQ_TOTAL_REV_1YR_ANN_GROWTH", $D387,,,, "REPORTED")</f>
        <v>-4.8224999999999998</v>
      </c>
      <c r="AB387">
        <f>_xll.ciqfunctions.udf.CIQ($B387, "IQ_DA", $D387,,,, "REPORTED")</f>
        <v>0</v>
      </c>
      <c r="AC387">
        <f>_xll.ciqfunctions.udf.CIQ($B387, "IQ_NET_INTEREST_EXP",$D387,,,, "REPORTED")</f>
        <v>1569</v>
      </c>
      <c r="AD387">
        <f>_xll.ciqfunctions.udf.CIQ($B387, "IQ_NET_WORKING_CAP",$D387,,,, "REPORTED")</f>
        <v>-60343</v>
      </c>
      <c r="AE387">
        <f>_xll.ciqfunctions.udf.CIQ($B387, "IQ_CAPEX",$D387,,,, "REPORTED")</f>
        <v>-54418</v>
      </c>
      <c r="AF387" s="1" t="str">
        <f>_xll.ciqfunctions.udf.CIQ($B387, "IQ_CEO_NAME", $D387,,,, "REPORTED")</f>
        <v>Suzuki, Toshihiro</v>
      </c>
    </row>
    <row r="388" spans="1:32" x14ac:dyDescent="0.25">
      <c r="A388" t="str">
        <f>_xll.ciqfunctions.udf.CIQ(B388,"IQ_COMPANY_NAME",A$1)</f>
        <v>Suzuki Motor Corporation</v>
      </c>
      <c r="B388" s="3" t="s">
        <v>1</v>
      </c>
      <c r="C388" s="1" t="str">
        <f>_xll.ciqfunctions.udf.CIQ($B388, "IQ_INDUSTRY", IQ_FY, $D388, ,, "USD", , C$1)</f>
        <v>Automobiles</v>
      </c>
      <c r="D388" s="2" t="str">
        <f t="shared" si="5"/>
        <v>CQ22016</v>
      </c>
      <c r="E388" s="1">
        <f>_xll.ciqfunctions.udf.CIQ($B388, "IQ_TOTAL_REV", $D388,,,, "REPORTED")</f>
        <v>754031</v>
      </c>
      <c r="F388" s="1">
        <f>_xll.ciqfunctions.udf.CIQ($B388, "IQ_NI",$D388,,,, "REPORTED")</f>
        <v>37956</v>
      </c>
      <c r="G388" s="1">
        <f>_xll.ciqfunctions.udf.CIQ($B388, "IQ_CASH_EQUIV", $D388,,,, "REPORTED")</f>
        <v>595983</v>
      </c>
      <c r="H388" s="1">
        <f>_xll.ciqfunctions.udf.CIQ($B388, "IQ_CASH_ST_INVEST", $D388,,,, "REPORTED")</f>
        <v>922124</v>
      </c>
      <c r="I388" s="1">
        <f>_xll.ciqfunctions.udf.CIQ($B388, "IQ_TOTAL_CA", $D388,,,, "REPORTED")</f>
        <v>1712503</v>
      </c>
      <c r="J388" s="1">
        <f>_xll.ciqfunctions.udf.CIQ($B388, "IQ_TOTAL_ASSETS",$D388,,,, "REPORTED")</f>
        <v>2711855</v>
      </c>
      <c r="K388" s="1">
        <f>_xll.ciqfunctions.udf.CIQ($B388, "IQ_TOTAL_CL", $D388,,,, "REPORTED")</f>
        <v>989754</v>
      </c>
      <c r="L388" s="1">
        <f>_xll.ciqfunctions.udf.CIQ($B388, "IQ_TOTAL_LIAB", $D388,,,, "REPORTED")</f>
        <v>1578702</v>
      </c>
      <c r="M388" s="1">
        <f>_xll.ciqfunctions.udf.CIQ($B388, "IQ_PREF_EQUITY",$D388,,,, "REPORTED")</f>
        <v>0</v>
      </c>
      <c r="N388" s="1">
        <f>_xll.ciqfunctions.udf.CIQ($B388, "IQ_TOTAL_COMMON_EQUITY",$D388,,,, "REPORTED")</f>
        <v>917964</v>
      </c>
      <c r="O388" s="1">
        <f>_xll.ciqfunctions.udf.CIQ($B388, "IQ_APIC", $D388,,,, "REPORTED")</f>
        <v>144166</v>
      </c>
      <c r="P388" s="1">
        <f>_xll.ciqfunctions.udf.CIQ($B388, "IQ_TOTAL_ASSETS", $D388,,,, "REPORTED")</f>
        <v>2711855</v>
      </c>
      <c r="Q388" s="1">
        <f>_xll.ciqfunctions.udf.CIQ($B388, "IQ_RE", $D388,,,, "REPORTED")</f>
        <v>944112</v>
      </c>
      <c r="R388" s="1">
        <f>_xll.ciqfunctions.udf.CIQ($B388, "IQ_TOTAL_EQUITY", $D388,,,, "REPORTED")</f>
        <v>1133153</v>
      </c>
      <c r="S388" s="1">
        <f>_xll.ciqfunctions.udf.CIQ($B388, "IQ_TOTAL_OUTSTANDING_FILING_DATE", $D388,,,, "REPORTED")</f>
        <v>441.18702000000002</v>
      </c>
      <c r="T388" s="1">
        <f>_xll.ciqfunctions.udf.CIQ($B388, "IQ_TOTAL_DEBT", $D388,,,, "REPORTED")</f>
        <v>631989</v>
      </c>
      <c r="U388" s="1">
        <f>_xll.ciqfunctions.udf.CIQ($B388, "IQ_PREF_DIV_OTHER",$D388,,,, "REPORTED")</f>
        <v>0</v>
      </c>
      <c r="V388" s="1">
        <f>_xll.ciqfunctions.udf.CIQ($B388, "IQ_COGS",$D388,,,, "REPORTED")</f>
        <v>539621</v>
      </c>
      <c r="W388" s="1">
        <f>_xll.ciqfunctions.udf.CIQ($B388, "IQ_AP",$D388,,,, "REPORTED")</f>
        <v>459803</v>
      </c>
      <c r="X388" s="1">
        <f>_xll.ciqfunctions.udf.CIQ($B388, "IQ_AR", $D388,,,, "REPORTED")</f>
        <v>306051</v>
      </c>
      <c r="Y388" s="1">
        <f>_xll.ciqfunctions.udf.CIQ($B388, "IQ_INVENTORY", $D388,,,, "REPORTED")</f>
        <v>259812</v>
      </c>
      <c r="Z388">
        <f>_xll.ciqfunctions.udf.CIQ($B388, "IQ_SGA", $D388,,,, "REPORTED")</f>
        <v>155250</v>
      </c>
      <c r="AA388">
        <f>_xll.ciqfunctions.udf.CIQ($B388, "IQ_TOTAL_REV_1YR_ANN_GROWTH", $D388,,,, "REPORTED")</f>
        <v>-2.4354</v>
      </c>
      <c r="AB388">
        <f>_xll.ciqfunctions.udf.CIQ($B388, "IQ_DA", $D388,,,, "REPORTED")</f>
        <v>0</v>
      </c>
      <c r="AC388">
        <f>_xll.ciqfunctions.udf.CIQ($B388, "IQ_NET_INTEREST_EXP",$D388,,,, "REPORTED")</f>
        <v>3588</v>
      </c>
      <c r="AD388">
        <f>_xll.ciqfunctions.udf.CIQ($B388, "IQ_NET_WORKING_CAP",$D388,,,, "REPORTED")</f>
        <v>-53387</v>
      </c>
      <c r="AE388">
        <f>_xll.ciqfunctions.udf.CIQ($B388, "IQ_CAPEX",$D388,,,, "REPORTED")</f>
        <v>-40118</v>
      </c>
      <c r="AF388" s="1" t="str">
        <f>_xll.ciqfunctions.udf.CIQ($B388, "IQ_CEO_NAME", $D388,,,, "REPORTED")</f>
        <v>Suzuki, Toshihiro</v>
      </c>
    </row>
    <row r="389" spans="1:32" x14ac:dyDescent="0.25">
      <c r="A389" t="str">
        <f>_xll.ciqfunctions.udf.CIQ(B389,"IQ_COMPANY_NAME",A$1)</f>
        <v>Suzuki Motor Corporation</v>
      </c>
      <c r="B389" s="3" t="s">
        <v>1</v>
      </c>
      <c r="C389" s="1" t="str">
        <f>_xll.ciqfunctions.udf.CIQ($B389, "IQ_INDUSTRY", IQ_FY, $D389, ,, "USD", , C$1)</f>
        <v>Automobiles</v>
      </c>
      <c r="D389" s="2" t="str">
        <f t="shared" si="5"/>
        <v>CQ12016</v>
      </c>
      <c r="E389" s="1">
        <f>_xll.ciqfunctions.udf.CIQ($B389, "IQ_TOTAL_REV", $D389,,,, "REPORTED")</f>
        <v>825068</v>
      </c>
      <c r="F389" s="1">
        <f>_xll.ciqfunctions.udf.CIQ($B389, "IQ_NI",$D389,,,, "REPORTED")</f>
        <v>14400</v>
      </c>
      <c r="G389" s="1">
        <f>_xll.ciqfunctions.udf.CIQ($B389, "IQ_CASH_EQUIV", $D389,,,, "REPORTED")</f>
        <v>497187</v>
      </c>
      <c r="H389" s="1">
        <f>_xll.ciqfunctions.udf.CIQ($B389, "IQ_CASH_ST_INVEST", $D389,,,, "REPORTED")</f>
        <v>776758</v>
      </c>
      <c r="I389" s="1">
        <f>_xll.ciqfunctions.udf.CIQ($B389, "IQ_TOTAL_CA", $D389,,,, "REPORTED")</f>
        <v>1632630</v>
      </c>
      <c r="J389" s="1">
        <f>_xll.ciqfunctions.udf.CIQ($B389, "IQ_TOTAL_ASSETS",$D389,,,, "REPORTED")</f>
        <v>2702008</v>
      </c>
      <c r="K389" s="1">
        <f>_xll.ciqfunctions.udf.CIQ($B389, "IQ_TOTAL_CL", $D389,,,, "REPORTED")</f>
        <v>1145956</v>
      </c>
      <c r="L389" s="1">
        <f>_xll.ciqfunctions.udf.CIQ($B389, "IQ_TOTAL_LIAB", $D389,,,, "REPORTED")</f>
        <v>1514306</v>
      </c>
      <c r="M389" s="1">
        <f>_xll.ciqfunctions.udf.CIQ($B389, "IQ_PREF_EQUITY",$D389,,,, "REPORTED")</f>
        <v>0</v>
      </c>
      <c r="N389" s="1">
        <f>_xll.ciqfunctions.udf.CIQ($B389, "IQ_TOTAL_COMMON_EQUITY",$D389,,,, "REPORTED")</f>
        <v>957886</v>
      </c>
      <c r="O389" s="1">
        <f>_xll.ciqfunctions.udf.CIQ($B389, "IQ_APIC", $D389,,,, "REPORTED")</f>
        <v>144166</v>
      </c>
      <c r="P389" s="1">
        <f>_xll.ciqfunctions.udf.CIQ($B389, "IQ_TOTAL_ASSETS", $D389,,,, "REPORTED")</f>
        <v>2702008</v>
      </c>
      <c r="Q389" s="1">
        <f>_xll.ciqfunctions.udf.CIQ($B389, "IQ_RE", $D389,,,, "REPORTED")</f>
        <v>913656</v>
      </c>
      <c r="R389" s="1">
        <f>_xll.ciqfunctions.udf.CIQ($B389, "IQ_TOTAL_EQUITY", $D389,,,, "REPORTED")</f>
        <v>1187702</v>
      </c>
      <c r="S389" s="1">
        <f>_xll.ciqfunctions.udf.CIQ($B389, "IQ_TOTAL_OUTSTANDING_FILING_DATE", $D389,,,, "REPORTED")</f>
        <v>441.18716999999998</v>
      </c>
      <c r="T389" s="1">
        <f>_xll.ciqfunctions.udf.CIQ($B389, "IQ_TOTAL_DEBT", $D389,,,, "REPORTED")</f>
        <v>529286</v>
      </c>
      <c r="U389" s="1">
        <f>_xll.ciqfunctions.udf.CIQ($B389, "IQ_PREF_DIV_OTHER",$D389,,,, "REPORTED")</f>
        <v>0</v>
      </c>
      <c r="V389" s="1">
        <f>_xll.ciqfunctions.udf.CIQ($B389, "IQ_COGS",$D389,,,, "REPORTED")</f>
        <v>597908</v>
      </c>
      <c r="W389" s="1">
        <f>_xll.ciqfunctions.udf.CIQ($B389, "IQ_AP",$D389,,,, "REPORTED")</f>
        <v>466679</v>
      </c>
      <c r="X389" s="1">
        <f>_xll.ciqfunctions.udf.CIQ($B389, "IQ_AR", $D389,,,, "REPORTED")</f>
        <v>329155</v>
      </c>
      <c r="Y389" s="1">
        <f>_xll.ciqfunctions.udf.CIQ($B389, "IQ_INVENTORY", $D389,,,, "REPORTED")</f>
        <v>286300</v>
      </c>
      <c r="Z389">
        <f>_xll.ciqfunctions.udf.CIQ($B389, "IQ_SGA", $D389,,,, "REPORTED")</f>
        <v>-8178</v>
      </c>
      <c r="AA389">
        <f>_xll.ciqfunctions.udf.CIQ($B389, "IQ_TOTAL_REV_1YR_ANN_GROWTH", $D389,,,, "REPORTED")</f>
        <v>-5.4328000000000003</v>
      </c>
      <c r="AB389">
        <f>_xll.ciqfunctions.udf.CIQ($B389, "IQ_DA", $D389,,,, "REPORTED")</f>
        <v>526</v>
      </c>
      <c r="AC389">
        <f>_xll.ciqfunctions.udf.CIQ($B389, "IQ_NET_INTEREST_EXP",$D389,,,, "REPORTED")</f>
        <v>2871</v>
      </c>
      <c r="AD389">
        <f>_xll.ciqfunctions.udf.CIQ($B389, "IQ_NET_WORKING_CAP",$D389,,,, "REPORTED")</f>
        <v>-23595</v>
      </c>
      <c r="AE389">
        <f>_xll.ciqfunctions.udf.CIQ($B389, "IQ_CAPEX",$D389,,,, "REPORTED")</f>
        <v>-50344</v>
      </c>
      <c r="AF389" s="1" t="str">
        <f>_xll.ciqfunctions.udf.CIQ($B389, "IQ_CEO_NAME", $D389,,,, "REPORTED")</f>
        <v>Suzuki, Toshihiro</v>
      </c>
    </row>
    <row r="390" spans="1:32" x14ac:dyDescent="0.25">
      <c r="A390" t="str">
        <f>_xll.ciqfunctions.udf.CIQ(B390,"IQ_COMPANY_NAME",A$1)</f>
        <v>Suzuki Motor Corporation</v>
      </c>
      <c r="B390" s="3" t="s">
        <v>1</v>
      </c>
      <c r="C390" s="1" t="str">
        <f>_xll.ciqfunctions.udf.CIQ($B390, "IQ_INDUSTRY", IQ_FY, $D390, ,, "USD", , C$1)</f>
        <v>Automobiles</v>
      </c>
      <c r="D390" s="2" t="str">
        <f t="shared" si="5"/>
        <v>CQ42015</v>
      </c>
      <c r="E390" s="1">
        <f>_xll.ciqfunctions.udf.CIQ($B390, "IQ_TOTAL_REV", $D390,,,, "REPORTED")</f>
        <v>800069</v>
      </c>
      <c r="F390" s="1">
        <f>_xll.ciqfunctions.udf.CIQ($B390, "IQ_NI",$D390,,,, "REPORTED")</f>
        <v>23209</v>
      </c>
      <c r="G390" s="1">
        <f>_xll.ciqfunctions.udf.CIQ($B390, "IQ_CASH_EQUIV", $D390,,,, "REPORTED")</f>
        <v>230249</v>
      </c>
      <c r="H390" s="1">
        <f>_xll.ciqfunctions.udf.CIQ($B390, "IQ_CASH_ST_INVEST", $D390,,,, "REPORTED")</f>
        <v>797609</v>
      </c>
      <c r="I390" s="1">
        <f>_xll.ciqfunctions.udf.CIQ($B390, "IQ_TOTAL_CA", $D390,,,, "REPORTED")</f>
        <v>1671196</v>
      </c>
      <c r="J390" s="1">
        <f>_xll.ciqfunctions.udf.CIQ($B390, "IQ_TOTAL_ASSETS",$D390,,,, "REPORTED")</f>
        <v>2795915</v>
      </c>
      <c r="K390" s="1">
        <f>_xll.ciqfunctions.udf.CIQ($B390, "IQ_TOTAL_CL", $D390,,,, "REPORTED")</f>
        <v>1173203</v>
      </c>
      <c r="L390" s="1">
        <f>_xll.ciqfunctions.udf.CIQ($B390, "IQ_TOTAL_LIAB", $D390,,,, "REPORTED")</f>
        <v>1549834</v>
      </c>
      <c r="M390" s="1">
        <f>_xll.ciqfunctions.udf.CIQ($B390, "IQ_PREF_EQUITY",$D390,,,, "REPORTED")</f>
        <v>0</v>
      </c>
      <c r="N390" s="1">
        <f>_xll.ciqfunctions.udf.CIQ($B390, "IQ_TOTAL_COMMON_EQUITY",$D390,,,, "REPORTED")</f>
        <v>1014948</v>
      </c>
      <c r="O390" s="1">
        <f>_xll.ciqfunctions.udf.CIQ($B390, "IQ_APIC", $D390,,,, "REPORTED")</f>
        <v>144166</v>
      </c>
      <c r="P390" s="1">
        <f>_xll.ciqfunctions.udf.CIQ($B390, "IQ_TOTAL_ASSETS", $D390,,,, "REPORTED")</f>
        <v>2795915</v>
      </c>
      <c r="Q390" s="1">
        <f>_xll.ciqfunctions.udf.CIQ($B390, "IQ_RE", $D390,,,, "REPORTED")</f>
        <v>1168449</v>
      </c>
      <c r="R390" s="1">
        <f>_xll.ciqfunctions.udf.CIQ($B390, "IQ_TOTAL_EQUITY", $D390,,,, "REPORTED")</f>
        <v>1246081</v>
      </c>
      <c r="S390" s="1">
        <f>_xll.ciqfunctions.udf.CIQ($B390, "IQ_TOTAL_OUTSTANDING_FILING_DATE", $D390,,,, "REPORTED")</f>
        <v>441.18747999999999</v>
      </c>
      <c r="T390" s="1">
        <f>_xll.ciqfunctions.udf.CIQ($B390, "IQ_TOTAL_DEBT", $D390,,,, "REPORTED")</f>
        <v>590012</v>
      </c>
      <c r="U390" s="1">
        <f>_xll.ciqfunctions.udf.CIQ($B390, "IQ_PREF_DIV_OTHER",$D390,,,, "REPORTED")</f>
        <v>0</v>
      </c>
      <c r="V390" s="1">
        <f>_xll.ciqfunctions.udf.CIQ($B390, "IQ_COGS",$D390,,,, "REPORTED")</f>
        <v>585623</v>
      </c>
      <c r="W390" s="1">
        <f>_xll.ciqfunctions.udf.CIQ($B390, "IQ_AP",$D390,,,, "REPORTED")</f>
        <v>457974</v>
      </c>
      <c r="X390" s="1">
        <f>_xll.ciqfunctions.udf.CIQ($B390, "IQ_AR", $D390,,,, "REPORTED")</f>
        <v>285638</v>
      </c>
      <c r="Y390" s="1">
        <f>_xll.ciqfunctions.udf.CIQ($B390, "IQ_INVENTORY", $D390,,,, "REPORTED")</f>
        <v>333554</v>
      </c>
      <c r="Z390">
        <f>_xll.ciqfunctions.udf.CIQ($B390, "IQ_SGA", $D390,,,, "REPORTED")</f>
        <v>169295</v>
      </c>
      <c r="AA390">
        <f>_xll.ciqfunctions.udf.CIQ($B390, "IQ_TOTAL_REV_1YR_ANN_GROWTH", $D390,,,, "REPORTED")</f>
        <v>12.321099999999999</v>
      </c>
      <c r="AB390">
        <f>_xll.ciqfunctions.udf.CIQ($B390, "IQ_DA", $D390,,,, "REPORTED")</f>
        <v>0</v>
      </c>
      <c r="AC390">
        <f>_xll.ciqfunctions.udf.CIQ($B390, "IQ_NET_INTEREST_EXP",$D390,,,, "REPORTED")</f>
        <v>2268</v>
      </c>
      <c r="AD390">
        <f>_xll.ciqfunctions.udf.CIQ($B390, "IQ_NET_WORKING_CAP",$D390,,,, "REPORTED")</f>
        <v>15782</v>
      </c>
      <c r="AE390">
        <f>_xll.ciqfunctions.udf.CIQ($B390, "IQ_CAPEX",$D390,,,, "REPORTED")</f>
        <v>-39350</v>
      </c>
      <c r="AF390" s="1" t="str">
        <f>_xll.ciqfunctions.udf.CIQ($B390, "IQ_CEO_NAME", $D390,,,, "REPORTED")</f>
        <v>Suzuki, Toshihiro</v>
      </c>
    </row>
    <row r="391" spans="1:32" x14ac:dyDescent="0.25">
      <c r="A391" t="str">
        <f>_xll.ciqfunctions.udf.CIQ(B391,"IQ_COMPANY_NAME",A$1)</f>
        <v>Suzuki Motor Corporation</v>
      </c>
      <c r="B391" s="3" t="s">
        <v>1</v>
      </c>
      <c r="C391" s="1" t="str">
        <f>_xll.ciqfunctions.udf.CIQ($B391, "IQ_INDUSTRY", IQ_FY, $D391, ,, "USD", , C$1)</f>
        <v>Automobiles</v>
      </c>
      <c r="D391" s="2" t="str">
        <f t="shared" si="5"/>
        <v>CQ32015</v>
      </c>
      <c r="E391" s="1">
        <f>_xll.ciqfunctions.udf.CIQ($B391, "IQ_TOTAL_REV", $D391,,,, "REPORTED")</f>
        <v>782669</v>
      </c>
      <c r="F391" s="1">
        <f>_xll.ciqfunctions.udf.CIQ($B391, "IQ_NI",$D391,,,, "REPORTED")</f>
        <v>47351</v>
      </c>
      <c r="G391" s="1">
        <f>_xll.ciqfunctions.udf.CIQ($B391, "IQ_CASH_EQUIV", $D391,,,, "REPORTED")</f>
        <v>162404</v>
      </c>
      <c r="H391" s="1">
        <f>_xll.ciqfunctions.udf.CIQ($B391, "IQ_CASH_ST_INVEST", $D391,,,, "REPORTED")</f>
        <v>536088</v>
      </c>
      <c r="I391" s="1">
        <f>_xll.ciqfunctions.udf.CIQ($B391, "IQ_TOTAL_CA", $D391,,,, "REPORTED")</f>
        <v>1481024</v>
      </c>
      <c r="J391" s="1">
        <f>_xll.ciqfunctions.udf.CIQ($B391, "IQ_TOTAL_ASSETS",$D391,,,, "REPORTED")</f>
        <v>2582527</v>
      </c>
      <c r="K391" s="1">
        <f>_xll.ciqfunctions.udf.CIQ($B391, "IQ_TOTAL_CL", $D391,,,, "REPORTED")</f>
        <v>1009658</v>
      </c>
      <c r="L391" s="1">
        <f>_xll.ciqfunctions.udf.CIQ($B391, "IQ_TOTAL_LIAB", $D391,,,, "REPORTED")</f>
        <v>1378914</v>
      </c>
      <c r="M391" s="1">
        <f>_xll.ciqfunctions.udf.CIQ($B391, "IQ_PREF_EQUITY",$D391,,,, "REPORTED")</f>
        <v>0</v>
      </c>
      <c r="N391" s="1">
        <f>_xll.ciqfunctions.udf.CIQ($B391, "IQ_TOTAL_COMMON_EQUITY",$D391,,,, "REPORTED")</f>
        <v>983117</v>
      </c>
      <c r="O391" s="1">
        <f>_xll.ciqfunctions.udf.CIQ($B391, "IQ_APIC", $D391,,,, "REPORTED")</f>
        <v>144166</v>
      </c>
      <c r="P391" s="1">
        <f>_xll.ciqfunctions.udf.CIQ($B391, "IQ_TOTAL_ASSETS", $D391,,,, "REPORTED")</f>
        <v>2582527</v>
      </c>
      <c r="Q391" s="1">
        <f>_xll.ciqfunctions.udf.CIQ($B391, "IQ_RE", $D391,,,, "REPORTED")</f>
        <v>1151859</v>
      </c>
      <c r="R391" s="1">
        <f>_xll.ciqfunctions.udf.CIQ($B391, "IQ_TOTAL_EQUITY", $D391,,,, "REPORTED")</f>
        <v>1203613</v>
      </c>
      <c r="S391" s="1">
        <f>_xll.ciqfunctions.udf.CIQ($B391, "IQ_TOTAL_OUTSTANDING_FILING_DATE", $D391,,,, "REPORTED")</f>
        <v>441.18797999999998</v>
      </c>
      <c r="T391" s="1">
        <f>_xll.ciqfunctions.udf.CIQ($B391, "IQ_TOTAL_DEBT", $D391,,,, "REPORTED")</f>
        <v>420766</v>
      </c>
      <c r="U391" s="1">
        <f>_xll.ciqfunctions.udf.CIQ($B391, "IQ_PREF_DIV_OTHER",$D391,,,, "REPORTED")</f>
        <v>0</v>
      </c>
      <c r="V391" s="1">
        <f>_xll.ciqfunctions.udf.CIQ($B391, "IQ_COGS",$D391,,,, "REPORTED")</f>
        <v>568498</v>
      </c>
      <c r="W391" s="1">
        <f>_xll.ciqfunctions.udf.CIQ($B391, "IQ_AP",$D391,,,, "REPORTED")</f>
        <v>446992</v>
      </c>
      <c r="X391" s="1">
        <f>_xll.ciqfunctions.udf.CIQ($B391, "IQ_AR", $D391,,,, "REPORTED")</f>
        <v>288159</v>
      </c>
      <c r="Y391" s="1">
        <f>_xll.ciqfunctions.udf.CIQ($B391, "IQ_INVENTORY", $D391,,,, "REPORTED")</f>
        <v>350603</v>
      </c>
      <c r="Z391">
        <f>_xll.ciqfunctions.udf.CIQ($B391, "IQ_SGA", $D391,,,, "REPORTED")</f>
        <v>168239</v>
      </c>
      <c r="AA391">
        <f>_xll.ciqfunctions.udf.CIQ($B391, "IQ_TOTAL_REV_1YR_ANN_GROWTH", $D391,,,, "REPORTED")</f>
        <v>8.6607000000000003</v>
      </c>
      <c r="AB391">
        <f>_xll.ciqfunctions.udf.CIQ($B391, "IQ_DA", $D391,,,, "REPORTED")</f>
        <v>0</v>
      </c>
      <c r="AC391">
        <f>_xll.ciqfunctions.udf.CIQ($B391, "IQ_NET_INTEREST_EXP",$D391,,,, "REPORTED")</f>
        <v>2207</v>
      </c>
      <c r="AD391">
        <f>_xll.ciqfunctions.udf.CIQ($B391, "IQ_NET_WORKING_CAP",$D391,,,, "REPORTED")</f>
        <v>82790</v>
      </c>
      <c r="AE391">
        <f>_xll.ciqfunctions.udf.CIQ($B391, "IQ_CAPEX",$D391,,,, "REPORTED")</f>
        <v>-38404</v>
      </c>
      <c r="AF391" s="1" t="str">
        <f>_xll.ciqfunctions.udf.CIQ($B391, "IQ_CEO_NAME", $D391,,,, "REPORTED")</f>
        <v>Suzuki, Toshihiro</v>
      </c>
    </row>
    <row r="392" spans="1:32" x14ac:dyDescent="0.25">
      <c r="A392" t="str">
        <f>_xll.ciqfunctions.udf.CIQ(B392,"IQ_COMPANY_NAME",A$1)</f>
        <v>Suzuki Motor Corporation</v>
      </c>
      <c r="B392" s="3" t="s">
        <v>1</v>
      </c>
      <c r="C392" s="1" t="str">
        <f>_xll.ciqfunctions.udf.CIQ($B392, "IQ_INDUSTRY", IQ_FY, $D392, ,, "USD", , C$1)</f>
        <v>Automobiles</v>
      </c>
      <c r="D392" s="2" t="str">
        <f t="shared" si="5"/>
        <v>CQ22015</v>
      </c>
      <c r="E392" s="1">
        <f>_xll.ciqfunctions.udf.CIQ($B392, "IQ_TOTAL_REV", $D392,,,, "REPORTED")</f>
        <v>772853</v>
      </c>
      <c r="F392" s="1">
        <f>_xll.ciqfunctions.udf.CIQ($B392, "IQ_NI",$D392,,,, "REPORTED")</f>
        <v>31700</v>
      </c>
      <c r="G392" s="1">
        <f>_xll.ciqfunctions.udf.CIQ($B392, "IQ_CASH_EQUIV", $D392,,,, "REPORTED")</f>
        <v>184192</v>
      </c>
      <c r="H392" s="1">
        <f>_xll.ciqfunctions.udf.CIQ($B392, "IQ_CASH_ST_INVEST", $D392,,,, "REPORTED")</f>
        <v>1064128</v>
      </c>
      <c r="I392" s="1">
        <f>_xll.ciqfunctions.udf.CIQ($B392, "IQ_TOTAL_CA", $D392,,,, "REPORTED")</f>
        <v>1913588</v>
      </c>
      <c r="J392" s="1">
        <f>_xll.ciqfunctions.udf.CIQ($B392, "IQ_TOTAL_ASSETS",$D392,,,, "REPORTED")</f>
        <v>3189963</v>
      </c>
      <c r="K392" s="1">
        <f>_xll.ciqfunctions.udf.CIQ($B392, "IQ_TOTAL_CL", $D392,,,, "REPORTED")</f>
        <v>1042358</v>
      </c>
      <c r="L392" s="1">
        <f>_xll.ciqfunctions.udf.CIQ($B392, "IQ_TOTAL_LIAB", $D392,,,, "REPORTED")</f>
        <v>1446121</v>
      </c>
      <c r="M392" s="1">
        <f>_xll.ciqfunctions.udf.CIQ($B392, "IQ_PREF_EQUITY",$D392,,,, "REPORTED")</f>
        <v>0</v>
      </c>
      <c r="N392" s="1">
        <f>_xll.ciqfunctions.udf.CIQ($B392, "IQ_TOTAL_COMMON_EQUITY",$D392,,,, "REPORTED")</f>
        <v>1513010</v>
      </c>
      <c r="O392" s="1">
        <f>_xll.ciqfunctions.udf.CIQ($B392, "IQ_APIC", $D392,,,, "REPORTED")</f>
        <v>144364</v>
      </c>
      <c r="P392" s="1">
        <f>_xll.ciqfunctions.udf.CIQ($B392, "IQ_TOTAL_ASSETS", $D392,,,, "REPORTED")</f>
        <v>3189963</v>
      </c>
      <c r="Q392" s="1">
        <f>_xll.ciqfunctions.udf.CIQ($B392, "IQ_RE", $D392,,,, "REPORTED")</f>
        <v>1104603</v>
      </c>
      <c r="R392" s="1">
        <f>_xll.ciqfunctions.udf.CIQ($B392, "IQ_TOTAL_EQUITY", $D392,,,, "REPORTED")</f>
        <v>1743842</v>
      </c>
      <c r="S392" s="1">
        <f>_xll.ciqfunctions.udf.CIQ($B392, "IQ_TOTAL_OUTSTANDING_FILING_DATE", $D392,,,, "REPORTED")</f>
        <v>560.97518000000002</v>
      </c>
      <c r="T392" s="1">
        <f>_xll.ciqfunctions.udf.CIQ($B392, "IQ_TOTAL_DEBT", $D392,,,, "REPORTED")</f>
        <v>471186</v>
      </c>
      <c r="U392" s="1">
        <f>_xll.ciqfunctions.udf.CIQ($B392, "IQ_PREF_DIV_OTHER",$D392,,,, "REPORTED")</f>
        <v>0</v>
      </c>
      <c r="V392" s="1">
        <f>_xll.ciqfunctions.udf.CIQ($B392, "IQ_COGS",$D392,,,, "REPORTED")</f>
        <v>561750</v>
      </c>
      <c r="W392" s="1">
        <f>_xll.ciqfunctions.udf.CIQ($B392, "IQ_AP",$D392,,,, "REPORTED")</f>
        <v>467454</v>
      </c>
      <c r="X392" s="1">
        <f>_xll.ciqfunctions.udf.CIQ($B392, "IQ_AR", $D392,,,, "REPORTED")</f>
        <v>282613</v>
      </c>
      <c r="Y392" s="1">
        <f>_xll.ciqfunctions.udf.CIQ($B392, "IQ_INVENTORY", $D392,,,, "REPORTED")</f>
        <v>332980</v>
      </c>
      <c r="Z392">
        <f>_xll.ciqfunctions.udf.CIQ($B392, "IQ_SGA", $D392,,,, "REPORTED")</f>
        <v>155942</v>
      </c>
      <c r="AA392">
        <f>_xll.ciqfunctions.udf.CIQ($B392, "IQ_TOTAL_REV_1YR_ANN_GROWTH", $D392,,,, "REPORTED")</f>
        <v>8.7909000000000006</v>
      </c>
      <c r="AB392">
        <f>_xll.ciqfunctions.udf.CIQ($B392, "IQ_DA", $D392,,,, "REPORTED")</f>
        <v>0</v>
      </c>
      <c r="AC392">
        <f>_xll.ciqfunctions.udf.CIQ($B392, "IQ_NET_INTEREST_EXP",$D392,,,, "REPORTED")</f>
        <v>7158</v>
      </c>
      <c r="AD392">
        <f>_xll.ciqfunctions.udf.CIQ($B392, "IQ_NET_WORKING_CAP",$D392,,,, "REPORTED")</f>
        <v>4033</v>
      </c>
      <c r="AE392">
        <f>_xll.ciqfunctions.udf.CIQ($B392, "IQ_CAPEX",$D392,,,, "REPORTED")</f>
        <v>-34476</v>
      </c>
      <c r="AF392" s="1" t="str">
        <f>_xll.ciqfunctions.udf.CIQ($B392, "IQ_CEO_NAME", $D392,,,, "REPORTED")</f>
        <v>Suzuki, Toshihiro</v>
      </c>
    </row>
    <row r="393" spans="1:32" x14ac:dyDescent="0.25">
      <c r="A393" t="str">
        <f>_xll.ciqfunctions.udf.CIQ(B393,"IQ_COMPANY_NAME",A$1)</f>
        <v>Suzuki Motor Corporation</v>
      </c>
      <c r="B393" s="3" t="s">
        <v>1</v>
      </c>
      <c r="C393" s="1" t="str">
        <f>_xll.ciqfunctions.udf.CIQ($B393, "IQ_INDUSTRY", IQ_FY, $D393, ,, "USD", , C$1)</f>
        <v>Automobiles</v>
      </c>
      <c r="D393" s="2" t="str">
        <f t="shared" si="5"/>
        <v>CQ12015</v>
      </c>
      <c r="E393" s="1">
        <f>_xll.ciqfunctions.udf.CIQ($B393, "IQ_TOTAL_REV", $D393,,,, "REPORTED")</f>
        <v>872467</v>
      </c>
      <c r="F393" s="1">
        <f>_xll.ciqfunctions.udf.CIQ($B393, "IQ_NI",$D393,,,, "REPORTED")</f>
        <v>16966</v>
      </c>
      <c r="G393" s="1">
        <f>_xll.ciqfunctions.udf.CIQ($B393, "IQ_CASH_EQUIV", $D393,,,, "REPORTED")</f>
        <v>457513</v>
      </c>
      <c r="H393" s="1">
        <f>_xll.ciqfunctions.udf.CIQ($B393, "IQ_CASH_ST_INVEST", $D393,,,, "REPORTED")</f>
        <v>1143160</v>
      </c>
      <c r="I393" s="1">
        <f>_xll.ciqfunctions.udf.CIQ($B393, "IQ_TOTAL_CA", $D393,,,, "REPORTED")</f>
        <v>2008729</v>
      </c>
      <c r="J393" s="1">
        <f>_xll.ciqfunctions.udf.CIQ($B393, "IQ_TOTAL_ASSETS",$D393,,,, "REPORTED")</f>
        <v>3252800</v>
      </c>
      <c r="K393" s="1">
        <f>_xll.ciqfunctions.udf.CIQ($B393, "IQ_TOTAL_CL", $D393,,,, "REPORTED")</f>
        <v>1152601</v>
      </c>
      <c r="L393" s="1">
        <f>_xll.ciqfunctions.udf.CIQ($B393, "IQ_TOTAL_LIAB", $D393,,,, "REPORTED")</f>
        <v>1551412</v>
      </c>
      <c r="M393" s="1">
        <f>_xll.ciqfunctions.udf.CIQ($B393, "IQ_PREF_EQUITY",$D393,,,, "REPORTED")</f>
        <v>0</v>
      </c>
      <c r="N393" s="1">
        <f>_xll.ciqfunctions.udf.CIQ($B393, "IQ_TOTAL_COMMON_EQUITY",$D393,,,, "REPORTED")</f>
        <v>1482340</v>
      </c>
      <c r="O393" s="1">
        <f>_xll.ciqfunctions.udf.CIQ($B393, "IQ_APIC", $D393,,,, "REPORTED")</f>
        <v>144364</v>
      </c>
      <c r="P393" s="1">
        <f>_xll.ciqfunctions.udf.CIQ($B393, "IQ_TOTAL_ASSETS", $D393,,,, "REPORTED")</f>
        <v>3252800</v>
      </c>
      <c r="Q393" s="1">
        <f>_xll.ciqfunctions.udf.CIQ($B393, "IQ_RE", $D393,,,, "REPORTED")</f>
        <v>1082440</v>
      </c>
      <c r="R393" s="1">
        <f>_xll.ciqfunctions.udf.CIQ($B393, "IQ_TOTAL_EQUITY", $D393,,,, "REPORTED")</f>
        <v>1701388</v>
      </c>
      <c r="S393" s="1">
        <f>_xll.ciqfunctions.udf.CIQ($B393, "IQ_TOTAL_OUTSTANDING_FILING_DATE", $D393,,,, "REPORTED")</f>
        <v>560.97555</v>
      </c>
      <c r="T393" s="1">
        <f>_xll.ciqfunctions.udf.CIQ($B393, "IQ_TOTAL_DEBT", $D393,,,, "REPORTED")</f>
        <v>554667</v>
      </c>
      <c r="U393" s="1">
        <f>_xll.ciqfunctions.udf.CIQ($B393, "IQ_PREF_DIV_OTHER",$D393,,,, "REPORTED")</f>
        <v>0</v>
      </c>
      <c r="V393" s="1">
        <f>_xll.ciqfunctions.udf.CIQ($B393, "IQ_COGS",$D393,,,, "REPORTED")</f>
        <v>625150</v>
      </c>
      <c r="W393" s="1">
        <f>_xll.ciqfunctions.udf.CIQ($B393, "IQ_AP",$D393,,,, "REPORTED")</f>
        <v>479950</v>
      </c>
      <c r="X393" s="1">
        <f>_xll.ciqfunctions.udf.CIQ($B393, "IQ_AR", $D393,,,, "REPORTED")</f>
        <v>312230</v>
      </c>
      <c r="Y393" s="1">
        <f>_xll.ciqfunctions.udf.CIQ($B393, "IQ_INVENTORY", $D393,,,, "REPORTED")</f>
        <v>314390</v>
      </c>
      <c r="Z393">
        <f>_xll.ciqfunctions.udf.CIQ($B393, "IQ_SGA", $D393,,,, "REPORTED")</f>
        <v>29121</v>
      </c>
      <c r="AA393">
        <f>_xll.ciqfunctions.udf.CIQ($B393, "IQ_TOTAL_REV_1YR_ANN_GROWTH", $D393,,,, "REPORTED")</f>
        <v>1.1478999999999999</v>
      </c>
      <c r="AB393">
        <f>_xll.ciqfunctions.udf.CIQ($B393, "IQ_DA", $D393,,,, "REPORTED")</f>
        <v>385</v>
      </c>
      <c r="AC393">
        <f>_xll.ciqfunctions.udf.CIQ($B393, "IQ_NET_INTEREST_EXP",$D393,,,, "REPORTED")</f>
        <v>3834</v>
      </c>
      <c r="AD393">
        <f>_xll.ciqfunctions.udf.CIQ($B393, "IQ_NET_WORKING_CAP",$D393,,,, "REPORTED")</f>
        <v>-5082</v>
      </c>
      <c r="AE393">
        <f>_xll.ciqfunctions.udf.CIQ($B393, "IQ_CAPEX",$D393,,,, "REPORTED")</f>
        <v>-61767</v>
      </c>
      <c r="AF393" s="1" t="str">
        <f>_xll.ciqfunctions.udf.CIQ($B393, "IQ_CEO_NAME", $D393,,,, "REPORTED")</f>
        <v>Suzuki, Toshihiro</v>
      </c>
    </row>
    <row r="394" spans="1:32" x14ac:dyDescent="0.25">
      <c r="A394" t="str">
        <f>_xll.ciqfunctions.udf.CIQ(B394,"IQ_COMPANY_NAME",A$1)</f>
        <v>Suzuki Motor Corporation</v>
      </c>
      <c r="B394" s="3" t="s">
        <v>1</v>
      </c>
      <c r="C394" s="1" t="str">
        <f>_xll.ciqfunctions.udf.CIQ($B394, "IQ_INDUSTRY", IQ_FY, $D394, ,, "USD", , C$1)</f>
        <v>Automobiles</v>
      </c>
      <c r="D394" s="2" t="str">
        <f t="shared" si="5"/>
        <v>CQ42014</v>
      </c>
      <c r="E394" s="1">
        <f>_xll.ciqfunctions.udf.CIQ($B394, "IQ_TOTAL_REV", $D394,,,, "REPORTED")</f>
        <v>712305</v>
      </c>
      <c r="F394" s="1">
        <f>_xll.ciqfunctions.udf.CIQ($B394, "IQ_NI",$D394,,,, "REPORTED")</f>
        <v>25951</v>
      </c>
      <c r="G394" s="1">
        <f>_xll.ciqfunctions.udf.CIQ($B394, "IQ_CASH_EQUIV", $D394,,,, "REPORTED")</f>
        <v>189394</v>
      </c>
      <c r="H394" s="1">
        <f>_xll.ciqfunctions.udf.CIQ($B394, "IQ_CASH_ST_INVEST", $D394,,,, "REPORTED")</f>
        <v>991524</v>
      </c>
      <c r="I394" s="1">
        <f>_xll.ciqfunctions.udf.CIQ($B394, "IQ_TOTAL_CA", $D394,,,, "REPORTED")</f>
        <v>1824117</v>
      </c>
      <c r="J394" s="1">
        <f>_xll.ciqfunctions.udf.CIQ($B394, "IQ_TOTAL_ASSETS",$D394,,,, "REPORTED")</f>
        <v>3044040</v>
      </c>
      <c r="K394" s="1">
        <f>_xll.ciqfunctions.udf.CIQ($B394, "IQ_TOTAL_CL", $D394,,,, "REPORTED")</f>
        <v>1008483</v>
      </c>
      <c r="L394" s="1">
        <f>_xll.ciqfunctions.udf.CIQ($B394, "IQ_TOTAL_LIAB", $D394,,,, "REPORTED")</f>
        <v>1379649</v>
      </c>
      <c r="M394" s="1">
        <f>_xll.ciqfunctions.udf.CIQ($B394, "IQ_PREF_EQUITY",$D394,,,, "REPORTED")</f>
        <v>0</v>
      </c>
      <c r="N394" s="1">
        <f>_xll.ciqfunctions.udf.CIQ($B394, "IQ_TOTAL_COMMON_EQUITY",$D394,,,, "REPORTED")</f>
        <v>1460635</v>
      </c>
      <c r="O394" s="1">
        <f>_xll.ciqfunctions.udf.CIQ($B394, "IQ_APIC", $D394,,,, "REPORTED")</f>
        <v>144364</v>
      </c>
      <c r="P394" s="1">
        <f>_xll.ciqfunctions.udf.CIQ($B394, "IQ_TOTAL_ASSETS", $D394,,,, "REPORTED")</f>
        <v>3044040</v>
      </c>
      <c r="Q394" s="1">
        <f>_xll.ciqfunctions.udf.CIQ($B394, "IQ_RE", $D394,,,, "REPORTED")</f>
        <v>1065474</v>
      </c>
      <c r="R394" s="1">
        <f>_xll.ciqfunctions.udf.CIQ($B394, "IQ_TOTAL_EQUITY", $D394,,,, "REPORTED")</f>
        <v>1664391</v>
      </c>
      <c r="S394" s="1">
        <f>_xll.ciqfunctions.udf.CIQ($B394, "IQ_TOTAL_OUTSTANDING_FILING_DATE", $D394,,,, "REPORTED")</f>
        <v>560.97591999999997</v>
      </c>
      <c r="T394" s="1">
        <f>_xll.ciqfunctions.udf.CIQ($B394, "IQ_TOTAL_DEBT", $D394,,,, "REPORTED")</f>
        <v>482466</v>
      </c>
      <c r="U394" s="1">
        <f>_xll.ciqfunctions.udf.CIQ($B394, "IQ_PREF_DIV_OTHER",$D394,,,, "REPORTED")</f>
        <v>0</v>
      </c>
      <c r="V394" s="1">
        <f>_xll.ciqfunctions.udf.CIQ($B394, "IQ_COGS",$D394,,,, "REPORTED")</f>
        <v>518071</v>
      </c>
      <c r="W394" s="1">
        <f>_xll.ciqfunctions.udf.CIQ($B394, "IQ_AP",$D394,,,, "REPORTED")</f>
        <v>413164</v>
      </c>
      <c r="X394" s="1">
        <f>_xll.ciqfunctions.udf.CIQ($B394, "IQ_AR", $D394,,,, "REPORTED")</f>
        <v>246776</v>
      </c>
      <c r="Y394" s="1">
        <f>_xll.ciqfunctions.udf.CIQ($B394, "IQ_INVENTORY", $D394,,,, "REPORTED")</f>
        <v>330151</v>
      </c>
      <c r="Z394">
        <f>_xll.ciqfunctions.udf.CIQ($B394, "IQ_SGA", $D394,,,, "REPORTED")</f>
        <v>149545</v>
      </c>
      <c r="AA394">
        <f>_xll.ciqfunctions.udf.CIQ($B394, "IQ_TOTAL_REV_1YR_ANN_GROWTH", $D394,,,, "REPORTED")</f>
        <v>0.95589999999999997</v>
      </c>
      <c r="AB394">
        <f>_xll.ciqfunctions.udf.CIQ($B394, "IQ_DA", $D394,,,, "REPORTED")</f>
        <v>0</v>
      </c>
      <c r="AC394">
        <f>_xll.ciqfunctions.udf.CIQ($B394, "IQ_NET_INTEREST_EXP",$D394,,,, "REPORTED")</f>
        <v>1871</v>
      </c>
      <c r="AD394">
        <f>_xll.ciqfunctions.udf.CIQ($B394, "IQ_NET_WORKING_CAP",$D394,,,, "REPORTED")</f>
        <v>73268</v>
      </c>
      <c r="AE394">
        <f>_xll.ciqfunctions.udf.CIQ($B394, "IQ_CAPEX",$D394,,,, "REPORTED")</f>
        <v>-42347</v>
      </c>
      <c r="AF394" s="1" t="str">
        <f>_xll.ciqfunctions.udf.CIQ($B394, "IQ_CEO_NAME", $D394,,,, "REPORTED")</f>
        <v>Suzuki, Toshihiro</v>
      </c>
    </row>
    <row r="395" spans="1:32" x14ac:dyDescent="0.25">
      <c r="A395" t="str">
        <f>_xll.ciqfunctions.udf.CIQ(B395,"IQ_COMPANY_NAME",A$1)</f>
        <v>Suzuki Motor Corporation</v>
      </c>
      <c r="B395" s="3" t="s">
        <v>1</v>
      </c>
      <c r="C395" s="1" t="str">
        <f>_xll.ciqfunctions.udf.CIQ($B395, "IQ_INDUSTRY", IQ_FY, $D395, ,, "USD", , C$1)</f>
        <v>Automobiles</v>
      </c>
      <c r="D395" s="2" t="str">
        <f t="shared" si="5"/>
        <v>CQ32014</v>
      </c>
      <c r="E395" s="1">
        <f>_xll.ciqfunctions.udf.CIQ($B395, "IQ_TOTAL_REV", $D395,,,, "REPORTED")</f>
        <v>720287</v>
      </c>
      <c r="F395" s="1">
        <f>_xll.ciqfunctions.udf.CIQ($B395, "IQ_NI",$D395,,,, "REPORTED")</f>
        <v>16420</v>
      </c>
      <c r="G395" s="1">
        <f>_xll.ciqfunctions.udf.CIQ($B395, "IQ_CASH_EQUIV", $D395,,,, "REPORTED")</f>
        <v>256475</v>
      </c>
      <c r="H395" s="1">
        <f>_xll.ciqfunctions.udf.CIQ($B395, "IQ_CASH_ST_INVEST", $D395,,,, "REPORTED")</f>
        <v>984777</v>
      </c>
      <c r="I395" s="1">
        <f>_xll.ciqfunctions.udf.CIQ($B395, "IQ_TOTAL_CA", $D395,,,, "REPORTED")</f>
        <v>1788834</v>
      </c>
      <c r="J395" s="1">
        <f>_xll.ciqfunctions.udf.CIQ($B395, "IQ_TOTAL_ASSETS",$D395,,,, "REPORTED")</f>
        <v>2926729</v>
      </c>
      <c r="K395" s="1">
        <f>_xll.ciqfunctions.udf.CIQ($B395, "IQ_TOTAL_CL", $D395,,,, "REPORTED")</f>
        <v>1003284</v>
      </c>
      <c r="L395" s="1">
        <f>_xll.ciqfunctions.udf.CIQ($B395, "IQ_TOTAL_LIAB", $D395,,,, "REPORTED")</f>
        <v>1360999</v>
      </c>
      <c r="M395" s="1">
        <f>_xll.ciqfunctions.udf.CIQ($B395, "IQ_PREF_EQUITY",$D395,,,, "REPORTED")</f>
        <v>0</v>
      </c>
      <c r="N395" s="1">
        <f>_xll.ciqfunctions.udf.CIQ($B395, "IQ_TOTAL_COMMON_EQUITY",$D395,,,, "REPORTED")</f>
        <v>1381559</v>
      </c>
      <c r="O395" s="1">
        <f>_xll.ciqfunctions.udf.CIQ($B395, "IQ_APIC", $D395,,,, "REPORTED")</f>
        <v>144364</v>
      </c>
      <c r="P395" s="1">
        <f>_xll.ciqfunctions.udf.CIQ($B395, "IQ_TOTAL_ASSETS", $D395,,,, "REPORTED")</f>
        <v>2926729</v>
      </c>
      <c r="Q395" s="1">
        <f>_xll.ciqfunctions.udf.CIQ($B395, "IQ_RE", $D395,,,, "REPORTED")</f>
        <v>1045133</v>
      </c>
      <c r="R395" s="1">
        <f>_xll.ciqfunctions.udf.CIQ($B395, "IQ_TOTAL_EQUITY", $D395,,,, "REPORTED")</f>
        <v>1565730</v>
      </c>
      <c r="S395" s="1">
        <f>_xll.ciqfunctions.udf.CIQ($B395, "IQ_TOTAL_OUTSTANDING_FILING_DATE", $D395,,,, "REPORTED")</f>
        <v>560.97644000000003</v>
      </c>
      <c r="T395" s="1">
        <f>_xll.ciqfunctions.udf.CIQ($B395, "IQ_TOTAL_DEBT", $D395,,,, "REPORTED")</f>
        <v>453257</v>
      </c>
      <c r="U395" s="1">
        <f>_xll.ciqfunctions.udf.CIQ($B395, "IQ_PREF_DIV_OTHER",$D395,,,, "REPORTED")</f>
        <v>0</v>
      </c>
      <c r="V395" s="1">
        <f>_xll.ciqfunctions.udf.CIQ($B395, "IQ_COGS",$D395,,,, "REPORTED")</f>
        <v>529448</v>
      </c>
      <c r="W395" s="1">
        <f>_xll.ciqfunctions.udf.CIQ($B395, "IQ_AP",$D395,,,, "REPORTED")</f>
        <v>411446</v>
      </c>
      <c r="X395" s="1">
        <f>_xll.ciqfunctions.udf.CIQ($B395, "IQ_AR", $D395,,,, "REPORTED")</f>
        <v>263572</v>
      </c>
      <c r="Y395" s="1">
        <f>_xll.ciqfunctions.udf.CIQ($B395, "IQ_INVENTORY", $D395,,,, "REPORTED")</f>
        <v>302002</v>
      </c>
      <c r="Z395">
        <f>_xll.ciqfunctions.udf.CIQ($B395, "IQ_SGA", $D395,,,, "REPORTED")</f>
        <v>151231</v>
      </c>
      <c r="AA395">
        <f>_xll.ciqfunctions.udf.CIQ($B395, "IQ_TOTAL_REV_1YR_ANN_GROWTH", $D395,,,, "REPORTED")</f>
        <v>3.7296</v>
      </c>
      <c r="AB395">
        <f>_xll.ciqfunctions.udf.CIQ($B395, "IQ_DA", $D395,,,, "REPORTED")</f>
        <v>0</v>
      </c>
      <c r="AC395">
        <f>_xll.ciqfunctions.udf.CIQ($B395, "IQ_NET_INTEREST_EXP",$D395,,,, "REPORTED")</f>
        <v>2318</v>
      </c>
      <c r="AD395">
        <f>_xll.ciqfunctions.udf.CIQ($B395, "IQ_NET_WORKING_CAP",$D395,,,, "REPORTED")</f>
        <v>19243</v>
      </c>
      <c r="AE395">
        <f>_xll.ciqfunctions.udf.CIQ($B395, "IQ_CAPEX",$D395,,,, "REPORTED")</f>
        <v>-46042</v>
      </c>
      <c r="AF395" s="1" t="str">
        <f>_xll.ciqfunctions.udf.CIQ($B395, "IQ_CEO_NAME", $D395,,,, "REPORTED")</f>
        <v>Suzuki, Toshihiro</v>
      </c>
    </row>
    <row r="396" spans="1:32" x14ac:dyDescent="0.25">
      <c r="A396" t="str">
        <f>_xll.ciqfunctions.udf.CIQ(B396,"IQ_COMPANY_NAME",A$1)</f>
        <v>Suzuki Motor Corporation</v>
      </c>
      <c r="B396" s="3" t="s">
        <v>1</v>
      </c>
      <c r="C396" s="1" t="str">
        <f>_xll.ciqfunctions.udf.CIQ($B396, "IQ_INDUSTRY", IQ_FY, $D396, ,, "USD", , C$1)</f>
        <v>Automobiles</v>
      </c>
      <c r="D396" s="2" t="str">
        <f t="shared" si="5"/>
        <v>CQ22014</v>
      </c>
      <c r="E396" s="1">
        <f>_xll.ciqfunctions.udf.CIQ($B396, "IQ_TOTAL_REV", $D396,,,, "REPORTED")</f>
        <v>710402</v>
      </c>
      <c r="F396" s="1">
        <f>_xll.ciqfunctions.udf.CIQ($B396, "IQ_NI",$D396,,,, "REPORTED")</f>
        <v>37525</v>
      </c>
      <c r="G396" s="1">
        <f>_xll.ciqfunctions.udf.CIQ($B396, "IQ_CASH_EQUIV", $D396,,,, "REPORTED")</f>
        <v>252645</v>
      </c>
      <c r="H396" s="1">
        <f>_xll.ciqfunctions.udf.CIQ($B396, "IQ_CASH_ST_INVEST", $D396,,,, "REPORTED")</f>
        <v>950886</v>
      </c>
      <c r="I396" s="1">
        <f>_xll.ciqfunctions.udf.CIQ($B396, "IQ_TOTAL_CA", $D396,,,, "REPORTED")</f>
        <v>1731351</v>
      </c>
      <c r="J396" s="1">
        <f>_xll.ciqfunctions.udf.CIQ($B396, "IQ_TOTAL_ASSETS",$D396,,,, "REPORTED")</f>
        <v>2817514</v>
      </c>
      <c r="K396" s="1">
        <f>_xll.ciqfunctions.udf.CIQ($B396, "IQ_TOTAL_CL", $D396,,,, "REPORTED")</f>
        <v>983154</v>
      </c>
      <c r="L396" s="1">
        <f>_xll.ciqfunctions.udf.CIQ($B396, "IQ_TOTAL_LIAB", $D396,,,, "REPORTED")</f>
        <v>1308009</v>
      </c>
      <c r="M396" s="1">
        <f>_xll.ciqfunctions.udf.CIQ($B396, "IQ_PREF_EQUITY",$D396,,,, "REPORTED")</f>
        <v>0</v>
      </c>
      <c r="N396" s="1">
        <f>_xll.ciqfunctions.udf.CIQ($B396, "IQ_TOTAL_COMMON_EQUITY",$D396,,,, "REPORTED")</f>
        <v>1340025</v>
      </c>
      <c r="O396" s="1">
        <f>_xll.ciqfunctions.udf.CIQ($B396, "IQ_APIC", $D396,,,, "REPORTED")</f>
        <v>144364</v>
      </c>
      <c r="P396" s="1">
        <f>_xll.ciqfunctions.udf.CIQ($B396, "IQ_TOTAL_ASSETS", $D396,,,, "REPORTED")</f>
        <v>2817514</v>
      </c>
      <c r="Q396" s="1">
        <f>_xll.ciqfunctions.udf.CIQ($B396, "IQ_RE", $D396,,,, "REPORTED")</f>
        <v>1028714</v>
      </c>
      <c r="R396" s="1">
        <f>_xll.ciqfunctions.udf.CIQ($B396, "IQ_TOTAL_EQUITY", $D396,,,, "REPORTED")</f>
        <v>1509505</v>
      </c>
      <c r="S396" s="1">
        <f>_xll.ciqfunctions.udf.CIQ($B396, "IQ_TOTAL_OUTSTANDING_FILING_DATE", $D396,,,, "REPORTED")</f>
        <v>560.97685000000001</v>
      </c>
      <c r="T396" s="1">
        <f>_xll.ciqfunctions.udf.CIQ($B396, "IQ_TOTAL_DEBT", $D396,,,, "REPORTED")</f>
        <v>443286</v>
      </c>
      <c r="U396" s="1">
        <f>_xll.ciqfunctions.udf.CIQ($B396, "IQ_PREF_DIV_OTHER",$D396,,,, "REPORTED")</f>
        <v>0</v>
      </c>
      <c r="V396" s="1">
        <f>_xll.ciqfunctions.udf.CIQ($B396, "IQ_COGS",$D396,,,, "REPORTED")</f>
        <v>517640</v>
      </c>
      <c r="W396" s="1">
        <f>_xll.ciqfunctions.udf.CIQ($B396, "IQ_AP",$D396,,,, "REPORTED")</f>
        <v>416727</v>
      </c>
      <c r="X396" s="1">
        <f>_xll.ciqfunctions.udf.CIQ($B396, "IQ_AR", $D396,,,, "REPORTED")</f>
        <v>260825</v>
      </c>
      <c r="Y396" s="1">
        <f>_xll.ciqfunctions.udf.CIQ($B396, "IQ_INVENTORY", $D396,,,, "REPORTED")</f>
        <v>280666</v>
      </c>
      <c r="Z396">
        <f>_xll.ciqfunctions.udf.CIQ($B396, "IQ_SGA", $D396,,,, "REPORTED")</f>
        <v>141842</v>
      </c>
      <c r="AA396">
        <f>_xll.ciqfunctions.udf.CIQ($B396, "IQ_TOTAL_REV_1YR_ANN_GROWTH", $D396,,,, "REPORTED")</f>
        <v>5.1200999999999999</v>
      </c>
      <c r="AB396">
        <f>_xll.ciqfunctions.udf.CIQ($B396, "IQ_DA", $D396,,,, "REPORTED")</f>
        <v>0</v>
      </c>
      <c r="AC396">
        <f>_xll.ciqfunctions.udf.CIQ($B396, "IQ_NET_INTEREST_EXP",$D396,,,, "REPORTED")</f>
        <v>7803</v>
      </c>
      <c r="AD396">
        <f>_xll.ciqfunctions.udf.CIQ($B396, "IQ_NET_WORKING_CAP",$D396,,,, "REPORTED")</f>
        <v>30941</v>
      </c>
      <c r="AE396">
        <f>_xll.ciqfunctions.udf.CIQ($B396, "IQ_CAPEX",$D396,,,, "REPORTED")</f>
        <v>-42538</v>
      </c>
      <c r="AF396" s="1" t="str">
        <f>_xll.ciqfunctions.udf.CIQ($B396, "IQ_CEO_NAME", $D396,,,, "REPORTED")</f>
        <v>Suzuki, Toshihiro</v>
      </c>
    </row>
    <row r="397" spans="1:32" x14ac:dyDescent="0.25">
      <c r="A397" t="str">
        <f>_xll.ciqfunctions.udf.CIQ(B397,"IQ_COMPANY_NAME",A$1)</f>
        <v>Suzuki Motor Corporation</v>
      </c>
      <c r="B397" s="3" t="s">
        <v>1</v>
      </c>
      <c r="C397" s="1" t="str">
        <f>_xll.ciqfunctions.udf.CIQ($B397, "IQ_INDUSTRY", IQ_FY, $D397, ,, "USD", , C$1)</f>
        <v>Automobiles</v>
      </c>
      <c r="D397" s="2" t="str">
        <f t="shared" si="5"/>
        <v>CQ12014</v>
      </c>
      <c r="E397" s="1">
        <f>_xll.ciqfunctions.udf.CIQ($B397, "IQ_TOTAL_REV", $D397,,,, "REPORTED")</f>
        <v>862565</v>
      </c>
      <c r="F397" s="1">
        <f>_xll.ciqfunctions.udf.CIQ($B397, "IQ_NI",$D397,,,, "REPORTED")</f>
        <v>24999</v>
      </c>
      <c r="G397" s="1">
        <f>_xll.ciqfunctions.udf.CIQ($B397, "IQ_CASH_EQUIV", $D397,,,, "REPORTED")</f>
        <v>358851</v>
      </c>
      <c r="H397" s="1">
        <f>_xll.ciqfunctions.udf.CIQ($B397, "IQ_CASH_ST_INVEST", $D397,,,, "REPORTED")</f>
        <v>971340</v>
      </c>
      <c r="I397" s="1">
        <f>_xll.ciqfunctions.udf.CIQ($B397, "IQ_TOTAL_CA", $D397,,,, "REPORTED")</f>
        <v>1790832</v>
      </c>
      <c r="J397" s="1">
        <f>_xll.ciqfunctions.udf.CIQ($B397, "IQ_TOTAL_ASSETS",$D397,,,, "REPORTED")</f>
        <v>2874074</v>
      </c>
      <c r="K397" s="1">
        <f>_xll.ciqfunctions.udf.CIQ($B397, "IQ_TOTAL_CL", $D397,,,, "REPORTED")</f>
        <v>1056933</v>
      </c>
      <c r="L397" s="1">
        <f>_xll.ciqfunctions.udf.CIQ($B397, "IQ_TOTAL_LIAB", $D397,,,, "REPORTED")</f>
        <v>1379719</v>
      </c>
      <c r="M397" s="1">
        <f>_xll.ciqfunctions.udf.CIQ($B397, "IQ_PREF_EQUITY",$D397,,,, "REPORTED")</f>
        <v>0</v>
      </c>
      <c r="N397" s="1">
        <f>_xll.ciqfunctions.udf.CIQ($B397, "IQ_TOTAL_COMMON_EQUITY",$D397,,,, "REPORTED")</f>
        <v>1326891</v>
      </c>
      <c r="O397" s="1">
        <f>_xll.ciqfunctions.udf.CIQ($B397, "IQ_APIC", $D397,,,, "REPORTED")</f>
        <v>144364</v>
      </c>
      <c r="P397" s="1">
        <f>_xll.ciqfunctions.udf.CIQ($B397, "IQ_TOTAL_ASSETS", $D397,,,, "REPORTED")</f>
        <v>2874074</v>
      </c>
      <c r="Q397" s="1">
        <f>_xll.ciqfunctions.udf.CIQ($B397, "IQ_RE", $D397,,,, "REPORTED")</f>
        <v>1008555</v>
      </c>
      <c r="R397" s="1">
        <f>_xll.ciqfunctions.udf.CIQ($B397, "IQ_TOTAL_EQUITY", $D397,,,, "REPORTED")</f>
        <v>1494355</v>
      </c>
      <c r="S397" s="1">
        <f>_xll.ciqfunctions.udf.CIQ($B397, "IQ_TOTAL_OUTSTANDING_FILING_DATE", $D397,,,, "REPORTED")</f>
        <v>560.97605999999996</v>
      </c>
      <c r="T397" s="1">
        <f>_xll.ciqfunctions.udf.CIQ($B397, "IQ_TOTAL_DEBT", $D397,,,, "REPORTED")</f>
        <v>445327</v>
      </c>
      <c r="U397" s="1">
        <f>_xll.ciqfunctions.udf.CIQ($B397, "IQ_PREF_DIV_OTHER",$D397,,,, "REPORTED")</f>
        <v>0</v>
      </c>
      <c r="V397" s="1">
        <f>_xll.ciqfunctions.udf.CIQ($B397, "IQ_COGS",$D397,,,, "REPORTED")</f>
        <v>641254</v>
      </c>
      <c r="W397" s="1">
        <f>_xll.ciqfunctions.udf.CIQ($B397, "IQ_AP",$D397,,,, "REPORTED")</f>
        <v>433819</v>
      </c>
      <c r="X397" s="1">
        <f>_xll.ciqfunctions.udf.CIQ($B397, "IQ_AR", $D397,,,, "REPORTED")</f>
        <v>305188</v>
      </c>
      <c r="Y397" s="1">
        <f>_xll.ciqfunctions.udf.CIQ($B397, "IQ_INVENTORY", $D397,,,, "REPORTED")</f>
        <v>276284</v>
      </c>
      <c r="Z397">
        <f>_xll.ciqfunctions.udf.CIQ($B397, "IQ_SGA", $D397,,,, "REPORTED")</f>
        <v>-6889</v>
      </c>
      <c r="AA397">
        <f>_xll.ciqfunctions.udf.CIQ($B397, "IQ_TOTAL_REV_1YR_ANN_GROWTH", $D397,,,, "REPORTED")</f>
        <v>14.1624</v>
      </c>
      <c r="AB397">
        <f>_xll.ciqfunctions.udf.CIQ($B397, "IQ_DA", $D397,,,, "REPORTED")</f>
        <v>289</v>
      </c>
      <c r="AC397">
        <f>_xll.ciqfunctions.udf.CIQ($B397, "IQ_NET_INTEREST_EXP",$D397,,,, "REPORTED")</f>
        <v>6015</v>
      </c>
      <c r="AD397">
        <f>_xll.ciqfunctions.udf.CIQ($B397, "IQ_NET_WORKING_CAP",$D397,,,, "REPORTED")</f>
        <v>-1280</v>
      </c>
      <c r="AE397">
        <f>_xll.ciqfunctions.udf.CIQ($B397, "IQ_CAPEX",$D397,,,, "REPORTED")</f>
        <v>-61198</v>
      </c>
      <c r="AF397" s="1" t="str">
        <f>_xll.ciqfunctions.udf.CIQ($B397, "IQ_CEO_NAME", $D397,,,, "REPORTED")</f>
        <v>Suzuki, Toshihiro</v>
      </c>
    </row>
    <row r="398" spans="1:32" x14ac:dyDescent="0.25">
      <c r="A398" t="str">
        <f>_xll.ciqfunctions.udf.CIQ(B398,"IQ_COMPANY_NAME",A$1)</f>
        <v>Suzuki Motor Corporation</v>
      </c>
      <c r="B398" s="3" t="s">
        <v>1</v>
      </c>
      <c r="C398" s="1" t="str">
        <f>_xll.ciqfunctions.udf.CIQ($B398, "IQ_INDUSTRY", IQ_FY, $D398, ,, "USD", , C$1)</f>
        <v>Automobiles</v>
      </c>
      <c r="D398" s="2" t="str">
        <f t="shared" si="5"/>
        <v>CQ42013</v>
      </c>
      <c r="E398" s="1">
        <f>_xll.ciqfunctions.udf.CIQ($B398, "IQ_TOTAL_REV", $D398,,,, "REPORTED")</f>
        <v>705560</v>
      </c>
      <c r="F398" s="1">
        <f>_xll.ciqfunctions.udf.CIQ($B398, "IQ_NI",$D398,,,, "REPORTED")</f>
        <v>30835</v>
      </c>
      <c r="G398" s="1">
        <f>_xll.ciqfunctions.udf.CIQ($B398, "IQ_CASH_EQUIV", $D398,,,, "REPORTED")</f>
        <v>286194</v>
      </c>
      <c r="H398" s="1">
        <f>_xll.ciqfunctions.udf.CIQ($B398, "IQ_CASH_ST_INVEST", $D398,,,, "REPORTED")</f>
        <v>912484</v>
      </c>
      <c r="I398" s="1">
        <f>_xll.ciqfunctions.udf.CIQ($B398, "IQ_TOTAL_CA", $D398,,,, "REPORTED")</f>
        <v>1682955</v>
      </c>
      <c r="J398" s="1">
        <f>_xll.ciqfunctions.udf.CIQ($B398, "IQ_TOTAL_ASSETS",$D398,,,, "REPORTED")</f>
        <v>2774499</v>
      </c>
      <c r="K398" s="1">
        <f>_xll.ciqfunctions.udf.CIQ($B398, "IQ_TOTAL_CL", $D398,,,, "REPORTED")</f>
        <v>980439</v>
      </c>
      <c r="L398" s="1">
        <f>_xll.ciqfunctions.udf.CIQ($B398, "IQ_TOTAL_LIAB", $D398,,,, "REPORTED")</f>
        <v>1306976</v>
      </c>
      <c r="M398" s="1">
        <f>_xll.ciqfunctions.udf.CIQ($B398, "IQ_PREF_EQUITY",$D398,,,, "REPORTED")</f>
        <v>0</v>
      </c>
      <c r="N398" s="1">
        <f>_xll.ciqfunctions.udf.CIQ($B398, "IQ_TOTAL_COMMON_EQUITY",$D398,,,, "REPORTED")</f>
        <v>1305081</v>
      </c>
      <c r="O398" s="1">
        <f>_xll.ciqfunctions.udf.CIQ($B398, "IQ_APIC", $D398,,,, "REPORTED")</f>
        <v>144364</v>
      </c>
      <c r="P398" s="1">
        <f>_xll.ciqfunctions.udf.CIQ($B398, "IQ_TOTAL_ASSETS", $D398,,,, "REPORTED")</f>
        <v>2774499</v>
      </c>
      <c r="Q398" s="1">
        <f>_xll.ciqfunctions.udf.CIQ($B398, "IQ_RE", $D398,,,, "REPORTED")</f>
        <v>983556</v>
      </c>
      <c r="R398" s="1">
        <f>_xll.ciqfunctions.udf.CIQ($B398, "IQ_TOTAL_EQUITY", $D398,,,, "REPORTED")</f>
        <v>1467523</v>
      </c>
      <c r="S398" s="1">
        <f>_xll.ciqfunctions.udf.CIQ($B398, "IQ_TOTAL_OUTSTANDING_FILING_DATE", $D398,,,, "REPORTED")</f>
        <v>560.97667000000001</v>
      </c>
      <c r="T398" s="1">
        <f>_xll.ciqfunctions.udf.CIQ($B398, "IQ_TOTAL_DEBT", $D398,,,, "REPORTED")</f>
        <v>456241</v>
      </c>
      <c r="U398" s="1">
        <f>_xll.ciqfunctions.udf.CIQ($B398, "IQ_PREF_DIV_OTHER",$D398,,,, "REPORTED")</f>
        <v>0</v>
      </c>
      <c r="V398" s="1">
        <f>_xll.ciqfunctions.udf.CIQ($B398, "IQ_COGS",$D398,,,, "REPORTED")</f>
        <v>516354</v>
      </c>
      <c r="W398" s="1">
        <f>_xll.ciqfunctions.udf.CIQ($B398, "IQ_AP",$D398,,,, "REPORTED")</f>
        <v>391150</v>
      </c>
      <c r="X398" s="1">
        <f>_xll.ciqfunctions.udf.CIQ($B398, "IQ_AR", $D398,,,, "REPORTED")</f>
        <v>237122</v>
      </c>
      <c r="Y398" s="1">
        <f>_xll.ciqfunctions.udf.CIQ($B398, "IQ_INVENTORY", $D398,,,, "REPORTED")</f>
        <v>313395</v>
      </c>
      <c r="Z398">
        <f>_xll.ciqfunctions.udf.CIQ($B398, "IQ_SGA", $D398,,,, "REPORTED")</f>
        <v>144780</v>
      </c>
      <c r="AA398">
        <f>_xll.ciqfunctions.udf.CIQ($B398, "IQ_TOTAL_REV_1YR_ANN_GROWTH", $D398,,,, "REPORTED")</f>
        <v>18.395800000000001</v>
      </c>
      <c r="AB398">
        <f>_xll.ciqfunctions.udf.CIQ($B398, "IQ_DA", $D398,,,, "REPORTED")</f>
        <v>0</v>
      </c>
      <c r="AC398">
        <f>_xll.ciqfunctions.udf.CIQ($B398, "IQ_NET_INTEREST_EXP",$D398,,,, "REPORTED")</f>
        <v>1365</v>
      </c>
      <c r="AD398">
        <f>_xll.ciqfunctions.udf.CIQ($B398, "IQ_NET_WORKING_CAP",$D398,,,, "REPORTED")</f>
        <v>35441</v>
      </c>
      <c r="AE398">
        <f>_xll.ciqfunctions.udf.CIQ($B398, "IQ_CAPEX",$D398,,,, "REPORTED")</f>
        <v>-48773</v>
      </c>
      <c r="AF398" s="1" t="str">
        <f>_xll.ciqfunctions.udf.CIQ($B398, "IQ_CEO_NAME", $D398,,,, "REPORTED")</f>
        <v>Suzuki, Toshihiro</v>
      </c>
    </row>
    <row r="399" spans="1:32" x14ac:dyDescent="0.25">
      <c r="A399" t="str">
        <f>_xll.ciqfunctions.udf.CIQ(B399,"IQ_COMPANY_NAME",A$1)</f>
        <v>Suzuki Motor Corporation</v>
      </c>
      <c r="B399" s="3" t="s">
        <v>1</v>
      </c>
      <c r="C399" s="1" t="str">
        <f>_xll.ciqfunctions.udf.CIQ($B399, "IQ_INDUSTRY", IQ_FY, $D399, ,, "USD", , C$1)</f>
        <v>Automobiles</v>
      </c>
      <c r="D399" s="2" t="str">
        <f t="shared" si="5"/>
        <v>CQ32013</v>
      </c>
      <c r="E399" s="1">
        <f>_xll.ciqfunctions.udf.CIQ($B399, "IQ_TOTAL_REV", $D399,,,, "REPORTED")</f>
        <v>694389</v>
      </c>
      <c r="F399" s="1">
        <f>_xll.ciqfunctions.udf.CIQ($B399, "IQ_NI",$D399,,,, "REPORTED")</f>
        <v>24618</v>
      </c>
      <c r="G399" s="1">
        <f>_xll.ciqfunctions.udf.CIQ($B399, "IQ_CASH_EQUIV", $D399,,,, "REPORTED")</f>
        <v>267314</v>
      </c>
      <c r="H399" s="1">
        <f>_xll.ciqfunctions.udf.CIQ($B399, "IQ_CASH_ST_INVEST", $D399,,,, "REPORTED")</f>
        <v>886385</v>
      </c>
      <c r="I399" s="1">
        <f>_xll.ciqfunctions.udf.CIQ($B399, "IQ_TOTAL_CA", $D399,,,, "REPORTED")</f>
        <v>1619832</v>
      </c>
      <c r="J399" s="1">
        <f>_xll.ciqfunctions.udf.CIQ($B399, "IQ_TOTAL_ASSETS",$D399,,,, "REPORTED")</f>
        <v>2628505</v>
      </c>
      <c r="K399" s="1">
        <f>_xll.ciqfunctions.udf.CIQ($B399, "IQ_TOTAL_CL", $D399,,,, "REPORTED")</f>
        <v>934382</v>
      </c>
      <c r="L399" s="1">
        <f>_xll.ciqfunctions.udf.CIQ($B399, "IQ_TOTAL_LIAB", $D399,,,, "REPORTED")</f>
        <v>1253528</v>
      </c>
      <c r="M399" s="1">
        <f>_xll.ciqfunctions.udf.CIQ($B399, "IQ_PREF_EQUITY",$D399,,,, "REPORTED")</f>
        <v>0</v>
      </c>
      <c r="N399" s="1">
        <f>_xll.ciqfunctions.udf.CIQ($B399, "IQ_TOTAL_COMMON_EQUITY",$D399,,,, "REPORTED")</f>
        <v>1231576</v>
      </c>
      <c r="O399" s="1">
        <f>_xll.ciqfunctions.udf.CIQ($B399, "IQ_APIC", $D399,,,, "REPORTED")</f>
        <v>144364</v>
      </c>
      <c r="P399" s="1">
        <f>_xll.ciqfunctions.udf.CIQ($B399, "IQ_TOTAL_ASSETS", $D399,,,, "REPORTED")</f>
        <v>2628505</v>
      </c>
      <c r="Q399" s="1">
        <f>_xll.ciqfunctions.udf.CIQ($B399, "IQ_RE", $D399,,,, "REPORTED")</f>
        <v>958340</v>
      </c>
      <c r="R399" s="1">
        <f>_xll.ciqfunctions.udf.CIQ($B399, "IQ_TOTAL_EQUITY", $D399,,,, "REPORTED")</f>
        <v>1374977</v>
      </c>
      <c r="S399" s="1">
        <f>_xll.ciqfunctions.udf.CIQ($B399, "IQ_TOTAL_OUTSTANDING_FILING_DATE", $D399,,,, "REPORTED")</f>
        <v>560.96636000000001</v>
      </c>
      <c r="T399" s="1">
        <f>_xll.ciqfunctions.udf.CIQ($B399, "IQ_TOTAL_DEBT", $D399,,,, "REPORTED")</f>
        <v>421378</v>
      </c>
      <c r="U399" s="1">
        <f>_xll.ciqfunctions.udf.CIQ($B399, "IQ_PREF_DIV_OTHER",$D399,,,, "REPORTED")</f>
        <v>0</v>
      </c>
      <c r="V399" s="1">
        <f>_xll.ciqfunctions.udf.CIQ($B399, "IQ_COGS",$D399,,,, "REPORTED")</f>
        <v>489287</v>
      </c>
      <c r="W399" s="1">
        <f>_xll.ciqfunctions.udf.CIQ($B399, "IQ_AP",$D399,,,, "REPORTED")</f>
        <v>388348</v>
      </c>
      <c r="X399" s="1">
        <f>_xll.ciqfunctions.udf.CIQ($B399, "IQ_AR", $D399,,,, "REPORTED")</f>
        <v>247724</v>
      </c>
      <c r="Y399" s="1">
        <f>_xll.ciqfunctions.udf.CIQ($B399, "IQ_INVENTORY", $D399,,,, "REPORTED")</f>
        <v>277880</v>
      </c>
      <c r="Z399">
        <f>_xll.ciqfunctions.udf.CIQ($B399, "IQ_SGA", $D399,,,, "REPORTED")</f>
        <v>158896</v>
      </c>
      <c r="AA399">
        <f>_xll.ciqfunctions.udf.CIQ($B399, "IQ_TOTAL_REV_1YR_ANN_GROWTH", $D399,,,, "REPORTED")</f>
        <v>19.298500000000001</v>
      </c>
      <c r="AB399">
        <f>_xll.ciqfunctions.udf.CIQ($B399, "IQ_DA", $D399,,,, "REPORTED")</f>
        <v>0</v>
      </c>
      <c r="AC399">
        <f>_xll.ciqfunctions.udf.CIQ($B399, "IQ_NET_INTEREST_EXP",$D399,,,, "REPORTED")</f>
        <v>392</v>
      </c>
      <c r="AD399">
        <f>_xll.ciqfunctions.udf.CIQ($B399, "IQ_NET_WORKING_CAP",$D399,,,, "REPORTED")</f>
        <v>3926</v>
      </c>
      <c r="AE399">
        <f>_xll.ciqfunctions.udf.CIQ($B399, "IQ_CAPEX",$D399,,,, "REPORTED")</f>
        <v>-55922</v>
      </c>
      <c r="AF399" s="1" t="str">
        <f>_xll.ciqfunctions.udf.CIQ($B399, "IQ_CEO_NAME", $D399,,,, "REPORTED")</f>
        <v>Suzuki, Toshihiro</v>
      </c>
    </row>
    <row r="400" spans="1:32" x14ac:dyDescent="0.25">
      <c r="A400" t="str">
        <f>_xll.ciqfunctions.udf.CIQ(B400,"IQ_COMPANY_NAME",A$1)</f>
        <v>Suzuki Motor Corporation</v>
      </c>
      <c r="B400" s="3" t="s">
        <v>1</v>
      </c>
      <c r="C400" s="1" t="str">
        <f>_xll.ciqfunctions.udf.CIQ($B400, "IQ_INDUSTRY", IQ_FY, $D400, ,, "USD", , C$1)</f>
        <v>Automobiles</v>
      </c>
      <c r="D400" s="2" t="str">
        <f t="shared" si="5"/>
        <v>CQ22013</v>
      </c>
      <c r="E400" s="1">
        <f>_xll.ciqfunctions.udf.CIQ($B400, "IQ_TOTAL_REV", $D400,,,, "REPORTED")</f>
        <v>675800</v>
      </c>
      <c r="F400" s="1">
        <f>_xll.ciqfunctions.udf.CIQ($B400, "IQ_NI",$D400,,,, "REPORTED")</f>
        <v>27032</v>
      </c>
      <c r="G400" s="1">
        <f>_xll.ciqfunctions.udf.CIQ($B400, "IQ_CASH_EQUIV", $D400,,,, "REPORTED")</f>
        <v>240369</v>
      </c>
      <c r="H400" s="1">
        <f>_xll.ciqfunctions.udf.CIQ($B400, "IQ_CASH_ST_INVEST", $D400,,,, "REPORTED")</f>
        <v>861932</v>
      </c>
      <c r="I400" s="1">
        <f>_xll.ciqfunctions.udf.CIQ($B400, "IQ_TOTAL_CA", $D400,,,, "REPORTED")</f>
        <v>1568981</v>
      </c>
      <c r="J400" s="1">
        <f>_xll.ciqfunctions.udf.CIQ($B400, "IQ_TOTAL_ASSETS",$D400,,,, "REPORTED")</f>
        <v>2543568</v>
      </c>
      <c r="K400" s="1">
        <f>_xll.ciqfunctions.udf.CIQ($B400, "IQ_TOTAL_CL", $D400,,,, "REPORTED")</f>
        <v>881485</v>
      </c>
      <c r="L400" s="1">
        <f>_xll.ciqfunctions.udf.CIQ($B400, "IQ_TOTAL_LIAB", $D400,,,, "REPORTED")</f>
        <v>1195528</v>
      </c>
      <c r="M400" s="1">
        <f>_xll.ciqfunctions.udf.CIQ($B400, "IQ_PREF_EQUITY",$D400,,,, "REPORTED")</f>
        <v>0</v>
      </c>
      <c r="N400" s="1">
        <f>_xll.ciqfunctions.udf.CIQ($B400, "IQ_TOTAL_COMMON_EQUITY",$D400,,,, "REPORTED")</f>
        <v>1200923</v>
      </c>
      <c r="O400" s="1">
        <f>_xll.ciqfunctions.udf.CIQ($B400, "IQ_APIC", $D400,,,, "REPORTED")</f>
        <v>144364</v>
      </c>
      <c r="P400" s="1">
        <f>_xll.ciqfunctions.udf.CIQ($B400, "IQ_TOTAL_ASSETS", $D400,,,, "REPORTED")</f>
        <v>2543568</v>
      </c>
      <c r="Q400" s="1">
        <f>_xll.ciqfunctions.udf.CIQ($B400, "IQ_RE", $D400,,,, "REPORTED")</f>
        <v>933722</v>
      </c>
      <c r="R400" s="1">
        <f>_xll.ciqfunctions.udf.CIQ($B400, "IQ_TOTAL_EQUITY", $D400,,,, "REPORTED")</f>
        <v>1348040</v>
      </c>
      <c r="S400" s="1">
        <f>_xll.ciqfunctions.udf.CIQ($B400, "IQ_TOTAL_OUTSTANDING_FILING_DATE", $D400,,,, "REPORTED")</f>
        <v>560.96681999999998</v>
      </c>
      <c r="T400" s="1">
        <f>_xll.ciqfunctions.udf.CIQ($B400, "IQ_TOTAL_DEBT", $D400,,,, "REPORTED")</f>
        <v>431251</v>
      </c>
      <c r="U400" s="1">
        <f>_xll.ciqfunctions.udf.CIQ($B400, "IQ_PREF_DIV_OTHER",$D400,,,, "REPORTED")</f>
        <v>0</v>
      </c>
      <c r="V400" s="1">
        <f>_xll.ciqfunctions.udf.CIQ($B400, "IQ_COGS",$D400,,,, "REPORTED")</f>
        <v>495859</v>
      </c>
      <c r="W400" s="1">
        <f>_xll.ciqfunctions.udf.CIQ($B400, "IQ_AP",$D400,,,, "REPORTED")</f>
        <v>352677</v>
      </c>
      <c r="X400" s="1">
        <f>_xll.ciqfunctions.udf.CIQ($B400, "IQ_AR", $D400,,,, "REPORTED")</f>
        <v>241264</v>
      </c>
      <c r="Y400" s="1">
        <f>_xll.ciqfunctions.udf.CIQ($B400, "IQ_INVENTORY", $D400,,,, "REPORTED")</f>
        <v>261823</v>
      </c>
      <c r="Z400">
        <f>_xll.ciqfunctions.udf.CIQ($B400, "IQ_SGA", $D400,,,, "REPORTED")</f>
        <v>135847</v>
      </c>
      <c r="AA400">
        <f>_xll.ciqfunctions.udf.CIQ($B400, "IQ_TOTAL_REV_1YR_ANN_GROWTH", $D400,,,, "REPORTED")</f>
        <v>4.8132999999999999</v>
      </c>
      <c r="AB400">
        <f>_xll.ciqfunctions.udf.CIQ($B400, "IQ_DA", $D400,,,, "REPORTED")</f>
        <v>0</v>
      </c>
      <c r="AC400">
        <f>_xll.ciqfunctions.udf.CIQ($B400, "IQ_NET_INTEREST_EXP",$D400,,,, "REPORTED")</f>
        <v>4510</v>
      </c>
      <c r="AD400">
        <f>_xll.ciqfunctions.udf.CIQ($B400, "IQ_NET_WORKING_CAP",$D400,,,, "REPORTED")</f>
        <v>37137</v>
      </c>
      <c r="AE400">
        <f>_xll.ciqfunctions.udf.CIQ($B400, "IQ_CAPEX",$D400,,,, "REPORTED")</f>
        <v>-38846</v>
      </c>
      <c r="AF400" s="1" t="str">
        <f>_xll.ciqfunctions.udf.CIQ($B400, "IQ_CEO_NAME", $D400,,,, "REPORTED")</f>
        <v>Suzuki, Toshihiro</v>
      </c>
    </row>
    <row r="401" spans="1:32" x14ac:dyDescent="0.25">
      <c r="A401" t="str">
        <f>_xll.ciqfunctions.udf.CIQ(B401,"IQ_COMPANY_NAME",A$1)</f>
        <v>Suzuki Motor Corporation</v>
      </c>
      <c r="B401" s="3" t="s">
        <v>1</v>
      </c>
      <c r="C401" s="1" t="str">
        <f>_xll.ciqfunctions.udf.CIQ($B401, "IQ_INDUSTRY", IQ_FY, $D401, ,, "USD", , C$1)</f>
        <v>Automobiles</v>
      </c>
      <c r="D401" s="2" t="str">
        <f t="shared" si="5"/>
        <v>CQ12013</v>
      </c>
      <c r="E401" s="1">
        <f>_xll.ciqfunctions.udf.CIQ($B401, "IQ_TOTAL_REV", $D401,,,, "REPORTED")</f>
        <v>755559</v>
      </c>
      <c r="F401" s="1">
        <f>_xll.ciqfunctions.udf.CIQ($B401, "IQ_NI",$D401,,,, "REPORTED")</f>
        <v>31963</v>
      </c>
      <c r="G401" s="1">
        <f>_xll.ciqfunctions.udf.CIQ($B401, "IQ_CASH_EQUIV", $D401,,,, "REPORTED")</f>
        <v>279009</v>
      </c>
      <c r="H401" s="1">
        <f>_xll.ciqfunctions.udf.CIQ($B401, "IQ_CASH_ST_INVEST", $D401,,,, "REPORTED")</f>
        <v>838618</v>
      </c>
      <c r="I401" s="1">
        <f>_xll.ciqfunctions.udf.CIQ($B401, "IQ_TOTAL_CA", $D401,,,, "REPORTED")</f>
        <v>1560218</v>
      </c>
      <c r="J401" s="1">
        <f>_xll.ciqfunctions.udf.CIQ($B401, "IQ_TOTAL_ASSETS",$D401,,,, "REPORTED")</f>
        <v>2487635</v>
      </c>
      <c r="K401" s="1">
        <f>_xll.ciqfunctions.udf.CIQ($B401, "IQ_TOTAL_CL", $D401,,,, "REPORTED")</f>
        <v>884616</v>
      </c>
      <c r="L401" s="1">
        <f>_xll.ciqfunctions.udf.CIQ($B401, "IQ_TOTAL_LIAB", $D401,,,, "REPORTED")</f>
        <v>1189083</v>
      </c>
      <c r="M401" s="1">
        <f>_xll.ciqfunctions.udf.CIQ($B401, "IQ_PREF_EQUITY",$D401,,,, "REPORTED")</f>
        <v>0</v>
      </c>
      <c r="N401" s="1">
        <f>_xll.ciqfunctions.udf.CIQ($B401, "IQ_TOTAL_COMMON_EQUITY",$D401,,,, "REPORTED")</f>
        <v>1147039</v>
      </c>
      <c r="O401" s="1">
        <f>_xll.ciqfunctions.udf.CIQ($B401, "IQ_APIC", $D401,,,, "REPORTED")</f>
        <v>144364</v>
      </c>
      <c r="P401" s="1">
        <f>_xll.ciqfunctions.udf.CIQ($B401, "IQ_TOTAL_ASSETS", $D401,,,, "REPORTED")</f>
        <v>2487635</v>
      </c>
      <c r="Q401" s="1">
        <f>_xll.ciqfunctions.udf.CIQ($B401, "IQ_RE", $D401,,,, "REPORTED")</f>
        <v>912304</v>
      </c>
      <c r="R401" s="1">
        <f>_xll.ciqfunctions.udf.CIQ($B401, "IQ_TOTAL_EQUITY", $D401,,,, "REPORTED")</f>
        <v>1298552</v>
      </c>
      <c r="S401" s="1">
        <f>_xll.ciqfunctions.udf.CIQ($B401, "IQ_TOTAL_OUTSTANDING_FILING_DATE", $D401,,,, "REPORTED")</f>
        <v>560.96130000000005</v>
      </c>
      <c r="T401" s="1">
        <f>_xll.ciqfunctions.udf.CIQ($B401, "IQ_TOTAL_DEBT", $D401,,,, "REPORTED")</f>
        <v>427481</v>
      </c>
      <c r="U401" s="1">
        <f>_xll.ciqfunctions.udf.CIQ($B401, "IQ_PREF_DIV_OTHER",$D401,,,, "REPORTED")</f>
        <v>0</v>
      </c>
      <c r="V401" s="1">
        <f>_xll.ciqfunctions.udf.CIQ($B401, "IQ_COGS",$D401,,,, "REPORTED")</f>
        <v>552615</v>
      </c>
      <c r="W401" s="1">
        <f>_xll.ciqfunctions.udf.CIQ($B401, "IQ_AP",$D401,,,, "REPORTED")</f>
        <v>350472</v>
      </c>
      <c r="X401" s="1">
        <f>_xll.ciqfunctions.udf.CIQ($B401, "IQ_AR", $D401,,,, "REPORTED")</f>
        <v>247350</v>
      </c>
      <c r="Y401" s="1">
        <f>_xll.ciqfunctions.udf.CIQ($B401, "IQ_INVENTORY", $D401,,,, "REPORTED")</f>
        <v>261379</v>
      </c>
      <c r="Z401">
        <f>_xll.ciqfunctions.udf.CIQ($B401, "IQ_SGA", $D401,,,, "REPORTED")</f>
        <v>-22490</v>
      </c>
      <c r="AA401">
        <f>_xll.ciqfunctions.udf.CIQ($B401, "IQ_TOTAL_REV_1YR_ANN_GROWTH", $D401,,,, "REPORTED")</f>
        <v>5.7912999999999997</v>
      </c>
      <c r="AB401">
        <f>_xll.ciqfunctions.udf.CIQ($B401, "IQ_DA", $D401,,,, "REPORTED")</f>
        <v>15951</v>
      </c>
      <c r="AC401">
        <f>_xll.ciqfunctions.udf.CIQ($B401, "IQ_NET_INTEREST_EXP",$D401,,,, "REPORTED")</f>
        <v>8417</v>
      </c>
      <c r="AD401">
        <f>_xll.ciqfunctions.udf.CIQ($B401, "IQ_NET_WORKING_CAP",$D401,,,, "REPORTED")</f>
        <v>44073</v>
      </c>
      <c r="AE401">
        <f>_xll.ciqfunctions.udf.CIQ($B401, "IQ_CAPEX",$D401,,,, "REPORTED")</f>
        <v>-47081</v>
      </c>
      <c r="AF401" s="1" t="str">
        <f>_xll.ciqfunctions.udf.CIQ($B401, "IQ_CEO_NAME", $D401,,,, "REPORTED")</f>
        <v>Suzuki, Toshihiro</v>
      </c>
    </row>
    <row r="402" spans="1:32" x14ac:dyDescent="0.25">
      <c r="A402" t="str">
        <f>_xll.ciqfunctions.udf.CIQ(B402,"IQ_COMPANY_NAME",A$1)</f>
        <v>Suzuki Motor Corporation</v>
      </c>
      <c r="B402" s="3" t="s">
        <v>1</v>
      </c>
      <c r="C402" s="1" t="str">
        <f>_xll.ciqfunctions.udf.CIQ($B402, "IQ_INDUSTRY", IQ_FY, $D402, ,, "USD", , C$1)</f>
        <v>Automobiles</v>
      </c>
      <c r="D402" s="2" t="str">
        <f t="shared" si="5"/>
        <v>CQ42012</v>
      </c>
      <c r="E402" s="1">
        <f>_xll.ciqfunctions.udf.CIQ($B402, "IQ_TOTAL_REV", $D402,,,, "REPORTED")</f>
        <v>595933</v>
      </c>
      <c r="F402" s="1">
        <f>_xll.ciqfunctions.udf.CIQ($B402, "IQ_NI",$D402,,,, "REPORTED")</f>
        <v>6525</v>
      </c>
      <c r="G402" s="1">
        <f>_xll.ciqfunctions.udf.CIQ($B402, "IQ_CASH_EQUIV", $D402,,,, "REPORTED")</f>
        <v>235933</v>
      </c>
      <c r="H402" s="1">
        <f>_xll.ciqfunctions.udf.CIQ($B402, "IQ_CASH_ST_INVEST", $D402,,,, "REPORTED")</f>
        <v>788227</v>
      </c>
      <c r="I402" s="1">
        <f>_xll.ciqfunctions.udf.CIQ($B402, "IQ_TOTAL_CA", $D402,,,, "REPORTED")</f>
        <v>1476529</v>
      </c>
      <c r="J402" s="1">
        <f>_xll.ciqfunctions.udf.CIQ($B402, "IQ_TOTAL_ASSETS",$D402,,,, "REPORTED")</f>
        <v>2347576</v>
      </c>
      <c r="K402" s="1">
        <f>_xll.ciqfunctions.udf.CIQ($B402, "IQ_TOTAL_CL", $D402,,,, "REPORTED")</f>
        <v>1013423</v>
      </c>
      <c r="L402" s="1">
        <f>_xll.ciqfunctions.udf.CIQ($B402, "IQ_TOTAL_LIAB", $D402,,,, "REPORTED")</f>
        <v>1170164</v>
      </c>
      <c r="M402" s="1">
        <f>_xll.ciqfunctions.udf.CIQ($B402, "IQ_PREF_EQUITY",$D402,,,, "REPORTED")</f>
        <v>0</v>
      </c>
      <c r="N402" s="1">
        <f>_xll.ciqfunctions.udf.CIQ($B402, "IQ_TOTAL_COMMON_EQUITY",$D402,,,, "REPORTED")</f>
        <v>1050203</v>
      </c>
      <c r="O402" s="1">
        <f>_xll.ciqfunctions.udf.CIQ($B402, "IQ_APIC", $D402,,,, "REPORTED")</f>
        <v>144364</v>
      </c>
      <c r="P402" s="1">
        <f>_xll.ciqfunctions.udf.CIQ($B402, "IQ_TOTAL_ASSETS", $D402,,,, "REPORTED")</f>
        <v>2347576</v>
      </c>
      <c r="Q402" s="1">
        <f>_xll.ciqfunctions.udf.CIQ($B402, "IQ_RE", $D402,,,, "REPORTED")</f>
        <v>873746</v>
      </c>
      <c r="R402" s="1">
        <f>_xll.ciqfunctions.udf.CIQ($B402, "IQ_TOTAL_EQUITY", $D402,,,, "REPORTED")</f>
        <v>1177412</v>
      </c>
      <c r="S402" s="1">
        <f>_xll.ciqfunctions.udf.CIQ($B402, "IQ_TOTAL_OUTSTANDING_FILING_DATE", $D402,,,, "REPORTED")</f>
        <v>560.96208999999999</v>
      </c>
      <c r="T402" s="1">
        <f>_xll.ciqfunctions.udf.CIQ($B402, "IQ_TOTAL_DEBT", $D402,,,, "REPORTED")</f>
        <v>439873</v>
      </c>
      <c r="U402" s="1">
        <f>_xll.ciqfunctions.udf.CIQ($B402, "IQ_PREF_DIV_OTHER",$D402,,,, "REPORTED")</f>
        <v>0</v>
      </c>
      <c r="V402" s="1">
        <f>_xll.ciqfunctions.udf.CIQ($B402, "IQ_COGS",$D402,,,, "REPORTED")</f>
        <v>449335</v>
      </c>
      <c r="W402" s="1">
        <f>_xll.ciqfunctions.udf.CIQ($B402, "IQ_AP",$D402,,,, "REPORTED")</f>
        <v>326685</v>
      </c>
      <c r="X402" s="1">
        <f>_xll.ciqfunctions.udf.CIQ($B402, "IQ_AR", $D402,,,, "REPORTED")</f>
        <v>201828</v>
      </c>
      <c r="Y402" s="1">
        <f>_xll.ciqfunctions.udf.CIQ($B402, "IQ_INVENTORY", $D402,,,, "REPORTED")</f>
        <v>280516</v>
      </c>
      <c r="Z402">
        <f>_xll.ciqfunctions.udf.CIQ($B402, "IQ_SGA", $D402,,,, "REPORTED")</f>
        <v>119861</v>
      </c>
      <c r="AA402">
        <f>_xll.ciqfunctions.udf.CIQ($B402, "IQ_TOTAL_REV_1YR_ANN_GROWTH", $D402,,,, "REPORTED")</f>
        <v>4.2168000000000001</v>
      </c>
      <c r="AB402">
        <f>_xll.ciqfunctions.udf.CIQ($B402, "IQ_DA", $D402,,,, "REPORTED")</f>
        <v>0</v>
      </c>
      <c r="AC402">
        <f>_xll.ciqfunctions.udf.CIQ($B402, "IQ_NET_INTEREST_EXP",$D402,,,, "REPORTED")</f>
        <v>1885</v>
      </c>
      <c r="AD402">
        <f>_xll.ciqfunctions.udf.CIQ($B402, "IQ_NET_WORKING_CAP",$D402,,,, "REPORTED")</f>
        <v>44011</v>
      </c>
      <c r="AE402">
        <f>_xll.ciqfunctions.udf.CIQ($B402, "IQ_CAPEX",$D402,,,, "REPORTED")</f>
        <v>-51514</v>
      </c>
      <c r="AF402" s="1" t="str">
        <f>_xll.ciqfunctions.udf.CIQ($B402, "IQ_CEO_NAME", $D402,,,, "REPORTED")</f>
        <v>Suzuki, Toshihiro</v>
      </c>
    </row>
    <row r="403" spans="1:32" x14ac:dyDescent="0.25">
      <c r="A403" t="str">
        <f>_xll.ciqfunctions.udf.CIQ(B403,"IQ_COMPANY_NAME",A$1)</f>
        <v>Suzuki Motor Corporation</v>
      </c>
      <c r="B403" s="3" t="s">
        <v>1</v>
      </c>
      <c r="C403" s="1" t="str">
        <f>_xll.ciqfunctions.udf.CIQ($B403, "IQ_INDUSTRY", IQ_FY, $D403, ,, "USD", , C$1)</f>
        <v>Automobiles</v>
      </c>
      <c r="D403" s="2" t="str">
        <f t="shared" si="5"/>
        <v>CQ32012</v>
      </c>
      <c r="E403" s="1">
        <f>_xll.ciqfunctions.udf.CIQ($B403, "IQ_TOTAL_REV", $D403,,,, "REPORTED")</f>
        <v>582060</v>
      </c>
      <c r="F403" s="1">
        <f>_xll.ciqfunctions.udf.CIQ($B403, "IQ_NI",$D403,,,, "REPORTED")</f>
        <v>17431</v>
      </c>
      <c r="G403" s="1">
        <f>_xll.ciqfunctions.udf.CIQ($B403, "IQ_CASH_EQUIV", $D403,,,, "REPORTED")</f>
        <v>275145</v>
      </c>
      <c r="H403" s="1">
        <f>_xll.ciqfunctions.udf.CIQ($B403, "IQ_CASH_ST_INVEST", $D403,,,, "REPORTED")</f>
        <v>831962</v>
      </c>
      <c r="I403" s="1">
        <f>_xll.ciqfunctions.udf.CIQ($B403, "IQ_TOTAL_CA", $D403,,,, "REPORTED")</f>
        <v>1462346</v>
      </c>
      <c r="J403" s="1">
        <f>_xll.ciqfunctions.udf.CIQ($B403, "IQ_TOTAL_ASSETS",$D403,,,, "REPORTED")</f>
        <v>2262317</v>
      </c>
      <c r="K403" s="1">
        <f>_xll.ciqfunctions.udf.CIQ($B403, "IQ_TOTAL_CL", $D403,,,, "REPORTED")</f>
        <v>991355</v>
      </c>
      <c r="L403" s="1">
        <f>_xll.ciqfunctions.udf.CIQ($B403, "IQ_TOTAL_LIAB", $D403,,,, "REPORTED")</f>
        <v>1148477</v>
      </c>
      <c r="M403" s="1">
        <f>_xll.ciqfunctions.udf.CIQ($B403, "IQ_PREF_EQUITY",$D403,,,, "REPORTED")</f>
        <v>0</v>
      </c>
      <c r="N403" s="1">
        <f>_xll.ciqfunctions.udf.CIQ($B403, "IQ_TOTAL_COMMON_EQUITY",$D403,,,, "REPORTED")</f>
        <v>999618</v>
      </c>
      <c r="O403" s="1">
        <f>_xll.ciqfunctions.udf.CIQ($B403, "IQ_APIC", $D403,,,, "REPORTED")</f>
        <v>144364</v>
      </c>
      <c r="P403" s="1">
        <f>_xll.ciqfunctions.udf.CIQ($B403, "IQ_TOTAL_ASSETS", $D403,,,, "REPORTED")</f>
        <v>2262317</v>
      </c>
      <c r="Q403" s="1">
        <f>_xll.ciqfunctions.udf.CIQ($B403, "IQ_RE", $D403,,,, "REPORTED")</f>
        <v>871709</v>
      </c>
      <c r="R403" s="1">
        <f>_xll.ciqfunctions.udf.CIQ($B403, "IQ_TOTAL_EQUITY", $D403,,,, "REPORTED")</f>
        <v>1113840</v>
      </c>
      <c r="S403" s="1">
        <f>_xll.ciqfunctions.udf.CIQ($B403, "IQ_TOTAL_OUTSTANDING_FILING_DATE", $D403,,,, "REPORTED")</f>
        <v>560.96376999999995</v>
      </c>
      <c r="T403" s="1">
        <f>_xll.ciqfunctions.udf.CIQ($B403, "IQ_TOTAL_DEBT", $D403,,,, "REPORTED")</f>
        <v>433362</v>
      </c>
      <c r="U403" s="1">
        <f>_xll.ciqfunctions.udf.CIQ($B403, "IQ_PREF_DIV_OTHER",$D403,,,, "REPORTED")</f>
        <v>0</v>
      </c>
      <c r="V403" s="1">
        <f>_xll.ciqfunctions.udf.CIQ($B403, "IQ_COGS",$D403,,,, "REPORTED")</f>
        <v>429723</v>
      </c>
      <c r="W403" s="1">
        <f>_xll.ciqfunctions.udf.CIQ($B403, "IQ_AP",$D403,,,, "REPORTED")</f>
        <v>328772</v>
      </c>
      <c r="X403" s="1">
        <f>_xll.ciqfunctions.udf.CIQ($B403, "IQ_AR", $D403,,,, "REPORTED")</f>
        <v>208041</v>
      </c>
      <c r="Y403" s="1">
        <f>_xll.ciqfunctions.udf.CIQ($B403, "IQ_INVENTORY", $D403,,,, "REPORTED")</f>
        <v>248126</v>
      </c>
      <c r="Z403">
        <f>_xll.ciqfunctions.udf.CIQ($B403, "IQ_SGA", $D403,,,, "REPORTED")</f>
        <v>121843</v>
      </c>
      <c r="AA403">
        <f>_xll.ciqfunctions.udf.CIQ($B403, "IQ_TOTAL_REV_1YR_ANN_GROWTH", $D403,,,, "REPORTED")</f>
        <v>-5.9424999999999999</v>
      </c>
      <c r="AB403">
        <f>_xll.ciqfunctions.udf.CIQ($B403, "IQ_DA", $D403,,,, "REPORTED")</f>
        <v>0</v>
      </c>
      <c r="AC403">
        <f>_xll.ciqfunctions.udf.CIQ($B403, "IQ_NET_INTEREST_EXP",$D403,,,, "REPORTED")</f>
        <v>19</v>
      </c>
      <c r="AD403">
        <f>_xll.ciqfunctions.udf.CIQ($B403, "IQ_NET_WORKING_CAP",$D403,,,, "REPORTED")</f>
        <v>268</v>
      </c>
      <c r="AE403">
        <f>_xll.ciqfunctions.udf.CIQ($B403, "IQ_CAPEX",$D403,,,, "REPORTED")</f>
        <v>-40141</v>
      </c>
      <c r="AF403" s="1" t="str">
        <f>_xll.ciqfunctions.udf.CIQ($B403, "IQ_CEO_NAME", $D403,,,, "REPORTED")</f>
        <v>Suzuki, Toshihiro</v>
      </c>
    </row>
    <row r="404" spans="1:32" x14ac:dyDescent="0.25">
      <c r="A404" t="str">
        <f>_xll.ciqfunctions.udf.CIQ(B404,"IQ_COMPANY_NAME",A$1)</f>
        <v>Suzuki Motor Corporation</v>
      </c>
      <c r="B404" s="3" t="s">
        <v>1</v>
      </c>
      <c r="C404" s="1" t="str">
        <f>_xll.ciqfunctions.udf.CIQ($B404, "IQ_INDUSTRY", IQ_FY, $D404, ,, "USD", , C$1)</f>
        <v>Automobiles</v>
      </c>
      <c r="D404" s="2" t="str">
        <f t="shared" si="5"/>
        <v>CQ22012</v>
      </c>
      <c r="E404" s="1">
        <f>_xll.ciqfunctions.udf.CIQ($B404, "IQ_TOTAL_REV", $D404,,,, "REPORTED")</f>
        <v>644765</v>
      </c>
      <c r="F404" s="1">
        <f>_xll.ciqfunctions.udf.CIQ($B404, "IQ_NI",$D404,,,, "REPORTED")</f>
        <v>24470</v>
      </c>
      <c r="G404" s="1">
        <f>_xll.ciqfunctions.udf.CIQ($B404, "IQ_CASH_EQUIV", $D404,,,, "REPORTED")</f>
        <v>253671</v>
      </c>
      <c r="H404" s="1">
        <f>_xll.ciqfunctions.udf.CIQ($B404, "IQ_CASH_ST_INVEST", $D404,,,, "REPORTED")</f>
        <v>842388</v>
      </c>
      <c r="I404" s="1">
        <f>_xll.ciqfunctions.udf.CIQ($B404, "IQ_TOTAL_CA", $D404,,,, "REPORTED")</f>
        <v>1477869</v>
      </c>
      <c r="J404" s="1">
        <f>_xll.ciqfunctions.udf.CIQ($B404, "IQ_TOTAL_ASSETS",$D404,,,, "REPORTED")</f>
        <v>2250094</v>
      </c>
      <c r="K404" s="1">
        <f>_xll.ciqfunctions.udf.CIQ($B404, "IQ_TOTAL_CL", $D404,,,, "REPORTED")</f>
        <v>1008871</v>
      </c>
      <c r="L404" s="1">
        <f>_xll.ciqfunctions.udf.CIQ($B404, "IQ_TOTAL_LIAB", $D404,,,, "REPORTED")</f>
        <v>1161495</v>
      </c>
      <c r="M404" s="1">
        <f>_xll.ciqfunctions.udf.CIQ($B404, "IQ_PREF_EQUITY",$D404,,,, "REPORTED")</f>
        <v>0</v>
      </c>
      <c r="N404" s="1">
        <f>_xll.ciqfunctions.udf.CIQ($B404, "IQ_TOTAL_COMMON_EQUITY",$D404,,,, "REPORTED")</f>
        <v>979191</v>
      </c>
      <c r="O404" s="1">
        <f>_xll.ciqfunctions.udf.CIQ($B404, "IQ_APIC", $D404,,,, "REPORTED")</f>
        <v>144364</v>
      </c>
      <c r="P404" s="1">
        <f>_xll.ciqfunctions.udf.CIQ($B404, "IQ_TOTAL_ASSETS", $D404,,,, "REPORTED")</f>
        <v>2250094</v>
      </c>
      <c r="Q404" s="1">
        <f>_xll.ciqfunctions.udf.CIQ($B404, "IQ_RE", $D404,,,, "REPORTED")</f>
        <v>854278</v>
      </c>
      <c r="R404" s="1">
        <f>_xll.ciqfunctions.udf.CIQ($B404, "IQ_TOTAL_EQUITY", $D404,,,, "REPORTED")</f>
        <v>1088599</v>
      </c>
      <c r="S404" s="1">
        <f>_xll.ciqfunctions.udf.CIQ($B404, "IQ_TOTAL_OUTSTANDING_FILING_DATE", $D404,,,, "REPORTED")</f>
        <v>560.96394999999995</v>
      </c>
      <c r="T404" s="1">
        <f>_xll.ciqfunctions.udf.CIQ($B404, "IQ_TOTAL_DEBT", $D404,,,, "REPORTED")</f>
        <v>431765</v>
      </c>
      <c r="U404" s="1">
        <f>_xll.ciqfunctions.udf.CIQ($B404, "IQ_PREF_DIV_OTHER",$D404,,,, "REPORTED")</f>
        <v>0</v>
      </c>
      <c r="V404" s="1">
        <f>_xll.ciqfunctions.udf.CIQ($B404, "IQ_COGS",$D404,,,, "REPORTED")</f>
        <v>487545</v>
      </c>
      <c r="W404" s="1">
        <f>_xll.ciqfunctions.udf.CIQ($B404, "IQ_AP",$D404,,,, "REPORTED")</f>
        <v>351803</v>
      </c>
      <c r="X404" s="1">
        <f>_xll.ciqfunctions.udf.CIQ($B404, "IQ_AR", $D404,,,, "REPORTED")</f>
        <v>221623</v>
      </c>
      <c r="Y404" s="1">
        <f>_xll.ciqfunctions.udf.CIQ($B404, "IQ_INVENTORY", $D404,,,, "REPORTED")</f>
        <v>237410</v>
      </c>
      <c r="Z404">
        <f>_xll.ciqfunctions.udf.CIQ($B404, "IQ_SGA", $D404,,,, "REPORTED")</f>
        <v>121571</v>
      </c>
      <c r="AA404">
        <f>_xll.ciqfunctions.udf.CIQ($B404, "IQ_TOTAL_REV_1YR_ANN_GROWTH", $D404,,,, "REPORTED")</f>
        <v>6.1628999999999996</v>
      </c>
      <c r="AB404">
        <f>_xll.ciqfunctions.udf.CIQ($B404, "IQ_DA", $D404,,,, "REPORTED")</f>
        <v>0</v>
      </c>
      <c r="AC404">
        <f>_xll.ciqfunctions.udf.CIQ($B404, "IQ_NET_INTEREST_EXP",$D404,,,, "REPORTED")</f>
        <v>3718</v>
      </c>
      <c r="AD404">
        <f>_xll.ciqfunctions.udf.CIQ($B404, "IQ_NET_WORKING_CAP",$D404,,,, "REPORTED")</f>
        <v>-9098</v>
      </c>
      <c r="AE404">
        <f>_xll.ciqfunctions.udf.CIQ($B404, "IQ_CAPEX",$D404,,,, "REPORTED")</f>
        <v>-25193</v>
      </c>
      <c r="AF404" s="1" t="str">
        <f>_xll.ciqfunctions.udf.CIQ($B404, "IQ_CEO_NAME", $D404,,,, "REPORTED")</f>
        <v>Suzuki, Toshihiro</v>
      </c>
    </row>
    <row r="405" spans="1:32" x14ac:dyDescent="0.25">
      <c r="A405" t="str">
        <f>_xll.ciqfunctions.udf.CIQ(B405,"IQ_COMPANY_NAME",A$1)</f>
        <v>Suzuki Motor Corporation</v>
      </c>
      <c r="B405" s="3" t="s">
        <v>1</v>
      </c>
      <c r="C405" s="1" t="str">
        <f>_xll.ciqfunctions.udf.CIQ($B405, "IQ_INDUSTRY", IQ_FY, $D405, ,, "USD", , C$1)</f>
        <v>Automobiles</v>
      </c>
      <c r="D405" s="2" t="str">
        <f t="shared" si="5"/>
        <v>CQ12012</v>
      </c>
      <c r="E405" s="1">
        <f>_xll.ciqfunctions.udf.CIQ($B405, "IQ_TOTAL_REV", $D405,,,, "REPORTED")</f>
        <v>714197</v>
      </c>
      <c r="F405" s="1">
        <f>_xll.ciqfunctions.udf.CIQ($B405, "IQ_NI",$D405,,,, "REPORTED")</f>
        <v>13270</v>
      </c>
      <c r="G405" s="1">
        <f>_xll.ciqfunctions.udf.CIQ($B405, "IQ_CASH_EQUIV", $D405,,,, "REPORTED")</f>
        <v>291670</v>
      </c>
      <c r="H405" s="1">
        <f>_xll.ciqfunctions.udf.CIQ($B405, "IQ_CASH_ST_INVEST", $D405,,,, "REPORTED")</f>
        <v>834338</v>
      </c>
      <c r="I405" s="1">
        <f>_xll.ciqfunctions.udf.CIQ($B405, "IQ_TOTAL_CA", $D405,,,, "REPORTED")</f>
        <v>1509568</v>
      </c>
      <c r="J405" s="1">
        <f>_xll.ciqfunctions.udf.CIQ($B405, "IQ_TOTAL_ASSETS",$D405,,,, "REPORTED")</f>
        <v>2302439</v>
      </c>
      <c r="K405" s="1">
        <f>_xll.ciqfunctions.udf.CIQ($B405, "IQ_TOTAL_CL", $D405,,,, "REPORTED")</f>
        <v>1037028</v>
      </c>
      <c r="L405" s="1">
        <f>_xll.ciqfunctions.udf.CIQ($B405, "IQ_TOTAL_LIAB", $D405,,,, "REPORTED")</f>
        <v>1190681</v>
      </c>
      <c r="M405" s="1">
        <f>_xll.ciqfunctions.udf.CIQ($B405, "IQ_PREF_EQUITY",$D405,,,, "REPORTED")</f>
        <v>0</v>
      </c>
      <c r="N405" s="1">
        <f>_xll.ciqfunctions.udf.CIQ($B405, "IQ_TOTAL_COMMON_EQUITY",$D405,,,, "REPORTED")</f>
        <v>987749</v>
      </c>
      <c r="O405" s="1">
        <f>_xll.ciqfunctions.udf.CIQ($B405, "IQ_APIC", $D405,,,, "REPORTED")</f>
        <v>144364</v>
      </c>
      <c r="P405" s="1">
        <f>_xll.ciqfunctions.udf.CIQ($B405, "IQ_TOTAL_ASSETS", $D405,,,, "REPORTED")</f>
        <v>2302439</v>
      </c>
      <c r="Q405" s="1">
        <f>_xll.ciqfunctions.udf.CIQ($B405, "IQ_RE", $D405,,,, "REPORTED")</f>
        <v>834296</v>
      </c>
      <c r="R405" s="1">
        <f>_xll.ciqfunctions.udf.CIQ($B405, "IQ_TOTAL_EQUITY", $D405,,,, "REPORTED")</f>
        <v>1111758</v>
      </c>
      <c r="S405" s="1">
        <f>_xll.ciqfunctions.udf.CIQ($B405, "IQ_TOTAL_OUTSTANDING_FILING_DATE", $D405,,,, "REPORTED")</f>
        <v>560.96402999999998</v>
      </c>
      <c r="T405" s="1">
        <f>_xll.ciqfunctions.udf.CIQ($B405, "IQ_TOTAL_DEBT", $D405,,,, "REPORTED")</f>
        <v>439765</v>
      </c>
      <c r="U405" s="1">
        <f>_xll.ciqfunctions.udf.CIQ($B405, "IQ_PREF_DIV_OTHER",$D405,,,, "REPORTED")</f>
        <v>0</v>
      </c>
      <c r="V405" s="1">
        <f>_xll.ciqfunctions.udf.CIQ($B405, "IQ_COGS",$D405,,,, "REPORTED")</f>
        <v>557691</v>
      </c>
      <c r="W405" s="1">
        <f>_xll.ciqfunctions.udf.CIQ($B405, "IQ_AP",$D405,,,, "REPORTED")</f>
        <v>354899</v>
      </c>
      <c r="X405" s="1">
        <f>_xll.ciqfunctions.udf.CIQ($B405, "IQ_AR", $D405,,,, "REPORTED")</f>
        <v>248455</v>
      </c>
      <c r="Y405" s="1">
        <f>_xll.ciqfunctions.udf.CIQ($B405, "IQ_INVENTORY", $D405,,,, "REPORTED")</f>
        <v>239680</v>
      </c>
      <c r="Z405">
        <f>_xll.ciqfunctions.udf.CIQ($B405, "IQ_SGA", $D405,,,, "REPORTED")</f>
        <v>-34551</v>
      </c>
      <c r="AA405">
        <f>_xll.ciqfunctions.udf.CIQ($B405, "IQ_TOTAL_REV_1YR_ANN_GROWTH", $D405,,,, "REPORTED")</f>
        <v>4.9507000000000003</v>
      </c>
      <c r="AB405">
        <f>_xll.ciqfunctions.udf.CIQ($B405, "IQ_DA", $D405,,,, "REPORTED")</f>
        <v>15856</v>
      </c>
      <c r="AC405">
        <f>_xll.ciqfunctions.udf.CIQ($B405, "IQ_NET_INTEREST_EXP",$D405,,,, "REPORTED")</f>
        <v>5019</v>
      </c>
      <c r="AD405">
        <f>_xll.ciqfunctions.udf.CIQ($B405, "IQ_NET_WORKING_CAP",$D405,,,, "REPORTED")</f>
        <v>10608</v>
      </c>
      <c r="AE405">
        <f>_xll.ciqfunctions.udf.CIQ($B405, "IQ_CAPEX",$D405,,,, "REPORTED")</f>
        <v>-35404</v>
      </c>
      <c r="AF405" s="1" t="str">
        <f>_xll.ciqfunctions.udf.CIQ($B405, "IQ_CEO_NAME", $D405,,,, "REPORTED")</f>
        <v>Suzuki, Toshihiro</v>
      </c>
    </row>
    <row r="406" spans="1:32" x14ac:dyDescent="0.25">
      <c r="A406" t="str">
        <f>_xll.ciqfunctions.udf.CIQ(B406,"IQ_COMPANY_NAME",A$1)</f>
        <v>Suzuki Motor Corporation</v>
      </c>
      <c r="B406" s="3" t="s">
        <v>1</v>
      </c>
      <c r="C406" s="1" t="str">
        <f>_xll.ciqfunctions.udf.CIQ($B406, "IQ_INDUSTRY", IQ_FY, $D406, ,, "USD", , C$1)</f>
        <v>Automobiles</v>
      </c>
      <c r="D406" s="2" t="str">
        <f t="shared" si="5"/>
        <v>CQ42011</v>
      </c>
      <c r="E406" s="1">
        <f>_xll.ciqfunctions.udf.CIQ($B406, "IQ_TOTAL_REV", $D406,,,, "REPORTED")</f>
        <v>571820</v>
      </c>
      <c r="F406" s="1">
        <f>_xll.ciqfunctions.udf.CIQ($B406, "IQ_NI",$D406,,,, "REPORTED")</f>
        <v>8608</v>
      </c>
      <c r="G406" s="1">
        <f>_xll.ciqfunctions.udf.CIQ($B406, "IQ_CASH_EQUIV", $D406,,,, "REPORTED")</f>
        <v>218149</v>
      </c>
      <c r="H406" s="1">
        <f>_xll.ciqfunctions.udf.CIQ($B406, "IQ_CASH_ST_INVEST", $D406,,,, "REPORTED")</f>
        <v>803481</v>
      </c>
      <c r="I406" s="1">
        <f>_xll.ciqfunctions.udf.CIQ($B406, "IQ_TOTAL_CA", $D406,,,, "REPORTED")</f>
        <v>1429262</v>
      </c>
      <c r="J406" s="1">
        <f>_xll.ciqfunctions.udf.CIQ($B406, "IQ_TOTAL_ASSETS",$D406,,,, "REPORTED")</f>
        <v>2202046</v>
      </c>
      <c r="K406" s="1">
        <f>_xll.ciqfunctions.udf.CIQ($B406, "IQ_TOTAL_CL", $D406,,,, "REPORTED")</f>
        <v>844156</v>
      </c>
      <c r="L406" s="1">
        <f>_xll.ciqfunctions.udf.CIQ($B406, "IQ_TOTAL_LIAB", $D406,,,, "REPORTED")</f>
        <v>1152025</v>
      </c>
      <c r="M406" s="1">
        <f>_xll.ciqfunctions.udf.CIQ($B406, "IQ_PREF_EQUITY",$D406,,,, "REPORTED")</f>
        <v>0</v>
      </c>
      <c r="N406" s="1">
        <f>_xll.ciqfunctions.udf.CIQ($B406, "IQ_TOTAL_COMMON_EQUITY",$D406,,,, "REPORTED")</f>
        <v>938075</v>
      </c>
      <c r="O406" s="1">
        <f>_xll.ciqfunctions.udf.CIQ($B406, "IQ_APIC", $D406,,,, "REPORTED")</f>
        <v>144364</v>
      </c>
      <c r="P406" s="1">
        <f>_xll.ciqfunctions.udf.CIQ($B406, "IQ_TOTAL_ASSETS", $D406,,,, "REPORTED")</f>
        <v>2202046</v>
      </c>
      <c r="Q406" s="1">
        <f>_xll.ciqfunctions.udf.CIQ($B406, "IQ_RE", $D406,,,, "REPORTED")</f>
        <v>821026</v>
      </c>
      <c r="R406" s="1">
        <f>_xll.ciqfunctions.udf.CIQ($B406, "IQ_TOTAL_EQUITY", $D406,,,, "REPORTED")</f>
        <v>1050021</v>
      </c>
      <c r="S406" s="1">
        <f>_xll.ciqfunctions.udf.CIQ($B406, "IQ_TOTAL_OUTSTANDING_FILING_DATE", $D406,,,, "REPORTED")</f>
        <v>560.96451999999999</v>
      </c>
      <c r="T406" s="1">
        <f>_xll.ciqfunctions.udf.CIQ($B406, "IQ_TOTAL_DEBT", $D406,,,, "REPORTED")</f>
        <v>450134</v>
      </c>
      <c r="U406" s="1">
        <f>_xll.ciqfunctions.udf.CIQ($B406, "IQ_PREF_DIV_OTHER",$D406,,,, "REPORTED")</f>
        <v>0</v>
      </c>
      <c r="V406" s="1">
        <f>_xll.ciqfunctions.udf.CIQ($B406, "IQ_COGS",$D406,,,, "REPORTED")</f>
        <v>428630</v>
      </c>
      <c r="W406" s="1">
        <f>_xll.ciqfunctions.udf.CIQ($B406, "IQ_AP",$D406,,,, "REPORTED")</f>
        <v>323185</v>
      </c>
      <c r="X406" s="1">
        <f>_xll.ciqfunctions.udf.CIQ($B406, "IQ_AR", $D406,,,, "REPORTED")</f>
        <v>192769</v>
      </c>
      <c r="Y406" s="1">
        <f>_xll.ciqfunctions.udf.CIQ($B406, "IQ_INVENTORY", $D406,,,, "REPORTED")</f>
        <v>247409</v>
      </c>
      <c r="Z406">
        <f>_xll.ciqfunctions.udf.CIQ($B406, "IQ_SGA", $D406,,,, "REPORTED")</f>
        <v>120217</v>
      </c>
      <c r="AA406">
        <f>_xll.ciqfunctions.udf.CIQ($B406, "IQ_TOTAL_REV_1YR_ANN_GROWTH", $D406,,,, "REPORTED")</f>
        <v>-6.0974000000000004</v>
      </c>
      <c r="AB406">
        <f>_xll.ciqfunctions.udf.CIQ($B406, "IQ_DA", $D406,,,, "REPORTED")</f>
        <v>0</v>
      </c>
      <c r="AC406">
        <f>_xll.ciqfunctions.udf.CIQ($B406, "IQ_NET_INTEREST_EXP",$D406,,,, "REPORTED")</f>
        <v>2929</v>
      </c>
      <c r="AD406">
        <f>_xll.ciqfunctions.udf.CIQ($B406, "IQ_NET_WORKING_CAP",$D406,,,, "REPORTED")</f>
        <v>8306</v>
      </c>
      <c r="AE406">
        <f>_xll.ciqfunctions.udf.CIQ($B406, "IQ_CAPEX",$D406,,,, "REPORTED")</f>
        <v>-32399</v>
      </c>
      <c r="AF406" s="1" t="str">
        <f>_xll.ciqfunctions.udf.CIQ($B406, "IQ_CEO_NAME", $D406,,,, "REPORTED")</f>
        <v>Suzuki, Toshihiro</v>
      </c>
    </row>
    <row r="407" spans="1:32" x14ac:dyDescent="0.25">
      <c r="A407" t="str">
        <f>_xll.ciqfunctions.udf.CIQ(B407,"IQ_COMPANY_NAME",A$1)</f>
        <v>Suzuki Motor Corporation</v>
      </c>
      <c r="B407" s="3" t="s">
        <v>1</v>
      </c>
      <c r="C407" s="1" t="str">
        <f>_xll.ciqfunctions.udf.CIQ($B407, "IQ_INDUSTRY", IQ_FY, $D407, ,, "USD", , C$1)</f>
        <v>Automobiles</v>
      </c>
      <c r="D407" s="2" t="str">
        <f t="shared" si="5"/>
        <v>CQ32011</v>
      </c>
      <c r="E407" s="1">
        <f>_xll.ciqfunctions.udf.CIQ($B407, "IQ_TOTAL_REV", $D407,,,, "REPORTED")</f>
        <v>618834</v>
      </c>
      <c r="F407" s="1">
        <f>_xll.ciqfunctions.udf.CIQ($B407, "IQ_NI",$D407,,,, "REPORTED")</f>
        <v>13278</v>
      </c>
      <c r="G407" s="1">
        <f>_xll.ciqfunctions.udf.CIQ($B407, "IQ_CASH_EQUIV", $D407,,,, "REPORTED")</f>
        <v>237427</v>
      </c>
      <c r="H407" s="1">
        <f>_xll.ciqfunctions.udf.CIQ($B407, "IQ_CASH_ST_INVEST", $D407,,,, "REPORTED")</f>
        <v>800886</v>
      </c>
      <c r="I407" s="1">
        <f>_xll.ciqfunctions.udf.CIQ($B407, "IQ_TOTAL_CA", $D407,,,, "REPORTED")</f>
        <v>1418482</v>
      </c>
      <c r="J407" s="1">
        <f>_xll.ciqfunctions.udf.CIQ($B407, "IQ_TOTAL_ASSETS",$D407,,,, "REPORTED")</f>
        <v>2190057</v>
      </c>
      <c r="K407" s="1">
        <f>_xll.ciqfunctions.udf.CIQ($B407, "IQ_TOTAL_CL", $D407,,,, "REPORTED")</f>
        <v>821968</v>
      </c>
      <c r="L407" s="1">
        <f>_xll.ciqfunctions.udf.CIQ($B407, "IQ_TOTAL_LIAB", $D407,,,, "REPORTED")</f>
        <v>1131921</v>
      </c>
      <c r="M407" s="1">
        <f>_xll.ciqfunctions.udf.CIQ($B407, "IQ_PREF_EQUITY",$D407,,,, "REPORTED")</f>
        <v>0</v>
      </c>
      <c r="N407" s="1">
        <f>_xll.ciqfunctions.udf.CIQ($B407, "IQ_TOTAL_COMMON_EQUITY",$D407,,,, "REPORTED")</f>
        <v>942095</v>
      </c>
      <c r="O407" s="1">
        <f>_xll.ciqfunctions.udf.CIQ($B407, "IQ_APIC", $D407,,,, "REPORTED")</f>
        <v>144364</v>
      </c>
      <c r="P407" s="1">
        <f>_xll.ciqfunctions.udf.CIQ($B407, "IQ_TOTAL_ASSETS", $D407,,,, "REPORTED")</f>
        <v>2190057</v>
      </c>
      <c r="Q407" s="1">
        <f>_xll.ciqfunctions.udf.CIQ($B407, "IQ_RE", $D407,,,, "REPORTED")</f>
        <v>816346</v>
      </c>
      <c r="R407" s="1">
        <f>_xll.ciqfunctions.udf.CIQ($B407, "IQ_TOTAL_EQUITY", $D407,,,, "REPORTED")</f>
        <v>1058136</v>
      </c>
      <c r="S407" s="1">
        <f>_xll.ciqfunctions.udf.CIQ($B407, "IQ_TOTAL_OUTSTANDING_FILING_DATE", $D407,,,, "REPORTED")</f>
        <v>560.96469999999999</v>
      </c>
      <c r="T407" s="1">
        <f>_xll.ciqfunctions.udf.CIQ($B407, "IQ_TOTAL_DEBT", $D407,,,, "REPORTED")</f>
        <v>436784</v>
      </c>
      <c r="U407" s="1">
        <f>_xll.ciqfunctions.udf.CIQ($B407, "IQ_PREF_DIV_OTHER",$D407,,,, "REPORTED")</f>
        <v>0</v>
      </c>
      <c r="V407" s="1">
        <f>_xll.ciqfunctions.udf.CIQ($B407, "IQ_COGS",$D407,,,, "REPORTED")</f>
        <v>465949</v>
      </c>
      <c r="W407" s="1">
        <f>_xll.ciqfunctions.udf.CIQ($B407, "IQ_AP",$D407,,,, "REPORTED")</f>
        <v>312347</v>
      </c>
      <c r="X407" s="1">
        <f>_xll.ciqfunctions.udf.CIQ($B407, "IQ_AR", $D407,,,, "REPORTED")</f>
        <v>215660</v>
      </c>
      <c r="Y407" s="1">
        <f>_xll.ciqfunctions.udf.CIQ($B407, "IQ_INVENTORY", $D407,,,, "REPORTED")</f>
        <v>220786</v>
      </c>
      <c r="Z407">
        <f>_xll.ciqfunctions.udf.CIQ($B407, "IQ_SGA", $D407,,,, "REPORTED")</f>
        <v>113727</v>
      </c>
      <c r="AA407">
        <f>_xll.ciqfunctions.udf.CIQ($B407, "IQ_TOTAL_REV_1YR_ANN_GROWTH", $D407,,,, "REPORTED")</f>
        <v>-6.5879000000000003</v>
      </c>
      <c r="AB407">
        <f>_xll.ciqfunctions.udf.CIQ($B407, "IQ_DA", $D407,,,, "REPORTED")</f>
        <v>0</v>
      </c>
      <c r="AC407">
        <f>_xll.ciqfunctions.udf.CIQ($B407, "IQ_NET_INTEREST_EXP",$D407,,,, "REPORTED")</f>
        <v>736</v>
      </c>
      <c r="AD407">
        <f>_xll.ciqfunctions.udf.CIQ($B407, "IQ_NET_WORKING_CAP",$D407,,,, "REPORTED")</f>
        <v>6744</v>
      </c>
      <c r="AE407">
        <f>_xll.ciqfunctions.udf.CIQ($B407, "IQ_CAPEX",$D407,,,, "REPORTED")</f>
        <v>-19923</v>
      </c>
      <c r="AF407" s="1" t="str">
        <f>_xll.ciqfunctions.udf.CIQ($B407, "IQ_CEO_NAME", $D407,,,, "REPORTED")</f>
        <v>Suzuki, Toshihiro</v>
      </c>
    </row>
    <row r="408" spans="1:32" x14ac:dyDescent="0.25">
      <c r="A408" t="str">
        <f>_xll.ciqfunctions.udf.CIQ(B408,"IQ_COMPANY_NAME",A$1)</f>
        <v>Suzuki Motor Corporation</v>
      </c>
      <c r="B408" s="3" t="s">
        <v>1</v>
      </c>
      <c r="C408" s="1" t="str">
        <f>_xll.ciqfunctions.udf.CIQ($B408, "IQ_INDUSTRY", IQ_FY, $D408, ,, "USD", , C$1)</f>
        <v>Automobiles</v>
      </c>
      <c r="D408" s="2" t="str">
        <f t="shared" si="5"/>
        <v>CQ22011</v>
      </c>
      <c r="E408" s="1">
        <f>_xll.ciqfunctions.udf.CIQ($B408, "IQ_TOTAL_REV", $D408,,,, "REPORTED")</f>
        <v>607335</v>
      </c>
      <c r="F408" s="1">
        <f>_xll.ciqfunctions.udf.CIQ($B408, "IQ_NI",$D408,,,, "REPORTED")</f>
        <v>18731</v>
      </c>
      <c r="G408" s="1">
        <f>_xll.ciqfunctions.udf.CIQ($B408, "IQ_CASH_EQUIV", $D408,,,, "REPORTED")</f>
        <v>190444</v>
      </c>
      <c r="H408" s="1">
        <f>_xll.ciqfunctions.udf.CIQ($B408, "IQ_CASH_ST_INVEST", $D408,,,, "REPORTED")</f>
        <v>770328</v>
      </c>
      <c r="I408" s="1">
        <f>_xll.ciqfunctions.udf.CIQ($B408, "IQ_TOTAL_CA", $D408,,,, "REPORTED")</f>
        <v>1403816</v>
      </c>
      <c r="J408" s="1">
        <f>_xll.ciqfunctions.udf.CIQ($B408, "IQ_TOTAL_ASSETS",$D408,,,, "REPORTED")</f>
        <v>2243765</v>
      </c>
      <c r="K408" s="1">
        <f>_xll.ciqfunctions.udf.CIQ($B408, "IQ_TOTAL_CL", $D408,,,, "REPORTED")</f>
        <v>815135</v>
      </c>
      <c r="L408" s="1">
        <f>_xll.ciqfunctions.udf.CIQ($B408, "IQ_TOTAL_LIAB", $D408,,,, "REPORTED")</f>
        <v>1115312</v>
      </c>
      <c r="M408" s="1">
        <f>_xll.ciqfunctions.udf.CIQ($B408, "IQ_PREF_EQUITY",$D408,,,, "REPORTED")</f>
        <v>0</v>
      </c>
      <c r="N408" s="1">
        <f>_xll.ciqfunctions.udf.CIQ($B408, "IQ_TOTAL_COMMON_EQUITY",$D408,,,, "REPORTED")</f>
        <v>991208</v>
      </c>
      <c r="O408" s="1">
        <f>_xll.ciqfunctions.udf.CIQ($B408, "IQ_APIC", $D408,,,, "REPORTED")</f>
        <v>144364</v>
      </c>
      <c r="P408" s="1">
        <f>_xll.ciqfunctions.udf.CIQ($B408, "IQ_TOTAL_ASSETS", $D408,,,, "REPORTED")</f>
        <v>2243765</v>
      </c>
      <c r="Q408" s="1">
        <f>_xll.ciqfunctions.udf.CIQ($B408, "IQ_RE", $D408,,,, "REPORTED")</f>
        <v>803067</v>
      </c>
      <c r="R408" s="1">
        <f>_xll.ciqfunctions.udf.CIQ($B408, "IQ_TOTAL_EQUITY", $D408,,,, "REPORTED")</f>
        <v>1128453</v>
      </c>
      <c r="S408" s="1">
        <f>_xll.ciqfunctions.udf.CIQ($B408, "IQ_TOTAL_OUTSTANDING_FILING_DATE", $D408,,,, "REPORTED")</f>
        <v>560.96542999999997</v>
      </c>
      <c r="T408" s="1">
        <f>_xll.ciqfunctions.udf.CIQ($B408, "IQ_TOTAL_DEBT", $D408,,,, "REPORTED")</f>
        <v>476282</v>
      </c>
      <c r="U408" s="1">
        <f>_xll.ciqfunctions.udf.CIQ($B408, "IQ_PREF_DIV_OTHER",$D408,,,, "REPORTED")</f>
        <v>0</v>
      </c>
      <c r="V408" s="1">
        <f>_xll.ciqfunctions.udf.CIQ($B408, "IQ_COGS",$D408,,,, "REPORTED")</f>
        <v>462958</v>
      </c>
      <c r="W408" s="1">
        <f>_xll.ciqfunctions.udf.CIQ($B408, "IQ_AP",$D408,,,, "REPORTED")</f>
        <v>271824</v>
      </c>
      <c r="X408" s="1">
        <f>_xll.ciqfunctions.udf.CIQ($B408, "IQ_AR", $D408,,,, "REPORTED")</f>
        <v>205975</v>
      </c>
      <c r="Y408" s="1">
        <f>_xll.ciqfunctions.udf.CIQ($B408, "IQ_INVENTORY", $D408,,,, "REPORTED")</f>
        <v>221196</v>
      </c>
      <c r="Z408">
        <f>_xll.ciqfunctions.udf.CIQ($B408, "IQ_SGA", $D408,,,, "REPORTED")</f>
        <v>118802</v>
      </c>
      <c r="AA408">
        <f>_xll.ciqfunctions.udf.CIQ($B408, "IQ_TOTAL_REV_1YR_ANN_GROWTH", $D408,,,, "REPORTED")</f>
        <v>-7.4584000000000001</v>
      </c>
      <c r="AB408">
        <f>_xll.ciqfunctions.udf.CIQ($B408, "IQ_DA", $D408,,,, "REPORTED")</f>
        <v>0</v>
      </c>
      <c r="AC408">
        <f>_xll.ciqfunctions.udf.CIQ($B408, "IQ_NET_INTEREST_EXP",$D408,,,, "REPORTED")</f>
        <v>4183</v>
      </c>
      <c r="AD408">
        <f>_xll.ciqfunctions.udf.CIQ($B408, "IQ_NET_WORKING_CAP",$D408,,,, "REPORTED")</f>
        <v>58914</v>
      </c>
      <c r="AE408">
        <f>_xll.ciqfunctions.udf.CIQ($B408, "IQ_CAPEX",$D408,,,, "REPORTED")</f>
        <v>-31484</v>
      </c>
      <c r="AF408" s="1" t="str">
        <f>_xll.ciqfunctions.udf.CIQ($B408, "IQ_CEO_NAME", $D408,,,, "REPORTED")</f>
        <v>Suzuki, Toshihiro</v>
      </c>
    </row>
    <row r="409" spans="1:32" x14ac:dyDescent="0.25">
      <c r="A409" t="str">
        <f>_xll.ciqfunctions.udf.CIQ(B409,"IQ_COMPANY_NAME",A$1)</f>
        <v>Suzuki Motor Corporation</v>
      </c>
      <c r="B409" s="3" t="s">
        <v>1</v>
      </c>
      <c r="C409" s="1" t="str">
        <f>_xll.ciqfunctions.udf.CIQ($B409, "IQ_INDUSTRY", IQ_FY, $D409, ,, "USD", , C$1)</f>
        <v>Automobiles</v>
      </c>
      <c r="D409" s="2" t="str">
        <f t="shared" si="5"/>
        <v>CQ12011</v>
      </c>
      <c r="E409" s="1">
        <f>_xll.ciqfunctions.udf.CIQ($B409, "IQ_TOTAL_REV", $D409,,,, "REPORTED")</f>
        <v>680507</v>
      </c>
      <c r="F409" s="1">
        <f>_xll.ciqfunctions.udf.CIQ($B409, "IQ_NI",$D409,,,, "REPORTED")</f>
        <v>2565</v>
      </c>
      <c r="G409" s="1">
        <f>_xll.ciqfunctions.udf.CIQ($B409, "IQ_CASH_EQUIV", $D409,,,, "REPORTED")</f>
        <v>261264</v>
      </c>
      <c r="H409" s="1">
        <f>_xll.ciqfunctions.udf.CIQ($B409, "IQ_CASH_ST_INVEST", $D409,,,, "REPORTED")</f>
        <v>745374</v>
      </c>
      <c r="I409" s="1">
        <f>_xll.ciqfunctions.udf.CIQ($B409, "IQ_TOTAL_CA", $D409,,,, "REPORTED")</f>
        <v>1372885</v>
      </c>
      <c r="J409" s="1">
        <f>_xll.ciqfunctions.udf.CIQ($B409, "IQ_TOTAL_ASSETS",$D409,,,, "REPORTED")</f>
        <v>2224344</v>
      </c>
      <c r="K409" s="1">
        <f>_xll.ciqfunctions.udf.CIQ($B409, "IQ_TOTAL_CL", $D409,,,, "REPORTED")</f>
        <v>805723</v>
      </c>
      <c r="L409" s="1">
        <f>_xll.ciqfunctions.udf.CIQ($B409, "IQ_TOTAL_LIAB", $D409,,,, "REPORTED")</f>
        <v>1117344</v>
      </c>
      <c r="M409" s="1">
        <f>_xll.ciqfunctions.udf.CIQ($B409, "IQ_PREF_EQUITY",$D409,,,, "REPORTED")</f>
        <v>0</v>
      </c>
      <c r="N409" s="1">
        <f>_xll.ciqfunctions.udf.CIQ($B409, "IQ_TOTAL_COMMON_EQUITY",$D409,,,, "REPORTED")</f>
        <v>969578</v>
      </c>
      <c r="O409" s="1">
        <f>_xll.ciqfunctions.udf.CIQ($B409, "IQ_APIC", $D409,,,, "REPORTED")</f>
        <v>144364</v>
      </c>
      <c r="P409" s="1">
        <f>_xll.ciqfunctions.udf.CIQ($B409, "IQ_TOTAL_ASSETS", $D409,,,, "REPORTED")</f>
        <v>2224344</v>
      </c>
      <c r="Q409" s="1">
        <f>_xll.ciqfunctions.udf.CIQ($B409, "IQ_RE", $D409,,,, "REPORTED")</f>
        <v>788263</v>
      </c>
      <c r="R409" s="1">
        <f>_xll.ciqfunctions.udf.CIQ($B409, "IQ_TOTAL_EQUITY", $D409,,,, "REPORTED")</f>
        <v>1107000</v>
      </c>
      <c r="S409" s="1">
        <f>_xll.ciqfunctions.udf.CIQ($B409, "IQ_TOTAL_OUTSTANDING_FILING_DATE", $D409,,,, "REPORTED")</f>
        <v>560.96500000000003</v>
      </c>
      <c r="T409" s="1">
        <f>_xll.ciqfunctions.udf.CIQ($B409, "IQ_TOTAL_DEBT", $D409,,,, "REPORTED")</f>
        <v>484581</v>
      </c>
      <c r="U409" s="1">
        <f>_xll.ciqfunctions.udf.CIQ($B409, "IQ_PREF_DIV_OTHER",$D409,,,, "REPORTED")</f>
        <v>0</v>
      </c>
      <c r="V409" s="1">
        <f>_xll.ciqfunctions.udf.CIQ($B409, "IQ_COGS",$D409,,,, "REPORTED")</f>
        <v>526732</v>
      </c>
      <c r="W409" s="1">
        <f>_xll.ciqfunctions.udf.CIQ($B409, "IQ_AP",$D409,,,, "REPORTED")</f>
        <v>267209</v>
      </c>
      <c r="X409" s="1">
        <f>_xll.ciqfunctions.udf.CIQ($B409, "IQ_AR", $D409,,,, "REPORTED")</f>
        <v>200896</v>
      </c>
      <c r="Y409" s="1">
        <f>_xll.ciqfunctions.udf.CIQ($B409, "IQ_INVENTORY", $D409,,,, "REPORTED")</f>
        <v>231886</v>
      </c>
      <c r="Z409">
        <f>_xll.ciqfunctions.udf.CIQ($B409, "IQ_SGA", $D409,,,, "REPORTED")</f>
        <v>63403</v>
      </c>
      <c r="AA409">
        <f>_xll.ciqfunctions.udf.CIQ($B409, "IQ_TOTAL_REV_1YR_ANN_GROWTH", $D409,,,, "REPORTED")</f>
        <v>-1.4091</v>
      </c>
      <c r="AB409">
        <f>_xll.ciqfunctions.udf.CIQ($B409, "IQ_DA", $D409,,,, "REPORTED")</f>
        <v>4543</v>
      </c>
      <c r="AC409">
        <f>_xll.ciqfunctions.udf.CIQ($B409, "IQ_NET_INTEREST_EXP",$D409,,,, "REPORTED")</f>
        <v>2054</v>
      </c>
      <c r="AD409">
        <f>_xll.ciqfunctions.udf.CIQ($B409, "IQ_NET_WORKING_CAP",$D409,,,, "REPORTED")</f>
        <v>60061</v>
      </c>
      <c r="AE409">
        <f>_xll.ciqfunctions.udf.CIQ($B409, "IQ_CAPEX",$D409,,,, "REPORTED")</f>
        <v>-34965</v>
      </c>
      <c r="AF409" s="1" t="str">
        <f>_xll.ciqfunctions.udf.CIQ($B409, "IQ_CEO_NAME", $D409,,,, "REPORTED")</f>
        <v>Suzuki, Toshihiro</v>
      </c>
    </row>
    <row r="410" spans="1:32" x14ac:dyDescent="0.25">
      <c r="A410" t="str">
        <f>_xll.ciqfunctions.udf.CIQ(B410,"IQ_COMPANY_NAME",A$1)</f>
        <v>Suzuki Motor Corporation</v>
      </c>
      <c r="B410" s="3" t="s">
        <v>1</v>
      </c>
      <c r="C410" s="1" t="str">
        <f>_xll.ciqfunctions.udf.CIQ($B410, "IQ_INDUSTRY", IQ_FY, $D410, ,, "USD", , C$1)</f>
        <v>Automobiles</v>
      </c>
      <c r="D410" s="2" t="str">
        <f t="shared" si="5"/>
        <v>CQ42010</v>
      </c>
      <c r="E410" s="1">
        <f>_xll.ciqfunctions.udf.CIQ($B410, "IQ_TOTAL_REV", $D410,,,, "REPORTED")</f>
        <v>608950</v>
      </c>
      <c r="F410" s="1">
        <f>_xll.ciqfunctions.udf.CIQ($B410, "IQ_NI",$D410,,,, "REPORTED")</f>
        <v>12198</v>
      </c>
      <c r="G410" s="1">
        <f>_xll.ciqfunctions.udf.CIQ($B410, "IQ_CASH_EQUIV", $D410,,,, "REPORTED")</f>
        <v>140967</v>
      </c>
      <c r="H410" s="1">
        <f>_xll.ciqfunctions.udf.CIQ($B410, "IQ_CASH_ST_INVEST", $D410,,,, "REPORTED")</f>
        <v>707365</v>
      </c>
      <c r="I410" s="1">
        <f>_xll.ciqfunctions.udf.CIQ($B410, "IQ_TOTAL_CA", $D410,,,, "REPORTED")</f>
        <v>1363910</v>
      </c>
      <c r="J410" s="1">
        <f>_xll.ciqfunctions.udf.CIQ($B410, "IQ_TOTAL_ASSETS",$D410,,,, "REPORTED")</f>
        <v>2235725</v>
      </c>
      <c r="K410" s="1">
        <f>_xll.ciqfunctions.udf.CIQ($B410, "IQ_TOTAL_CL", $D410,,,, "REPORTED")</f>
        <v>829925</v>
      </c>
      <c r="L410" s="1">
        <f>_xll.ciqfunctions.udf.CIQ($B410, "IQ_TOTAL_LIAB", $D410,,,, "REPORTED")</f>
        <v>1154210</v>
      </c>
      <c r="M410" s="1">
        <f>_xll.ciqfunctions.udf.CIQ($B410, "IQ_PREF_EQUITY",$D410,,,, "REPORTED")</f>
        <v>0</v>
      </c>
      <c r="N410" s="1">
        <f>_xll.ciqfunctions.udf.CIQ($B410, "IQ_TOTAL_COMMON_EQUITY",$D410,,,, "REPORTED")</f>
        <v>952050</v>
      </c>
      <c r="O410" s="1">
        <f>_xll.ciqfunctions.udf.CIQ($B410, "IQ_APIC", $D410,,,, "REPORTED")</f>
        <v>144364</v>
      </c>
      <c r="P410" s="1">
        <f>_xll.ciqfunctions.udf.CIQ($B410, "IQ_TOTAL_ASSETS", $D410,,,, "REPORTED")</f>
        <v>2235725</v>
      </c>
      <c r="Q410" s="1">
        <f>_xll.ciqfunctions.udf.CIQ($B410, "IQ_RE", $D410,,,, "REPORTED")</f>
        <v>785699</v>
      </c>
      <c r="R410" s="1">
        <f>_xll.ciqfunctions.udf.CIQ($B410, "IQ_TOTAL_EQUITY", $D410,,,, "REPORTED")</f>
        <v>1081515</v>
      </c>
      <c r="S410" s="1">
        <f>_xll.ciqfunctions.udf.CIQ($B410, "IQ_TOTAL_OUTSTANDING_FILING_DATE", $D410,,,, "REPORTED")</f>
        <v>560.96699999999998</v>
      </c>
      <c r="T410" s="1">
        <f>_xll.ciqfunctions.udf.CIQ($B410, "IQ_TOTAL_DEBT", $D410,,,, "REPORTED")</f>
        <v>496999</v>
      </c>
      <c r="U410" s="1">
        <f>_xll.ciqfunctions.udf.CIQ($B410, "IQ_PREF_DIV_OTHER",$D410,,,, "REPORTED")</f>
        <v>0</v>
      </c>
      <c r="V410" s="1">
        <f>_xll.ciqfunctions.udf.CIQ($B410, "IQ_COGS",$D410,,,, "REPORTED")</f>
        <v>466267</v>
      </c>
      <c r="W410" s="1">
        <f>_xll.ciqfunctions.udf.CIQ($B410, "IQ_AP",$D410,,,, "REPORTED")</f>
        <v>310405</v>
      </c>
      <c r="X410" s="1">
        <f>_xll.ciqfunctions.udf.CIQ($B410, "IQ_AR", $D410,,,, "REPORTED")</f>
        <v>184576</v>
      </c>
      <c r="Y410" s="1">
        <f>_xll.ciqfunctions.udf.CIQ($B410, "IQ_INVENTORY", $D410,,,, "REPORTED")</f>
        <v>268409</v>
      </c>
      <c r="Z410">
        <f>_xll.ciqfunctions.udf.CIQ($B410, "IQ_SGA", $D410,,,, "REPORTED")</f>
        <v>95698</v>
      </c>
      <c r="AA410">
        <f>_xll.ciqfunctions.udf.CIQ($B410, "IQ_TOTAL_REV_1YR_ANN_GROWTH", $D410,,,, "REPORTED")</f>
        <v>1.9553</v>
      </c>
      <c r="AB410">
        <f>_xll.ciqfunctions.udf.CIQ($B410, "IQ_DA", $D410,,,, "REPORTED")</f>
        <v>3777</v>
      </c>
      <c r="AC410">
        <f>_xll.ciqfunctions.udf.CIQ($B410, "IQ_NET_INTEREST_EXP",$D410,,,, "REPORTED")</f>
        <v>2755</v>
      </c>
      <c r="AD410">
        <f>_xll.ciqfunctions.udf.CIQ($B410, "IQ_NET_WORKING_CAP",$D410,,,, "REPORTED")</f>
        <v>65272</v>
      </c>
      <c r="AE410">
        <f>_xll.ciqfunctions.udf.CIQ($B410, "IQ_CAPEX",$D410,,,, "REPORTED")</f>
        <v>-48598</v>
      </c>
      <c r="AF410" s="1" t="str">
        <f>_xll.ciqfunctions.udf.CIQ($B410, "IQ_CEO_NAME", $D410,,,, "REPORTED")</f>
        <v>Suzuki, Toshihiro</v>
      </c>
    </row>
    <row r="411" spans="1:32" x14ac:dyDescent="0.25">
      <c r="A411" t="str">
        <f>_xll.ciqfunctions.udf.CIQ(B411,"IQ_COMPANY_NAME",A$1)</f>
        <v>Suzuki Motor Corporation</v>
      </c>
      <c r="B411" s="3" t="s">
        <v>1</v>
      </c>
      <c r="C411" s="1" t="str">
        <f>_xll.ciqfunctions.udf.CIQ($B411, "IQ_INDUSTRY", IQ_FY, $D411, ,, "USD", , C$1)</f>
        <v>Automobiles</v>
      </c>
      <c r="D411" s="2" t="str">
        <f t="shared" si="5"/>
        <v>CQ32010</v>
      </c>
      <c r="E411" s="1">
        <f>_xll.ciqfunctions.udf.CIQ($B411, "IQ_TOTAL_REV", $D411,,,, "REPORTED")</f>
        <v>662477</v>
      </c>
      <c r="F411" s="1">
        <f>_xll.ciqfunctions.udf.CIQ($B411, "IQ_NI",$D411,,,, "REPORTED")</f>
        <v>15255</v>
      </c>
      <c r="G411" s="1">
        <f>_xll.ciqfunctions.udf.CIQ($B411, "IQ_CASH_EQUIV", $D411,,,, "REPORTED")</f>
        <v>149360</v>
      </c>
      <c r="H411" s="1">
        <f>_xll.ciqfunctions.udf.CIQ($B411, "IQ_CASH_ST_INVEST", $D411,,,, "REPORTED")</f>
        <v>794592</v>
      </c>
      <c r="I411" s="1">
        <f>_xll.ciqfunctions.udf.CIQ($B411, "IQ_TOTAL_CA", $D411,,,, "REPORTED")</f>
        <v>1447439</v>
      </c>
      <c r="J411" s="1">
        <f>_xll.ciqfunctions.udf.CIQ($B411, "IQ_TOTAL_ASSETS",$D411,,,, "REPORTED")</f>
        <v>2314216</v>
      </c>
      <c r="K411" s="1">
        <f>_xll.ciqfunctions.udf.CIQ($B411, "IQ_TOTAL_CL", $D411,,,, "REPORTED")</f>
        <v>899782</v>
      </c>
      <c r="L411" s="1">
        <f>_xll.ciqfunctions.udf.CIQ($B411, "IQ_TOTAL_LIAB", $D411,,,, "REPORTED")</f>
        <v>1235441</v>
      </c>
      <c r="M411" s="1">
        <f>_xll.ciqfunctions.udf.CIQ($B411, "IQ_PREF_EQUITY",$D411,,,, "REPORTED")</f>
        <v>0</v>
      </c>
      <c r="N411" s="1">
        <f>_xll.ciqfunctions.udf.CIQ($B411, "IQ_TOTAL_COMMON_EQUITY",$D411,,,, "REPORTED")</f>
        <v>947396</v>
      </c>
      <c r="O411" s="1">
        <f>_xll.ciqfunctions.udf.CIQ($B411, "IQ_APIC", $D411,,,, "REPORTED")</f>
        <v>144364</v>
      </c>
      <c r="P411" s="1">
        <f>_xll.ciqfunctions.udf.CIQ($B411, "IQ_TOTAL_ASSETS", $D411,,,, "REPORTED")</f>
        <v>2314216</v>
      </c>
      <c r="Q411" s="1">
        <f>_xll.ciqfunctions.udf.CIQ($B411, "IQ_RE", $D411,,,, "REPORTED")</f>
        <v>776867</v>
      </c>
      <c r="R411" s="1">
        <f>_xll.ciqfunctions.udf.CIQ($B411, "IQ_TOTAL_EQUITY", $D411,,,, "REPORTED")</f>
        <v>1078775</v>
      </c>
      <c r="S411" s="1">
        <f>_xll.ciqfunctions.udf.CIQ($B411, "IQ_TOTAL_OUTSTANDING_FILING_DATE", $D411,,,, "REPORTED")</f>
        <v>560.97299999999996</v>
      </c>
      <c r="T411" s="1">
        <f>_xll.ciqfunctions.udf.CIQ($B411, "IQ_TOTAL_DEBT", $D411,,,, "REPORTED")</f>
        <v>500528</v>
      </c>
      <c r="U411" s="1">
        <f>_xll.ciqfunctions.udf.CIQ($B411, "IQ_PREF_DIV_OTHER",$D411,,,, "REPORTED")</f>
        <v>0</v>
      </c>
      <c r="V411" s="1">
        <f>_xll.ciqfunctions.udf.CIQ($B411, "IQ_COGS",$D411,,,, "REPORTED")</f>
        <v>493291</v>
      </c>
      <c r="W411" s="1">
        <f>_xll.ciqfunctions.udf.CIQ($B411, "IQ_AP",$D411,,,, "REPORTED")</f>
        <v>369614</v>
      </c>
      <c r="X411" s="1">
        <f>_xll.ciqfunctions.udf.CIQ($B411, "IQ_AR", $D411,,,, "REPORTED")</f>
        <v>211505</v>
      </c>
      <c r="Y411" s="1">
        <f>_xll.ciqfunctions.udf.CIQ($B411, "IQ_INVENTORY", $D411,,,, "REPORTED")</f>
        <v>242438</v>
      </c>
      <c r="Z411">
        <f>_xll.ciqfunctions.udf.CIQ($B411, "IQ_SGA", $D411,,,, "REPORTED")</f>
        <v>100052</v>
      </c>
      <c r="AA411">
        <f>_xll.ciqfunctions.udf.CIQ($B411, "IQ_TOTAL_REV_1YR_ANN_GROWTH", $D411,,,, "REPORTED")</f>
        <v>9.6060999999999996</v>
      </c>
      <c r="AB411">
        <f>_xll.ciqfunctions.udf.CIQ($B411, "IQ_DA", $D411,,,, "REPORTED")</f>
        <v>3641</v>
      </c>
      <c r="AC411">
        <f>_xll.ciqfunctions.udf.CIQ($B411, "IQ_NET_INTEREST_EXP",$D411,,,, "REPORTED")</f>
        <v>2512</v>
      </c>
      <c r="AD411">
        <f>_xll.ciqfunctions.udf.CIQ($B411, "IQ_NET_WORKING_CAP",$D411,,,, "REPORTED")</f>
        <v>-13842</v>
      </c>
      <c r="AE411">
        <f>_xll.ciqfunctions.udf.CIQ($B411, "IQ_CAPEX",$D411,,,, "REPORTED")</f>
        <v>-7569</v>
      </c>
      <c r="AF411" s="1" t="str">
        <f>_xll.ciqfunctions.udf.CIQ($B411, "IQ_CEO_NAME", $D411,,,, "REPORTED")</f>
        <v>Suzuki, Toshihiro</v>
      </c>
    </row>
    <row r="412" spans="1:32" x14ac:dyDescent="0.25">
      <c r="A412" t="str">
        <f>_xll.ciqfunctions.udf.CIQ(B412,"IQ_COMPANY_NAME",A$1)</f>
        <v>Suzuki Motor Corporation</v>
      </c>
      <c r="B412" s="3" t="s">
        <v>1</v>
      </c>
      <c r="C412" s="1" t="str">
        <f>_xll.ciqfunctions.udf.CIQ($B412, "IQ_INDUSTRY", IQ_FY, $D412, ,, "USD", , C$1)</f>
        <v>Automobiles</v>
      </c>
      <c r="D412" s="2" t="str">
        <f t="shared" si="5"/>
        <v>CQ22010</v>
      </c>
      <c r="E412" s="1">
        <f>_xll.ciqfunctions.udf.CIQ($B412, "IQ_TOTAL_REV", $D412,,,, "REPORTED")</f>
        <v>656283</v>
      </c>
      <c r="F412" s="1">
        <f>_xll.ciqfunctions.udf.CIQ($B412, "IQ_NI",$D412,,,, "REPORTED")</f>
        <v>15156</v>
      </c>
      <c r="G412" s="1">
        <f>_xll.ciqfunctions.udf.CIQ($B412, "IQ_CASH_EQUIV", $D412,,,, "REPORTED")</f>
        <v>153477</v>
      </c>
      <c r="H412" s="1">
        <f>_xll.ciqfunctions.udf.CIQ($B412, "IQ_CASH_ST_INVEST", $D412,,,, "REPORTED")</f>
        <v>794963</v>
      </c>
      <c r="I412" s="1">
        <f>_xll.ciqfunctions.udf.CIQ($B412, "IQ_TOTAL_CA", $D412,,,, "REPORTED")</f>
        <v>1450674</v>
      </c>
      <c r="J412" s="1">
        <f>_xll.ciqfunctions.udf.CIQ($B412, "IQ_TOTAL_ASSETS",$D412,,,, "REPORTED")</f>
        <v>2333247</v>
      </c>
      <c r="K412" s="1">
        <f>_xll.ciqfunctions.udf.CIQ($B412, "IQ_TOTAL_CL", $D412,,,, "REPORTED")</f>
        <v>913159</v>
      </c>
      <c r="L412" s="1">
        <f>_xll.ciqfunctions.udf.CIQ($B412, "IQ_TOTAL_LIAB", $D412,,,, "REPORTED")</f>
        <v>1262782</v>
      </c>
      <c r="M412" s="1">
        <f>_xll.ciqfunctions.udf.CIQ($B412, "IQ_PREF_EQUITY",$D412,,,, "REPORTED")</f>
        <v>0</v>
      </c>
      <c r="N412" s="1">
        <f>_xll.ciqfunctions.udf.CIQ($B412, "IQ_TOTAL_COMMON_EQUITY",$D412,,,, "REPORTED")</f>
        <v>939386</v>
      </c>
      <c r="O412" s="1">
        <f>_xll.ciqfunctions.udf.CIQ($B412, "IQ_APIC", $D412,,,, "REPORTED")</f>
        <v>144364</v>
      </c>
      <c r="P412" s="1">
        <f>_xll.ciqfunctions.udf.CIQ($B412, "IQ_TOTAL_ASSETS", $D412,,,, "REPORTED")</f>
        <v>2333247</v>
      </c>
      <c r="Q412" s="1">
        <f>_xll.ciqfunctions.udf.CIQ($B412, "IQ_RE", $D412,,,, "REPORTED")</f>
        <v>761612</v>
      </c>
      <c r="R412" s="1">
        <f>_xll.ciqfunctions.udf.CIQ($B412, "IQ_TOTAL_EQUITY", $D412,,,, "REPORTED")</f>
        <v>1070465</v>
      </c>
      <c r="S412" s="1">
        <f>_xll.ciqfunctions.udf.CIQ($B412, "IQ_TOTAL_OUTSTANDING_FILING_DATE", $D412,,,, "REPORTED")</f>
        <v>560.97299999999996</v>
      </c>
      <c r="T412" s="1">
        <f>_xll.ciqfunctions.udf.CIQ($B412, "IQ_TOTAL_DEBT", $D412,,,, "REPORTED")</f>
        <v>520300</v>
      </c>
      <c r="U412" s="1">
        <f>_xll.ciqfunctions.udf.CIQ($B412, "IQ_PREF_DIV_OTHER",$D412,,,, "REPORTED")</f>
        <v>0</v>
      </c>
      <c r="V412" s="1">
        <f>_xll.ciqfunctions.udf.CIQ($B412, "IQ_COGS",$D412,,,, "REPORTED")</f>
        <v>500169</v>
      </c>
      <c r="W412" s="1">
        <f>_xll.ciqfunctions.udf.CIQ($B412, "IQ_AP",$D412,,,, "REPORTED")</f>
        <v>396905</v>
      </c>
      <c r="X412" s="1">
        <f>_xll.ciqfunctions.udf.CIQ($B412, "IQ_AR", $D412,,,, "REPORTED")</f>
        <v>220908</v>
      </c>
      <c r="Y412" s="1">
        <f>_xll.ciqfunctions.udf.CIQ($B412, "IQ_INVENTORY", $D412,,,, "REPORTED")</f>
        <v>229748</v>
      </c>
      <c r="Z412">
        <f>_xll.ciqfunctions.udf.CIQ($B412, "IQ_SGA", $D412,,,, "REPORTED")</f>
        <v>98159</v>
      </c>
      <c r="AA412">
        <f>_xll.ciqfunctions.udf.CIQ($B412, "IQ_TOTAL_REV_1YR_ANN_GROWTH", $D412,,,, "REPORTED")</f>
        <v>13.712300000000001</v>
      </c>
      <c r="AB412">
        <f>_xll.ciqfunctions.udf.CIQ($B412, "IQ_DA", $D412,,,, "REPORTED")</f>
        <v>4183</v>
      </c>
      <c r="AC412">
        <f>_xll.ciqfunctions.udf.CIQ($B412, "IQ_NET_INTEREST_EXP",$D412,,,, "REPORTED")</f>
        <v>2777</v>
      </c>
      <c r="AD412">
        <f>_xll.ciqfunctions.udf.CIQ($B412, "IQ_NET_WORKING_CAP",$D412,,,, "REPORTED")</f>
        <v>-18444</v>
      </c>
      <c r="AE412">
        <f>_xll.ciqfunctions.udf.CIQ($B412, "IQ_CAPEX",$D412,,,, "REPORTED")</f>
        <v>-38600</v>
      </c>
      <c r="AF412" s="1" t="str">
        <f>_xll.ciqfunctions.udf.CIQ($B412, "IQ_CEO_NAME", $D412,,,, "REPORTED")</f>
        <v>Suzuki, Toshihiro</v>
      </c>
    </row>
    <row r="413" spans="1:32" x14ac:dyDescent="0.25">
      <c r="A413" t="str">
        <f>_xll.ciqfunctions.udf.CIQ(B413,"IQ_COMPANY_NAME",A$1)</f>
        <v>Suzuki Motor Corporation</v>
      </c>
      <c r="B413" s="3" t="s">
        <v>1</v>
      </c>
      <c r="C413" s="1" t="str">
        <f>_xll.ciqfunctions.udf.CIQ($B413, "IQ_INDUSTRY", IQ_FY, $D413, ,, "USD", , C$1)</f>
        <v>Automobiles</v>
      </c>
      <c r="D413" s="2" t="str">
        <f t="shared" si="5"/>
        <v>CQ12010</v>
      </c>
      <c r="E413" s="1">
        <f>_xll.ciqfunctions.udf.CIQ($B413, "IQ_TOTAL_REV", $D413,,,, "REPORTED")</f>
        <v>690233</v>
      </c>
      <c r="F413" s="1">
        <f>_xll.ciqfunctions.udf.CIQ($B413, "IQ_NI",$D413,,,, "REPORTED")</f>
        <v>13420</v>
      </c>
      <c r="G413" s="1">
        <f>_xll.ciqfunctions.udf.CIQ($B413, "IQ_CASH_EQUIV", $D413,,,, "REPORTED")</f>
        <v>139089</v>
      </c>
      <c r="H413" s="1">
        <f>_xll.ciqfunctions.udf.CIQ($B413, "IQ_CASH_ST_INVEST", $D413,,,, "REPORTED")</f>
        <v>749782</v>
      </c>
      <c r="I413" s="1">
        <f>_xll.ciqfunctions.udf.CIQ($B413, "IQ_TOTAL_CA", $D413,,,, "REPORTED")</f>
        <v>1479336</v>
      </c>
      <c r="J413" s="1">
        <f>_xll.ciqfunctions.udf.CIQ($B413, "IQ_TOTAL_ASSETS",$D413,,,, "REPORTED")</f>
        <v>2381314</v>
      </c>
      <c r="K413" s="1">
        <f>_xll.ciqfunctions.udf.CIQ($B413, "IQ_TOTAL_CL", $D413,,,, "REPORTED")</f>
        <v>933915</v>
      </c>
      <c r="L413" s="1">
        <f>_xll.ciqfunctions.udf.CIQ($B413, "IQ_TOTAL_LIAB", $D413,,,, "REPORTED")</f>
        <v>1291557</v>
      </c>
      <c r="M413" s="1">
        <f>_xll.ciqfunctions.udf.CIQ($B413, "IQ_PREF_EQUITY",$D413,,,, "REPORTED")</f>
        <v>0</v>
      </c>
      <c r="N413" s="1">
        <f>_xll.ciqfunctions.udf.CIQ($B413, "IQ_TOTAL_COMMON_EQUITY",$D413,,,, "REPORTED")</f>
        <v>951983</v>
      </c>
      <c r="O413" s="1">
        <f>_xll.ciqfunctions.udf.CIQ($B413, "IQ_APIC", $D413,,,, "REPORTED")</f>
        <v>141153</v>
      </c>
      <c r="P413" s="1">
        <f>_xll.ciqfunctions.udf.CIQ($B413, "IQ_TOTAL_ASSETS", $D413,,,, "REPORTED")</f>
        <v>2381314</v>
      </c>
      <c r="Q413" s="1">
        <f>_xll.ciqfunctions.udf.CIQ($B413, "IQ_RE", $D413,,,, "REPORTED")</f>
        <v>750357</v>
      </c>
      <c r="R413" s="1">
        <f>_xll.ciqfunctions.udf.CIQ($B413, "IQ_TOTAL_EQUITY", $D413,,,, "REPORTED")</f>
        <v>1089757</v>
      </c>
      <c r="S413" s="1">
        <f>_xll.ciqfunctions.udf.CIQ($B413, "IQ_TOTAL_OUTSTANDING_FILING_DATE", $D413,,,, "REPORTED")</f>
        <v>557.31399999999996</v>
      </c>
      <c r="T413" s="1">
        <f>_xll.ciqfunctions.udf.CIQ($B413, "IQ_TOTAL_DEBT", $D413,,,, "REPORTED")</f>
        <v>547015</v>
      </c>
      <c r="U413" s="1">
        <f>_xll.ciqfunctions.udf.CIQ($B413, "IQ_PREF_DIV_OTHER",$D413,,,, "REPORTED")</f>
        <v>0</v>
      </c>
      <c r="V413" s="1">
        <f>_xll.ciqfunctions.udf.CIQ($B413, "IQ_COGS",$D413,,,, "REPORTED")</f>
        <v>507688</v>
      </c>
      <c r="W413" s="1">
        <f>_xll.ciqfunctions.udf.CIQ($B413, "IQ_AP",$D413,,,, "REPORTED")</f>
        <v>391874</v>
      </c>
      <c r="X413" s="1">
        <f>_xll.ciqfunctions.udf.CIQ($B413, "IQ_AR", $D413,,,, "REPORTED")</f>
        <v>244867</v>
      </c>
      <c r="Y413" s="1">
        <f>_xll.ciqfunctions.udf.CIQ($B413, "IQ_INVENTORY", $D413,,,, "REPORTED")</f>
        <v>236194</v>
      </c>
      <c r="Z413">
        <f>_xll.ciqfunctions.udf.CIQ($B413, "IQ_SGA", $D413,,,, "REPORTED")</f>
        <v>102749</v>
      </c>
      <c r="AA413">
        <f>_xll.ciqfunctions.udf.CIQ($B413, "IQ_TOTAL_REV_1YR_ANN_GROWTH", $D413,,,, "REPORTED")</f>
        <v>2.9961000000000002</v>
      </c>
      <c r="AB413">
        <f>_xll.ciqfunctions.udf.CIQ($B413, "IQ_DA", $D413,,,, "REPORTED")</f>
        <v>5237</v>
      </c>
      <c r="AC413">
        <f>_xll.ciqfunctions.udf.CIQ($B413, "IQ_NET_INTEREST_EXP",$D413,,,, "REPORTED")</f>
        <v>2983</v>
      </c>
      <c r="AD413">
        <f>_xll.ciqfunctions.udf.CIQ($B413, "IQ_NET_WORKING_CAP",$D413,,,, "REPORTED")</f>
        <v>56575</v>
      </c>
      <c r="AE413">
        <f>_xll.ciqfunctions.udf.CIQ($B413, "IQ_CAPEX",$D413,,,, "REPORTED")</f>
        <v>-33659</v>
      </c>
      <c r="AF413" s="1" t="str">
        <f>_xll.ciqfunctions.udf.CIQ($B413, "IQ_CEO_NAME", $D413,,,, "REPORTED")</f>
        <v>Suzuki, Toshihiro</v>
      </c>
    </row>
    <row r="414" spans="1:32" x14ac:dyDescent="0.25">
      <c r="A414" t="str">
        <f>_xll.ciqfunctions.udf.CIQ(B414,"IQ_COMPANY_NAME",A$1)</f>
        <v>Suzuki Motor Corporation</v>
      </c>
      <c r="B414" s="3" t="s">
        <v>1</v>
      </c>
      <c r="C414" s="1" t="str">
        <f>_xll.ciqfunctions.udf.CIQ($B414, "IQ_INDUSTRY", IQ_FY, $D414, ,, "USD", , C$1)</f>
        <v>Automobiles</v>
      </c>
      <c r="D414" s="2" t="str">
        <f t="shared" si="5"/>
        <v>CQ42009</v>
      </c>
      <c r="E414" s="1">
        <f>_xll.ciqfunctions.udf.CIQ($B414, "IQ_TOTAL_REV", $D414,,,, "REPORTED")</f>
        <v>597271</v>
      </c>
      <c r="F414" s="1">
        <f>_xll.ciqfunctions.udf.CIQ($B414, "IQ_NI",$D414,,,, "REPORTED")</f>
        <v>2979</v>
      </c>
      <c r="G414" s="1">
        <f>_xll.ciqfunctions.udf.CIQ($B414, "IQ_CASH_EQUIV", $D414,,,, "REPORTED")</f>
        <v>225607</v>
      </c>
      <c r="H414" s="1">
        <f>_xll.ciqfunctions.udf.CIQ($B414, "IQ_CASH_ST_INVEST", $D414,,,, "REPORTED")</f>
        <v>604549</v>
      </c>
      <c r="I414" s="1">
        <f>_xll.ciqfunctions.udf.CIQ($B414, "IQ_TOTAL_CA", $D414,,,, "REPORTED")</f>
        <v>1273974</v>
      </c>
      <c r="J414" s="1">
        <f>_xll.ciqfunctions.udf.CIQ($B414, "IQ_TOTAL_ASSETS",$D414,,,, "REPORTED")</f>
        <v>2174019</v>
      </c>
      <c r="K414" s="1">
        <f>_xll.ciqfunctions.udf.CIQ($B414, "IQ_TOTAL_CL", $D414,,,, "REPORTED")</f>
        <v>1001660</v>
      </c>
      <c r="L414" s="1">
        <f>_xll.ciqfunctions.udf.CIQ($B414, "IQ_TOTAL_LIAB", $D414,,,, "REPORTED")</f>
        <v>1371934</v>
      </c>
      <c r="M414" s="1">
        <f>_xll.ciqfunctions.udf.CIQ($B414, "IQ_PREF_EQUITY",$D414,,,, "REPORTED")</f>
        <v>0</v>
      </c>
      <c r="N414" s="1">
        <f>_xll.ciqfunctions.udf.CIQ($B414, "IQ_TOTAL_COMMON_EQUITY",$D414,,,, "REPORTED")</f>
        <v>679872</v>
      </c>
      <c r="O414" s="1">
        <f>_xll.ciqfunctions.udf.CIQ($B414, "IQ_APIC", $D414,,,, "REPORTED")</f>
        <v>138142</v>
      </c>
      <c r="P414" s="1">
        <f>_xll.ciqfunctions.udf.CIQ($B414, "IQ_TOTAL_ASSETS", $D414,,,, "REPORTED")</f>
        <v>2174019</v>
      </c>
      <c r="Q414" s="1">
        <f>_xll.ciqfunctions.udf.CIQ($B414, "IQ_RE", $D414,,,, "REPORTED")</f>
        <v>745180</v>
      </c>
      <c r="R414" s="1">
        <f>_xll.ciqfunctions.udf.CIQ($B414, "IQ_TOTAL_EQUITY", $D414,,,, "REPORTED")</f>
        <v>802085</v>
      </c>
      <c r="S414" s="1">
        <f>_xll.ciqfunctions.udf.CIQ($B414, "IQ_TOTAL_OUTSTANDING_FILING_DATE", $D414,,,, "REPORTED")</f>
        <v>542.64859000000001</v>
      </c>
      <c r="T414" s="1">
        <f>_xll.ciqfunctions.udf.CIQ($B414, "IQ_TOTAL_DEBT", $D414,,,, "REPORTED")</f>
        <v>697698</v>
      </c>
      <c r="U414" s="1">
        <f>_xll.ciqfunctions.udf.CIQ($B414, "IQ_PREF_DIV_OTHER",$D414,,,, "REPORTED")</f>
        <v>0</v>
      </c>
      <c r="V414" s="1">
        <f>_xll.ciqfunctions.udf.CIQ($B414, "IQ_COGS",$D414,,,, "REPORTED")</f>
        <v>461953</v>
      </c>
      <c r="W414" s="1">
        <f>_xll.ciqfunctions.udf.CIQ($B414, "IQ_AP",$D414,,,, "REPORTED")</f>
        <v>342812</v>
      </c>
      <c r="X414" s="1">
        <f>_xll.ciqfunctions.udf.CIQ($B414, "IQ_AR", $D414,,,, "REPORTED")</f>
        <v>205625</v>
      </c>
      <c r="Y414" s="1">
        <f>_xll.ciqfunctions.udf.CIQ($B414, "IQ_INVENTORY", $D414,,,, "REPORTED")</f>
        <v>258444</v>
      </c>
      <c r="Z414">
        <f>_xll.ciqfunctions.udf.CIQ($B414, "IQ_SGA", $D414,,,, "REPORTED")</f>
        <v>93823</v>
      </c>
      <c r="AA414">
        <f>_xll.ciqfunctions.udf.CIQ($B414, "IQ_TOTAL_REV_1YR_ANN_GROWTH", $D414,,,, "REPORTED")</f>
        <v>-2.8639000000000001</v>
      </c>
      <c r="AB414">
        <f>_xll.ciqfunctions.udf.CIQ($B414, "IQ_DA", $D414,,,, "REPORTED")</f>
        <v>4472</v>
      </c>
      <c r="AC414">
        <f>_xll.ciqfunctions.udf.CIQ($B414, "IQ_NET_INTEREST_EXP",$D414,,,, "REPORTED")</f>
        <v>60</v>
      </c>
      <c r="AD414">
        <f>_xll.ciqfunctions.udf.CIQ($B414, "IQ_NET_WORKING_CAP",$D414,,,, "REPORTED")</f>
        <v>64963</v>
      </c>
      <c r="AE414">
        <f>_xll.ciqfunctions.udf.CIQ($B414, "IQ_CAPEX",$D414,,,, "REPORTED")</f>
        <v>-24477</v>
      </c>
      <c r="AF414" s="1" t="str">
        <f>_xll.ciqfunctions.udf.CIQ($B414, "IQ_CEO_NAME", $D414,,,, "REPORTED")</f>
        <v>Suzuki, Toshihiro</v>
      </c>
    </row>
    <row r="415" spans="1:32" x14ac:dyDescent="0.25">
      <c r="A415" t="str">
        <f>_xll.ciqfunctions.udf.CIQ(B415,"IQ_COMPANY_NAME",A$1)</f>
        <v>Suzuki Motor Corporation</v>
      </c>
      <c r="B415" s="3" t="s">
        <v>1</v>
      </c>
      <c r="C415" s="1" t="str">
        <f>_xll.ciqfunctions.udf.CIQ($B415, "IQ_INDUSTRY", IQ_FY, $D415, ,, "USD", , C$1)</f>
        <v>Automobiles</v>
      </c>
      <c r="D415" s="2" t="str">
        <f t="shared" si="5"/>
        <v>CQ32009</v>
      </c>
      <c r="E415" s="1">
        <f>_xll.ciqfunctions.udf.CIQ($B415, "IQ_TOTAL_REV", $D415,,,, "REPORTED")</f>
        <v>604416</v>
      </c>
      <c r="F415" s="1">
        <f>_xll.ciqfunctions.udf.CIQ($B415, "IQ_NI",$D415,,,, "REPORTED")</f>
        <v>10376</v>
      </c>
      <c r="G415" s="1">
        <f>_xll.ciqfunctions.udf.CIQ($B415, "IQ_CASH_EQUIV", $D415,,,, "REPORTED")</f>
        <v>117211</v>
      </c>
      <c r="H415" s="1">
        <f>_xll.ciqfunctions.udf.CIQ($B415, "IQ_CASH_ST_INVEST", $D415,,,, "REPORTED")</f>
        <v>546826</v>
      </c>
      <c r="I415" s="1">
        <f>_xll.ciqfunctions.udf.CIQ($B415, "IQ_TOTAL_CA", $D415,,,, "REPORTED")</f>
        <v>1217376</v>
      </c>
      <c r="J415" s="1">
        <f>_xll.ciqfunctions.udf.CIQ($B415, "IQ_TOTAL_ASSETS",$D415,,,, "REPORTED")</f>
        <v>2093998</v>
      </c>
      <c r="K415" s="1">
        <f>_xll.ciqfunctions.udf.CIQ($B415, "IQ_TOTAL_CL", $D415,,,, "REPORTED")</f>
        <v>945826</v>
      </c>
      <c r="L415" s="1">
        <f>_xll.ciqfunctions.udf.CIQ($B415, "IQ_TOTAL_LIAB", $D415,,,, "REPORTED")</f>
        <v>1313446</v>
      </c>
      <c r="M415" s="1">
        <f>_xll.ciqfunctions.udf.CIQ($B415, "IQ_PREF_EQUITY",$D415,,,, "REPORTED")</f>
        <v>0</v>
      </c>
      <c r="N415" s="1">
        <f>_xll.ciqfunctions.udf.CIQ($B415, "IQ_TOTAL_COMMON_EQUITY",$D415,,,, "REPORTED")</f>
        <v>670831</v>
      </c>
      <c r="O415" s="1">
        <f>_xll.ciqfunctions.udf.CIQ($B415, "IQ_APIC", $D415,,,, "REPORTED")</f>
        <v>138142</v>
      </c>
      <c r="P415" s="1">
        <f>_xll.ciqfunctions.udf.CIQ($B415, "IQ_TOTAL_ASSETS", $D415,,,, "REPORTED")</f>
        <v>2093998</v>
      </c>
      <c r="Q415" s="1">
        <f>_xll.ciqfunctions.udf.CIQ($B415, "IQ_RE", $D415,,,, "REPORTED")</f>
        <v>744374</v>
      </c>
      <c r="R415" s="1">
        <f>_xll.ciqfunctions.udf.CIQ($B415, "IQ_TOTAL_EQUITY", $D415,,,, "REPORTED")</f>
        <v>780552</v>
      </c>
      <c r="S415" s="1">
        <f>_xll.ciqfunctions.udf.CIQ($B415, "IQ_TOTAL_OUTSTANDING_FILING_DATE", $D415,,,, "REPORTED")</f>
        <v>434.63400000000001</v>
      </c>
      <c r="T415" s="1">
        <f>_xll.ciqfunctions.udf.CIQ($B415, "IQ_TOTAL_DEBT", $D415,,,, "REPORTED")</f>
        <v>669300</v>
      </c>
      <c r="U415" s="1">
        <f>_xll.ciqfunctions.udf.CIQ($B415, "IQ_PREF_DIV_OTHER",$D415,,,, "REPORTED")</f>
        <v>0</v>
      </c>
      <c r="V415" s="1">
        <f>_xll.ciqfunctions.udf.CIQ($B415, "IQ_COGS",$D415,,,, "REPORTED")</f>
        <v>466410</v>
      </c>
      <c r="W415" s="1">
        <f>_xll.ciqfunctions.udf.CIQ($B415, "IQ_AP",$D415,,,, "REPORTED")</f>
        <v>309893</v>
      </c>
      <c r="X415" s="1">
        <f>_xll.ciqfunctions.udf.CIQ($B415, "IQ_AR", $D415,,,, "REPORTED")</f>
        <v>219806</v>
      </c>
      <c r="Y415" s="1">
        <f>_xll.ciqfunctions.udf.CIQ($B415, "IQ_INVENTORY", $D415,,,, "REPORTED")</f>
        <v>259329</v>
      </c>
      <c r="Z415">
        <f>_xll.ciqfunctions.udf.CIQ($B415, "IQ_SGA", $D415,,,, "REPORTED")</f>
        <v>84170</v>
      </c>
      <c r="AA415">
        <f>_xll.ciqfunctions.udf.CIQ($B415, "IQ_TOTAL_REV_1YR_ANN_GROWTH", $D415,,,, "REPORTED")</f>
        <v>-25.329899999999999</v>
      </c>
      <c r="AB415">
        <f>_xll.ciqfunctions.udf.CIQ($B415, "IQ_DA", $D415,,,, "REPORTED")</f>
        <v>4038</v>
      </c>
      <c r="AC415">
        <f>_xll.ciqfunctions.udf.CIQ($B415, "IQ_NET_INTEREST_EXP",$D415,,,, "REPORTED")</f>
        <v>901</v>
      </c>
      <c r="AD415">
        <f>_xll.ciqfunctions.udf.CIQ($B415, "IQ_NET_WORKING_CAP",$D415,,,, "REPORTED")</f>
        <v>97596</v>
      </c>
      <c r="AE415">
        <f>_xll.ciqfunctions.udf.CIQ($B415, "IQ_CAPEX",$D415,,,, "REPORTED")</f>
        <v>-34973</v>
      </c>
      <c r="AF415" s="1" t="str">
        <f>_xll.ciqfunctions.udf.CIQ($B415, "IQ_CEO_NAME", $D415,,,, "REPORTED")</f>
        <v>Suzuki, Toshihiro</v>
      </c>
    </row>
    <row r="416" spans="1:32" x14ac:dyDescent="0.25">
      <c r="A416" t="str">
        <f>_xll.ciqfunctions.udf.CIQ(B416,"IQ_COMPANY_NAME",A$1)</f>
        <v>Suzuki Motor Corporation</v>
      </c>
      <c r="B416" s="3" t="s">
        <v>1</v>
      </c>
      <c r="C416" s="1" t="str">
        <f>_xll.ciqfunctions.udf.CIQ($B416, "IQ_INDUSTRY", IQ_FY, $D416, ,, "USD", , C$1)</f>
        <v>Automobiles</v>
      </c>
      <c r="D416" s="2" t="str">
        <f t="shared" si="5"/>
        <v>CQ22009</v>
      </c>
      <c r="E416" s="1">
        <f>_xll.ciqfunctions.udf.CIQ($B416, "IQ_TOTAL_REV", $D416,,,, "REPORTED")</f>
        <v>577143</v>
      </c>
      <c r="F416" s="1">
        <f>_xll.ciqfunctions.udf.CIQ($B416, "IQ_NI",$D416,,,, "REPORTED")</f>
        <v>2138</v>
      </c>
      <c r="G416" s="1">
        <f>_xll.ciqfunctions.udf.CIQ($B416, "IQ_CASH_EQUIV", $D416,,,, "REPORTED")</f>
        <v>105874</v>
      </c>
      <c r="H416" s="1">
        <f>_xll.ciqfunctions.udf.CIQ($B416, "IQ_CASH_ST_INVEST", $D416,,,, "REPORTED")</f>
        <v>536869</v>
      </c>
      <c r="I416" s="1">
        <f>_xll.ciqfunctions.udf.CIQ($B416, "IQ_TOTAL_CA", $D416,,,, "REPORTED")</f>
        <v>1258570</v>
      </c>
      <c r="J416" s="1">
        <f>_xll.ciqfunctions.udf.CIQ($B416, "IQ_TOTAL_ASSETS",$D416,,,, "REPORTED")</f>
        <v>2164125</v>
      </c>
      <c r="K416" s="1">
        <f>_xll.ciqfunctions.udf.CIQ($B416, "IQ_TOTAL_CL", $D416,,,, "REPORTED")</f>
        <v>998928</v>
      </c>
      <c r="L416" s="1">
        <f>_xll.ciqfunctions.udf.CIQ($B416, "IQ_TOTAL_LIAB", $D416,,,, "REPORTED")</f>
        <v>1379890</v>
      </c>
      <c r="M416" s="1">
        <f>_xll.ciqfunctions.udf.CIQ($B416, "IQ_PREF_EQUITY",$D416,,,, "REPORTED")</f>
        <v>0</v>
      </c>
      <c r="N416" s="1">
        <f>_xll.ciqfunctions.udf.CIQ($B416, "IQ_TOTAL_COMMON_EQUITY",$D416,,,, "REPORTED")</f>
        <v>670363</v>
      </c>
      <c r="O416" s="1">
        <f>_xll.ciqfunctions.udf.CIQ($B416, "IQ_APIC", $D416,,,, "REPORTED")</f>
        <v>138142</v>
      </c>
      <c r="P416" s="1">
        <f>_xll.ciqfunctions.udf.CIQ($B416, "IQ_TOTAL_ASSETS", $D416,,,, "REPORTED")</f>
        <v>2164125</v>
      </c>
      <c r="Q416" s="1">
        <f>_xll.ciqfunctions.udf.CIQ($B416, "IQ_RE", $D416,,,, "REPORTED")</f>
        <v>733998</v>
      </c>
      <c r="R416" s="1">
        <f>_xll.ciqfunctions.udf.CIQ($B416, "IQ_TOTAL_EQUITY", $D416,,,, "REPORTED")</f>
        <v>784235</v>
      </c>
      <c r="S416" s="1">
        <f>_xll.ciqfunctions.udf.CIQ($B416, "IQ_TOTAL_OUTSTANDING_FILING_DATE", $D416,,,, "REPORTED")</f>
        <v>434.63299999999998</v>
      </c>
      <c r="T416" s="1">
        <f>_xll.ciqfunctions.udf.CIQ($B416, "IQ_TOTAL_DEBT", $D416,,,, "REPORTED")</f>
        <v>720065</v>
      </c>
      <c r="U416" s="1">
        <f>_xll.ciqfunctions.udf.CIQ($B416, "IQ_PREF_DIV_OTHER",$D416,,,, "REPORTED")</f>
        <v>0</v>
      </c>
      <c r="V416" s="1">
        <f>_xll.ciqfunctions.udf.CIQ($B416, "IQ_COGS",$D416,,,, "REPORTED")</f>
        <v>445720</v>
      </c>
      <c r="W416" s="1">
        <f>_xll.ciqfunctions.udf.CIQ($B416, "IQ_AP",$D416,,,, "REPORTED")</f>
        <v>319739</v>
      </c>
      <c r="X416" s="1">
        <f>_xll.ciqfunctions.udf.CIQ($B416, "IQ_AR", $D416,,,, "REPORTED")</f>
        <v>223386</v>
      </c>
      <c r="Y416" s="1">
        <f>_xll.ciqfunctions.udf.CIQ($B416, "IQ_INVENTORY", $D416,,,, "REPORTED")</f>
        <v>303566</v>
      </c>
      <c r="Z416">
        <f>_xll.ciqfunctions.udf.CIQ($B416, "IQ_SGA", $D416,,,, "REPORTED")</f>
        <v>99949</v>
      </c>
      <c r="AA416">
        <f>_xll.ciqfunctions.udf.CIQ($B416, "IQ_TOTAL_REV_1YR_ANN_GROWTH", $D416,,,, "REPORTED")</f>
        <v>-36.606000000000002</v>
      </c>
      <c r="AB416">
        <f>_xll.ciqfunctions.udf.CIQ($B416, "IQ_DA", $D416,,,, "REPORTED")</f>
        <v>5124</v>
      </c>
      <c r="AC416">
        <f>_xll.ciqfunctions.udf.CIQ($B416, "IQ_NET_INTEREST_EXP",$D416,,,, "REPORTED")</f>
        <v>3956</v>
      </c>
      <c r="AD416">
        <f>_xll.ciqfunctions.udf.CIQ($B416, "IQ_NET_WORKING_CAP",$D416,,,, "REPORTED")</f>
        <v>134404</v>
      </c>
      <c r="AE416">
        <f>_xll.ciqfunctions.udf.CIQ($B416, "IQ_CAPEX",$D416,,,, "REPORTED")</f>
        <v>-36022</v>
      </c>
      <c r="AF416" s="1" t="str">
        <f>_xll.ciqfunctions.udf.CIQ($B416, "IQ_CEO_NAME", $D416,,,, "REPORTED")</f>
        <v>Suzuki, Toshihiro</v>
      </c>
    </row>
    <row r="417" spans="1:32" x14ac:dyDescent="0.25">
      <c r="A417" t="str">
        <f>_xll.ciqfunctions.udf.CIQ(B417,"IQ_COMPANY_NAME",A$1)</f>
        <v>Suzuki Motor Corporation</v>
      </c>
      <c r="B417" s="3" t="s">
        <v>1</v>
      </c>
      <c r="C417" s="1" t="str">
        <f>_xll.ciqfunctions.udf.CIQ($B417, "IQ_INDUSTRY", IQ_FY, $D417, ,, "USD", , C$1)</f>
        <v>Automobiles</v>
      </c>
      <c r="D417" s="2" t="str">
        <f t="shared" si="5"/>
        <v>CQ12009</v>
      </c>
      <c r="E417" s="1">
        <f>_xll.ciqfunctions.udf.CIQ($B417, "IQ_TOTAL_REV", $D417,,,, "REPORTED")</f>
        <v>670154</v>
      </c>
      <c r="F417" s="1">
        <f>_xll.ciqfunctions.udf.CIQ($B417, "IQ_NI",$D417,,,, "REPORTED")</f>
        <v>5797</v>
      </c>
      <c r="G417" s="1">
        <f>_xll.ciqfunctions.udf.CIQ($B417, "IQ_CASH_EQUIV", $D417,,,, "REPORTED")</f>
        <v>87587</v>
      </c>
      <c r="H417" s="1">
        <f>_xll.ciqfunctions.udf.CIQ($B417, "IQ_CASH_ST_INVEST", $D417,,,, "REPORTED")</f>
        <v>480418</v>
      </c>
      <c r="I417" s="1">
        <f>_xll.ciqfunctions.udf.CIQ($B417, "IQ_TOTAL_CA", $D417,,,, "REPORTED")</f>
        <v>1267790</v>
      </c>
      <c r="J417" s="1">
        <f>_xll.ciqfunctions.udf.CIQ($B417, "IQ_TOTAL_ASSETS",$D417,,,, "REPORTED")</f>
        <v>2157849</v>
      </c>
      <c r="K417" s="1">
        <f>_xll.ciqfunctions.udf.CIQ($B417, "IQ_TOTAL_CL", $D417,,,, "REPORTED")</f>
        <v>1085121</v>
      </c>
      <c r="L417" s="1">
        <f>_xll.ciqfunctions.udf.CIQ($B417, "IQ_TOTAL_LIAB", $D417,,,, "REPORTED")</f>
        <v>1414935</v>
      </c>
      <c r="M417" s="1">
        <f>_xll.ciqfunctions.udf.CIQ($B417, "IQ_PREF_EQUITY",$D417,,,, "REPORTED")</f>
        <v>0</v>
      </c>
      <c r="N417" s="1">
        <f>_xll.ciqfunctions.udf.CIQ($B417, "IQ_TOTAL_COMMON_EQUITY",$D417,,,, "REPORTED")</f>
        <v>639432</v>
      </c>
      <c r="O417" s="1">
        <f>_xll.ciqfunctions.udf.CIQ($B417, "IQ_APIC", $D417,,,, "REPORTED")</f>
        <v>138142</v>
      </c>
      <c r="P417" s="1">
        <f>_xll.ciqfunctions.udf.CIQ($B417, "IQ_TOTAL_ASSETS", $D417,,,, "REPORTED")</f>
        <v>2157849</v>
      </c>
      <c r="Q417" s="1">
        <f>_xll.ciqfunctions.udf.CIQ($B417, "IQ_RE", $D417,,,, "REPORTED")</f>
        <v>735337</v>
      </c>
      <c r="R417" s="1">
        <f>_xll.ciqfunctions.udf.CIQ($B417, "IQ_TOTAL_EQUITY", $D417,,,, "REPORTED")</f>
        <v>742914</v>
      </c>
      <c r="S417" s="1">
        <f>_xll.ciqfunctions.udf.CIQ($B417, "IQ_TOTAL_OUTSTANDING_FILING_DATE", $D417,,,, "REPORTED")</f>
        <v>434.63400000000001</v>
      </c>
      <c r="T417" s="1">
        <f>_xll.ciqfunctions.udf.CIQ($B417, "IQ_TOTAL_DEBT", $D417,,,, "REPORTED")</f>
        <v>681347</v>
      </c>
      <c r="U417" s="1">
        <f>_xll.ciqfunctions.udf.CIQ($B417, "IQ_PREF_DIV_OTHER",$D417,,,, "REPORTED")</f>
        <v>0</v>
      </c>
      <c r="V417" s="1">
        <f>_xll.ciqfunctions.udf.CIQ($B417, "IQ_COGS",$D417,,,, "REPORTED")</f>
        <v>530020</v>
      </c>
      <c r="W417" s="1">
        <f>_xll.ciqfunctions.udf.CIQ($B417, "IQ_AP",$D417,,,, "REPORTED")</f>
        <v>368811</v>
      </c>
      <c r="X417" s="1">
        <f>_xll.ciqfunctions.udf.CIQ($B417, "IQ_AR", $D417,,,, "REPORTED")</f>
        <v>245374</v>
      </c>
      <c r="Y417" s="1">
        <f>_xll.ciqfunctions.udf.CIQ($B417, "IQ_INVENTORY", $D417,,,, "REPORTED")</f>
        <v>324539</v>
      </c>
      <c r="Z417">
        <f>_xll.ciqfunctions.udf.CIQ($B417, "IQ_SGA", $D417,,,, "REPORTED")</f>
        <v>96390</v>
      </c>
      <c r="AA417">
        <f>_xll.ciqfunctions.udf.CIQ($B417, "IQ_TOTAL_REV_1YR_ANN_GROWTH", $D417,,,, "REPORTED")</f>
        <v>-27.449300000000001</v>
      </c>
      <c r="AB417">
        <f>_xll.ciqfunctions.udf.CIQ($B417, "IQ_DA", $D417,,,, "REPORTED")</f>
        <v>6263</v>
      </c>
      <c r="AC417">
        <f>_xll.ciqfunctions.udf.CIQ($B417, "IQ_NET_INTEREST_EXP",$D417,,,, "REPORTED")</f>
        <v>1285</v>
      </c>
      <c r="AD417">
        <f>_xll.ciqfunctions.udf.CIQ($B417, "IQ_NET_WORKING_CAP",$D417,,,, "REPORTED")</f>
        <v>130866</v>
      </c>
      <c r="AE417">
        <f>_xll.ciqfunctions.udf.CIQ($B417, "IQ_CAPEX",$D417,,,, "REPORTED")</f>
        <v>-60662</v>
      </c>
      <c r="AF417" s="1" t="str">
        <f>_xll.ciqfunctions.udf.CIQ($B417, "IQ_CEO_NAME", $D417,,,, "REPORTED")</f>
        <v>Suzuki, Toshihiro</v>
      </c>
    </row>
    <row r="418" spans="1:32" x14ac:dyDescent="0.25">
      <c r="A418" t="str">
        <f>_xll.ciqfunctions.udf.CIQ(B418,"IQ_COMPANY_NAME",A$1)</f>
        <v>Suzuki Motor Corporation</v>
      </c>
      <c r="B418" s="3" t="s">
        <v>1</v>
      </c>
      <c r="C418" s="1" t="str">
        <f>_xll.ciqfunctions.udf.CIQ($B418, "IQ_INDUSTRY", IQ_FY, $D418, ,, "USD", , C$1)</f>
        <v>Automobiles</v>
      </c>
      <c r="D418" s="2" t="str">
        <f t="shared" si="5"/>
        <v>CQ42008</v>
      </c>
      <c r="E418" s="1">
        <f>_xll.ciqfunctions.udf.CIQ($B418, "IQ_TOTAL_REV", $D418,,,, "REPORTED")</f>
        <v>614880</v>
      </c>
      <c r="F418" s="1">
        <f>_xll.ciqfunctions.udf.CIQ($B418, "IQ_NI",$D418,,,, "REPORTED")</f>
        <v>-12600</v>
      </c>
      <c r="G418" s="1">
        <f>_xll.ciqfunctions.udf.CIQ($B418, "IQ_CASH_EQUIV", $D418,,,, "REPORTED")</f>
        <v>75898</v>
      </c>
      <c r="H418" s="1">
        <f>_xll.ciqfunctions.udf.CIQ($B418, "IQ_CASH_ST_INVEST", $D418,,,, "REPORTED")</f>
        <v>262769</v>
      </c>
      <c r="I418" s="1">
        <f>_xll.ciqfunctions.udf.CIQ($B418, "IQ_TOTAL_CA", $D418,,,, "REPORTED")</f>
        <v>1131022</v>
      </c>
      <c r="J418" s="1">
        <f>_xll.ciqfunctions.udf.CIQ($B418, "IQ_TOTAL_ASSETS",$D418,,,, "REPORTED")</f>
        <v>2029710</v>
      </c>
      <c r="K418" s="1">
        <f>_xll.ciqfunctions.udf.CIQ($B418, "IQ_TOTAL_CL", $D418,,,, "REPORTED")</f>
        <v>946882</v>
      </c>
      <c r="L418" s="1">
        <f>_xll.ciqfunctions.udf.CIQ($B418, "IQ_TOTAL_LIAB", $D418,,,, "REPORTED")</f>
        <v>1274538</v>
      </c>
      <c r="M418" s="1">
        <f>_xll.ciqfunctions.udf.CIQ($B418, "IQ_PREF_EQUITY",$D418,,,, "REPORTED")</f>
        <v>0</v>
      </c>
      <c r="N418" s="1">
        <f>_xll.ciqfunctions.udf.CIQ($B418, "IQ_TOTAL_COMMON_EQUITY",$D418,,,, "REPORTED")</f>
        <v>654031</v>
      </c>
      <c r="O418" s="1">
        <f>_xll.ciqfunctions.udf.CIQ($B418, "IQ_APIC", $D418,,,, "REPORTED")</f>
        <v>138142</v>
      </c>
      <c r="P418" s="1">
        <f>_xll.ciqfunctions.udf.CIQ($B418, "IQ_TOTAL_ASSETS", $D418,,,, "REPORTED")</f>
        <v>2029710</v>
      </c>
      <c r="Q418" s="1">
        <f>_xll.ciqfunctions.udf.CIQ($B418, "IQ_RE", $D418,,,, "REPORTED")</f>
        <v>729540</v>
      </c>
      <c r="R418" s="1">
        <f>_xll.ciqfunctions.udf.CIQ($B418, "IQ_TOTAL_EQUITY", $D418,,,, "REPORTED")</f>
        <v>755172</v>
      </c>
      <c r="S418" s="1">
        <f>_xll.ciqfunctions.udf.CIQ($B418, "IQ_TOTAL_OUTSTANDING_FILING_DATE", $D418,,,, "REPORTED")</f>
        <v>434.63499999999999</v>
      </c>
      <c r="T418" s="1">
        <f>_xll.ciqfunctions.udf.CIQ($B418, "IQ_TOTAL_DEBT", $D418,,,, "REPORTED")</f>
        <v>422184</v>
      </c>
      <c r="U418" s="1">
        <f>_xll.ciqfunctions.udf.CIQ($B418, "IQ_PREF_DIV_OTHER",$D418,,,, "REPORTED")</f>
        <v>0</v>
      </c>
      <c r="V418" s="1">
        <f>_xll.ciqfunctions.udf.CIQ($B418, "IQ_COGS",$D418,,,, "REPORTED")</f>
        <v>473848</v>
      </c>
      <c r="W418" s="1">
        <f>_xll.ciqfunctions.udf.CIQ($B418, "IQ_AP",$D418,,,, "REPORTED")</f>
        <v>494366</v>
      </c>
      <c r="X418" s="1">
        <f>_xll.ciqfunctions.udf.CIQ($B418, "IQ_AR", $D418,,,, "REPORTED")</f>
        <v>233615</v>
      </c>
      <c r="Y418" s="1">
        <f>_xll.ciqfunctions.udf.CIQ($B418, "IQ_INVENTORY", $D418,,,, "REPORTED")</f>
        <v>412783</v>
      </c>
      <c r="Z418">
        <f>_xll.ciqfunctions.udf.CIQ($B418, "IQ_SGA", $D418,,,, "REPORTED")</f>
        <v>102656</v>
      </c>
      <c r="AA418">
        <f>_xll.ciqfunctions.udf.CIQ($B418, "IQ_TOTAL_REV_1YR_ANN_GROWTH", $D418,,,, "REPORTED")</f>
        <v>-27.654699999999998</v>
      </c>
      <c r="AB418">
        <f>_xll.ciqfunctions.udf.CIQ($B418, "IQ_DA", $D418,,,, "REPORTED")</f>
        <v>5307</v>
      </c>
      <c r="AC418">
        <f>_xll.ciqfunctions.udf.CIQ($B418, "IQ_NET_INTEREST_EXP",$D418,,,, "REPORTED")</f>
        <v>4154</v>
      </c>
      <c r="AD418">
        <f>_xll.ciqfunctions.udf.CIQ($B418, "IQ_NET_WORKING_CAP",$D418,,,, "REPORTED")</f>
        <v>89515</v>
      </c>
      <c r="AE418">
        <f>_xll.ciqfunctions.udf.CIQ($B418, "IQ_CAPEX",$D418,,,, "REPORTED")</f>
        <v>-45792</v>
      </c>
      <c r="AF418" s="1" t="str">
        <f>_xll.ciqfunctions.udf.CIQ($B418, "IQ_CEO_NAME", $D418,,,, "REPORTED")</f>
        <v>Suzuki, Toshihiro</v>
      </c>
    </row>
    <row r="419" spans="1:32" x14ac:dyDescent="0.25">
      <c r="A419" t="str">
        <f>_xll.ciqfunctions.udf.CIQ(B419,"IQ_COMPANY_NAME",A$1)</f>
        <v>Suzuki Motor Corporation</v>
      </c>
      <c r="B419" s="3" t="s">
        <v>1</v>
      </c>
      <c r="C419" s="1" t="str">
        <f>_xll.ciqfunctions.udf.CIQ($B419, "IQ_INDUSTRY", IQ_FY, $D419, ,, "USD", , C$1)</f>
        <v>Automobiles</v>
      </c>
      <c r="D419" s="2" t="str">
        <f t="shared" si="5"/>
        <v>CQ32008</v>
      </c>
      <c r="E419" s="1">
        <f>_xll.ciqfunctions.udf.CIQ($B419, "IQ_TOTAL_REV", $D419,,,, "REPORTED")</f>
        <v>809448</v>
      </c>
      <c r="F419" s="1">
        <f>_xll.ciqfunctions.udf.CIQ($B419, "IQ_NI",$D419,,,, "REPORTED")</f>
        <v>8199</v>
      </c>
      <c r="G419" s="1">
        <f>_xll.ciqfunctions.udf.CIQ($B419, "IQ_CASH_EQUIV", $D419,,,, "REPORTED")</f>
        <v>97068</v>
      </c>
      <c r="H419" s="1">
        <f>_xll.ciqfunctions.udf.CIQ($B419, "IQ_CASH_ST_INVEST", $D419,,,, "REPORTED")</f>
        <v>424141</v>
      </c>
      <c r="I419" s="1">
        <f>_xll.ciqfunctions.udf.CIQ($B419, "IQ_TOTAL_CA", $D419,,,, "REPORTED")</f>
        <v>1331129</v>
      </c>
      <c r="J419" s="1">
        <f>_xll.ciqfunctions.udf.CIQ($B419, "IQ_TOTAL_ASSETS",$D419,,,, "REPORTED")</f>
        <v>2279320</v>
      </c>
      <c r="K419" s="1">
        <f>_xll.ciqfunctions.udf.CIQ($B419, "IQ_TOTAL_CL", $D419,,,, "REPORTED")</f>
        <v>1073969</v>
      </c>
      <c r="L419" s="1">
        <f>_xll.ciqfunctions.udf.CIQ($B419, "IQ_TOTAL_LIAB", $D419,,,, "REPORTED")</f>
        <v>1402678</v>
      </c>
      <c r="M419" s="1">
        <f>_xll.ciqfunctions.udf.CIQ($B419, "IQ_PREF_EQUITY",$D419,,,, "REPORTED")</f>
        <v>0</v>
      </c>
      <c r="N419" s="1">
        <f>_xll.ciqfunctions.udf.CIQ($B419, "IQ_TOTAL_COMMON_EQUITY",$D419,,,, "REPORTED")</f>
        <v>760369</v>
      </c>
      <c r="O419" s="1">
        <f>_xll.ciqfunctions.udf.CIQ($B419, "IQ_APIC", $D419,,,, "REPORTED")</f>
        <v>138143</v>
      </c>
      <c r="P419" s="1">
        <f>_xll.ciqfunctions.udf.CIQ($B419, "IQ_TOTAL_ASSETS", $D419,,,, "REPORTED")</f>
        <v>2279320</v>
      </c>
      <c r="Q419" s="1">
        <f>_xll.ciqfunctions.udf.CIQ($B419, "IQ_RE", $D419,,,, "REPORTED")</f>
        <v>745750</v>
      </c>
      <c r="R419" s="1">
        <f>_xll.ciqfunctions.udf.CIQ($B419, "IQ_TOTAL_EQUITY", $D419,,,, "REPORTED")</f>
        <v>876642</v>
      </c>
      <c r="S419" s="1">
        <f>_xll.ciqfunctions.udf.CIQ($B419, "IQ_TOTAL_OUTSTANDING_FILING_DATE", $D419,,,, "REPORTED")</f>
        <v>451.05</v>
      </c>
      <c r="T419" s="1">
        <f>_xll.ciqfunctions.udf.CIQ($B419, "IQ_TOTAL_DEBT", $D419,,,, "REPORTED")</f>
        <v>413130</v>
      </c>
      <c r="U419" s="1">
        <f>_xll.ciqfunctions.udf.CIQ($B419, "IQ_PREF_DIV_OTHER",$D419,,,, "REPORTED")</f>
        <v>0</v>
      </c>
      <c r="V419" s="1">
        <f>_xll.ciqfunctions.udf.CIQ($B419, "IQ_COGS",$D419,,,, "REPORTED")</f>
        <v>616975</v>
      </c>
      <c r="W419" s="1">
        <f>_xll.ciqfunctions.udf.CIQ($B419, "IQ_AP",$D419,,,, "REPORTED")</f>
        <v>541205</v>
      </c>
      <c r="X419" s="1">
        <f>_xll.ciqfunctions.udf.CIQ($B419, "IQ_AR", $D419,,,, "REPORTED")</f>
        <v>284829</v>
      </c>
      <c r="Y419" s="1">
        <f>_xll.ciqfunctions.udf.CIQ($B419, "IQ_INVENTORY", $D419,,,, "REPORTED")</f>
        <v>384984</v>
      </c>
      <c r="Z419">
        <f>_xll.ciqfunctions.udf.CIQ($B419, "IQ_SGA", $D419,,,, "REPORTED")</f>
        <v>124888</v>
      </c>
      <c r="AA419">
        <f>_xll.ciqfunctions.udf.CIQ($B419, "IQ_TOTAL_REV_1YR_ANN_GROWTH", $D419,,,, "REPORTED")</f>
        <v>-2.9742999999999999</v>
      </c>
      <c r="AB419">
        <f>_xll.ciqfunctions.udf.CIQ($B419, "IQ_DA", $D419,,,, "REPORTED")</f>
        <v>4874</v>
      </c>
      <c r="AC419">
        <f>_xll.ciqfunctions.udf.CIQ($B419, "IQ_NET_INTEREST_EXP",$D419,,,, "REPORTED")</f>
        <v>1398</v>
      </c>
      <c r="AD419">
        <f>_xll.ciqfunctions.udf.CIQ($B419, "IQ_NET_WORKING_CAP",$D419,,,, "REPORTED")</f>
        <v>-4674</v>
      </c>
      <c r="AE419">
        <f>_xll.ciqfunctions.udf.CIQ($B419, "IQ_CAPEX",$D419,,,, "REPORTED")</f>
        <v>-45990</v>
      </c>
      <c r="AF419" s="1" t="str">
        <f>_xll.ciqfunctions.udf.CIQ($B419, "IQ_CEO_NAME", $D419,,,, "REPORTED")</f>
        <v>Suzuki, Toshihiro</v>
      </c>
    </row>
    <row r="420" spans="1:32" x14ac:dyDescent="0.25">
      <c r="A420" t="str">
        <f>_xll.ciqfunctions.udf.CIQ(B420,"IQ_COMPANY_NAME",A$1)</f>
        <v>Suzuki Motor Corporation</v>
      </c>
      <c r="B420" s="3" t="s">
        <v>1</v>
      </c>
      <c r="C420" s="1" t="str">
        <f>_xll.ciqfunctions.udf.CIQ($B420, "IQ_INDUSTRY", IQ_FY, $D420, ,, "USD", , C$1)</f>
        <v>Automobiles</v>
      </c>
      <c r="D420" s="2" t="str">
        <f t="shared" si="5"/>
        <v>CQ22008</v>
      </c>
      <c r="E420" s="1">
        <f>_xll.ciqfunctions.udf.CIQ($B420, "IQ_TOTAL_REV", $D420,,,, "REPORTED")</f>
        <v>910405</v>
      </c>
      <c r="F420" s="1">
        <f>_xll.ciqfunctions.udf.CIQ($B420, "IQ_NI",$D420,,,, "REPORTED")</f>
        <v>26033</v>
      </c>
      <c r="G420" s="1">
        <f>_xll.ciqfunctions.udf.CIQ($B420, "IQ_CASH_EQUIV", $D420,,,, "REPORTED")</f>
        <v>105263</v>
      </c>
      <c r="H420" s="1">
        <f>_xll.ciqfunctions.udf.CIQ($B420, "IQ_CASH_ST_INVEST", $D420,,,, "REPORTED")</f>
        <v>462914</v>
      </c>
      <c r="I420" s="1">
        <f>_xll.ciqfunctions.udf.CIQ($B420, "IQ_TOTAL_CA", $D420,,,, "REPORTED")</f>
        <v>1444512</v>
      </c>
      <c r="J420" s="1">
        <f>_xll.ciqfunctions.udf.CIQ($B420, "IQ_TOTAL_ASSETS",$D420,,,, "REPORTED")</f>
        <v>2399384</v>
      </c>
      <c r="K420" s="1">
        <f>_xll.ciqfunctions.udf.CIQ($B420, "IQ_TOTAL_CL", $D420,,,, "REPORTED")</f>
        <v>1143568</v>
      </c>
      <c r="L420" s="1">
        <f>_xll.ciqfunctions.udf.CIQ($B420, "IQ_TOTAL_LIAB", $D420,,,, "REPORTED")</f>
        <v>1474310</v>
      </c>
      <c r="M420" s="1">
        <f>_xll.ciqfunctions.udf.CIQ($B420, "IQ_PREF_EQUITY",$D420,,,, "REPORTED")</f>
        <v>0</v>
      </c>
      <c r="N420" s="1">
        <f>_xll.ciqfunctions.udf.CIQ($B420, "IQ_TOTAL_COMMON_EQUITY",$D420,,,, "REPORTED")</f>
        <v>797759</v>
      </c>
      <c r="O420" s="1">
        <f>_xll.ciqfunctions.udf.CIQ($B420, "IQ_APIC", $D420,,,, "REPORTED")</f>
        <v>138143</v>
      </c>
      <c r="P420" s="1">
        <f>_xll.ciqfunctions.udf.CIQ($B420, "IQ_TOTAL_ASSETS", $D420,,,, "REPORTED")</f>
        <v>2399384</v>
      </c>
      <c r="Q420" s="1">
        <f>_xll.ciqfunctions.udf.CIQ($B420, "IQ_RE", $D420,,,, "REPORTED")</f>
        <v>737550</v>
      </c>
      <c r="R420" s="1">
        <f>_xll.ciqfunctions.udf.CIQ($B420, "IQ_TOTAL_EQUITY", $D420,,,, "REPORTED")</f>
        <v>925074</v>
      </c>
      <c r="S420" s="1">
        <f>_xll.ciqfunctions.udf.CIQ($B420, "IQ_TOTAL_OUTSTANDING_FILING_DATE", $D420,,,, "REPORTED")</f>
        <v>451.05099999999999</v>
      </c>
      <c r="T420" s="1">
        <f>_xll.ciqfunctions.udf.CIQ($B420, "IQ_TOTAL_DEBT", $D420,,,, "REPORTED")</f>
        <v>430503</v>
      </c>
      <c r="U420" s="1">
        <f>_xll.ciqfunctions.udf.CIQ($B420, "IQ_PREF_DIV_OTHER",$D420,,,, "REPORTED")</f>
        <v>0</v>
      </c>
      <c r="V420" s="1">
        <f>_xll.ciqfunctions.udf.CIQ($B420, "IQ_COGS",$D420,,,, "REPORTED")</f>
        <v>695114</v>
      </c>
      <c r="W420" s="1">
        <f>_xll.ciqfunctions.udf.CIQ($B420, "IQ_AP",$D420,,,, "REPORTED")</f>
        <v>577887</v>
      </c>
      <c r="X420" s="1">
        <f>_xll.ciqfunctions.udf.CIQ($B420, "IQ_AR", $D420,,,, "REPORTED")</f>
        <v>337908</v>
      </c>
      <c r="Y420" s="1">
        <f>_xll.ciqfunctions.udf.CIQ($B420, "IQ_INVENTORY", $D420,,,, "REPORTED")</f>
        <v>398318</v>
      </c>
      <c r="Z420">
        <f>_xll.ciqfunctions.udf.CIQ($B420, "IQ_SGA", $D420,,,, "REPORTED")</f>
        <v>152150</v>
      </c>
      <c r="AA420">
        <f>_xll.ciqfunctions.udf.CIQ($B420, "IQ_TOTAL_REV_1YR_ANN_GROWTH", $D420,,,, "REPORTED")</f>
        <v>1.7745</v>
      </c>
      <c r="AB420">
        <f>_xll.ciqfunctions.udf.CIQ($B420, "IQ_DA", $D420,,,, "REPORTED")</f>
        <v>5045</v>
      </c>
      <c r="AC420">
        <f>_xll.ciqfunctions.udf.CIQ($B420, "IQ_NET_INTEREST_EXP",$D420,,,, "REPORTED")</f>
        <v>6339</v>
      </c>
      <c r="AD420">
        <f>_xll.ciqfunctions.udf.CIQ($B420, "IQ_NET_WORKING_CAP",$D420,,,, "REPORTED")</f>
        <v>16817</v>
      </c>
      <c r="AE420">
        <f>_xll.ciqfunctions.udf.CIQ($B420, "IQ_CAPEX",$D420,,,, "REPORTED")</f>
        <v>-49757</v>
      </c>
      <c r="AF420" s="1" t="str">
        <f>_xll.ciqfunctions.udf.CIQ($B420, "IQ_CEO_NAME", $D420,,,, "REPORTED")</f>
        <v>Suzuki, Toshihiro</v>
      </c>
    </row>
    <row r="421" spans="1:32" x14ac:dyDescent="0.25">
      <c r="A421" t="str">
        <f>_xll.ciqfunctions.udf.CIQ(B421,"IQ_COMPANY_NAME",A$1)</f>
        <v>Suzuki Motor Corporation</v>
      </c>
      <c r="B421" s="3" t="s">
        <v>1</v>
      </c>
      <c r="C421" s="1" t="str">
        <f>_xll.ciqfunctions.udf.CIQ($B421, "IQ_INDUSTRY", IQ_FY, $D421, ,, "USD", , C$1)</f>
        <v>Automobiles</v>
      </c>
      <c r="D421" s="2" t="str">
        <f t="shared" si="5"/>
        <v>CQ12008</v>
      </c>
      <c r="E421" s="1">
        <f>_xll.ciqfunctions.udf.CIQ($B421, "IQ_TOTAL_REV", $D421,,,, "REPORTED")</f>
        <v>923704</v>
      </c>
      <c r="F421" s="1">
        <f>_xll.ciqfunctions.udf.CIQ($B421, "IQ_NI",$D421,,,, "REPORTED")</f>
        <v>12569</v>
      </c>
      <c r="G421" s="1">
        <f>_xll.ciqfunctions.udf.CIQ($B421, "IQ_CASH_EQUIV", $D421,,,, "REPORTED")</f>
        <v>112990</v>
      </c>
      <c r="H421" s="1">
        <f>_xll.ciqfunctions.udf.CIQ($B421, "IQ_CASH_ST_INVEST", $D421,,,, "REPORTED")</f>
        <v>475431</v>
      </c>
      <c r="I421" s="1">
        <f>_xll.ciqfunctions.udf.CIQ($B421, "IQ_TOTAL_CA", $D421,,,, "REPORTED")</f>
        <v>1483038</v>
      </c>
      <c r="J421" s="1">
        <f>_xll.ciqfunctions.udf.CIQ($B421, "IQ_TOTAL_ASSETS",$D421,,,, "REPORTED")</f>
        <v>2409165</v>
      </c>
      <c r="K421" s="1">
        <f>_xll.ciqfunctions.udf.CIQ($B421, "IQ_TOTAL_CL", $D421,,,, "REPORTED")</f>
        <v>1166795</v>
      </c>
      <c r="L421" s="1">
        <f>_xll.ciqfunctions.udf.CIQ($B421, "IQ_TOTAL_LIAB", $D421,,,, "REPORTED")</f>
        <v>1506271</v>
      </c>
      <c r="M421" s="1">
        <f>_xll.ciqfunctions.udf.CIQ($B421, "IQ_PREF_EQUITY",$D421,,,, "REPORTED")</f>
        <v>0</v>
      </c>
      <c r="N421" s="1">
        <f>_xll.ciqfunctions.udf.CIQ($B421, "IQ_TOTAL_COMMON_EQUITY",$D421,,,, "REPORTED")</f>
        <v>778609</v>
      </c>
      <c r="O421" s="1">
        <f>_xll.ciqfunctions.udf.CIQ($B421, "IQ_APIC", $D421,,,, "REPORTED")</f>
        <v>138143</v>
      </c>
      <c r="P421" s="1">
        <f>_xll.ciqfunctions.udf.CIQ($B421, "IQ_TOTAL_ASSETS", $D421,,,, "REPORTED")</f>
        <v>2409165</v>
      </c>
      <c r="Q421" s="1">
        <f>_xll.ciqfunctions.udf.CIQ($B421, "IQ_RE", $D421,,,, "REPORTED")</f>
        <v>717357</v>
      </c>
      <c r="R421" s="1">
        <f>_xll.ciqfunctions.udf.CIQ($B421, "IQ_TOTAL_EQUITY", $D421,,,, "REPORTED")</f>
        <v>902894</v>
      </c>
      <c r="S421" s="1">
        <f>_xll.ciqfunctions.udf.CIQ($B421, "IQ_TOTAL_OUTSTANDING_FILING_DATE", $D421,,,, "REPORTED")</f>
        <v>451.05200000000002</v>
      </c>
      <c r="T421" s="1">
        <f>_xll.ciqfunctions.udf.CIQ($B421, "IQ_TOTAL_DEBT", $D421,,,, "REPORTED")</f>
        <v>450655</v>
      </c>
      <c r="U421" s="1">
        <f>_xll.ciqfunctions.udf.CIQ($B421, "IQ_PREF_DIV_OTHER",$D421,,,, "REPORTED")</f>
        <v>0</v>
      </c>
      <c r="V421" s="1">
        <f>_xll.ciqfunctions.udf.CIQ($B421, "IQ_COGS",$D421,,,, "REPORTED")</f>
        <v>703403</v>
      </c>
      <c r="W421" s="1">
        <f>_xll.ciqfunctions.udf.CIQ($B421, "IQ_AP",$D421,,,, "REPORTED")</f>
        <v>605372</v>
      </c>
      <c r="X421" s="1">
        <f>_xll.ciqfunctions.udf.CIQ($B421, "IQ_AR", $D421,,,, "REPORTED")</f>
        <v>326660</v>
      </c>
      <c r="Y421" s="1">
        <f>_xll.ciqfunctions.udf.CIQ($B421, "IQ_INVENTORY", $D421,,,, "REPORTED")</f>
        <v>440760</v>
      </c>
      <c r="Z421">
        <f>_xll.ciqfunctions.udf.CIQ($B421, "IQ_SGA", $D421,,,, "REPORTED")</f>
        <v>60874</v>
      </c>
      <c r="AA421">
        <f>_xll.ciqfunctions.udf.CIQ($B421, "IQ_TOTAL_REV_1YR_ANN_GROWTH", $D421,,,, "REPORTED")</f>
        <v>-0.18429999999999999</v>
      </c>
      <c r="AB421">
        <f>_xll.ciqfunctions.udf.CIQ($B421, "IQ_DA", $D421,,,, "REPORTED")</f>
        <v>19204</v>
      </c>
      <c r="AC421">
        <f>_xll.ciqfunctions.udf.CIQ($B421, "IQ_NET_INTEREST_EXP",$D421,,,, "REPORTED")</f>
        <v>1981</v>
      </c>
      <c r="AD421">
        <f>_xll.ciqfunctions.udf.CIQ($B421, "IQ_NET_WORKING_CAP",$D421,,,, "REPORTED")</f>
        <v>37202</v>
      </c>
      <c r="AE421">
        <f>_xll.ciqfunctions.udf.CIQ($B421, "IQ_CAPEX",$D421,,,, "REPORTED")</f>
        <v>-62684</v>
      </c>
      <c r="AF421" s="1" t="str">
        <f>_xll.ciqfunctions.udf.CIQ($B421, "IQ_CEO_NAME", $D421,,,, "REPORTED")</f>
        <v>Suzuki, Toshihiro</v>
      </c>
    </row>
    <row r="422" spans="1:32" x14ac:dyDescent="0.25">
      <c r="A422" t="str">
        <f>_xll.ciqfunctions.udf.CIQ(B422,"IQ_COMPANY_NAME",A$1)</f>
        <v>Ford Motor Company</v>
      </c>
      <c r="B422" s="3" t="s">
        <v>8</v>
      </c>
      <c r="C422" s="1" t="str">
        <f>_xll.ciqfunctions.udf.CIQ($B422, "IQ_INDUSTRY", IQ_FY, $D422, ,, "USD", , C$1)</f>
        <v>Automobiles</v>
      </c>
      <c r="D422" s="2" t="str">
        <f t="shared" si="5"/>
        <v>CQ42022</v>
      </c>
      <c r="E422" s="1">
        <f>_xll.ciqfunctions.udf.CIQ($B422, "IQ_TOTAL_REV", $D422,,,, "REPORTED")</f>
        <v>43999</v>
      </c>
      <c r="F422" s="1">
        <f>_xll.ciqfunctions.udf.CIQ($B422, "IQ_NI",$D422,,,, "REPORTED")</f>
        <v>1289</v>
      </c>
      <c r="G422" s="1">
        <f>_xll.ciqfunctions.udf.CIQ($B422, "IQ_CASH_EQUIV", $D422,,,, "REPORTED")</f>
        <v>14741</v>
      </c>
      <c r="H422" s="1">
        <f>_xll.ciqfunctions.udf.CIQ($B422, "IQ_CASH_ST_INVEST", $D422,,,, "REPORTED")</f>
        <v>32184</v>
      </c>
      <c r="I422" s="1">
        <f>_xll.ciqfunctions.udf.CIQ($B422, "IQ_TOTAL_CA", $D422,,,, "REPORTED")</f>
        <v>116476</v>
      </c>
      <c r="J422" s="1">
        <f>_xll.ciqfunctions.udf.CIQ($B422, "IQ_TOTAL_ASSETS",$D422,,,, "REPORTED")</f>
        <v>255884</v>
      </c>
      <c r="K422" s="1">
        <f>_xll.ciqfunctions.udf.CIQ($B422, "IQ_TOTAL_CL", $D422,,,, "REPORTED")</f>
        <v>96866</v>
      </c>
      <c r="L422" s="1">
        <f>_xll.ciqfunctions.udf.CIQ($B422, "IQ_TOTAL_LIAB", $D422,,,, "REPORTED")</f>
        <v>212717</v>
      </c>
      <c r="M422" s="1">
        <f>_xll.ciqfunctions.udf.CIQ($B422, "IQ_PREF_EQUITY",$D422,,,, "REPORTED")</f>
        <v>0</v>
      </c>
      <c r="N422" s="1">
        <f>_xll.ciqfunctions.udf.CIQ($B422, "IQ_TOTAL_COMMON_EQUITY",$D422,,,, "REPORTED")</f>
        <v>43242</v>
      </c>
      <c r="O422" s="1">
        <f>_xll.ciqfunctions.udf.CIQ($B422, "IQ_APIC", $D422,,,, "REPORTED")</f>
        <v>22832</v>
      </c>
      <c r="P422" s="1">
        <f>_xll.ciqfunctions.udf.CIQ($B422, "IQ_TOTAL_ASSETS", $D422,,,, "REPORTED")</f>
        <v>255884</v>
      </c>
      <c r="Q422" s="1">
        <f>_xll.ciqfunctions.udf.CIQ($B422, "IQ_RE", $D422,,,, "REPORTED")</f>
        <v>31754</v>
      </c>
      <c r="R422" s="1">
        <f>_xll.ciqfunctions.udf.CIQ($B422, "IQ_TOTAL_EQUITY", $D422,,,, "REPORTED")</f>
        <v>43167</v>
      </c>
      <c r="S422" s="1">
        <f>_xll.ciqfunctions.udf.CIQ($B422, "IQ_TOTAL_OUTSTANDING_FILING_DATE", $D422,,,, "REPORTED")</f>
        <v>3986.1818600000001</v>
      </c>
      <c r="T422" s="1">
        <f>_xll.ciqfunctions.udf.CIQ($B422, "IQ_TOTAL_DEBT", $D422,,,, "REPORTED")</f>
        <v>140474</v>
      </c>
      <c r="U422" s="1">
        <f>_xll.ciqfunctions.udf.CIQ($B422, "IQ_PREF_DIV_OTHER",$D422,,,, "REPORTED")</f>
        <v>0</v>
      </c>
      <c r="V422" s="1">
        <f>_xll.ciqfunctions.udf.CIQ($B422, "IQ_COGS",$D422,,,, "REPORTED")</f>
        <v>37797</v>
      </c>
      <c r="W422" s="1">
        <f>_xll.ciqfunctions.udf.CIQ($B422, "IQ_AP",$D422,,,, "REPORTED")</f>
        <v>24507</v>
      </c>
      <c r="X422" s="1">
        <f>_xll.ciqfunctions.udf.CIQ($B422, "IQ_AR", $D422,,,, "REPORTED")</f>
        <v>4575</v>
      </c>
      <c r="Y422" s="1">
        <f>_xll.ciqfunctions.udf.CIQ($B422, "IQ_INVENTORY", $D422,,,, "REPORTED")</f>
        <v>14080</v>
      </c>
      <c r="Z422">
        <f>_xll.ciqfunctions.udf.CIQ($B422, "IQ_SGA", $D422,,,, "REPORTED")</f>
        <v>2503</v>
      </c>
      <c r="AA422">
        <f>_xll.ciqfunctions.udf.CIQ($B422, "IQ_TOTAL_REV_1YR_ANN_GROWTH", $D422,,,, "REPORTED")</f>
        <v>16.776299999999999</v>
      </c>
      <c r="AB422">
        <f>_xll.ciqfunctions.udf.CIQ($B422, "IQ_DA", $D422,,,, "REPORTED")</f>
        <v>0</v>
      </c>
      <c r="AC422">
        <f>_xll.ciqfunctions.udf.CIQ($B422, "IQ_NET_INTEREST_EXP",$D422,,,, "REPORTED")</f>
        <v>-41</v>
      </c>
      <c r="AD422">
        <f>_xll.ciqfunctions.udf.CIQ($B422, "IQ_NET_WORKING_CAP",$D422,,,, "REPORTED")</f>
        <v>-11440</v>
      </c>
      <c r="AE422">
        <f>_xll.ciqfunctions.udf.CIQ($B422, "IQ_CAPEX",$D422,,,, "REPORTED")</f>
        <v>-2065</v>
      </c>
      <c r="AF422" s="1" t="str">
        <f>_xll.ciqfunctions.udf.CIQ($B422, "IQ_CEO_NAME", $D422,,,, "REPORTED")</f>
        <v>Farley, James</v>
      </c>
    </row>
    <row r="423" spans="1:32" x14ac:dyDescent="0.25">
      <c r="A423" t="str">
        <f>_xll.ciqfunctions.udf.CIQ(B423,"IQ_COMPANY_NAME",A$1)</f>
        <v>Ford Motor Company</v>
      </c>
      <c r="B423" s="3" t="s">
        <v>8</v>
      </c>
      <c r="C423" s="1" t="str">
        <f>_xll.ciqfunctions.udf.CIQ($B423, "IQ_INDUSTRY", IQ_FY, $D423, ,, "USD", , C$1)</f>
        <v>Automobiles</v>
      </c>
      <c r="D423" s="2" t="str">
        <f t="shared" si="5"/>
        <v>CQ32022</v>
      </c>
      <c r="E423" s="1">
        <f>_xll.ciqfunctions.udf.CIQ($B423, "IQ_TOTAL_REV", $D423,,,, "REPORTED")</f>
        <v>39392</v>
      </c>
      <c r="F423" s="1">
        <f>_xll.ciqfunctions.udf.CIQ($B423, "IQ_NI",$D423,,,, "REPORTED")</f>
        <v>-827</v>
      </c>
      <c r="G423" s="1">
        <f>_xll.ciqfunctions.udf.CIQ($B423, "IQ_CASH_EQUIV", $D423,,,, "REPORTED")</f>
        <v>15197</v>
      </c>
      <c r="H423" s="1">
        <f>_xll.ciqfunctions.udf.CIQ($B423, "IQ_CASH_ST_INVEST", $D423,,,, "REPORTED")</f>
        <v>31977</v>
      </c>
      <c r="I423" s="1">
        <f>_xll.ciqfunctions.udf.CIQ($B423, "IQ_TOTAL_CA", $D423,,,, "REPORTED")</f>
        <v>108088</v>
      </c>
      <c r="J423" s="1">
        <f>_xll.ciqfunctions.udf.CIQ($B423, "IQ_TOTAL_ASSETS",$D423,,,, "REPORTED")</f>
        <v>246919</v>
      </c>
      <c r="K423" s="1">
        <f>_xll.ciqfunctions.udf.CIQ($B423, "IQ_TOTAL_CL", $D423,,,, "REPORTED")</f>
        <v>90167</v>
      </c>
      <c r="L423" s="1">
        <f>_xll.ciqfunctions.udf.CIQ($B423, "IQ_TOTAL_LIAB", $D423,,,, "REPORTED")</f>
        <v>204830</v>
      </c>
      <c r="M423" s="1">
        <f>_xll.ciqfunctions.udf.CIQ($B423, "IQ_PREF_EQUITY",$D423,,,, "REPORTED")</f>
        <v>0</v>
      </c>
      <c r="N423" s="1">
        <f>_xll.ciqfunctions.udf.CIQ($B423, "IQ_TOTAL_COMMON_EQUITY",$D423,,,, "REPORTED")</f>
        <v>42125</v>
      </c>
      <c r="O423" s="1">
        <f>_xll.ciqfunctions.udf.CIQ($B423, "IQ_APIC", $D423,,,, "REPORTED")</f>
        <v>22768</v>
      </c>
      <c r="P423" s="1">
        <f>_xll.ciqfunctions.udf.CIQ($B423, "IQ_TOTAL_ASSETS", $D423,,,, "REPORTED")</f>
        <v>246919</v>
      </c>
      <c r="Q423" s="1">
        <f>_xll.ciqfunctions.udf.CIQ($B423, "IQ_RE", $D423,,,, "REPORTED")</f>
        <v>31072</v>
      </c>
      <c r="R423" s="1">
        <f>_xll.ciqfunctions.udf.CIQ($B423, "IQ_TOTAL_EQUITY", $D423,,,, "REPORTED")</f>
        <v>42089</v>
      </c>
      <c r="S423" s="1">
        <f>_xll.ciqfunctions.udf.CIQ($B423, "IQ_TOTAL_OUTSTANDING_FILING_DATE", $D423,,,, "REPORTED")</f>
        <v>4020.4940999999999</v>
      </c>
      <c r="T423" s="1">
        <f>_xll.ciqfunctions.udf.CIQ($B423, "IQ_TOTAL_DEBT", $D423,,,, "REPORTED")</f>
        <v>129765</v>
      </c>
      <c r="U423" s="1">
        <f>_xll.ciqfunctions.udf.CIQ($B423, "IQ_PREF_DIV_OTHER",$D423,,,, "REPORTED")</f>
        <v>0</v>
      </c>
      <c r="V423" s="1">
        <f>_xll.ciqfunctions.udf.CIQ($B423, "IQ_COGS",$D423,,,, "REPORTED")</f>
        <v>34322</v>
      </c>
      <c r="W423" s="1">
        <f>_xll.ciqfunctions.udf.CIQ($B423, "IQ_AP",$D423,,,, "REPORTED")</f>
        <v>25823</v>
      </c>
      <c r="X423" s="1">
        <f>_xll.ciqfunctions.udf.CIQ($B423, "IQ_AR", $D423,,,, "REPORTED")</f>
        <v>14764</v>
      </c>
      <c r="Y423" s="1">
        <f>_xll.ciqfunctions.udf.CIQ($B423, "IQ_INVENTORY", $D423,,,, "REPORTED")</f>
        <v>15213</v>
      </c>
      <c r="Z423">
        <f>_xll.ciqfunctions.udf.CIQ($B423, "IQ_SGA", $D423,,,, "REPORTED")</f>
        <v>2423</v>
      </c>
      <c r="AA423">
        <f>_xll.ciqfunctions.udf.CIQ($B423, "IQ_TOTAL_REV_1YR_ANN_GROWTH", $D423,,,, "REPORTED")</f>
        <v>10.394299999999999</v>
      </c>
      <c r="AB423">
        <f>_xll.ciqfunctions.udf.CIQ($B423, "IQ_DA", $D423,,,, "REPORTED")</f>
        <v>0</v>
      </c>
      <c r="AC423">
        <f>_xll.ciqfunctions.udf.CIQ($B423, "IQ_NET_INTEREST_EXP",$D423,,,, "REPORTED")</f>
        <v>-139</v>
      </c>
      <c r="AD423">
        <f>_xll.ciqfunctions.udf.CIQ($B423, "IQ_NET_WORKING_CAP",$D423,,,, "REPORTED")</f>
        <v>-12464</v>
      </c>
      <c r="AE423">
        <f>_xll.ciqfunctions.udf.CIQ($B423, "IQ_CAPEX",$D423,,,, "REPORTED")</f>
        <v>-1732</v>
      </c>
      <c r="AF423" s="1" t="str">
        <f>_xll.ciqfunctions.udf.CIQ($B423, "IQ_CEO_NAME", $D423,,,, "REPORTED")</f>
        <v>Farley, James</v>
      </c>
    </row>
    <row r="424" spans="1:32" x14ac:dyDescent="0.25">
      <c r="A424" t="str">
        <f>_xll.ciqfunctions.udf.CIQ(B424,"IQ_COMPANY_NAME",A$1)</f>
        <v>Ford Motor Company</v>
      </c>
      <c r="B424" s="3" t="s">
        <v>8</v>
      </c>
      <c r="C424" s="1" t="str">
        <f>_xll.ciqfunctions.udf.CIQ($B424, "IQ_INDUSTRY", IQ_FY, $D424, ,, "USD", , C$1)</f>
        <v>Automobiles</v>
      </c>
      <c r="D424" s="2" t="str">
        <f t="shared" si="5"/>
        <v>CQ22022</v>
      </c>
      <c r="E424" s="1">
        <f>_xll.ciqfunctions.udf.CIQ($B424, "IQ_TOTAL_REV", $D424,,,, "REPORTED")</f>
        <v>40190</v>
      </c>
      <c r="F424" s="1">
        <f>_xll.ciqfunctions.udf.CIQ($B424, "IQ_NI",$D424,,,, "REPORTED")</f>
        <v>667</v>
      </c>
      <c r="G424" s="1">
        <f>_xll.ciqfunctions.udf.CIQ($B424, "IQ_CASH_EQUIV", $D424,,,, "REPORTED")</f>
        <v>13218</v>
      </c>
      <c r="H424" s="1">
        <f>_xll.ciqfunctions.udf.CIQ($B424, "IQ_CASH_ST_INVEST", $D424,,,, "REPORTED")</f>
        <v>28216</v>
      </c>
      <c r="I424" s="1">
        <f>_xll.ciqfunctions.udf.CIQ($B424, "IQ_TOTAL_CA", $D424,,,, "REPORTED")</f>
        <v>100469</v>
      </c>
      <c r="J424" s="1">
        <f>_xll.ciqfunctions.udf.CIQ($B424, "IQ_TOTAL_ASSETS",$D424,,,, "REPORTED")</f>
        <v>245755</v>
      </c>
      <c r="K424" s="1">
        <f>_xll.ciqfunctions.udf.CIQ($B424, "IQ_TOTAL_CL", $D424,,,, "REPORTED")</f>
        <v>86452</v>
      </c>
      <c r="L424" s="1">
        <f>_xll.ciqfunctions.udf.CIQ($B424, "IQ_TOTAL_LIAB", $D424,,,, "REPORTED")</f>
        <v>201518</v>
      </c>
      <c r="M424" s="1">
        <f>_xll.ciqfunctions.udf.CIQ($B424, "IQ_PREF_EQUITY",$D424,,,, "REPORTED")</f>
        <v>0</v>
      </c>
      <c r="N424" s="1">
        <f>_xll.ciqfunctions.udf.CIQ($B424, "IQ_TOTAL_COMMON_EQUITY",$D424,,,, "REPORTED")</f>
        <v>44169</v>
      </c>
      <c r="O424" s="1">
        <f>_xll.ciqfunctions.udf.CIQ($B424, "IQ_APIC", $D424,,,, "REPORTED")</f>
        <v>22653</v>
      </c>
      <c r="P424" s="1">
        <f>_xll.ciqfunctions.udf.CIQ($B424, "IQ_TOTAL_ASSETS", $D424,,,, "REPORTED")</f>
        <v>245755</v>
      </c>
      <c r="Q424" s="1">
        <f>_xll.ciqfunctions.udf.CIQ($B424, "IQ_RE", $D424,,,, "REPORTED")</f>
        <v>32511</v>
      </c>
      <c r="R424" s="1">
        <f>_xll.ciqfunctions.udf.CIQ($B424, "IQ_TOTAL_EQUITY", $D424,,,, "REPORTED")</f>
        <v>44237</v>
      </c>
      <c r="S424" s="1">
        <f>_xll.ciqfunctions.udf.CIQ($B424, "IQ_TOTAL_OUTSTANDING_FILING_DATE", $D424,,,, "REPORTED")</f>
        <v>4020.2375200000001</v>
      </c>
      <c r="T424" s="1">
        <f>_xll.ciqfunctions.udf.CIQ($B424, "IQ_TOTAL_DEBT", $D424,,,, "REPORTED")</f>
        <v>130234</v>
      </c>
      <c r="U424" s="1">
        <f>_xll.ciqfunctions.udf.CIQ($B424, "IQ_PREF_DIV_OTHER",$D424,,,, "REPORTED")</f>
        <v>0</v>
      </c>
      <c r="V424" s="1">
        <f>_xll.ciqfunctions.udf.CIQ($B424, "IQ_COGS",$D424,,,, "REPORTED")</f>
        <v>33191</v>
      </c>
      <c r="W424" s="1">
        <f>_xll.ciqfunctions.udf.CIQ($B424, "IQ_AP",$D424,,,, "REPORTED")</f>
        <v>22242</v>
      </c>
      <c r="X424" s="1">
        <f>_xll.ciqfunctions.udf.CIQ($B424, "IQ_AR", $D424,,,, "REPORTED")</f>
        <v>3953</v>
      </c>
      <c r="Y424" s="1">
        <f>_xll.ciqfunctions.udf.CIQ($B424, "IQ_INVENTORY", $D424,,,, "REPORTED")</f>
        <v>13976</v>
      </c>
      <c r="Z424">
        <f>_xll.ciqfunctions.udf.CIQ($B424, "IQ_SGA", $D424,,,, "REPORTED")</f>
        <v>2313</v>
      </c>
      <c r="AA424">
        <f>_xll.ciqfunctions.udf.CIQ($B424, "IQ_TOTAL_REV_1YR_ANN_GROWTH", $D424,,,, "REPORTED")</f>
        <v>50.231699999999996</v>
      </c>
      <c r="AB424">
        <f>_xll.ciqfunctions.udf.CIQ($B424, "IQ_DA", $D424,,,, "REPORTED")</f>
        <v>0</v>
      </c>
      <c r="AC424">
        <f>_xll.ciqfunctions.udf.CIQ($B424, "IQ_NET_INTEREST_EXP",$D424,,,, "REPORTED")</f>
        <v>-221</v>
      </c>
      <c r="AD424">
        <f>_xll.ciqfunctions.udf.CIQ($B424, "IQ_NET_WORKING_CAP",$D424,,,, "REPORTED")</f>
        <v>-12314</v>
      </c>
      <c r="AE424">
        <f>_xll.ciqfunctions.udf.CIQ($B424, "IQ_CAPEX",$D424,,,, "REPORTED")</f>
        <v>-1699</v>
      </c>
      <c r="AF424" s="1" t="str">
        <f>_xll.ciqfunctions.udf.CIQ($B424, "IQ_CEO_NAME", $D424,,,, "REPORTED")</f>
        <v>Farley, James</v>
      </c>
    </row>
    <row r="425" spans="1:32" x14ac:dyDescent="0.25">
      <c r="A425" t="str">
        <f>_xll.ciqfunctions.udf.CIQ(B425,"IQ_COMPANY_NAME",A$1)</f>
        <v>Ford Motor Company</v>
      </c>
      <c r="B425" s="3" t="s">
        <v>8</v>
      </c>
      <c r="C425" s="1" t="str">
        <f>_xll.ciqfunctions.udf.CIQ($B425, "IQ_INDUSTRY", IQ_FY, $D425, ,, "USD", , C$1)</f>
        <v>Automobiles</v>
      </c>
      <c r="D425" s="2" t="str">
        <f t="shared" si="5"/>
        <v>CQ12022</v>
      </c>
      <c r="E425" s="1">
        <f>_xll.ciqfunctions.udf.CIQ($B425, "IQ_TOTAL_REV", $D425,,,, "REPORTED")</f>
        <v>34476</v>
      </c>
      <c r="F425" s="1">
        <f>_xll.ciqfunctions.udf.CIQ($B425, "IQ_NI",$D425,,,, "REPORTED")</f>
        <v>-3110</v>
      </c>
      <c r="G425" s="1">
        <f>_xll.ciqfunctions.udf.CIQ($B425, "IQ_CASH_EQUIV", $D425,,,, "REPORTED")</f>
        <v>10434</v>
      </c>
      <c r="H425" s="1">
        <f>_xll.ciqfunctions.udf.CIQ($B425, "IQ_CASH_ST_INVEST", $D425,,,, "REPORTED")</f>
        <v>28613</v>
      </c>
      <c r="I425" s="1">
        <f>_xll.ciqfunctions.udf.CIQ($B425, "IQ_TOTAL_CA", $D425,,,, "REPORTED")</f>
        <v>106142</v>
      </c>
      <c r="J425" s="1">
        <f>_xll.ciqfunctions.udf.CIQ($B425, "IQ_TOTAL_ASSETS",$D425,,,, "REPORTED")</f>
        <v>252986</v>
      </c>
      <c r="K425" s="1">
        <f>_xll.ciqfunctions.udf.CIQ($B425, "IQ_TOTAL_CL", $D425,,,, "REPORTED")</f>
        <v>90352</v>
      </c>
      <c r="L425" s="1">
        <f>_xll.ciqfunctions.udf.CIQ($B425, "IQ_TOTAL_LIAB", $D425,,,, "REPORTED")</f>
        <v>207902</v>
      </c>
      <c r="M425" s="1">
        <f>_xll.ciqfunctions.udf.CIQ($B425, "IQ_PREF_EQUITY",$D425,,,, "REPORTED")</f>
        <v>0</v>
      </c>
      <c r="N425" s="1">
        <f>_xll.ciqfunctions.udf.CIQ($B425, "IQ_TOTAL_COMMON_EQUITY",$D425,,,, "REPORTED")</f>
        <v>44985</v>
      </c>
      <c r="O425" s="1">
        <f>_xll.ciqfunctions.udf.CIQ($B425, "IQ_APIC", $D425,,,, "REPORTED")</f>
        <v>22550</v>
      </c>
      <c r="P425" s="1">
        <f>_xll.ciqfunctions.udf.CIQ($B425, "IQ_TOTAL_ASSETS", $D425,,,, "REPORTED")</f>
        <v>252986</v>
      </c>
      <c r="Q425" s="1">
        <f>_xll.ciqfunctions.udf.CIQ($B425, "IQ_RE", $D425,,,, "REPORTED")</f>
        <v>32251</v>
      </c>
      <c r="R425" s="1">
        <f>_xll.ciqfunctions.udf.CIQ($B425, "IQ_TOTAL_EQUITY", $D425,,,, "REPORTED")</f>
        <v>45084</v>
      </c>
      <c r="S425" s="1">
        <f>_xll.ciqfunctions.udf.CIQ($B425, "IQ_TOTAL_OUTSTANDING_FILING_DATE", $D425,,,, "REPORTED")</f>
        <v>4019.7653599999999</v>
      </c>
      <c r="T425" s="1">
        <f>_xll.ciqfunctions.udf.CIQ($B425, "IQ_TOTAL_DEBT", $D425,,,, "REPORTED")</f>
        <v>135601</v>
      </c>
      <c r="U425" s="1">
        <f>_xll.ciqfunctions.udf.CIQ($B425, "IQ_PREF_DIV_OTHER",$D425,,,, "REPORTED")</f>
        <v>0</v>
      </c>
      <c r="V425" s="1">
        <f>_xll.ciqfunctions.udf.CIQ($B425, "IQ_COGS",$D425,,,, "REPORTED")</f>
        <v>29036</v>
      </c>
      <c r="W425" s="1">
        <f>_xll.ciqfunctions.udf.CIQ($B425, "IQ_AP",$D425,,,, "REPORTED")</f>
        <v>22251</v>
      </c>
      <c r="X425" s="1">
        <f>_xll.ciqfunctions.udf.CIQ($B425, "IQ_AR", $D425,,,, "REPORTED")</f>
        <v>3559</v>
      </c>
      <c r="Y425" s="1">
        <f>_xll.ciqfunctions.udf.CIQ($B425, "IQ_INVENTORY", $D425,,,, "REPORTED")</f>
        <v>14647</v>
      </c>
      <c r="Z425">
        <f>_xll.ciqfunctions.udf.CIQ($B425, "IQ_SGA", $D425,,,, "REPORTED")</f>
        <v>2281</v>
      </c>
      <c r="AA425">
        <f>_xll.ciqfunctions.udf.CIQ($B425, "IQ_TOTAL_REV_1YR_ANN_GROWTH", $D425,,,, "REPORTED")</f>
        <v>-4.8361000000000001</v>
      </c>
      <c r="AB425">
        <f>_xll.ciqfunctions.udf.CIQ($B425, "IQ_DA", $D425,,,, "REPORTED")</f>
        <v>0</v>
      </c>
      <c r="AC425">
        <f>_xll.ciqfunctions.udf.CIQ($B425, "IQ_NET_INTEREST_EXP",$D425,,,, "REPORTED")</f>
        <v>-242</v>
      </c>
      <c r="AD425">
        <f>_xll.ciqfunctions.udf.CIQ($B425, "IQ_NET_WORKING_CAP",$D425,,,, "REPORTED")</f>
        <v>-9896</v>
      </c>
      <c r="AE425">
        <f>_xll.ciqfunctions.udf.CIQ($B425, "IQ_CAPEX",$D425,,,, "REPORTED")</f>
        <v>-1370</v>
      </c>
      <c r="AF425" s="1" t="str">
        <f>_xll.ciqfunctions.udf.CIQ($B425, "IQ_CEO_NAME", $D425,,,, "REPORTED")</f>
        <v>Farley, James</v>
      </c>
    </row>
    <row r="426" spans="1:32" x14ac:dyDescent="0.25">
      <c r="A426" t="str">
        <f>_xll.ciqfunctions.udf.CIQ(B426,"IQ_COMPANY_NAME",A$1)</f>
        <v>Ford Motor Company</v>
      </c>
      <c r="B426" s="3" t="s">
        <v>8</v>
      </c>
      <c r="C426" s="1" t="str">
        <f>_xll.ciqfunctions.udf.CIQ($B426, "IQ_INDUSTRY", IQ_FY, $D426, ,, "USD", , C$1)</f>
        <v>Automobiles</v>
      </c>
      <c r="D426" s="2" t="str">
        <f t="shared" si="5"/>
        <v>CQ42021</v>
      </c>
      <c r="E426" s="1">
        <f>_xll.ciqfunctions.udf.CIQ($B426, "IQ_TOTAL_REV", $D426,,,, "REPORTED")</f>
        <v>37678</v>
      </c>
      <c r="F426" s="1">
        <f>_xll.ciqfunctions.udf.CIQ($B426, "IQ_NI",$D426,,,, "REPORTED")</f>
        <v>12282</v>
      </c>
      <c r="G426" s="1">
        <f>_xll.ciqfunctions.udf.CIQ($B426, "IQ_CASH_EQUIV", $D426,,,, "REPORTED")</f>
        <v>9577</v>
      </c>
      <c r="H426" s="1">
        <f>_xll.ciqfunctions.udf.CIQ($B426, "IQ_CASH_ST_INVEST", $D426,,,, "REPORTED")</f>
        <v>36457</v>
      </c>
      <c r="I426" s="1">
        <f>_xll.ciqfunctions.udf.CIQ($B426, "IQ_TOTAL_CA", $D426,,,, "REPORTED")</f>
        <v>108996</v>
      </c>
      <c r="J426" s="1">
        <f>_xll.ciqfunctions.udf.CIQ($B426, "IQ_TOTAL_ASSETS",$D426,,,, "REPORTED")</f>
        <v>257035</v>
      </c>
      <c r="K426" s="1">
        <f>_xll.ciqfunctions.udf.CIQ($B426, "IQ_TOTAL_CL", $D426,,,, "REPORTED")</f>
        <v>90727</v>
      </c>
      <c r="L426" s="1">
        <f>_xll.ciqfunctions.udf.CIQ($B426, "IQ_TOTAL_LIAB", $D426,,,, "REPORTED")</f>
        <v>208413</v>
      </c>
      <c r="M426" s="1">
        <f>_xll.ciqfunctions.udf.CIQ($B426, "IQ_PREF_EQUITY",$D426,,,, "REPORTED")</f>
        <v>0</v>
      </c>
      <c r="N426" s="1">
        <f>_xll.ciqfunctions.udf.CIQ($B426, "IQ_TOTAL_COMMON_EQUITY",$D426,,,, "REPORTED")</f>
        <v>48519</v>
      </c>
      <c r="O426" s="1">
        <f>_xll.ciqfunctions.udf.CIQ($B426, "IQ_APIC", $D426,,,, "REPORTED")</f>
        <v>22611</v>
      </c>
      <c r="P426" s="1">
        <f>_xll.ciqfunctions.udf.CIQ($B426, "IQ_TOTAL_ASSETS", $D426,,,, "REPORTED")</f>
        <v>257035</v>
      </c>
      <c r="Q426" s="1">
        <f>_xll.ciqfunctions.udf.CIQ($B426, "IQ_RE", $D426,,,, "REPORTED")</f>
        <v>35769</v>
      </c>
      <c r="R426" s="1">
        <f>_xll.ciqfunctions.udf.CIQ($B426, "IQ_TOTAL_EQUITY", $D426,,,, "REPORTED")</f>
        <v>48622</v>
      </c>
      <c r="S426" s="1">
        <f>_xll.ciqfunctions.udf.CIQ($B426, "IQ_TOTAL_OUTSTANDING_FILING_DATE", $D426,,,, "REPORTED")</f>
        <v>4004.24755</v>
      </c>
      <c r="T426" s="1">
        <f>_xll.ciqfunctions.udf.CIQ($B426, "IQ_TOTAL_DEBT", $D426,,,, "REPORTED")</f>
        <v>139485</v>
      </c>
      <c r="U426" s="1">
        <f>_xll.ciqfunctions.udf.CIQ($B426, "IQ_PREF_DIV_OTHER",$D426,,,, "REPORTED")</f>
        <v>0</v>
      </c>
      <c r="V426" s="1">
        <f>_xll.ciqfunctions.udf.CIQ($B426, "IQ_COGS",$D426,,,, "REPORTED")</f>
        <v>32393</v>
      </c>
      <c r="W426" s="1">
        <f>_xll.ciqfunctions.udf.CIQ($B426, "IQ_AP",$D426,,,, "REPORTED")</f>
        <v>22349</v>
      </c>
      <c r="X426" s="1">
        <f>_xll.ciqfunctions.udf.CIQ($B426, "IQ_AR", $D426,,,, "REPORTED")</f>
        <v>11370</v>
      </c>
      <c r="Y426" s="1">
        <f>_xll.ciqfunctions.udf.CIQ($B426, "IQ_INVENTORY", $D426,,,, "REPORTED")</f>
        <v>12065</v>
      </c>
      <c r="Z426">
        <f>_xll.ciqfunctions.udf.CIQ($B426, "IQ_SGA", $D426,,,, "REPORTED")</f>
        <v>-471</v>
      </c>
      <c r="AA426">
        <f>_xll.ciqfunctions.udf.CIQ($B426, "IQ_TOTAL_REV_1YR_ANN_GROWTH", $D426,,,, "REPORTED")</f>
        <v>4.8007999999999997</v>
      </c>
      <c r="AB426">
        <f>_xll.ciqfunctions.udf.CIQ($B426, "IQ_DA", $D426,,,, "REPORTED")</f>
        <v>0</v>
      </c>
      <c r="AC426">
        <f>_xll.ciqfunctions.udf.CIQ($B426, "IQ_NET_INTEREST_EXP",$D426,,,, "REPORTED")</f>
        <v>-373</v>
      </c>
      <c r="AD426">
        <f>_xll.ciqfunctions.udf.CIQ($B426, "IQ_NET_WORKING_CAP",$D426,,,, "REPORTED")</f>
        <v>-14668</v>
      </c>
      <c r="AE426">
        <f>_xll.ciqfunctions.udf.CIQ($B426, "IQ_CAPEX",$D426,,,, "REPORTED")</f>
        <v>-1772</v>
      </c>
      <c r="AF426" s="1" t="str">
        <f>_xll.ciqfunctions.udf.CIQ($B426, "IQ_CEO_NAME", $D426,,,, "REPORTED")</f>
        <v>Farley, James</v>
      </c>
    </row>
    <row r="427" spans="1:32" x14ac:dyDescent="0.25">
      <c r="A427" t="str">
        <f>_xll.ciqfunctions.udf.CIQ(B427,"IQ_COMPANY_NAME",A$1)</f>
        <v>Ford Motor Company</v>
      </c>
      <c r="B427" s="3" t="s">
        <v>8</v>
      </c>
      <c r="C427" s="1" t="str">
        <f>_xll.ciqfunctions.udf.CIQ($B427, "IQ_INDUSTRY", IQ_FY, $D427, ,, "USD", , C$1)</f>
        <v>Automobiles</v>
      </c>
      <c r="D427" s="2" t="str">
        <f t="shared" si="5"/>
        <v>CQ32021</v>
      </c>
      <c r="E427" s="1">
        <f>_xll.ciqfunctions.udf.CIQ($B427, "IQ_TOTAL_REV", $D427,,,, "REPORTED")</f>
        <v>35683</v>
      </c>
      <c r="F427" s="1">
        <f>_xll.ciqfunctions.udf.CIQ($B427, "IQ_NI",$D427,,,, "REPORTED")</f>
        <v>1832</v>
      </c>
      <c r="G427" s="1">
        <f>_xll.ciqfunctions.udf.CIQ($B427, "IQ_CASH_EQUIV", $D427,,,, "REPORTED")</f>
        <v>14466</v>
      </c>
      <c r="H427" s="1">
        <f>_xll.ciqfunctions.udf.CIQ($B427, "IQ_CASH_ST_INVEST", $D427,,,, "REPORTED")</f>
        <v>31417</v>
      </c>
      <c r="I427" s="1">
        <f>_xll.ciqfunctions.udf.CIQ($B427, "IQ_TOTAL_CA", $D427,,,, "REPORTED")</f>
        <v>106968</v>
      </c>
      <c r="J427" s="1">
        <f>_xll.ciqfunctions.udf.CIQ($B427, "IQ_TOTAL_ASSETS",$D427,,,, "REPORTED")</f>
        <v>252677</v>
      </c>
      <c r="K427" s="1">
        <f>_xll.ciqfunctions.udf.CIQ($B427, "IQ_TOTAL_CL", $D427,,,, "REPORTED")</f>
        <v>89033</v>
      </c>
      <c r="L427" s="1">
        <f>_xll.ciqfunctions.udf.CIQ($B427, "IQ_TOTAL_LIAB", $D427,,,, "REPORTED")</f>
        <v>215973</v>
      </c>
      <c r="M427" s="1">
        <f>_xll.ciqfunctions.udf.CIQ($B427, "IQ_PREF_EQUITY",$D427,,,, "REPORTED")</f>
        <v>0</v>
      </c>
      <c r="N427" s="1">
        <f>_xll.ciqfunctions.udf.CIQ($B427, "IQ_TOTAL_COMMON_EQUITY",$D427,,,, "REPORTED")</f>
        <v>36593</v>
      </c>
      <c r="O427" s="1">
        <f>_xll.ciqfunctions.udf.CIQ($B427, "IQ_APIC", $D427,,,, "REPORTED")</f>
        <v>22477</v>
      </c>
      <c r="P427" s="1">
        <f>_xll.ciqfunctions.udf.CIQ($B427, "IQ_TOTAL_ASSETS", $D427,,,, "REPORTED")</f>
        <v>252677</v>
      </c>
      <c r="Q427" s="1">
        <f>_xll.ciqfunctions.udf.CIQ($B427, "IQ_RE", $D427,,,, "REPORTED")</f>
        <v>23894</v>
      </c>
      <c r="R427" s="1">
        <f>_xll.ciqfunctions.udf.CIQ($B427, "IQ_TOTAL_EQUITY", $D427,,,, "REPORTED")</f>
        <v>36704</v>
      </c>
      <c r="S427" s="1">
        <f>_xll.ciqfunctions.udf.CIQ($B427, "IQ_TOTAL_OUTSTANDING_FILING_DATE", $D427,,,, "REPORTED")</f>
        <v>3996.2415000000001</v>
      </c>
      <c r="T427" s="1">
        <f>_xll.ciqfunctions.udf.CIQ($B427, "IQ_TOTAL_DEBT", $D427,,,, "REPORTED")</f>
        <v>145873</v>
      </c>
      <c r="U427" s="1">
        <f>_xll.ciqfunctions.udf.CIQ($B427, "IQ_PREF_DIV_OTHER",$D427,,,, "REPORTED")</f>
        <v>0</v>
      </c>
      <c r="V427" s="1">
        <f>_xll.ciqfunctions.udf.CIQ($B427, "IQ_COGS",$D427,,,, "REPORTED")</f>
        <v>30057</v>
      </c>
      <c r="W427" s="1">
        <f>_xll.ciqfunctions.udf.CIQ($B427, "IQ_AP",$D427,,,, "REPORTED")</f>
        <v>21851</v>
      </c>
      <c r="X427" s="1">
        <f>_xll.ciqfunctions.udf.CIQ($B427, "IQ_AR", $D427,,,, "REPORTED")</f>
        <v>4040</v>
      </c>
      <c r="Y427" s="1">
        <f>_xll.ciqfunctions.udf.CIQ($B427, "IQ_INVENTORY", $D427,,,, "REPORTED")</f>
        <v>13508</v>
      </c>
      <c r="Z427">
        <f>_xll.ciqfunctions.udf.CIQ($B427, "IQ_SGA", $D427,,,, "REPORTED")</f>
        <v>2324</v>
      </c>
      <c r="AA427">
        <f>_xll.ciqfunctions.udf.CIQ($B427, "IQ_TOTAL_REV_1YR_ANN_GROWTH", $D427,,,, "REPORTED")</f>
        <v>-4.8479000000000001</v>
      </c>
      <c r="AB427">
        <f>_xll.ciqfunctions.udf.CIQ($B427, "IQ_DA", $D427,,,, "REPORTED")</f>
        <v>0</v>
      </c>
      <c r="AC427">
        <f>_xll.ciqfunctions.udf.CIQ($B427, "IQ_NET_INTEREST_EXP",$D427,,,, "REPORTED")</f>
        <v>-376</v>
      </c>
      <c r="AD427">
        <f>_xll.ciqfunctions.udf.CIQ($B427, "IQ_NET_WORKING_CAP",$D427,,,, "REPORTED")</f>
        <v>-11298</v>
      </c>
      <c r="AE427">
        <f>_xll.ciqfunctions.udf.CIQ($B427, "IQ_CAPEX",$D427,,,, "REPORTED")</f>
        <v>-1574</v>
      </c>
      <c r="AF427" s="1" t="str">
        <f>_xll.ciqfunctions.udf.CIQ($B427, "IQ_CEO_NAME", $D427,,,, "REPORTED")</f>
        <v>Farley, James</v>
      </c>
    </row>
    <row r="428" spans="1:32" x14ac:dyDescent="0.25">
      <c r="A428" t="str">
        <f>_xll.ciqfunctions.udf.CIQ(B428,"IQ_COMPANY_NAME",A$1)</f>
        <v>Ford Motor Company</v>
      </c>
      <c r="B428" s="3" t="s">
        <v>8</v>
      </c>
      <c r="C428" s="1" t="str">
        <f>_xll.ciqfunctions.udf.CIQ($B428, "IQ_INDUSTRY", IQ_FY, $D428, ,, "USD", , C$1)</f>
        <v>Automobiles</v>
      </c>
      <c r="D428" s="2" t="str">
        <f t="shared" si="5"/>
        <v>CQ22021</v>
      </c>
      <c r="E428" s="1">
        <f>_xll.ciqfunctions.udf.CIQ($B428, "IQ_TOTAL_REV", $D428,,,, "REPORTED")</f>
        <v>26752</v>
      </c>
      <c r="F428" s="1">
        <f>_xll.ciqfunctions.udf.CIQ($B428, "IQ_NI",$D428,,,, "REPORTED")</f>
        <v>561</v>
      </c>
      <c r="G428" s="1">
        <f>_xll.ciqfunctions.udf.CIQ($B428, "IQ_CASH_EQUIV", $D428,,,, "REPORTED")</f>
        <v>9017</v>
      </c>
      <c r="H428" s="1">
        <f>_xll.ciqfunctions.udf.CIQ($B428, "IQ_CASH_ST_INVEST", $D428,,,, "REPORTED")</f>
        <v>25043</v>
      </c>
      <c r="I428" s="1">
        <f>_xll.ciqfunctions.udf.CIQ($B428, "IQ_TOTAL_CA", $D428,,,, "REPORTED")</f>
        <v>101275</v>
      </c>
      <c r="J428" s="1">
        <f>_xll.ciqfunctions.udf.CIQ($B428, "IQ_TOTAL_ASSETS",$D428,,,, "REPORTED")</f>
        <v>248532</v>
      </c>
      <c r="K428" s="1">
        <f>_xll.ciqfunctions.udf.CIQ($B428, "IQ_TOTAL_CL", $D428,,,, "REPORTED")</f>
        <v>83474</v>
      </c>
      <c r="L428" s="1">
        <f>_xll.ciqfunctions.udf.CIQ($B428, "IQ_TOTAL_LIAB", $D428,,,, "REPORTED")</f>
        <v>213748</v>
      </c>
      <c r="M428" s="1">
        <f>_xll.ciqfunctions.udf.CIQ($B428, "IQ_PREF_EQUITY",$D428,,,, "REPORTED")</f>
        <v>0</v>
      </c>
      <c r="N428" s="1">
        <f>_xll.ciqfunctions.udf.CIQ($B428, "IQ_TOTAL_COMMON_EQUITY",$D428,,,, "REPORTED")</f>
        <v>34664</v>
      </c>
      <c r="O428" s="1">
        <f>_xll.ciqfunctions.udf.CIQ($B428, "IQ_APIC", $D428,,,, "REPORTED")</f>
        <v>22408</v>
      </c>
      <c r="P428" s="1">
        <f>_xll.ciqfunctions.udf.CIQ($B428, "IQ_TOTAL_ASSETS", $D428,,,, "REPORTED")</f>
        <v>248532</v>
      </c>
      <c r="Q428" s="1">
        <f>_xll.ciqfunctions.udf.CIQ($B428, "IQ_RE", $D428,,,, "REPORTED")</f>
        <v>22062</v>
      </c>
      <c r="R428" s="1">
        <f>_xll.ciqfunctions.udf.CIQ($B428, "IQ_TOTAL_EQUITY", $D428,,,, "REPORTED")</f>
        <v>34784</v>
      </c>
      <c r="S428" s="1">
        <f>_xll.ciqfunctions.udf.CIQ($B428, "IQ_TOTAL_OUTSTANDING_FILING_DATE", $D428,,,, "REPORTED")</f>
        <v>3994.7643899999998</v>
      </c>
      <c r="T428" s="1">
        <f>_xll.ciqfunctions.udf.CIQ($B428, "IQ_TOTAL_DEBT", $D428,,,, "REPORTED")</f>
        <v>148226</v>
      </c>
      <c r="U428" s="1">
        <f>_xll.ciqfunctions.udf.CIQ($B428, "IQ_PREF_DIV_OTHER",$D428,,,, "REPORTED")</f>
        <v>0</v>
      </c>
      <c r="V428" s="1">
        <f>_xll.ciqfunctions.udf.CIQ($B428, "IQ_COGS",$D428,,,, "REPORTED")</f>
        <v>22904</v>
      </c>
      <c r="W428" s="1">
        <f>_xll.ciqfunctions.udf.CIQ($B428, "IQ_AP",$D428,,,, "REPORTED")</f>
        <v>17579</v>
      </c>
      <c r="X428" s="1">
        <f>_xll.ciqfunctions.udf.CIQ($B428, "IQ_AR", $D428,,,, "REPORTED")</f>
        <v>4034</v>
      </c>
      <c r="Y428" s="1">
        <f>_xll.ciqfunctions.udf.CIQ($B428, "IQ_INVENTORY", $D428,,,, "REPORTED")</f>
        <v>13593</v>
      </c>
      <c r="Z428">
        <f>_xll.ciqfunctions.udf.CIQ($B428, "IQ_SGA", $D428,,,, "REPORTED")</f>
        <v>2362</v>
      </c>
      <c r="AA428">
        <f>_xll.ciqfunctions.udf.CIQ($B428, "IQ_TOTAL_REV_1YR_ANN_GROWTH", $D428,,,, "REPORTED")</f>
        <v>38.103299999999997</v>
      </c>
      <c r="AB428">
        <f>_xll.ciqfunctions.udf.CIQ($B428, "IQ_DA", $D428,,,, "REPORTED")</f>
        <v>0</v>
      </c>
      <c r="AC428">
        <f>_xll.ciqfunctions.udf.CIQ($B428, "IQ_NET_INTEREST_EXP",$D428,,,, "REPORTED")</f>
        <v>-389</v>
      </c>
      <c r="AD428">
        <f>_xll.ciqfunctions.udf.CIQ($B428, "IQ_NET_WORKING_CAP",$D428,,,, "REPORTED")</f>
        <v>-4766</v>
      </c>
      <c r="AE428">
        <f>_xll.ciqfunctions.udf.CIQ($B428, "IQ_CAPEX",$D428,,,, "REPORTED")</f>
        <v>-1513</v>
      </c>
      <c r="AF428" s="1" t="str">
        <f>_xll.ciqfunctions.udf.CIQ($B428, "IQ_CEO_NAME", $D428,,,, "REPORTED")</f>
        <v>Farley, James</v>
      </c>
    </row>
    <row r="429" spans="1:32" x14ac:dyDescent="0.25">
      <c r="A429" t="str">
        <f>_xll.ciqfunctions.udf.CIQ(B429,"IQ_COMPANY_NAME",A$1)</f>
        <v>Ford Motor Company</v>
      </c>
      <c r="B429" s="3" t="s">
        <v>8</v>
      </c>
      <c r="C429" s="1" t="str">
        <f>_xll.ciqfunctions.udf.CIQ($B429, "IQ_INDUSTRY", IQ_FY, $D429, ,, "USD", , C$1)</f>
        <v>Automobiles</v>
      </c>
      <c r="D429" s="2" t="str">
        <f t="shared" si="5"/>
        <v>CQ12021</v>
      </c>
      <c r="E429" s="1">
        <f>_xll.ciqfunctions.udf.CIQ($B429, "IQ_TOTAL_REV", $D429,,,, "REPORTED")</f>
        <v>36228</v>
      </c>
      <c r="F429" s="1">
        <f>_xll.ciqfunctions.udf.CIQ($B429, "IQ_NI",$D429,,,, "REPORTED")</f>
        <v>3262</v>
      </c>
      <c r="G429" s="1">
        <f>_xll.ciqfunctions.udf.CIQ($B429, "IQ_CASH_EQUIV", $D429,,,, "REPORTED")</f>
        <v>10957</v>
      </c>
      <c r="H429" s="1">
        <f>_xll.ciqfunctions.udf.CIQ($B429, "IQ_CASH_ST_INVEST", $D429,,,, "REPORTED")</f>
        <v>31290</v>
      </c>
      <c r="I429" s="1">
        <f>_xll.ciqfunctions.udf.CIQ($B429, "IQ_TOTAL_CA", $D429,,,, "REPORTED")</f>
        <v>113932</v>
      </c>
      <c r="J429" s="1">
        <f>_xll.ciqfunctions.udf.CIQ($B429, "IQ_TOTAL_ASSETS",$D429,,,, "REPORTED")</f>
        <v>260819</v>
      </c>
      <c r="K429" s="1">
        <f>_xll.ciqfunctions.udf.CIQ($B429, "IQ_TOTAL_CL", $D429,,,, "REPORTED")</f>
        <v>94249</v>
      </c>
      <c r="L429" s="1">
        <f>_xll.ciqfunctions.udf.CIQ($B429, "IQ_TOTAL_LIAB", $D429,,,, "REPORTED")</f>
        <v>226845</v>
      </c>
      <c r="M429" s="1">
        <f>_xll.ciqfunctions.udf.CIQ($B429, "IQ_PREF_EQUITY",$D429,,,, "REPORTED")</f>
        <v>0</v>
      </c>
      <c r="N429" s="1">
        <f>_xll.ciqfunctions.udf.CIQ($B429, "IQ_TOTAL_COMMON_EQUITY",$D429,,,, "REPORTED")</f>
        <v>33828</v>
      </c>
      <c r="O429" s="1">
        <f>_xll.ciqfunctions.udf.CIQ($B429, "IQ_APIC", $D429,,,, "REPORTED")</f>
        <v>22240</v>
      </c>
      <c r="P429" s="1">
        <f>_xll.ciqfunctions.udf.CIQ($B429, "IQ_TOTAL_ASSETS", $D429,,,, "REPORTED")</f>
        <v>260819</v>
      </c>
      <c r="Q429" s="1">
        <f>_xll.ciqfunctions.udf.CIQ($B429, "IQ_RE", $D429,,,, "REPORTED")</f>
        <v>21502</v>
      </c>
      <c r="R429" s="1">
        <f>_xll.ciqfunctions.udf.CIQ($B429, "IQ_TOTAL_EQUITY", $D429,,,, "REPORTED")</f>
        <v>33974</v>
      </c>
      <c r="S429" s="1">
        <f>_xll.ciqfunctions.udf.CIQ($B429, "IQ_TOTAL_OUTSTANDING_FILING_DATE", $D429,,,, "REPORTED")</f>
        <v>3991.64446</v>
      </c>
      <c r="T429" s="1">
        <f>_xll.ciqfunctions.udf.CIQ($B429, "IQ_TOTAL_DEBT", $D429,,,, "REPORTED")</f>
        <v>153966</v>
      </c>
      <c r="U429" s="1">
        <f>_xll.ciqfunctions.udf.CIQ($B429, "IQ_PREF_DIV_OTHER",$D429,,,, "REPORTED")</f>
        <v>0</v>
      </c>
      <c r="V429" s="1">
        <f>_xll.ciqfunctions.udf.CIQ($B429, "IQ_COGS",$D429,,,, "REPORTED")</f>
        <v>29297</v>
      </c>
      <c r="W429" s="1">
        <f>_xll.ciqfunctions.udf.CIQ($B429, "IQ_AP",$D429,,,, "REPORTED")</f>
        <v>22365</v>
      </c>
      <c r="X429" s="1">
        <f>_xll.ciqfunctions.udf.CIQ($B429, "IQ_AR", $D429,,,, "REPORTED")</f>
        <v>3973</v>
      </c>
      <c r="Y429" s="1">
        <f>_xll.ciqfunctions.udf.CIQ($B429, "IQ_INVENTORY", $D429,,,, "REPORTED")</f>
        <v>12742</v>
      </c>
      <c r="Z429">
        <f>_xll.ciqfunctions.udf.CIQ($B429, "IQ_SGA", $D429,,,, "REPORTED")</f>
        <v>2231</v>
      </c>
      <c r="AA429">
        <f>_xll.ciqfunctions.udf.CIQ($B429, "IQ_TOTAL_REV_1YR_ANN_GROWTH", $D429,,,, "REPORTED")</f>
        <v>5.5594000000000001</v>
      </c>
      <c r="AB429">
        <f>_xll.ciqfunctions.udf.CIQ($B429, "IQ_DA", $D429,,,, "REPORTED")</f>
        <v>0</v>
      </c>
      <c r="AC429">
        <f>_xll.ciqfunctions.udf.CIQ($B429, "IQ_NET_INTEREST_EXP",$D429,,,, "REPORTED")</f>
        <v>-404</v>
      </c>
      <c r="AD429">
        <f>_xll.ciqfunctions.udf.CIQ($B429, "IQ_NET_WORKING_CAP",$D429,,,, "REPORTED")</f>
        <v>-10217</v>
      </c>
      <c r="AE429">
        <f>_xll.ciqfunctions.udf.CIQ($B429, "IQ_CAPEX",$D429,,,, "REPORTED")</f>
        <v>-1368</v>
      </c>
      <c r="AF429" s="1" t="str">
        <f>_xll.ciqfunctions.udf.CIQ($B429, "IQ_CEO_NAME", $D429,,,, "REPORTED")</f>
        <v>Farley, James</v>
      </c>
    </row>
    <row r="430" spans="1:32" x14ac:dyDescent="0.25">
      <c r="A430" t="str">
        <f>_xll.ciqfunctions.udf.CIQ(B430,"IQ_COMPANY_NAME",A$1)</f>
        <v>Ford Motor Company</v>
      </c>
      <c r="B430" s="3" t="s">
        <v>8</v>
      </c>
      <c r="C430" s="1" t="str">
        <f>_xll.ciqfunctions.udf.CIQ($B430, "IQ_INDUSTRY", IQ_FY, $D430, ,, "USD", , C$1)</f>
        <v>Automobiles</v>
      </c>
      <c r="D430" s="2" t="str">
        <f t="shared" si="5"/>
        <v>CQ42020</v>
      </c>
      <c r="E430" s="1">
        <f>_xll.ciqfunctions.udf.CIQ($B430, "IQ_TOTAL_REV", $D430,,,, "REPORTED")</f>
        <v>35952</v>
      </c>
      <c r="F430" s="1">
        <f>_xll.ciqfunctions.udf.CIQ($B430, "IQ_NI",$D430,,,, "REPORTED")</f>
        <v>-2788</v>
      </c>
      <c r="G430" s="1">
        <f>_xll.ciqfunctions.udf.CIQ($B430, "IQ_CASH_EQUIV", $D430,,,, "REPORTED")</f>
        <v>10894</v>
      </c>
      <c r="H430" s="1">
        <f>_xll.ciqfunctions.udf.CIQ($B430, "IQ_CASH_ST_INVEST", $D430,,,, "REPORTED")</f>
        <v>30752</v>
      </c>
      <c r="I430" s="1">
        <f>_xll.ciqfunctions.udf.CIQ($B430, "IQ_TOTAL_CA", $D430,,,, "REPORTED")</f>
        <v>116744</v>
      </c>
      <c r="J430" s="1">
        <f>_xll.ciqfunctions.udf.CIQ($B430, "IQ_TOTAL_ASSETS",$D430,,,, "REPORTED")</f>
        <v>267261</v>
      </c>
      <c r="K430" s="1">
        <f>_xll.ciqfunctions.udf.CIQ($B430, "IQ_TOTAL_CL", $D430,,,, "REPORTED")</f>
        <v>97192</v>
      </c>
      <c r="L430" s="1">
        <f>_xll.ciqfunctions.udf.CIQ($B430, "IQ_TOTAL_LIAB", $D430,,,, "REPORTED")</f>
        <v>236450</v>
      </c>
      <c r="M430" s="1">
        <f>_xll.ciqfunctions.udf.CIQ($B430, "IQ_PREF_EQUITY",$D430,,,, "REPORTED")</f>
        <v>0</v>
      </c>
      <c r="N430" s="1">
        <f>_xll.ciqfunctions.udf.CIQ($B430, "IQ_TOTAL_COMMON_EQUITY",$D430,,,, "REPORTED")</f>
        <v>30690</v>
      </c>
      <c r="O430" s="1">
        <f>_xll.ciqfunctions.udf.CIQ($B430, "IQ_APIC", $D430,,,, "REPORTED")</f>
        <v>22290</v>
      </c>
      <c r="P430" s="1">
        <f>_xll.ciqfunctions.udf.CIQ($B430, "IQ_TOTAL_ASSETS", $D430,,,, "REPORTED")</f>
        <v>267261</v>
      </c>
      <c r="Q430" s="1">
        <f>_xll.ciqfunctions.udf.CIQ($B430, "IQ_RE", $D430,,,, "REPORTED")</f>
        <v>18243</v>
      </c>
      <c r="R430" s="1">
        <f>_xll.ciqfunctions.udf.CIQ($B430, "IQ_TOTAL_EQUITY", $D430,,,, "REPORTED")</f>
        <v>30811</v>
      </c>
      <c r="S430" s="1">
        <f>_xll.ciqfunctions.udf.CIQ($B430, "IQ_TOTAL_OUTSTANDING_FILING_DATE", $D430,,,, "REPORTED")</f>
        <v>3978.6950200000001</v>
      </c>
      <c r="T430" s="1">
        <f>_xll.ciqfunctions.udf.CIQ($B430, "IQ_TOTAL_DEBT", $D430,,,, "REPORTED")</f>
        <v>162998</v>
      </c>
      <c r="U430" s="1">
        <f>_xll.ciqfunctions.udf.CIQ($B430, "IQ_PREF_DIV_OTHER",$D430,,,, "REPORTED")</f>
        <v>0</v>
      </c>
      <c r="V430" s="1">
        <f>_xll.ciqfunctions.udf.CIQ($B430, "IQ_COGS",$D430,,,, "REPORTED")</f>
        <v>33052</v>
      </c>
      <c r="W430" s="1">
        <f>_xll.ciqfunctions.udf.CIQ($B430, "IQ_AP",$D430,,,, "REPORTED")</f>
        <v>22204</v>
      </c>
      <c r="X430" s="1">
        <f>_xll.ciqfunctions.udf.CIQ($B430, "IQ_AR", $D430,,,, "REPORTED")</f>
        <v>9993</v>
      </c>
      <c r="Y430" s="1">
        <f>_xll.ciqfunctions.udf.CIQ($B430, "IQ_INVENTORY", $D430,,,, "REPORTED")</f>
        <v>10808</v>
      </c>
      <c r="Z430">
        <f>_xll.ciqfunctions.udf.CIQ($B430, "IQ_SGA", $D430,,,, "REPORTED")</f>
        <v>3461</v>
      </c>
      <c r="AA430">
        <f>_xll.ciqfunctions.udf.CIQ($B430, "IQ_TOTAL_REV_1YR_ANN_GROWTH", $D430,,,, "REPORTED")</f>
        <v>-9.4750999999999994</v>
      </c>
      <c r="AB430">
        <f>_xll.ciqfunctions.udf.CIQ($B430, "IQ_DA", $D430,,,, "REPORTED")</f>
        <v>0</v>
      </c>
      <c r="AC430">
        <f>_xll.ciqfunctions.udf.CIQ($B430, "IQ_NET_INTEREST_EXP",$D430,,,, "REPORTED")</f>
        <v>-477</v>
      </c>
      <c r="AD430">
        <f>_xll.ciqfunctions.udf.CIQ($B430, "IQ_NET_WORKING_CAP",$D430,,,, "REPORTED")</f>
        <v>-9503</v>
      </c>
      <c r="AE430">
        <f>_xll.ciqfunctions.udf.CIQ($B430, "IQ_CAPEX",$D430,,,, "REPORTED")</f>
        <v>-1531</v>
      </c>
      <c r="AF430" s="1" t="str">
        <f>_xll.ciqfunctions.udf.CIQ($B430, "IQ_CEO_NAME", $D430,,,, "REPORTED")</f>
        <v>Farley, James</v>
      </c>
    </row>
    <row r="431" spans="1:32" x14ac:dyDescent="0.25">
      <c r="A431" t="str">
        <f>_xll.ciqfunctions.udf.CIQ(B431,"IQ_COMPANY_NAME",A$1)</f>
        <v>Ford Motor Company</v>
      </c>
      <c r="B431" s="3" t="s">
        <v>8</v>
      </c>
      <c r="C431" s="1" t="str">
        <f>_xll.ciqfunctions.udf.CIQ($B431, "IQ_INDUSTRY", IQ_FY, $D431, ,, "USD", , C$1)</f>
        <v>Automobiles</v>
      </c>
      <c r="D431" s="2" t="str">
        <f t="shared" si="5"/>
        <v>CQ32020</v>
      </c>
      <c r="E431" s="1">
        <f>_xll.ciqfunctions.udf.CIQ($B431, "IQ_TOTAL_REV", $D431,,,, "REPORTED")</f>
        <v>37501</v>
      </c>
      <c r="F431" s="1">
        <f>_xll.ciqfunctions.udf.CIQ($B431, "IQ_NI",$D431,,,, "REPORTED")</f>
        <v>2385</v>
      </c>
      <c r="G431" s="1">
        <f>_xll.ciqfunctions.udf.CIQ($B431, "IQ_CASH_EQUIV", $D431,,,, "REPORTED")</f>
        <v>13185</v>
      </c>
      <c r="H431" s="1">
        <f>_xll.ciqfunctions.udf.CIQ($B431, "IQ_CASH_ST_INVEST", $D431,,,, "REPORTED")</f>
        <v>29505</v>
      </c>
      <c r="I431" s="1">
        <f>_xll.ciqfunctions.udf.CIQ($B431, "IQ_TOTAL_CA", $D431,,,, "REPORTED")</f>
        <v>111765</v>
      </c>
      <c r="J431" s="1">
        <f>_xll.ciqfunctions.udf.CIQ($B431, "IQ_TOTAL_ASSETS",$D431,,,, "REPORTED")</f>
        <v>259943</v>
      </c>
      <c r="K431" s="1">
        <f>_xll.ciqfunctions.udf.CIQ($B431, "IQ_TOTAL_CL", $D431,,,, "REPORTED")</f>
        <v>93159</v>
      </c>
      <c r="L431" s="1">
        <f>_xll.ciqfunctions.udf.CIQ($B431, "IQ_TOTAL_LIAB", $D431,,,, "REPORTED")</f>
        <v>226782</v>
      </c>
      <c r="M431" s="1">
        <f>_xll.ciqfunctions.udf.CIQ($B431, "IQ_PREF_EQUITY",$D431,,,, "REPORTED")</f>
        <v>0</v>
      </c>
      <c r="N431" s="1">
        <f>_xll.ciqfunctions.udf.CIQ($B431, "IQ_TOTAL_COMMON_EQUITY",$D431,,,, "REPORTED")</f>
        <v>33125</v>
      </c>
      <c r="O431" s="1">
        <f>_xll.ciqfunctions.udf.CIQ($B431, "IQ_APIC", $D431,,,, "REPORTED")</f>
        <v>22262</v>
      </c>
      <c r="P431" s="1">
        <f>_xll.ciqfunctions.udf.CIQ($B431, "IQ_TOTAL_ASSETS", $D431,,,, "REPORTED")</f>
        <v>259943</v>
      </c>
      <c r="Q431" s="1">
        <f>_xll.ciqfunctions.udf.CIQ($B431, "IQ_RE", $D431,,,, "REPORTED")</f>
        <v>21031</v>
      </c>
      <c r="R431" s="1">
        <f>_xll.ciqfunctions.udf.CIQ($B431, "IQ_TOTAL_EQUITY", $D431,,,, "REPORTED")</f>
        <v>33161</v>
      </c>
      <c r="S431" s="1">
        <f>_xll.ciqfunctions.udf.CIQ($B431, "IQ_TOTAL_OUTSTANDING_FILING_DATE", $D431,,,, "REPORTED")</f>
        <v>3978.4273600000001</v>
      </c>
      <c r="T431" s="1">
        <f>_xll.ciqfunctions.udf.CIQ($B431, "IQ_TOTAL_DEBT", $D431,,,, "REPORTED")</f>
        <v>158561</v>
      </c>
      <c r="U431" s="1">
        <f>_xll.ciqfunctions.udf.CIQ($B431, "IQ_PREF_DIV_OTHER",$D431,,,, "REPORTED")</f>
        <v>0</v>
      </c>
      <c r="V431" s="1">
        <f>_xll.ciqfunctions.udf.CIQ($B431, "IQ_COGS",$D431,,,, "REPORTED")</f>
        <v>31223</v>
      </c>
      <c r="W431" s="1">
        <f>_xll.ciqfunctions.udf.CIQ($B431, "IQ_AP",$D431,,,, "REPORTED")</f>
        <v>20412</v>
      </c>
      <c r="X431" s="1">
        <f>_xll.ciqfunctions.udf.CIQ($B431, "IQ_AR", $D431,,,, "REPORTED")</f>
        <v>3338</v>
      </c>
      <c r="Y431" s="1">
        <f>_xll.ciqfunctions.udf.CIQ($B431, "IQ_INVENTORY", $D431,,,, "REPORTED")</f>
        <v>10583</v>
      </c>
      <c r="Z431">
        <f>_xll.ciqfunctions.udf.CIQ($B431, "IQ_SGA", $D431,,,, "REPORTED")</f>
        <v>2266</v>
      </c>
      <c r="AA431">
        <f>_xll.ciqfunctions.udf.CIQ($B431, "IQ_TOTAL_REV_1YR_ANN_GROWTH", $D431,,,, "REPORTED")</f>
        <v>1.3814</v>
      </c>
      <c r="AB431">
        <f>_xll.ciqfunctions.udf.CIQ($B431, "IQ_DA", $D431,,,, "REPORTED")</f>
        <v>0</v>
      </c>
      <c r="AC431">
        <f>_xll.ciqfunctions.udf.CIQ($B431, "IQ_NET_INTEREST_EXP",$D431,,,, "REPORTED")</f>
        <v>-412</v>
      </c>
      <c r="AD431">
        <f>_xll.ciqfunctions.udf.CIQ($B431, "IQ_NET_WORKING_CAP",$D431,,,, "REPORTED")</f>
        <v>-9020</v>
      </c>
      <c r="AE431">
        <f>_xll.ciqfunctions.udf.CIQ($B431, "IQ_CAPEX",$D431,,,, "REPORTED")</f>
        <v>-1256</v>
      </c>
      <c r="AF431" s="1" t="str">
        <f>_xll.ciqfunctions.udf.CIQ($B431, "IQ_CEO_NAME", $D431,,,, "REPORTED")</f>
        <v>Farley, James</v>
      </c>
    </row>
    <row r="432" spans="1:32" x14ac:dyDescent="0.25">
      <c r="A432" t="str">
        <f>_xll.ciqfunctions.udf.CIQ(B432,"IQ_COMPANY_NAME",A$1)</f>
        <v>Ford Motor Company</v>
      </c>
      <c r="B432" s="3" t="s">
        <v>8</v>
      </c>
      <c r="C432" s="1" t="str">
        <f>_xll.ciqfunctions.udf.CIQ($B432, "IQ_INDUSTRY", IQ_FY, $D432, ,, "USD", , C$1)</f>
        <v>Automobiles</v>
      </c>
      <c r="D432" s="2" t="str">
        <f t="shared" si="5"/>
        <v>CQ22020</v>
      </c>
      <c r="E432" s="1">
        <f>_xll.ciqfunctions.udf.CIQ($B432, "IQ_TOTAL_REV", $D432,,,, "REPORTED")</f>
        <v>19371</v>
      </c>
      <c r="F432" s="1">
        <f>_xll.ciqfunctions.udf.CIQ($B432, "IQ_NI",$D432,,,, "REPORTED")</f>
        <v>1117</v>
      </c>
      <c r="G432" s="1">
        <f>_xll.ciqfunctions.udf.CIQ($B432, "IQ_CASH_EQUIV", $D432,,,, "REPORTED")</f>
        <v>18151</v>
      </c>
      <c r="H432" s="1">
        <f>_xll.ciqfunctions.udf.CIQ($B432, "IQ_CASH_ST_INVEST", $D432,,,, "REPORTED")</f>
        <v>39256</v>
      </c>
      <c r="I432" s="1">
        <f>_xll.ciqfunctions.udf.CIQ($B432, "IQ_TOTAL_CA", $D432,,,, "REPORTED")</f>
        <v>124111</v>
      </c>
      <c r="J432" s="1">
        <f>_xll.ciqfunctions.udf.CIQ($B432, "IQ_TOTAL_ASSETS",$D432,,,, "REPORTED")</f>
        <v>269366</v>
      </c>
      <c r="K432" s="1">
        <f>_xll.ciqfunctions.udf.CIQ($B432, "IQ_TOTAL_CL", $D432,,,, "REPORTED")</f>
        <v>92780</v>
      </c>
      <c r="L432" s="1">
        <f>_xll.ciqfunctions.udf.CIQ($B432, "IQ_TOTAL_LIAB", $D432,,,, "REPORTED")</f>
        <v>238511</v>
      </c>
      <c r="M432" s="1">
        <f>_xll.ciqfunctions.udf.CIQ($B432, "IQ_PREF_EQUITY",$D432,,,, "REPORTED")</f>
        <v>0</v>
      </c>
      <c r="N432" s="1">
        <f>_xll.ciqfunctions.udf.CIQ($B432, "IQ_TOTAL_COMMON_EQUITY",$D432,,,, "REPORTED")</f>
        <v>30824</v>
      </c>
      <c r="O432" s="1">
        <f>_xll.ciqfunctions.udf.CIQ($B432, "IQ_APIC", $D432,,,, "REPORTED")</f>
        <v>22210</v>
      </c>
      <c r="P432" s="1">
        <f>_xll.ciqfunctions.udf.CIQ($B432, "IQ_TOTAL_ASSETS", $D432,,,, "REPORTED")</f>
        <v>269366</v>
      </c>
      <c r="Q432" s="1">
        <f>_xll.ciqfunctions.udf.CIQ($B432, "IQ_RE", $D432,,,, "REPORTED")</f>
        <v>18645</v>
      </c>
      <c r="R432" s="1">
        <f>_xll.ciqfunctions.udf.CIQ($B432, "IQ_TOTAL_EQUITY", $D432,,,, "REPORTED")</f>
        <v>30855</v>
      </c>
      <c r="S432" s="1">
        <f>_xll.ciqfunctions.udf.CIQ($B432, "IQ_TOTAL_OUTSTANDING_FILING_DATE", $D432,,,, "REPORTED")</f>
        <v>3978.3890000000001</v>
      </c>
      <c r="T432" s="1">
        <f>_xll.ciqfunctions.udf.CIQ($B432, "IQ_TOTAL_DEBT", $D432,,,, "REPORTED")</f>
        <v>176483</v>
      </c>
      <c r="U432" s="1">
        <f>_xll.ciqfunctions.udf.CIQ($B432, "IQ_PREF_DIV_OTHER",$D432,,,, "REPORTED")</f>
        <v>0</v>
      </c>
      <c r="V432" s="1">
        <f>_xll.ciqfunctions.udf.CIQ($B432, "IQ_COGS",$D432,,,, "REPORTED")</f>
        <v>17932</v>
      </c>
      <c r="W432" s="1">
        <f>_xll.ciqfunctions.udf.CIQ($B432, "IQ_AP",$D432,,,, "REPORTED")</f>
        <v>15312</v>
      </c>
      <c r="X432" s="1">
        <f>_xll.ciqfunctions.udf.CIQ($B432, "IQ_AR", $D432,,,, "REPORTED")</f>
        <v>3065</v>
      </c>
      <c r="Y432" s="1">
        <f>_xll.ciqfunctions.udf.CIQ($B432, "IQ_INVENTORY", $D432,,,, "REPORTED")</f>
        <v>10220</v>
      </c>
      <c r="Z432">
        <f>_xll.ciqfunctions.udf.CIQ($B432, "IQ_SGA", $D432,,,, "REPORTED")</f>
        <v>1273</v>
      </c>
      <c r="AA432">
        <f>_xll.ciqfunctions.udf.CIQ($B432, "IQ_TOTAL_REV_1YR_ANN_GROWTH", $D432,,,, "REPORTED")</f>
        <v>-50.142899999999997</v>
      </c>
      <c r="AB432">
        <f>_xll.ciqfunctions.udf.CIQ($B432, "IQ_DA", $D432,,,, "REPORTED")</f>
        <v>0</v>
      </c>
      <c r="AC432">
        <f>_xll.ciqfunctions.udf.CIQ($B432, "IQ_NET_INTEREST_EXP",$D432,,,, "REPORTED")</f>
        <v>-316</v>
      </c>
      <c r="AD432">
        <f>_xll.ciqfunctions.udf.CIQ($B432, "IQ_NET_WORKING_CAP",$D432,,,, "REPORTED")</f>
        <v>-5502</v>
      </c>
      <c r="AE432">
        <f>_xll.ciqfunctions.udf.CIQ($B432, "IQ_CAPEX",$D432,,,, "REPORTED")</f>
        <v>-1175</v>
      </c>
      <c r="AF432" s="1" t="str">
        <f>_xll.ciqfunctions.udf.CIQ($B432, "IQ_CEO_NAME", $D432,,,, "REPORTED")</f>
        <v>Farley, James</v>
      </c>
    </row>
    <row r="433" spans="1:32" x14ac:dyDescent="0.25">
      <c r="A433" t="str">
        <f>_xll.ciqfunctions.udf.CIQ(B433,"IQ_COMPANY_NAME",A$1)</f>
        <v>Ford Motor Company</v>
      </c>
      <c r="B433" s="3" t="s">
        <v>8</v>
      </c>
      <c r="C433" s="1" t="str">
        <f>_xll.ciqfunctions.udf.CIQ($B433, "IQ_INDUSTRY", IQ_FY, $D433, ,, "USD", , C$1)</f>
        <v>Automobiles</v>
      </c>
      <c r="D433" s="2" t="str">
        <f t="shared" si="5"/>
        <v>CQ12020</v>
      </c>
      <c r="E433" s="1">
        <f>_xll.ciqfunctions.udf.CIQ($B433, "IQ_TOTAL_REV", $D433,,,, "REPORTED")</f>
        <v>34320</v>
      </c>
      <c r="F433" s="1">
        <f>_xll.ciqfunctions.udf.CIQ($B433, "IQ_NI",$D433,,,, "REPORTED")</f>
        <v>-1993</v>
      </c>
      <c r="G433" s="1">
        <f>_xll.ciqfunctions.udf.CIQ($B433, "IQ_CASH_EQUIV", $D433,,,, "REPORTED")</f>
        <v>16343</v>
      </c>
      <c r="H433" s="1">
        <f>_xll.ciqfunctions.udf.CIQ($B433, "IQ_CASH_ST_INVEST", $D433,,,, "REPORTED")</f>
        <v>34289</v>
      </c>
      <c r="I433" s="1">
        <f>_xll.ciqfunctions.udf.CIQ($B433, "IQ_TOTAL_CA", $D433,,,, "REPORTED")</f>
        <v>124276</v>
      </c>
      <c r="J433" s="1">
        <f>_xll.ciqfunctions.udf.CIQ($B433, "IQ_TOTAL_ASSETS",$D433,,,, "REPORTED")</f>
        <v>264150</v>
      </c>
      <c r="K433" s="1">
        <f>_xll.ciqfunctions.udf.CIQ($B433, "IQ_TOTAL_CL", $D433,,,, "REPORTED")</f>
        <v>94494</v>
      </c>
      <c r="L433" s="1">
        <f>_xll.ciqfunctions.udf.CIQ($B433, "IQ_TOTAL_LIAB", $D433,,,, "REPORTED")</f>
        <v>234452</v>
      </c>
      <c r="M433" s="1">
        <f>_xll.ciqfunctions.udf.CIQ($B433, "IQ_PREF_EQUITY",$D433,,,, "REPORTED")</f>
        <v>0</v>
      </c>
      <c r="N433" s="1">
        <f>_xll.ciqfunctions.udf.CIQ($B433, "IQ_TOTAL_COMMON_EQUITY",$D433,,,, "REPORTED")</f>
        <v>29650</v>
      </c>
      <c r="O433" s="1">
        <f>_xll.ciqfunctions.udf.CIQ($B433, "IQ_APIC", $D433,,,, "REPORTED")</f>
        <v>22150</v>
      </c>
      <c r="P433" s="1">
        <f>_xll.ciqfunctions.udf.CIQ($B433, "IQ_TOTAL_ASSETS", $D433,,,, "REPORTED")</f>
        <v>264150</v>
      </c>
      <c r="Q433" s="1">
        <f>_xll.ciqfunctions.udf.CIQ($B433, "IQ_RE", $D433,,,, "REPORTED")</f>
        <v>17527</v>
      </c>
      <c r="R433" s="1">
        <f>_xll.ciqfunctions.udf.CIQ($B433, "IQ_TOTAL_EQUITY", $D433,,,, "REPORTED")</f>
        <v>29698</v>
      </c>
      <c r="S433" s="1">
        <f>_xll.ciqfunctions.udf.CIQ($B433, "IQ_TOTAL_OUTSTANDING_FILING_DATE", $D433,,,, "REPORTED")</f>
        <v>3977.0399400000001</v>
      </c>
      <c r="T433" s="1">
        <f>_xll.ciqfunctions.udf.CIQ($B433, "IQ_TOTAL_DEBT", $D433,,,, "REPORTED")</f>
        <v>168693</v>
      </c>
      <c r="U433" s="1">
        <f>_xll.ciqfunctions.udf.CIQ($B433, "IQ_PREF_DIV_OTHER",$D433,,,, "REPORTED")</f>
        <v>0</v>
      </c>
      <c r="V433" s="1">
        <f>_xll.ciqfunctions.udf.CIQ($B433, "IQ_COGS",$D433,,,, "REPORTED")</f>
        <v>30321</v>
      </c>
      <c r="W433" s="1">
        <f>_xll.ciqfunctions.udf.CIQ($B433, "IQ_AP",$D433,,,, "REPORTED")</f>
        <v>17449</v>
      </c>
      <c r="X433" s="1">
        <f>_xll.ciqfunctions.udf.CIQ($B433, "IQ_AR", $D433,,,, "REPORTED")</f>
        <v>3128</v>
      </c>
      <c r="Y433" s="1">
        <f>_xll.ciqfunctions.udf.CIQ($B433, "IQ_INVENTORY", $D433,,,, "REPORTED")</f>
        <v>11312</v>
      </c>
      <c r="Z433">
        <f>_xll.ciqfunctions.udf.CIQ($B433, "IQ_SGA", $D433,,,, "REPORTED")</f>
        <v>1981</v>
      </c>
      <c r="AA433">
        <f>_xll.ciqfunctions.udf.CIQ($B433, "IQ_TOTAL_REV_1YR_ANN_GROWTH", $D433,,,, "REPORTED")</f>
        <v>-14.9274</v>
      </c>
      <c r="AB433">
        <f>_xll.ciqfunctions.udf.CIQ($B433, "IQ_DA", $D433,,,, "REPORTED")</f>
        <v>0</v>
      </c>
      <c r="AC433">
        <f>_xll.ciqfunctions.udf.CIQ($B433, "IQ_NET_INTEREST_EXP",$D433,,,, "REPORTED")</f>
        <v>-88</v>
      </c>
      <c r="AD433">
        <f>_xll.ciqfunctions.udf.CIQ($B433, "IQ_NET_WORKING_CAP",$D433,,,, "REPORTED")</f>
        <v>-2537</v>
      </c>
      <c r="AE433">
        <f>_xll.ciqfunctions.udf.CIQ($B433, "IQ_CAPEX",$D433,,,, "REPORTED")</f>
        <v>-1780</v>
      </c>
      <c r="AF433" s="1" t="str">
        <f>_xll.ciqfunctions.udf.CIQ($B433, "IQ_CEO_NAME", $D433,,,, "REPORTED")</f>
        <v>Farley, James</v>
      </c>
    </row>
    <row r="434" spans="1:32" x14ac:dyDescent="0.25">
      <c r="A434" t="str">
        <f>_xll.ciqfunctions.udf.CIQ(B434,"IQ_COMPANY_NAME",A$1)</f>
        <v>Ford Motor Company</v>
      </c>
      <c r="B434" s="3" t="s">
        <v>8</v>
      </c>
      <c r="C434" s="1" t="str">
        <f>_xll.ciqfunctions.udf.CIQ($B434, "IQ_INDUSTRY", IQ_FY, $D434, ,, "USD", , C$1)</f>
        <v>Automobiles</v>
      </c>
      <c r="D434" s="2" t="str">
        <f t="shared" si="5"/>
        <v>CQ42019</v>
      </c>
      <c r="E434" s="1">
        <f>_xll.ciqfunctions.udf.CIQ($B434, "IQ_TOTAL_REV", $D434,,,, "REPORTED")</f>
        <v>39715</v>
      </c>
      <c r="F434" s="1">
        <f>_xll.ciqfunctions.udf.CIQ($B434, "IQ_NI",$D434,,,, "REPORTED")</f>
        <v>-1672</v>
      </c>
      <c r="G434" s="1">
        <f>_xll.ciqfunctions.udf.CIQ($B434, "IQ_CASH_EQUIV", $D434,,,, "REPORTED")</f>
        <v>8437</v>
      </c>
      <c r="H434" s="1">
        <f>_xll.ciqfunctions.udf.CIQ($B434, "IQ_CASH_ST_INVEST", $D434,,,, "REPORTED")</f>
        <v>22288</v>
      </c>
      <c r="I434" s="1">
        <f>_xll.ciqfunctions.udf.CIQ($B434, "IQ_TOTAL_CA", $D434,,,, "REPORTED")</f>
        <v>114047</v>
      </c>
      <c r="J434" s="1">
        <f>_xll.ciqfunctions.udf.CIQ($B434, "IQ_TOTAL_ASSETS",$D434,,,, "REPORTED")</f>
        <v>258537</v>
      </c>
      <c r="K434" s="1">
        <f>_xll.ciqfunctions.udf.CIQ($B434, "IQ_TOTAL_CL", $D434,,,, "REPORTED")</f>
        <v>98132</v>
      </c>
      <c r="L434" s="1">
        <f>_xll.ciqfunctions.udf.CIQ($B434, "IQ_TOTAL_LIAB", $D434,,,, "REPORTED")</f>
        <v>225307</v>
      </c>
      <c r="M434" s="1">
        <f>_xll.ciqfunctions.udf.CIQ($B434, "IQ_PREF_EQUITY",$D434,,,, "REPORTED")</f>
        <v>0</v>
      </c>
      <c r="N434" s="1">
        <f>_xll.ciqfunctions.udf.CIQ($B434, "IQ_TOTAL_COMMON_EQUITY",$D434,,,, "REPORTED")</f>
        <v>33185</v>
      </c>
      <c r="O434" s="1">
        <f>_xll.ciqfunctions.udf.CIQ($B434, "IQ_APIC", $D434,,,, "REPORTED")</f>
        <v>22165</v>
      </c>
      <c r="P434" s="1">
        <f>_xll.ciqfunctions.udf.CIQ($B434, "IQ_TOTAL_ASSETS", $D434,,,, "REPORTED")</f>
        <v>258537</v>
      </c>
      <c r="Q434" s="1">
        <f>_xll.ciqfunctions.udf.CIQ($B434, "IQ_RE", $D434,,,, "REPORTED")</f>
        <v>20320</v>
      </c>
      <c r="R434" s="1">
        <f>_xll.ciqfunctions.udf.CIQ($B434, "IQ_TOTAL_EQUITY", $D434,,,, "REPORTED")</f>
        <v>33230</v>
      </c>
      <c r="S434" s="1">
        <f>_xll.ciqfunctions.udf.CIQ($B434, "IQ_TOTAL_OUTSTANDING_FILING_DATE", $D434,,,, "REPORTED")</f>
        <v>3964.9303300000001</v>
      </c>
      <c r="T434" s="1">
        <f>_xll.ciqfunctions.udf.CIQ($B434, "IQ_TOTAL_DEBT", $D434,,,, "REPORTED")</f>
        <v>156721</v>
      </c>
      <c r="U434" s="1">
        <f>_xll.ciqfunctions.udf.CIQ($B434, "IQ_PREF_DIV_OTHER",$D434,,,, "REPORTED")</f>
        <v>0</v>
      </c>
      <c r="V434" s="1">
        <f>_xll.ciqfunctions.udf.CIQ($B434, "IQ_COGS",$D434,,,, "REPORTED")</f>
        <v>36350</v>
      </c>
      <c r="W434" s="1">
        <f>_xll.ciqfunctions.udf.CIQ($B434, "IQ_AP",$D434,,,, "REPORTED")</f>
        <v>20673</v>
      </c>
      <c r="X434" s="1">
        <f>_xll.ciqfunctions.udf.CIQ($B434, "IQ_AR", $D434,,,, "REPORTED")</f>
        <v>9237</v>
      </c>
      <c r="Y434" s="1">
        <f>_xll.ciqfunctions.udf.CIQ($B434, "IQ_INVENTORY", $D434,,,, "REPORTED")</f>
        <v>10786</v>
      </c>
      <c r="Z434">
        <f>_xll.ciqfunctions.udf.CIQ($B434, "IQ_SGA", $D434,,,, "REPORTED")</f>
        <v>3036</v>
      </c>
      <c r="AA434">
        <f>_xll.ciqfunctions.udf.CIQ($B434, "IQ_TOTAL_REV_1YR_ANN_GROWTH", $D434,,,, "REPORTED")</f>
        <v>-4.9722</v>
      </c>
      <c r="AB434">
        <f>_xll.ciqfunctions.udf.CIQ($B434, "IQ_DA", $D434,,,, "REPORTED")</f>
        <v>0</v>
      </c>
      <c r="AC434">
        <f>_xll.ciqfunctions.udf.CIQ($B434, "IQ_NET_INTEREST_EXP",$D434,,,, "REPORTED")</f>
        <v>-367</v>
      </c>
      <c r="AD434">
        <f>_xll.ciqfunctions.udf.CIQ($B434, "IQ_NET_WORKING_CAP",$D434,,,, "REPORTED")</f>
        <v>-4561</v>
      </c>
      <c r="AE434">
        <f>_xll.ciqfunctions.udf.CIQ($B434, "IQ_CAPEX",$D434,,,, "REPORTED")</f>
        <v>-2274</v>
      </c>
      <c r="AF434" s="1" t="str">
        <f>_xll.ciqfunctions.udf.CIQ($B434, "IQ_CEO_NAME", $D434,,,, "REPORTED")</f>
        <v>Farley, James</v>
      </c>
    </row>
    <row r="435" spans="1:32" x14ac:dyDescent="0.25">
      <c r="A435" t="str">
        <f>_xll.ciqfunctions.udf.CIQ(B435,"IQ_COMPANY_NAME",A$1)</f>
        <v>Ford Motor Company</v>
      </c>
      <c r="B435" s="3" t="s">
        <v>8</v>
      </c>
      <c r="C435" s="1" t="str">
        <f>_xll.ciqfunctions.udf.CIQ($B435, "IQ_INDUSTRY", IQ_FY, $D435, ,, "USD", , C$1)</f>
        <v>Automobiles</v>
      </c>
      <c r="D435" s="2" t="str">
        <f t="shared" si="5"/>
        <v>CQ32019</v>
      </c>
      <c r="E435" s="1">
        <f>_xll.ciqfunctions.udf.CIQ($B435, "IQ_TOTAL_REV", $D435,,,, "REPORTED")</f>
        <v>36990</v>
      </c>
      <c r="F435" s="1">
        <f>_xll.ciqfunctions.udf.CIQ($B435, "IQ_NI",$D435,,,, "REPORTED")</f>
        <v>425</v>
      </c>
      <c r="G435" s="1">
        <f>_xll.ciqfunctions.udf.CIQ($B435, "IQ_CASH_EQUIV", $D435,,,, "REPORTED")</f>
        <v>8944</v>
      </c>
      <c r="H435" s="1">
        <f>_xll.ciqfunctions.udf.CIQ($B435, "IQ_CASH_ST_INVEST", $D435,,,, "REPORTED")</f>
        <v>22298</v>
      </c>
      <c r="I435" s="1">
        <f>_xll.ciqfunctions.udf.CIQ($B435, "IQ_TOTAL_CA", $D435,,,, "REPORTED")</f>
        <v>115754</v>
      </c>
      <c r="J435" s="1">
        <f>_xll.ciqfunctions.udf.CIQ($B435, "IQ_TOTAL_ASSETS",$D435,,,, "REPORTED")</f>
        <v>258157</v>
      </c>
      <c r="K435" s="1">
        <f>_xll.ciqfunctions.udf.CIQ($B435, "IQ_TOTAL_CL", $D435,,,, "REPORTED")</f>
        <v>99087</v>
      </c>
      <c r="L435" s="1">
        <f>_xll.ciqfunctions.udf.CIQ($B435, "IQ_TOTAL_LIAB", $D435,,,, "REPORTED")</f>
        <v>222770</v>
      </c>
      <c r="M435" s="1">
        <f>_xll.ciqfunctions.udf.CIQ($B435, "IQ_PREF_EQUITY",$D435,,,, "REPORTED")</f>
        <v>0</v>
      </c>
      <c r="N435" s="1">
        <f>_xll.ciqfunctions.udf.CIQ($B435, "IQ_TOTAL_COMMON_EQUITY",$D435,,,, "REPORTED")</f>
        <v>35349</v>
      </c>
      <c r="O435" s="1">
        <f>_xll.ciqfunctions.udf.CIQ($B435, "IQ_APIC", $D435,,,, "REPORTED")</f>
        <v>22179</v>
      </c>
      <c r="P435" s="1">
        <f>_xll.ciqfunctions.udf.CIQ($B435, "IQ_TOTAL_ASSETS", $D435,,,, "REPORTED")</f>
        <v>258157</v>
      </c>
      <c r="Q435" s="1">
        <f>_xll.ciqfunctions.udf.CIQ($B435, "IQ_RE", $D435,,,, "REPORTED")</f>
        <v>22590</v>
      </c>
      <c r="R435" s="1">
        <f>_xll.ciqfunctions.udf.CIQ($B435, "IQ_TOTAL_EQUITY", $D435,,,, "REPORTED")</f>
        <v>35387</v>
      </c>
      <c r="S435" s="1">
        <f>_xll.ciqfunctions.udf.CIQ($B435, "IQ_TOTAL_OUTSTANDING_FILING_DATE", $D435,,,, "REPORTED")</f>
        <v>3964.8969999999999</v>
      </c>
      <c r="T435" s="1">
        <f>_xll.ciqfunctions.udf.CIQ($B435, "IQ_TOTAL_DEBT", $D435,,,, "REPORTED")</f>
        <v>155378</v>
      </c>
      <c r="U435" s="1">
        <f>_xll.ciqfunctions.udf.CIQ($B435, "IQ_PREF_DIV_OTHER",$D435,,,, "REPORTED")</f>
        <v>0</v>
      </c>
      <c r="V435" s="1">
        <f>_xll.ciqfunctions.udf.CIQ($B435, "IQ_COGS",$D435,,,, "REPORTED")</f>
        <v>31334</v>
      </c>
      <c r="W435" s="1">
        <f>_xll.ciqfunctions.udf.CIQ($B435, "IQ_AP",$D435,,,, "REPORTED")</f>
        <v>21156</v>
      </c>
      <c r="X435" s="1">
        <f>_xll.ciqfunctions.udf.CIQ($B435, "IQ_AR", $D435,,,, "REPORTED")</f>
        <v>3700</v>
      </c>
      <c r="Y435" s="1">
        <f>_xll.ciqfunctions.udf.CIQ($B435, "IQ_INVENTORY", $D435,,,, "REPORTED")</f>
        <v>12451</v>
      </c>
      <c r="Z435">
        <f>_xll.ciqfunctions.udf.CIQ($B435, "IQ_SGA", $D435,,,, "REPORTED")</f>
        <v>2231</v>
      </c>
      <c r="AA435">
        <f>_xll.ciqfunctions.udf.CIQ($B435, "IQ_TOTAL_REV_1YR_ANN_GROWTH", $D435,,,, "REPORTED")</f>
        <v>-1.7948</v>
      </c>
      <c r="AB435">
        <f>_xll.ciqfunctions.udf.CIQ($B435, "IQ_DA", $D435,,,, "REPORTED")</f>
        <v>0</v>
      </c>
      <c r="AC435">
        <f>_xll.ciqfunctions.udf.CIQ($B435, "IQ_NET_INTEREST_EXP",$D435,,,, "REPORTED")</f>
        <v>-79</v>
      </c>
      <c r="AD435">
        <f>_xll.ciqfunctions.udf.CIQ($B435, "IQ_NET_WORKING_CAP",$D435,,,, "REPORTED")</f>
        <v>-3570</v>
      </c>
      <c r="AE435">
        <f>_xll.ciqfunctions.udf.CIQ($B435, "IQ_CAPEX",$D435,,,, "REPORTED")</f>
        <v>-1805</v>
      </c>
      <c r="AF435" s="1" t="str">
        <f>_xll.ciqfunctions.udf.CIQ($B435, "IQ_CEO_NAME", $D435,,,, "REPORTED")</f>
        <v>Farley, James</v>
      </c>
    </row>
    <row r="436" spans="1:32" x14ac:dyDescent="0.25">
      <c r="A436" t="str">
        <f>_xll.ciqfunctions.udf.CIQ(B436,"IQ_COMPANY_NAME",A$1)</f>
        <v>Ford Motor Company</v>
      </c>
      <c r="B436" s="3" t="s">
        <v>8</v>
      </c>
      <c r="C436" s="1" t="str">
        <f>_xll.ciqfunctions.udf.CIQ($B436, "IQ_INDUSTRY", IQ_FY, $D436, ,, "USD", , C$1)</f>
        <v>Automobiles</v>
      </c>
      <c r="D436" s="2" t="str">
        <f t="shared" si="5"/>
        <v>CQ22019</v>
      </c>
      <c r="E436" s="1">
        <f>_xll.ciqfunctions.udf.CIQ($B436, "IQ_TOTAL_REV", $D436,,,, "REPORTED")</f>
        <v>38853</v>
      </c>
      <c r="F436" s="1">
        <f>_xll.ciqfunctions.udf.CIQ($B436, "IQ_NI",$D436,,,, "REPORTED")</f>
        <v>148</v>
      </c>
      <c r="G436" s="1">
        <f>_xll.ciqfunctions.udf.CIQ($B436, "IQ_CASH_EQUIV", $D436,,,, "REPORTED")</f>
        <v>9499</v>
      </c>
      <c r="H436" s="1">
        <f>_xll.ciqfunctions.udf.CIQ($B436, "IQ_CASH_ST_INVEST", $D436,,,, "REPORTED")</f>
        <v>23183</v>
      </c>
      <c r="I436" s="1">
        <f>_xll.ciqfunctions.udf.CIQ($B436, "IQ_TOTAL_CA", $D436,,,, "REPORTED")</f>
        <v>118351</v>
      </c>
      <c r="J436" s="1">
        <f>_xll.ciqfunctions.udf.CIQ($B436, "IQ_TOTAL_ASSETS",$D436,,,, "REPORTED")</f>
        <v>262184</v>
      </c>
      <c r="K436" s="1">
        <f>_xll.ciqfunctions.udf.CIQ($B436, "IQ_TOTAL_CL", $D436,,,, "REPORTED")</f>
        <v>98334</v>
      </c>
      <c r="L436" s="1">
        <f>_xll.ciqfunctions.udf.CIQ($B436, "IQ_TOTAL_LIAB", $D436,,,, "REPORTED")</f>
        <v>226048</v>
      </c>
      <c r="M436" s="1">
        <f>_xll.ciqfunctions.udf.CIQ($B436, "IQ_PREF_EQUITY",$D436,,,, "REPORTED")</f>
        <v>0</v>
      </c>
      <c r="N436" s="1">
        <f>_xll.ciqfunctions.udf.CIQ($B436, "IQ_TOTAL_COMMON_EQUITY",$D436,,,, "REPORTED")</f>
        <v>36097</v>
      </c>
      <c r="O436" s="1">
        <f>_xll.ciqfunctions.udf.CIQ($B436, "IQ_APIC", $D436,,,, "REPORTED")</f>
        <v>22111</v>
      </c>
      <c r="P436" s="1">
        <f>_xll.ciqfunctions.udf.CIQ($B436, "IQ_TOTAL_ASSETS", $D436,,,, "REPORTED")</f>
        <v>262184</v>
      </c>
      <c r="Q436" s="1">
        <f>_xll.ciqfunctions.udf.CIQ($B436, "IQ_RE", $D436,,,, "REPORTED")</f>
        <v>22769</v>
      </c>
      <c r="R436" s="1">
        <f>_xll.ciqfunctions.udf.CIQ($B436, "IQ_TOTAL_EQUITY", $D436,,,, "REPORTED")</f>
        <v>36136</v>
      </c>
      <c r="S436" s="1">
        <f>_xll.ciqfunctions.udf.CIQ($B436, "IQ_TOTAL_OUTSTANDING_FILING_DATE", $D436,,,, "REPORTED")</f>
        <v>3989.8433</v>
      </c>
      <c r="T436" s="1">
        <f>_xll.ciqfunctions.udf.CIQ($B436, "IQ_TOTAL_DEBT", $D436,,,, "REPORTED")</f>
        <v>157404</v>
      </c>
      <c r="U436" s="1">
        <f>_xll.ciqfunctions.udf.CIQ($B436, "IQ_PREF_DIV_OTHER",$D436,,,, "REPORTED")</f>
        <v>0</v>
      </c>
      <c r="V436" s="1">
        <f>_xll.ciqfunctions.udf.CIQ($B436, "IQ_COGS",$D436,,,, "REPORTED")</f>
        <v>33657</v>
      </c>
      <c r="W436" s="1">
        <f>_xll.ciqfunctions.udf.CIQ($B436, "IQ_AP",$D436,,,, "REPORTED")</f>
        <v>21906</v>
      </c>
      <c r="X436" s="1">
        <f>_xll.ciqfunctions.udf.CIQ($B436, "IQ_AR", $D436,,,, "REPORTED")</f>
        <v>3683</v>
      </c>
      <c r="Y436" s="1">
        <f>_xll.ciqfunctions.udf.CIQ($B436, "IQ_INVENTORY", $D436,,,, "REPORTED")</f>
        <v>12437</v>
      </c>
      <c r="Z436">
        <f>_xll.ciqfunctions.udf.CIQ($B436, "IQ_SGA", $D436,,,, "REPORTED")</f>
        <v>2604</v>
      </c>
      <c r="AA436">
        <f>_xll.ciqfunctions.udf.CIQ($B436, "IQ_TOTAL_REV_1YR_ANN_GROWTH", $D436,,,, "REPORTED")</f>
        <v>-0.17219999999999999</v>
      </c>
      <c r="AB436">
        <f>_xll.ciqfunctions.udf.CIQ($B436, "IQ_DA", $D436,,,, "REPORTED")</f>
        <v>0</v>
      </c>
      <c r="AC436">
        <f>_xll.ciqfunctions.udf.CIQ($B436, "IQ_NET_INTEREST_EXP",$D436,,,, "REPORTED")</f>
        <v>-38</v>
      </c>
      <c r="AD436">
        <f>_xll.ciqfunctions.udf.CIQ($B436, "IQ_NET_WORKING_CAP",$D436,,,, "REPORTED")</f>
        <v>-480</v>
      </c>
      <c r="AE436">
        <f>_xll.ciqfunctions.udf.CIQ($B436, "IQ_CAPEX",$D436,,,, "REPORTED")</f>
        <v>-1920</v>
      </c>
      <c r="AF436" s="1" t="str">
        <f>_xll.ciqfunctions.udf.CIQ($B436, "IQ_CEO_NAME", $D436,,,, "REPORTED")</f>
        <v>Farley, James</v>
      </c>
    </row>
    <row r="437" spans="1:32" x14ac:dyDescent="0.25">
      <c r="A437" t="str">
        <f>_xll.ciqfunctions.udf.CIQ(B437,"IQ_COMPANY_NAME",A$1)</f>
        <v>Ford Motor Company</v>
      </c>
      <c r="B437" s="3" t="s">
        <v>8</v>
      </c>
      <c r="C437" s="1" t="str">
        <f>_xll.ciqfunctions.udf.CIQ($B437, "IQ_INDUSTRY", IQ_FY, $D437, ,, "USD", , C$1)</f>
        <v>Automobiles</v>
      </c>
      <c r="D437" s="2" t="str">
        <f t="shared" si="5"/>
        <v>CQ12019</v>
      </c>
      <c r="E437" s="1">
        <f>_xll.ciqfunctions.udf.CIQ($B437, "IQ_TOTAL_REV", $D437,,,, "REPORTED")</f>
        <v>40342</v>
      </c>
      <c r="F437" s="1">
        <f>_xll.ciqfunctions.udf.CIQ($B437, "IQ_NI",$D437,,,, "REPORTED")</f>
        <v>1146</v>
      </c>
      <c r="G437" s="1">
        <f>_xll.ciqfunctions.udf.CIQ($B437, "IQ_CASH_EQUIV", $D437,,,, "REPORTED")</f>
        <v>9115</v>
      </c>
      <c r="H437" s="1">
        <f>_xll.ciqfunctions.udf.CIQ($B437, "IQ_CASH_ST_INVEST", $D437,,,, "REPORTED")</f>
        <v>24151</v>
      </c>
      <c r="I437" s="1">
        <f>_xll.ciqfunctions.udf.CIQ($B437, "IQ_TOTAL_CA", $D437,,,, "REPORTED")</f>
        <v>121195</v>
      </c>
      <c r="J437" s="1">
        <f>_xll.ciqfunctions.udf.CIQ($B437, "IQ_TOTAL_ASSETS",$D437,,,, "REPORTED")</f>
        <v>263281</v>
      </c>
      <c r="K437" s="1">
        <f>_xll.ciqfunctions.udf.CIQ($B437, "IQ_TOTAL_CL", $D437,,,, "REPORTED")</f>
        <v>99237</v>
      </c>
      <c r="L437" s="1">
        <f>_xll.ciqfunctions.udf.CIQ($B437, "IQ_TOTAL_LIAB", $D437,,,, "REPORTED")</f>
        <v>226712</v>
      </c>
      <c r="M437" s="1">
        <f>_xll.ciqfunctions.udf.CIQ($B437, "IQ_PREF_EQUITY",$D437,,,, "REPORTED")</f>
        <v>0</v>
      </c>
      <c r="N437" s="1">
        <f>_xll.ciqfunctions.udf.CIQ($B437, "IQ_TOTAL_COMMON_EQUITY",$D437,,,, "REPORTED")</f>
        <v>36398</v>
      </c>
      <c r="O437" s="1">
        <f>_xll.ciqfunctions.udf.CIQ($B437, "IQ_APIC", $D437,,,, "REPORTED")</f>
        <v>22026</v>
      </c>
      <c r="P437" s="1">
        <f>_xll.ciqfunctions.udf.CIQ($B437, "IQ_TOTAL_ASSETS", $D437,,,, "REPORTED")</f>
        <v>263281</v>
      </c>
      <c r="Q437" s="1">
        <f>_xll.ciqfunctions.udf.CIQ($B437, "IQ_RE", $D437,,,, "REPORTED")</f>
        <v>23226</v>
      </c>
      <c r="R437" s="1">
        <f>_xll.ciqfunctions.udf.CIQ($B437, "IQ_TOTAL_EQUITY", $D437,,,, "REPORTED")</f>
        <v>36569</v>
      </c>
      <c r="S437" s="1">
        <f>_xll.ciqfunctions.udf.CIQ($B437, "IQ_TOTAL_OUTSTANDING_FILING_DATE", $D437,,,, "REPORTED")</f>
        <v>3989.5459000000001</v>
      </c>
      <c r="T437" s="1">
        <f>_xll.ciqfunctions.udf.CIQ($B437, "IQ_TOTAL_DEBT", $D437,,,, "REPORTED")</f>
        <v>158520</v>
      </c>
      <c r="U437" s="1">
        <f>_xll.ciqfunctions.udf.CIQ($B437, "IQ_PREF_DIV_OTHER",$D437,,,, "REPORTED")</f>
        <v>0</v>
      </c>
      <c r="V437" s="1">
        <f>_xll.ciqfunctions.udf.CIQ($B437, "IQ_COGS",$D437,,,, "REPORTED")</f>
        <v>33942</v>
      </c>
      <c r="W437" s="1">
        <f>_xll.ciqfunctions.udf.CIQ($B437, "IQ_AP",$D437,,,, "REPORTED")</f>
        <v>22197</v>
      </c>
      <c r="X437" s="1">
        <f>_xll.ciqfunctions.udf.CIQ($B437, "IQ_AR", $D437,,,, "REPORTED")</f>
        <v>3837</v>
      </c>
      <c r="Y437" s="1">
        <f>_xll.ciqfunctions.udf.CIQ($B437, "IQ_INVENTORY", $D437,,,, "REPORTED")</f>
        <v>12333</v>
      </c>
      <c r="Z437">
        <f>_xll.ciqfunctions.udf.CIQ($B437, "IQ_SGA", $D437,,,, "REPORTED")</f>
        <v>2571</v>
      </c>
      <c r="AA437">
        <f>_xll.ciqfunctions.udf.CIQ($B437, "IQ_TOTAL_REV_1YR_ANN_GROWTH", $D437,,,, "REPORTED")</f>
        <v>-3.8538000000000001</v>
      </c>
      <c r="AB437">
        <f>_xll.ciqfunctions.udf.CIQ($B437, "IQ_DA", $D437,,,, "REPORTED")</f>
        <v>0</v>
      </c>
      <c r="AC437">
        <f>_xll.ciqfunctions.udf.CIQ($B437, "IQ_NET_INTEREST_EXP",$D437,,,, "REPORTED")</f>
        <v>-62</v>
      </c>
      <c r="AD437">
        <f>_xll.ciqfunctions.udf.CIQ($B437, "IQ_NET_WORKING_CAP",$D437,,,, "REPORTED")</f>
        <v>795</v>
      </c>
      <c r="AE437">
        <f>_xll.ciqfunctions.udf.CIQ($B437, "IQ_CAPEX",$D437,,,, "REPORTED")</f>
        <v>-1633</v>
      </c>
      <c r="AF437" s="1" t="str">
        <f>_xll.ciqfunctions.udf.CIQ($B437, "IQ_CEO_NAME", $D437,,,, "REPORTED")</f>
        <v>Farley, James</v>
      </c>
    </row>
    <row r="438" spans="1:32" x14ac:dyDescent="0.25">
      <c r="A438" t="str">
        <f>_xll.ciqfunctions.udf.CIQ(B438,"IQ_COMPANY_NAME",A$1)</f>
        <v>Ford Motor Company</v>
      </c>
      <c r="B438" s="3" t="s">
        <v>8</v>
      </c>
      <c r="C438" s="1" t="str">
        <f>_xll.ciqfunctions.udf.CIQ($B438, "IQ_INDUSTRY", IQ_FY, $D438, ,, "USD", , C$1)</f>
        <v>Automobiles</v>
      </c>
      <c r="D438" s="2" t="str">
        <f t="shared" si="5"/>
        <v>CQ42018</v>
      </c>
      <c r="E438" s="1">
        <f>_xll.ciqfunctions.udf.CIQ($B438, "IQ_TOTAL_REV", $D438,,,, "REPORTED")</f>
        <v>41793</v>
      </c>
      <c r="F438" s="1">
        <f>_xll.ciqfunctions.udf.CIQ($B438, "IQ_NI",$D438,,,, "REPORTED")</f>
        <v>-116</v>
      </c>
      <c r="G438" s="1">
        <f>_xll.ciqfunctions.udf.CIQ($B438, "IQ_CASH_EQUIV", $D438,,,, "REPORTED")</f>
        <v>7111</v>
      </c>
      <c r="H438" s="1">
        <f>_xll.ciqfunctions.udf.CIQ($B438, "IQ_CASH_ST_INVEST", $D438,,,, "REPORTED")</f>
        <v>23036</v>
      </c>
      <c r="I438" s="1">
        <f>_xll.ciqfunctions.udf.CIQ($B438, "IQ_TOTAL_CA", $D438,,,, "REPORTED")</f>
        <v>114649</v>
      </c>
      <c r="J438" s="1">
        <f>_xll.ciqfunctions.udf.CIQ($B438, "IQ_TOTAL_ASSETS",$D438,,,, "REPORTED")</f>
        <v>256540</v>
      </c>
      <c r="K438" s="1">
        <f>_xll.ciqfunctions.udf.CIQ($B438, "IQ_TOTAL_CL", $D438,,,, "REPORTED")</f>
        <v>95569</v>
      </c>
      <c r="L438" s="1">
        <f>_xll.ciqfunctions.udf.CIQ($B438, "IQ_TOTAL_LIAB", $D438,,,, "REPORTED")</f>
        <v>220474</v>
      </c>
      <c r="M438" s="1">
        <f>_xll.ciqfunctions.udf.CIQ($B438, "IQ_PREF_EQUITY",$D438,,,, "REPORTED")</f>
        <v>0</v>
      </c>
      <c r="N438" s="1">
        <f>_xll.ciqfunctions.udf.CIQ($B438, "IQ_TOTAL_COMMON_EQUITY",$D438,,,, "REPORTED")</f>
        <v>35932</v>
      </c>
      <c r="O438" s="1">
        <f>_xll.ciqfunctions.udf.CIQ($B438, "IQ_APIC", $D438,,,, "REPORTED")</f>
        <v>22006</v>
      </c>
      <c r="P438" s="1">
        <f>_xll.ciqfunctions.udf.CIQ($B438, "IQ_TOTAL_ASSETS", $D438,,,, "REPORTED")</f>
        <v>256540</v>
      </c>
      <c r="Q438" s="1">
        <f>_xll.ciqfunctions.udf.CIQ($B438, "IQ_RE", $D438,,,, "REPORTED")</f>
        <v>22668</v>
      </c>
      <c r="R438" s="1">
        <f>_xll.ciqfunctions.udf.CIQ($B438, "IQ_TOTAL_EQUITY", $D438,,,, "REPORTED")</f>
        <v>36066</v>
      </c>
      <c r="S438" s="1">
        <f>_xll.ciqfunctions.udf.CIQ($B438, "IQ_TOTAL_OUTSTANDING_FILING_DATE", $D438,,,, "REPORTED")</f>
        <v>3978.5517399999999</v>
      </c>
      <c r="T438" s="1">
        <f>_xll.ciqfunctions.udf.CIQ($B438, "IQ_TOTAL_DEBT", $D438,,,, "REPORTED")</f>
        <v>154213</v>
      </c>
      <c r="U438" s="1">
        <f>_xll.ciqfunctions.udf.CIQ($B438, "IQ_PREF_DIV_OTHER",$D438,,,, "REPORTED")</f>
        <v>0</v>
      </c>
      <c r="V438" s="1">
        <f>_xll.ciqfunctions.udf.CIQ($B438, "IQ_COGS",$D438,,,, "REPORTED")</f>
        <v>35754</v>
      </c>
      <c r="W438" s="1">
        <f>_xll.ciqfunctions.udf.CIQ($B438, "IQ_AP",$D438,,,, "REPORTED")</f>
        <v>21520</v>
      </c>
      <c r="X438" s="1">
        <f>_xll.ciqfunctions.udf.CIQ($B438, "IQ_AR", $D438,,,, "REPORTED")</f>
        <v>11195</v>
      </c>
      <c r="Y438" s="1">
        <f>_xll.ciqfunctions.udf.CIQ($B438, "IQ_INVENTORY", $D438,,,, "REPORTED")</f>
        <v>11220</v>
      </c>
      <c r="Z438">
        <f>_xll.ciqfunctions.udf.CIQ($B438, "IQ_SGA", $D438,,,, "REPORTED")</f>
        <v>2753</v>
      </c>
      <c r="AA438">
        <f>_xll.ciqfunctions.udf.CIQ($B438, "IQ_TOTAL_REV_1YR_ANN_GROWTH", $D438,,,, "REPORTED")</f>
        <v>1.1299999999999999</v>
      </c>
      <c r="AB438">
        <f>_xll.ciqfunctions.udf.CIQ($B438, "IQ_DA", $D438,,,, "REPORTED")</f>
        <v>0</v>
      </c>
      <c r="AC438">
        <f>_xll.ciqfunctions.udf.CIQ($B438, "IQ_NET_INTEREST_EXP",$D438,,,, "REPORTED")</f>
        <v>-306</v>
      </c>
      <c r="AD438">
        <f>_xll.ciqfunctions.udf.CIQ($B438, "IQ_NET_WORKING_CAP",$D438,,,, "REPORTED")</f>
        <v>-1642</v>
      </c>
      <c r="AE438">
        <f>_xll.ciqfunctions.udf.CIQ($B438, "IQ_CAPEX",$D438,,,, "REPORTED")</f>
        <v>-2116</v>
      </c>
      <c r="AF438" s="1" t="str">
        <f>_xll.ciqfunctions.udf.CIQ($B438, "IQ_CEO_NAME", $D438,,,, "REPORTED")</f>
        <v>Farley, James</v>
      </c>
    </row>
    <row r="439" spans="1:32" x14ac:dyDescent="0.25">
      <c r="A439" t="str">
        <f>_xll.ciqfunctions.udf.CIQ(B439,"IQ_COMPANY_NAME",A$1)</f>
        <v>Ford Motor Company</v>
      </c>
      <c r="B439" s="3" t="s">
        <v>8</v>
      </c>
      <c r="C439" s="1" t="str">
        <f>_xll.ciqfunctions.udf.CIQ($B439, "IQ_INDUSTRY", IQ_FY, $D439, ,, "USD", , C$1)</f>
        <v>Automobiles</v>
      </c>
      <c r="D439" s="2" t="str">
        <f t="shared" si="5"/>
        <v>CQ32018</v>
      </c>
      <c r="E439" s="1">
        <f>_xll.ciqfunctions.udf.CIQ($B439, "IQ_TOTAL_REV", $D439,,,, "REPORTED")</f>
        <v>37666</v>
      </c>
      <c r="F439" s="1">
        <f>_xll.ciqfunctions.udf.CIQ($B439, "IQ_NI",$D439,,,, "REPORTED")</f>
        <v>991</v>
      </c>
      <c r="G439" s="1">
        <f>_xll.ciqfunctions.udf.CIQ($B439, "IQ_CASH_EQUIV", $D439,,,, "REPORTED")</f>
        <v>7565</v>
      </c>
      <c r="H439" s="1">
        <f>_xll.ciqfunctions.udf.CIQ($B439, "IQ_CASH_ST_INVEST", $D439,,,, "REPORTED")</f>
        <v>23605</v>
      </c>
      <c r="I439" s="1">
        <f>_xll.ciqfunctions.udf.CIQ($B439, "IQ_TOTAL_CA", $D439,,,, "REPORTED")</f>
        <v>114843</v>
      </c>
      <c r="J439" s="1">
        <f>_xll.ciqfunctions.udf.CIQ($B439, "IQ_TOTAL_ASSETS",$D439,,,, "REPORTED")</f>
        <v>258966</v>
      </c>
      <c r="K439" s="1">
        <f>_xll.ciqfunctions.udf.CIQ($B439, "IQ_TOTAL_CL", $D439,,,, "REPORTED")</f>
        <v>94750</v>
      </c>
      <c r="L439" s="1">
        <f>_xll.ciqfunctions.udf.CIQ($B439, "IQ_TOTAL_LIAB", $D439,,,, "REPORTED")</f>
        <v>222248</v>
      </c>
      <c r="M439" s="1">
        <f>_xll.ciqfunctions.udf.CIQ($B439, "IQ_PREF_EQUITY",$D439,,,, "REPORTED")</f>
        <v>0</v>
      </c>
      <c r="N439" s="1">
        <f>_xll.ciqfunctions.udf.CIQ($B439, "IQ_TOTAL_COMMON_EQUITY",$D439,,,, "REPORTED")</f>
        <v>36590</v>
      </c>
      <c r="O439" s="1">
        <f>_xll.ciqfunctions.udf.CIQ($B439, "IQ_APIC", $D439,,,, "REPORTED")</f>
        <v>22011</v>
      </c>
      <c r="P439" s="1">
        <f>_xll.ciqfunctions.udf.CIQ($B439, "IQ_TOTAL_ASSETS", $D439,,,, "REPORTED")</f>
        <v>258966</v>
      </c>
      <c r="Q439" s="1">
        <f>_xll.ciqfunctions.udf.CIQ($B439, "IQ_RE", $D439,,,, "REPORTED")</f>
        <v>23384</v>
      </c>
      <c r="R439" s="1">
        <f>_xll.ciqfunctions.udf.CIQ($B439, "IQ_TOTAL_EQUITY", $D439,,,, "REPORTED")</f>
        <v>36718</v>
      </c>
      <c r="S439" s="1">
        <f>_xll.ciqfunctions.udf.CIQ($B439, "IQ_TOTAL_OUTSTANDING_FILING_DATE", $D439,,,, "REPORTED")</f>
        <v>3977.9033899999999</v>
      </c>
      <c r="T439" s="1">
        <f>_xll.ciqfunctions.udf.CIQ($B439, "IQ_TOTAL_DEBT", $D439,,,, "REPORTED")</f>
        <v>153431</v>
      </c>
      <c r="U439" s="1">
        <f>_xll.ciqfunctions.udf.CIQ($B439, "IQ_PREF_DIV_OTHER",$D439,,,, "REPORTED")</f>
        <v>0</v>
      </c>
      <c r="V439" s="1">
        <f>_xll.ciqfunctions.udf.CIQ($B439, "IQ_COGS",$D439,,,, "REPORTED")</f>
        <v>31568</v>
      </c>
      <c r="W439" s="1">
        <f>_xll.ciqfunctions.udf.CIQ($B439, "IQ_AP",$D439,,,, "REPORTED")</f>
        <v>22140</v>
      </c>
      <c r="X439" s="1">
        <f>_xll.ciqfunctions.udf.CIQ($B439, "IQ_AR", $D439,,,, "REPORTED")</f>
        <v>3962</v>
      </c>
      <c r="Y439" s="1">
        <f>_xll.ciqfunctions.udf.CIQ($B439, "IQ_INVENTORY", $D439,,,, "REPORTED")</f>
        <v>12810</v>
      </c>
      <c r="Z439">
        <f>_xll.ciqfunctions.udf.CIQ($B439, "IQ_SGA", $D439,,,, "REPORTED")</f>
        <v>2442</v>
      </c>
      <c r="AA439">
        <f>_xll.ciqfunctions.udf.CIQ($B439, "IQ_TOTAL_REV_1YR_ANN_GROWTH", $D439,,,, "REPORTED")</f>
        <v>3.3332000000000002</v>
      </c>
      <c r="AB439">
        <f>_xll.ciqfunctions.udf.CIQ($B439, "IQ_DA", $D439,,,, "REPORTED")</f>
        <v>0</v>
      </c>
      <c r="AC439">
        <f>_xll.ciqfunctions.udf.CIQ($B439, "IQ_NET_INTEREST_EXP",$D439,,,, "REPORTED")</f>
        <v>-179</v>
      </c>
      <c r="AD439">
        <f>_xll.ciqfunctions.udf.CIQ($B439, "IQ_NET_WORKING_CAP",$D439,,,, "REPORTED")</f>
        <v>-296</v>
      </c>
      <c r="AE439">
        <f>_xll.ciqfunctions.udf.CIQ($B439, "IQ_CAPEX",$D439,,,, "REPORTED")</f>
        <v>-1981</v>
      </c>
      <c r="AF439" s="1" t="str">
        <f>_xll.ciqfunctions.udf.CIQ($B439, "IQ_CEO_NAME", $D439,,,, "REPORTED")</f>
        <v>Farley, James</v>
      </c>
    </row>
    <row r="440" spans="1:32" x14ac:dyDescent="0.25">
      <c r="A440" t="str">
        <f>_xll.ciqfunctions.udf.CIQ(B440,"IQ_COMPANY_NAME",A$1)</f>
        <v>Ford Motor Company</v>
      </c>
      <c r="B440" s="3" t="s">
        <v>8</v>
      </c>
      <c r="C440" s="1" t="str">
        <f>_xll.ciqfunctions.udf.CIQ($B440, "IQ_INDUSTRY", IQ_FY, $D440, ,, "USD", , C$1)</f>
        <v>Automobiles</v>
      </c>
      <c r="D440" s="2" t="str">
        <f t="shared" si="5"/>
        <v>CQ22018</v>
      </c>
      <c r="E440" s="1">
        <f>_xll.ciqfunctions.udf.CIQ($B440, "IQ_TOTAL_REV", $D440,,,, "REPORTED")</f>
        <v>38920</v>
      </c>
      <c r="F440" s="1">
        <f>_xll.ciqfunctions.udf.CIQ($B440, "IQ_NI",$D440,,,, "REPORTED")</f>
        <v>1066</v>
      </c>
      <c r="G440" s="1">
        <f>_xll.ciqfunctions.udf.CIQ($B440, "IQ_CASH_EQUIV", $D440,,,, "REPORTED")</f>
        <v>7749</v>
      </c>
      <c r="H440" s="1">
        <f>_xll.ciqfunctions.udf.CIQ($B440, "IQ_CASH_ST_INVEST", $D440,,,, "REPORTED")</f>
        <v>25111</v>
      </c>
      <c r="I440" s="1">
        <f>_xll.ciqfunctions.udf.CIQ($B440, "IQ_TOTAL_CA", $D440,,,, "REPORTED")</f>
        <v>115025</v>
      </c>
      <c r="J440" s="1">
        <f>_xll.ciqfunctions.udf.CIQ($B440, "IQ_TOTAL_ASSETS",$D440,,,, "REPORTED")</f>
        <v>258079</v>
      </c>
      <c r="K440" s="1">
        <f>_xll.ciqfunctions.udf.CIQ($B440, "IQ_TOTAL_CL", $D440,,,, "REPORTED")</f>
        <v>94861</v>
      </c>
      <c r="L440" s="1">
        <f>_xll.ciqfunctions.udf.CIQ($B440, "IQ_TOTAL_LIAB", $D440,,,, "REPORTED")</f>
        <v>221511</v>
      </c>
      <c r="M440" s="1">
        <f>_xll.ciqfunctions.udf.CIQ($B440, "IQ_PREF_EQUITY",$D440,,,, "REPORTED")</f>
        <v>0</v>
      </c>
      <c r="N440" s="1">
        <f>_xll.ciqfunctions.udf.CIQ($B440, "IQ_TOTAL_COMMON_EQUITY",$D440,,,, "REPORTED")</f>
        <v>36441</v>
      </c>
      <c r="O440" s="1">
        <f>_xll.ciqfunctions.udf.CIQ($B440, "IQ_APIC", $D440,,,, "REPORTED")</f>
        <v>21953</v>
      </c>
      <c r="P440" s="1">
        <f>_xll.ciqfunctions.udf.CIQ($B440, "IQ_TOTAL_ASSETS", $D440,,,, "REPORTED")</f>
        <v>258079</v>
      </c>
      <c r="Q440" s="1">
        <f>_xll.ciqfunctions.udf.CIQ($B440, "IQ_RE", $D440,,,, "REPORTED")</f>
        <v>22993</v>
      </c>
      <c r="R440" s="1">
        <f>_xll.ciqfunctions.udf.CIQ($B440, "IQ_TOTAL_EQUITY", $D440,,,, "REPORTED")</f>
        <v>36568</v>
      </c>
      <c r="S440" s="1">
        <f>_xll.ciqfunctions.udf.CIQ($B440, "IQ_TOTAL_OUTSTANDING_FILING_DATE", $D440,,,, "REPORTED")</f>
        <v>3985.7265400000001</v>
      </c>
      <c r="T440" s="1">
        <f>_xll.ciqfunctions.udf.CIQ($B440, "IQ_TOTAL_DEBT", $D440,,,, "REPORTED")</f>
        <v>152843</v>
      </c>
      <c r="U440" s="1">
        <f>_xll.ciqfunctions.udf.CIQ($B440, "IQ_PREF_DIV_OTHER",$D440,,,, "REPORTED")</f>
        <v>0</v>
      </c>
      <c r="V440" s="1">
        <f>_xll.ciqfunctions.udf.CIQ($B440, "IQ_COGS",$D440,,,, "REPORTED")</f>
        <v>33194</v>
      </c>
      <c r="W440" s="1">
        <f>_xll.ciqfunctions.udf.CIQ($B440, "IQ_AP",$D440,,,, "REPORTED")</f>
        <v>21579</v>
      </c>
      <c r="X440" s="1">
        <f>_xll.ciqfunctions.udf.CIQ($B440, "IQ_AR", $D440,,,, "REPORTED")</f>
        <v>3674</v>
      </c>
      <c r="Y440" s="1">
        <f>_xll.ciqfunctions.udf.CIQ($B440, "IQ_INVENTORY", $D440,,,, "REPORTED")</f>
        <v>12565</v>
      </c>
      <c r="Z440">
        <f>_xll.ciqfunctions.udf.CIQ($B440, "IQ_SGA", $D440,,,, "REPORTED")</f>
        <v>2329</v>
      </c>
      <c r="AA440">
        <f>_xll.ciqfunctions.udf.CIQ($B440, "IQ_TOTAL_REV_1YR_ANN_GROWTH", $D440,,,, "REPORTED")</f>
        <v>-2.3412000000000002</v>
      </c>
      <c r="AB440">
        <f>_xll.ciqfunctions.udf.CIQ($B440, "IQ_DA", $D440,,,, "REPORTED")</f>
        <v>0</v>
      </c>
      <c r="AC440">
        <f>_xll.ciqfunctions.udf.CIQ($B440, "IQ_NET_INTEREST_EXP",$D440,,,, "REPORTED")</f>
        <v>-102</v>
      </c>
      <c r="AD440">
        <f>_xll.ciqfunctions.udf.CIQ($B440, "IQ_NET_WORKING_CAP",$D440,,,, "REPORTED")</f>
        <v>-979</v>
      </c>
      <c r="AE440">
        <f>_xll.ciqfunctions.udf.CIQ($B440, "IQ_CAPEX",$D440,,,, "REPORTED")</f>
        <v>-1909</v>
      </c>
      <c r="AF440" s="1" t="str">
        <f>_xll.ciqfunctions.udf.CIQ($B440, "IQ_CEO_NAME", $D440,,,, "REPORTED")</f>
        <v>Farley, James</v>
      </c>
    </row>
    <row r="441" spans="1:32" x14ac:dyDescent="0.25">
      <c r="A441" t="str">
        <f>_xll.ciqfunctions.udf.CIQ(B441,"IQ_COMPANY_NAME",A$1)</f>
        <v>Ford Motor Company</v>
      </c>
      <c r="B441" s="3" t="s">
        <v>8</v>
      </c>
      <c r="C441" s="1" t="str">
        <f>_xll.ciqfunctions.udf.CIQ($B441, "IQ_INDUSTRY", IQ_FY, $D441, ,, "USD", , C$1)</f>
        <v>Automobiles</v>
      </c>
      <c r="D441" s="2" t="str">
        <f t="shared" si="5"/>
        <v>CQ12018</v>
      </c>
      <c r="E441" s="1">
        <f>_xll.ciqfunctions.udf.CIQ($B441, "IQ_TOTAL_REV", $D441,,,, "REPORTED")</f>
        <v>41959</v>
      </c>
      <c r="F441" s="1">
        <f>_xll.ciqfunctions.udf.CIQ($B441, "IQ_NI",$D441,,,, "REPORTED")</f>
        <v>1736</v>
      </c>
      <c r="G441" s="1">
        <f>_xll.ciqfunctions.udf.CIQ($B441, "IQ_CASH_EQUIV", $D441,,,, "REPORTED")</f>
        <v>9174</v>
      </c>
      <c r="H441" s="1">
        <f>_xll.ciqfunctions.udf.CIQ($B441, "IQ_CASH_ST_INVEST", $D441,,,, "REPORTED")</f>
        <v>27597</v>
      </c>
      <c r="I441" s="1">
        <f>_xll.ciqfunctions.udf.CIQ($B441, "IQ_TOTAL_CA", $D441,,,, "REPORTED")</f>
        <v>123264</v>
      </c>
      <c r="J441" s="1">
        <f>_xll.ciqfunctions.udf.CIQ($B441, "IQ_TOTAL_ASSETS",$D441,,,, "REPORTED")</f>
        <v>267230</v>
      </c>
      <c r="K441" s="1">
        <f>_xll.ciqfunctions.udf.CIQ($B441, "IQ_TOTAL_CL", $D441,,,, "REPORTED")</f>
        <v>99878</v>
      </c>
      <c r="L441" s="1">
        <f>_xll.ciqfunctions.udf.CIQ($B441, "IQ_TOTAL_LIAB", $D441,,,, "REPORTED")</f>
        <v>230696</v>
      </c>
      <c r="M441" s="1">
        <f>_xll.ciqfunctions.udf.CIQ($B441, "IQ_PREF_EQUITY",$D441,,,, "REPORTED")</f>
        <v>0</v>
      </c>
      <c r="N441" s="1">
        <f>_xll.ciqfunctions.udf.CIQ($B441, "IQ_TOTAL_COMMON_EQUITY",$D441,,,, "REPORTED")</f>
        <v>36400</v>
      </c>
      <c r="O441" s="1">
        <f>_xll.ciqfunctions.udf.CIQ($B441, "IQ_APIC", $D441,,,, "REPORTED")</f>
        <v>21841</v>
      </c>
      <c r="P441" s="1">
        <f>_xll.ciqfunctions.udf.CIQ($B441, "IQ_TOTAL_ASSETS", $D441,,,, "REPORTED")</f>
        <v>267230</v>
      </c>
      <c r="Q441" s="1">
        <f>_xll.ciqfunctions.udf.CIQ($B441, "IQ_RE", $D441,,,, "REPORTED")</f>
        <v>22529</v>
      </c>
      <c r="R441" s="1">
        <f>_xll.ciqfunctions.udf.CIQ($B441, "IQ_TOTAL_EQUITY", $D441,,,, "REPORTED")</f>
        <v>36534</v>
      </c>
      <c r="S441" s="1">
        <f>_xll.ciqfunctions.udf.CIQ($B441, "IQ_TOTAL_OUTSTANDING_FILING_DATE", $D441,,,, "REPORTED")</f>
        <v>3984.9536600000001</v>
      </c>
      <c r="T441" s="1">
        <f>_xll.ciqfunctions.udf.CIQ($B441, "IQ_TOTAL_DEBT", $D441,,,, "REPORTED")</f>
        <v>158334</v>
      </c>
      <c r="U441" s="1">
        <f>_xll.ciqfunctions.udf.CIQ($B441, "IQ_PREF_DIV_OTHER",$D441,,,, "REPORTED")</f>
        <v>0</v>
      </c>
      <c r="V441" s="1">
        <f>_xll.ciqfunctions.udf.CIQ($B441, "IQ_COGS",$D441,,,, "REPORTED")</f>
        <v>35753</v>
      </c>
      <c r="W441" s="1">
        <f>_xll.ciqfunctions.udf.CIQ($B441, "IQ_AP",$D441,,,, "REPORTED")</f>
        <v>24126</v>
      </c>
      <c r="X441" s="1">
        <f>_xll.ciqfunctions.udf.CIQ($B441, "IQ_AR", $D441,,,, "REPORTED")</f>
        <v>4281</v>
      </c>
      <c r="Y441" s="1">
        <f>_xll.ciqfunctions.udf.CIQ($B441, "IQ_INVENTORY", $D441,,,, "REPORTED")</f>
        <v>12371</v>
      </c>
      <c r="Z441">
        <f>_xll.ciqfunctions.udf.CIQ($B441, "IQ_SGA", $D441,,,, "REPORTED")</f>
        <v>2270</v>
      </c>
      <c r="AA441">
        <f>_xll.ciqfunctions.udf.CIQ($B441, "IQ_TOTAL_REV_1YR_ANN_GROWTH", $D441,,,, "REPORTED")</f>
        <v>7.1859000000000002</v>
      </c>
      <c r="AB441">
        <f>_xll.ciqfunctions.udf.CIQ($B441, "IQ_DA", $D441,,,, "REPORTED")</f>
        <v>0</v>
      </c>
      <c r="AC441">
        <f>_xll.ciqfunctions.udf.CIQ($B441, "IQ_NET_INTEREST_EXP",$D441,,,, "REPORTED")</f>
        <v>-142</v>
      </c>
      <c r="AD441">
        <f>_xll.ciqfunctions.udf.CIQ($B441, "IQ_NET_WORKING_CAP",$D441,,,, "REPORTED")</f>
        <v>-460</v>
      </c>
      <c r="AE441">
        <f>_xll.ciqfunctions.udf.CIQ($B441, "IQ_CAPEX",$D441,,,, "REPORTED")</f>
        <v>-1779</v>
      </c>
      <c r="AF441" s="1" t="str">
        <f>_xll.ciqfunctions.udf.CIQ($B441, "IQ_CEO_NAME", $D441,,,, "REPORTED")</f>
        <v>Farley, James</v>
      </c>
    </row>
    <row r="442" spans="1:32" x14ac:dyDescent="0.25">
      <c r="A442" t="str">
        <f>_xll.ciqfunctions.udf.CIQ(B442,"IQ_COMPANY_NAME",A$1)</f>
        <v>Ford Motor Company</v>
      </c>
      <c r="B442" s="3" t="s">
        <v>8</v>
      </c>
      <c r="C442" s="1" t="str">
        <f>_xll.ciqfunctions.udf.CIQ($B442, "IQ_INDUSTRY", IQ_FY, $D442, ,, "USD", , C$1)</f>
        <v>Automobiles</v>
      </c>
      <c r="D442" s="2" t="str">
        <f t="shared" si="5"/>
        <v>CQ42017</v>
      </c>
      <c r="E442" s="1">
        <f>_xll.ciqfunctions.udf.CIQ($B442, "IQ_TOTAL_REV", $D442,,,, "REPORTED")</f>
        <v>41326</v>
      </c>
      <c r="F442" s="1">
        <f>_xll.ciqfunctions.udf.CIQ($B442, "IQ_NI",$D442,,,, "REPORTED")</f>
        <v>2520</v>
      </c>
      <c r="G442" s="1">
        <f>_xll.ciqfunctions.udf.CIQ($B442, "IQ_CASH_EQUIV", $D442,,,, "REPORTED")</f>
        <v>8934</v>
      </c>
      <c r="H442" s="1">
        <f>_xll.ciqfunctions.udf.CIQ($B442, "IQ_CASH_ST_INVEST", $D442,,,, "REPORTED")</f>
        <v>26488</v>
      </c>
      <c r="I442" s="1">
        <f>_xll.ciqfunctions.udf.CIQ($B442, "IQ_TOTAL_CA", $D442,,,, "REPORTED")</f>
        <v>116801</v>
      </c>
      <c r="J442" s="1">
        <f>_xll.ciqfunctions.udf.CIQ($B442, "IQ_TOTAL_ASSETS",$D442,,,, "REPORTED")</f>
        <v>258496</v>
      </c>
      <c r="K442" s="1">
        <f>_xll.ciqfunctions.udf.CIQ($B442, "IQ_TOTAL_CL", $D442,,,, "REPORTED")</f>
        <v>94600</v>
      </c>
      <c r="L442" s="1">
        <f>_xll.ciqfunctions.udf.CIQ($B442, "IQ_TOTAL_LIAB", $D442,,,, "REPORTED")</f>
        <v>222792</v>
      </c>
      <c r="M442" s="1">
        <f>_xll.ciqfunctions.udf.CIQ($B442, "IQ_PREF_EQUITY",$D442,,,, "REPORTED")</f>
        <v>0</v>
      </c>
      <c r="N442" s="1">
        <f>_xll.ciqfunctions.udf.CIQ($B442, "IQ_TOTAL_COMMON_EQUITY",$D442,,,, "REPORTED")</f>
        <v>35578</v>
      </c>
      <c r="O442" s="1">
        <f>_xll.ciqfunctions.udf.CIQ($B442, "IQ_APIC", $D442,,,, "REPORTED")</f>
        <v>21843</v>
      </c>
      <c r="P442" s="1">
        <f>_xll.ciqfunctions.udf.CIQ($B442, "IQ_TOTAL_ASSETS", $D442,,,, "REPORTED")</f>
        <v>258496</v>
      </c>
      <c r="Q442" s="1">
        <f>_xll.ciqfunctions.udf.CIQ($B442, "IQ_RE", $D442,,,, "REPORTED")</f>
        <v>21906</v>
      </c>
      <c r="R442" s="1">
        <f>_xll.ciqfunctions.udf.CIQ($B442, "IQ_TOTAL_EQUITY", $D442,,,, "REPORTED")</f>
        <v>35704</v>
      </c>
      <c r="S442" s="1">
        <f>_xll.ciqfunctions.udf.CIQ($B442, "IQ_TOTAL_OUTSTANDING_FILING_DATE", $D442,,,, "REPORTED")</f>
        <v>3973.3516599999998</v>
      </c>
      <c r="T442" s="1">
        <f>_xll.ciqfunctions.udf.CIQ($B442, "IQ_TOTAL_DEBT", $D442,,,, "REPORTED")</f>
        <v>154287</v>
      </c>
      <c r="U442" s="1">
        <f>_xll.ciqfunctions.udf.CIQ($B442, "IQ_PREF_DIV_OTHER",$D442,,,, "REPORTED")</f>
        <v>0</v>
      </c>
      <c r="V442" s="1">
        <f>_xll.ciqfunctions.udf.CIQ($B442, "IQ_COGS",$D442,,,, "REPORTED")</f>
        <v>35004</v>
      </c>
      <c r="W442" s="1">
        <f>_xll.ciqfunctions.udf.CIQ($B442, "IQ_AP",$D442,,,, "REPORTED")</f>
        <v>23282</v>
      </c>
      <c r="X442" s="1">
        <f>_xll.ciqfunctions.udf.CIQ($B442, "IQ_AR", $D442,,,, "REPORTED")</f>
        <v>10599</v>
      </c>
      <c r="Y442" s="1">
        <f>_xll.ciqfunctions.udf.CIQ($B442, "IQ_INVENTORY", $D442,,,, "REPORTED")</f>
        <v>11176</v>
      </c>
      <c r="Z442">
        <f>_xll.ciqfunctions.udf.CIQ($B442, "IQ_SGA", $D442,,,, "REPORTED")</f>
        <v>2475</v>
      </c>
      <c r="AA442">
        <f>_xll.ciqfunctions.udf.CIQ($B442, "IQ_TOTAL_REV_1YR_ANN_GROWTH", $D442,,,, "REPORTED")</f>
        <v>6.9126000000000003</v>
      </c>
      <c r="AB442">
        <f>_xll.ciqfunctions.udf.CIQ($B442, "IQ_DA", $D442,,,, "REPORTED")</f>
        <v>0</v>
      </c>
      <c r="AC442">
        <f>_xll.ciqfunctions.udf.CIQ($B442, "IQ_NET_INTEREST_EXP",$D442,,,, "REPORTED")</f>
        <v>-289</v>
      </c>
      <c r="AD442">
        <f>_xll.ciqfunctions.udf.CIQ($B442, "IQ_NET_WORKING_CAP",$D442,,,, "REPORTED")</f>
        <v>-931</v>
      </c>
      <c r="AE442">
        <f>_xll.ciqfunctions.udf.CIQ($B442, "IQ_CAPEX",$D442,,,, "REPORTED")</f>
        <v>-2113</v>
      </c>
      <c r="AF442" s="1" t="str">
        <f>_xll.ciqfunctions.udf.CIQ($B442, "IQ_CEO_NAME", $D442,,,, "REPORTED")</f>
        <v>Farley, James</v>
      </c>
    </row>
    <row r="443" spans="1:32" x14ac:dyDescent="0.25">
      <c r="A443" t="str">
        <f>_xll.ciqfunctions.udf.CIQ(B443,"IQ_COMPANY_NAME",A$1)</f>
        <v>Ford Motor Company</v>
      </c>
      <c r="B443" s="3" t="s">
        <v>8</v>
      </c>
      <c r="C443" s="1" t="str">
        <f>_xll.ciqfunctions.udf.CIQ($B443, "IQ_INDUSTRY", IQ_FY, $D443, ,, "USD", , C$1)</f>
        <v>Automobiles</v>
      </c>
      <c r="D443" s="2" t="str">
        <f t="shared" si="5"/>
        <v>CQ32017</v>
      </c>
      <c r="E443" s="1">
        <f>_xll.ciqfunctions.udf.CIQ($B443, "IQ_TOTAL_REV", $D443,,,, "REPORTED")</f>
        <v>36451</v>
      </c>
      <c r="F443" s="1">
        <f>_xll.ciqfunctions.udf.CIQ($B443, "IQ_NI",$D443,,,, "REPORTED")</f>
        <v>1572</v>
      </c>
      <c r="G443" s="1">
        <f>_xll.ciqfunctions.udf.CIQ($B443, "IQ_CASH_EQUIV", $D443,,,, "REPORTED")</f>
        <v>8754</v>
      </c>
      <c r="H443" s="1">
        <f>_xll.ciqfunctions.udf.CIQ($B443, "IQ_CASH_ST_INVEST", $D443,,,, "REPORTED")</f>
        <v>26145</v>
      </c>
      <c r="I443" s="1">
        <f>_xll.ciqfunctions.udf.CIQ($B443, "IQ_TOTAL_CA", $D443,,,, "REPORTED")</f>
        <v>112732</v>
      </c>
      <c r="J443" s="1">
        <f>_xll.ciqfunctions.udf.CIQ($B443, "IQ_TOTAL_ASSETS",$D443,,,, "REPORTED")</f>
        <v>251273</v>
      </c>
      <c r="K443" s="1">
        <f>_xll.ciqfunctions.udf.CIQ($B443, "IQ_TOTAL_CL", $D443,,,, "REPORTED")</f>
        <v>94352</v>
      </c>
      <c r="L443" s="1">
        <f>_xll.ciqfunctions.udf.CIQ($B443, "IQ_TOTAL_LIAB", $D443,,,, "REPORTED")</f>
        <v>217913</v>
      </c>
      <c r="M443" s="1">
        <f>_xll.ciqfunctions.udf.CIQ($B443, "IQ_PREF_EQUITY",$D443,,,, "REPORTED")</f>
        <v>0</v>
      </c>
      <c r="N443" s="1">
        <f>_xll.ciqfunctions.udf.CIQ($B443, "IQ_TOTAL_COMMON_EQUITY",$D443,,,, "REPORTED")</f>
        <v>33238</v>
      </c>
      <c r="O443" s="1">
        <f>_xll.ciqfunctions.udf.CIQ($B443, "IQ_APIC", $D443,,,, "REPORTED")</f>
        <v>21804</v>
      </c>
      <c r="P443" s="1">
        <f>_xll.ciqfunctions.udf.CIQ($B443, "IQ_TOTAL_ASSETS", $D443,,,, "REPORTED")</f>
        <v>251273</v>
      </c>
      <c r="Q443" s="1">
        <f>_xll.ciqfunctions.udf.CIQ($B443, "IQ_RE", $D443,,,, "REPORTED")</f>
        <v>19405</v>
      </c>
      <c r="R443" s="1">
        <f>_xll.ciqfunctions.udf.CIQ($B443, "IQ_TOTAL_EQUITY", $D443,,,, "REPORTED")</f>
        <v>33360</v>
      </c>
      <c r="S443" s="1">
        <f>_xll.ciqfunctions.udf.CIQ($B443, "IQ_TOTAL_OUTSTANDING_FILING_DATE", $D443,,,, "REPORTED")</f>
        <v>3972.3021899999999</v>
      </c>
      <c r="T443" s="1">
        <f>_xll.ciqfunctions.udf.CIQ($B443, "IQ_TOTAL_DEBT", $D443,,,, "REPORTED")</f>
        <v>149112</v>
      </c>
      <c r="U443" s="1">
        <f>_xll.ciqfunctions.udf.CIQ($B443, "IQ_PREF_DIV_OTHER",$D443,,,, "REPORTED")</f>
        <v>0</v>
      </c>
      <c r="V443" s="1">
        <f>_xll.ciqfunctions.udf.CIQ($B443, "IQ_COGS",$D443,,,, "REPORTED")</f>
        <v>30275</v>
      </c>
      <c r="W443" s="1">
        <f>_xll.ciqfunctions.udf.CIQ($B443, "IQ_AP",$D443,,,, "REPORTED")</f>
        <v>22347</v>
      </c>
      <c r="X443" s="1">
        <f>_xll.ciqfunctions.udf.CIQ($B443, "IQ_AR", $D443,,,, "REPORTED")</f>
        <v>4443</v>
      </c>
      <c r="Y443" s="1">
        <f>_xll.ciqfunctions.udf.CIQ($B443, "IQ_INVENTORY", $D443,,,, "REPORTED")</f>
        <v>11263</v>
      </c>
      <c r="Z443">
        <f>_xll.ciqfunctions.udf.CIQ($B443, "IQ_SGA", $D443,,,, "REPORTED")</f>
        <v>2491</v>
      </c>
      <c r="AA443">
        <f>_xll.ciqfunctions.udf.CIQ($B443, "IQ_TOTAL_REV_1YR_ANN_GROWTH", $D443,,,, "REPORTED")</f>
        <v>1.4133</v>
      </c>
      <c r="AB443">
        <f>_xll.ciqfunctions.udf.CIQ($B443, "IQ_DA", $D443,,,, "REPORTED")</f>
        <v>0</v>
      </c>
      <c r="AC443">
        <f>_xll.ciqfunctions.udf.CIQ($B443, "IQ_NET_INTEREST_EXP",$D443,,,, "REPORTED")</f>
        <v>-176</v>
      </c>
      <c r="AD443">
        <f>_xll.ciqfunctions.udf.CIQ($B443, "IQ_NET_WORKING_CAP",$D443,,,, "REPORTED")</f>
        <v>-4214</v>
      </c>
      <c r="AE443">
        <f>_xll.ciqfunctions.udf.CIQ($B443, "IQ_CAPEX",$D443,,,, "REPORTED")</f>
        <v>-1672</v>
      </c>
      <c r="AF443" s="1" t="str">
        <f>_xll.ciqfunctions.udf.CIQ($B443, "IQ_CEO_NAME", $D443,,,, "REPORTED")</f>
        <v>Farley, James</v>
      </c>
    </row>
    <row r="444" spans="1:32" x14ac:dyDescent="0.25">
      <c r="A444" t="str">
        <f>_xll.ciqfunctions.udf.CIQ(B444,"IQ_COMPANY_NAME",A$1)</f>
        <v>Ford Motor Company</v>
      </c>
      <c r="B444" s="3" t="s">
        <v>8</v>
      </c>
      <c r="C444" s="1" t="str">
        <f>_xll.ciqfunctions.udf.CIQ($B444, "IQ_INDUSTRY", IQ_FY, $D444, ,, "USD", , C$1)</f>
        <v>Automobiles</v>
      </c>
      <c r="D444" s="2" t="str">
        <f t="shared" si="5"/>
        <v>CQ22017</v>
      </c>
      <c r="E444" s="1">
        <f>_xll.ciqfunctions.udf.CIQ($B444, "IQ_TOTAL_REV", $D444,,,, "REPORTED")</f>
        <v>39853</v>
      </c>
      <c r="F444" s="1">
        <f>_xll.ciqfunctions.udf.CIQ($B444, "IQ_NI",$D444,,,, "REPORTED")</f>
        <v>2047</v>
      </c>
      <c r="G444" s="1">
        <f>_xll.ciqfunctions.udf.CIQ($B444, "IQ_CASH_EQUIV", $D444,,,, "REPORTED")</f>
        <v>8857</v>
      </c>
      <c r="H444" s="1">
        <f>_xll.ciqfunctions.udf.CIQ($B444, "IQ_CASH_ST_INVEST", $D444,,,, "REPORTED")</f>
        <v>28432</v>
      </c>
      <c r="I444" s="1">
        <f>_xll.ciqfunctions.udf.CIQ($B444, "IQ_TOTAL_CA", $D444,,,, "REPORTED")</f>
        <v>113539</v>
      </c>
      <c r="J444" s="1">
        <f>_xll.ciqfunctions.udf.CIQ($B444, "IQ_TOTAL_ASSETS",$D444,,,, "REPORTED")</f>
        <v>247469</v>
      </c>
      <c r="K444" s="1">
        <f>_xll.ciqfunctions.udf.CIQ($B444, "IQ_TOTAL_CL", $D444,,,, "REPORTED")</f>
        <v>94299</v>
      </c>
      <c r="L444" s="1">
        <f>_xll.ciqfunctions.udf.CIQ($B444, "IQ_TOTAL_LIAB", $D444,,,, "REPORTED")</f>
        <v>215110</v>
      </c>
      <c r="M444" s="1">
        <f>_xll.ciqfunctions.udf.CIQ($B444, "IQ_PREF_EQUITY",$D444,,,, "REPORTED")</f>
        <v>0</v>
      </c>
      <c r="N444" s="1">
        <f>_xll.ciqfunctions.udf.CIQ($B444, "IQ_TOTAL_COMMON_EQUITY",$D444,,,, "REPORTED")</f>
        <v>32244</v>
      </c>
      <c r="O444" s="1">
        <f>_xll.ciqfunctions.udf.CIQ($B444, "IQ_APIC", $D444,,,, "REPORTED")</f>
        <v>21735</v>
      </c>
      <c r="P444" s="1">
        <f>_xll.ciqfunctions.udf.CIQ($B444, "IQ_TOTAL_ASSETS", $D444,,,, "REPORTED")</f>
        <v>247469</v>
      </c>
      <c r="Q444" s="1">
        <f>_xll.ciqfunctions.udf.CIQ($B444, "IQ_RE", $D444,,,, "REPORTED")</f>
        <v>18437</v>
      </c>
      <c r="R444" s="1">
        <f>_xll.ciqfunctions.udf.CIQ($B444, "IQ_TOTAL_EQUITY", $D444,,,, "REPORTED")</f>
        <v>32359</v>
      </c>
      <c r="S444" s="1">
        <f>_xll.ciqfunctions.udf.CIQ($B444, "IQ_TOTAL_OUTSTANDING_FILING_DATE", $D444,,,, "REPORTED")</f>
        <v>3971.7551400000002</v>
      </c>
      <c r="T444" s="1">
        <f>_xll.ciqfunctions.udf.CIQ($B444, "IQ_TOTAL_DEBT", $D444,,,, "REPORTED")</f>
        <v>146009</v>
      </c>
      <c r="U444" s="1">
        <f>_xll.ciqfunctions.udf.CIQ($B444, "IQ_PREF_DIV_OTHER",$D444,,,, "REPORTED")</f>
        <v>0</v>
      </c>
      <c r="V444" s="1">
        <f>_xll.ciqfunctions.udf.CIQ($B444, "IQ_COGS",$D444,,,, "REPORTED")</f>
        <v>33342</v>
      </c>
      <c r="W444" s="1">
        <f>_xll.ciqfunctions.udf.CIQ($B444, "IQ_AP",$D444,,,, "REPORTED")</f>
        <v>23568</v>
      </c>
      <c r="X444" s="1">
        <f>_xll.ciqfunctions.udf.CIQ($B444, "IQ_AR", $D444,,,, "REPORTED")</f>
        <v>4275</v>
      </c>
      <c r="Y444" s="1">
        <f>_xll.ciqfunctions.udf.CIQ($B444, "IQ_INVENTORY", $D444,,,, "REPORTED")</f>
        <v>11092</v>
      </c>
      <c r="Z444">
        <f>_xll.ciqfunctions.udf.CIQ($B444, "IQ_SGA", $D444,,,, "REPORTED")</f>
        <v>2756</v>
      </c>
      <c r="AA444">
        <f>_xll.ciqfunctions.udf.CIQ($B444, "IQ_TOTAL_REV_1YR_ANN_GROWTH", $D444,,,, "REPORTED")</f>
        <v>0.93189999999999995</v>
      </c>
      <c r="AB444">
        <f>_xll.ciqfunctions.udf.CIQ($B444, "IQ_DA", $D444,,,, "REPORTED")</f>
        <v>0</v>
      </c>
      <c r="AC444">
        <f>_xll.ciqfunctions.udf.CIQ($B444, "IQ_NET_INTEREST_EXP",$D444,,,, "REPORTED")</f>
        <v>-182</v>
      </c>
      <c r="AD444">
        <f>_xll.ciqfunctions.udf.CIQ($B444, "IQ_NET_WORKING_CAP",$D444,,,, "REPORTED")</f>
        <v>-6281</v>
      </c>
      <c r="AE444">
        <f>_xll.ciqfunctions.udf.CIQ($B444, "IQ_CAPEX",$D444,,,, "REPORTED")</f>
        <v>-1558</v>
      </c>
      <c r="AF444" s="1" t="str">
        <f>_xll.ciqfunctions.udf.CIQ($B444, "IQ_CEO_NAME", $D444,,,, "REPORTED")</f>
        <v>Farley, James</v>
      </c>
    </row>
    <row r="445" spans="1:32" x14ac:dyDescent="0.25">
      <c r="A445" t="str">
        <f>_xll.ciqfunctions.udf.CIQ(B445,"IQ_COMPANY_NAME",A$1)</f>
        <v>Ford Motor Company</v>
      </c>
      <c r="B445" s="3" t="s">
        <v>8</v>
      </c>
      <c r="C445" s="1" t="str">
        <f>_xll.ciqfunctions.udf.CIQ($B445, "IQ_INDUSTRY", IQ_FY, $D445, ,, "USD", , C$1)</f>
        <v>Automobiles</v>
      </c>
      <c r="D445" s="2" t="str">
        <f t="shared" si="5"/>
        <v>CQ12017</v>
      </c>
      <c r="E445" s="1">
        <f>_xll.ciqfunctions.udf.CIQ($B445, "IQ_TOTAL_REV", $D445,,,, "REPORTED")</f>
        <v>39146</v>
      </c>
      <c r="F445" s="1">
        <f>_xll.ciqfunctions.udf.CIQ($B445, "IQ_NI",$D445,,,, "REPORTED")</f>
        <v>1592</v>
      </c>
      <c r="G445" s="1">
        <f>_xll.ciqfunctions.udf.CIQ($B445, "IQ_CASH_EQUIV", $D445,,,, "REPORTED")</f>
        <v>9555</v>
      </c>
      <c r="H445" s="1">
        <f>_xll.ciqfunctions.udf.CIQ($B445, "IQ_CASH_ST_INVEST", $D445,,,, "REPORTED")</f>
        <v>28034</v>
      </c>
      <c r="I445" s="1">
        <f>_xll.ciqfunctions.udf.CIQ($B445, "IQ_TOTAL_CA", $D445,,,, "REPORTED")</f>
        <v>113228</v>
      </c>
      <c r="J445" s="1">
        <f>_xll.ciqfunctions.udf.CIQ($B445, "IQ_TOTAL_ASSETS",$D445,,,, "REPORTED")</f>
        <v>244094</v>
      </c>
      <c r="K445" s="1">
        <f>_xll.ciqfunctions.udf.CIQ($B445, "IQ_TOTAL_CL", $D445,,,, "REPORTED")</f>
        <v>91304</v>
      </c>
      <c r="L445" s="1">
        <f>_xll.ciqfunctions.udf.CIQ($B445, "IQ_TOTAL_LIAB", $D445,,,, "REPORTED")</f>
        <v>213356</v>
      </c>
      <c r="M445" s="1">
        <f>_xll.ciqfunctions.udf.CIQ($B445, "IQ_PREF_EQUITY",$D445,,,, "REPORTED")</f>
        <v>0</v>
      </c>
      <c r="N445" s="1">
        <f>_xll.ciqfunctions.udf.CIQ($B445, "IQ_TOTAL_COMMON_EQUITY",$D445,,,, "REPORTED")</f>
        <v>30619</v>
      </c>
      <c r="O445" s="1">
        <f>_xll.ciqfunctions.udf.CIQ($B445, "IQ_APIC", $D445,,,, "REPORTED")</f>
        <v>21637</v>
      </c>
      <c r="P445" s="1">
        <f>_xll.ciqfunctions.udf.CIQ($B445, "IQ_TOTAL_ASSETS", $D445,,,, "REPORTED")</f>
        <v>244094</v>
      </c>
      <c r="Q445" s="1">
        <f>_xll.ciqfunctions.udf.CIQ($B445, "IQ_RE", $D445,,,, "REPORTED")</f>
        <v>16992</v>
      </c>
      <c r="R445" s="1">
        <f>_xll.ciqfunctions.udf.CIQ($B445, "IQ_TOTAL_EQUITY", $D445,,,, "REPORTED")</f>
        <v>30738</v>
      </c>
      <c r="S445" s="1">
        <f>_xll.ciqfunctions.udf.CIQ($B445, "IQ_TOTAL_OUTSTANDING_FILING_DATE", $D445,,,, "REPORTED")</f>
        <v>3981.9863099999998</v>
      </c>
      <c r="T445" s="1">
        <f>_xll.ciqfunctions.udf.CIQ($B445, "IQ_TOTAL_DEBT", $D445,,,, "REPORTED")</f>
        <v>145977</v>
      </c>
      <c r="U445" s="1">
        <f>_xll.ciqfunctions.udf.CIQ($B445, "IQ_PREF_DIV_OTHER",$D445,,,, "REPORTED")</f>
        <v>0</v>
      </c>
      <c r="V445" s="1">
        <f>_xll.ciqfunctions.udf.CIQ($B445, "IQ_COGS",$D445,,,, "REPORTED")</f>
        <v>32700</v>
      </c>
      <c r="W445" s="1">
        <f>_xll.ciqfunctions.udf.CIQ($B445, "IQ_AP",$D445,,,, "REPORTED")</f>
        <v>22147</v>
      </c>
      <c r="X445" s="1">
        <f>_xll.ciqfunctions.udf.CIQ($B445, "IQ_AR", $D445,,,, "REPORTED")</f>
        <v>4618</v>
      </c>
      <c r="Y445" s="1">
        <f>_xll.ciqfunctions.udf.CIQ($B445, "IQ_INVENTORY", $D445,,,, "REPORTED")</f>
        <v>10535</v>
      </c>
      <c r="Z445">
        <f>_xll.ciqfunctions.udf.CIQ($B445, "IQ_SGA", $D445,,,, "REPORTED")</f>
        <v>2374</v>
      </c>
      <c r="AA445">
        <f>_xll.ciqfunctions.udf.CIQ($B445, "IQ_TOTAL_REV_1YR_ANN_GROWTH", $D445,,,, "REPORTED")</f>
        <v>3.7858999999999998</v>
      </c>
      <c r="AB445">
        <f>_xll.ciqfunctions.udf.CIQ($B445, "IQ_DA", $D445,,,, "REPORTED")</f>
        <v>0</v>
      </c>
      <c r="AC445">
        <f>_xll.ciqfunctions.udf.CIQ($B445, "IQ_NET_INTEREST_EXP",$D445,,,, "REPORTED")</f>
        <v>-200</v>
      </c>
      <c r="AD445">
        <f>_xll.ciqfunctions.udf.CIQ($B445, "IQ_NET_WORKING_CAP",$D445,,,, "REPORTED")</f>
        <v>-3010</v>
      </c>
      <c r="AE445">
        <f>_xll.ciqfunctions.udf.CIQ($B445, "IQ_CAPEX",$D445,,,, "REPORTED")</f>
        <v>-1706</v>
      </c>
      <c r="AF445" s="1" t="str">
        <f>_xll.ciqfunctions.udf.CIQ($B445, "IQ_CEO_NAME", $D445,,,, "REPORTED")</f>
        <v>Farley, James</v>
      </c>
    </row>
    <row r="446" spans="1:32" x14ac:dyDescent="0.25">
      <c r="A446" t="str">
        <f>_xll.ciqfunctions.udf.CIQ(B446,"IQ_COMPANY_NAME",A$1)</f>
        <v>Ford Motor Company</v>
      </c>
      <c r="B446" s="3" t="s">
        <v>8</v>
      </c>
      <c r="C446" s="1" t="str">
        <f>_xll.ciqfunctions.udf.CIQ($B446, "IQ_INDUSTRY", IQ_FY, $D446, ,, "USD", , C$1)</f>
        <v>Automobiles</v>
      </c>
      <c r="D446" s="2" t="str">
        <f t="shared" si="5"/>
        <v>CQ42016</v>
      </c>
      <c r="E446" s="1">
        <f>_xll.ciqfunctions.udf.CIQ($B446, "IQ_TOTAL_REV", $D446,,,, "REPORTED")</f>
        <v>38654</v>
      </c>
      <c r="F446" s="1">
        <f>_xll.ciqfunctions.udf.CIQ($B446, "IQ_NI",$D446,,,, "REPORTED")</f>
        <v>-783</v>
      </c>
      <c r="G446" s="1">
        <f>_xll.ciqfunctions.udf.CIQ($B446, "IQ_CASH_EQUIV", $D446,,,, "REPORTED")</f>
        <v>7828</v>
      </c>
      <c r="H446" s="1">
        <f>_xll.ciqfunctions.udf.CIQ($B446, "IQ_CASH_ST_INVEST", $D446,,,, "REPORTED")</f>
        <v>27470</v>
      </c>
      <c r="I446" s="1">
        <f>_xll.ciqfunctions.udf.CIQ($B446, "IQ_TOTAL_CA", $D446,,,, "REPORTED")</f>
        <v>108461</v>
      </c>
      <c r="J446" s="1">
        <f>_xll.ciqfunctions.udf.CIQ($B446, "IQ_TOTAL_ASSETS",$D446,,,, "REPORTED")</f>
        <v>237951</v>
      </c>
      <c r="K446" s="1">
        <f>_xll.ciqfunctions.udf.CIQ($B446, "IQ_TOTAL_CL", $D446,,,, "REPORTED")</f>
        <v>90281</v>
      </c>
      <c r="L446" s="1">
        <f>_xll.ciqfunctions.udf.CIQ($B446, "IQ_TOTAL_LIAB", $D446,,,, "REPORTED")</f>
        <v>208668</v>
      </c>
      <c r="M446" s="1">
        <f>_xll.ciqfunctions.udf.CIQ($B446, "IQ_PREF_EQUITY",$D446,,,, "REPORTED")</f>
        <v>0</v>
      </c>
      <c r="N446" s="1">
        <f>_xll.ciqfunctions.udf.CIQ($B446, "IQ_TOTAL_COMMON_EQUITY",$D446,,,, "REPORTED")</f>
        <v>29170</v>
      </c>
      <c r="O446" s="1">
        <f>_xll.ciqfunctions.udf.CIQ($B446, "IQ_APIC", $D446,,,, "REPORTED")</f>
        <v>21630</v>
      </c>
      <c r="P446" s="1">
        <f>_xll.ciqfunctions.udf.CIQ($B446, "IQ_TOTAL_ASSETS", $D446,,,, "REPORTED")</f>
        <v>237951</v>
      </c>
      <c r="Q446" s="1">
        <f>_xll.ciqfunctions.udf.CIQ($B446, "IQ_RE", $D446,,,, "REPORTED")</f>
        <v>15634</v>
      </c>
      <c r="R446" s="1">
        <f>_xll.ciqfunctions.udf.CIQ($B446, "IQ_TOTAL_EQUITY", $D446,,,, "REPORTED")</f>
        <v>29283</v>
      </c>
      <c r="S446" s="1">
        <f>_xll.ciqfunctions.udf.CIQ($B446, "IQ_TOTAL_OUTSTANDING_FILING_DATE", $D446,,,, "REPORTED")</f>
        <v>3974.2971699999998</v>
      </c>
      <c r="T446" s="1">
        <f>_xll.ciqfunctions.udf.CIQ($B446, "IQ_TOTAL_DEBT", $D446,,,, "REPORTED")</f>
        <v>142970</v>
      </c>
      <c r="U446" s="1">
        <f>_xll.ciqfunctions.udf.CIQ($B446, "IQ_PREF_DIV_OTHER",$D446,,,, "REPORTED")</f>
        <v>0</v>
      </c>
      <c r="V446" s="1">
        <f>_xll.ciqfunctions.udf.CIQ($B446, "IQ_COGS",$D446,,,, "REPORTED")</f>
        <v>32476</v>
      </c>
      <c r="W446" s="1">
        <f>_xll.ciqfunctions.udf.CIQ($B446, "IQ_AP",$D446,,,, "REPORTED")</f>
        <v>21296</v>
      </c>
      <c r="X446" s="1">
        <f>_xll.ciqfunctions.udf.CIQ($B446, "IQ_AR", $D446,,,, "REPORTED")</f>
        <v>11102</v>
      </c>
      <c r="Y446" s="1">
        <f>_xll.ciqfunctions.udf.CIQ($B446, "IQ_INVENTORY", $D446,,,, "REPORTED")</f>
        <v>8898</v>
      </c>
      <c r="Z446">
        <f>_xll.ciqfunctions.udf.CIQ($B446, "IQ_SGA", $D446,,,, "REPORTED")</f>
        <v>5471</v>
      </c>
      <c r="AA446">
        <f>_xll.ciqfunctions.udf.CIQ($B446, "IQ_TOTAL_REV_1YR_ANN_GROWTH", $D446,,,, "REPORTED")</f>
        <v>-3.9676999999999998</v>
      </c>
      <c r="AB446">
        <f>_xll.ciqfunctions.udf.CIQ($B446, "IQ_DA", $D446,,,, "REPORTED")</f>
        <v>0</v>
      </c>
      <c r="AC446">
        <f>_xll.ciqfunctions.udf.CIQ($B446, "IQ_NET_INTEREST_EXP",$D446,,,, "REPORTED")</f>
        <v>-203</v>
      </c>
      <c r="AD446">
        <f>_xll.ciqfunctions.udf.CIQ($B446, "IQ_NET_WORKING_CAP",$D446,,,, "REPORTED")</f>
        <v>-6605</v>
      </c>
      <c r="AE446">
        <f>_xll.ciqfunctions.udf.CIQ($B446, "IQ_CAPEX",$D446,,,, "REPORTED")</f>
        <v>-2080</v>
      </c>
      <c r="AF446" s="1" t="str">
        <f>_xll.ciqfunctions.udf.CIQ($B446, "IQ_CEO_NAME", $D446,,,, "REPORTED")</f>
        <v>Farley, James</v>
      </c>
    </row>
    <row r="447" spans="1:32" x14ac:dyDescent="0.25">
      <c r="A447" t="str">
        <f>_xll.ciqfunctions.udf.CIQ(B447,"IQ_COMPANY_NAME",A$1)</f>
        <v>Ford Motor Company</v>
      </c>
      <c r="B447" s="3" t="s">
        <v>8</v>
      </c>
      <c r="C447" s="1" t="str">
        <f>_xll.ciqfunctions.udf.CIQ($B447, "IQ_INDUSTRY", IQ_FY, $D447, ,, "USD", , C$1)</f>
        <v>Automobiles</v>
      </c>
      <c r="D447" s="2" t="str">
        <f t="shared" ref="D447:D510" si="6">D387</f>
        <v>CQ32016</v>
      </c>
      <c r="E447" s="1">
        <f>_xll.ciqfunctions.udf.CIQ($B447, "IQ_TOTAL_REV", $D447,,,, "REPORTED")</f>
        <v>35943</v>
      </c>
      <c r="F447" s="1">
        <f>_xll.ciqfunctions.udf.CIQ($B447, "IQ_NI",$D447,,,, "REPORTED")</f>
        <v>957</v>
      </c>
      <c r="G447" s="1">
        <f>_xll.ciqfunctions.udf.CIQ($B447, "IQ_CASH_EQUIV", $D447,,,, "REPORTED")</f>
        <v>7665</v>
      </c>
      <c r="H447" s="1">
        <f>_xll.ciqfunctions.udf.CIQ($B447, "IQ_CASH_ST_INVEST", $D447,,,, "REPORTED")</f>
        <v>24310</v>
      </c>
      <c r="I447" s="1">
        <f>_xll.ciqfunctions.udf.CIQ($B447, "IQ_TOTAL_CA", $D447,,,, "REPORTED")</f>
        <v>103515</v>
      </c>
      <c r="J447" s="1">
        <f>_xll.ciqfunctions.udf.CIQ($B447, "IQ_TOTAL_ASSETS",$D447,,,, "REPORTED")</f>
        <v>234963</v>
      </c>
      <c r="K447" s="1">
        <f>_xll.ciqfunctions.udf.CIQ($B447, "IQ_TOTAL_CL", $D447,,,, "REPORTED")</f>
        <v>89188</v>
      </c>
      <c r="L447" s="1">
        <f>_xll.ciqfunctions.udf.CIQ($B447, "IQ_TOTAL_LIAB", $D447,,,, "REPORTED")</f>
        <v>203368</v>
      </c>
      <c r="M447" s="1">
        <f>_xll.ciqfunctions.udf.CIQ($B447, "IQ_PREF_EQUITY",$D447,,,, "REPORTED")</f>
        <v>0</v>
      </c>
      <c r="N447" s="1">
        <f>_xll.ciqfunctions.udf.CIQ($B447, "IQ_TOTAL_COMMON_EQUITY",$D447,,,, "REPORTED")</f>
        <v>31484</v>
      </c>
      <c r="O447" s="1">
        <f>_xll.ciqfunctions.udf.CIQ($B447, "IQ_APIC", $D447,,,, "REPORTED")</f>
        <v>21598</v>
      </c>
      <c r="P447" s="1">
        <f>_xll.ciqfunctions.udf.CIQ($B447, "IQ_TOTAL_ASSETS", $D447,,,, "REPORTED")</f>
        <v>234963</v>
      </c>
      <c r="Q447" s="1">
        <f>_xll.ciqfunctions.udf.CIQ($B447, "IQ_RE", $D447,,,, "REPORTED")</f>
        <v>17013</v>
      </c>
      <c r="R447" s="1">
        <f>_xll.ciqfunctions.udf.CIQ($B447, "IQ_TOTAL_EQUITY", $D447,,,, "REPORTED")</f>
        <v>31595</v>
      </c>
      <c r="S447" s="1">
        <f>_xll.ciqfunctions.udf.CIQ($B447, "IQ_TOTAL_OUTSTANDING_FILING_DATE", $D447,,,, "REPORTED")</f>
        <v>3973.7146200000002</v>
      </c>
      <c r="T447" s="1">
        <f>_xll.ciqfunctions.udf.CIQ($B447, "IQ_TOTAL_DEBT", $D447,,,, "REPORTED")</f>
        <v>137224</v>
      </c>
      <c r="U447" s="1">
        <f>_xll.ciqfunctions.udf.CIQ($B447, "IQ_PREF_DIV_OTHER",$D447,,,, "REPORTED")</f>
        <v>0</v>
      </c>
      <c r="V447" s="1">
        <f>_xll.ciqfunctions.udf.CIQ($B447, "IQ_COGS",$D447,,,, "REPORTED")</f>
        <v>30668</v>
      </c>
      <c r="W447" s="1">
        <f>_xll.ciqfunctions.udf.CIQ($B447, "IQ_AP",$D447,,,, "REPORTED")</f>
        <v>21184</v>
      </c>
      <c r="X447" s="1">
        <f>_xll.ciqfunctions.udf.CIQ($B447, "IQ_AR", $D447,,,, "REPORTED")</f>
        <v>4481</v>
      </c>
      <c r="Y447" s="1">
        <f>_xll.ciqfunctions.udf.CIQ($B447, "IQ_INVENTORY", $D447,,,, "REPORTED")</f>
        <v>10219</v>
      </c>
      <c r="Z447">
        <f>_xll.ciqfunctions.udf.CIQ($B447, "IQ_SGA", $D447,,,, "REPORTED")</f>
        <v>2313</v>
      </c>
      <c r="AA447">
        <f>_xll.ciqfunctions.udf.CIQ($B447, "IQ_TOTAL_REV_1YR_ANN_GROWTH", $D447,,,, "REPORTED")</f>
        <v>-5.7702999999999998</v>
      </c>
      <c r="AB447">
        <f>_xll.ciqfunctions.udf.CIQ($B447, "IQ_DA", $D447,,,, "REPORTED")</f>
        <v>0</v>
      </c>
      <c r="AC447">
        <f>_xll.ciqfunctions.udf.CIQ($B447, "IQ_NET_INTEREST_EXP",$D447,,,, "REPORTED")</f>
        <v>-179</v>
      </c>
      <c r="AD447">
        <f>_xll.ciqfunctions.udf.CIQ($B447, "IQ_NET_WORKING_CAP",$D447,,,, "REPORTED")</f>
        <v>-7511</v>
      </c>
      <c r="AE447">
        <f>_xll.ciqfunctions.udf.CIQ($B447, "IQ_CAPEX",$D447,,,, "REPORTED")</f>
        <v>-1706</v>
      </c>
      <c r="AF447" s="1" t="str">
        <f>_xll.ciqfunctions.udf.CIQ($B447, "IQ_CEO_NAME", $D447,,,, "REPORTED")</f>
        <v>Farley, James</v>
      </c>
    </row>
    <row r="448" spans="1:32" x14ac:dyDescent="0.25">
      <c r="A448" t="str">
        <f>_xll.ciqfunctions.udf.CIQ(B448,"IQ_COMPANY_NAME",A$1)</f>
        <v>Ford Motor Company</v>
      </c>
      <c r="B448" s="3" t="s">
        <v>8</v>
      </c>
      <c r="C448" s="1" t="str">
        <f>_xll.ciqfunctions.udf.CIQ($B448, "IQ_INDUSTRY", IQ_FY, $D448, ,, "USD", , C$1)</f>
        <v>Automobiles</v>
      </c>
      <c r="D448" s="2" t="str">
        <f t="shared" si="6"/>
        <v>CQ22016</v>
      </c>
      <c r="E448" s="1">
        <f>_xll.ciqfunctions.udf.CIQ($B448, "IQ_TOTAL_REV", $D448,,,, "REPORTED")</f>
        <v>39485</v>
      </c>
      <c r="F448" s="1">
        <f>_xll.ciqfunctions.udf.CIQ($B448, "IQ_NI",$D448,,,, "REPORTED")</f>
        <v>1970</v>
      </c>
      <c r="G448" s="1">
        <f>_xll.ciqfunctions.udf.CIQ($B448, "IQ_CASH_EQUIV", $D448,,,, "REPORTED")</f>
        <v>9493</v>
      </c>
      <c r="H448" s="1">
        <f>_xll.ciqfunctions.udf.CIQ($B448, "IQ_CASH_ST_INVEST", $D448,,,, "REPORTED")</f>
        <v>27210</v>
      </c>
      <c r="I448" s="1">
        <f>_xll.ciqfunctions.udf.CIQ($B448, "IQ_TOTAL_CA", $D448,,,, "REPORTED")</f>
        <v>110767</v>
      </c>
      <c r="J448" s="1">
        <f>_xll.ciqfunctions.udf.CIQ($B448, "IQ_TOTAL_ASSETS",$D448,,,, "REPORTED")</f>
        <v>239678</v>
      </c>
      <c r="K448" s="1">
        <f>_xll.ciqfunctions.udf.CIQ($B448, "IQ_TOTAL_CL", $D448,,,, "REPORTED")</f>
        <v>89408</v>
      </c>
      <c r="L448" s="1">
        <f>_xll.ciqfunctions.udf.CIQ($B448, "IQ_TOTAL_LIAB", $D448,,,, "REPORTED")</f>
        <v>208429</v>
      </c>
      <c r="M448" s="1">
        <f>_xll.ciqfunctions.udf.CIQ($B448, "IQ_PREF_EQUITY",$D448,,,, "REPORTED")</f>
        <v>0</v>
      </c>
      <c r="N448" s="1">
        <f>_xll.ciqfunctions.udf.CIQ($B448, "IQ_TOTAL_COMMON_EQUITY",$D448,,,, "REPORTED")</f>
        <v>31141</v>
      </c>
      <c r="O448" s="1">
        <f>_xll.ciqfunctions.udf.CIQ($B448, "IQ_APIC", $D448,,,, "REPORTED")</f>
        <v>21546</v>
      </c>
      <c r="P448" s="1">
        <f>_xll.ciqfunctions.udf.CIQ($B448, "IQ_TOTAL_ASSETS", $D448,,,, "REPORTED")</f>
        <v>239678</v>
      </c>
      <c r="Q448" s="1">
        <f>_xll.ciqfunctions.udf.CIQ($B448, "IQ_RE", $D448,,,, "REPORTED")</f>
        <v>16652</v>
      </c>
      <c r="R448" s="1">
        <f>_xll.ciqfunctions.udf.CIQ($B448, "IQ_TOTAL_EQUITY", $D448,,,, "REPORTED")</f>
        <v>31249</v>
      </c>
      <c r="S448" s="1">
        <f>_xll.ciqfunctions.udf.CIQ($B448, "IQ_TOTAL_OUTSTANDING_FILING_DATE", $D448,,,, "REPORTED")</f>
        <v>3973.2408700000001</v>
      </c>
      <c r="T448" s="1">
        <f>_xll.ciqfunctions.udf.CIQ($B448, "IQ_TOTAL_DEBT", $D448,,,, "REPORTED")</f>
        <v>139914</v>
      </c>
      <c r="U448" s="1">
        <f>_xll.ciqfunctions.udf.CIQ($B448, "IQ_PREF_DIV_OTHER",$D448,,,, "REPORTED")</f>
        <v>0</v>
      </c>
      <c r="V448" s="1">
        <f>_xll.ciqfunctions.udf.CIQ($B448, "IQ_COGS",$D448,,,, "REPORTED")</f>
        <v>32522</v>
      </c>
      <c r="W448" s="1">
        <f>_xll.ciqfunctions.udf.CIQ($B448, "IQ_AP",$D448,,,, "REPORTED")</f>
        <v>23084</v>
      </c>
      <c r="X448" s="1">
        <f>_xll.ciqfunctions.udf.CIQ($B448, "IQ_AR", $D448,,,, "REPORTED")</f>
        <v>10728</v>
      </c>
      <c r="Y448" s="1">
        <f>_xll.ciqfunctions.udf.CIQ($B448, "IQ_INVENTORY", $D448,,,, "REPORTED")</f>
        <v>9829</v>
      </c>
      <c r="Z448">
        <f>_xll.ciqfunctions.udf.CIQ($B448, "IQ_SGA", $D448,,,, "REPORTED")</f>
        <v>2487</v>
      </c>
      <c r="AA448">
        <f>_xll.ciqfunctions.udf.CIQ($B448, "IQ_TOTAL_REV_1YR_ANN_GROWTH", $D448,,,, "REPORTED")</f>
        <v>5.9630000000000001</v>
      </c>
      <c r="AB448">
        <f>_xll.ciqfunctions.udf.CIQ($B448, "IQ_DA", $D448,,,, "REPORTED")</f>
        <v>0</v>
      </c>
      <c r="AC448">
        <f>_xll.ciqfunctions.udf.CIQ($B448, "IQ_NET_INTEREST_EXP",$D448,,,, "REPORTED")</f>
        <v>-159</v>
      </c>
      <c r="AD448">
        <f>_xll.ciqfunctions.udf.CIQ($B448, "IQ_NET_WORKING_CAP",$D448,,,, "REPORTED")</f>
        <v>-3434</v>
      </c>
      <c r="AE448">
        <f>_xll.ciqfunctions.udf.CIQ($B448, "IQ_CAPEX",$D448,,,, "REPORTED")</f>
        <v>-1695</v>
      </c>
      <c r="AF448" s="1" t="str">
        <f>_xll.ciqfunctions.udf.CIQ($B448, "IQ_CEO_NAME", $D448,,,, "REPORTED")</f>
        <v>Farley, James</v>
      </c>
    </row>
    <row r="449" spans="1:32" x14ac:dyDescent="0.25">
      <c r="A449" t="str">
        <f>_xll.ciqfunctions.udf.CIQ(B449,"IQ_COMPANY_NAME",A$1)</f>
        <v>Ford Motor Company</v>
      </c>
      <c r="B449" s="3" t="s">
        <v>8</v>
      </c>
      <c r="C449" s="1" t="str">
        <f>_xll.ciqfunctions.udf.CIQ($B449, "IQ_INDUSTRY", IQ_FY, $D449, ,, "USD", , C$1)</f>
        <v>Automobiles</v>
      </c>
      <c r="D449" s="2" t="str">
        <f t="shared" si="6"/>
        <v>CQ12016</v>
      </c>
      <c r="E449" s="1">
        <f>_xll.ciqfunctions.udf.CIQ($B449, "IQ_TOTAL_REV", $D449,,,, "REPORTED")</f>
        <v>37718</v>
      </c>
      <c r="F449" s="1">
        <f>_xll.ciqfunctions.udf.CIQ($B449, "IQ_NI",$D449,,,, "REPORTED")</f>
        <v>2452</v>
      </c>
      <c r="G449" s="1">
        <f>_xll.ciqfunctions.udf.CIQ($B449, "IQ_CASH_EQUIV", $D449,,,, "REPORTED")</f>
        <v>5567</v>
      </c>
      <c r="H449" s="1">
        <f>_xll.ciqfunctions.udf.CIQ($B449, "IQ_CASH_ST_INVEST", $D449,,,, "REPORTED")</f>
        <v>24251</v>
      </c>
      <c r="I449" s="1">
        <f>_xll.ciqfunctions.udf.CIQ($B449, "IQ_TOTAL_CA", $D449,,,, "REPORTED")</f>
        <v>154994</v>
      </c>
      <c r="J449" s="1">
        <f>_xll.ciqfunctions.udf.CIQ($B449, "IQ_TOTAL_ASSETS",$D449,,,, "REPORTED")</f>
        <v>237288</v>
      </c>
      <c r="K449" s="1">
        <f>_xll.ciqfunctions.udf.CIQ($B449, "IQ_TOTAL_CL", $D449,,,, "REPORTED")</f>
        <v>87935</v>
      </c>
      <c r="L449" s="1">
        <f>_xll.ciqfunctions.udf.CIQ($B449, "IQ_TOTAL_LIAB", $D449,,,, "REPORTED")</f>
        <v>207572</v>
      </c>
      <c r="M449" s="1">
        <f>_xll.ciqfunctions.udf.CIQ($B449, "IQ_PREF_EQUITY",$D449,,,, "REPORTED")</f>
        <v>0</v>
      </c>
      <c r="N449" s="1">
        <f>_xll.ciqfunctions.udf.CIQ($B449, "IQ_TOTAL_COMMON_EQUITY",$D449,,,, "REPORTED")</f>
        <v>29605</v>
      </c>
      <c r="O449" s="1">
        <f>_xll.ciqfunctions.udf.CIQ($B449, "IQ_APIC", $D449,,,, "REPORTED")</f>
        <v>21454</v>
      </c>
      <c r="P449" s="1">
        <f>_xll.ciqfunctions.udf.CIQ($B449, "IQ_TOTAL_ASSETS", $D449,,,, "REPORTED")</f>
        <v>237288</v>
      </c>
      <c r="Q449" s="1">
        <f>_xll.ciqfunctions.udf.CIQ($B449, "IQ_RE", $D449,,,, "REPORTED")</f>
        <v>15278</v>
      </c>
      <c r="R449" s="1">
        <f>_xll.ciqfunctions.udf.CIQ($B449, "IQ_TOTAL_EQUITY", $D449,,,, "REPORTED")</f>
        <v>29716</v>
      </c>
      <c r="S449" s="1">
        <f>_xll.ciqfunctions.udf.CIQ($B449, "IQ_TOTAL_OUTSTANDING_FILING_DATE", $D449,,,, "REPORTED")</f>
        <v>3972.8351600000001</v>
      </c>
      <c r="T449" s="1">
        <f>_xll.ciqfunctions.udf.CIQ($B449, "IQ_TOTAL_DEBT", $D449,,,, "REPORTED")</f>
        <v>140995</v>
      </c>
      <c r="U449" s="1">
        <f>_xll.ciqfunctions.udf.CIQ($B449, "IQ_PREF_DIV_OTHER",$D449,,,, "REPORTED")</f>
        <v>0</v>
      </c>
      <c r="V449" s="1">
        <f>_xll.ciqfunctions.udf.CIQ($B449, "IQ_COGS",$D449,,,, "REPORTED")</f>
        <v>30517</v>
      </c>
      <c r="W449" s="1">
        <f>_xll.ciqfunctions.udf.CIQ($B449, "IQ_AP",$D449,,,, "REPORTED")</f>
        <v>20887</v>
      </c>
      <c r="X449" s="1">
        <f>_xll.ciqfunctions.udf.CIQ($B449, "IQ_AR", $D449,,,, "REPORTED")</f>
        <v>6163</v>
      </c>
      <c r="Y449" s="1">
        <f>_xll.ciqfunctions.udf.CIQ($B449, "IQ_INVENTORY", $D449,,,, "REPORTED")</f>
        <v>9770</v>
      </c>
      <c r="Z449">
        <f>_xll.ciqfunctions.udf.CIQ($B449, "IQ_SGA", $D449,,,, "REPORTED")</f>
        <v>2326</v>
      </c>
      <c r="AA449">
        <f>_xll.ciqfunctions.udf.CIQ($B449, "IQ_TOTAL_REV_1YR_ANN_GROWTH", $D449,,,, "REPORTED")</f>
        <v>11.262499999999999</v>
      </c>
      <c r="AB449">
        <f>_xll.ciqfunctions.udf.CIQ($B449, "IQ_DA", $D449,,,, "REPORTED")</f>
        <v>0</v>
      </c>
      <c r="AC449">
        <f>_xll.ciqfunctions.udf.CIQ($B449, "IQ_NET_INTEREST_EXP",$D449,,,, "REPORTED")</f>
        <v>-141</v>
      </c>
      <c r="AD449">
        <f>_xll.ciqfunctions.udf.CIQ($B449, "IQ_NET_WORKING_CAP",$D449,,,, "REPORTED")</f>
        <v>44749</v>
      </c>
      <c r="AE449">
        <f>_xll.ciqfunctions.udf.CIQ($B449, "IQ_CAPEX",$D449,,,, "REPORTED")</f>
        <v>-1511</v>
      </c>
      <c r="AF449" s="1" t="str">
        <f>_xll.ciqfunctions.udf.CIQ($B449, "IQ_CEO_NAME", $D449,,,, "REPORTED")</f>
        <v>Farley, James</v>
      </c>
    </row>
    <row r="450" spans="1:32" x14ac:dyDescent="0.25">
      <c r="A450" t="str">
        <f>_xll.ciqfunctions.udf.CIQ(B450,"IQ_COMPANY_NAME",A$1)</f>
        <v>Ford Motor Company</v>
      </c>
      <c r="B450" s="3" t="s">
        <v>8</v>
      </c>
      <c r="C450" s="1" t="str">
        <f>_xll.ciqfunctions.udf.CIQ($B450, "IQ_INDUSTRY", IQ_FY, $D450, ,, "USD", , C$1)</f>
        <v>Automobiles</v>
      </c>
      <c r="D450" s="2" t="str">
        <f t="shared" si="6"/>
        <v>CQ42015</v>
      </c>
      <c r="E450" s="1">
        <f>_xll.ciqfunctions.udf.CIQ($B450, "IQ_TOTAL_REV", $D450,,,, "REPORTED")</f>
        <v>40251</v>
      </c>
      <c r="F450" s="1">
        <f>_xll.ciqfunctions.udf.CIQ($B450, "IQ_NI",$D450,,,, "REPORTED")</f>
        <v>1868</v>
      </c>
      <c r="G450" s="1">
        <f>_xll.ciqfunctions.udf.CIQ($B450, "IQ_CASH_EQUIV", $D450,,,, "REPORTED")</f>
        <v>5386</v>
      </c>
      <c r="H450" s="1">
        <f>_xll.ciqfunctions.udf.CIQ($B450, "IQ_CASH_ST_INVEST", $D450,,,, "REPORTED")</f>
        <v>23567</v>
      </c>
      <c r="I450" s="1">
        <f>_xll.ciqfunctions.udf.CIQ($B450, "IQ_TOTAL_CA", $D450,,,, "REPORTED")</f>
        <v>102587</v>
      </c>
      <c r="J450" s="1">
        <f>_xll.ciqfunctions.udf.CIQ($B450, "IQ_TOTAL_ASSETS",$D450,,,, "REPORTED")</f>
        <v>224925</v>
      </c>
      <c r="K450" s="1">
        <f>_xll.ciqfunctions.udf.CIQ($B450, "IQ_TOTAL_CL", $D450,,,, "REPORTED")</f>
        <v>82336</v>
      </c>
      <c r="L450" s="1">
        <f>_xll.ciqfunctions.udf.CIQ($B450, "IQ_TOTAL_LIAB", $D450,,,, "REPORTED")</f>
        <v>196174</v>
      </c>
      <c r="M450" s="1">
        <f>_xll.ciqfunctions.udf.CIQ($B450, "IQ_PREF_EQUITY",$D450,,,, "REPORTED")</f>
        <v>0</v>
      </c>
      <c r="N450" s="1">
        <f>_xll.ciqfunctions.udf.CIQ($B450, "IQ_TOTAL_COMMON_EQUITY",$D450,,,, "REPORTED")</f>
        <v>28642</v>
      </c>
      <c r="O450" s="1">
        <f>_xll.ciqfunctions.udf.CIQ($B450, "IQ_APIC", $D450,,,, "REPORTED")</f>
        <v>21421</v>
      </c>
      <c r="P450" s="1">
        <f>_xll.ciqfunctions.udf.CIQ($B450, "IQ_TOTAL_ASSETS", $D450,,,, "REPORTED")</f>
        <v>224925</v>
      </c>
      <c r="Q450" s="1">
        <f>_xll.ciqfunctions.udf.CIQ($B450, "IQ_RE", $D450,,,, "REPORTED")</f>
        <v>14414</v>
      </c>
      <c r="R450" s="1">
        <f>_xll.ciqfunctions.udf.CIQ($B450, "IQ_TOTAL_EQUITY", $D450,,,, "REPORTED")</f>
        <v>28751</v>
      </c>
      <c r="S450" s="1">
        <f>_xll.ciqfunctions.udf.CIQ($B450, "IQ_TOTAL_OUTSTANDING_FILING_DATE", $D450,,,, "REPORTED")</f>
        <v>3969.5132600000002</v>
      </c>
      <c r="T450" s="1">
        <f>_xll.ciqfunctions.udf.CIQ($B450, "IQ_TOTAL_DEBT", $D450,,,, "REPORTED")</f>
        <v>132854</v>
      </c>
      <c r="U450" s="1">
        <f>_xll.ciqfunctions.udf.CIQ($B450, "IQ_PREF_DIV_OTHER",$D450,,,, "REPORTED")</f>
        <v>0</v>
      </c>
      <c r="V450" s="1">
        <f>_xll.ciqfunctions.udf.CIQ($B450, "IQ_COGS",$D450,,,, "REPORTED")</f>
        <v>34030</v>
      </c>
      <c r="W450" s="1">
        <f>_xll.ciqfunctions.udf.CIQ($B450, "IQ_AP",$D450,,,, "REPORTED")</f>
        <v>20272</v>
      </c>
      <c r="X450" s="1">
        <f>_xll.ciqfunctions.udf.CIQ($B450, "IQ_AR", $D450,,,, "REPORTED")</f>
        <v>11042</v>
      </c>
      <c r="Y450" s="1">
        <f>_xll.ciqfunctions.udf.CIQ($B450, "IQ_INVENTORY", $D450,,,, "REPORTED")</f>
        <v>8319</v>
      </c>
      <c r="Z450">
        <f>_xll.ciqfunctions.udf.CIQ($B450, "IQ_SGA", $D450,,,, "REPORTED")</f>
        <v>3100</v>
      </c>
      <c r="AA450">
        <f>_xll.ciqfunctions.udf.CIQ($B450, "IQ_TOTAL_REV_1YR_ANN_GROWTH", $D450,,,, "REPORTED")</f>
        <v>12.2135</v>
      </c>
      <c r="AB450">
        <f>_xll.ciqfunctions.udf.CIQ($B450, "IQ_DA", $D450,,,, "REPORTED")</f>
        <v>0</v>
      </c>
      <c r="AC450">
        <f>_xll.ciqfunctions.udf.CIQ($B450, "IQ_NET_INTEREST_EXP",$D450,,,, "REPORTED")</f>
        <v>-141</v>
      </c>
      <c r="AD450">
        <f>_xll.ciqfunctions.udf.CIQ($B450, "IQ_NET_WORKING_CAP",$D450,,,, "REPORTED")</f>
        <v>-1537</v>
      </c>
      <c r="AE450">
        <f>_xll.ciqfunctions.udf.CIQ($B450, "IQ_CAPEX",$D450,,,, "REPORTED")</f>
        <v>-1838</v>
      </c>
      <c r="AF450" s="1" t="str">
        <f>_xll.ciqfunctions.udf.CIQ($B450, "IQ_CEO_NAME", $D450,,,, "REPORTED")</f>
        <v>Farley, James</v>
      </c>
    </row>
    <row r="451" spans="1:32" x14ac:dyDescent="0.25">
      <c r="A451" t="str">
        <f>_xll.ciqfunctions.udf.CIQ(B451,"IQ_COMPANY_NAME",A$1)</f>
        <v>Ford Motor Company</v>
      </c>
      <c r="B451" s="3" t="s">
        <v>8</v>
      </c>
      <c r="C451" s="1" t="str">
        <f>_xll.ciqfunctions.udf.CIQ($B451, "IQ_INDUSTRY", IQ_FY, $D451, ,, "USD", , C$1)</f>
        <v>Automobiles</v>
      </c>
      <c r="D451" s="2" t="str">
        <f t="shared" si="6"/>
        <v>CQ32015</v>
      </c>
      <c r="E451" s="1">
        <f>_xll.ciqfunctions.udf.CIQ($B451, "IQ_TOTAL_REV", $D451,,,, "REPORTED")</f>
        <v>38144</v>
      </c>
      <c r="F451" s="1">
        <f>_xll.ciqfunctions.udf.CIQ($B451, "IQ_NI",$D451,,,, "REPORTED")</f>
        <v>2192</v>
      </c>
      <c r="G451" s="1">
        <f>_xll.ciqfunctions.udf.CIQ($B451, "IQ_CASH_EQUIV", $D451,,,, "REPORTED")</f>
        <v>7773</v>
      </c>
      <c r="H451" s="1">
        <f>_xll.ciqfunctions.udf.CIQ($B451, "IQ_CASH_ST_INVEST", $D451,,,, "REPORTED")</f>
        <v>22177</v>
      </c>
      <c r="I451" s="1">
        <f>_xll.ciqfunctions.udf.CIQ($B451, "IQ_TOTAL_CA", $D451,,,, "REPORTED")</f>
        <v>139924</v>
      </c>
      <c r="J451" s="1">
        <f>_xll.ciqfunctions.udf.CIQ($B451, "IQ_TOTAL_ASSETS",$D451,,,, "REPORTED")</f>
        <v>219431</v>
      </c>
      <c r="K451" s="1">
        <f>_xll.ciqfunctions.udf.CIQ($B451, "IQ_TOTAL_CL", $D451,,,, "REPORTED")</f>
        <v>78042</v>
      </c>
      <c r="L451" s="1">
        <f>_xll.ciqfunctions.udf.CIQ($B451, "IQ_TOTAL_LIAB", $D451,,,, "REPORTED")</f>
        <v>191853</v>
      </c>
      <c r="M451" s="1">
        <f>_xll.ciqfunctions.udf.CIQ($B451, "IQ_PREF_EQUITY",$D451,,,, "REPORTED")</f>
        <v>0</v>
      </c>
      <c r="N451" s="1">
        <f>_xll.ciqfunctions.udf.CIQ($B451, "IQ_TOTAL_COMMON_EQUITY",$D451,,,, "REPORTED")</f>
        <v>27465</v>
      </c>
      <c r="O451" s="1">
        <f>_xll.ciqfunctions.udf.CIQ($B451, "IQ_APIC", $D451,,,, "REPORTED")</f>
        <v>21354</v>
      </c>
      <c r="P451" s="1">
        <f>_xll.ciqfunctions.udf.CIQ($B451, "IQ_TOTAL_ASSETS", $D451,,,, "REPORTED")</f>
        <v>219431</v>
      </c>
      <c r="Q451" s="1">
        <f>_xll.ciqfunctions.udf.CIQ($B451, "IQ_RE", $D451,,,, "REPORTED")</f>
        <v>27489</v>
      </c>
      <c r="R451" s="1">
        <f>_xll.ciqfunctions.udf.CIQ($B451, "IQ_TOTAL_EQUITY", $D451,,,, "REPORTED")</f>
        <v>27578</v>
      </c>
      <c r="S451" s="1">
        <f>_xll.ciqfunctions.udf.CIQ($B451, "IQ_TOTAL_OUTSTANDING_FILING_DATE", $D451,,,, "REPORTED")</f>
        <v>3968.6301699999999</v>
      </c>
      <c r="T451" s="1">
        <f>_xll.ciqfunctions.udf.CIQ($B451, "IQ_TOTAL_DEBT", $D451,,,, "REPORTED")</f>
        <v>126425</v>
      </c>
      <c r="U451" s="1">
        <f>_xll.ciqfunctions.udf.CIQ($B451, "IQ_PREF_DIV_OTHER",$D451,,,, "REPORTED")</f>
        <v>0</v>
      </c>
      <c r="V451" s="1">
        <f>_xll.ciqfunctions.udf.CIQ($B451, "IQ_COGS",$D451,,,, "REPORTED")</f>
        <v>31213</v>
      </c>
      <c r="W451" s="1">
        <f>_xll.ciqfunctions.udf.CIQ($B451, "IQ_AP",$D451,,,, "REPORTED")</f>
        <v>21095</v>
      </c>
      <c r="X451" s="1">
        <f>_xll.ciqfunctions.udf.CIQ($B451, "IQ_AR", $D451,,,, "REPORTED")</f>
        <v>6613</v>
      </c>
      <c r="Y451" s="1">
        <f>_xll.ciqfunctions.udf.CIQ($B451, "IQ_INVENTORY", $D451,,,, "REPORTED")</f>
        <v>9496</v>
      </c>
      <c r="Z451">
        <f>_xll.ciqfunctions.udf.CIQ($B451, "IQ_SGA", $D451,,,, "REPORTED")</f>
        <v>2386</v>
      </c>
      <c r="AA451">
        <f>_xll.ciqfunctions.udf.CIQ($B451, "IQ_TOTAL_REV_1YR_ANN_GROWTH", $D451,,,, "REPORTED")</f>
        <v>9.2324999999999999</v>
      </c>
      <c r="AB451">
        <f>_xll.ciqfunctions.udf.CIQ($B451, "IQ_DA", $D451,,,, "REPORTED")</f>
        <v>0</v>
      </c>
      <c r="AC451">
        <f>_xll.ciqfunctions.udf.CIQ($B451, "IQ_NET_INTEREST_EXP",$D451,,,, "REPORTED")</f>
        <v>-146</v>
      </c>
      <c r="AD451">
        <f>_xll.ciqfunctions.udf.CIQ($B451, "IQ_NET_WORKING_CAP",$D451,,,, "REPORTED")</f>
        <v>41295</v>
      </c>
      <c r="AE451">
        <f>_xll.ciqfunctions.udf.CIQ($B451, "IQ_CAPEX",$D451,,,, "REPORTED")</f>
        <v>-1825</v>
      </c>
      <c r="AF451" s="1" t="str">
        <f>_xll.ciqfunctions.udf.CIQ($B451, "IQ_CEO_NAME", $D451,,,, "REPORTED")</f>
        <v>Farley, James</v>
      </c>
    </row>
    <row r="452" spans="1:32" x14ac:dyDescent="0.25">
      <c r="A452" t="str">
        <f>_xll.ciqfunctions.udf.CIQ(B452,"IQ_COMPANY_NAME",A$1)</f>
        <v>Ford Motor Company</v>
      </c>
      <c r="B452" s="3" t="s">
        <v>8</v>
      </c>
      <c r="C452" s="1" t="str">
        <f>_xll.ciqfunctions.udf.CIQ($B452, "IQ_INDUSTRY", IQ_FY, $D452, ,, "USD", , C$1)</f>
        <v>Automobiles</v>
      </c>
      <c r="D452" s="2" t="str">
        <f t="shared" si="6"/>
        <v>CQ22015</v>
      </c>
      <c r="E452" s="1">
        <f>_xll.ciqfunctions.udf.CIQ($B452, "IQ_TOTAL_REV", $D452,,,, "REPORTED")</f>
        <v>37263</v>
      </c>
      <c r="F452" s="1">
        <f>_xll.ciqfunctions.udf.CIQ($B452, "IQ_NI",$D452,,,, "REPORTED")</f>
        <v>2160</v>
      </c>
      <c r="G452" s="1">
        <f>_xll.ciqfunctions.udf.CIQ($B452, "IQ_CASH_EQUIV", $D452,,,, "REPORTED")</f>
        <v>6130</v>
      </c>
      <c r="H452" s="1">
        <f>_xll.ciqfunctions.udf.CIQ($B452, "IQ_CASH_ST_INVEST", $D452,,,, "REPORTED")</f>
        <v>20729</v>
      </c>
      <c r="I452" s="1">
        <f>_xll.ciqfunctions.udf.CIQ($B452, "IQ_TOTAL_CA", $D452,,,, "REPORTED")</f>
        <v>136227</v>
      </c>
      <c r="J452" s="1">
        <f>_xll.ciqfunctions.udf.CIQ($B452, "IQ_TOTAL_ASSETS",$D452,,,, "REPORTED")</f>
        <v>216045</v>
      </c>
      <c r="K452" s="1">
        <f>_xll.ciqfunctions.udf.CIQ($B452, "IQ_TOTAL_CL", $D452,,,, "REPORTED")</f>
        <v>78361</v>
      </c>
      <c r="L452" s="1">
        <f>_xll.ciqfunctions.udf.CIQ($B452, "IQ_TOTAL_LIAB", $D452,,,, "REPORTED")</f>
        <v>189597</v>
      </c>
      <c r="M452" s="1">
        <f>_xll.ciqfunctions.udf.CIQ($B452, "IQ_PREF_EQUITY",$D452,,,, "REPORTED")</f>
        <v>0</v>
      </c>
      <c r="N452" s="1">
        <f>_xll.ciqfunctions.udf.CIQ($B452, "IQ_TOTAL_COMMON_EQUITY",$D452,,,, "REPORTED")</f>
        <v>26334</v>
      </c>
      <c r="O452" s="1">
        <f>_xll.ciqfunctions.udf.CIQ($B452, "IQ_APIC", $D452,,,, "REPORTED")</f>
        <v>21317</v>
      </c>
      <c r="P452" s="1">
        <f>_xll.ciqfunctions.udf.CIQ($B452, "IQ_TOTAL_ASSETS", $D452,,,, "REPORTED")</f>
        <v>216045</v>
      </c>
      <c r="Q452" s="1">
        <f>_xll.ciqfunctions.udf.CIQ($B452, "IQ_RE", $D452,,,, "REPORTED")</f>
        <v>26175</v>
      </c>
      <c r="R452" s="1">
        <f>_xll.ciqfunctions.udf.CIQ($B452, "IQ_TOTAL_EQUITY", $D452,,,, "REPORTED")</f>
        <v>26448</v>
      </c>
      <c r="S452" s="1">
        <f>_xll.ciqfunctions.udf.CIQ($B452, "IQ_TOTAL_OUTSTANDING_FILING_DATE", $D452,,,, "REPORTED")</f>
        <v>3967.83799</v>
      </c>
      <c r="T452" s="1">
        <f>_xll.ciqfunctions.udf.CIQ($B452, "IQ_TOTAL_DEBT", $D452,,,, "REPORTED")</f>
        <v>123526</v>
      </c>
      <c r="U452" s="1">
        <f>_xll.ciqfunctions.udf.CIQ($B452, "IQ_PREF_DIV_OTHER",$D452,,,, "REPORTED")</f>
        <v>0</v>
      </c>
      <c r="V452" s="1">
        <f>_xll.ciqfunctions.udf.CIQ($B452, "IQ_COGS",$D452,,,, "REPORTED")</f>
        <v>30326</v>
      </c>
      <c r="W452" s="1">
        <f>_xll.ciqfunctions.udf.CIQ($B452, "IQ_AP",$D452,,,, "REPORTED")</f>
        <v>20640</v>
      </c>
      <c r="X452" s="1">
        <f>_xll.ciqfunctions.udf.CIQ($B452, "IQ_AR", $D452,,,, "REPORTED")</f>
        <v>6691</v>
      </c>
      <c r="Y452" s="1">
        <f>_xll.ciqfunctions.udf.CIQ($B452, "IQ_INVENTORY", $D452,,,, "REPORTED")</f>
        <v>9438</v>
      </c>
      <c r="Z452">
        <f>_xll.ciqfunctions.udf.CIQ($B452, "IQ_SGA", $D452,,,, "REPORTED")</f>
        <v>2544</v>
      </c>
      <c r="AA452">
        <f>_xll.ciqfunctions.udf.CIQ($B452, "IQ_TOTAL_REV_1YR_ANN_GROWTH", $D452,,,, "REPORTED")</f>
        <v>-0.3957</v>
      </c>
      <c r="AB452">
        <f>_xll.ciqfunctions.udf.CIQ($B452, "IQ_DA", $D452,,,, "REPORTED")</f>
        <v>0</v>
      </c>
      <c r="AC452">
        <f>_xll.ciqfunctions.udf.CIQ($B452, "IQ_NET_INTEREST_EXP",$D452,,,, "REPORTED")</f>
        <v>-124</v>
      </c>
      <c r="AD452">
        <f>_xll.ciqfunctions.udf.CIQ($B452, "IQ_NET_WORKING_CAP",$D452,,,, "REPORTED")</f>
        <v>39325</v>
      </c>
      <c r="AE452">
        <f>_xll.ciqfunctions.udf.CIQ($B452, "IQ_CAPEX",$D452,,,, "REPORTED")</f>
        <v>-1733</v>
      </c>
      <c r="AF452" s="1" t="str">
        <f>_xll.ciqfunctions.udf.CIQ($B452, "IQ_CEO_NAME", $D452,,,, "REPORTED")</f>
        <v>Farley, James</v>
      </c>
    </row>
    <row r="453" spans="1:32" x14ac:dyDescent="0.25">
      <c r="A453" t="str">
        <f>_xll.ciqfunctions.udf.CIQ(B453,"IQ_COMPANY_NAME",A$1)</f>
        <v>Ford Motor Company</v>
      </c>
      <c r="B453" s="3" t="s">
        <v>8</v>
      </c>
      <c r="C453" s="1" t="str">
        <f>_xll.ciqfunctions.udf.CIQ($B453, "IQ_INDUSTRY", IQ_FY, $D453, ,, "USD", , C$1)</f>
        <v>Automobiles</v>
      </c>
      <c r="D453" s="2" t="str">
        <f t="shared" si="6"/>
        <v>CQ12015</v>
      </c>
      <c r="E453" s="1">
        <f>_xll.ciqfunctions.udf.CIQ($B453, "IQ_TOTAL_REV", $D453,,,, "REPORTED")</f>
        <v>33900</v>
      </c>
      <c r="F453" s="1">
        <f>_xll.ciqfunctions.udf.CIQ($B453, "IQ_NI",$D453,,,, "REPORTED")</f>
        <v>1153</v>
      </c>
      <c r="G453" s="1">
        <f>_xll.ciqfunctions.udf.CIQ($B453, "IQ_CASH_EQUIV", $D453,,,, "REPORTED")</f>
        <v>5074</v>
      </c>
      <c r="H453" s="1">
        <f>_xll.ciqfunctions.udf.CIQ($B453, "IQ_CASH_ST_INVEST", $D453,,,, "REPORTED")</f>
        <v>19542</v>
      </c>
      <c r="I453" s="1">
        <f>_xll.ciqfunctions.udf.CIQ($B453, "IQ_TOTAL_CA", $D453,,,, "REPORTED")</f>
        <v>134791</v>
      </c>
      <c r="J453" s="1">
        <f>_xll.ciqfunctions.udf.CIQ($B453, "IQ_TOTAL_ASSETS",$D453,,,, "REPORTED")</f>
        <v>212374</v>
      </c>
      <c r="K453" s="1">
        <f>_xll.ciqfunctions.udf.CIQ($B453, "IQ_TOTAL_CL", $D453,,,, "REPORTED")</f>
        <v>76609</v>
      </c>
      <c r="L453" s="1">
        <f>_xll.ciqfunctions.udf.CIQ($B453, "IQ_TOTAL_LIAB", $D453,,,, "REPORTED")</f>
        <v>187311</v>
      </c>
      <c r="M453" s="1">
        <f>_xll.ciqfunctions.udf.CIQ($B453, "IQ_PREF_EQUITY",$D453,,,, "REPORTED")</f>
        <v>0</v>
      </c>
      <c r="N453" s="1">
        <f>_xll.ciqfunctions.udf.CIQ($B453, "IQ_TOTAL_COMMON_EQUITY",$D453,,,, "REPORTED")</f>
        <v>24947</v>
      </c>
      <c r="O453" s="1">
        <f>_xll.ciqfunctions.udf.CIQ($B453, "IQ_APIC", $D453,,,, "REPORTED")</f>
        <v>21273</v>
      </c>
      <c r="P453" s="1">
        <f>_xll.ciqfunctions.udf.CIQ($B453, "IQ_TOTAL_ASSETS", $D453,,,, "REPORTED")</f>
        <v>212374</v>
      </c>
      <c r="Q453" s="1">
        <f>_xll.ciqfunctions.udf.CIQ($B453, "IQ_RE", $D453,,,, "REPORTED")</f>
        <v>24887</v>
      </c>
      <c r="R453" s="1">
        <f>_xll.ciqfunctions.udf.CIQ($B453, "IQ_TOTAL_EQUITY", $D453,,,, "REPORTED")</f>
        <v>25063</v>
      </c>
      <c r="S453" s="1">
        <f>_xll.ciqfunctions.udf.CIQ($B453, "IQ_TOTAL_OUTSTANDING_FILING_DATE", $D453,,,, "REPORTED")</f>
        <v>3975.3562400000001</v>
      </c>
      <c r="T453" s="1">
        <f>_xll.ciqfunctions.udf.CIQ($B453, "IQ_TOTAL_DEBT", $D453,,,, "REPORTED")</f>
        <v>122776</v>
      </c>
      <c r="U453" s="1">
        <f>_xll.ciqfunctions.udf.CIQ($B453, "IQ_PREF_DIV_OTHER",$D453,,,, "REPORTED")</f>
        <v>0</v>
      </c>
      <c r="V453" s="1">
        <f>_xll.ciqfunctions.udf.CIQ($B453, "IQ_COGS",$D453,,,, "REPORTED")</f>
        <v>28472</v>
      </c>
      <c r="W453" s="1">
        <f>_xll.ciqfunctions.udf.CIQ($B453, "IQ_AP",$D453,,,, "REPORTED")</f>
        <v>21161</v>
      </c>
      <c r="X453" s="1">
        <f>_xll.ciqfunctions.udf.CIQ($B453, "IQ_AR", $D453,,,, "REPORTED")</f>
        <v>6473</v>
      </c>
      <c r="Y453" s="1">
        <f>_xll.ciqfunctions.udf.CIQ($B453, "IQ_INVENTORY", $D453,,,, "REPORTED")</f>
        <v>9519</v>
      </c>
      <c r="Z453">
        <f>_xll.ciqfunctions.udf.CIQ($B453, "IQ_SGA", $D453,,,, "REPORTED")</f>
        <v>2472</v>
      </c>
      <c r="AA453">
        <f>_xll.ciqfunctions.udf.CIQ($B453, "IQ_TOTAL_REV_1YR_ANN_GROWTH", $D453,,,, "REPORTED")</f>
        <v>-5.5079000000000002</v>
      </c>
      <c r="AB453">
        <f>_xll.ciqfunctions.udf.CIQ($B453, "IQ_DA", $D453,,,, "REPORTED")</f>
        <v>0</v>
      </c>
      <c r="AC453">
        <f>_xll.ciqfunctions.udf.CIQ($B453, "IQ_NET_INTEREST_EXP",$D453,,,, "REPORTED")</f>
        <v>-129</v>
      </c>
      <c r="AD453">
        <f>_xll.ciqfunctions.udf.CIQ($B453, "IQ_NET_WORKING_CAP",$D453,,,, "REPORTED")</f>
        <v>40626</v>
      </c>
      <c r="AE453">
        <f>_xll.ciqfunctions.udf.CIQ($B453, "IQ_CAPEX",$D453,,,, "REPORTED")</f>
        <v>-1800</v>
      </c>
      <c r="AF453" s="1" t="str">
        <f>_xll.ciqfunctions.udf.CIQ($B453, "IQ_CEO_NAME", $D453,,,, "REPORTED")</f>
        <v>Farley, James</v>
      </c>
    </row>
    <row r="454" spans="1:32" x14ac:dyDescent="0.25">
      <c r="A454" t="str">
        <f>_xll.ciqfunctions.udf.CIQ(B454,"IQ_COMPANY_NAME",A$1)</f>
        <v>Ford Motor Company</v>
      </c>
      <c r="B454" s="3" t="s">
        <v>8</v>
      </c>
      <c r="C454" s="1" t="str">
        <f>_xll.ciqfunctions.udf.CIQ($B454, "IQ_INDUSTRY", IQ_FY, $D454, ,, "USD", , C$1)</f>
        <v>Automobiles</v>
      </c>
      <c r="D454" s="2" t="str">
        <f t="shared" si="6"/>
        <v>CQ42014</v>
      </c>
      <c r="E454" s="1">
        <f>_xll.ciqfunctions.udf.CIQ($B454, "IQ_TOTAL_REV", $D454,,,, "REPORTED")</f>
        <v>35870</v>
      </c>
      <c r="F454" s="1">
        <f>_xll.ciqfunctions.udf.CIQ($B454, "IQ_NI",$D454,,,, "REPORTED")</f>
        <v>-1904</v>
      </c>
      <c r="G454" s="1">
        <f>_xll.ciqfunctions.udf.CIQ($B454, "IQ_CASH_EQUIV", $D454,,,, "REPORTED")</f>
        <v>4567</v>
      </c>
      <c r="H454" s="1">
        <f>_xll.ciqfunctions.udf.CIQ($B454, "IQ_CASH_ST_INVEST", $D454,,,, "REPORTED")</f>
        <v>21702</v>
      </c>
      <c r="I454" s="1">
        <f>_xll.ciqfunctions.udf.CIQ($B454, "IQ_TOTAL_CA", $D454,,,, "REPORTED")</f>
        <v>132356</v>
      </c>
      <c r="J454" s="1">
        <f>_xll.ciqfunctions.udf.CIQ($B454, "IQ_TOTAL_ASSETS",$D454,,,, "REPORTED")</f>
        <v>208615</v>
      </c>
      <c r="K454" s="1">
        <f>_xll.ciqfunctions.udf.CIQ($B454, "IQ_TOTAL_CL", $D454,,,, "REPORTED")</f>
        <v>75960</v>
      </c>
      <c r="L454" s="1">
        <f>_xll.ciqfunctions.udf.CIQ($B454, "IQ_TOTAL_LIAB", $D454,,,, "REPORTED")</f>
        <v>183808</v>
      </c>
      <c r="M454" s="1">
        <f>_xll.ciqfunctions.udf.CIQ($B454, "IQ_PREF_EQUITY",$D454,,,, "REPORTED")</f>
        <v>0</v>
      </c>
      <c r="N454" s="1">
        <f>_xll.ciqfunctions.udf.CIQ($B454, "IQ_TOTAL_COMMON_EQUITY",$D454,,,, "REPORTED")</f>
        <v>24438</v>
      </c>
      <c r="O454" s="1">
        <f>_xll.ciqfunctions.udf.CIQ($B454, "IQ_APIC", $D454,,,, "REPORTED")</f>
        <v>21089</v>
      </c>
      <c r="P454" s="1">
        <f>_xll.ciqfunctions.udf.CIQ($B454, "IQ_TOTAL_ASSETS", $D454,,,, "REPORTED")</f>
        <v>208615</v>
      </c>
      <c r="Q454" s="1">
        <f>_xll.ciqfunctions.udf.CIQ($B454, "IQ_RE", $D454,,,, "REPORTED")</f>
        <v>9422</v>
      </c>
      <c r="R454" s="1">
        <f>_xll.ciqfunctions.udf.CIQ($B454, "IQ_TOTAL_EQUITY", $D454,,,, "REPORTED")</f>
        <v>24807</v>
      </c>
      <c r="S454" s="1">
        <f>_xll.ciqfunctions.udf.CIQ($B454, "IQ_TOTAL_OUTSTANDING_FILING_DATE", $D454,,,, "REPORTED")</f>
        <v>3955.9418300000002</v>
      </c>
      <c r="T454" s="1">
        <f>_xll.ciqfunctions.udf.CIQ($B454, "IQ_TOTAL_DEBT", $D454,,,, "REPORTED")</f>
        <v>119171</v>
      </c>
      <c r="U454" s="1">
        <f>_xll.ciqfunctions.udf.CIQ($B454, "IQ_PREF_DIV_OTHER",$D454,,,, "REPORTED")</f>
        <v>0</v>
      </c>
      <c r="V454" s="1">
        <f>_xll.ciqfunctions.udf.CIQ($B454, "IQ_COGS",$D454,,,, "REPORTED")</f>
        <v>32560</v>
      </c>
      <c r="W454" s="1">
        <f>_xll.ciqfunctions.udf.CIQ($B454, "IQ_AP",$D454,,,, "REPORTED")</f>
        <v>18876</v>
      </c>
      <c r="X454" s="1">
        <f>_xll.ciqfunctions.udf.CIQ($B454, "IQ_AR", $D454,,,, "REPORTED")</f>
        <v>6678</v>
      </c>
      <c r="Y454" s="1">
        <f>_xll.ciqfunctions.udf.CIQ($B454, "IQ_INVENTORY", $D454,,,, "REPORTED")</f>
        <v>7870</v>
      </c>
      <c r="Z454">
        <f>_xll.ciqfunctions.udf.CIQ($B454, "IQ_SGA", $D454,,,, "REPORTED")</f>
        <v>4326</v>
      </c>
      <c r="AA454">
        <f>_xll.ciqfunctions.udf.CIQ($B454, "IQ_TOTAL_REV_1YR_ANN_GROWTH", $D454,,,, "REPORTED")</f>
        <v>-4.5248999999999997</v>
      </c>
      <c r="AB454">
        <f>_xll.ciqfunctions.udf.CIQ($B454, "IQ_DA", $D454,,,, "REPORTED")</f>
        <v>0</v>
      </c>
      <c r="AC454">
        <f>_xll.ciqfunctions.udf.CIQ($B454, "IQ_NET_INTEREST_EXP",$D454,,,, "REPORTED")</f>
        <v>-55</v>
      </c>
      <c r="AD454">
        <f>_xll.ciqfunctions.udf.CIQ($B454, "IQ_NET_WORKING_CAP",$D454,,,, "REPORTED")</f>
        <v>37195</v>
      </c>
      <c r="AE454">
        <f>_xll.ciqfunctions.udf.CIQ($B454, "IQ_CAPEX",$D454,,,, "REPORTED")</f>
        <v>-2154</v>
      </c>
      <c r="AF454" s="1" t="str">
        <f>_xll.ciqfunctions.udf.CIQ($B454, "IQ_CEO_NAME", $D454,,,, "REPORTED")</f>
        <v>Farley, James</v>
      </c>
    </row>
    <row r="455" spans="1:32" x14ac:dyDescent="0.25">
      <c r="A455" t="str">
        <f>_xll.ciqfunctions.udf.CIQ(B455,"IQ_COMPANY_NAME",A$1)</f>
        <v>Ford Motor Company</v>
      </c>
      <c r="B455" s="3" t="s">
        <v>8</v>
      </c>
      <c r="C455" s="1" t="str">
        <f>_xll.ciqfunctions.udf.CIQ($B455, "IQ_INDUSTRY", IQ_FY, $D455, ,, "USD", , C$1)</f>
        <v>Automobiles</v>
      </c>
      <c r="D455" s="2" t="str">
        <f t="shared" si="6"/>
        <v>CQ32014</v>
      </c>
      <c r="E455" s="1">
        <f>_xll.ciqfunctions.udf.CIQ($B455, "IQ_TOTAL_REV", $D455,,,, "REPORTED")</f>
        <v>34920</v>
      </c>
      <c r="F455" s="1">
        <f>_xll.ciqfunctions.udf.CIQ($B455, "IQ_NI",$D455,,,, "REPORTED")</f>
        <v>835</v>
      </c>
      <c r="G455" s="1">
        <f>_xll.ciqfunctions.udf.CIQ($B455, "IQ_CASH_EQUIV", $D455,,,, "REPORTED")</f>
        <v>5980</v>
      </c>
      <c r="H455" s="1">
        <f>_xll.ciqfunctions.udf.CIQ($B455, "IQ_CASH_ST_INVEST", $D455,,,, "REPORTED")</f>
        <v>22856</v>
      </c>
      <c r="I455" s="1">
        <f>_xll.ciqfunctions.udf.CIQ($B455, "IQ_TOTAL_CA", $D455,,,, "REPORTED")</f>
        <v>134284</v>
      </c>
      <c r="J455" s="1">
        <f>_xll.ciqfunctions.udf.CIQ($B455, "IQ_TOTAL_ASSETS",$D455,,,, "REPORTED")</f>
        <v>208835</v>
      </c>
      <c r="K455" s="1">
        <f>_xll.ciqfunctions.udf.CIQ($B455, "IQ_TOTAL_CL", $D455,,,, "REPORTED")</f>
        <v>79238</v>
      </c>
      <c r="L455" s="1">
        <f>_xll.ciqfunctions.udf.CIQ($B455, "IQ_TOTAL_LIAB", $D455,,,, "REPORTED")</f>
        <v>182331</v>
      </c>
      <c r="M455" s="1">
        <f>_xll.ciqfunctions.udf.CIQ($B455, "IQ_PREF_EQUITY",$D455,,,, "REPORTED")</f>
        <v>0</v>
      </c>
      <c r="N455" s="1">
        <f>_xll.ciqfunctions.udf.CIQ($B455, "IQ_TOTAL_COMMON_EQUITY",$D455,,,, "REPORTED")</f>
        <v>26136</v>
      </c>
      <c r="O455" s="1">
        <f>_xll.ciqfunctions.udf.CIQ($B455, "IQ_APIC", $D455,,,, "REPORTED")</f>
        <v>21680</v>
      </c>
      <c r="P455" s="1">
        <f>_xll.ciqfunctions.udf.CIQ($B455, "IQ_TOTAL_ASSETS", $D455,,,, "REPORTED")</f>
        <v>208835</v>
      </c>
      <c r="Q455" s="1">
        <f>_xll.ciqfunctions.udf.CIQ($B455, "IQ_RE", $D455,,,, "REPORTED")</f>
        <v>25051</v>
      </c>
      <c r="R455" s="1">
        <f>_xll.ciqfunctions.udf.CIQ($B455, "IQ_TOTAL_EQUITY", $D455,,,, "REPORTED")</f>
        <v>26504</v>
      </c>
      <c r="S455" s="1">
        <f>_xll.ciqfunctions.udf.CIQ($B455, "IQ_TOTAL_OUTSTANDING_FILING_DATE", $D455,,,, "REPORTED")</f>
        <v>3848.6874200000002</v>
      </c>
      <c r="T455" s="1">
        <f>_xll.ciqfunctions.udf.CIQ($B455, "IQ_TOTAL_DEBT", $D455,,,, "REPORTED")</f>
        <v>119472</v>
      </c>
      <c r="U455" s="1">
        <f>_xll.ciqfunctions.udf.CIQ($B455, "IQ_PREF_DIV_OTHER",$D455,,,, "REPORTED")</f>
        <v>0</v>
      </c>
      <c r="V455" s="1">
        <f>_xll.ciqfunctions.udf.CIQ($B455, "IQ_COGS",$D455,,,, "REPORTED")</f>
        <v>30197</v>
      </c>
      <c r="W455" s="1">
        <f>_xll.ciqfunctions.udf.CIQ($B455, "IQ_AP",$D455,,,, "REPORTED")</f>
        <v>19193</v>
      </c>
      <c r="X455" s="1">
        <f>_xll.ciqfunctions.udf.CIQ($B455, "IQ_AR", $D455,,,, "REPORTED")</f>
        <v>6488</v>
      </c>
      <c r="Y455" s="1">
        <f>_xll.ciqfunctions.udf.CIQ($B455, "IQ_INVENTORY", $D455,,,, "REPORTED")</f>
        <v>9296</v>
      </c>
      <c r="Z455">
        <f>_xll.ciqfunctions.udf.CIQ($B455, "IQ_SGA", $D455,,,, "REPORTED")</f>
        <v>2489</v>
      </c>
      <c r="AA455">
        <f>_xll.ciqfunctions.udf.CIQ($B455, "IQ_TOTAL_REV_1YR_ANN_GROWTH", $D455,,,, "REPORTED")</f>
        <v>-2.39</v>
      </c>
      <c r="AB455">
        <f>_xll.ciqfunctions.udf.CIQ($B455, "IQ_DA", $D455,,,, "REPORTED")</f>
        <v>0</v>
      </c>
      <c r="AC455">
        <f>_xll.ciqfunctions.udf.CIQ($B455, "IQ_NET_INTEREST_EXP",$D455,,,, "REPORTED")</f>
        <v>-142</v>
      </c>
      <c r="AD455">
        <f>_xll.ciqfunctions.udf.CIQ($B455, "IQ_NET_WORKING_CAP",$D455,,,, "REPORTED")</f>
        <v>34917</v>
      </c>
      <c r="AE455">
        <f>_xll.ciqfunctions.udf.CIQ($B455, "IQ_CAPEX",$D455,,,, "REPORTED")</f>
        <v>-1881</v>
      </c>
      <c r="AF455" s="1" t="str">
        <f>_xll.ciqfunctions.udf.CIQ($B455, "IQ_CEO_NAME", $D455,,,, "REPORTED")</f>
        <v>Farley, James</v>
      </c>
    </row>
    <row r="456" spans="1:32" x14ac:dyDescent="0.25">
      <c r="A456" t="str">
        <f>_xll.ciqfunctions.udf.CIQ(B456,"IQ_COMPANY_NAME",A$1)</f>
        <v>Ford Motor Company</v>
      </c>
      <c r="B456" s="3" t="s">
        <v>8</v>
      </c>
      <c r="C456" s="1" t="str">
        <f>_xll.ciqfunctions.udf.CIQ($B456, "IQ_INDUSTRY", IQ_FY, $D456, ,, "USD", , C$1)</f>
        <v>Automobiles</v>
      </c>
      <c r="D456" s="2" t="str">
        <f t="shared" si="6"/>
        <v>CQ22014</v>
      </c>
      <c r="E456" s="1">
        <f>_xll.ciqfunctions.udf.CIQ($B456, "IQ_TOTAL_REV", $D456,,,, "REPORTED")</f>
        <v>37411</v>
      </c>
      <c r="F456" s="1">
        <f>_xll.ciqfunctions.udf.CIQ($B456, "IQ_NI",$D456,,,, "REPORTED")</f>
        <v>1311</v>
      </c>
      <c r="G456" s="1">
        <f>_xll.ciqfunctions.udf.CIQ($B456, "IQ_CASH_EQUIV", $D456,,,, "REPORTED")</f>
        <v>4736</v>
      </c>
      <c r="H456" s="1">
        <f>_xll.ciqfunctions.udf.CIQ($B456, "IQ_CASH_ST_INVEST", $D456,,,, "REPORTED")</f>
        <v>25812</v>
      </c>
      <c r="I456" s="1">
        <f>_xll.ciqfunctions.udf.CIQ($B456, "IQ_TOTAL_CA", $D456,,,, "REPORTED")</f>
        <v>137913</v>
      </c>
      <c r="J456" s="1">
        <f>_xll.ciqfunctions.udf.CIQ($B456, "IQ_TOTAL_ASSETS",$D456,,,, "REPORTED")</f>
        <v>210945</v>
      </c>
      <c r="K456" s="1">
        <f>_xll.ciqfunctions.udf.CIQ($B456, "IQ_TOTAL_CL", $D456,,,, "REPORTED")</f>
        <v>79995</v>
      </c>
      <c r="L456" s="1">
        <f>_xll.ciqfunctions.udf.CIQ($B456, "IQ_TOTAL_LIAB", $D456,,,, "REPORTED")</f>
        <v>183801</v>
      </c>
      <c r="M456" s="1">
        <f>_xll.ciqfunctions.udf.CIQ($B456, "IQ_PREF_EQUITY",$D456,,,, "REPORTED")</f>
        <v>0</v>
      </c>
      <c r="N456" s="1">
        <f>_xll.ciqfunctions.udf.CIQ($B456, "IQ_TOTAL_COMMON_EQUITY",$D456,,,, "REPORTED")</f>
        <v>26776</v>
      </c>
      <c r="O456" s="1">
        <f>_xll.ciqfunctions.udf.CIQ($B456, "IQ_APIC", $D456,,,, "REPORTED")</f>
        <v>21605</v>
      </c>
      <c r="P456" s="1">
        <f>_xll.ciqfunctions.udf.CIQ($B456, "IQ_TOTAL_ASSETS", $D456,,,, "REPORTED")</f>
        <v>210945</v>
      </c>
      <c r="Q456" s="1">
        <f>_xll.ciqfunctions.udf.CIQ($B456, "IQ_RE", $D456,,,, "REPORTED")</f>
        <v>24699</v>
      </c>
      <c r="R456" s="1">
        <f>_xll.ciqfunctions.udf.CIQ($B456, "IQ_TOTAL_EQUITY", $D456,,,, "REPORTED")</f>
        <v>27144</v>
      </c>
      <c r="S456" s="1">
        <f>_xll.ciqfunctions.udf.CIQ($B456, "IQ_TOTAL_OUTSTANDING_FILING_DATE", $D456,,,, "REPORTED")</f>
        <v>3878.4581899999998</v>
      </c>
      <c r="T456" s="1">
        <f>_xll.ciqfunctions.udf.CIQ($B456, "IQ_TOTAL_DEBT", $D456,,,, "REPORTED")</f>
        <v>119007</v>
      </c>
      <c r="U456" s="1">
        <f>_xll.ciqfunctions.udf.CIQ($B456, "IQ_PREF_DIV_OTHER",$D456,,,, "REPORTED")</f>
        <v>0</v>
      </c>
      <c r="V456" s="1">
        <f>_xll.ciqfunctions.udf.CIQ($B456, "IQ_COGS",$D456,,,, "REPORTED")</f>
        <v>31247</v>
      </c>
      <c r="W456" s="1">
        <f>_xll.ciqfunctions.udf.CIQ($B456, "IQ_AP",$D456,,,, "REPORTED")</f>
        <v>20392</v>
      </c>
      <c r="X456" s="1">
        <f>_xll.ciqfunctions.udf.CIQ($B456, "IQ_AR", $D456,,,, "REPORTED")</f>
        <v>6864</v>
      </c>
      <c r="Y456" s="1">
        <f>_xll.ciqfunctions.udf.CIQ($B456, "IQ_INVENTORY", $D456,,,, "REPORTED")</f>
        <v>9365</v>
      </c>
      <c r="Z456">
        <f>_xll.ciqfunctions.udf.CIQ($B456, "IQ_SGA", $D456,,,, "REPORTED")</f>
        <v>2551</v>
      </c>
      <c r="AA456">
        <f>_xll.ciqfunctions.udf.CIQ($B456, "IQ_TOTAL_REV_1YR_ANN_GROWTH", $D456,,,, "REPORTED")</f>
        <v>-1.3502000000000001</v>
      </c>
      <c r="AB456">
        <f>_xll.ciqfunctions.udf.CIQ($B456, "IQ_DA", $D456,,,, "REPORTED")</f>
        <v>0</v>
      </c>
      <c r="AC456">
        <f>_xll.ciqfunctions.udf.CIQ($B456, "IQ_NET_INTEREST_EXP",$D456,,,, "REPORTED")</f>
        <v>-155</v>
      </c>
      <c r="AD456">
        <f>_xll.ciqfunctions.udf.CIQ($B456, "IQ_NET_WORKING_CAP",$D456,,,, "REPORTED")</f>
        <v>34267</v>
      </c>
      <c r="AE456">
        <f>_xll.ciqfunctions.udf.CIQ($B456, "IQ_CAPEX",$D456,,,, "REPORTED")</f>
        <v>-1912</v>
      </c>
      <c r="AF456" s="1" t="str">
        <f>_xll.ciqfunctions.udf.CIQ($B456, "IQ_CEO_NAME", $D456,,,, "REPORTED")</f>
        <v>Farley, James</v>
      </c>
    </row>
    <row r="457" spans="1:32" x14ac:dyDescent="0.25">
      <c r="A457" t="str">
        <f>_xll.ciqfunctions.udf.CIQ(B457,"IQ_COMPANY_NAME",A$1)</f>
        <v>Ford Motor Company</v>
      </c>
      <c r="B457" s="3" t="s">
        <v>8</v>
      </c>
      <c r="C457" s="1" t="str">
        <f>_xll.ciqfunctions.udf.CIQ($B457, "IQ_INDUSTRY", IQ_FY, $D457, ,, "USD", , C$1)</f>
        <v>Automobiles</v>
      </c>
      <c r="D457" s="2" t="str">
        <f t="shared" si="6"/>
        <v>CQ12014</v>
      </c>
      <c r="E457" s="1">
        <f>_xll.ciqfunctions.udf.CIQ($B457, "IQ_TOTAL_REV", $D457,,,, "REPORTED")</f>
        <v>35876</v>
      </c>
      <c r="F457" s="1">
        <f>_xll.ciqfunctions.udf.CIQ($B457, "IQ_NI",$D457,,,, "REPORTED")</f>
        <v>989</v>
      </c>
      <c r="G457" s="1">
        <f>_xll.ciqfunctions.udf.CIQ($B457, "IQ_CASH_EQUIV", $D457,,,, "REPORTED")</f>
        <v>4533</v>
      </c>
      <c r="H457" s="1">
        <f>_xll.ciqfunctions.udf.CIQ($B457, "IQ_CASH_ST_INVEST", $D457,,,, "REPORTED")</f>
        <v>25262</v>
      </c>
      <c r="I457" s="1">
        <f>_xll.ciqfunctions.udf.CIQ($B457, "IQ_TOTAL_CA", $D457,,,, "REPORTED")</f>
        <v>135448</v>
      </c>
      <c r="J457" s="1">
        <f>_xll.ciqfunctions.udf.CIQ($B457, "IQ_TOTAL_ASSETS",$D457,,,, "REPORTED")</f>
        <v>207082</v>
      </c>
      <c r="K457" s="1">
        <f>_xll.ciqfunctions.udf.CIQ($B457, "IQ_TOTAL_CL", $D457,,,, "REPORTED")</f>
        <v>76394</v>
      </c>
      <c r="L457" s="1">
        <f>_xll.ciqfunctions.udf.CIQ($B457, "IQ_TOTAL_LIAB", $D457,,,, "REPORTED")</f>
        <v>179944</v>
      </c>
      <c r="M457" s="1">
        <f>_xll.ciqfunctions.udf.CIQ($B457, "IQ_PREF_EQUITY",$D457,,,, "REPORTED")</f>
        <v>0</v>
      </c>
      <c r="N457" s="1">
        <f>_xll.ciqfunctions.udf.CIQ($B457, "IQ_TOTAL_COMMON_EQUITY",$D457,,,, "REPORTED")</f>
        <v>26773</v>
      </c>
      <c r="O457" s="1">
        <f>_xll.ciqfunctions.udf.CIQ($B457, "IQ_APIC", $D457,,,, "REPORTED")</f>
        <v>21547</v>
      </c>
      <c r="P457" s="1">
        <f>_xll.ciqfunctions.udf.CIQ($B457, "IQ_TOTAL_ASSETS", $D457,,,, "REPORTED")</f>
        <v>207082</v>
      </c>
      <c r="Q457" s="1">
        <f>_xll.ciqfunctions.udf.CIQ($B457, "IQ_RE", $D457,,,, "REPORTED")</f>
        <v>23882</v>
      </c>
      <c r="R457" s="1">
        <f>_xll.ciqfunctions.udf.CIQ($B457, "IQ_TOTAL_EQUITY", $D457,,,, "REPORTED")</f>
        <v>27138</v>
      </c>
      <c r="S457" s="1">
        <f>_xll.ciqfunctions.udf.CIQ($B457, "IQ_TOTAL_OUTSTANDING_FILING_DATE", $D457,,,, "REPORTED")</f>
        <v>3954.2583500000001</v>
      </c>
      <c r="T457" s="1">
        <f>_xll.ciqfunctions.udf.CIQ($B457, "IQ_TOTAL_DEBT", $D457,,,, "REPORTED")</f>
        <v>117453</v>
      </c>
      <c r="U457" s="1">
        <f>_xll.ciqfunctions.udf.CIQ($B457, "IQ_PREF_DIV_OTHER",$D457,,,, "REPORTED")</f>
        <v>0</v>
      </c>
      <c r="V457" s="1">
        <f>_xll.ciqfunctions.udf.CIQ($B457, "IQ_COGS",$D457,,,, "REPORTED")</f>
        <v>31021</v>
      </c>
      <c r="W457" s="1">
        <f>_xll.ciqfunctions.udf.CIQ($B457, "IQ_AP",$D457,,,, "REPORTED")</f>
        <v>20257</v>
      </c>
      <c r="X457" s="1">
        <f>_xll.ciqfunctions.udf.CIQ($B457, "IQ_AR", $D457,,,, "REPORTED")</f>
        <v>6551</v>
      </c>
      <c r="Y457" s="1">
        <f>_xll.ciqfunctions.udf.CIQ($B457, "IQ_INVENTORY", $D457,,,, "REPORTED")</f>
        <v>8874</v>
      </c>
      <c r="Z457">
        <f>_xll.ciqfunctions.udf.CIQ($B457, "IQ_SGA", $D457,,,, "REPORTED")</f>
        <v>2476</v>
      </c>
      <c r="AA457">
        <f>_xll.ciqfunctions.udf.CIQ($B457, "IQ_TOTAL_REV_1YR_ANN_GROWTH", $D457,,,, "REPORTED")</f>
        <v>0.63670000000000004</v>
      </c>
      <c r="AB457">
        <f>_xll.ciqfunctions.udf.CIQ($B457, "IQ_DA", $D457,,,, "REPORTED")</f>
        <v>0</v>
      </c>
      <c r="AC457">
        <f>_xll.ciqfunctions.udf.CIQ($B457, "IQ_NET_INTEREST_EXP",$D457,,,, "REPORTED")</f>
        <v>-143</v>
      </c>
      <c r="AD457">
        <f>_xll.ciqfunctions.udf.CIQ($B457, "IQ_NET_WORKING_CAP",$D457,,,, "REPORTED")</f>
        <v>35878</v>
      </c>
      <c r="AE457">
        <f>_xll.ciqfunctions.udf.CIQ($B457, "IQ_CAPEX",$D457,,,, "REPORTED")</f>
        <v>-1516</v>
      </c>
      <c r="AF457" s="1" t="str">
        <f>_xll.ciqfunctions.udf.CIQ($B457, "IQ_CEO_NAME", $D457,,,, "REPORTED")</f>
        <v>Farley, James</v>
      </c>
    </row>
    <row r="458" spans="1:32" x14ac:dyDescent="0.25">
      <c r="A458" t="str">
        <f>_xll.ciqfunctions.udf.CIQ(B458,"IQ_COMPANY_NAME",A$1)</f>
        <v>Ford Motor Company</v>
      </c>
      <c r="B458" s="3" t="s">
        <v>8</v>
      </c>
      <c r="C458" s="1" t="str">
        <f>_xll.ciqfunctions.udf.CIQ($B458, "IQ_INDUSTRY", IQ_FY, $D458, ,, "USD", , C$1)</f>
        <v>Automobiles</v>
      </c>
      <c r="D458" s="2" t="str">
        <f t="shared" si="6"/>
        <v>CQ42013</v>
      </c>
      <c r="E458" s="1">
        <f>_xll.ciqfunctions.udf.CIQ($B458, "IQ_TOTAL_REV", $D458,,,, "REPORTED")</f>
        <v>37570</v>
      </c>
      <c r="F458" s="1">
        <f>_xll.ciqfunctions.udf.CIQ($B458, "IQ_NI",$D458,,,, "REPORTED")</f>
        <v>3066</v>
      </c>
      <c r="G458" s="1">
        <f>_xll.ciqfunctions.udf.CIQ($B458, "IQ_CASH_EQUIV", $D458,,,, "REPORTED")</f>
        <v>4959</v>
      </c>
      <c r="H458" s="1">
        <f>_xll.ciqfunctions.udf.CIQ($B458, "IQ_CASH_ST_INVEST", $D458,,,, "REPORTED")</f>
        <v>25116</v>
      </c>
      <c r="I458" s="1">
        <f>_xll.ciqfunctions.udf.CIQ($B458, "IQ_TOTAL_CA", $D458,,,, "REPORTED")</f>
        <v>132165</v>
      </c>
      <c r="J458" s="1">
        <f>_xll.ciqfunctions.udf.CIQ($B458, "IQ_TOTAL_ASSETS",$D458,,,, "REPORTED")</f>
        <v>202179</v>
      </c>
      <c r="K458" s="1">
        <f>_xll.ciqfunctions.udf.CIQ($B458, "IQ_TOTAL_CL", $D458,,,, "REPORTED")</f>
        <v>72635</v>
      </c>
      <c r="L458" s="1">
        <f>_xll.ciqfunctions.udf.CIQ($B458, "IQ_TOTAL_LIAB", $D458,,,, "REPORTED")</f>
        <v>175703</v>
      </c>
      <c r="M458" s="1">
        <f>_xll.ciqfunctions.udf.CIQ($B458, "IQ_PREF_EQUITY",$D458,,,, "REPORTED")</f>
        <v>0</v>
      </c>
      <c r="N458" s="1">
        <f>_xll.ciqfunctions.udf.CIQ($B458, "IQ_TOTAL_COMMON_EQUITY",$D458,,,, "REPORTED")</f>
        <v>26112</v>
      </c>
      <c r="O458" s="1">
        <f>_xll.ciqfunctions.udf.CIQ($B458, "IQ_APIC", $D458,,,, "REPORTED")</f>
        <v>21422</v>
      </c>
      <c r="P458" s="1">
        <f>_xll.ciqfunctions.udf.CIQ($B458, "IQ_TOTAL_ASSETS", $D458,,,, "REPORTED")</f>
        <v>202179</v>
      </c>
      <c r="Q458" s="1">
        <f>_xll.ciqfunctions.udf.CIQ($B458, "IQ_RE", $D458,,,, "REPORTED")</f>
        <v>23386</v>
      </c>
      <c r="R458" s="1">
        <f>_xll.ciqfunctions.udf.CIQ($B458, "IQ_TOTAL_EQUITY", $D458,,,, "REPORTED")</f>
        <v>26476</v>
      </c>
      <c r="S458" s="1">
        <f>_xll.ciqfunctions.udf.CIQ($B458, "IQ_TOTAL_OUTSTANDING_FILING_DATE", $D458,,,, "REPORTED")</f>
        <v>3943.8223800000001</v>
      </c>
      <c r="T458" s="1">
        <f>_xll.ciqfunctions.udf.CIQ($B458, "IQ_TOTAL_DEBT", $D458,,,, "REPORTED")</f>
        <v>114688</v>
      </c>
      <c r="U458" s="1">
        <f>_xll.ciqfunctions.udf.CIQ($B458, "IQ_PREF_DIV_OTHER",$D458,,,, "REPORTED")</f>
        <v>0</v>
      </c>
      <c r="V458" s="1">
        <f>_xll.ciqfunctions.udf.CIQ($B458, "IQ_COGS",$D458,,,, "REPORTED")</f>
        <v>32636</v>
      </c>
      <c r="W458" s="1">
        <f>_xll.ciqfunctions.udf.CIQ($B458, "IQ_AP",$D458,,,, "REPORTED")</f>
        <v>18035</v>
      </c>
      <c r="X458" s="1">
        <f>_xll.ciqfunctions.udf.CIQ($B458, "IQ_AR", $D458,,,, "REPORTED")</f>
        <v>6493</v>
      </c>
      <c r="Y458" s="1">
        <f>_xll.ciqfunctions.udf.CIQ($B458, "IQ_INVENTORY", $D458,,,, "REPORTED")</f>
        <v>7708</v>
      </c>
      <c r="Z458">
        <f>_xll.ciqfunctions.udf.CIQ($B458, "IQ_SGA", $D458,,,, "REPORTED")</f>
        <v>2646</v>
      </c>
      <c r="AA458">
        <f>_xll.ciqfunctions.udf.CIQ($B458, "IQ_TOTAL_REV_1YR_ANN_GROWTH", $D458,,,, "REPORTED")</f>
        <v>5.1467000000000001</v>
      </c>
      <c r="AB458">
        <f>_xll.ciqfunctions.udf.CIQ($B458, "IQ_DA", $D458,,,, "REPORTED")</f>
        <v>0</v>
      </c>
      <c r="AC458">
        <f>_xll.ciqfunctions.udf.CIQ($B458, "IQ_NET_INTEREST_EXP",$D458,,,, "REPORTED")</f>
        <v>-174</v>
      </c>
      <c r="AD458">
        <f>_xll.ciqfunctions.udf.CIQ($B458, "IQ_NET_WORKING_CAP",$D458,,,, "REPORTED")</f>
        <v>35671</v>
      </c>
      <c r="AE458">
        <f>_xll.ciqfunctions.udf.CIQ($B458, "IQ_CAPEX",$D458,,,, "REPORTED")</f>
        <v>-1938</v>
      </c>
      <c r="AF458" s="1" t="str">
        <f>_xll.ciqfunctions.udf.CIQ($B458, "IQ_CEO_NAME", $D458,,,, "REPORTED")</f>
        <v>Farley, James</v>
      </c>
    </row>
    <row r="459" spans="1:32" x14ac:dyDescent="0.25">
      <c r="A459" t="str">
        <f>_xll.ciqfunctions.udf.CIQ(B459,"IQ_COMPANY_NAME",A$1)</f>
        <v>Ford Motor Company</v>
      </c>
      <c r="B459" s="3" t="s">
        <v>8</v>
      </c>
      <c r="C459" s="1" t="str">
        <f>_xll.ciqfunctions.udf.CIQ($B459, "IQ_INDUSTRY", IQ_FY, $D459, ,, "USD", , C$1)</f>
        <v>Automobiles</v>
      </c>
      <c r="D459" s="2" t="str">
        <f t="shared" si="6"/>
        <v>CQ32013</v>
      </c>
      <c r="E459" s="1">
        <f>_xll.ciqfunctions.udf.CIQ($B459, "IQ_TOTAL_REV", $D459,,,, "REPORTED")</f>
        <v>35775</v>
      </c>
      <c r="F459" s="1">
        <f>_xll.ciqfunctions.udf.CIQ($B459, "IQ_NI",$D459,,,, "REPORTED")</f>
        <v>1272</v>
      </c>
      <c r="G459" s="1">
        <f>_xll.ciqfunctions.udf.CIQ($B459, "IQ_CASH_EQUIV", $D459,,,, "REPORTED")</f>
        <v>5660</v>
      </c>
      <c r="H459" s="1">
        <f>_xll.ciqfunctions.udf.CIQ($B459, "IQ_CASH_ST_INVEST", $D459,,,, "REPORTED")</f>
        <v>26145</v>
      </c>
      <c r="I459" s="1">
        <f>_xll.ciqfunctions.udf.CIQ($B459, "IQ_TOTAL_CA", $D459,,,, "REPORTED")</f>
        <v>132295</v>
      </c>
      <c r="J459" s="1">
        <f>_xll.ciqfunctions.udf.CIQ($B459, "IQ_TOTAL_ASSETS",$D459,,,, "REPORTED")</f>
        <v>201071</v>
      </c>
      <c r="K459" s="1">
        <f>_xll.ciqfunctions.udf.CIQ($B459, "IQ_TOTAL_CL", $D459,,,, "REPORTED")</f>
        <v>79052</v>
      </c>
      <c r="L459" s="1">
        <f>_xll.ciqfunctions.udf.CIQ($B459, "IQ_TOTAL_LIAB", $D459,,,, "REPORTED")</f>
        <v>180232</v>
      </c>
      <c r="M459" s="1">
        <f>_xll.ciqfunctions.udf.CIQ($B459, "IQ_PREF_EQUITY",$D459,,,, "REPORTED")</f>
        <v>0</v>
      </c>
      <c r="N459" s="1">
        <f>_xll.ciqfunctions.udf.CIQ($B459, "IQ_TOTAL_COMMON_EQUITY",$D459,,,, "REPORTED")</f>
        <v>20467</v>
      </c>
      <c r="O459" s="1">
        <f>_xll.ciqfunctions.udf.CIQ($B459, "IQ_APIC", $D459,,,, "REPORTED")</f>
        <v>21378</v>
      </c>
      <c r="P459" s="1">
        <f>_xll.ciqfunctions.udf.CIQ($B459, "IQ_TOTAL_ASSETS", $D459,,,, "REPORTED")</f>
        <v>201071</v>
      </c>
      <c r="Q459" s="1">
        <f>_xll.ciqfunctions.udf.CIQ($B459, "IQ_RE", $D459,,,, "REPORTED")</f>
        <v>21014</v>
      </c>
      <c r="R459" s="1">
        <f>_xll.ciqfunctions.udf.CIQ($B459, "IQ_TOTAL_EQUITY", $D459,,,, "REPORTED")</f>
        <v>20839</v>
      </c>
      <c r="S459" s="1">
        <f>_xll.ciqfunctions.udf.CIQ($B459, "IQ_TOTAL_OUTSTANDING_FILING_DATE", $D459,,,, "REPORTED")</f>
        <v>3944.43667</v>
      </c>
      <c r="T459" s="1">
        <f>_xll.ciqfunctions.udf.CIQ($B459, "IQ_TOTAL_DEBT", $D459,,,, "REPORTED")</f>
        <v>111112</v>
      </c>
      <c r="U459" s="1">
        <f>_xll.ciqfunctions.udf.CIQ($B459, "IQ_PREF_DIV_OTHER",$D459,,,, "REPORTED")</f>
        <v>0</v>
      </c>
      <c r="V459" s="1">
        <f>_xll.ciqfunctions.udf.CIQ($B459, "IQ_COGS",$D459,,,, "REPORTED")</f>
        <v>30030</v>
      </c>
      <c r="W459" s="1">
        <f>_xll.ciqfunctions.udf.CIQ($B459, "IQ_AP",$D459,,,, "REPORTED")</f>
        <v>19756</v>
      </c>
      <c r="X459" s="1">
        <f>_xll.ciqfunctions.udf.CIQ($B459, "IQ_AR", $D459,,,, "REPORTED")</f>
        <v>6930</v>
      </c>
      <c r="Y459" s="1">
        <f>_xll.ciqfunctions.udf.CIQ($B459, "IQ_INVENTORY", $D459,,,, "REPORTED")</f>
        <v>8799</v>
      </c>
      <c r="Z459">
        <f>_xll.ciqfunctions.udf.CIQ($B459, "IQ_SGA", $D459,,,, "REPORTED")</f>
        <v>2382</v>
      </c>
      <c r="AA459">
        <f>_xll.ciqfunctions.udf.CIQ($B459, "IQ_TOTAL_REV_1YR_ANN_GROWTH", $D459,,,, "REPORTED")</f>
        <v>11.1991</v>
      </c>
      <c r="AB459">
        <f>_xll.ciqfunctions.udf.CIQ($B459, "IQ_DA", $D459,,,, "REPORTED")</f>
        <v>0</v>
      </c>
      <c r="AC459">
        <f>_xll.ciqfunctions.udf.CIQ($B459, "IQ_NET_INTEREST_EXP",$D459,,,, "REPORTED")</f>
        <v>-166</v>
      </c>
      <c r="AD459">
        <f>_xll.ciqfunctions.udf.CIQ($B459, "IQ_NET_WORKING_CAP",$D459,,,, "REPORTED")</f>
        <v>28411</v>
      </c>
      <c r="AE459">
        <f>_xll.ciqfunctions.udf.CIQ($B459, "IQ_CAPEX",$D459,,,, "REPORTED")</f>
        <v>-1582</v>
      </c>
      <c r="AF459" s="1" t="str">
        <f>_xll.ciqfunctions.udf.CIQ($B459, "IQ_CEO_NAME", $D459,,,, "REPORTED")</f>
        <v>Farley, James</v>
      </c>
    </row>
    <row r="460" spans="1:32" x14ac:dyDescent="0.25">
      <c r="A460" t="str">
        <f>_xll.ciqfunctions.udf.CIQ(B460,"IQ_COMPANY_NAME",A$1)</f>
        <v>Ford Motor Company</v>
      </c>
      <c r="B460" s="3" t="s">
        <v>8</v>
      </c>
      <c r="C460" s="1" t="str">
        <f>_xll.ciqfunctions.udf.CIQ($B460, "IQ_INDUSTRY", IQ_FY, $D460, ,, "USD", , C$1)</f>
        <v>Automobiles</v>
      </c>
      <c r="D460" s="2" t="str">
        <f t="shared" si="6"/>
        <v>CQ22013</v>
      </c>
      <c r="E460" s="1">
        <f>_xll.ciqfunctions.udf.CIQ($B460, "IQ_TOTAL_REV", $D460,,,, "REPORTED")</f>
        <v>37923</v>
      </c>
      <c r="F460" s="1">
        <f>_xll.ciqfunctions.udf.CIQ($B460, "IQ_NI",$D460,,,, "REPORTED")</f>
        <v>1233</v>
      </c>
      <c r="G460" s="1">
        <f>_xll.ciqfunctions.udf.CIQ($B460, "IQ_CASH_EQUIV", $D460,,,, "REPORTED")</f>
        <v>5475</v>
      </c>
      <c r="H460" s="1">
        <f>_xll.ciqfunctions.udf.CIQ($B460, "IQ_CASH_ST_INVEST", $D460,,,, "REPORTED")</f>
        <v>25735</v>
      </c>
      <c r="I460" s="1">
        <f>_xll.ciqfunctions.udf.CIQ($B460, "IQ_TOTAL_CA", $D460,,,, "REPORTED")</f>
        <v>129580</v>
      </c>
      <c r="J460" s="1">
        <f>_xll.ciqfunctions.udf.CIQ($B460, "IQ_TOTAL_ASSETS",$D460,,,, "REPORTED")</f>
        <v>196210</v>
      </c>
      <c r="K460" s="1">
        <f>_xll.ciqfunctions.udf.CIQ($B460, "IQ_TOTAL_CL", $D460,,,, "REPORTED")</f>
        <v>76991</v>
      </c>
      <c r="L460" s="1">
        <f>_xll.ciqfunctions.udf.CIQ($B460, "IQ_TOTAL_LIAB", $D460,,,, "REPORTED")</f>
        <v>176661</v>
      </c>
      <c r="M460" s="1">
        <f>_xll.ciqfunctions.udf.CIQ($B460, "IQ_PREF_EQUITY",$D460,,,, "REPORTED")</f>
        <v>0</v>
      </c>
      <c r="N460" s="1">
        <f>_xll.ciqfunctions.udf.CIQ($B460, "IQ_TOTAL_COMMON_EQUITY",$D460,,,, "REPORTED")</f>
        <v>19179</v>
      </c>
      <c r="O460" s="1">
        <f>_xll.ciqfunctions.udf.CIQ($B460, "IQ_APIC", $D460,,,, "REPORTED")</f>
        <v>21219</v>
      </c>
      <c r="P460" s="1">
        <f>_xll.ciqfunctions.udf.CIQ($B460, "IQ_TOTAL_ASSETS", $D460,,,, "REPORTED")</f>
        <v>196210</v>
      </c>
      <c r="Q460" s="1">
        <f>_xll.ciqfunctions.udf.CIQ($B460, "IQ_RE", $D460,,,, "REPORTED")</f>
        <v>20136</v>
      </c>
      <c r="R460" s="1">
        <f>_xll.ciqfunctions.udf.CIQ($B460, "IQ_TOTAL_EQUITY", $D460,,,, "REPORTED")</f>
        <v>19549</v>
      </c>
      <c r="S460" s="1">
        <f>_xll.ciqfunctions.udf.CIQ($B460, "IQ_TOTAL_OUTSTANDING_FILING_DATE", $D460,,,, "REPORTED")</f>
        <v>3939.66786</v>
      </c>
      <c r="T460" s="1">
        <f>_xll.ciqfunctions.udf.CIQ($B460, "IQ_TOTAL_DEBT", $D460,,,, "REPORTED")</f>
        <v>108231</v>
      </c>
      <c r="U460" s="1">
        <f>_xll.ciqfunctions.udf.CIQ($B460, "IQ_PREF_DIV_OTHER",$D460,,,, "REPORTED")</f>
        <v>0</v>
      </c>
      <c r="V460" s="1">
        <f>_xll.ciqfunctions.udf.CIQ($B460, "IQ_COGS",$D460,,,, "REPORTED")</f>
        <v>32524</v>
      </c>
      <c r="W460" s="1">
        <f>_xll.ciqfunctions.udf.CIQ($B460, "IQ_AP",$D460,,,, "REPORTED")</f>
        <v>19182</v>
      </c>
      <c r="X460" s="1">
        <f>_xll.ciqfunctions.udf.CIQ($B460, "IQ_AR", $D460,,,, "REPORTED")</f>
        <v>6604</v>
      </c>
      <c r="Y460" s="1">
        <f>_xll.ciqfunctions.udf.CIQ($B460, "IQ_INVENTORY", $D460,,,, "REPORTED")</f>
        <v>8192</v>
      </c>
      <c r="Z460">
        <f>_xll.ciqfunctions.udf.CIQ($B460, "IQ_SGA", $D460,,,, "REPORTED")</f>
        <v>2488</v>
      </c>
      <c r="AA460">
        <f>_xll.ciqfunctions.udf.CIQ($B460, "IQ_TOTAL_REV_1YR_ANN_GROWTH", $D460,,,, "REPORTED")</f>
        <v>14.188000000000001</v>
      </c>
      <c r="AB460">
        <f>_xll.ciqfunctions.udf.CIQ($B460, "IQ_DA", $D460,,,, "REPORTED")</f>
        <v>0</v>
      </c>
      <c r="AC460">
        <f>_xll.ciqfunctions.udf.CIQ($B460, "IQ_NET_INTEREST_EXP",$D460,,,, "REPORTED")</f>
        <v>-164</v>
      </c>
      <c r="AD460">
        <f>_xll.ciqfunctions.udf.CIQ($B460, "IQ_NET_WORKING_CAP",$D460,,,, "REPORTED")</f>
        <v>28029</v>
      </c>
      <c r="AE460">
        <f>_xll.ciqfunctions.udf.CIQ($B460, "IQ_CAPEX",$D460,,,, "REPORTED")</f>
        <v>-1594</v>
      </c>
      <c r="AF460" s="1" t="str">
        <f>_xll.ciqfunctions.udf.CIQ($B460, "IQ_CEO_NAME", $D460,,,, "REPORTED")</f>
        <v>Farley, James</v>
      </c>
    </row>
    <row r="461" spans="1:32" x14ac:dyDescent="0.25">
      <c r="A461" t="str">
        <f>_xll.ciqfunctions.udf.CIQ(B461,"IQ_COMPANY_NAME",A$1)</f>
        <v>Ford Motor Company</v>
      </c>
      <c r="B461" s="3" t="s">
        <v>8</v>
      </c>
      <c r="C461" s="1" t="str">
        <f>_xll.ciqfunctions.udf.CIQ($B461, "IQ_INDUSTRY", IQ_FY, $D461, ,, "USD", , C$1)</f>
        <v>Automobiles</v>
      </c>
      <c r="D461" s="2" t="str">
        <f t="shared" si="6"/>
        <v>CQ12013</v>
      </c>
      <c r="E461" s="1">
        <f>_xll.ciqfunctions.udf.CIQ($B461, "IQ_TOTAL_REV", $D461,,,, "REPORTED")</f>
        <v>35649</v>
      </c>
      <c r="F461" s="1">
        <f>_xll.ciqfunctions.udf.CIQ($B461, "IQ_NI",$D461,,,, "REPORTED")</f>
        <v>1611</v>
      </c>
      <c r="G461" s="1">
        <f>_xll.ciqfunctions.udf.CIQ($B461, "IQ_CASH_EQUIV", $D461,,,, "REPORTED")</f>
        <v>5989</v>
      </c>
      <c r="H461" s="1">
        <f>_xll.ciqfunctions.udf.CIQ($B461, "IQ_CASH_ST_INVEST", $D461,,,, "REPORTED")</f>
        <v>24179</v>
      </c>
      <c r="I461" s="1">
        <f>_xll.ciqfunctions.udf.CIQ($B461, "IQ_TOTAL_CA", $D461,,,, "REPORTED")</f>
        <v>126727</v>
      </c>
      <c r="J461" s="1">
        <f>_xll.ciqfunctions.udf.CIQ($B461, "IQ_TOTAL_ASSETS",$D461,,,, "REPORTED")</f>
        <v>193010</v>
      </c>
      <c r="K461" s="1">
        <f>_xll.ciqfunctions.udf.CIQ($B461, "IQ_TOTAL_CL", $D461,,,, "REPORTED")</f>
        <v>76441</v>
      </c>
      <c r="L461" s="1">
        <f>_xll.ciqfunctions.udf.CIQ($B461, "IQ_TOTAL_LIAB", $D461,,,, "REPORTED")</f>
        <v>175048</v>
      </c>
      <c r="M461" s="1">
        <f>_xll.ciqfunctions.udf.CIQ($B461, "IQ_PREF_EQUITY",$D461,,,, "REPORTED")</f>
        <v>0</v>
      </c>
      <c r="N461" s="1">
        <f>_xll.ciqfunctions.udf.CIQ($B461, "IQ_TOTAL_COMMON_EQUITY",$D461,,,, "REPORTED")</f>
        <v>17595</v>
      </c>
      <c r="O461" s="1">
        <f>_xll.ciqfunctions.udf.CIQ($B461, "IQ_APIC", $D461,,,, "REPORTED")</f>
        <v>21094</v>
      </c>
      <c r="P461" s="1">
        <f>_xll.ciqfunctions.udf.CIQ($B461, "IQ_TOTAL_ASSETS", $D461,,,, "REPORTED")</f>
        <v>193010</v>
      </c>
      <c r="Q461" s="1">
        <f>_xll.ciqfunctions.udf.CIQ($B461, "IQ_RE", $D461,,,, "REPORTED")</f>
        <v>19296</v>
      </c>
      <c r="R461" s="1">
        <f>_xll.ciqfunctions.udf.CIQ($B461, "IQ_TOTAL_EQUITY", $D461,,,, "REPORTED")</f>
        <v>17962</v>
      </c>
      <c r="S461" s="1">
        <f>_xll.ciqfunctions.udf.CIQ($B461, "IQ_TOTAL_OUTSTANDING_FILING_DATE", $D461,,,, "REPORTED")</f>
        <v>3931.20606</v>
      </c>
      <c r="T461" s="1">
        <f>_xll.ciqfunctions.udf.CIQ($B461, "IQ_TOTAL_DEBT", $D461,,,, "REPORTED")</f>
        <v>107597</v>
      </c>
      <c r="U461" s="1">
        <f>_xll.ciqfunctions.udf.CIQ($B461, "IQ_PREF_DIV_OTHER",$D461,,,, "REPORTED")</f>
        <v>0</v>
      </c>
      <c r="V461" s="1">
        <f>_xll.ciqfunctions.udf.CIQ($B461, "IQ_COGS",$D461,,,, "REPORTED")</f>
        <v>30005</v>
      </c>
      <c r="W461" s="1">
        <f>_xll.ciqfunctions.udf.CIQ($B461, "IQ_AP",$D461,,,, "REPORTED")</f>
        <v>18707</v>
      </c>
      <c r="X461" s="1">
        <f>_xll.ciqfunctions.udf.CIQ($B461, "IQ_AR", $D461,,,, "REPORTED")</f>
        <v>6402</v>
      </c>
      <c r="Y461" s="1">
        <f>_xll.ciqfunctions.udf.CIQ($B461, "IQ_INVENTORY", $D461,,,, "REPORTED")</f>
        <v>8423</v>
      </c>
      <c r="Z461">
        <f>_xll.ciqfunctions.udf.CIQ($B461, "IQ_SGA", $D461,,,, "REPORTED")</f>
        <v>2481</v>
      </c>
      <c r="AA461">
        <f>_xll.ciqfunctions.udf.CIQ($B461, "IQ_TOTAL_REV_1YR_ANN_GROWTH", $D461,,,, "REPORTED")</f>
        <v>9.8750999999999998</v>
      </c>
      <c r="AB461">
        <f>_xll.ciqfunctions.udf.CIQ($B461, "IQ_DA", $D461,,,, "REPORTED")</f>
        <v>0</v>
      </c>
      <c r="AC461">
        <f>_xll.ciqfunctions.udf.CIQ($B461, "IQ_NET_INTEREST_EXP",$D461,,,, "REPORTED")</f>
        <v>-162</v>
      </c>
      <c r="AD461">
        <f>_xll.ciqfunctions.udf.CIQ($B461, "IQ_NET_WORKING_CAP",$D461,,,, "REPORTED")</f>
        <v>27351</v>
      </c>
      <c r="AE461">
        <f>_xll.ciqfunctions.udf.CIQ($B461, "IQ_CAPEX",$D461,,,, "REPORTED")</f>
        <v>-1483</v>
      </c>
      <c r="AF461" s="1" t="str">
        <f>_xll.ciqfunctions.udf.CIQ($B461, "IQ_CEO_NAME", $D461,,,, "REPORTED")</f>
        <v>Farley, James</v>
      </c>
    </row>
    <row r="462" spans="1:32" x14ac:dyDescent="0.25">
      <c r="A462" t="str">
        <f>_xll.ciqfunctions.udf.CIQ(B462,"IQ_COMPANY_NAME",A$1)</f>
        <v>Ford Motor Company</v>
      </c>
      <c r="B462" s="3" t="s">
        <v>8</v>
      </c>
      <c r="C462" s="1" t="str">
        <f>_xll.ciqfunctions.udf.CIQ($B462, "IQ_INDUSTRY", IQ_FY, $D462, ,, "USD", , C$1)</f>
        <v>Automobiles</v>
      </c>
      <c r="D462" s="2" t="str">
        <f t="shared" si="6"/>
        <v>CQ42012</v>
      </c>
      <c r="E462" s="1">
        <f>_xll.ciqfunctions.udf.CIQ($B462, "IQ_TOTAL_REV", $D462,,,, "REPORTED")</f>
        <v>35731</v>
      </c>
      <c r="F462" s="1">
        <f>_xll.ciqfunctions.udf.CIQ($B462, "IQ_NI",$D462,,,, "REPORTED")</f>
        <v>1598</v>
      </c>
      <c r="G462" s="1">
        <f>_xll.ciqfunctions.udf.CIQ($B462, "IQ_CASH_EQUIV", $D462,,,, "REPORTED")</f>
        <v>6247</v>
      </c>
      <c r="H462" s="1">
        <f>_xll.ciqfunctions.udf.CIQ($B462, "IQ_CASH_ST_INVEST", $D462,,,, "REPORTED")</f>
        <v>24425</v>
      </c>
      <c r="I462" s="1">
        <f>_xll.ciqfunctions.udf.CIQ($B462, "IQ_TOTAL_CA", $D462,,,, "REPORTED")</f>
        <v>125759</v>
      </c>
      <c r="J462" s="1">
        <f>_xll.ciqfunctions.udf.CIQ($B462, "IQ_TOTAL_ASSETS",$D462,,,, "REPORTED")</f>
        <v>189406</v>
      </c>
      <c r="K462" s="1">
        <f>_xll.ciqfunctions.udf.CIQ($B462, "IQ_TOTAL_CL", $D462,,,, "REPORTED")</f>
        <v>72652</v>
      </c>
      <c r="L462" s="1">
        <f>_xll.ciqfunctions.udf.CIQ($B462, "IQ_TOTAL_LIAB", $D462,,,, "REPORTED")</f>
        <v>173095</v>
      </c>
      <c r="M462" s="1">
        <f>_xll.ciqfunctions.udf.CIQ($B462, "IQ_PREF_EQUITY",$D462,,,, "REPORTED")</f>
        <v>0</v>
      </c>
      <c r="N462" s="1">
        <f>_xll.ciqfunctions.udf.CIQ($B462, "IQ_TOTAL_COMMON_EQUITY",$D462,,,, "REPORTED")</f>
        <v>15947</v>
      </c>
      <c r="O462" s="1">
        <f>_xll.ciqfunctions.udf.CIQ($B462, "IQ_APIC", $D462,,,, "REPORTED")</f>
        <v>20976</v>
      </c>
      <c r="P462" s="1">
        <f>_xll.ciqfunctions.udf.CIQ($B462, "IQ_TOTAL_ASSETS", $D462,,,, "REPORTED")</f>
        <v>189406</v>
      </c>
      <c r="Q462" s="1">
        <f>_xll.ciqfunctions.udf.CIQ($B462, "IQ_RE", $D462,,,, "REPORTED")</f>
        <v>18077</v>
      </c>
      <c r="R462" s="1">
        <f>_xll.ciqfunctions.udf.CIQ($B462, "IQ_TOTAL_EQUITY", $D462,,,, "REPORTED")</f>
        <v>16311</v>
      </c>
      <c r="S462" s="1">
        <f>_xll.ciqfunctions.udf.CIQ($B462, "IQ_TOTAL_OUTSTANDING_FILING_DATE", $D462,,,, "REPORTED")</f>
        <v>3922.2476700000002</v>
      </c>
      <c r="T462" s="1">
        <f>_xll.ciqfunctions.udf.CIQ($B462, "IQ_TOTAL_DEBT", $D462,,,, "REPORTED")</f>
        <v>105431</v>
      </c>
      <c r="U462" s="1">
        <f>_xll.ciqfunctions.udf.CIQ($B462, "IQ_PREF_DIV_OTHER",$D462,,,, "REPORTED")</f>
        <v>0</v>
      </c>
      <c r="V462" s="1">
        <f>_xll.ciqfunctions.udf.CIQ($B462, "IQ_COGS",$D462,,,, "REPORTED")</f>
        <v>31538</v>
      </c>
      <c r="W462" s="1">
        <f>_xll.ciqfunctions.udf.CIQ($B462, "IQ_AP",$D462,,,, "REPORTED")</f>
        <v>17541</v>
      </c>
      <c r="X462" s="1">
        <f>_xll.ciqfunctions.udf.CIQ($B462, "IQ_AR", $D462,,,, "REPORTED")</f>
        <v>6099</v>
      </c>
      <c r="Y462" s="1">
        <f>_xll.ciqfunctions.udf.CIQ($B462, "IQ_INVENTORY", $D462,,,, "REPORTED")</f>
        <v>7362</v>
      </c>
      <c r="Z462">
        <f>_xll.ciqfunctions.udf.CIQ($B462, "IQ_SGA", $D462,,,, "REPORTED")</f>
        <v>2546</v>
      </c>
      <c r="AA462">
        <f>_xll.ciqfunctions.udf.CIQ($B462, "IQ_TOTAL_REV_1YR_ANN_GROWTH", $D462,,,, "REPORTED")</f>
        <v>3.3403999999999998</v>
      </c>
      <c r="AB462">
        <f>_xll.ciqfunctions.udf.CIQ($B462, "IQ_DA", $D462,,,, "REPORTED")</f>
        <v>0</v>
      </c>
      <c r="AC462">
        <f>_xll.ciqfunctions.udf.CIQ($B462, "IQ_NET_INTEREST_EXP",$D462,,,, "REPORTED")</f>
        <v>-90</v>
      </c>
      <c r="AD462">
        <f>_xll.ciqfunctions.udf.CIQ($B462, "IQ_NET_WORKING_CAP",$D462,,,, "REPORTED")</f>
        <v>30068</v>
      </c>
      <c r="AE462">
        <f>_xll.ciqfunctions.udf.CIQ($B462, "IQ_CAPEX",$D462,,,, "REPORTED")</f>
        <v>-1885</v>
      </c>
      <c r="AF462" s="1" t="str">
        <f>_xll.ciqfunctions.udf.CIQ($B462, "IQ_CEO_NAME", $D462,,,, "REPORTED")</f>
        <v>Farley, James</v>
      </c>
    </row>
    <row r="463" spans="1:32" x14ac:dyDescent="0.25">
      <c r="A463" t="str">
        <f>_xll.ciqfunctions.udf.CIQ(B463,"IQ_COMPANY_NAME",A$1)</f>
        <v>Ford Motor Company</v>
      </c>
      <c r="B463" s="3" t="s">
        <v>8</v>
      </c>
      <c r="C463" s="1" t="str">
        <f>_xll.ciqfunctions.udf.CIQ($B463, "IQ_INDUSTRY", IQ_FY, $D463, ,, "USD", , C$1)</f>
        <v>Automobiles</v>
      </c>
      <c r="D463" s="2" t="str">
        <f t="shared" si="6"/>
        <v>CQ32012</v>
      </c>
      <c r="E463" s="1">
        <f>_xll.ciqfunctions.udf.CIQ($B463, "IQ_TOTAL_REV", $D463,,,, "REPORTED")</f>
        <v>32172</v>
      </c>
      <c r="F463" s="1">
        <f>_xll.ciqfunctions.udf.CIQ($B463, "IQ_NI",$D463,,,, "REPORTED")</f>
        <v>1631</v>
      </c>
      <c r="G463" s="1">
        <f>_xll.ciqfunctions.udf.CIQ($B463, "IQ_CASH_EQUIV", $D463,,,, "REPORTED")</f>
        <v>6220</v>
      </c>
      <c r="H463" s="1">
        <f>_xll.ciqfunctions.udf.CIQ($B463, "IQ_CASH_ST_INVEST", $D463,,,, "REPORTED")</f>
        <v>24105</v>
      </c>
      <c r="I463" s="1">
        <f>_xll.ciqfunctions.udf.CIQ($B463, "IQ_TOTAL_CA", $D463,,,, "REPORTED")</f>
        <v>123405</v>
      </c>
      <c r="J463" s="1">
        <f>_xll.ciqfunctions.udf.CIQ($B463, "IQ_TOTAL_ASSETS",$D463,,,, "REPORTED")</f>
        <v>184680</v>
      </c>
      <c r="K463" s="1">
        <f>_xll.ciqfunctions.udf.CIQ($B463, "IQ_TOTAL_CL", $D463,,,, "REPORTED")</f>
        <v>73406</v>
      </c>
      <c r="L463" s="1">
        <f>_xll.ciqfunctions.udf.CIQ($B463, "IQ_TOTAL_LIAB", $D463,,,, "REPORTED")</f>
        <v>165474</v>
      </c>
      <c r="M463" s="1">
        <f>_xll.ciqfunctions.udf.CIQ($B463, "IQ_PREF_EQUITY",$D463,,,, "REPORTED")</f>
        <v>0</v>
      </c>
      <c r="N463" s="1">
        <f>_xll.ciqfunctions.udf.CIQ($B463, "IQ_TOTAL_COMMON_EQUITY",$D463,,,, "REPORTED")</f>
        <v>18841</v>
      </c>
      <c r="O463" s="1">
        <f>_xll.ciqfunctions.udf.CIQ($B463, "IQ_APIC", $D463,,,, "REPORTED")</f>
        <v>20931</v>
      </c>
      <c r="P463" s="1">
        <f>_xll.ciqfunctions.udf.CIQ($B463, "IQ_TOTAL_ASSETS", $D463,,,, "REPORTED")</f>
        <v>184680</v>
      </c>
      <c r="Q463" s="1">
        <f>_xll.ciqfunctions.udf.CIQ($B463, "IQ_RE", $D463,,,, "REPORTED")</f>
        <v>16670</v>
      </c>
      <c r="R463" s="1">
        <f>_xll.ciqfunctions.udf.CIQ($B463, "IQ_TOTAL_EQUITY", $D463,,,, "REPORTED")</f>
        <v>19206</v>
      </c>
      <c r="S463" s="1">
        <f>_xll.ciqfunctions.udf.CIQ($B463, "IQ_TOTAL_OUTSTANDING_FILING_DATE", $D463,,,, "REPORTED")</f>
        <v>3812.6619999999998</v>
      </c>
      <c r="T463" s="1">
        <f>_xll.ciqfunctions.udf.CIQ($B463, "IQ_TOTAL_DEBT", $D463,,,, "REPORTED")</f>
        <v>100971</v>
      </c>
      <c r="U463" s="1">
        <f>_xll.ciqfunctions.udf.CIQ($B463, "IQ_PREF_DIV_OTHER",$D463,,,, "REPORTED")</f>
        <v>0</v>
      </c>
      <c r="V463" s="1">
        <f>_xll.ciqfunctions.udf.CIQ($B463, "IQ_COGS",$D463,,,, "REPORTED")</f>
        <v>26650</v>
      </c>
      <c r="W463" s="1">
        <f>_xll.ciqfunctions.udf.CIQ($B463, "IQ_AP",$D463,,,, "REPORTED")</f>
        <v>16975</v>
      </c>
      <c r="X463" s="1">
        <f>_xll.ciqfunctions.udf.CIQ($B463, "IQ_AR", $D463,,,, "REPORTED")</f>
        <v>5738</v>
      </c>
      <c r="Y463" s="1">
        <f>_xll.ciqfunctions.udf.CIQ($B463, "IQ_INVENTORY", $D463,,,, "REPORTED")</f>
        <v>8208</v>
      </c>
      <c r="Z463">
        <f>_xll.ciqfunctions.udf.CIQ($B463, "IQ_SGA", $D463,,,, "REPORTED")</f>
        <v>2092</v>
      </c>
      <c r="AA463">
        <f>_xll.ciqfunctions.udf.CIQ($B463, "IQ_TOTAL_REV_1YR_ANN_GROWTH", $D463,,,, "REPORTED")</f>
        <v>-2.6478000000000002</v>
      </c>
      <c r="AB463">
        <f>_xll.ciqfunctions.udf.CIQ($B463, "IQ_DA", $D463,,,, "REPORTED")</f>
        <v>0</v>
      </c>
      <c r="AC463">
        <f>_xll.ciqfunctions.udf.CIQ($B463, "IQ_NET_INTEREST_EXP",$D463,,,, "REPORTED")</f>
        <v>-130</v>
      </c>
      <c r="AD463">
        <f>_xll.ciqfunctions.udf.CIQ($B463, "IQ_NET_WORKING_CAP",$D463,,,, "REPORTED")</f>
        <v>27148</v>
      </c>
      <c r="AE463">
        <f>_xll.ciqfunctions.udf.CIQ($B463, "IQ_CAPEX",$D463,,,, "REPORTED")</f>
        <v>-1319</v>
      </c>
      <c r="AF463" s="1" t="str">
        <f>_xll.ciqfunctions.udf.CIQ($B463, "IQ_CEO_NAME", $D463,,,, "REPORTED")</f>
        <v>Farley, James</v>
      </c>
    </row>
    <row r="464" spans="1:32" x14ac:dyDescent="0.25">
      <c r="A464" t="str">
        <f>_xll.ciqfunctions.udf.CIQ(B464,"IQ_COMPANY_NAME",A$1)</f>
        <v>Ford Motor Company</v>
      </c>
      <c r="B464" s="3" t="s">
        <v>8</v>
      </c>
      <c r="C464" s="1" t="str">
        <f>_xll.ciqfunctions.udf.CIQ($B464, "IQ_INDUSTRY", IQ_FY, $D464, ,, "USD", , C$1)</f>
        <v>Automobiles</v>
      </c>
      <c r="D464" s="2" t="str">
        <f t="shared" si="6"/>
        <v>CQ22012</v>
      </c>
      <c r="E464" s="1">
        <f>_xll.ciqfunctions.udf.CIQ($B464, "IQ_TOTAL_REV", $D464,,,, "REPORTED")</f>
        <v>33211</v>
      </c>
      <c r="F464" s="1">
        <f>_xll.ciqfunctions.udf.CIQ($B464, "IQ_NI",$D464,,,, "REPORTED")</f>
        <v>1040</v>
      </c>
      <c r="G464" s="1">
        <f>_xll.ciqfunctions.udf.CIQ($B464, "IQ_CASH_EQUIV", $D464,,,, "REPORTED")</f>
        <v>7180</v>
      </c>
      <c r="H464" s="1">
        <f>_xll.ciqfunctions.udf.CIQ($B464, "IQ_CASH_ST_INVEST", $D464,,,, "REPORTED")</f>
        <v>23793</v>
      </c>
      <c r="I464" s="1">
        <f>_xll.ciqfunctions.udf.CIQ($B464, "IQ_TOTAL_CA", $D464,,,, "REPORTED")</f>
        <v>121770</v>
      </c>
      <c r="J464" s="1">
        <f>_xll.ciqfunctions.udf.CIQ($B464, "IQ_TOTAL_ASSETS",$D464,,,, "REPORTED")</f>
        <v>181236</v>
      </c>
      <c r="K464" s="1">
        <f>_xll.ciqfunctions.udf.CIQ($B464, "IQ_TOTAL_CL", $D464,,,, "REPORTED")</f>
        <v>72304</v>
      </c>
      <c r="L464" s="1">
        <f>_xll.ciqfunctions.udf.CIQ($B464, "IQ_TOTAL_LIAB", $D464,,,, "REPORTED")</f>
        <v>164157</v>
      </c>
      <c r="M464" s="1">
        <f>_xll.ciqfunctions.udf.CIQ($B464, "IQ_PREF_EQUITY",$D464,,,, "REPORTED")</f>
        <v>0</v>
      </c>
      <c r="N464" s="1">
        <f>_xll.ciqfunctions.udf.CIQ($B464, "IQ_TOTAL_COMMON_EQUITY",$D464,,,, "REPORTED")</f>
        <v>17036</v>
      </c>
      <c r="O464" s="1">
        <f>_xll.ciqfunctions.udf.CIQ($B464, "IQ_APIC", $D464,,,, "REPORTED")</f>
        <v>20920</v>
      </c>
      <c r="P464" s="1">
        <f>_xll.ciqfunctions.udf.CIQ($B464, "IQ_TOTAL_ASSETS", $D464,,,, "REPORTED")</f>
        <v>181236</v>
      </c>
      <c r="Q464" s="1">
        <f>_xll.ciqfunctions.udf.CIQ($B464, "IQ_RE", $D464,,,, "REPORTED")</f>
        <v>15230</v>
      </c>
      <c r="R464" s="1">
        <f>_xll.ciqfunctions.udf.CIQ($B464, "IQ_TOTAL_EQUITY", $D464,,,, "REPORTED")</f>
        <v>17079</v>
      </c>
      <c r="S464" s="1">
        <f>_xll.ciqfunctions.udf.CIQ($B464, "IQ_TOTAL_OUTSTANDING_FILING_DATE", $D464,,,, "REPORTED")</f>
        <v>3813.9865500000001</v>
      </c>
      <c r="T464" s="1">
        <f>_xll.ciqfunctions.udf.CIQ($B464, "IQ_TOTAL_DEBT", $D464,,,, "REPORTED")</f>
        <v>99897</v>
      </c>
      <c r="U464" s="1">
        <f>_xll.ciqfunctions.udf.CIQ($B464, "IQ_PREF_DIV_OTHER",$D464,,,, "REPORTED")</f>
        <v>0</v>
      </c>
      <c r="V464" s="1">
        <f>_xll.ciqfunctions.udf.CIQ($B464, "IQ_COGS",$D464,,,, "REPORTED")</f>
        <v>27870</v>
      </c>
      <c r="W464" s="1">
        <f>_xll.ciqfunctions.udf.CIQ($B464, "IQ_AP",$D464,,,, "REPORTED")</f>
        <v>15820</v>
      </c>
      <c r="X464" s="1">
        <f>_xll.ciqfunctions.udf.CIQ($B464, "IQ_AR", $D464,,,, "REPORTED")</f>
        <v>5395</v>
      </c>
      <c r="Y464" s="1">
        <f>_xll.ciqfunctions.udf.CIQ($B464, "IQ_INVENTORY", $D464,,,, "REPORTED")</f>
        <v>7289</v>
      </c>
      <c r="Z464">
        <f>_xll.ciqfunctions.udf.CIQ($B464, "IQ_SGA", $D464,,,, "REPORTED")</f>
        <v>2233</v>
      </c>
      <c r="AA464">
        <f>_xll.ciqfunctions.udf.CIQ($B464, "IQ_TOTAL_REV_1YR_ANN_GROWTH", $D464,,,, "REPORTED")</f>
        <v>-6.5190000000000001</v>
      </c>
      <c r="AB464">
        <f>_xll.ciqfunctions.udf.CIQ($B464, "IQ_DA", $D464,,,, "REPORTED")</f>
        <v>0</v>
      </c>
      <c r="AC464">
        <f>_xll.ciqfunctions.udf.CIQ($B464, "IQ_NET_INTEREST_EXP",$D464,,,, "REPORTED")</f>
        <v>-123</v>
      </c>
      <c r="AD464">
        <f>_xll.ciqfunctions.udf.CIQ($B464, "IQ_NET_WORKING_CAP",$D464,,,, "REPORTED")</f>
        <v>26970</v>
      </c>
      <c r="AE464">
        <f>_xll.ciqfunctions.udf.CIQ($B464, "IQ_CAPEX",$D464,,,, "REPORTED")</f>
        <v>-1191</v>
      </c>
      <c r="AF464" s="1" t="str">
        <f>_xll.ciqfunctions.udf.CIQ($B464, "IQ_CEO_NAME", $D464,,,, "REPORTED")</f>
        <v>Farley, James</v>
      </c>
    </row>
    <row r="465" spans="1:32" x14ac:dyDescent="0.25">
      <c r="A465" t="str">
        <f>_xll.ciqfunctions.udf.CIQ(B465,"IQ_COMPANY_NAME",A$1)</f>
        <v>Ford Motor Company</v>
      </c>
      <c r="B465" s="3" t="s">
        <v>8</v>
      </c>
      <c r="C465" s="1" t="str">
        <f>_xll.ciqfunctions.udf.CIQ($B465, "IQ_INDUSTRY", IQ_FY, $D465, ,, "USD", , C$1)</f>
        <v>Automobiles</v>
      </c>
      <c r="D465" s="2" t="str">
        <f t="shared" si="6"/>
        <v>CQ12012</v>
      </c>
      <c r="E465" s="1">
        <f>_xll.ciqfunctions.udf.CIQ($B465, "IQ_TOTAL_REV", $D465,,,, "REPORTED")</f>
        <v>32445</v>
      </c>
      <c r="F465" s="1">
        <f>_xll.ciqfunctions.udf.CIQ($B465, "IQ_NI",$D465,,,, "REPORTED")</f>
        <v>1396</v>
      </c>
      <c r="G465" s="1">
        <f>_xll.ciqfunctions.udf.CIQ($B465, "IQ_CASH_EQUIV", $D465,,,, "REPORTED")</f>
        <v>7261</v>
      </c>
      <c r="H465" s="1">
        <f>_xll.ciqfunctions.udf.CIQ($B465, "IQ_CASH_ST_INVEST", $D465,,,, "REPORTED")</f>
        <v>23062</v>
      </c>
      <c r="I465" s="1">
        <f>_xll.ciqfunctions.udf.CIQ($B465, "IQ_TOTAL_CA", $D465,,,, "REPORTED")</f>
        <v>123511</v>
      </c>
      <c r="J465" s="1">
        <f>_xll.ciqfunctions.udf.CIQ($B465, "IQ_TOTAL_ASSETS",$D465,,,, "REPORTED")</f>
        <v>182075</v>
      </c>
      <c r="K465" s="1">
        <f>_xll.ciqfunctions.udf.CIQ($B465, "IQ_TOTAL_CL", $D465,,,, "REPORTED")</f>
        <v>76157</v>
      </c>
      <c r="L465" s="1">
        <f>_xll.ciqfunctions.udf.CIQ($B465, "IQ_TOTAL_LIAB", $D465,,,, "REPORTED")</f>
        <v>165425</v>
      </c>
      <c r="M465" s="1">
        <f>_xll.ciqfunctions.udf.CIQ($B465, "IQ_PREF_EQUITY",$D465,,,, "REPORTED")</f>
        <v>0</v>
      </c>
      <c r="N465" s="1">
        <f>_xll.ciqfunctions.udf.CIQ($B465, "IQ_TOTAL_COMMON_EQUITY",$D465,,,, "REPORTED")</f>
        <v>16606</v>
      </c>
      <c r="O465" s="1">
        <f>_xll.ciqfunctions.udf.CIQ($B465, "IQ_APIC", $D465,,,, "REPORTED")</f>
        <v>20884</v>
      </c>
      <c r="P465" s="1">
        <f>_xll.ciqfunctions.udf.CIQ($B465, "IQ_TOTAL_ASSETS", $D465,,,, "REPORTED")</f>
        <v>182075</v>
      </c>
      <c r="Q465" s="1">
        <f>_xll.ciqfunctions.udf.CIQ($B465, "IQ_RE", $D465,,,, "REPORTED")</f>
        <v>14190</v>
      </c>
      <c r="R465" s="1">
        <f>_xll.ciqfunctions.udf.CIQ($B465, "IQ_TOTAL_EQUITY", $D465,,,, "REPORTED")</f>
        <v>16650</v>
      </c>
      <c r="S465" s="1">
        <f>_xll.ciqfunctions.udf.CIQ($B465, "IQ_TOTAL_OUTSTANDING_FILING_DATE", $D465,,,, "REPORTED")</f>
        <v>3816.3674999999998</v>
      </c>
      <c r="T465" s="1">
        <f>_xll.ciqfunctions.udf.CIQ($B465, "IQ_TOTAL_DEBT", $D465,,,, "REPORTED")</f>
        <v>100490</v>
      </c>
      <c r="U465" s="1">
        <f>_xll.ciqfunctions.udf.CIQ($B465, "IQ_PREF_DIV_OTHER",$D465,,,, "REPORTED")</f>
        <v>0</v>
      </c>
      <c r="V465" s="1">
        <f>_xll.ciqfunctions.udf.CIQ($B465, "IQ_COGS",$D465,,,, "REPORTED")</f>
        <v>26934</v>
      </c>
      <c r="W465" s="1">
        <f>_xll.ciqfunctions.udf.CIQ($B465, "IQ_AP",$D465,,,, "REPORTED")</f>
        <v>15918</v>
      </c>
      <c r="X465" s="1">
        <f>_xll.ciqfunctions.udf.CIQ($B465, "IQ_AR", $D465,,,, "REPORTED")</f>
        <v>5534</v>
      </c>
      <c r="Y465" s="1">
        <f>_xll.ciqfunctions.udf.CIQ($B465, "IQ_INVENTORY", $D465,,,, "REPORTED")</f>
        <v>7031</v>
      </c>
      <c r="Z465">
        <f>_xll.ciqfunctions.udf.CIQ($B465, "IQ_SGA", $D465,,,, "REPORTED")</f>
        <v>2135</v>
      </c>
      <c r="AA465">
        <f>_xll.ciqfunctions.udf.CIQ($B465, "IQ_TOTAL_REV_1YR_ANN_GROWTH", $D465,,,, "REPORTED")</f>
        <v>-2.0203000000000002</v>
      </c>
      <c r="AB465">
        <f>_xll.ciqfunctions.udf.CIQ($B465, "IQ_DA", $D465,,,, "REPORTED")</f>
        <v>0</v>
      </c>
      <c r="AC465">
        <f>_xll.ciqfunctions.udf.CIQ($B465, "IQ_NET_INTEREST_EXP",$D465,,,, "REPORTED")</f>
        <v>-98</v>
      </c>
      <c r="AD465">
        <f>_xll.ciqfunctions.udf.CIQ($B465, "IQ_NET_WORKING_CAP",$D465,,,, "REPORTED")</f>
        <v>25434</v>
      </c>
      <c r="AE465">
        <f>_xll.ciqfunctions.udf.CIQ($B465, "IQ_CAPEX",$D465,,,, "REPORTED")</f>
        <v>-1093</v>
      </c>
      <c r="AF465" s="1" t="str">
        <f>_xll.ciqfunctions.udf.CIQ($B465, "IQ_CEO_NAME", $D465,,,, "REPORTED")</f>
        <v>Farley, James</v>
      </c>
    </row>
    <row r="466" spans="1:32" x14ac:dyDescent="0.25">
      <c r="A466" t="str">
        <f>_xll.ciqfunctions.udf.CIQ(B466,"IQ_COMPANY_NAME",A$1)</f>
        <v>Ford Motor Company</v>
      </c>
      <c r="B466" s="3" t="s">
        <v>8</v>
      </c>
      <c r="C466" s="1" t="str">
        <f>_xll.ciqfunctions.udf.CIQ($B466, "IQ_INDUSTRY", IQ_FY, $D466, ,, "USD", , C$1)</f>
        <v>Automobiles</v>
      </c>
      <c r="D466" s="2" t="str">
        <f t="shared" si="6"/>
        <v>CQ42011</v>
      </c>
      <c r="E466" s="1">
        <f>_xll.ciqfunctions.udf.CIQ($B466, "IQ_TOTAL_REV", $D466,,,, "REPORTED")</f>
        <v>34576</v>
      </c>
      <c r="F466" s="1">
        <f>_xll.ciqfunctions.udf.CIQ($B466, "IQ_NI",$D466,,,, "REPORTED")</f>
        <v>13615</v>
      </c>
      <c r="G466" s="1">
        <f>_xll.ciqfunctions.udf.CIQ($B466, "IQ_CASH_EQUIV", $D466,,,, "REPORTED")</f>
        <v>7965</v>
      </c>
      <c r="H466" s="1">
        <f>_xll.ciqfunctions.udf.CIQ($B466, "IQ_CASH_ST_INVEST", $D466,,,, "REPORTED")</f>
        <v>22748</v>
      </c>
      <c r="I466" s="1">
        <f>_xll.ciqfunctions.udf.CIQ($B466, "IQ_TOTAL_CA", $D466,,,, "REPORTED")</f>
        <v>120905</v>
      </c>
      <c r="J466" s="1">
        <f>_xll.ciqfunctions.udf.CIQ($B466, "IQ_TOTAL_ASSETS",$D466,,,, "REPORTED")</f>
        <v>178348</v>
      </c>
      <c r="K466" s="1">
        <f>_xll.ciqfunctions.udf.CIQ($B466, "IQ_TOTAL_CL", $D466,,,, "REPORTED")</f>
        <v>75519</v>
      </c>
      <c r="L466" s="1">
        <f>_xll.ciqfunctions.udf.CIQ($B466, "IQ_TOTAL_LIAB", $D466,,,, "REPORTED")</f>
        <v>163277</v>
      </c>
      <c r="M466" s="1">
        <f>_xll.ciqfunctions.udf.CIQ($B466, "IQ_PREF_EQUITY",$D466,,,, "REPORTED")</f>
        <v>0</v>
      </c>
      <c r="N466" s="1">
        <f>_xll.ciqfunctions.udf.CIQ($B466, "IQ_TOTAL_COMMON_EQUITY",$D466,,,, "REPORTED")</f>
        <v>15028</v>
      </c>
      <c r="O466" s="1">
        <f>_xll.ciqfunctions.udf.CIQ($B466, "IQ_APIC", $D466,,,, "REPORTED")</f>
        <v>20905</v>
      </c>
      <c r="P466" s="1">
        <f>_xll.ciqfunctions.udf.CIQ($B466, "IQ_TOTAL_ASSETS", $D466,,,, "REPORTED")</f>
        <v>178348</v>
      </c>
      <c r="Q466" s="1">
        <f>_xll.ciqfunctions.udf.CIQ($B466, "IQ_RE", $D466,,,, "REPORTED")</f>
        <v>12985</v>
      </c>
      <c r="R466" s="1">
        <f>_xll.ciqfunctions.udf.CIQ($B466, "IQ_TOTAL_EQUITY", $D466,,,, "REPORTED")</f>
        <v>15071</v>
      </c>
      <c r="S466" s="1">
        <f>_xll.ciqfunctions.udf.CIQ($B466, "IQ_TOTAL_OUTSTANDING_FILING_DATE", $D466,,,, "REPORTED")</f>
        <v>3800.7468399999998</v>
      </c>
      <c r="T466" s="1">
        <f>_xll.ciqfunctions.udf.CIQ($B466, "IQ_TOTAL_DEBT", $D466,,,, "REPORTED")</f>
        <v>99488</v>
      </c>
      <c r="U466" s="1">
        <f>_xll.ciqfunctions.udf.CIQ($B466, "IQ_PREF_DIV_OTHER",$D466,,,, "REPORTED")</f>
        <v>0</v>
      </c>
      <c r="V466" s="1">
        <f>_xll.ciqfunctions.udf.CIQ($B466, "IQ_COGS",$D466,,,, "REPORTED")</f>
        <v>29699</v>
      </c>
      <c r="W466" s="1">
        <f>_xll.ciqfunctions.udf.CIQ($B466, "IQ_AP",$D466,,,, "REPORTED")</f>
        <v>14015</v>
      </c>
      <c r="X466" s="1">
        <f>_xll.ciqfunctions.udf.CIQ($B466, "IQ_AR", $D466,,,, "REPORTED")</f>
        <v>4865</v>
      </c>
      <c r="Y466" s="1">
        <f>_xll.ciqfunctions.udf.CIQ($B466, "IQ_INVENTORY", $D466,,,, "REPORTED")</f>
        <v>5901</v>
      </c>
      <c r="Z466">
        <f>_xll.ciqfunctions.udf.CIQ($B466, "IQ_SGA", $D466,,,, "REPORTED")</f>
        <v>2338</v>
      </c>
      <c r="AA466">
        <f>_xll.ciqfunctions.udf.CIQ($B466, "IQ_TOTAL_REV_1YR_ANN_GROWTH", $D466,,,, "REPORTED")</f>
        <v>6.6238999999999999</v>
      </c>
      <c r="AB466">
        <f>_xll.ciqfunctions.udf.CIQ($B466, "IQ_DA", $D466,,,, "REPORTED")</f>
        <v>0</v>
      </c>
      <c r="AC466">
        <f>_xll.ciqfunctions.udf.CIQ($B466, "IQ_NET_INTEREST_EXP",$D466,,,, "REPORTED")</f>
        <v>-87</v>
      </c>
      <c r="AD466">
        <f>_xll.ciqfunctions.udf.CIQ($B466, "IQ_NET_WORKING_CAP",$D466,,,, "REPORTED")</f>
        <v>23671</v>
      </c>
      <c r="AE466">
        <f>_xll.ciqfunctions.udf.CIQ($B466, "IQ_CAPEX",$D466,,,, "REPORTED")</f>
        <v>-1158</v>
      </c>
      <c r="AF466" s="1" t="str">
        <f>_xll.ciqfunctions.udf.CIQ($B466, "IQ_CEO_NAME", $D466,,,, "REPORTED")</f>
        <v>Farley, James</v>
      </c>
    </row>
    <row r="467" spans="1:32" x14ac:dyDescent="0.25">
      <c r="A467" t="str">
        <f>_xll.ciqfunctions.udf.CIQ(B467,"IQ_COMPANY_NAME",A$1)</f>
        <v>Ford Motor Company</v>
      </c>
      <c r="B467" s="3" t="s">
        <v>8</v>
      </c>
      <c r="C467" s="1" t="str">
        <f>_xll.ciqfunctions.udf.CIQ($B467, "IQ_INDUSTRY", IQ_FY, $D467, ,, "USD", , C$1)</f>
        <v>Automobiles</v>
      </c>
      <c r="D467" s="2" t="str">
        <f t="shared" si="6"/>
        <v>CQ32011</v>
      </c>
      <c r="E467" s="1">
        <f>_xll.ciqfunctions.udf.CIQ($B467, "IQ_TOTAL_REV", $D467,,,, "REPORTED")</f>
        <v>33047</v>
      </c>
      <c r="F467" s="1">
        <f>_xll.ciqfunctions.udf.CIQ($B467, "IQ_NI",$D467,,,, "REPORTED")</f>
        <v>1649</v>
      </c>
      <c r="G467" s="1">
        <f>_xll.ciqfunctions.udf.CIQ($B467, "IQ_CASH_EQUIV", $D467,,,, "REPORTED")</f>
        <v>8089</v>
      </c>
      <c r="H467" s="1">
        <f>_xll.ciqfunctions.udf.CIQ($B467, "IQ_CASH_ST_INVEST", $D467,,,, "REPORTED")</f>
        <v>20575</v>
      </c>
      <c r="I467" s="1">
        <f>_xll.ciqfunctions.udf.CIQ($B467, "IQ_TOTAL_CA", $D467,,,, "REPORTED")</f>
        <v>118686</v>
      </c>
      <c r="J467" s="1">
        <f>_xll.ciqfunctions.udf.CIQ($B467, "IQ_TOTAL_ASSETS",$D467,,,, "REPORTED")</f>
        <v>162740</v>
      </c>
      <c r="K467" s="1">
        <f>_xll.ciqfunctions.udf.CIQ($B467, "IQ_TOTAL_CL", $D467,,,, "REPORTED")</f>
        <v>97999</v>
      </c>
      <c r="L467" s="1">
        <f>_xll.ciqfunctions.udf.CIQ($B467, "IQ_TOTAL_LIAB", $D467,,,, "REPORTED")</f>
        <v>156714</v>
      </c>
      <c r="M467" s="1">
        <f>_xll.ciqfunctions.udf.CIQ($B467, "IQ_PREF_EQUITY",$D467,,,, "REPORTED")</f>
        <v>0</v>
      </c>
      <c r="N467" s="1">
        <f>_xll.ciqfunctions.udf.CIQ($B467, "IQ_TOTAL_COMMON_EQUITY",$D467,,,, "REPORTED")</f>
        <v>5982</v>
      </c>
      <c r="O467" s="1">
        <f>_xll.ciqfunctions.udf.CIQ($B467, "IQ_APIC", $D467,,,, "REPORTED")</f>
        <v>20819</v>
      </c>
      <c r="P467" s="1">
        <f>_xll.ciqfunctions.udf.CIQ($B467, "IQ_TOTAL_ASSETS", $D467,,,, "REPORTED")</f>
        <v>162740</v>
      </c>
      <c r="Q467" s="1">
        <f>_xll.ciqfunctions.udf.CIQ($B467, "IQ_RE", $D467,,,, "REPORTED")</f>
        <v>-440</v>
      </c>
      <c r="R467" s="1">
        <f>_xll.ciqfunctions.udf.CIQ($B467, "IQ_TOTAL_EQUITY", $D467,,,, "REPORTED")</f>
        <v>6026</v>
      </c>
      <c r="S467" s="1">
        <f>_xll.ciqfunctions.udf.CIQ($B467, "IQ_TOTAL_OUTSTANDING_FILING_DATE", $D467,,,, "REPORTED")</f>
        <v>3800.1002100000001</v>
      </c>
      <c r="T467" s="1">
        <f>_xll.ciqfunctions.udf.CIQ($B467, "IQ_TOTAL_DEBT", $D467,,,, "REPORTED")</f>
        <v>95131</v>
      </c>
      <c r="U467" s="1">
        <f>_xll.ciqfunctions.udf.CIQ($B467, "IQ_PREF_DIV_OTHER",$D467,,,, "REPORTED")</f>
        <v>0</v>
      </c>
      <c r="V467" s="1">
        <f>_xll.ciqfunctions.udf.CIQ($B467, "IQ_COGS",$D467,,,, "REPORTED")</f>
        <v>27617</v>
      </c>
      <c r="W467" s="1">
        <f>_xll.ciqfunctions.udf.CIQ($B467, "IQ_AP",$D467,,,, "REPORTED")</f>
        <v>15603</v>
      </c>
      <c r="X467" s="1">
        <f>_xll.ciqfunctions.udf.CIQ($B467, "IQ_AR", $D467,,,, "REPORTED")</f>
        <v>4830</v>
      </c>
      <c r="Y467" s="1">
        <f>_xll.ciqfunctions.udf.CIQ($B467, "IQ_INVENTORY", $D467,,,, "REPORTED")</f>
        <v>7212</v>
      </c>
      <c r="Z467">
        <f>_xll.ciqfunctions.udf.CIQ($B467, "IQ_SGA", $D467,,,, "REPORTED")</f>
        <v>2202</v>
      </c>
      <c r="AA467">
        <f>_xll.ciqfunctions.udf.CIQ($B467, "IQ_TOTAL_REV_1YR_ANN_GROWTH", $D467,,,, "REPORTED")</f>
        <v>10.5509</v>
      </c>
      <c r="AB467">
        <f>_xll.ciqfunctions.udf.CIQ($B467, "IQ_DA", $D467,,,, "REPORTED")</f>
        <v>0</v>
      </c>
      <c r="AC467">
        <f>_xll.ciqfunctions.udf.CIQ($B467, "IQ_NET_INTEREST_EXP",$D467,,,, "REPORTED")</f>
        <v>-80</v>
      </c>
      <c r="AD467">
        <f>_xll.ciqfunctions.udf.CIQ($B467, "IQ_NET_WORKING_CAP",$D467,,,, "REPORTED")</f>
        <v>1028</v>
      </c>
      <c r="AE467">
        <f>_xll.ciqfunctions.udf.CIQ($B467, "IQ_CAPEX",$D467,,,, "REPORTED")</f>
        <v>-1113</v>
      </c>
      <c r="AF467" s="1" t="str">
        <f>_xll.ciqfunctions.udf.CIQ($B467, "IQ_CEO_NAME", $D467,,,, "REPORTED")</f>
        <v>Farley, James</v>
      </c>
    </row>
    <row r="468" spans="1:32" x14ac:dyDescent="0.25">
      <c r="A468" t="str">
        <f>_xll.ciqfunctions.udf.CIQ(B468,"IQ_COMPANY_NAME",A$1)</f>
        <v>Ford Motor Company</v>
      </c>
      <c r="B468" s="3" t="s">
        <v>8</v>
      </c>
      <c r="C468" s="1" t="str">
        <f>_xll.ciqfunctions.udf.CIQ($B468, "IQ_INDUSTRY", IQ_FY, $D468, ,, "USD", , C$1)</f>
        <v>Automobiles</v>
      </c>
      <c r="D468" s="2" t="str">
        <f t="shared" si="6"/>
        <v>CQ22011</v>
      </c>
      <c r="E468" s="1">
        <f>_xll.ciqfunctions.udf.CIQ($B468, "IQ_TOTAL_REV", $D468,,,, "REPORTED")</f>
        <v>35527</v>
      </c>
      <c r="F468" s="1">
        <f>_xll.ciqfunctions.udf.CIQ($B468, "IQ_NI",$D468,,,, "REPORTED")</f>
        <v>2398</v>
      </c>
      <c r="G468" s="1">
        <f>_xll.ciqfunctions.udf.CIQ($B468, "IQ_CASH_EQUIV", $D468,,,, "REPORTED")</f>
        <v>9822</v>
      </c>
      <c r="H468" s="1">
        <f>_xll.ciqfunctions.udf.CIQ($B468, "IQ_CASH_ST_INVEST", $D468,,,, "REPORTED")</f>
        <v>21760</v>
      </c>
      <c r="I468" s="1">
        <f>_xll.ciqfunctions.udf.CIQ($B468, "IQ_TOTAL_CA", $D468,,,, "REPORTED")</f>
        <v>122768</v>
      </c>
      <c r="J468" s="1">
        <f>_xll.ciqfunctions.udf.CIQ($B468, "IQ_TOTAL_ASSETS",$D468,,,, "REPORTED")</f>
        <v>168086</v>
      </c>
      <c r="K468" s="1">
        <f>_xll.ciqfunctions.udf.CIQ($B468, "IQ_TOTAL_CL", $D468,,,, "REPORTED")</f>
        <v>100041</v>
      </c>
      <c r="L468" s="1">
        <f>_xll.ciqfunctions.udf.CIQ($B468, "IQ_TOTAL_LIAB", $D468,,,, "REPORTED")</f>
        <v>162736</v>
      </c>
      <c r="M468" s="1">
        <f>_xll.ciqfunctions.udf.CIQ($B468, "IQ_PREF_EQUITY",$D468,,,, "REPORTED")</f>
        <v>0</v>
      </c>
      <c r="N468" s="1">
        <f>_xll.ciqfunctions.udf.CIQ($B468, "IQ_TOTAL_COMMON_EQUITY",$D468,,,, "REPORTED")</f>
        <v>5309</v>
      </c>
      <c r="O468" s="1">
        <f>_xll.ciqfunctions.udf.CIQ($B468, "IQ_APIC", $D468,,,, "REPORTED")</f>
        <v>20762</v>
      </c>
      <c r="P468" s="1">
        <f>_xll.ciqfunctions.udf.CIQ($B468, "IQ_TOTAL_ASSETS", $D468,,,, "REPORTED")</f>
        <v>168086</v>
      </c>
      <c r="Q468" s="1">
        <f>_xll.ciqfunctions.udf.CIQ($B468, "IQ_RE", $D468,,,, "REPORTED")</f>
        <v>-2089</v>
      </c>
      <c r="R468" s="1">
        <f>_xll.ciqfunctions.udf.CIQ($B468, "IQ_TOTAL_EQUITY", $D468,,,, "REPORTED")</f>
        <v>5350</v>
      </c>
      <c r="S468" s="1">
        <f>_xll.ciqfunctions.udf.CIQ($B468, "IQ_TOTAL_OUTSTANDING_FILING_DATE", $D468,,,, "REPORTED")</f>
        <v>3799.8287300000002</v>
      </c>
      <c r="T468" s="1">
        <f>_xll.ciqfunctions.udf.CIQ($B468, "IQ_TOTAL_DEBT", $D468,,,, "REPORTED")</f>
        <v>98550</v>
      </c>
      <c r="U468" s="1">
        <f>_xll.ciqfunctions.udf.CIQ($B468, "IQ_PREF_DIV_OTHER",$D468,,,, "REPORTED")</f>
        <v>0</v>
      </c>
      <c r="V468" s="1">
        <f>_xll.ciqfunctions.udf.CIQ($B468, "IQ_COGS",$D468,,,, "REPORTED")</f>
        <v>29253</v>
      </c>
      <c r="W468" s="1">
        <f>_xll.ciqfunctions.udf.CIQ($B468, "IQ_AP",$D468,,,, "REPORTED")</f>
        <v>16483</v>
      </c>
      <c r="X468" s="1">
        <f>_xll.ciqfunctions.udf.CIQ($B468, "IQ_AR", $D468,,,, "REPORTED")</f>
        <v>4347</v>
      </c>
      <c r="Y468" s="1">
        <f>_xll.ciqfunctions.udf.CIQ($B468, "IQ_INVENTORY", $D468,,,, "REPORTED")</f>
        <v>7036</v>
      </c>
      <c r="Z468">
        <f>_xll.ciqfunctions.udf.CIQ($B468, "IQ_SGA", $D468,,,, "REPORTED")</f>
        <v>2345</v>
      </c>
      <c r="AA468">
        <f>_xll.ciqfunctions.udf.CIQ($B468, "IQ_TOTAL_REV_1YR_ANN_GROWTH", $D468,,,, "REPORTED")</f>
        <v>1.3117000000000001</v>
      </c>
      <c r="AB468">
        <f>_xll.ciqfunctions.udf.CIQ($B468, "IQ_DA", $D468,,,, "REPORTED")</f>
        <v>0</v>
      </c>
      <c r="AC468">
        <f>_xll.ciqfunctions.udf.CIQ($B468, "IQ_NET_INTEREST_EXP",$D468,,,, "REPORTED")</f>
        <v>-97</v>
      </c>
      <c r="AD468">
        <f>_xll.ciqfunctions.udf.CIQ($B468, "IQ_NET_WORKING_CAP",$D468,,,, "REPORTED")</f>
        <v>2022</v>
      </c>
      <c r="AE468">
        <f>_xll.ciqfunctions.udf.CIQ($B468, "IQ_CAPEX",$D468,,,, "REPORTED")</f>
        <v>-1093</v>
      </c>
      <c r="AF468" s="1" t="str">
        <f>_xll.ciqfunctions.udf.CIQ($B468, "IQ_CEO_NAME", $D468,,,, "REPORTED")</f>
        <v>Farley, James</v>
      </c>
    </row>
    <row r="469" spans="1:32" x14ac:dyDescent="0.25">
      <c r="A469" t="str">
        <f>_xll.ciqfunctions.udf.CIQ(B469,"IQ_COMPANY_NAME",A$1)</f>
        <v>Ford Motor Company</v>
      </c>
      <c r="B469" s="3" t="s">
        <v>8</v>
      </c>
      <c r="C469" s="1" t="str">
        <f>_xll.ciqfunctions.udf.CIQ($B469, "IQ_INDUSTRY", IQ_FY, $D469, ,, "USD", , C$1)</f>
        <v>Automobiles</v>
      </c>
      <c r="D469" s="2" t="str">
        <f t="shared" si="6"/>
        <v>CQ12011</v>
      </c>
      <c r="E469" s="1">
        <f>_xll.ciqfunctions.udf.CIQ($B469, "IQ_TOTAL_REV", $D469,,,, "REPORTED")</f>
        <v>33114</v>
      </c>
      <c r="F469" s="1">
        <f>_xll.ciqfunctions.udf.CIQ($B469, "IQ_NI",$D469,,,, "REPORTED")</f>
        <v>2551</v>
      </c>
      <c r="G469" s="1">
        <f>_xll.ciqfunctions.udf.CIQ($B469, "IQ_CASH_EQUIV", $D469,,,, "REPORTED")</f>
        <v>12544</v>
      </c>
      <c r="H469" s="1">
        <f>_xll.ciqfunctions.udf.CIQ($B469, "IQ_CASH_ST_INVEST", $D469,,,, "REPORTED")</f>
        <v>21165</v>
      </c>
      <c r="I469" s="1">
        <f>_xll.ciqfunctions.udf.CIQ($B469, "IQ_TOTAL_CA", $D469,,,, "REPORTED")</f>
        <v>123051</v>
      </c>
      <c r="J469" s="1">
        <f>_xll.ciqfunctions.udf.CIQ($B469, "IQ_TOTAL_ASSETS",$D469,,,, "REPORTED")</f>
        <v>167391</v>
      </c>
      <c r="K469" s="1">
        <f>_xll.ciqfunctions.udf.CIQ($B469, "IQ_TOTAL_CL", $D469,,,, "REPORTED")</f>
        <v>100749</v>
      </c>
      <c r="L469" s="1">
        <f>_xll.ciqfunctions.udf.CIQ($B469, "IQ_TOTAL_LIAB", $D469,,,, "REPORTED")</f>
        <v>164926</v>
      </c>
      <c r="M469" s="1">
        <f>_xll.ciqfunctions.udf.CIQ($B469, "IQ_PREF_EQUITY",$D469,,,, "REPORTED")</f>
        <v>0</v>
      </c>
      <c r="N469" s="1">
        <f>_xll.ciqfunctions.udf.CIQ($B469, "IQ_TOTAL_COMMON_EQUITY",$D469,,,, "REPORTED")</f>
        <v>2426</v>
      </c>
      <c r="O469" s="1">
        <f>_xll.ciqfunctions.udf.CIQ($B469, "IQ_APIC", $D469,,,, "REPORTED")</f>
        <v>20723</v>
      </c>
      <c r="P469" s="1">
        <f>_xll.ciqfunctions.udf.CIQ($B469, "IQ_TOTAL_ASSETS", $D469,,,, "REPORTED")</f>
        <v>167391</v>
      </c>
      <c r="Q469" s="1">
        <f>_xll.ciqfunctions.udf.CIQ($B469, "IQ_RE", $D469,,,, "REPORTED")</f>
        <v>-4487</v>
      </c>
      <c r="R469" s="1">
        <f>_xll.ciqfunctions.udf.CIQ($B469, "IQ_TOTAL_EQUITY", $D469,,,, "REPORTED")</f>
        <v>2465</v>
      </c>
      <c r="S469" s="1">
        <f>_xll.ciqfunctions.udf.CIQ($B469, "IQ_TOTAL_OUTSTANDING_FILING_DATE", $D469,,,, "REPORTED")</f>
        <v>3798.1850300000001</v>
      </c>
      <c r="T469" s="1">
        <f>_xll.ciqfunctions.udf.CIQ($B469, "IQ_TOTAL_DEBT", $D469,,,, "REPORTED")</f>
        <v>101638</v>
      </c>
      <c r="U469" s="1">
        <f>_xll.ciqfunctions.udf.CIQ($B469, "IQ_PREF_DIV_OTHER",$D469,,,, "REPORTED")</f>
        <v>0</v>
      </c>
      <c r="V469" s="1">
        <f>_xll.ciqfunctions.udf.CIQ($B469, "IQ_COGS",$D469,,,, "REPORTED")</f>
        <v>26776</v>
      </c>
      <c r="W469" s="1">
        <f>_xll.ciqfunctions.udf.CIQ($B469, "IQ_AP",$D469,,,, "REPORTED")</f>
        <v>16756</v>
      </c>
      <c r="X469" s="1">
        <f>_xll.ciqfunctions.udf.CIQ($B469, "IQ_AR", $D469,,,, "REPORTED")</f>
        <v>4216</v>
      </c>
      <c r="Y469" s="1">
        <f>_xll.ciqfunctions.udf.CIQ($B469, "IQ_INVENTORY", $D469,,,, "REPORTED")</f>
        <v>7414</v>
      </c>
      <c r="Z469">
        <f>_xll.ciqfunctions.udf.CIQ($B469, "IQ_SGA", $D469,,,, "REPORTED")</f>
        <v>2143</v>
      </c>
      <c r="AA469">
        <f>_xll.ciqfunctions.udf.CIQ($B469, "IQ_TOTAL_REV_1YR_ANN_GROWTH", $D469,,,, "REPORTED")</f>
        <v>4.9039999999999999</v>
      </c>
      <c r="AB469">
        <f>_xll.ciqfunctions.udf.CIQ($B469, "IQ_DA", $D469,,,, "REPORTED")</f>
        <v>0</v>
      </c>
      <c r="AC469">
        <f>_xll.ciqfunctions.udf.CIQ($B469, "IQ_NET_INTEREST_EXP",$D469,,,, "REPORTED")</f>
        <v>-166</v>
      </c>
      <c r="AD469">
        <f>_xll.ciqfunctions.udf.CIQ($B469, "IQ_NET_WORKING_CAP",$D469,,,, "REPORTED")</f>
        <v>3148</v>
      </c>
      <c r="AE469">
        <f>_xll.ciqfunctions.udf.CIQ($B469, "IQ_CAPEX",$D469,,,, "REPORTED")</f>
        <v>-929</v>
      </c>
      <c r="AF469" s="1" t="str">
        <f>_xll.ciqfunctions.udf.CIQ($B469, "IQ_CEO_NAME", $D469,,,, "REPORTED")</f>
        <v>Farley, James</v>
      </c>
    </row>
    <row r="470" spans="1:32" x14ac:dyDescent="0.25">
      <c r="A470" t="str">
        <f>_xll.ciqfunctions.udf.CIQ(B470,"IQ_COMPANY_NAME",A$1)</f>
        <v>Ford Motor Company</v>
      </c>
      <c r="B470" s="3" t="s">
        <v>8</v>
      </c>
      <c r="C470" s="1" t="str">
        <f>_xll.ciqfunctions.udf.CIQ($B470, "IQ_INDUSTRY", IQ_FY, $D470, ,, "USD", , C$1)</f>
        <v>Automobiles</v>
      </c>
      <c r="D470" s="2" t="str">
        <f t="shared" si="6"/>
        <v>CQ42010</v>
      </c>
      <c r="E470" s="1">
        <f>_xll.ciqfunctions.udf.CIQ($B470, "IQ_TOTAL_REV", $D470,,,, "REPORTED")</f>
        <v>32428</v>
      </c>
      <c r="F470" s="1">
        <f>_xll.ciqfunctions.udf.CIQ($B470, "IQ_NI",$D470,,,, "REPORTED")</f>
        <v>190</v>
      </c>
      <c r="G470" s="1">
        <f>_xll.ciqfunctions.udf.CIQ($B470, "IQ_CASH_EQUIV", $D470,,,, "REPORTED")</f>
        <v>6301</v>
      </c>
      <c r="H470" s="1">
        <f>_xll.ciqfunctions.udf.CIQ($B470, "IQ_CASH_ST_INVEST", $D470,,,, "REPORTED")</f>
        <v>20307</v>
      </c>
      <c r="I470" s="1">
        <f>_xll.ciqfunctions.udf.CIQ($B470, "IQ_TOTAL_CA", $D470,,,, "REPORTED")</f>
        <v>120801</v>
      </c>
      <c r="J470" s="1">
        <f>_xll.ciqfunctions.udf.CIQ($B470, "IQ_TOTAL_ASSETS",$D470,,,, "REPORTED")</f>
        <v>164687</v>
      </c>
      <c r="K470" s="1">
        <f>_xll.ciqfunctions.udf.CIQ($B470, "IQ_TOTAL_CL", $D470,,,, "REPORTED")</f>
        <v>78854</v>
      </c>
      <c r="L470" s="1">
        <f>_xll.ciqfunctions.udf.CIQ($B470, "IQ_TOTAL_LIAB", $D470,,,, "REPORTED")</f>
        <v>165329</v>
      </c>
      <c r="M470" s="1">
        <f>_xll.ciqfunctions.udf.CIQ($B470, "IQ_PREF_EQUITY",$D470,,,, "REPORTED")</f>
        <v>0</v>
      </c>
      <c r="N470" s="1">
        <f>_xll.ciqfunctions.udf.CIQ($B470, "IQ_TOTAL_COMMON_EQUITY",$D470,,,, "REPORTED")</f>
        <v>-673</v>
      </c>
      <c r="O470" s="1">
        <f>_xll.ciqfunctions.udf.CIQ($B470, "IQ_APIC", $D470,,,, "REPORTED")</f>
        <v>20803</v>
      </c>
      <c r="P470" s="1">
        <f>_xll.ciqfunctions.udf.CIQ($B470, "IQ_TOTAL_ASSETS", $D470,,,, "REPORTED")</f>
        <v>164687</v>
      </c>
      <c r="Q470" s="1">
        <f>_xll.ciqfunctions.udf.CIQ($B470, "IQ_RE", $D470,,,, "REPORTED")</f>
        <v>-7038</v>
      </c>
      <c r="R470" s="1">
        <f>_xll.ciqfunctions.udf.CIQ($B470, "IQ_TOTAL_EQUITY", $D470,,,, "REPORTED")</f>
        <v>-642</v>
      </c>
      <c r="S470" s="1">
        <f>_xll.ciqfunctions.udf.CIQ($B470, "IQ_TOTAL_OUTSTANDING_FILING_DATE", $D470,,,, "REPORTED")</f>
        <v>3782.7109399999999</v>
      </c>
      <c r="T470" s="1">
        <f>_xll.ciqfunctions.udf.CIQ($B470, "IQ_TOTAL_DEBT", $D470,,,, "REPORTED")</f>
        <v>103988</v>
      </c>
      <c r="U470" s="1">
        <f>_xll.ciqfunctions.udf.CIQ($B470, "IQ_PREF_DIV_OTHER",$D470,,,, "REPORTED")</f>
        <v>0</v>
      </c>
      <c r="V470" s="1">
        <f>_xll.ciqfunctions.udf.CIQ($B470, "IQ_COGS",$D470,,,, "REPORTED")</f>
        <v>27251</v>
      </c>
      <c r="W470" s="1">
        <f>_xll.ciqfunctions.udf.CIQ($B470, "IQ_AP",$D470,,,, "REPORTED")</f>
        <v>13466</v>
      </c>
      <c r="X470" s="1">
        <f>_xll.ciqfunctions.udf.CIQ($B470, "IQ_AR", $D470,,,, "REPORTED")</f>
        <v>4962</v>
      </c>
      <c r="Y470" s="1">
        <f>_xll.ciqfunctions.udf.CIQ($B470, "IQ_INVENTORY", $D470,,,, "REPORTED")</f>
        <v>5917</v>
      </c>
      <c r="Z470">
        <f>_xll.ciqfunctions.udf.CIQ($B470, "IQ_SGA", $D470,,,, "REPORTED")</f>
        <v>2338</v>
      </c>
      <c r="AA470">
        <f>_xll.ciqfunctions.udf.CIQ($B470, "IQ_TOTAL_REV_1YR_ANN_GROWTH", $D470,,,, "REPORTED")</f>
        <v>0</v>
      </c>
      <c r="AB470">
        <f>_xll.ciqfunctions.udf.CIQ($B470, "IQ_DA", $D470,,,, "REPORTED")</f>
        <v>0</v>
      </c>
      <c r="AC470">
        <f>_xll.ciqfunctions.udf.CIQ($B470, "IQ_NET_INTEREST_EXP",$D470,,,, "REPORTED")</f>
        <v>-248</v>
      </c>
      <c r="AD470">
        <f>_xll.ciqfunctions.udf.CIQ($B470, "IQ_NET_WORKING_CAP",$D470,,,, "REPORTED")</f>
        <v>23689</v>
      </c>
      <c r="AE470">
        <f>_xll.ciqfunctions.udf.CIQ($B470, "IQ_CAPEX",$D470,,,, "REPORTED")</f>
        <v>-1146</v>
      </c>
      <c r="AF470" s="1" t="str">
        <f>_xll.ciqfunctions.udf.CIQ($B470, "IQ_CEO_NAME", $D470,,,, "REPORTED")</f>
        <v>Farley, James</v>
      </c>
    </row>
    <row r="471" spans="1:32" x14ac:dyDescent="0.25">
      <c r="A471" t="str">
        <f>_xll.ciqfunctions.udf.CIQ(B471,"IQ_COMPANY_NAME",A$1)</f>
        <v>Ford Motor Company</v>
      </c>
      <c r="B471" s="3" t="s">
        <v>8</v>
      </c>
      <c r="C471" s="1" t="str">
        <f>_xll.ciqfunctions.udf.CIQ($B471, "IQ_INDUSTRY", IQ_FY, $D471, ,, "USD", , C$1)</f>
        <v>Automobiles</v>
      </c>
      <c r="D471" s="2" t="str">
        <f t="shared" si="6"/>
        <v>CQ32010</v>
      </c>
      <c r="E471" s="1">
        <f>_xll.ciqfunctions.udf.CIQ($B471, "IQ_TOTAL_REV", $D471,,,, "REPORTED")</f>
        <v>29893</v>
      </c>
      <c r="F471" s="1">
        <f>_xll.ciqfunctions.udf.CIQ($B471, "IQ_NI",$D471,,,, "REPORTED")</f>
        <v>1687</v>
      </c>
      <c r="G471" s="1">
        <f>_xll.ciqfunctions.udf.CIQ($B471, "IQ_CASH_EQUIV", $D471,,,, "REPORTED")</f>
        <v>9040</v>
      </c>
      <c r="H471" s="1">
        <f>_xll.ciqfunctions.udf.CIQ($B471, "IQ_CASH_ST_INVEST", $D471,,,, "REPORTED")</f>
        <v>23659</v>
      </c>
      <c r="I471" s="1">
        <f>_xll.ciqfunctions.udf.CIQ($B471, "IQ_TOTAL_CA", $D471,,,, "REPORTED")</f>
        <v>130913</v>
      </c>
      <c r="J471" s="1">
        <f>_xll.ciqfunctions.udf.CIQ($B471, "IQ_TOTAL_ASSETS",$D471,,,, "REPORTED")</f>
        <v>177078</v>
      </c>
      <c r="K471" s="1">
        <f>_xll.ciqfunctions.udf.CIQ($B471, "IQ_TOTAL_CL", $D471,,,, "REPORTED")</f>
        <v>98914</v>
      </c>
      <c r="L471" s="1">
        <f>_xll.ciqfunctions.udf.CIQ($B471, "IQ_TOTAL_LIAB", $D471,,,, "REPORTED")</f>
        <v>178818</v>
      </c>
      <c r="M471" s="1">
        <f>_xll.ciqfunctions.udf.CIQ($B471, "IQ_PREF_EQUITY",$D471,,,, "REPORTED")</f>
        <v>0</v>
      </c>
      <c r="N471" s="1">
        <f>_xll.ciqfunctions.udf.CIQ($B471, "IQ_TOTAL_COMMON_EQUITY",$D471,,,, "REPORTED")</f>
        <v>-1773</v>
      </c>
      <c r="O471" s="1">
        <f>_xll.ciqfunctions.udf.CIQ($B471, "IQ_APIC", $D471,,,, "REPORTED")</f>
        <v>18190</v>
      </c>
      <c r="P471" s="1">
        <f>_xll.ciqfunctions.udf.CIQ($B471, "IQ_TOTAL_ASSETS", $D471,,,, "REPORTED")</f>
        <v>177078</v>
      </c>
      <c r="Q471" s="1">
        <f>_xll.ciqfunctions.udf.CIQ($B471, "IQ_RE", $D471,,,, "REPORTED")</f>
        <v>-7228</v>
      </c>
      <c r="R471" s="1">
        <f>_xll.ciqfunctions.udf.CIQ($B471, "IQ_TOTAL_EQUITY", $D471,,,, "REPORTED")</f>
        <v>-1740</v>
      </c>
      <c r="S471" s="1">
        <f>_xll.ciqfunctions.udf.CIQ($B471, "IQ_TOTAL_OUTSTANDING_FILING_DATE", $D471,,,, "REPORTED")</f>
        <v>3472.6550999999999</v>
      </c>
      <c r="T471" s="1">
        <f>_xll.ciqfunctions.udf.CIQ($B471, "IQ_TOTAL_DEBT", $D471,,,, "REPORTED")</f>
        <v>116691</v>
      </c>
      <c r="U471" s="1">
        <f>_xll.ciqfunctions.udf.CIQ($B471, "IQ_PREF_DIV_OTHER",$D471,,,, "REPORTED")</f>
        <v>0</v>
      </c>
      <c r="V471" s="1">
        <f>_xll.ciqfunctions.udf.CIQ($B471, "IQ_COGS",$D471,,,, "REPORTED")</f>
        <v>24233</v>
      </c>
      <c r="W471" s="1">
        <f>_xll.ciqfunctions.udf.CIQ($B471, "IQ_AP",$D471,,,, "REPORTED")</f>
        <v>14319</v>
      </c>
      <c r="X471" s="1">
        <f>_xll.ciqfunctions.udf.CIQ($B471, "IQ_AR", $D471,,,, "REPORTED")</f>
        <v>4047</v>
      </c>
      <c r="Y471" s="1">
        <f>_xll.ciqfunctions.udf.CIQ($B471, "IQ_INVENTORY", $D471,,,, "REPORTED")</f>
        <v>6855</v>
      </c>
      <c r="Z471">
        <f>_xll.ciqfunctions.udf.CIQ($B471, "IQ_SGA", $D471,,,, "REPORTED")</f>
        <v>2025</v>
      </c>
      <c r="AA471">
        <f>_xll.ciqfunctions.udf.CIQ($B471, "IQ_TOTAL_REV_1YR_ANN_GROWTH", $D471,,,, "REPORTED")</f>
        <v>-1.252</v>
      </c>
      <c r="AB471">
        <f>_xll.ciqfunctions.udf.CIQ($B471, "IQ_DA", $D471,,,, "REPORTED")</f>
        <v>0</v>
      </c>
      <c r="AC471">
        <f>_xll.ciqfunctions.udf.CIQ($B471, "IQ_NET_INTEREST_EXP",$D471,,,, "REPORTED")</f>
        <v>-344</v>
      </c>
      <c r="AD471">
        <f>_xll.ciqfunctions.udf.CIQ($B471, "IQ_NET_WORKING_CAP",$D471,,,, "REPORTED")</f>
        <v>9597</v>
      </c>
      <c r="AE471">
        <f>_xll.ciqfunctions.udf.CIQ($B471, "IQ_CAPEX",$D471,,,, "REPORTED")</f>
        <v>-919</v>
      </c>
      <c r="AF471" s="1" t="str">
        <f>_xll.ciqfunctions.udf.CIQ($B471, "IQ_CEO_NAME", $D471,,,, "REPORTED")</f>
        <v>Farley, James</v>
      </c>
    </row>
    <row r="472" spans="1:32" x14ac:dyDescent="0.25">
      <c r="A472" t="str">
        <f>_xll.ciqfunctions.udf.CIQ(B472,"IQ_COMPANY_NAME",A$1)</f>
        <v>Ford Motor Company</v>
      </c>
      <c r="B472" s="3" t="s">
        <v>8</v>
      </c>
      <c r="C472" s="1" t="str">
        <f>_xll.ciqfunctions.udf.CIQ($B472, "IQ_INDUSTRY", IQ_FY, $D472, ,, "USD", , C$1)</f>
        <v>Automobiles</v>
      </c>
      <c r="D472" s="2" t="str">
        <f t="shared" si="6"/>
        <v>CQ22010</v>
      </c>
      <c r="E472" s="1">
        <f>_xll.ciqfunctions.udf.CIQ($B472, "IQ_TOTAL_REV", $D472,,,, "REPORTED")</f>
        <v>35067</v>
      </c>
      <c r="F472" s="1">
        <f>_xll.ciqfunctions.udf.CIQ($B472, "IQ_NI",$D472,,,, "REPORTED")</f>
        <v>2599</v>
      </c>
      <c r="G472" s="1">
        <f>_xll.ciqfunctions.udf.CIQ($B472, "IQ_CASH_EQUIV", $D472,,,, "REPORTED")</f>
        <v>8647</v>
      </c>
      <c r="H472" s="1">
        <f>_xll.ciqfunctions.udf.CIQ($B472, "IQ_CASH_ST_INVEST", $D472,,,, "REPORTED")</f>
        <v>21573</v>
      </c>
      <c r="I472" s="1">
        <f>_xll.ciqfunctions.udf.CIQ($B472, "IQ_TOTAL_CA", $D472,,,, "REPORTED")</f>
        <v>133230</v>
      </c>
      <c r="J472" s="1">
        <f>_xll.ciqfunctions.udf.CIQ($B472, "IQ_TOTAL_ASSETS",$D472,,,, "REPORTED")</f>
        <v>179750</v>
      </c>
      <c r="K472" s="1">
        <f>_xll.ciqfunctions.udf.CIQ($B472, "IQ_TOTAL_CL", $D472,,,, "REPORTED")</f>
        <v>98063</v>
      </c>
      <c r="L472" s="1">
        <f>_xll.ciqfunctions.udf.CIQ($B472, "IQ_TOTAL_LIAB", $D472,,,, "REPORTED")</f>
        <v>183291</v>
      </c>
      <c r="M472" s="1">
        <f>_xll.ciqfunctions.udf.CIQ($B472, "IQ_PREF_EQUITY",$D472,,,, "REPORTED")</f>
        <v>0</v>
      </c>
      <c r="N472" s="1">
        <f>_xll.ciqfunctions.udf.CIQ($B472, "IQ_TOTAL_COMMON_EQUITY",$D472,,,, "REPORTED")</f>
        <v>-3574</v>
      </c>
      <c r="O472" s="1">
        <f>_xll.ciqfunctions.udf.CIQ($B472, "IQ_APIC", $D472,,,, "REPORTED")</f>
        <v>17759</v>
      </c>
      <c r="P472" s="1">
        <f>_xll.ciqfunctions.udf.CIQ($B472, "IQ_TOTAL_ASSETS", $D472,,,, "REPORTED")</f>
        <v>179750</v>
      </c>
      <c r="Q472" s="1">
        <f>_xll.ciqfunctions.udf.CIQ($B472, "IQ_RE", $D472,,,, "REPORTED")</f>
        <v>-8915</v>
      </c>
      <c r="R472" s="1">
        <f>_xll.ciqfunctions.udf.CIQ($B472, "IQ_TOTAL_EQUITY", $D472,,,, "REPORTED")</f>
        <v>-3541</v>
      </c>
      <c r="S472" s="1">
        <f>_xll.ciqfunctions.udf.CIQ($B472, "IQ_TOTAL_OUTSTANDING_FILING_DATE", $D472,,,, "REPORTED")</f>
        <v>3439.3192300000001</v>
      </c>
      <c r="T472" s="1">
        <f>_xll.ciqfunctions.udf.CIQ($B472, "IQ_TOTAL_DEBT", $D472,,,, "REPORTED")</f>
        <v>117385</v>
      </c>
      <c r="U472" s="1">
        <f>_xll.ciqfunctions.udf.CIQ($B472, "IQ_PREF_DIV_OTHER",$D472,,,, "REPORTED")</f>
        <v>0</v>
      </c>
      <c r="V472" s="1">
        <f>_xll.ciqfunctions.udf.CIQ($B472, "IQ_COGS",$D472,,,, "REPORTED")</f>
        <v>27828</v>
      </c>
      <c r="W472" s="1">
        <f>_xll.ciqfunctions.udf.CIQ($B472, "IQ_AP",$D472,,,, "REPORTED")</f>
        <v>13334</v>
      </c>
      <c r="X472" s="1">
        <f>_xll.ciqfunctions.udf.CIQ($B472, "IQ_AR", $D472,,,, "REPORTED")</f>
        <v>3509</v>
      </c>
      <c r="Y472" s="1">
        <f>_xll.ciqfunctions.udf.CIQ($B472, "IQ_INVENTORY", $D472,,,, "REPORTED")</f>
        <v>6076</v>
      </c>
      <c r="Z472">
        <f>_xll.ciqfunctions.udf.CIQ($B472, "IQ_SGA", $D472,,,, "REPORTED")</f>
        <v>2424</v>
      </c>
      <c r="AA472">
        <f>_xll.ciqfunctions.udf.CIQ($B472, "IQ_TOTAL_REV_1YR_ANN_GROWTH", $D472,,,, "REPORTED")</f>
        <v>30.798200000000001</v>
      </c>
      <c r="AB472">
        <f>_xll.ciqfunctions.udf.CIQ($B472, "IQ_DA", $D472,,,, "REPORTED")</f>
        <v>0</v>
      </c>
      <c r="AC472">
        <f>_xll.ciqfunctions.udf.CIQ($B472, "IQ_NET_INTEREST_EXP",$D472,,,, "REPORTED")</f>
        <v>-458</v>
      </c>
      <c r="AD472">
        <f>_xll.ciqfunctions.udf.CIQ($B472, "IQ_NET_WORKING_CAP",$D472,,,, "REPORTED")</f>
        <v>14696</v>
      </c>
      <c r="AE472">
        <f>_xll.ciqfunctions.udf.CIQ($B472, "IQ_CAPEX",$D472,,,, "REPORTED")</f>
        <v>-959</v>
      </c>
      <c r="AF472" s="1" t="str">
        <f>_xll.ciqfunctions.udf.CIQ($B472, "IQ_CEO_NAME", $D472,,,, "REPORTED")</f>
        <v>Farley, James</v>
      </c>
    </row>
    <row r="473" spans="1:32" x14ac:dyDescent="0.25">
      <c r="A473" t="str">
        <f>_xll.ciqfunctions.udf.CIQ(B473,"IQ_COMPANY_NAME",A$1)</f>
        <v>Ford Motor Company</v>
      </c>
      <c r="B473" s="3" t="s">
        <v>8</v>
      </c>
      <c r="C473" s="1" t="str">
        <f>_xll.ciqfunctions.udf.CIQ($B473, "IQ_INDUSTRY", IQ_FY, $D473, ,, "USD", , C$1)</f>
        <v>Automobiles</v>
      </c>
      <c r="D473" s="2" t="str">
        <f t="shared" si="6"/>
        <v>CQ12010</v>
      </c>
      <c r="E473" s="1">
        <f>_xll.ciqfunctions.udf.CIQ($B473, "IQ_TOTAL_REV", $D473,,,, "REPORTED")</f>
        <v>31566</v>
      </c>
      <c r="F473" s="1">
        <f>_xll.ciqfunctions.udf.CIQ($B473, "IQ_NI",$D473,,,, "REPORTED")</f>
        <v>2085</v>
      </c>
      <c r="G473" s="1">
        <f>_xll.ciqfunctions.udf.CIQ($B473, "IQ_CASH_EQUIV", $D473,,,, "REPORTED")</f>
        <v>12801</v>
      </c>
      <c r="H473" s="1">
        <f>_xll.ciqfunctions.udf.CIQ($B473, "IQ_CASH_ST_INVEST", $D473,,,, "REPORTED")</f>
        <v>24860</v>
      </c>
      <c r="I473" s="1">
        <f>_xll.ciqfunctions.udf.CIQ($B473, "IQ_TOTAL_CA", $D473,,,, "REPORTED")</f>
        <v>142526</v>
      </c>
      <c r="J473" s="1">
        <f>_xll.ciqfunctions.udf.CIQ($B473, "IQ_TOTAL_ASSETS",$D473,,,, "REPORTED")</f>
        <v>191968</v>
      </c>
      <c r="K473" s="1">
        <f>_xll.ciqfunctions.udf.CIQ($B473, "IQ_TOTAL_CL", $D473,,,, "REPORTED")</f>
        <v>103668</v>
      </c>
      <c r="L473" s="1">
        <f>_xll.ciqfunctions.udf.CIQ($B473, "IQ_TOTAL_LIAB", $D473,,,, "REPORTED")</f>
        <v>197405</v>
      </c>
      <c r="M473" s="1">
        <f>_xll.ciqfunctions.udf.CIQ($B473, "IQ_PREF_EQUITY",$D473,,,, "REPORTED")</f>
        <v>0</v>
      </c>
      <c r="N473" s="1">
        <f>_xll.ciqfunctions.udf.CIQ($B473, "IQ_TOTAL_COMMON_EQUITY",$D473,,,, "REPORTED")</f>
        <v>-5475</v>
      </c>
      <c r="O473" s="1">
        <f>_xll.ciqfunctions.udf.CIQ($B473, "IQ_APIC", $D473,,,, "REPORTED")</f>
        <v>17382</v>
      </c>
      <c r="P473" s="1">
        <f>_xll.ciqfunctions.udf.CIQ($B473, "IQ_TOTAL_ASSETS", $D473,,,, "REPORTED")</f>
        <v>191968</v>
      </c>
      <c r="Q473" s="1">
        <f>_xll.ciqfunctions.udf.CIQ($B473, "IQ_RE", $D473,,,, "REPORTED")</f>
        <v>-11514</v>
      </c>
      <c r="R473" s="1">
        <f>_xll.ciqfunctions.udf.CIQ($B473, "IQ_TOTAL_EQUITY", $D473,,,, "REPORTED")</f>
        <v>-5437</v>
      </c>
      <c r="S473" s="1">
        <f>_xll.ciqfunctions.udf.CIQ($B473, "IQ_TOTAL_OUTSTANDING_FILING_DATE", $D473,,,, "REPORTED")</f>
        <v>3406.5807199999999</v>
      </c>
      <c r="T473" s="1">
        <f>_xll.ciqfunctions.udf.CIQ($B473, "IQ_TOTAL_DEBT", $D473,,,, "REPORTED")</f>
        <v>130105</v>
      </c>
      <c r="U473" s="1">
        <f>_xll.ciqfunctions.udf.CIQ($B473, "IQ_PREF_DIV_OTHER",$D473,,,, "REPORTED")</f>
        <v>0</v>
      </c>
      <c r="V473" s="1">
        <f>_xll.ciqfunctions.udf.CIQ($B473, "IQ_COGS",$D473,,,, "REPORTED")</f>
        <v>25139</v>
      </c>
      <c r="W473" s="1">
        <f>_xll.ciqfunctions.udf.CIQ($B473, "IQ_AP",$D473,,,, "REPORTED")</f>
        <v>11898</v>
      </c>
      <c r="X473" s="1">
        <f>_xll.ciqfunctions.udf.CIQ($B473, "IQ_AR", $D473,,,, "REPORTED")</f>
        <v>3323</v>
      </c>
      <c r="Y473" s="1">
        <f>_xll.ciqfunctions.udf.CIQ($B473, "IQ_INVENTORY", $D473,,,, "REPORTED")</f>
        <v>6292</v>
      </c>
      <c r="Z473">
        <f>_xll.ciqfunctions.udf.CIQ($B473, "IQ_SGA", $D473,,,, "REPORTED")</f>
        <v>2220</v>
      </c>
      <c r="AA473">
        <f>_xll.ciqfunctions.udf.CIQ($B473, "IQ_TOTAL_REV_1YR_ANN_GROWTH", $D473,,,, "REPORTED")</f>
        <v>29.421800000000001</v>
      </c>
      <c r="AB473">
        <f>_xll.ciqfunctions.udf.CIQ($B473, "IQ_DA", $D473,,,, "REPORTED")</f>
        <v>0</v>
      </c>
      <c r="AC473">
        <f>_xll.ciqfunctions.udf.CIQ($B473, "IQ_NET_INTEREST_EXP",$D473,,,, "REPORTED")</f>
        <v>-495</v>
      </c>
      <c r="AD473">
        <f>_xll.ciqfunctions.udf.CIQ($B473, "IQ_NET_WORKING_CAP",$D473,,,, "REPORTED")</f>
        <v>19007</v>
      </c>
      <c r="AE473">
        <f>_xll.ciqfunctions.udf.CIQ($B473, "IQ_CAPEX",$D473,,,, "REPORTED")</f>
        <v>-1068</v>
      </c>
      <c r="AF473" s="1" t="str">
        <f>_xll.ciqfunctions.udf.CIQ($B473, "IQ_CEO_NAME", $D473,,,, "REPORTED")</f>
        <v>Farley, James</v>
      </c>
    </row>
    <row r="474" spans="1:32" x14ac:dyDescent="0.25">
      <c r="A474" t="str">
        <f>_xll.ciqfunctions.udf.CIQ(B474,"IQ_COMPANY_NAME",A$1)</f>
        <v>Ford Motor Company</v>
      </c>
      <c r="B474" s="3" t="s">
        <v>8</v>
      </c>
      <c r="C474" s="1" t="str">
        <f>_xll.ciqfunctions.udf.CIQ($B474, "IQ_INDUSTRY", IQ_FY, $D474, ,, "USD", , C$1)</f>
        <v>Automobiles</v>
      </c>
      <c r="D474" s="2" t="str">
        <f t="shared" si="6"/>
        <v>CQ42009</v>
      </c>
      <c r="E474" s="1">
        <f>_xll.ciqfunctions.udf.CIQ($B474, "IQ_TOTAL_REV", $D474,,,, "REPORTED")</f>
        <v>0</v>
      </c>
      <c r="F474" s="1">
        <f>_xll.ciqfunctions.udf.CIQ($B474, "IQ_NI",$D474,,,, "REPORTED")</f>
        <v>0</v>
      </c>
      <c r="G474" s="1">
        <f>_xll.ciqfunctions.udf.CIQ($B474, "IQ_CASH_EQUIV", $D474,,,, "REPORTED")</f>
        <v>9762</v>
      </c>
      <c r="H474" s="1">
        <f>_xll.ciqfunctions.udf.CIQ($B474, "IQ_CASH_ST_INVEST", $D474,,,, "REPORTED")</f>
        <v>24285</v>
      </c>
      <c r="I474" s="1">
        <f>_xll.ciqfunctions.udf.CIQ($B474, "IQ_TOTAL_CA", $D474,,,, "REPORTED")</f>
        <v>139205</v>
      </c>
      <c r="J474" s="1">
        <f>_xll.ciqfunctions.udf.CIQ($B474, "IQ_TOTAL_ASSETS",$D474,,,, "REPORTED")</f>
        <v>192040</v>
      </c>
      <c r="K474" s="1">
        <f>_xll.ciqfunctions.udf.CIQ($B474, "IQ_TOTAL_CL", $D474,,,, "REPORTED")</f>
        <v>80870</v>
      </c>
      <c r="L474" s="1">
        <f>_xll.ciqfunctions.udf.CIQ($B474, "IQ_TOTAL_LIAB", $D474,,,, "REPORTED")</f>
        <v>199822</v>
      </c>
      <c r="M474" s="1">
        <f>_xll.ciqfunctions.udf.CIQ($B474, "IQ_PREF_EQUITY",$D474,,,, "REPORTED")</f>
        <v>0</v>
      </c>
      <c r="N474" s="1">
        <f>_xll.ciqfunctions.udf.CIQ($B474, "IQ_TOTAL_COMMON_EQUITY",$D474,,,, "REPORTED")</f>
        <v>-7820</v>
      </c>
      <c r="O474" s="1">
        <f>_xll.ciqfunctions.udf.CIQ($B474, "IQ_APIC", $D474,,,, "REPORTED")</f>
        <v>16786</v>
      </c>
      <c r="P474" s="1">
        <f>_xll.ciqfunctions.udf.CIQ($B474, "IQ_TOTAL_ASSETS", $D474,,,, "REPORTED")</f>
        <v>192040</v>
      </c>
      <c r="Q474" s="1">
        <f>_xll.ciqfunctions.udf.CIQ($B474, "IQ_RE", $D474,,,, "REPORTED")</f>
        <v>-13599</v>
      </c>
      <c r="R474" s="1">
        <f>_xll.ciqfunctions.udf.CIQ($B474, "IQ_TOTAL_EQUITY", $D474,,,, "REPORTED")</f>
        <v>-7782</v>
      </c>
      <c r="S474" s="1">
        <f>_xll.ciqfunctions.udf.CIQ($B474, "IQ_TOTAL_OUTSTANDING_FILING_DATE", $D474,,,, "REPORTED")</f>
        <v>3368.26568</v>
      </c>
      <c r="T474" s="1">
        <f>_xll.ciqfunctions.udf.CIQ($B474, "IQ_TOTAL_DEBT", $D474,,,, "REPORTED")</f>
        <v>131635</v>
      </c>
      <c r="U474" s="1">
        <f>_xll.ciqfunctions.udf.CIQ($B474, "IQ_PREF_DIV_OTHER",$D474,,,, "REPORTED")</f>
        <v>0</v>
      </c>
      <c r="V474" s="1">
        <f>_xll.ciqfunctions.udf.CIQ($B474, "IQ_COGS",$D474,,,, "REPORTED")</f>
        <v>0</v>
      </c>
      <c r="W474" s="1">
        <f>_xll.ciqfunctions.udf.CIQ($B474, "IQ_AP",$D474,,,, "REPORTED")</f>
        <v>11607</v>
      </c>
      <c r="X474" s="1">
        <f>_xll.ciqfunctions.udf.CIQ($B474, "IQ_AR", $D474,,,, "REPORTED")</f>
        <v>3294</v>
      </c>
      <c r="Y474" s="1">
        <f>_xll.ciqfunctions.udf.CIQ($B474, "IQ_INVENTORY", $D474,,,, "REPORTED")</f>
        <v>5041</v>
      </c>
      <c r="Z474">
        <f>_xll.ciqfunctions.udf.CIQ($B474, "IQ_SGA", $D474,,,, "REPORTED")</f>
        <v>0</v>
      </c>
      <c r="AA474">
        <f>_xll.ciqfunctions.udf.CIQ($B474, "IQ_TOTAL_REV_1YR_ANN_GROWTH", $D474,,,, "REPORTED")</f>
        <v>0</v>
      </c>
      <c r="AB474">
        <f>_xll.ciqfunctions.udf.CIQ($B474, "IQ_DA", $D474,,,, "REPORTED")</f>
        <v>0</v>
      </c>
      <c r="AC474">
        <f>_xll.ciqfunctions.udf.CIQ($B474, "IQ_NET_INTEREST_EXP",$D474,,,, "REPORTED")</f>
        <v>0</v>
      </c>
      <c r="AD474">
        <f>_xll.ciqfunctions.udf.CIQ($B474, "IQ_NET_WORKING_CAP",$D474,,,, "REPORTED")</f>
        <v>35688</v>
      </c>
      <c r="AE474">
        <f>_xll.ciqfunctions.udf.CIQ($B474, "IQ_CAPEX",$D474,,,, "REPORTED")</f>
        <v>0</v>
      </c>
      <c r="AF474" s="1" t="str">
        <f>_xll.ciqfunctions.udf.CIQ($B474, "IQ_CEO_NAME", $D474,,,, "REPORTED")</f>
        <v>Farley, James</v>
      </c>
    </row>
    <row r="475" spans="1:32" x14ac:dyDescent="0.25">
      <c r="A475" t="str">
        <f>_xll.ciqfunctions.udf.CIQ(B475,"IQ_COMPANY_NAME",A$1)</f>
        <v>Ford Motor Company</v>
      </c>
      <c r="B475" s="3" t="s">
        <v>8</v>
      </c>
      <c r="C475" s="1" t="str">
        <f>_xll.ciqfunctions.udf.CIQ($B475, "IQ_INDUSTRY", IQ_FY, $D475, ,, "USD", , C$1)</f>
        <v>Automobiles</v>
      </c>
      <c r="D475" s="2" t="str">
        <f t="shared" si="6"/>
        <v>CQ32009</v>
      </c>
      <c r="E475" s="1">
        <f>_xll.ciqfunctions.udf.CIQ($B475, "IQ_TOTAL_REV", $D475,,,, "REPORTED")</f>
        <v>30272</v>
      </c>
      <c r="F475" s="1">
        <f>_xll.ciqfunctions.udf.CIQ($B475, "IQ_NI",$D475,,,, "REPORTED")</f>
        <v>997</v>
      </c>
      <c r="G475" s="1">
        <f>_xll.ciqfunctions.udf.CIQ($B475, "IQ_CASH_EQUIV", $D475,,,, "REPORTED")</f>
        <v>10176</v>
      </c>
      <c r="H475" s="1">
        <f>_xll.ciqfunctions.udf.CIQ($B475, "IQ_CASH_ST_INVEST", $D475,,,, "REPORTED")</f>
        <v>24102</v>
      </c>
      <c r="I475" s="1">
        <f>_xll.ciqfunctions.udf.CIQ($B475, "IQ_TOTAL_CA", $D475,,,, "REPORTED")</f>
        <v>148180</v>
      </c>
      <c r="J475" s="1">
        <f>_xll.ciqfunctions.udf.CIQ($B475, "IQ_TOTAL_ASSETS",$D475,,,, "REPORTED")</f>
        <v>203106</v>
      </c>
      <c r="K475" s="1">
        <f>_xll.ciqfunctions.udf.CIQ($B475, "IQ_TOTAL_CL", $D475,,,, "REPORTED")</f>
        <v>118637</v>
      </c>
      <c r="L475" s="1">
        <f>_xll.ciqfunctions.udf.CIQ($B475, "IQ_TOTAL_LIAB", $D475,,,, "REPORTED")</f>
        <v>210376</v>
      </c>
      <c r="M475" s="1">
        <f>_xll.ciqfunctions.udf.CIQ($B475, "IQ_PREF_EQUITY",$D475,,,, "REPORTED")</f>
        <v>0</v>
      </c>
      <c r="N475" s="1">
        <f>_xll.ciqfunctions.udf.CIQ($B475, "IQ_TOTAL_COMMON_EQUITY",$D475,,,, "REPORTED")</f>
        <v>-8675</v>
      </c>
      <c r="O475" s="1">
        <f>_xll.ciqfunctions.udf.CIQ($B475, "IQ_APIC", $D475,,,, "REPORTED")</f>
        <v>14698</v>
      </c>
      <c r="P475" s="1">
        <f>_xll.ciqfunctions.udf.CIQ($B475, "IQ_TOTAL_ASSETS", $D475,,,, "REPORTED")</f>
        <v>203106</v>
      </c>
      <c r="Q475" s="1">
        <f>_xll.ciqfunctions.udf.CIQ($B475, "IQ_RE", $D475,,,, "REPORTED")</f>
        <v>-14524</v>
      </c>
      <c r="R475" s="1">
        <f>_xll.ciqfunctions.udf.CIQ($B475, "IQ_TOTAL_EQUITY", $D475,,,, "REPORTED")</f>
        <v>-7270</v>
      </c>
      <c r="S475" s="1">
        <f>_xll.ciqfunctions.udf.CIQ($B475, "IQ_TOTAL_OUTSTANDING_FILING_DATE", $D475,,,, "REPORTED")</f>
        <v>3307.10088</v>
      </c>
      <c r="T475" s="1">
        <f>_xll.ciqfunctions.udf.CIQ($B475, "IQ_TOTAL_DEBT", $D475,,,, "REPORTED")</f>
        <v>132017</v>
      </c>
      <c r="U475" s="1">
        <f>_xll.ciqfunctions.udf.CIQ($B475, "IQ_PREF_DIV_OTHER",$D475,,,, "REPORTED")</f>
        <v>0</v>
      </c>
      <c r="V475" s="1">
        <f>_xll.ciqfunctions.udf.CIQ($B475, "IQ_COGS",$D475,,,, "REPORTED")</f>
        <v>24817</v>
      </c>
      <c r="W475" s="1">
        <f>_xll.ciqfunctions.udf.CIQ($B475, "IQ_AP",$D475,,,, "REPORTED")</f>
        <v>11622</v>
      </c>
      <c r="X475" s="1">
        <f>_xll.ciqfunctions.udf.CIQ($B475, "IQ_AR", $D475,,,, "REPORTED")</f>
        <v>3736</v>
      </c>
      <c r="Y475" s="1">
        <f>_xll.ciqfunctions.udf.CIQ($B475, "IQ_INVENTORY", $D475,,,, "REPORTED")</f>
        <v>6560</v>
      </c>
      <c r="Z475">
        <f>_xll.ciqfunctions.udf.CIQ($B475, "IQ_SGA", $D475,,,, "REPORTED")</f>
        <v>1956</v>
      </c>
      <c r="AA475">
        <f>_xll.ciqfunctions.udf.CIQ($B475, "IQ_TOTAL_REV_1YR_ANN_GROWTH", $D475,,,, "REPORTED")</f>
        <v>-4.6432000000000002</v>
      </c>
      <c r="AB475">
        <f>_xll.ciqfunctions.udf.CIQ($B475, "IQ_DA", $D475,,,, "REPORTED")</f>
        <v>0</v>
      </c>
      <c r="AC475">
        <f>_xll.ciqfunctions.udf.CIQ($B475, "IQ_NET_INTEREST_EXP",$D475,,,, "REPORTED")</f>
        <v>-256</v>
      </c>
      <c r="AD475">
        <f>_xll.ciqfunctions.udf.CIQ($B475, "IQ_NET_WORKING_CAP",$D475,,,, "REPORTED")</f>
        <v>7076</v>
      </c>
      <c r="AE475">
        <f>_xll.ciqfunctions.udf.CIQ($B475, "IQ_CAPEX",$D475,,,, "REPORTED")</f>
        <v>-944</v>
      </c>
      <c r="AF475" s="1" t="str">
        <f>_xll.ciqfunctions.udf.CIQ($B475, "IQ_CEO_NAME", $D475,,,, "REPORTED")</f>
        <v>Farley, James</v>
      </c>
    </row>
    <row r="476" spans="1:32" x14ac:dyDescent="0.25">
      <c r="A476" t="str">
        <f>_xll.ciqfunctions.udf.CIQ(B476,"IQ_COMPANY_NAME",A$1)</f>
        <v>Ford Motor Company</v>
      </c>
      <c r="B476" s="3" t="s">
        <v>8</v>
      </c>
      <c r="C476" s="1" t="str">
        <f>_xll.ciqfunctions.udf.CIQ($B476, "IQ_INDUSTRY", IQ_FY, $D476, ,, "USD", , C$1)</f>
        <v>Automobiles</v>
      </c>
      <c r="D476" s="2" t="str">
        <f t="shared" si="6"/>
        <v>CQ22009</v>
      </c>
      <c r="E476" s="1">
        <f>_xll.ciqfunctions.udf.CIQ($B476, "IQ_TOTAL_REV", $D476,,,, "REPORTED")</f>
        <v>26810</v>
      </c>
      <c r="F476" s="1">
        <f>_xll.ciqfunctions.udf.CIQ($B476, "IQ_NI",$D476,,,, "REPORTED")</f>
        <v>2261</v>
      </c>
      <c r="G476" s="1">
        <f>_xll.ciqfunctions.udf.CIQ($B476, "IQ_CASH_EQUIV", $D476,,,, "REPORTED")</f>
        <v>11857</v>
      </c>
      <c r="H476" s="1">
        <f>_xll.ciqfunctions.udf.CIQ($B476, "IQ_CASH_ST_INVEST", $D476,,,, "REPORTED")</f>
        <v>21203</v>
      </c>
      <c r="I476" s="1">
        <f>_xll.ciqfunctions.udf.CIQ($B476, "IQ_TOTAL_CA", $D476,,,, "REPORTED")</f>
        <v>142206</v>
      </c>
      <c r="J476" s="1">
        <f>_xll.ciqfunctions.udf.CIQ($B476, "IQ_TOTAL_ASSETS",$D476,,,, "REPORTED")</f>
        <v>200190</v>
      </c>
      <c r="K476" s="1">
        <f>_xll.ciqfunctions.udf.CIQ($B476, "IQ_TOTAL_CL", $D476,,,, "REPORTED")</f>
        <v>119572</v>
      </c>
      <c r="L476" s="1">
        <f>_xll.ciqfunctions.udf.CIQ($B476, "IQ_TOTAL_LIAB", $D476,,,, "REPORTED")</f>
        <v>209608</v>
      </c>
      <c r="M476" s="1">
        <f>_xll.ciqfunctions.udf.CIQ($B476, "IQ_PREF_EQUITY",$D476,,,, "REPORTED")</f>
        <v>0</v>
      </c>
      <c r="N476" s="1">
        <f>_xll.ciqfunctions.udf.CIQ($B476, "IQ_TOTAL_COMMON_EQUITY",$D476,,,, "REPORTED")</f>
        <v>-10743</v>
      </c>
      <c r="O476" s="1">
        <f>_xll.ciqfunctions.udf.CIQ($B476, "IQ_APIC", $D476,,,, "REPORTED")</f>
        <v>13929</v>
      </c>
      <c r="P476" s="1">
        <f>_xll.ciqfunctions.udf.CIQ($B476, "IQ_TOTAL_ASSETS", $D476,,,, "REPORTED")</f>
        <v>200190</v>
      </c>
      <c r="Q476" s="1">
        <f>_xll.ciqfunctions.udf.CIQ($B476, "IQ_RE", $D476,,,, "REPORTED")</f>
        <v>-15521</v>
      </c>
      <c r="R476" s="1">
        <f>_xll.ciqfunctions.udf.CIQ($B476, "IQ_TOTAL_EQUITY", $D476,,,, "REPORTED")</f>
        <v>-9418</v>
      </c>
      <c r="S476" s="1">
        <f>_xll.ciqfunctions.udf.CIQ($B476, "IQ_TOTAL_OUTSTANDING_FILING_DATE", $D476,,,, "REPORTED")</f>
        <v>3221.2897499999999</v>
      </c>
      <c r="T476" s="1">
        <f>_xll.ciqfunctions.udf.CIQ($B476, "IQ_TOTAL_DEBT", $D476,,,, "REPORTED")</f>
        <v>133066</v>
      </c>
      <c r="U476" s="1">
        <f>_xll.ciqfunctions.udf.CIQ($B476, "IQ_PREF_DIV_OTHER",$D476,,,, "REPORTED")</f>
        <v>0</v>
      </c>
      <c r="V476" s="1">
        <f>_xll.ciqfunctions.udf.CIQ($B476, "IQ_COGS",$D476,,,, "REPORTED")</f>
        <v>23346</v>
      </c>
      <c r="W476" s="1">
        <f>_xll.ciqfunctions.udf.CIQ($B476, "IQ_AP",$D476,,,, "REPORTED")</f>
        <v>10615</v>
      </c>
      <c r="X476" s="1">
        <f>_xll.ciqfunctions.udf.CIQ($B476, "IQ_AR", $D476,,,, "REPORTED")</f>
        <v>3821</v>
      </c>
      <c r="Y476" s="1">
        <f>_xll.ciqfunctions.udf.CIQ($B476, "IQ_INVENTORY", $D476,,,, "REPORTED")</f>
        <v>6603</v>
      </c>
      <c r="Z476">
        <f>_xll.ciqfunctions.udf.CIQ($B476, "IQ_SGA", $D476,,,, "REPORTED")</f>
        <v>2056</v>
      </c>
      <c r="AA476">
        <f>_xll.ciqfunctions.udf.CIQ($B476, "IQ_TOTAL_REV_1YR_ANN_GROWTH", $D476,,,, "REPORTED")</f>
        <v>-34.772100000000002</v>
      </c>
      <c r="AB476">
        <f>_xll.ciqfunctions.udf.CIQ($B476, "IQ_DA", $D476,,,, "REPORTED")</f>
        <v>0</v>
      </c>
      <c r="AC476">
        <f>_xll.ciqfunctions.udf.CIQ($B476, "IQ_NET_INTEREST_EXP",$D476,,,, "REPORTED")</f>
        <v>-308</v>
      </c>
      <c r="AD476">
        <f>_xll.ciqfunctions.udf.CIQ($B476, "IQ_NET_WORKING_CAP",$D476,,,, "REPORTED")</f>
        <v>3223</v>
      </c>
      <c r="AE476">
        <f>_xll.ciqfunctions.udf.CIQ($B476, "IQ_CAPEX",$D476,,,, "REPORTED")</f>
        <v>-977</v>
      </c>
      <c r="AF476" s="1" t="str">
        <f>_xll.ciqfunctions.udf.CIQ($B476, "IQ_CEO_NAME", $D476,,,, "REPORTED")</f>
        <v>Farley, James</v>
      </c>
    </row>
    <row r="477" spans="1:32" x14ac:dyDescent="0.25">
      <c r="A477" t="str">
        <f>_xll.ciqfunctions.udf.CIQ(B477,"IQ_COMPANY_NAME",A$1)</f>
        <v>Ford Motor Company</v>
      </c>
      <c r="B477" s="3" t="s">
        <v>8</v>
      </c>
      <c r="C477" s="1" t="str">
        <f>_xll.ciqfunctions.udf.CIQ($B477, "IQ_INDUSTRY", IQ_FY, $D477, ,, "USD", , C$1)</f>
        <v>Automobiles</v>
      </c>
      <c r="D477" s="2" t="str">
        <f t="shared" si="6"/>
        <v>CQ12009</v>
      </c>
      <c r="E477" s="1">
        <f>_xll.ciqfunctions.udf.CIQ($B477, "IQ_TOTAL_REV", $D477,,,, "REPORTED")</f>
        <v>24390</v>
      </c>
      <c r="F477" s="1">
        <f>_xll.ciqfunctions.udf.CIQ($B477, "IQ_NI",$D477,,,, "REPORTED")</f>
        <v>-1427</v>
      </c>
      <c r="G477" s="1">
        <f>_xll.ciqfunctions.udf.CIQ($B477, "IQ_CASH_EQUIV", $D477,,,, "REPORTED")</f>
        <v>8102</v>
      </c>
      <c r="H477" s="1">
        <f>_xll.ciqfunctions.udf.CIQ($B477, "IQ_CASH_ST_INVEST", $D477,,,, "REPORTED")</f>
        <v>21228</v>
      </c>
      <c r="I477" s="1">
        <f>_xll.ciqfunctions.udf.CIQ($B477, "IQ_TOTAL_CA", $D477,,,, "REPORTED")</f>
        <v>144702</v>
      </c>
      <c r="J477" s="1">
        <f>_xll.ciqfunctions.udf.CIQ($B477, "IQ_TOTAL_ASSETS",$D477,,,, "REPORTED")</f>
        <v>203134</v>
      </c>
      <c r="K477" s="1">
        <f>_xll.ciqfunctions.udf.CIQ($B477, "IQ_TOTAL_CL", $D477,,,, "REPORTED")</f>
        <v>122149</v>
      </c>
      <c r="L477" s="1">
        <f>_xll.ciqfunctions.udf.CIQ($B477, "IQ_TOTAL_LIAB", $D477,,,, "REPORTED")</f>
        <v>219611</v>
      </c>
      <c r="M477" s="1">
        <f>_xll.ciqfunctions.udf.CIQ($B477, "IQ_PREF_EQUITY",$D477,,,, "REPORTED")</f>
        <v>0</v>
      </c>
      <c r="N477" s="1">
        <f>_xll.ciqfunctions.udf.CIQ($B477, "IQ_TOTAL_COMMON_EQUITY",$D477,,,, "REPORTED")</f>
        <v>-17577</v>
      </c>
      <c r="O477" s="1">
        <f>_xll.ciqfunctions.udf.CIQ($B477, "IQ_APIC", $D477,,,, "REPORTED")</f>
        <v>10985</v>
      </c>
      <c r="P477" s="1">
        <f>_xll.ciqfunctions.udf.CIQ($B477, "IQ_TOTAL_ASSETS", $D477,,,, "REPORTED")</f>
        <v>203134</v>
      </c>
      <c r="Q477" s="1">
        <f>_xll.ciqfunctions.udf.CIQ($B477, "IQ_RE", $D477,,,, "REPORTED")</f>
        <v>-17782</v>
      </c>
      <c r="R477" s="1">
        <f>_xll.ciqfunctions.udf.CIQ($B477, "IQ_TOTAL_EQUITY", $D477,,,, "REPORTED")</f>
        <v>-16477</v>
      </c>
      <c r="S477" s="1">
        <f>_xll.ciqfunctions.udf.CIQ($B477, "IQ_TOTAL_OUTSTANDING_FILING_DATE", $D477,,,, "REPORTED")</f>
        <v>2873.24973</v>
      </c>
      <c r="T477" s="1">
        <f>_xll.ciqfunctions.udf.CIQ($B477, "IQ_TOTAL_DEBT", $D477,,,, "REPORTED")</f>
        <v>145586</v>
      </c>
      <c r="U477" s="1">
        <f>_xll.ciqfunctions.udf.CIQ($B477, "IQ_PREF_DIV_OTHER",$D477,,,, "REPORTED")</f>
        <v>0</v>
      </c>
      <c r="V477" s="1">
        <f>_xll.ciqfunctions.udf.CIQ($B477, "IQ_COGS",$D477,,,, "REPORTED")</f>
        <v>21413</v>
      </c>
      <c r="W477" s="1">
        <f>_xll.ciqfunctions.udf.CIQ($B477, "IQ_AP",$D477,,,, "REPORTED")</f>
        <v>9614</v>
      </c>
      <c r="X477" s="1">
        <f>_xll.ciqfunctions.udf.CIQ($B477, "IQ_AR", $D477,,,, "REPORTED")</f>
        <v>5390</v>
      </c>
      <c r="Y477" s="1">
        <f>_xll.ciqfunctions.udf.CIQ($B477, "IQ_INVENTORY", $D477,,,, "REPORTED")</f>
        <v>6575</v>
      </c>
      <c r="Z477">
        <f>_xll.ciqfunctions.udf.CIQ($B477, "IQ_SGA", $D477,,,, "REPORTED")</f>
        <v>2009</v>
      </c>
      <c r="AA477">
        <f>_xll.ciqfunctions.udf.CIQ($B477, "IQ_TOTAL_REV_1YR_ANN_GROWTH", $D477,,,, "REPORTED")</f>
        <v>-43.661700000000003</v>
      </c>
      <c r="AB477">
        <f>_xll.ciqfunctions.udf.CIQ($B477, "IQ_DA", $D477,,,, "REPORTED")</f>
        <v>0</v>
      </c>
      <c r="AC477">
        <f>_xll.ciqfunctions.udf.CIQ($B477, "IQ_NET_INTEREST_EXP",$D477,,,, "REPORTED")</f>
        <v>-407</v>
      </c>
      <c r="AD477">
        <f>_xll.ciqfunctions.udf.CIQ($B477, "IQ_NET_WORKING_CAP",$D477,,,, "REPORTED")</f>
        <v>2753</v>
      </c>
      <c r="AE477">
        <f>_xll.ciqfunctions.udf.CIQ($B477, "IQ_CAPEX",$D477,,,, "REPORTED")</f>
        <v>-1069</v>
      </c>
      <c r="AF477" s="1" t="str">
        <f>_xll.ciqfunctions.udf.CIQ($B477, "IQ_CEO_NAME", $D477,,,, "REPORTED")</f>
        <v>Farley, James</v>
      </c>
    </row>
    <row r="478" spans="1:32" x14ac:dyDescent="0.25">
      <c r="A478" t="str">
        <f>_xll.ciqfunctions.udf.CIQ(B478,"IQ_COMPANY_NAME",A$1)</f>
        <v>Ford Motor Company</v>
      </c>
      <c r="B478" s="3" t="s">
        <v>8</v>
      </c>
      <c r="C478" s="1" t="str">
        <f>_xll.ciqfunctions.udf.CIQ($B478, "IQ_INDUSTRY", IQ_FY, $D478, ,, "USD", , C$1)</f>
        <v>Automobiles</v>
      </c>
      <c r="D478" s="2" t="str">
        <f t="shared" si="6"/>
        <v>CQ42008</v>
      </c>
      <c r="E478" s="1">
        <f>_xll.ciqfunctions.udf.CIQ($B478, "IQ_TOTAL_REV", $D478,,,, "REPORTED")</f>
        <v>28974</v>
      </c>
      <c r="F478" s="1">
        <f>_xll.ciqfunctions.udf.CIQ($B478, "IQ_NI",$D478,,,, "REPORTED")</f>
        <v>-5978</v>
      </c>
      <c r="G478" s="1">
        <f>_xll.ciqfunctions.udf.CIQ($B478, "IQ_CASH_EQUIV", $D478,,,, "REPORTED")</f>
        <v>6377</v>
      </c>
      <c r="H478" s="1">
        <f>_xll.ciqfunctions.udf.CIQ($B478, "IQ_CASH_ST_INVEST", $D478,,,, "REPORTED")</f>
        <v>15181</v>
      </c>
      <c r="I478" s="1">
        <f>_xll.ciqfunctions.udf.CIQ($B478, "IQ_TOTAL_CA", $D478,,,, "REPORTED")</f>
        <v>155030</v>
      </c>
      <c r="J478" s="1">
        <f>_xll.ciqfunctions.udf.CIQ($B478, "IQ_TOTAL_ASSETS",$D478,,,, "REPORTED")</f>
        <v>218298</v>
      </c>
      <c r="K478" s="1">
        <f>_xll.ciqfunctions.udf.CIQ($B478, "IQ_TOTAL_CL", $D478,,,, "REPORTED")</f>
        <v>110895</v>
      </c>
      <c r="L478" s="1">
        <f>_xll.ciqfunctions.udf.CIQ($B478, "IQ_TOTAL_LIAB", $D478,,,, "REPORTED")</f>
        <v>232825</v>
      </c>
      <c r="M478" s="1">
        <f>_xll.ciqfunctions.udf.CIQ($B478, "IQ_PREF_EQUITY",$D478,,,, "REPORTED")</f>
        <v>0</v>
      </c>
      <c r="N478" s="1">
        <f>_xll.ciqfunctions.udf.CIQ($B478, "IQ_TOTAL_COMMON_EQUITY",$D478,,,, "REPORTED")</f>
        <v>-15722</v>
      </c>
      <c r="O478" s="1">
        <f>_xll.ciqfunctions.udf.CIQ($B478, "IQ_APIC", $D478,,,, "REPORTED")</f>
        <v>10875</v>
      </c>
      <c r="P478" s="1">
        <f>_xll.ciqfunctions.udf.CIQ($B478, "IQ_TOTAL_ASSETS", $D478,,,, "REPORTED")</f>
        <v>218298</v>
      </c>
      <c r="Q478" s="1">
        <f>_xll.ciqfunctions.udf.CIQ($B478, "IQ_RE", $D478,,,, "REPORTED")</f>
        <v>-16316</v>
      </c>
      <c r="R478" s="1">
        <f>_xll.ciqfunctions.udf.CIQ($B478, "IQ_TOTAL_EQUITY", $D478,,,, "REPORTED")</f>
        <v>-14527</v>
      </c>
      <c r="S478" s="1">
        <f>_xll.ciqfunctions.udf.CIQ($B478, "IQ_TOTAL_OUTSTANDING_FILING_DATE", $D478,,,, "REPORTED")</f>
        <v>2396.3208399999999</v>
      </c>
      <c r="T478" s="1">
        <f>_xll.ciqfunctions.udf.CIQ($B478, "IQ_TOTAL_DEBT", $D478,,,, "REPORTED")</f>
        <v>152577</v>
      </c>
      <c r="U478" s="1">
        <f>_xll.ciqfunctions.udf.CIQ($B478, "IQ_PREF_DIV_OTHER",$D478,,,, "REPORTED")</f>
        <v>0</v>
      </c>
      <c r="V478" s="1">
        <f>_xll.ciqfunctions.udf.CIQ($B478, "IQ_COGS",$D478,,,, "REPORTED")</f>
        <v>26628</v>
      </c>
      <c r="W478" s="1">
        <f>_xll.ciqfunctions.udf.CIQ($B478, "IQ_AP",$D478,,,, "REPORTED")</f>
        <v>9193</v>
      </c>
      <c r="X478" s="1">
        <f>_xll.ciqfunctions.udf.CIQ($B478, "IQ_AR", $D478,,,, "REPORTED")</f>
        <v>3057</v>
      </c>
      <c r="Y478" s="1">
        <f>_xll.ciqfunctions.udf.CIQ($B478, "IQ_INVENTORY", $D478,,,, "REPORTED")</f>
        <v>6988</v>
      </c>
      <c r="Z478">
        <f>_xll.ciqfunctions.udf.CIQ($B478, "IQ_SGA", $D478,,,, "REPORTED")</f>
        <v>2536</v>
      </c>
      <c r="AA478">
        <f>_xll.ciqfunctions.udf.CIQ($B478, "IQ_TOTAL_REV_1YR_ANN_GROWTH", $D478,,,, "REPORTED")</f>
        <v>-34.3232</v>
      </c>
      <c r="AB478">
        <f>_xll.ciqfunctions.udf.CIQ($B478, "IQ_DA", $D478,,,, "REPORTED")</f>
        <v>0</v>
      </c>
      <c r="AC478">
        <f>_xll.ciqfunctions.udf.CIQ($B478, "IQ_NET_INTEREST_EXP",$D478,,,, "REPORTED")</f>
        <v>-772</v>
      </c>
      <c r="AD478">
        <f>_xll.ciqfunctions.udf.CIQ($B478, "IQ_NET_WORKING_CAP",$D478,,,, "REPORTED")</f>
        <v>30145</v>
      </c>
      <c r="AE478">
        <f>_xll.ciqfunctions.udf.CIQ($B478, "IQ_CAPEX",$D478,,,, "REPORTED")</f>
        <v>-1821</v>
      </c>
      <c r="AF478" s="1" t="str">
        <f>_xll.ciqfunctions.udf.CIQ($B478, "IQ_CEO_NAME", $D478,,,, "REPORTED")</f>
        <v>Farley, James</v>
      </c>
    </row>
    <row r="479" spans="1:32" x14ac:dyDescent="0.25">
      <c r="A479" t="str">
        <f>_xll.ciqfunctions.udf.CIQ(B479,"IQ_COMPANY_NAME",A$1)</f>
        <v>Ford Motor Company</v>
      </c>
      <c r="B479" s="3" t="s">
        <v>8</v>
      </c>
      <c r="C479" s="1" t="str">
        <f>_xll.ciqfunctions.udf.CIQ($B479, "IQ_INDUSTRY", IQ_FY, $D479, ,, "USD", , C$1)</f>
        <v>Automobiles</v>
      </c>
      <c r="D479" s="2" t="str">
        <f t="shared" si="6"/>
        <v>CQ32008</v>
      </c>
      <c r="E479" s="1">
        <f>_xll.ciqfunctions.udf.CIQ($B479, "IQ_TOTAL_REV", $D479,,,, "REPORTED")</f>
        <v>31746</v>
      </c>
      <c r="F479" s="1">
        <f>_xll.ciqfunctions.udf.CIQ($B479, "IQ_NI",$D479,,,, "REPORTED")</f>
        <v>-161</v>
      </c>
      <c r="G479" s="1">
        <f>_xll.ciqfunctions.udf.CIQ($B479, "IQ_CASH_EQUIV", $D479,,,, "REPORTED")</f>
        <v>10607</v>
      </c>
      <c r="H479" s="1">
        <f>_xll.ciqfunctions.udf.CIQ($B479, "IQ_CASH_ST_INVEST", $D479,,,, "REPORTED")</f>
        <v>21779</v>
      </c>
      <c r="I479" s="1">
        <f>_xll.ciqfunctions.udf.CIQ($B479, "IQ_TOTAL_CA", $D479,,,, "REPORTED")</f>
        <v>162415</v>
      </c>
      <c r="J479" s="1">
        <f>_xll.ciqfunctions.udf.CIQ($B479, "IQ_TOTAL_ASSETS",$D479,,,, "REPORTED")</f>
        <v>242065</v>
      </c>
      <c r="K479" s="1">
        <f>_xll.ciqfunctions.udf.CIQ($B479, "IQ_TOTAL_CL", $D479,,,, "REPORTED")</f>
        <v>83289</v>
      </c>
      <c r="L479" s="1">
        <f>_xll.ciqfunctions.udf.CIQ($B479, "IQ_TOTAL_LIAB", $D479,,,, "REPORTED")</f>
        <v>242596</v>
      </c>
      <c r="M479" s="1">
        <f>_xll.ciqfunctions.udf.CIQ($B479, "IQ_PREF_EQUITY",$D479,,,, "REPORTED")</f>
        <v>0</v>
      </c>
      <c r="N479" s="1">
        <f>_xll.ciqfunctions.udf.CIQ($B479, "IQ_TOTAL_COMMON_EQUITY",$D479,,,, "REPORTED")</f>
        <v>-1989</v>
      </c>
      <c r="O479" s="1">
        <f>_xll.ciqfunctions.udf.CIQ($B479, "IQ_APIC", $D479,,,, "REPORTED")</f>
        <v>8910</v>
      </c>
      <c r="P479" s="1">
        <f>_xll.ciqfunctions.udf.CIQ($B479, "IQ_TOTAL_ASSETS", $D479,,,, "REPORTED")</f>
        <v>242065</v>
      </c>
      <c r="Q479" s="1">
        <f>_xll.ciqfunctions.udf.CIQ($B479, "IQ_RE", $D479,,,, "REPORTED")</f>
        <v>-10169</v>
      </c>
      <c r="R479" s="1">
        <f>_xll.ciqfunctions.udf.CIQ($B479, "IQ_TOTAL_EQUITY", $D479,,,, "REPORTED")</f>
        <v>-531</v>
      </c>
      <c r="S479" s="1">
        <f>_xll.ciqfunctions.udf.CIQ($B479, "IQ_TOTAL_OUTSTANDING_FILING_DATE", $D479,,,, "REPORTED")</f>
        <v>2388.85554</v>
      </c>
      <c r="T479" s="1">
        <f>_xll.ciqfunctions.udf.CIQ($B479, "IQ_TOTAL_DEBT", $D479,,,, "REPORTED")</f>
        <v>156793</v>
      </c>
      <c r="U479" s="1">
        <f>_xll.ciqfunctions.udf.CIQ($B479, "IQ_PREF_DIV_OTHER",$D479,,,, "REPORTED")</f>
        <v>0</v>
      </c>
      <c r="V479" s="1">
        <f>_xll.ciqfunctions.udf.CIQ($B479, "IQ_COGS",$D479,,,, "REPORTED")</f>
        <v>25276</v>
      </c>
      <c r="W479" s="1">
        <f>_xll.ciqfunctions.udf.CIQ($B479, "IQ_AP",$D479,,,, "REPORTED")</f>
        <v>15154</v>
      </c>
      <c r="X479" s="1">
        <f>_xll.ciqfunctions.udf.CIQ($B479, "IQ_AR", $D479,,,, "REPORTED")</f>
        <v>7529</v>
      </c>
      <c r="Y479" s="1">
        <f>_xll.ciqfunctions.udf.CIQ($B479, "IQ_INVENTORY", $D479,,,, "REPORTED")</f>
        <v>12048</v>
      </c>
      <c r="Z479">
        <f>_xll.ciqfunctions.udf.CIQ($B479, "IQ_SGA", $D479,,,, "REPORTED")</f>
        <v>2740</v>
      </c>
      <c r="AA479">
        <f>_xll.ciqfunctions.udf.CIQ($B479, "IQ_TOTAL_REV_1YR_ANN_GROWTH", $D479,,,, "REPORTED")</f>
        <v>-22.7178</v>
      </c>
      <c r="AB479">
        <f>_xll.ciqfunctions.udf.CIQ($B479, "IQ_DA", $D479,,,, "REPORTED")</f>
        <v>0</v>
      </c>
      <c r="AC479">
        <f>_xll.ciqfunctions.udf.CIQ($B479, "IQ_NET_INTEREST_EXP",$D479,,,, "REPORTED")</f>
        <v>-155</v>
      </c>
      <c r="AD479">
        <f>_xll.ciqfunctions.udf.CIQ($B479, "IQ_NET_WORKING_CAP",$D479,,,, "REPORTED")</f>
        <v>57347</v>
      </c>
      <c r="AE479">
        <f>_xll.ciqfunctions.udf.CIQ($B479, "IQ_CAPEX",$D479,,,, "REPORTED")</f>
        <v>-1747</v>
      </c>
      <c r="AF479" s="1" t="str">
        <f>_xll.ciqfunctions.udf.CIQ($B479, "IQ_CEO_NAME", $D479,,,, "REPORTED")</f>
        <v>Farley, James</v>
      </c>
    </row>
    <row r="480" spans="1:32" x14ac:dyDescent="0.25">
      <c r="A480" t="str">
        <f>_xll.ciqfunctions.udf.CIQ(B480,"IQ_COMPANY_NAME",A$1)</f>
        <v>Ford Motor Company</v>
      </c>
      <c r="B480" s="3" t="s">
        <v>8</v>
      </c>
      <c r="C480" s="1" t="str">
        <f>_xll.ciqfunctions.udf.CIQ($B480, "IQ_INDUSTRY", IQ_FY, $D480, ,, "USD", , C$1)</f>
        <v>Automobiles</v>
      </c>
      <c r="D480" s="2" t="str">
        <f t="shared" si="6"/>
        <v>CQ22008</v>
      </c>
      <c r="E480" s="1">
        <f>_xll.ciqfunctions.udf.CIQ($B480, "IQ_TOTAL_REV", $D480,,,, "REPORTED")</f>
        <v>41102</v>
      </c>
      <c r="F480" s="1">
        <f>_xll.ciqfunctions.udf.CIQ($B480, "IQ_NI",$D480,,,, "REPORTED")</f>
        <v>-8697</v>
      </c>
      <c r="G480" s="1">
        <f>_xll.ciqfunctions.udf.CIQ($B480, "IQ_CASH_EQUIV", $D480,,,, "REPORTED")</f>
        <v>16948</v>
      </c>
      <c r="H480" s="1">
        <f>_xll.ciqfunctions.udf.CIQ($B480, "IQ_CASH_ST_INVEST", $D480,,,, "REPORTED")</f>
        <v>22047</v>
      </c>
      <c r="I480" s="1">
        <f>_xll.ciqfunctions.udf.CIQ($B480, "IQ_TOTAL_CA", $D480,,,, "REPORTED")</f>
        <v>179225</v>
      </c>
      <c r="J480" s="1">
        <f>_xll.ciqfunctions.udf.CIQ($B480, "IQ_TOTAL_ASSETS",$D480,,,, "REPORTED")</f>
        <v>265297</v>
      </c>
      <c r="K480" s="1">
        <f>_xll.ciqfunctions.udf.CIQ($B480, "IQ_TOTAL_CL", $D480,,,, "REPORTED")</f>
        <v>59226</v>
      </c>
      <c r="L480" s="1">
        <f>_xll.ciqfunctions.udf.CIQ($B480, "IQ_TOTAL_LIAB", $D480,,,, "REPORTED")</f>
        <v>265521</v>
      </c>
      <c r="M480" s="1">
        <f>_xll.ciqfunctions.udf.CIQ($B480, "IQ_PREF_EQUITY",$D480,,,, "REPORTED")</f>
        <v>0</v>
      </c>
      <c r="N480" s="1">
        <f>_xll.ciqfunctions.udf.CIQ($B480, "IQ_TOTAL_COMMON_EQUITY",$D480,,,, "REPORTED")</f>
        <v>-1683</v>
      </c>
      <c r="O480" s="1">
        <f>_xll.ciqfunctions.udf.CIQ($B480, "IQ_APIC", $D480,,,, "REPORTED")</f>
        <v>8386</v>
      </c>
      <c r="P480" s="1">
        <f>_xll.ciqfunctions.udf.CIQ($B480, "IQ_TOTAL_ASSETS", $D480,,,, "REPORTED")</f>
        <v>265297</v>
      </c>
      <c r="Q480" s="1">
        <f>_xll.ciqfunctions.udf.CIQ($B480, "IQ_RE", $D480,,,, "REPORTED")</f>
        <v>-10040</v>
      </c>
      <c r="R480" s="1">
        <f>_xll.ciqfunctions.udf.CIQ($B480, "IQ_TOTAL_EQUITY", $D480,,,, "REPORTED")</f>
        <v>-224</v>
      </c>
      <c r="S480" s="1">
        <f>_xll.ciqfunctions.udf.CIQ($B480, "IQ_TOTAL_OUTSTANDING_FILING_DATE", $D480,,,, "REPORTED")</f>
        <v>2261.35025</v>
      </c>
      <c r="T480" s="1">
        <f>_xll.ciqfunctions.udf.CIQ($B480, "IQ_TOTAL_DEBT", $D480,,,, "REPORTED")</f>
        <v>166025</v>
      </c>
      <c r="U480" s="1">
        <f>_xll.ciqfunctions.udf.CIQ($B480, "IQ_PREF_DIV_OTHER",$D480,,,, "REPORTED")</f>
        <v>0</v>
      </c>
      <c r="V480" s="1">
        <f>_xll.ciqfunctions.udf.CIQ($B480, "IQ_COGS",$D480,,,, "REPORTED")</f>
        <v>34651</v>
      </c>
      <c r="W480" s="1">
        <f>_xll.ciqfunctions.udf.CIQ($B480, "IQ_AP",$D480,,,, "REPORTED")</f>
        <v>18137</v>
      </c>
      <c r="X480" s="1">
        <f>_xll.ciqfunctions.udf.CIQ($B480, "IQ_AR", $D480,,,, "REPORTED")</f>
        <v>8964</v>
      </c>
      <c r="Y480" s="1">
        <f>_xll.ciqfunctions.udf.CIQ($B480, "IQ_INVENTORY", $D480,,,, "REPORTED")</f>
        <v>12987</v>
      </c>
      <c r="Z480">
        <f>_xll.ciqfunctions.udf.CIQ($B480, "IQ_SGA", $D480,,,, "REPORTED")</f>
        <v>2955</v>
      </c>
      <c r="AA480">
        <f>_xll.ciqfunctions.udf.CIQ($B480, "IQ_TOTAL_REV_1YR_ANN_GROWTH", $D480,,,, "REPORTED")</f>
        <v>-7.0974000000000004</v>
      </c>
      <c r="AB480">
        <f>_xll.ciqfunctions.udf.CIQ($B480, "IQ_DA", $D480,,,, "REPORTED")</f>
        <v>0</v>
      </c>
      <c r="AC480">
        <f>_xll.ciqfunctions.udf.CIQ($B480, "IQ_NET_INTEREST_EXP",$D480,,,, "REPORTED")</f>
        <v>-253</v>
      </c>
      <c r="AD480">
        <f>_xll.ciqfunctions.udf.CIQ($B480, "IQ_NET_WORKING_CAP",$D480,,,, "REPORTED")</f>
        <v>99384</v>
      </c>
      <c r="AE480">
        <f>_xll.ciqfunctions.udf.CIQ($B480, "IQ_CAPEX",$D480,,,, "REPORTED")</f>
        <v>-1638</v>
      </c>
      <c r="AF480" s="1" t="str">
        <f>_xll.ciqfunctions.udf.CIQ($B480, "IQ_CEO_NAME", $D480,,,, "REPORTED")</f>
        <v>Farley, James</v>
      </c>
    </row>
    <row r="481" spans="1:32" x14ac:dyDescent="0.25">
      <c r="A481" t="str">
        <f>_xll.ciqfunctions.udf.CIQ(B481,"IQ_COMPANY_NAME",A$1)</f>
        <v>Ford Motor Company</v>
      </c>
      <c r="B481" s="3" t="s">
        <v>8</v>
      </c>
      <c r="C481" s="1" t="str">
        <f>_xll.ciqfunctions.udf.CIQ($B481, "IQ_INDUSTRY", IQ_FY, $D481, ,, "USD", , C$1)</f>
        <v>Automobiles</v>
      </c>
      <c r="D481" s="2" t="str">
        <f t="shared" si="6"/>
        <v>CQ12008</v>
      </c>
      <c r="E481" s="1">
        <f>_xll.ciqfunctions.udf.CIQ($B481, "IQ_TOTAL_REV", $D481,,,, "REPORTED")</f>
        <v>43292</v>
      </c>
      <c r="F481" s="1">
        <f>_xll.ciqfunctions.udf.CIQ($B481, "IQ_NI",$D481,,,, "REPORTED")</f>
        <v>70</v>
      </c>
      <c r="G481" s="1">
        <f>_xll.ciqfunctions.udf.CIQ($B481, "IQ_CASH_EQUIV", $D481,,,, "REPORTED")</f>
        <v>18663</v>
      </c>
      <c r="H481" s="1">
        <f>_xll.ciqfunctions.udf.CIQ($B481, "IQ_CASH_ST_INVEST", $D481,,,, "REPORTED")</f>
        <v>25265</v>
      </c>
      <c r="I481" s="1">
        <f>_xll.ciqfunctions.udf.CIQ($B481, "IQ_TOTAL_CA", $D481,,,, "REPORTED")</f>
        <v>188234</v>
      </c>
      <c r="J481" s="1">
        <f>_xll.ciqfunctions.udf.CIQ($B481, "IQ_TOTAL_ASSETS",$D481,,,, "REPORTED")</f>
        <v>282913</v>
      </c>
      <c r="K481" s="1">
        <f>_xll.ciqfunctions.udf.CIQ($B481, "IQ_TOTAL_CL", $D481,,,, "REPORTED")</f>
        <v>98267</v>
      </c>
      <c r="L481" s="1">
        <f>_xll.ciqfunctions.udf.CIQ($B481, "IQ_TOTAL_LIAB", $D481,,,, "REPORTED")</f>
        <v>274336</v>
      </c>
      <c r="M481" s="1">
        <f>_xll.ciqfunctions.udf.CIQ($B481, "IQ_PREF_EQUITY",$D481,,,, "REPORTED")</f>
        <v>0</v>
      </c>
      <c r="N481" s="1">
        <f>_xll.ciqfunctions.udf.CIQ($B481, "IQ_TOTAL_COMMON_EQUITY",$D481,,,, "REPORTED")</f>
        <v>7111</v>
      </c>
      <c r="O481" s="1">
        <f>_xll.ciqfunctions.udf.CIQ($B481, "IQ_APIC", $D481,,,, "REPORTED")</f>
        <v>7988</v>
      </c>
      <c r="P481" s="1">
        <f>_xll.ciqfunctions.udf.CIQ($B481, "IQ_TOTAL_ASSETS", $D481,,,, "REPORTED")</f>
        <v>282913</v>
      </c>
      <c r="Q481" s="1">
        <f>_xll.ciqfunctions.udf.CIQ($B481, "IQ_RE", $D481,,,, "REPORTED")</f>
        <v>-1372</v>
      </c>
      <c r="R481" s="1">
        <f>_xll.ciqfunctions.udf.CIQ($B481, "IQ_TOTAL_EQUITY", $D481,,,, "REPORTED")</f>
        <v>8577</v>
      </c>
      <c r="S481" s="1">
        <f>_xll.ciqfunctions.udf.CIQ($B481, "IQ_TOTAL_OUTSTANDING_FILING_DATE", $D481,,,, "REPORTED")</f>
        <v>2242.0000599999998</v>
      </c>
      <c r="T481" s="1">
        <f>_xll.ciqfunctions.udf.CIQ($B481, "IQ_TOTAL_DEBT", $D481,,,, "REPORTED")</f>
        <v>169205</v>
      </c>
      <c r="U481" s="1">
        <f>_xll.ciqfunctions.udf.CIQ($B481, "IQ_PREF_DIV_OTHER",$D481,,,, "REPORTED")</f>
        <v>0</v>
      </c>
      <c r="V481" s="1">
        <f>_xll.ciqfunctions.udf.CIQ($B481, "IQ_COGS",$D481,,,, "REPORTED")</f>
        <v>35308</v>
      </c>
      <c r="W481" s="1">
        <f>_xll.ciqfunctions.udf.CIQ($B481, "IQ_AP",$D481,,,, "REPORTED")</f>
        <v>17692</v>
      </c>
      <c r="X481" s="1">
        <f>_xll.ciqfunctions.udf.CIQ($B481, "IQ_AR", $D481,,,, "REPORTED")</f>
        <v>8089</v>
      </c>
      <c r="Y481" s="1">
        <f>_xll.ciqfunctions.udf.CIQ($B481, "IQ_INVENTORY", $D481,,,, "REPORTED")</f>
        <v>11721</v>
      </c>
      <c r="Z481">
        <f>_xll.ciqfunctions.udf.CIQ($B481, "IQ_SGA", $D481,,,, "REPORTED")</f>
        <v>3109</v>
      </c>
      <c r="AA481">
        <f>_xll.ciqfunctions.udf.CIQ($B481, "IQ_TOTAL_REV_1YR_ANN_GROWTH", $D481,,,, "REPORTED")</f>
        <v>0.63460000000000005</v>
      </c>
      <c r="AB481">
        <f>_xll.ciqfunctions.udf.CIQ($B481, "IQ_DA", $D481,,,, "REPORTED")</f>
        <v>0</v>
      </c>
      <c r="AC481">
        <f>_xll.ciqfunctions.udf.CIQ($B481, "IQ_NET_INTEREST_EXP",$D481,,,, "REPORTED")</f>
        <v>-214</v>
      </c>
      <c r="AD481">
        <f>_xll.ciqfunctions.udf.CIQ($B481, "IQ_NET_WORKING_CAP",$D481,,,, "REPORTED")</f>
        <v>66147</v>
      </c>
      <c r="AE481">
        <f>_xll.ciqfunctions.udf.CIQ($B481, "IQ_CAPEX",$D481,,,, "REPORTED")</f>
        <v>-1490</v>
      </c>
      <c r="AF481" s="1" t="str">
        <f>_xll.ciqfunctions.udf.CIQ($B481, "IQ_CEO_NAME", $D481,,,, "REPORTED")</f>
        <v>Farley, James</v>
      </c>
    </row>
    <row r="482" spans="1:32" x14ac:dyDescent="0.25">
      <c r="A482" t="str">
        <f>_xll.ciqfunctions.udf.CIQ(B482,"IQ_COMPANY_NAME",A$1)</f>
        <v>Honda Motor Co., Ltd.</v>
      </c>
      <c r="B482" t="s">
        <v>30</v>
      </c>
      <c r="C482" s="1" t="str">
        <f>_xll.ciqfunctions.udf.CIQ($B482, "IQ_INDUSTRY", IQ_FY, $D482, ,, "USD", , C$1)</f>
        <v>Automobiles</v>
      </c>
      <c r="D482" s="2" t="str">
        <f t="shared" si="6"/>
        <v>CQ42022</v>
      </c>
      <c r="E482" s="1">
        <f>_xll.ciqfunctions.udf.CIQ($B482, "IQ_TOTAL_REV", $D482,,,, "REPORTED")</f>
        <v>4438186</v>
      </c>
      <c r="F482" s="1">
        <f>_xll.ciqfunctions.udf.CIQ($B482, "IQ_NI",$D482,,,, "REPORTED")</f>
        <v>244655</v>
      </c>
      <c r="G482" s="1">
        <f>_xll.ciqfunctions.udf.CIQ($B482, "IQ_CASH_EQUIV", $D482,,,, "REPORTED")</f>
        <v>3595087</v>
      </c>
      <c r="H482" s="1">
        <f>_xll.ciqfunctions.udf.CIQ($B482, "IQ_CASH_ST_INVEST", $D482,,,, "REPORTED")</f>
        <v>3977814</v>
      </c>
      <c r="I482" s="1">
        <f>_xll.ciqfunctions.udf.CIQ($B482, "IQ_TOTAL_CA", $D482,,,, "REPORTED")</f>
        <v>9090121</v>
      </c>
      <c r="J482" s="1">
        <f>_xll.ciqfunctions.udf.CIQ($B482, "IQ_TOTAL_ASSETS",$D482,,,, "REPORTED")</f>
        <v>24142591</v>
      </c>
      <c r="K482" s="1">
        <f>_xll.ciqfunctions.udf.CIQ($B482, "IQ_TOTAL_CL", $D482,,,, "REPORTED")</f>
        <v>6170458</v>
      </c>
      <c r="L482" s="1">
        <f>_xll.ciqfunctions.udf.CIQ($B482, "IQ_TOTAL_LIAB", $D482,,,, "REPORTED")</f>
        <v>12739527</v>
      </c>
      <c r="M482" s="1">
        <f>_xll.ciqfunctions.udf.CIQ($B482, "IQ_PREF_EQUITY",$D482,,,, "REPORTED")</f>
        <v>0</v>
      </c>
      <c r="N482" s="1">
        <f>_xll.ciqfunctions.udf.CIQ($B482, "IQ_TOTAL_COMMON_EQUITY",$D482,,,, "REPORTED")</f>
        <v>11100958</v>
      </c>
      <c r="O482" s="1">
        <f>_xll.ciqfunctions.udf.CIQ($B482, "IQ_APIC", $D482,,,, "REPORTED")</f>
        <v>185579</v>
      </c>
      <c r="P482" s="1">
        <f>_xll.ciqfunctions.udf.CIQ($B482, "IQ_TOTAL_ASSETS", $D482,,,, "REPORTED")</f>
        <v>24142591</v>
      </c>
      <c r="Q482" s="1">
        <f>_xll.ciqfunctions.udf.CIQ($B482, "IQ_RE", $D482,,,, "REPORTED")</f>
        <v>9908565</v>
      </c>
      <c r="R482" s="1">
        <f>_xll.ciqfunctions.udf.CIQ($B482, "IQ_TOTAL_EQUITY", $D482,,,, "REPORTED")</f>
        <v>11403064</v>
      </c>
      <c r="S482" s="1">
        <f>_xll.ciqfunctions.udf.CIQ($B482, "IQ_TOTAL_OUTSTANDING_FILING_DATE", $D482,,,, "REPORTED")</f>
        <v>5051.8810899999999</v>
      </c>
      <c r="T482" s="1">
        <f>_xll.ciqfunctions.udf.CIQ($B482, "IQ_TOTAL_DEBT", $D482,,,, "REPORTED")</f>
        <v>7946803</v>
      </c>
      <c r="U482" s="1">
        <f>_xll.ciqfunctions.udf.CIQ($B482, "IQ_PREF_DIV_OTHER",$D482,,,, "REPORTED")</f>
        <v>0</v>
      </c>
      <c r="V482" s="1">
        <f>_xll.ciqfunctions.udf.CIQ($B482, "IQ_COGS",$D482,,,, "REPORTED")</f>
        <v>3539583</v>
      </c>
      <c r="W482" s="1">
        <f>_xll.ciqfunctions.udf.CIQ($B482, "IQ_AP",$D482,,,, "REPORTED")</f>
        <v>1159084</v>
      </c>
      <c r="X482" s="1">
        <f>_xll.ciqfunctions.udf.CIQ($B482, "IQ_AR", $D482,,,, "REPORTED")</f>
        <v>839340</v>
      </c>
      <c r="Y482" s="1">
        <f>_xll.ciqfunctions.udf.CIQ($B482, "IQ_INVENTORY", $D482,,,, "REPORTED")</f>
        <v>2111587</v>
      </c>
      <c r="Z482">
        <f>_xll.ciqfunctions.udf.CIQ($B482, "IQ_SGA", $D482,,,, "REPORTED")</f>
        <v>397362</v>
      </c>
      <c r="AA482">
        <f>_xll.ciqfunctions.udf.CIQ($B482, "IQ_TOTAL_REV_1YR_ANN_GROWTH", $D482,,,, "REPORTED")</f>
        <v>20.3156</v>
      </c>
      <c r="AB482">
        <f>_xll.ciqfunctions.udf.CIQ($B482, "IQ_DA", $D482,,,, "REPORTED")</f>
        <v>0</v>
      </c>
      <c r="AC482">
        <f>_xll.ciqfunctions.udf.CIQ($B482, "IQ_NET_INTEREST_EXP",$D482,,,, "REPORTED")</f>
        <v>13434</v>
      </c>
      <c r="AD482">
        <f>_xll.ciqfunctions.udf.CIQ($B482, "IQ_NET_WORKING_CAP",$D482,,,, "REPORTED")</f>
        <v>2226692</v>
      </c>
      <c r="AE482">
        <f>_xll.ciqfunctions.udf.CIQ($B482, "IQ_CAPEX",$D482,,,, "REPORTED")</f>
        <v>-137330</v>
      </c>
      <c r="AF482" s="1" t="str">
        <f>_xll.ciqfunctions.udf.CIQ($B482, "IQ_CEO_NAME", $D482,,,, "REPORTED")</f>
        <v>Mibe, Toshihiro</v>
      </c>
    </row>
    <row r="483" spans="1:32" x14ac:dyDescent="0.25">
      <c r="A483" t="str">
        <f>_xll.ciqfunctions.udf.CIQ(B483,"IQ_COMPANY_NAME",A$1)</f>
        <v>Honda Motor Co., Ltd.</v>
      </c>
      <c r="B483" t="s">
        <v>30</v>
      </c>
      <c r="C483" s="1" t="str">
        <f>_xll.ciqfunctions.udf.CIQ($B483, "IQ_INDUSTRY", IQ_FY, $D483, ,, "USD", , C$1)</f>
        <v>Automobiles</v>
      </c>
      <c r="D483" s="2" t="str">
        <f t="shared" si="6"/>
        <v>CQ32022</v>
      </c>
      <c r="E483" s="1">
        <f>_xll.ciqfunctions.udf.CIQ($B483, "IQ_TOTAL_REV", $D483,,,, "REPORTED")</f>
        <v>4255754</v>
      </c>
      <c r="F483" s="1">
        <f>_xll.ciqfunctions.udf.CIQ($B483, "IQ_NI",$D483,,,, "REPORTED")</f>
        <v>189295</v>
      </c>
      <c r="G483" s="1">
        <f>_xll.ciqfunctions.udf.CIQ($B483, "IQ_CASH_EQUIV", $D483,,,, "REPORTED")</f>
        <v>3935348</v>
      </c>
      <c r="H483" s="1">
        <f>_xll.ciqfunctions.udf.CIQ($B483, "IQ_CASH_ST_INVEST", $D483,,,, "REPORTED")</f>
        <v>4199057</v>
      </c>
      <c r="I483" s="1">
        <f>_xll.ciqfunctions.udf.CIQ($B483, "IQ_TOTAL_CA", $D483,,,, "REPORTED")</f>
        <v>9694699</v>
      </c>
      <c r="J483" s="1">
        <f>_xll.ciqfunctions.udf.CIQ($B483, "IQ_TOTAL_ASSETS",$D483,,,, "REPORTED")</f>
        <v>25827893</v>
      </c>
      <c r="K483" s="1">
        <f>_xll.ciqfunctions.udf.CIQ($B483, "IQ_TOTAL_CL", $D483,,,, "REPORTED")</f>
        <v>6747809</v>
      </c>
      <c r="L483" s="1">
        <f>_xll.ciqfunctions.udf.CIQ($B483, "IQ_TOTAL_LIAB", $D483,,,, "REPORTED")</f>
        <v>13917033</v>
      </c>
      <c r="M483" s="1">
        <f>_xll.ciqfunctions.udf.CIQ($B483, "IQ_PREF_EQUITY",$D483,,,, "REPORTED")</f>
        <v>0</v>
      </c>
      <c r="N483" s="1">
        <f>_xll.ciqfunctions.udf.CIQ($B483, "IQ_TOTAL_COMMON_EQUITY",$D483,,,, "REPORTED")</f>
        <v>11609666</v>
      </c>
      <c r="O483" s="1">
        <f>_xll.ciqfunctions.udf.CIQ($B483, "IQ_APIC", $D483,,,, "REPORTED")</f>
        <v>185453</v>
      </c>
      <c r="P483" s="1">
        <f>_xll.ciqfunctions.udf.CIQ($B483, "IQ_TOTAL_ASSETS", $D483,,,, "REPORTED")</f>
        <v>25827893</v>
      </c>
      <c r="Q483" s="1">
        <f>_xll.ciqfunctions.udf.CIQ($B483, "IQ_RE", $D483,,,, "REPORTED")</f>
        <v>9766346</v>
      </c>
      <c r="R483" s="1">
        <f>_xll.ciqfunctions.udf.CIQ($B483, "IQ_TOTAL_EQUITY", $D483,,,, "REPORTED")</f>
        <v>11910860</v>
      </c>
      <c r="S483" s="1">
        <f>_xll.ciqfunctions.udf.CIQ($B483, "IQ_TOTAL_OUTSTANDING_FILING_DATE", $D483,,,, "REPORTED")</f>
        <v>5108.0776999999998</v>
      </c>
      <c r="T483" s="1">
        <f>_xll.ciqfunctions.udf.CIQ($B483, "IQ_TOTAL_DEBT", $D483,,,, "REPORTED")</f>
        <v>8293569</v>
      </c>
      <c r="U483" s="1">
        <f>_xll.ciqfunctions.udf.CIQ($B483, "IQ_PREF_DIV_OTHER",$D483,,,, "REPORTED")</f>
        <v>0</v>
      </c>
      <c r="V483" s="1">
        <f>_xll.ciqfunctions.udf.CIQ($B483, "IQ_COGS",$D483,,,, "REPORTED")</f>
        <v>3441741</v>
      </c>
      <c r="W483" s="1">
        <f>_xll.ciqfunctions.udf.CIQ($B483, "IQ_AP",$D483,,,, "REPORTED")</f>
        <v>1295080</v>
      </c>
      <c r="X483" s="1">
        <f>_xll.ciqfunctions.udf.CIQ($B483, "IQ_AR", $D483,,,, "REPORTED")</f>
        <v>2794504</v>
      </c>
      <c r="Y483" s="1">
        <f>_xll.ciqfunctions.udf.CIQ($B483, "IQ_INVENTORY", $D483,,,, "REPORTED")</f>
        <v>2265163</v>
      </c>
      <c r="Z483">
        <f>_xll.ciqfunctions.udf.CIQ($B483, "IQ_SGA", $D483,,,, "REPORTED")</f>
        <v>383205</v>
      </c>
      <c r="AA483">
        <f>_xll.ciqfunctions.udf.CIQ($B483, "IQ_TOTAL_REV_1YR_ANN_GROWTH", $D483,,,, "REPORTED")</f>
        <v>25.009</v>
      </c>
      <c r="AB483">
        <f>_xll.ciqfunctions.udf.CIQ($B483, "IQ_DA", $D483,,,, "REPORTED")</f>
        <v>0</v>
      </c>
      <c r="AC483">
        <f>_xll.ciqfunctions.udf.CIQ($B483, "IQ_NET_INTEREST_EXP",$D483,,,, "REPORTED")</f>
        <v>7670</v>
      </c>
      <c r="AD483">
        <f>_xll.ciqfunctions.udf.CIQ($B483, "IQ_NET_WORKING_CAP",$D483,,,, "REPORTED")</f>
        <v>2272709</v>
      </c>
      <c r="AE483">
        <f>_xll.ciqfunctions.udf.CIQ($B483, "IQ_CAPEX",$D483,,,, "REPORTED")</f>
        <v>-152431</v>
      </c>
      <c r="AF483" s="1" t="str">
        <f>_xll.ciqfunctions.udf.CIQ($B483, "IQ_CEO_NAME", $D483,,,, "REPORTED")</f>
        <v>Mibe, Toshihiro</v>
      </c>
    </row>
    <row r="484" spans="1:32" x14ac:dyDescent="0.25">
      <c r="A484" t="str">
        <f>_xll.ciqfunctions.udf.CIQ(B484,"IQ_COMPANY_NAME",A$1)</f>
        <v>Honda Motor Co., Ltd.</v>
      </c>
      <c r="B484" t="s">
        <v>30</v>
      </c>
      <c r="C484" s="1" t="str">
        <f>_xll.ciqfunctions.udf.CIQ($B484, "IQ_INDUSTRY", IQ_FY, $D484, ,, "USD", , C$1)</f>
        <v>Automobiles</v>
      </c>
      <c r="D484" s="2" t="str">
        <f t="shared" si="6"/>
        <v>CQ22022</v>
      </c>
      <c r="E484" s="1">
        <f>_xll.ciqfunctions.udf.CIQ($B484, "IQ_TOTAL_REV", $D484,,,, "REPORTED")</f>
        <v>3829550</v>
      </c>
      <c r="F484" s="1">
        <f>_xll.ciqfunctions.udf.CIQ($B484, "IQ_NI",$D484,,,, "REPORTED")</f>
        <v>149219</v>
      </c>
      <c r="G484" s="1">
        <f>_xll.ciqfunctions.udf.CIQ($B484, "IQ_CASH_EQUIV", $D484,,,, "REPORTED")</f>
        <v>3630125</v>
      </c>
      <c r="H484" s="1">
        <f>_xll.ciqfunctions.udf.CIQ($B484, "IQ_CASH_ST_INVEST", $D484,,,, "REPORTED")</f>
        <v>4005993</v>
      </c>
      <c r="I484" s="1">
        <f>_xll.ciqfunctions.udf.CIQ($B484, "IQ_TOTAL_CA", $D484,,,, "REPORTED")</f>
        <v>9251217</v>
      </c>
      <c r="J484" s="1">
        <f>_xll.ciqfunctions.udf.CIQ($B484, "IQ_TOTAL_ASSETS",$D484,,,, "REPORTED")</f>
        <v>25154678</v>
      </c>
      <c r="K484" s="1">
        <f>_xll.ciqfunctions.udf.CIQ($B484, "IQ_TOTAL_CL", $D484,,,, "REPORTED")</f>
        <v>6297638</v>
      </c>
      <c r="L484" s="1">
        <f>_xll.ciqfunctions.udf.CIQ($B484, "IQ_TOTAL_LIAB", $D484,,,, "REPORTED")</f>
        <v>13666048</v>
      </c>
      <c r="M484" s="1">
        <f>_xll.ciqfunctions.udf.CIQ($B484, "IQ_PREF_EQUITY",$D484,,,, "REPORTED")</f>
        <v>0</v>
      </c>
      <c r="N484" s="1">
        <f>_xll.ciqfunctions.udf.CIQ($B484, "IQ_TOTAL_COMMON_EQUITY",$D484,,,, "REPORTED")</f>
        <v>11202712</v>
      </c>
      <c r="O484" s="1">
        <f>_xll.ciqfunctions.udf.CIQ($B484, "IQ_APIC", $D484,,,, "REPORTED")</f>
        <v>185328</v>
      </c>
      <c r="P484" s="1">
        <f>_xll.ciqfunctions.udf.CIQ($B484, "IQ_TOTAL_ASSETS", $D484,,,, "REPORTED")</f>
        <v>25154678</v>
      </c>
      <c r="Q484" s="1">
        <f>_xll.ciqfunctions.udf.CIQ($B484, "IQ_RE", $D484,,,, "REPORTED")</f>
        <v>9577035</v>
      </c>
      <c r="R484" s="1">
        <f>_xll.ciqfunctions.udf.CIQ($B484, "IQ_TOTAL_EQUITY", $D484,,,, "REPORTED")</f>
        <v>11488630</v>
      </c>
      <c r="S484" s="1">
        <f>_xll.ciqfunctions.udf.CIQ($B484, "IQ_TOTAL_OUTSTANDING_FILING_DATE", $D484,,,, "REPORTED")</f>
        <v>5132.0355600000003</v>
      </c>
      <c r="T484" s="1">
        <f>_xll.ciqfunctions.udf.CIQ($B484, "IQ_TOTAL_DEBT", $D484,,,, "REPORTED")</f>
        <v>8569382</v>
      </c>
      <c r="U484" s="1">
        <f>_xll.ciqfunctions.udf.CIQ($B484, "IQ_PREF_DIV_OTHER",$D484,,,, "REPORTED")</f>
        <v>0</v>
      </c>
      <c r="V484" s="1">
        <f>_xll.ciqfunctions.udf.CIQ($B484, "IQ_COGS",$D484,,,, "REPORTED")</f>
        <v>3064170</v>
      </c>
      <c r="W484" s="1">
        <f>_xll.ciqfunctions.udf.CIQ($B484, "IQ_AP",$D484,,,, "REPORTED")</f>
        <v>1173061</v>
      </c>
      <c r="X484" s="1">
        <f>_xll.ciqfunctions.udf.CIQ($B484, "IQ_AR", $D484,,,, "REPORTED")</f>
        <v>856082</v>
      </c>
      <c r="Y484" s="1">
        <f>_xll.ciqfunctions.udf.CIQ($B484, "IQ_INVENTORY", $D484,,,, "REPORTED")</f>
        <v>2093218</v>
      </c>
      <c r="Z484">
        <f>_xll.ciqfunctions.udf.CIQ($B484, "IQ_SGA", $D484,,,, "REPORTED")</f>
        <v>361573</v>
      </c>
      <c r="AA484">
        <f>_xll.ciqfunctions.udf.CIQ($B484, "IQ_TOTAL_REV_1YR_ANN_GROWTH", $D484,,,, "REPORTED")</f>
        <v>6.8551000000000002</v>
      </c>
      <c r="AB484">
        <f>_xll.ciqfunctions.udf.CIQ($B484, "IQ_DA", $D484,,,, "REPORTED")</f>
        <v>0</v>
      </c>
      <c r="AC484">
        <f>_xll.ciqfunctions.udf.CIQ($B484, "IQ_NET_INTEREST_EXP",$D484,,,, "REPORTED")</f>
        <v>1705</v>
      </c>
      <c r="AD484">
        <f>_xll.ciqfunctions.udf.CIQ($B484, "IQ_NET_WORKING_CAP",$D484,,,, "REPORTED")</f>
        <v>2219858</v>
      </c>
      <c r="AE484">
        <f>_xll.ciqfunctions.udf.CIQ($B484, "IQ_CAPEX",$D484,,,, "REPORTED")</f>
        <v>-96990</v>
      </c>
      <c r="AF484" s="1" t="str">
        <f>_xll.ciqfunctions.udf.CIQ($B484, "IQ_CEO_NAME", $D484,,,, "REPORTED")</f>
        <v>Mibe, Toshihiro</v>
      </c>
    </row>
    <row r="485" spans="1:32" x14ac:dyDescent="0.25">
      <c r="A485" t="str">
        <f>_xll.ciqfunctions.udf.CIQ(B485,"IQ_COMPANY_NAME",A$1)</f>
        <v>Honda Motor Co., Ltd.</v>
      </c>
      <c r="B485" t="s">
        <v>30</v>
      </c>
      <c r="C485" s="1" t="str">
        <f>_xll.ciqfunctions.udf.CIQ($B485, "IQ_INDUSTRY", IQ_FY, $D485, ,, "USD", , C$1)</f>
        <v>Automobiles</v>
      </c>
      <c r="D485" s="2" t="str">
        <f t="shared" si="6"/>
        <v>CQ12022</v>
      </c>
      <c r="E485" s="1">
        <f>_xll.ciqfunctions.udf.CIQ($B485, "IQ_TOTAL_REV", $D485,,,, "REPORTED")</f>
        <v>3875683</v>
      </c>
      <c r="F485" s="1">
        <f>_xll.ciqfunctions.udf.CIQ($B485, "IQ_NI",$D485,,,, "REPORTED")</f>
        <v>124898</v>
      </c>
      <c r="G485" s="1">
        <f>_xll.ciqfunctions.udf.CIQ($B485, "IQ_CASH_EQUIV", $D485,,,, "REPORTED")</f>
        <v>3674931</v>
      </c>
      <c r="H485" s="1">
        <f>_xll.ciqfunctions.udf.CIQ($B485, "IQ_CASH_ST_INVEST", $D485,,,, "REPORTED")</f>
        <v>3892674</v>
      </c>
      <c r="I485" s="1">
        <f>_xll.ciqfunctions.udf.CIQ($B485, "IQ_TOTAL_CA", $D485,,,, "REPORTED")</f>
        <v>8841425</v>
      </c>
      <c r="J485" s="1">
        <f>_xll.ciqfunctions.udf.CIQ($B485, "IQ_TOTAL_ASSETS",$D485,,,, "REPORTED")</f>
        <v>23973153</v>
      </c>
      <c r="K485" s="1">
        <f>_xll.ciqfunctions.udf.CIQ($B485, "IQ_TOTAL_CL", $D485,,,, "REPORTED")</f>
        <v>6004399</v>
      </c>
      <c r="L485" s="1">
        <f>_xll.ciqfunctions.udf.CIQ($B485, "IQ_TOTAL_LIAB", $D485,,,, "REPORTED")</f>
        <v>13200607</v>
      </c>
      <c r="M485" s="1">
        <f>_xll.ciqfunctions.udf.CIQ($B485, "IQ_PREF_EQUITY",$D485,,,, "REPORTED")</f>
        <v>0</v>
      </c>
      <c r="N485" s="1">
        <f>_xll.ciqfunctions.udf.CIQ($B485, "IQ_TOTAL_COMMON_EQUITY",$D485,,,, "REPORTED")</f>
        <v>10472824</v>
      </c>
      <c r="O485" s="1">
        <f>_xll.ciqfunctions.udf.CIQ($B485, "IQ_APIC", $D485,,,, "REPORTED")</f>
        <v>185495</v>
      </c>
      <c r="P485" s="1">
        <f>_xll.ciqfunctions.udf.CIQ($B485, "IQ_TOTAL_ASSETS", $D485,,,, "REPORTED")</f>
        <v>23973153</v>
      </c>
      <c r="Q485" s="1">
        <f>_xll.ciqfunctions.udf.CIQ($B485, "IQ_RE", $D485,,,, "REPORTED")</f>
        <v>9539133</v>
      </c>
      <c r="R485" s="1">
        <f>_xll.ciqfunctions.udf.CIQ($B485, "IQ_TOTAL_EQUITY", $D485,,,, "REPORTED")</f>
        <v>10772546</v>
      </c>
      <c r="S485" s="1">
        <f>_xll.ciqfunctions.udf.CIQ($B485, "IQ_TOTAL_OUTSTANDING_FILING_DATE", $D485,,,, "REPORTED")</f>
        <v>5131.8010700000004</v>
      </c>
      <c r="T485" s="1">
        <f>_xll.ciqfunctions.udf.CIQ($B485, "IQ_TOTAL_DEBT", $D485,,,, "REPORTED")</f>
        <v>8421314</v>
      </c>
      <c r="U485" s="1">
        <f>_xll.ciqfunctions.udf.CIQ($B485, "IQ_PREF_DIV_OTHER",$D485,,,, "REPORTED")</f>
        <v>0</v>
      </c>
      <c r="V485" s="1">
        <f>_xll.ciqfunctions.udf.CIQ($B485, "IQ_COGS",$D485,,,, "REPORTED")</f>
        <v>3081173</v>
      </c>
      <c r="W485" s="1">
        <f>_xll.ciqfunctions.udf.CIQ($B485, "IQ_AP",$D485,,,, "REPORTED")</f>
        <v>1236233</v>
      </c>
      <c r="X485" s="1">
        <f>_xll.ciqfunctions.udf.CIQ($B485, "IQ_AR", $D485,,,, "REPORTED")</f>
        <v>896768</v>
      </c>
      <c r="Y485" s="1">
        <f>_xll.ciqfunctions.udf.CIQ($B485, "IQ_INVENTORY", $D485,,,, "REPORTED")</f>
        <v>1918548</v>
      </c>
      <c r="Z485">
        <f>_xll.ciqfunctions.udf.CIQ($B485, "IQ_SGA", $D485,,,, "REPORTED")</f>
        <v>371238</v>
      </c>
      <c r="AA485">
        <f>_xll.ciqfunctions.udf.CIQ($B485, "IQ_TOTAL_REV_1YR_ANN_GROWTH", $D485,,,, "REPORTED")</f>
        <v>6.9505999999999997</v>
      </c>
      <c r="AB485">
        <f>_xll.ciqfunctions.udf.CIQ($B485, "IQ_DA", $D485,,,, "REPORTED")</f>
        <v>0</v>
      </c>
      <c r="AC485">
        <f>_xll.ciqfunctions.udf.CIQ($B485, "IQ_NET_INTEREST_EXP",$D485,,,, "REPORTED")</f>
        <v>4469</v>
      </c>
      <c r="AD485">
        <f>_xll.ciqfunctions.udf.CIQ($B485, "IQ_NET_WORKING_CAP",$D485,,,, "REPORTED")</f>
        <v>1227623</v>
      </c>
      <c r="AE485">
        <f>_xll.ciqfunctions.udf.CIQ($B485, "IQ_CAPEX",$D485,,,, "REPORTED")</f>
        <v>-69381</v>
      </c>
      <c r="AF485" s="1" t="str">
        <f>_xll.ciqfunctions.udf.CIQ($B485, "IQ_CEO_NAME", $D485,,,, "REPORTED")</f>
        <v>Mibe, Toshihiro</v>
      </c>
    </row>
    <row r="486" spans="1:32" x14ac:dyDescent="0.25">
      <c r="A486" t="str">
        <f>_xll.ciqfunctions.udf.CIQ(B486,"IQ_COMPANY_NAME",A$1)</f>
        <v>Honda Motor Co., Ltd.</v>
      </c>
      <c r="B486" t="s">
        <v>30</v>
      </c>
      <c r="C486" s="1" t="str">
        <f>_xll.ciqfunctions.udf.CIQ($B486, "IQ_INDUSTRY", IQ_FY, $D486, ,, "USD", , C$1)</f>
        <v>Automobiles</v>
      </c>
      <c r="D486" s="2" t="str">
        <f t="shared" si="6"/>
        <v>CQ42021</v>
      </c>
      <c r="E486" s="1">
        <f>_xll.ciqfunctions.udf.CIQ($B486, "IQ_TOTAL_REV", $D486,,,, "REPORTED")</f>
        <v>3688785</v>
      </c>
      <c r="F486" s="1">
        <f>_xll.ciqfunctions.udf.CIQ($B486, "IQ_NI",$D486,,,, "REPORTED")</f>
        <v>192960</v>
      </c>
      <c r="G486" s="1">
        <f>_xll.ciqfunctions.udf.CIQ($B486, "IQ_CASH_EQUIV", $D486,,,, "REPORTED")</f>
        <v>2690451</v>
      </c>
      <c r="H486" s="1">
        <f>_xll.ciqfunctions.udf.CIQ($B486, "IQ_CASH_ST_INVEST", $D486,,,, "REPORTED")</f>
        <v>3097809</v>
      </c>
      <c r="I486" s="1">
        <f>_xll.ciqfunctions.udf.CIQ($B486, "IQ_TOTAL_CA", $D486,,,, "REPORTED")</f>
        <v>7594813</v>
      </c>
      <c r="J486" s="1">
        <f>_xll.ciqfunctions.udf.CIQ($B486, "IQ_TOTAL_ASSETS",$D486,,,, "REPORTED")</f>
        <v>22249779</v>
      </c>
      <c r="K486" s="1">
        <f>_xll.ciqfunctions.udf.CIQ($B486, "IQ_TOTAL_CL", $D486,,,, "REPORTED")</f>
        <v>5518138</v>
      </c>
      <c r="L486" s="1">
        <f>_xll.ciqfunctions.udf.CIQ($B486, "IQ_TOTAL_LIAB", $D486,,,, "REPORTED")</f>
        <v>12213462</v>
      </c>
      <c r="M486" s="1">
        <f>_xll.ciqfunctions.udf.CIQ($B486, "IQ_PREF_EQUITY",$D486,,,, "REPORTED")</f>
        <v>0</v>
      </c>
      <c r="N486" s="1">
        <f>_xll.ciqfunctions.udf.CIQ($B486, "IQ_TOTAL_COMMON_EQUITY",$D486,,,, "REPORTED")</f>
        <v>9770862</v>
      </c>
      <c r="O486" s="1">
        <f>_xll.ciqfunctions.udf.CIQ($B486, "IQ_APIC", $D486,,,, "REPORTED")</f>
        <v>185554</v>
      </c>
      <c r="P486" s="1">
        <f>_xll.ciqfunctions.udf.CIQ($B486, "IQ_TOTAL_ASSETS", $D486,,,, "REPORTED")</f>
        <v>22249779</v>
      </c>
      <c r="Q486" s="1">
        <f>_xll.ciqfunctions.udf.CIQ($B486, "IQ_RE", $D486,,,, "REPORTED")</f>
        <v>9294994</v>
      </c>
      <c r="R486" s="1">
        <f>_xll.ciqfunctions.udf.CIQ($B486, "IQ_TOTAL_EQUITY", $D486,,,, "REPORTED")</f>
        <v>10036317</v>
      </c>
      <c r="S486" s="1">
        <f>_xll.ciqfunctions.udf.CIQ($B486, "IQ_TOTAL_OUTSTANDING_FILING_DATE", $D486,,,, "REPORTED")</f>
        <v>5131.6755000000003</v>
      </c>
      <c r="T486" s="1">
        <f>_xll.ciqfunctions.udf.CIQ($B486, "IQ_TOTAL_DEBT", $D486,,,, "REPORTED")</f>
        <v>7904835</v>
      </c>
      <c r="U486" s="1">
        <f>_xll.ciqfunctions.udf.CIQ($B486, "IQ_PREF_DIV_OTHER",$D486,,,, "REPORTED")</f>
        <v>0</v>
      </c>
      <c r="V486" s="1">
        <f>_xll.ciqfunctions.udf.CIQ($B486, "IQ_COGS",$D486,,,, "REPORTED")</f>
        <v>2924975</v>
      </c>
      <c r="W486" s="1">
        <f>_xll.ciqfunctions.udf.CIQ($B486, "IQ_AP",$D486,,,, "REPORTED")</f>
        <v>1033941</v>
      </c>
      <c r="X486" s="1">
        <f>_xll.ciqfunctions.udf.CIQ($B486, "IQ_AR", $D486,,,, "REPORTED")</f>
        <v>716296</v>
      </c>
      <c r="Y486" s="1">
        <f>_xll.ciqfunctions.udf.CIQ($B486, "IQ_INVENTORY", $D486,,,, "REPORTED")</f>
        <v>1799424</v>
      </c>
      <c r="Z486">
        <f>_xll.ciqfunctions.udf.CIQ($B486, "IQ_SGA", $D486,,,, "REPORTED")</f>
        <v>329644</v>
      </c>
      <c r="AA486">
        <f>_xll.ciqfunctions.udf.CIQ($B486, "IQ_TOTAL_REV_1YR_ANN_GROWTH", $D486,,,, "REPORTED")</f>
        <v>-2.1949999999999998</v>
      </c>
      <c r="AB486">
        <f>_xll.ciqfunctions.udf.CIQ($B486, "IQ_DA", $D486,,,, "REPORTED")</f>
        <v>0</v>
      </c>
      <c r="AC486">
        <f>_xll.ciqfunctions.udf.CIQ($B486, "IQ_NET_INTEREST_EXP",$D486,,,, "REPORTED")</f>
        <v>4416</v>
      </c>
      <c r="AD486">
        <f>_xll.ciqfunctions.udf.CIQ($B486, "IQ_NET_WORKING_CAP",$D486,,,, "REPORTED")</f>
        <v>2118042</v>
      </c>
      <c r="AE486">
        <f>_xll.ciqfunctions.udf.CIQ($B486, "IQ_CAPEX",$D486,,,, "REPORTED")</f>
        <v>-58023</v>
      </c>
      <c r="AF486" s="1" t="str">
        <f>_xll.ciqfunctions.udf.CIQ($B486, "IQ_CEO_NAME", $D486,,,, "REPORTED")</f>
        <v>Mibe, Toshihiro</v>
      </c>
    </row>
    <row r="487" spans="1:32" x14ac:dyDescent="0.25">
      <c r="A487" t="str">
        <f>_xll.ciqfunctions.udf.CIQ(B487,"IQ_COMPANY_NAME",A$1)</f>
        <v>Honda Motor Co., Ltd.</v>
      </c>
      <c r="B487" t="s">
        <v>30</v>
      </c>
      <c r="C487" s="1" t="str">
        <f>_xll.ciqfunctions.udf.CIQ($B487, "IQ_INDUSTRY", IQ_FY, $D487, ,, "USD", , C$1)</f>
        <v>Automobiles</v>
      </c>
      <c r="D487" s="2" t="str">
        <f t="shared" si="6"/>
        <v>CQ32021</v>
      </c>
      <c r="E487" s="1">
        <f>_xll.ciqfunctions.udf.CIQ($B487, "IQ_TOTAL_REV", $D487,,,, "REPORTED")</f>
        <v>3404358</v>
      </c>
      <c r="F487" s="1">
        <f>_xll.ciqfunctions.udf.CIQ($B487, "IQ_NI",$D487,,,, "REPORTED")</f>
        <v>166697</v>
      </c>
      <c r="G487" s="1">
        <f>_xll.ciqfunctions.udf.CIQ($B487, "IQ_CASH_EQUIV", $D487,,,, "REPORTED")</f>
        <v>2619277</v>
      </c>
      <c r="H487" s="1">
        <f>_xll.ciqfunctions.udf.CIQ($B487, "IQ_CASH_ST_INVEST", $D487,,,, "REPORTED")</f>
        <v>2810531</v>
      </c>
      <c r="I487" s="1">
        <f>_xll.ciqfunctions.udf.CIQ($B487, "IQ_TOTAL_CA", $D487,,,, "REPORTED")</f>
        <v>7157974</v>
      </c>
      <c r="J487" s="1">
        <f>_xll.ciqfunctions.udf.CIQ($B487, "IQ_TOTAL_ASSETS",$D487,,,, "REPORTED")</f>
        <v>21904266</v>
      </c>
      <c r="K487" s="1">
        <f>_xll.ciqfunctions.udf.CIQ($B487, "IQ_TOTAL_CL", $D487,,,, "REPORTED")</f>
        <v>5288226</v>
      </c>
      <c r="L487" s="1">
        <f>_xll.ciqfunctions.udf.CIQ($B487, "IQ_TOTAL_LIAB", $D487,,,, "REPORTED")</f>
        <v>12152330</v>
      </c>
      <c r="M487" s="1">
        <f>_xll.ciqfunctions.udf.CIQ($B487, "IQ_PREF_EQUITY",$D487,,,, "REPORTED")</f>
        <v>0</v>
      </c>
      <c r="N487" s="1">
        <f>_xll.ciqfunctions.udf.CIQ($B487, "IQ_TOTAL_COMMON_EQUITY",$D487,,,, "REPORTED")</f>
        <v>9505836</v>
      </c>
      <c r="O487" s="1">
        <f>_xll.ciqfunctions.udf.CIQ($B487, "IQ_APIC", $D487,,,, "REPORTED")</f>
        <v>185502</v>
      </c>
      <c r="P487" s="1">
        <f>_xll.ciqfunctions.udf.CIQ($B487, "IQ_TOTAL_ASSETS", $D487,,,, "REPORTED")</f>
        <v>21904266</v>
      </c>
      <c r="Q487" s="1">
        <f>_xll.ciqfunctions.udf.CIQ($B487, "IQ_RE", $D487,,,, "REPORTED")</f>
        <v>9197111</v>
      </c>
      <c r="R487" s="1">
        <f>_xll.ciqfunctions.udf.CIQ($B487, "IQ_TOTAL_EQUITY", $D487,,,, "REPORTED")</f>
        <v>9751936</v>
      </c>
      <c r="S487" s="1">
        <f>_xll.ciqfunctions.udf.CIQ($B487, "IQ_TOTAL_OUTSTANDING_FILING_DATE", $D487,,,, "REPORTED")</f>
        <v>5179.0646399999996</v>
      </c>
      <c r="T487" s="1">
        <f>_xll.ciqfunctions.udf.CIQ($B487, "IQ_TOTAL_DEBT", $D487,,,, "REPORTED")</f>
        <v>7737946</v>
      </c>
      <c r="U487" s="1">
        <f>_xll.ciqfunctions.udf.CIQ($B487, "IQ_PREF_DIV_OTHER",$D487,,,, "REPORTED")</f>
        <v>0</v>
      </c>
      <c r="V487" s="1">
        <f>_xll.ciqfunctions.udf.CIQ($B487, "IQ_COGS",$D487,,,, "REPORTED")</f>
        <v>2715355</v>
      </c>
      <c r="W487" s="1">
        <f>_xll.ciqfunctions.udf.CIQ($B487, "IQ_AP",$D487,,,, "REPORTED")</f>
        <v>861875</v>
      </c>
      <c r="X487" s="1">
        <f>_xll.ciqfunctions.udf.CIQ($B487, "IQ_AR", $D487,,,, "REPORTED")</f>
        <v>2258150</v>
      </c>
      <c r="Y487" s="1">
        <f>_xll.ciqfunctions.udf.CIQ($B487, "IQ_INVENTORY", $D487,,,, "REPORTED")</f>
        <v>1761246</v>
      </c>
      <c r="Z487">
        <f>_xll.ciqfunctions.udf.CIQ($B487, "IQ_SGA", $D487,,,, "REPORTED")</f>
        <v>308589</v>
      </c>
      <c r="AA487">
        <f>_xll.ciqfunctions.udf.CIQ($B487, "IQ_TOTAL_REV_1YR_ANN_GROWTH", $D487,,,, "REPORTED")</f>
        <v>-6.7648999999999999</v>
      </c>
      <c r="AB487">
        <f>_xll.ciqfunctions.udf.CIQ($B487, "IQ_DA", $D487,,,, "REPORTED")</f>
        <v>0</v>
      </c>
      <c r="AC487">
        <f>_xll.ciqfunctions.udf.CIQ($B487, "IQ_NET_INTEREST_EXP",$D487,,,, "REPORTED")</f>
        <v>2377</v>
      </c>
      <c r="AD487">
        <f>_xll.ciqfunctions.udf.CIQ($B487, "IQ_NET_WORKING_CAP",$D487,,,, "REPORTED")</f>
        <v>2114562</v>
      </c>
      <c r="AE487">
        <f>_xll.ciqfunctions.udf.CIQ($B487, "IQ_CAPEX",$D487,,,, "REPORTED")</f>
        <v>-60429</v>
      </c>
      <c r="AF487" s="1" t="str">
        <f>_xll.ciqfunctions.udf.CIQ($B487, "IQ_CEO_NAME", $D487,,,, "REPORTED")</f>
        <v>Mibe, Toshihiro</v>
      </c>
    </row>
    <row r="488" spans="1:32" x14ac:dyDescent="0.25">
      <c r="A488" t="str">
        <f>_xll.ciqfunctions.udf.CIQ(B488,"IQ_COMPANY_NAME",A$1)</f>
        <v>Honda Motor Co., Ltd.</v>
      </c>
      <c r="B488" t="s">
        <v>30</v>
      </c>
      <c r="C488" s="1" t="str">
        <f>_xll.ciqfunctions.udf.CIQ($B488, "IQ_INDUSTRY", IQ_FY, $D488, ,, "USD", , C$1)</f>
        <v>Automobiles</v>
      </c>
      <c r="D488" s="2" t="str">
        <f t="shared" si="6"/>
        <v>CQ22021</v>
      </c>
      <c r="E488" s="1">
        <f>_xll.ciqfunctions.udf.CIQ($B488, "IQ_TOTAL_REV", $D488,,,, "REPORTED")</f>
        <v>3583870</v>
      </c>
      <c r="F488" s="1">
        <f>_xll.ciqfunctions.udf.CIQ($B488, "IQ_NI",$D488,,,, "REPORTED")</f>
        <v>222512</v>
      </c>
      <c r="G488" s="1">
        <f>_xll.ciqfunctions.udf.CIQ($B488, "IQ_CASH_EQUIV", $D488,,,, "REPORTED")</f>
        <v>2503454</v>
      </c>
      <c r="H488" s="1">
        <f>_xll.ciqfunctions.udf.CIQ($B488, "IQ_CASH_ST_INVEST", $D488,,,, "REPORTED")</f>
        <v>2778411</v>
      </c>
      <c r="I488" s="1">
        <f>_xll.ciqfunctions.udf.CIQ($B488, "IQ_TOTAL_CA", $D488,,,, "REPORTED")</f>
        <v>7269729</v>
      </c>
      <c r="J488" s="1">
        <f>_xll.ciqfunctions.udf.CIQ($B488, "IQ_TOTAL_ASSETS",$D488,,,, "REPORTED")</f>
        <v>21982836</v>
      </c>
      <c r="K488" s="1">
        <f>_xll.ciqfunctions.udf.CIQ($B488, "IQ_TOTAL_CL", $D488,,,, "REPORTED")</f>
        <v>5759371</v>
      </c>
      <c r="L488" s="1">
        <f>_xll.ciqfunctions.udf.CIQ($B488, "IQ_TOTAL_LIAB", $D488,,,, "REPORTED")</f>
        <v>12378617</v>
      </c>
      <c r="M488" s="1">
        <f>_xll.ciqfunctions.udf.CIQ($B488, "IQ_PREF_EQUITY",$D488,,,, "REPORTED")</f>
        <v>0</v>
      </c>
      <c r="N488" s="1">
        <f>_xll.ciqfunctions.udf.CIQ($B488, "IQ_TOTAL_COMMON_EQUITY",$D488,,,, "REPORTED")</f>
        <v>9325398</v>
      </c>
      <c r="O488" s="1">
        <f>_xll.ciqfunctions.udf.CIQ($B488, "IQ_APIC", $D488,,,, "REPORTED")</f>
        <v>171751</v>
      </c>
      <c r="P488" s="1">
        <f>_xll.ciqfunctions.udf.CIQ($B488, "IQ_TOTAL_ASSETS", $D488,,,, "REPORTED")</f>
        <v>21982836</v>
      </c>
      <c r="Q488" s="1">
        <f>_xll.ciqfunctions.udf.CIQ($B488, "IQ_RE", $D488,,,, "REPORTED")</f>
        <v>9030414</v>
      </c>
      <c r="R488" s="1">
        <f>_xll.ciqfunctions.udf.CIQ($B488, "IQ_TOTAL_EQUITY", $D488,,,, "REPORTED")</f>
        <v>9604219</v>
      </c>
      <c r="S488" s="1">
        <f>_xll.ciqfunctions.udf.CIQ($B488, "IQ_TOTAL_OUTSTANDING_FILING_DATE", $D488,,,, "REPORTED")</f>
        <v>5180.3127999999997</v>
      </c>
      <c r="T488" s="1">
        <f>_xll.ciqfunctions.udf.CIQ($B488, "IQ_TOTAL_DEBT", $D488,,,, "REPORTED")</f>
        <v>7996961</v>
      </c>
      <c r="U488" s="1">
        <f>_xll.ciqfunctions.udf.CIQ($B488, "IQ_PREF_DIV_OTHER",$D488,,,, "REPORTED")</f>
        <v>0</v>
      </c>
      <c r="V488" s="1">
        <f>_xll.ciqfunctions.udf.CIQ($B488, "IQ_COGS",$D488,,,, "REPORTED")</f>
        <v>2846420</v>
      </c>
      <c r="W488" s="1">
        <f>_xll.ciqfunctions.udf.CIQ($B488, "IQ_AP",$D488,,,, "REPORTED")</f>
        <v>1021390</v>
      </c>
      <c r="X488" s="1">
        <f>_xll.ciqfunctions.udf.CIQ($B488, "IQ_AR", $D488,,,, "REPORTED")</f>
        <v>703623</v>
      </c>
      <c r="Y488" s="1">
        <f>_xll.ciqfunctions.udf.CIQ($B488, "IQ_INVENTORY", $D488,,,, "REPORTED")</f>
        <v>1736099</v>
      </c>
      <c r="Z488">
        <f>_xll.ciqfunctions.udf.CIQ($B488, "IQ_SGA", $D488,,,, "REPORTED")</f>
        <v>317014</v>
      </c>
      <c r="AA488">
        <f>_xll.ciqfunctions.udf.CIQ($B488, "IQ_TOTAL_REV_1YR_ANN_GROWTH", $D488,,,, "REPORTED")</f>
        <v>68.749899999999997</v>
      </c>
      <c r="AB488">
        <f>_xll.ciqfunctions.udf.CIQ($B488, "IQ_DA", $D488,,,, "REPORTED")</f>
        <v>0</v>
      </c>
      <c r="AC488">
        <f>_xll.ciqfunctions.udf.CIQ($B488, "IQ_NET_INTEREST_EXP",$D488,,,, "REPORTED")</f>
        <v>2275</v>
      </c>
      <c r="AD488">
        <f>_xll.ciqfunctions.udf.CIQ($B488, "IQ_NET_WORKING_CAP",$D488,,,, "REPORTED")</f>
        <v>1998019</v>
      </c>
      <c r="AE488">
        <f>_xll.ciqfunctions.udf.CIQ($B488, "IQ_CAPEX",$D488,,,, "REPORTED")</f>
        <v>-80310</v>
      </c>
      <c r="AF488" s="1" t="str">
        <f>_xll.ciqfunctions.udf.CIQ($B488, "IQ_CEO_NAME", $D488,,,, "REPORTED")</f>
        <v>Mibe, Toshihiro</v>
      </c>
    </row>
    <row r="489" spans="1:32" x14ac:dyDescent="0.25">
      <c r="A489" t="str">
        <f>_xll.ciqfunctions.udf.CIQ(B489,"IQ_COMPANY_NAME",A$1)</f>
        <v>Honda Motor Co., Ltd.</v>
      </c>
      <c r="B489" t="s">
        <v>30</v>
      </c>
      <c r="C489" s="1" t="str">
        <f>_xll.ciqfunctions.udf.CIQ($B489, "IQ_INDUSTRY", IQ_FY, $D489, ,, "USD", , C$1)</f>
        <v>Automobiles</v>
      </c>
      <c r="D489" s="2" t="str">
        <f t="shared" si="6"/>
        <v>CQ12021</v>
      </c>
      <c r="E489" s="1">
        <f>_xll.ciqfunctions.udf.CIQ($B489, "IQ_TOTAL_REV", $D489,,,, "REPORTED")</f>
        <v>3623806</v>
      </c>
      <c r="F489" s="1">
        <f>_xll.ciqfunctions.udf.CIQ($B489, "IQ_NI",$D489,,,, "REPORTED")</f>
        <v>213323</v>
      </c>
      <c r="G489" s="1">
        <f>_xll.ciqfunctions.udf.CIQ($B489, "IQ_CASH_EQUIV", $D489,,,, "REPORTED")</f>
        <v>2758020</v>
      </c>
      <c r="H489" s="1">
        <f>_xll.ciqfunctions.udf.CIQ($B489, "IQ_CASH_ST_INVEST", $D489,,,, "REPORTED")</f>
        <v>3053327</v>
      </c>
      <c r="I489" s="1">
        <f>_xll.ciqfunctions.udf.CIQ($B489, "IQ_TOTAL_CA", $D489,,,, "REPORTED")</f>
        <v>7579091</v>
      </c>
      <c r="J489" s="1">
        <f>_xll.ciqfunctions.udf.CIQ($B489, "IQ_TOTAL_ASSETS",$D489,,,, "REPORTED")</f>
        <v>21921030</v>
      </c>
      <c r="K489" s="1">
        <f>_xll.ciqfunctions.udf.CIQ($B489, "IQ_TOTAL_CL", $D489,,,, "REPORTED")</f>
        <v>5715457</v>
      </c>
      <c r="L489" s="1">
        <f>_xll.ciqfunctions.udf.CIQ($B489, "IQ_TOTAL_LIAB", $D489,,,, "REPORTED")</f>
        <v>12548191</v>
      </c>
      <c r="M489" s="1">
        <f>_xll.ciqfunctions.udf.CIQ($B489, "IQ_PREF_EQUITY",$D489,,,, "REPORTED")</f>
        <v>0</v>
      </c>
      <c r="N489" s="1">
        <f>_xll.ciqfunctions.udf.CIQ($B489, "IQ_TOTAL_COMMON_EQUITY",$D489,,,, "REPORTED")</f>
        <v>9082306</v>
      </c>
      <c r="O489" s="1">
        <f>_xll.ciqfunctions.udf.CIQ($B489, "IQ_APIC", $D489,,,, "REPORTED")</f>
        <v>172049</v>
      </c>
      <c r="P489" s="1">
        <f>_xll.ciqfunctions.udf.CIQ($B489, "IQ_TOTAL_ASSETS", $D489,,,, "REPORTED")</f>
        <v>21921030</v>
      </c>
      <c r="Q489" s="1">
        <f>_xll.ciqfunctions.udf.CIQ($B489, "IQ_RE", $D489,,,, "REPORTED")</f>
        <v>8901266</v>
      </c>
      <c r="R489" s="1">
        <f>_xll.ciqfunctions.udf.CIQ($B489, "IQ_TOTAL_EQUITY", $D489,,,, "REPORTED")</f>
        <v>9372839</v>
      </c>
      <c r="S489" s="1">
        <f>_xll.ciqfunctions.udf.CIQ($B489, "IQ_TOTAL_OUTSTANDING_FILING_DATE", $D489,,,, "REPORTED")</f>
        <v>5179.9657999999999</v>
      </c>
      <c r="T489" s="1">
        <f>_xll.ciqfunctions.udf.CIQ($B489, "IQ_TOTAL_DEBT", $D489,,,, "REPORTED")</f>
        <v>8038414</v>
      </c>
      <c r="U489" s="1">
        <f>_xll.ciqfunctions.udf.CIQ($B489, "IQ_PREF_DIV_OTHER",$D489,,,, "REPORTED")</f>
        <v>0</v>
      </c>
      <c r="V489" s="1">
        <f>_xll.ciqfunctions.udf.CIQ($B489, "IQ_COGS",$D489,,,, "REPORTED")</f>
        <v>2845168</v>
      </c>
      <c r="W489" s="1">
        <f>_xll.ciqfunctions.udf.CIQ($B489, "IQ_AP",$D489,,,, "REPORTED")</f>
        <v>1088061</v>
      </c>
      <c r="X489" s="1">
        <f>_xll.ciqfunctions.udf.CIQ($B489, "IQ_AR", $D489,,,, "REPORTED")</f>
        <v>801814</v>
      </c>
      <c r="Y489" s="1">
        <f>_xll.ciqfunctions.udf.CIQ($B489, "IQ_INVENTORY", $D489,,,, "REPORTED")</f>
        <v>1545600</v>
      </c>
      <c r="Z489">
        <f>_xll.ciqfunctions.udf.CIQ($B489, "IQ_SGA", $D489,,,, "REPORTED")</f>
        <v>327517</v>
      </c>
      <c r="AA489">
        <f>_xll.ciqfunctions.udf.CIQ($B489, "IQ_TOTAL_REV_1YR_ANN_GROWTH", $D489,,,, "REPORTED")</f>
        <v>4.7930000000000001</v>
      </c>
      <c r="AB489">
        <f>_xll.ciqfunctions.udf.CIQ($B489, "IQ_DA", $D489,,,, "REPORTED")</f>
        <v>0</v>
      </c>
      <c r="AC489">
        <f>_xll.ciqfunctions.udf.CIQ($B489, "IQ_NET_INTEREST_EXP",$D489,,,, "REPORTED")</f>
        <v>4291</v>
      </c>
      <c r="AD489">
        <f>_xll.ciqfunctions.udf.CIQ($B489, "IQ_NET_WORKING_CAP",$D489,,,, "REPORTED")</f>
        <v>577637</v>
      </c>
      <c r="AE489">
        <f>_xll.ciqfunctions.udf.CIQ($B489, "IQ_CAPEX",$D489,,,, "REPORTED")</f>
        <v>-91259</v>
      </c>
      <c r="AF489" s="1" t="str">
        <f>_xll.ciqfunctions.udf.CIQ($B489, "IQ_CEO_NAME", $D489,,,, "REPORTED")</f>
        <v>Mibe, Toshihiro</v>
      </c>
    </row>
    <row r="490" spans="1:32" x14ac:dyDescent="0.25">
      <c r="A490" t="str">
        <f>_xll.ciqfunctions.udf.CIQ(B490,"IQ_COMPANY_NAME",A$1)</f>
        <v>Honda Motor Co., Ltd.</v>
      </c>
      <c r="B490" t="s">
        <v>30</v>
      </c>
      <c r="C490" s="1" t="str">
        <f>_xll.ciqfunctions.udf.CIQ($B490, "IQ_INDUSTRY", IQ_FY, $D490, ,, "USD", , C$1)</f>
        <v>Automobiles</v>
      </c>
      <c r="D490" s="2" t="str">
        <f t="shared" si="6"/>
        <v>CQ42020</v>
      </c>
      <c r="E490" s="1">
        <f>_xll.ciqfunctions.udf.CIQ($B490, "IQ_TOTAL_REV", $D490,,,, "REPORTED")</f>
        <v>3771569</v>
      </c>
      <c r="F490" s="1">
        <f>_xll.ciqfunctions.udf.CIQ($B490, "IQ_NI",$D490,,,, "REPORTED")</f>
        <v>284051</v>
      </c>
      <c r="G490" s="1">
        <f>_xll.ciqfunctions.udf.CIQ($B490, "IQ_CASH_EQUIV", $D490,,,, "REPORTED")</f>
        <v>2873289</v>
      </c>
      <c r="H490" s="1">
        <f>_xll.ciqfunctions.udf.CIQ($B490, "IQ_CASH_ST_INVEST", $D490,,,, "REPORTED")</f>
        <v>3225412</v>
      </c>
      <c r="I490" s="1">
        <f>_xll.ciqfunctions.udf.CIQ($B490, "IQ_TOTAL_CA", $D490,,,, "REPORTED")</f>
        <v>7359561</v>
      </c>
      <c r="J490" s="1">
        <f>_xll.ciqfunctions.udf.CIQ($B490, "IQ_TOTAL_ASSETS",$D490,,,, "REPORTED")</f>
        <v>20780203</v>
      </c>
      <c r="K490" s="1">
        <f>_xll.ciqfunctions.udf.CIQ($B490, "IQ_TOTAL_CL", $D490,,,, "REPORTED")</f>
        <v>5725676</v>
      </c>
      <c r="L490" s="1">
        <f>_xll.ciqfunctions.udf.CIQ($B490, "IQ_TOTAL_LIAB", $D490,,,, "REPORTED")</f>
        <v>12204151</v>
      </c>
      <c r="M490" s="1">
        <f>_xll.ciqfunctions.udf.CIQ($B490, "IQ_PREF_EQUITY",$D490,,,, "REPORTED")</f>
        <v>0</v>
      </c>
      <c r="N490" s="1">
        <f>_xll.ciqfunctions.udf.CIQ($B490, "IQ_TOTAL_COMMON_EQUITY",$D490,,,, "REPORTED")</f>
        <v>8306603</v>
      </c>
      <c r="O490" s="1">
        <f>_xll.ciqfunctions.udf.CIQ($B490, "IQ_APIC", $D490,,,, "REPORTED")</f>
        <v>172026</v>
      </c>
      <c r="P490" s="1">
        <f>_xll.ciqfunctions.udf.CIQ($B490, "IQ_TOTAL_ASSETS", $D490,,,, "REPORTED")</f>
        <v>20780203</v>
      </c>
      <c r="Q490" s="1">
        <f>_xll.ciqfunctions.udf.CIQ($B490, "IQ_RE", $D490,,,, "REPORTED")</f>
        <v>8487222</v>
      </c>
      <c r="R490" s="1">
        <f>_xll.ciqfunctions.udf.CIQ($B490, "IQ_TOTAL_EQUITY", $D490,,,, "REPORTED")</f>
        <v>8576052</v>
      </c>
      <c r="S490" s="1">
        <f>_xll.ciqfunctions.udf.CIQ($B490, "IQ_TOTAL_OUTSTANDING_FILING_DATE", $D490,,,, "REPORTED")</f>
        <v>5179.9367899999997</v>
      </c>
      <c r="T490" s="1">
        <f>_xll.ciqfunctions.udf.CIQ($B490, "IQ_TOTAL_DEBT", $D490,,,, "REPORTED")</f>
        <v>7981531</v>
      </c>
      <c r="U490" s="1">
        <f>_xll.ciqfunctions.udf.CIQ($B490, "IQ_PREF_DIV_OTHER",$D490,,,, "REPORTED")</f>
        <v>0</v>
      </c>
      <c r="V490" s="1">
        <f>_xll.ciqfunctions.udf.CIQ($B490, "IQ_COGS",$D490,,,, "REPORTED")</f>
        <v>2940964</v>
      </c>
      <c r="W490" s="1">
        <f>_xll.ciqfunctions.udf.CIQ($B490, "IQ_AP",$D490,,,, "REPORTED")</f>
        <v>959136</v>
      </c>
      <c r="X490" s="1">
        <f>_xll.ciqfunctions.udf.CIQ($B490, "IQ_AR", $D490,,,, "REPORTED")</f>
        <v>639755</v>
      </c>
      <c r="Y490" s="1">
        <f>_xll.ciqfunctions.udf.CIQ($B490, "IQ_INVENTORY", $D490,,,, "REPORTED")</f>
        <v>1448639</v>
      </c>
      <c r="Z490">
        <f>_xll.ciqfunctions.udf.CIQ($B490, "IQ_SGA", $D490,,,, "REPORTED")</f>
        <v>381019</v>
      </c>
      <c r="AA490">
        <f>_xll.ciqfunctions.udf.CIQ($B490, "IQ_TOTAL_REV_1YR_ANN_GROWTH", $D490,,,, "REPORTED")</f>
        <v>0.63970000000000005</v>
      </c>
      <c r="AB490">
        <f>_xll.ciqfunctions.udf.CIQ($B490, "IQ_DA", $D490,,,, "REPORTED")</f>
        <v>0</v>
      </c>
      <c r="AC490">
        <f>_xll.ciqfunctions.udf.CIQ($B490, "IQ_NET_INTEREST_EXP",$D490,,,, "REPORTED")</f>
        <v>2681</v>
      </c>
      <c r="AD490">
        <f>_xll.ciqfunctions.udf.CIQ($B490, "IQ_NET_WORKING_CAP",$D490,,,, "REPORTED")</f>
        <v>1798021</v>
      </c>
      <c r="AE490">
        <f>_xll.ciqfunctions.udf.CIQ($B490, "IQ_CAPEX",$D490,,,, "REPORTED")</f>
        <v>-85282</v>
      </c>
      <c r="AF490" s="1" t="str">
        <f>_xll.ciqfunctions.udf.CIQ($B490, "IQ_CEO_NAME", $D490,,,, "REPORTED")</f>
        <v>Mibe, Toshihiro</v>
      </c>
    </row>
    <row r="491" spans="1:32" x14ac:dyDescent="0.25">
      <c r="A491" t="str">
        <f>_xll.ciqfunctions.udf.CIQ(B491,"IQ_COMPANY_NAME",A$1)</f>
        <v>Honda Motor Co., Ltd.</v>
      </c>
      <c r="B491" t="s">
        <v>30</v>
      </c>
      <c r="C491" s="1" t="str">
        <f>_xll.ciqfunctions.udf.CIQ($B491, "IQ_INDUSTRY", IQ_FY, $D491, ,, "USD", , C$1)</f>
        <v>Automobiles</v>
      </c>
      <c r="D491" s="2" t="str">
        <f t="shared" si="6"/>
        <v>CQ32020</v>
      </c>
      <c r="E491" s="1">
        <f>_xll.ciqfunctions.udf.CIQ($B491, "IQ_TOTAL_REV", $D491,,,, "REPORTED")</f>
        <v>3651369</v>
      </c>
      <c r="F491" s="1">
        <f>_xll.ciqfunctions.udf.CIQ($B491, "IQ_NI",$D491,,,, "REPORTED")</f>
        <v>240922</v>
      </c>
      <c r="G491" s="1">
        <f>_xll.ciqfunctions.udf.CIQ($B491, "IQ_CASH_EQUIV", $D491,,,, "REPORTED")</f>
        <v>2965334</v>
      </c>
      <c r="H491" s="1">
        <f>_xll.ciqfunctions.udf.CIQ($B491, "IQ_CASH_ST_INVEST", $D491,,,, "REPORTED")</f>
        <v>3050185</v>
      </c>
      <c r="I491" s="1">
        <f>_xll.ciqfunctions.udf.CIQ($B491, "IQ_TOTAL_CA", $D491,,,, "REPORTED")</f>
        <v>7219336</v>
      </c>
      <c r="J491" s="1">
        <f>_xll.ciqfunctions.udf.CIQ($B491, "IQ_TOTAL_ASSETS",$D491,,,, "REPORTED")</f>
        <v>20497173</v>
      </c>
      <c r="K491" s="1">
        <f>_xll.ciqfunctions.udf.CIQ($B491, "IQ_TOTAL_CL", $D491,,,, "REPORTED")</f>
        <v>5570570</v>
      </c>
      <c r="L491" s="1">
        <f>_xll.ciqfunctions.udf.CIQ($B491, "IQ_TOTAL_LIAB", $D491,,,, "REPORTED")</f>
        <v>12203204</v>
      </c>
      <c r="M491" s="1">
        <f>_xll.ciqfunctions.udf.CIQ($B491, "IQ_PREF_EQUITY",$D491,,,, "REPORTED")</f>
        <v>0</v>
      </c>
      <c r="N491" s="1">
        <f>_xll.ciqfunctions.udf.CIQ($B491, "IQ_TOTAL_COMMON_EQUITY",$D491,,,, "REPORTED")</f>
        <v>8042449</v>
      </c>
      <c r="O491" s="1">
        <f>_xll.ciqfunctions.udf.CIQ($B491, "IQ_APIC", $D491,,,, "REPORTED")</f>
        <v>171918</v>
      </c>
      <c r="P491" s="1">
        <f>_xll.ciqfunctions.udf.CIQ($B491, "IQ_TOTAL_ASSETS", $D491,,,, "REPORTED")</f>
        <v>20497173</v>
      </c>
      <c r="Q491" s="1">
        <f>_xll.ciqfunctions.udf.CIQ($B491, "IQ_RE", $D491,,,, "REPORTED")</f>
        <v>8235636</v>
      </c>
      <c r="R491" s="1">
        <f>_xll.ciqfunctions.udf.CIQ($B491, "IQ_TOTAL_EQUITY", $D491,,,, "REPORTED")</f>
        <v>8293969</v>
      </c>
      <c r="S491" s="1">
        <f>_xll.ciqfunctions.udf.CIQ($B491, "IQ_TOTAL_OUTSTANDING_FILING_DATE", $D491,,,, "REPORTED")</f>
        <v>5179.9381100000001</v>
      </c>
      <c r="T491" s="1">
        <f>_xll.ciqfunctions.udf.CIQ($B491, "IQ_TOTAL_DEBT", $D491,,,, "REPORTED")</f>
        <v>8006817</v>
      </c>
      <c r="U491" s="1">
        <f>_xll.ciqfunctions.udf.CIQ($B491, "IQ_PREF_DIV_OTHER",$D491,,,, "REPORTED")</f>
        <v>0</v>
      </c>
      <c r="V491" s="1">
        <f>_xll.ciqfunctions.udf.CIQ($B491, "IQ_COGS",$D491,,,, "REPORTED")</f>
        <v>2884258</v>
      </c>
      <c r="W491" s="1">
        <f>_xll.ciqfunctions.udf.CIQ($B491, "IQ_AP",$D491,,,, "REPORTED")</f>
        <v>981681</v>
      </c>
      <c r="X491" s="1">
        <f>_xll.ciqfunctions.udf.CIQ($B491, "IQ_AR", $D491,,,, "REPORTED")</f>
        <v>687819</v>
      </c>
      <c r="Y491" s="1">
        <f>_xll.ciqfunctions.udf.CIQ($B491, "IQ_INVENTORY", $D491,,,, "REPORTED")</f>
        <v>1509539</v>
      </c>
      <c r="Z491">
        <f>_xll.ciqfunctions.udf.CIQ($B491, "IQ_SGA", $D491,,,, "REPORTED")</f>
        <v>317939</v>
      </c>
      <c r="AA491">
        <f>_xll.ciqfunctions.udf.CIQ($B491, "IQ_TOTAL_REV_1YR_ANN_GROWTH", $D491,,,, "REPORTED")</f>
        <v>-2.0846</v>
      </c>
      <c r="AB491">
        <f>_xll.ciqfunctions.udf.CIQ($B491, "IQ_DA", $D491,,,, "REPORTED")</f>
        <v>0</v>
      </c>
      <c r="AC491">
        <f>_xll.ciqfunctions.udf.CIQ($B491, "IQ_NET_INTEREST_EXP",$D491,,,, "REPORTED")</f>
        <v>-434</v>
      </c>
      <c r="AD491">
        <f>_xll.ciqfunctions.udf.CIQ($B491, "IQ_NET_WORKING_CAP",$D491,,,, "REPORTED")</f>
        <v>1797358</v>
      </c>
      <c r="AE491">
        <f>_xll.ciqfunctions.udf.CIQ($B491, "IQ_CAPEX",$D491,,,, "REPORTED")</f>
        <v>-57779</v>
      </c>
      <c r="AF491" s="1" t="str">
        <f>_xll.ciqfunctions.udf.CIQ($B491, "IQ_CEO_NAME", $D491,,,, "REPORTED")</f>
        <v>Mibe, Toshihiro</v>
      </c>
    </row>
    <row r="492" spans="1:32" x14ac:dyDescent="0.25">
      <c r="A492" t="str">
        <f>_xll.ciqfunctions.udf.CIQ(B492,"IQ_COMPANY_NAME",A$1)</f>
        <v>Honda Motor Co., Ltd.</v>
      </c>
      <c r="B492" t="s">
        <v>30</v>
      </c>
      <c r="C492" s="1" t="str">
        <f>_xll.ciqfunctions.udf.CIQ($B492, "IQ_INDUSTRY", IQ_FY, $D492, ,, "USD", , C$1)</f>
        <v>Automobiles</v>
      </c>
      <c r="D492" s="2" t="str">
        <f t="shared" si="6"/>
        <v>CQ22020</v>
      </c>
      <c r="E492" s="1">
        <f>_xll.ciqfunctions.udf.CIQ($B492, "IQ_TOTAL_REV", $D492,,,, "REPORTED")</f>
        <v>2123775</v>
      </c>
      <c r="F492" s="1">
        <f>_xll.ciqfunctions.udf.CIQ($B492, "IQ_NI",$D492,,,, "REPORTED")</f>
        <v>-80871</v>
      </c>
      <c r="G492" s="1">
        <f>_xll.ciqfunctions.udf.CIQ($B492, "IQ_CASH_EQUIV", $D492,,,, "REPORTED")</f>
        <v>2607760</v>
      </c>
      <c r="H492" s="1">
        <f>_xll.ciqfunctions.udf.CIQ($B492, "IQ_CASH_ST_INVEST", $D492,,,, "REPORTED")</f>
        <v>2784662</v>
      </c>
      <c r="I492" s="1">
        <f>_xll.ciqfunctions.udf.CIQ($B492, "IQ_TOTAL_CA", $D492,,,, "REPORTED")</f>
        <v>7065363</v>
      </c>
      <c r="J492" s="1">
        <f>_xll.ciqfunctions.udf.CIQ($B492, "IQ_TOTAL_ASSETS",$D492,,,, "REPORTED")</f>
        <v>20111734</v>
      </c>
      <c r="K492" s="1">
        <f>_xll.ciqfunctions.udf.CIQ($B492, "IQ_TOTAL_CL", $D492,,,, "REPORTED")</f>
        <v>5550314</v>
      </c>
      <c r="L492" s="1">
        <f>_xll.ciqfunctions.udf.CIQ($B492, "IQ_TOTAL_LIAB", $D492,,,, "REPORTED")</f>
        <v>11974826</v>
      </c>
      <c r="M492" s="1">
        <f>_xll.ciqfunctions.udf.CIQ($B492, "IQ_PREF_EQUITY",$D492,,,, "REPORTED")</f>
        <v>0</v>
      </c>
      <c r="N492" s="1">
        <f>_xll.ciqfunctions.udf.CIQ($B492, "IQ_TOTAL_COMMON_EQUITY",$D492,,,, "REPORTED")</f>
        <v>7884240</v>
      </c>
      <c r="O492" s="1">
        <f>_xll.ciqfunctions.udf.CIQ($B492, "IQ_APIC", $D492,,,, "REPORTED")</f>
        <v>171811</v>
      </c>
      <c r="P492" s="1">
        <f>_xll.ciqfunctions.udf.CIQ($B492, "IQ_TOTAL_ASSETS", $D492,,,, "REPORTED")</f>
        <v>20111734</v>
      </c>
      <c r="Q492" s="1">
        <f>_xll.ciqfunctions.udf.CIQ($B492, "IQ_RE", $D492,,,, "REPORTED")</f>
        <v>8013714</v>
      </c>
      <c r="R492" s="1">
        <f>_xll.ciqfunctions.udf.CIQ($B492, "IQ_TOTAL_EQUITY", $D492,,,, "REPORTED")</f>
        <v>8136908</v>
      </c>
      <c r="S492" s="1">
        <f>_xll.ciqfunctions.udf.CIQ($B492, "IQ_TOTAL_OUTSTANDING_FILING_DATE", $D492,,,, "REPORTED")</f>
        <v>5181.8166899999997</v>
      </c>
      <c r="T492" s="1">
        <f>_xll.ciqfunctions.udf.CIQ($B492, "IQ_TOTAL_DEBT", $D492,,,, "REPORTED")</f>
        <v>7643555</v>
      </c>
      <c r="U492" s="1">
        <f>_xll.ciqfunctions.udf.CIQ($B492, "IQ_PREF_DIV_OTHER",$D492,,,, "REPORTED")</f>
        <v>0</v>
      </c>
      <c r="V492" s="1">
        <f>_xll.ciqfunctions.udf.CIQ($B492, "IQ_COGS",$D492,,,, "REPORTED")</f>
        <v>1769299</v>
      </c>
      <c r="W492" s="1">
        <f>_xll.ciqfunctions.udf.CIQ($B492, "IQ_AP",$D492,,,, "REPORTED")</f>
        <v>781767</v>
      </c>
      <c r="X492" s="1">
        <f>_xll.ciqfunctions.udf.CIQ($B492, "IQ_AR", $D492,,,, "REPORTED")</f>
        <v>2294082</v>
      </c>
      <c r="Y492" s="1">
        <f>_xll.ciqfunctions.udf.CIQ($B492, "IQ_INVENTORY", $D492,,,, "REPORTED")</f>
        <v>1651700</v>
      </c>
      <c r="Z492">
        <f>_xll.ciqfunctions.udf.CIQ($B492, "IQ_SGA", $D492,,,, "REPORTED")</f>
        <v>305253</v>
      </c>
      <c r="AA492">
        <f>_xll.ciqfunctions.udf.CIQ($B492, "IQ_TOTAL_REV_1YR_ANN_GROWTH", $D492,,,, "REPORTED")</f>
        <v>-46.855899999999998</v>
      </c>
      <c r="AB492">
        <f>_xll.ciqfunctions.udf.CIQ($B492, "IQ_DA", $D492,,,, "REPORTED")</f>
        <v>0</v>
      </c>
      <c r="AC492">
        <f>_xll.ciqfunctions.udf.CIQ($B492, "IQ_NET_INTEREST_EXP",$D492,,,, "REPORTED")</f>
        <v>2762</v>
      </c>
      <c r="AD492">
        <f>_xll.ciqfunctions.udf.CIQ($B492, "IQ_NET_WORKING_CAP",$D492,,,, "REPORTED")</f>
        <v>2065138</v>
      </c>
      <c r="AE492">
        <f>_xll.ciqfunctions.udf.CIQ($B492, "IQ_CAPEX",$D492,,,, "REPORTED")</f>
        <v>-84090</v>
      </c>
      <c r="AF492" s="1" t="str">
        <f>_xll.ciqfunctions.udf.CIQ($B492, "IQ_CEO_NAME", $D492,,,, "REPORTED")</f>
        <v>Mibe, Toshihiro</v>
      </c>
    </row>
    <row r="493" spans="1:32" x14ac:dyDescent="0.25">
      <c r="A493" t="str">
        <f>_xll.ciqfunctions.udf.CIQ(B493,"IQ_COMPANY_NAME",A$1)</f>
        <v>Honda Motor Co., Ltd.</v>
      </c>
      <c r="B493" t="s">
        <v>30</v>
      </c>
      <c r="C493" s="1" t="str">
        <f>_xll.ciqfunctions.udf.CIQ($B493, "IQ_INDUSTRY", IQ_FY, $D493, ,, "USD", , C$1)</f>
        <v>Automobiles</v>
      </c>
      <c r="D493" s="2" t="str">
        <f t="shared" si="6"/>
        <v>CQ12020</v>
      </c>
      <c r="E493" s="1">
        <f>_xll.ciqfunctions.udf.CIQ($B493, "IQ_TOTAL_REV", $D493,,,, "REPORTED")</f>
        <v>3458060</v>
      </c>
      <c r="F493" s="1">
        <f>_xll.ciqfunctions.udf.CIQ($B493, "IQ_NI",$D493,,,, "REPORTED")</f>
        <v>-29542</v>
      </c>
      <c r="G493" s="1">
        <f>_xll.ciqfunctions.udf.CIQ($B493, "IQ_CASH_EQUIV", $D493,,,, "REPORTED")</f>
        <v>2672353</v>
      </c>
      <c r="H493" s="1">
        <f>_xll.ciqfunctions.udf.CIQ($B493, "IQ_CASH_ST_INVEST", $D493,,,, "REPORTED")</f>
        <v>2862406</v>
      </c>
      <c r="I493" s="1">
        <f>_xll.ciqfunctions.udf.CIQ($B493, "IQ_TOTAL_CA", $D493,,,, "REPORTED")</f>
        <v>7301010</v>
      </c>
      <c r="J493" s="1">
        <f>_xll.ciqfunctions.udf.CIQ($B493, "IQ_TOTAL_ASSETS",$D493,,,, "REPORTED")</f>
        <v>20461465</v>
      </c>
      <c r="K493" s="1">
        <f>_xll.ciqfunctions.udf.CIQ($B493, "IQ_TOTAL_CL", $D493,,,, "REPORTED")</f>
        <v>5790088</v>
      </c>
      <c r="L493" s="1">
        <f>_xll.ciqfunctions.udf.CIQ($B493, "IQ_TOTAL_LIAB", $D493,,,, "REPORTED")</f>
        <v>12175442</v>
      </c>
      <c r="M493" s="1">
        <f>_xll.ciqfunctions.udf.CIQ($B493, "IQ_PREF_EQUITY",$D493,,,, "REPORTED")</f>
        <v>0</v>
      </c>
      <c r="N493" s="1">
        <f>_xll.ciqfunctions.udf.CIQ($B493, "IQ_TOTAL_COMMON_EQUITY",$D493,,,, "REPORTED")</f>
        <v>8012259</v>
      </c>
      <c r="O493" s="1">
        <f>_xll.ciqfunctions.udf.CIQ($B493, "IQ_APIC", $D493,,,, "REPORTED")</f>
        <v>171823</v>
      </c>
      <c r="P493" s="1">
        <f>_xll.ciqfunctions.udf.CIQ($B493, "IQ_TOTAL_ASSETS", $D493,,,, "REPORTED")</f>
        <v>20461465</v>
      </c>
      <c r="Q493" s="1">
        <f>_xll.ciqfunctions.udf.CIQ($B493, "IQ_RE", $D493,,,, "REPORTED")</f>
        <v>8142948</v>
      </c>
      <c r="R493" s="1">
        <f>_xll.ciqfunctions.udf.CIQ($B493, "IQ_TOTAL_EQUITY", $D493,,,, "REPORTED")</f>
        <v>8286023</v>
      </c>
      <c r="S493" s="1">
        <f>_xll.ciqfunctions.udf.CIQ($B493, "IQ_TOTAL_OUTSTANDING_FILING_DATE", $D493,,,, "REPORTED")</f>
        <v>5179.8293599999997</v>
      </c>
      <c r="T493" s="1">
        <f>_xll.ciqfunctions.udf.CIQ($B493, "IQ_TOTAL_DEBT", $D493,,,, "REPORTED")</f>
        <v>7799726</v>
      </c>
      <c r="U493" s="1">
        <f>_xll.ciqfunctions.udf.CIQ($B493, "IQ_PREF_DIV_OTHER",$D493,,,, "REPORTED")</f>
        <v>0</v>
      </c>
      <c r="V493" s="1">
        <f>_xll.ciqfunctions.udf.CIQ($B493, "IQ_COGS",$D493,,,, "REPORTED")</f>
        <v>2761533</v>
      </c>
      <c r="W493" s="1">
        <f>_xll.ciqfunctions.udf.CIQ($B493, "IQ_AP",$D493,,,, "REPORTED")</f>
        <v>958469</v>
      </c>
      <c r="X493" s="1">
        <f>_xll.ciqfunctions.udf.CIQ($B493, "IQ_AR", $D493,,,, "REPORTED")</f>
        <v>633909</v>
      </c>
      <c r="Y493" s="1">
        <f>_xll.ciqfunctions.udf.CIQ($B493, "IQ_INVENTORY", $D493,,,, "REPORTED")</f>
        <v>1560568</v>
      </c>
      <c r="Z493">
        <f>_xll.ciqfunctions.udf.CIQ($B493, "IQ_SGA", $D493,,,, "REPORTED")</f>
        <v>477999</v>
      </c>
      <c r="AA493">
        <f>_xll.ciqfunctions.udf.CIQ($B493, "IQ_TOTAL_REV_1YR_ANN_GROWTH", $D493,,,, "REPORTED")</f>
        <v>-14.597200000000001</v>
      </c>
      <c r="AB493">
        <f>_xll.ciqfunctions.udf.CIQ($B493, "IQ_DA", $D493,,,, "REPORTED")</f>
        <v>0</v>
      </c>
      <c r="AC493">
        <f>_xll.ciqfunctions.udf.CIQ($B493, "IQ_NET_INTEREST_EXP",$D493,,,, "REPORTED")</f>
        <v>6477</v>
      </c>
      <c r="AD493">
        <f>_xll.ciqfunctions.udf.CIQ($B493, "IQ_NET_WORKING_CAP",$D493,,,, "REPORTED")</f>
        <v>527792</v>
      </c>
      <c r="AE493">
        <f>_xll.ciqfunctions.udf.CIQ($B493, "IQ_CAPEX",$D493,,,, "REPORTED")</f>
        <v>-119200</v>
      </c>
      <c r="AF493" s="1" t="str">
        <f>_xll.ciqfunctions.udf.CIQ($B493, "IQ_CEO_NAME", $D493,,,, "REPORTED")</f>
        <v>Mibe, Toshihiro</v>
      </c>
    </row>
    <row r="494" spans="1:32" x14ac:dyDescent="0.25">
      <c r="A494" t="str">
        <f>_xll.ciqfunctions.udf.CIQ(B494,"IQ_COMPANY_NAME",A$1)</f>
        <v>Honda Motor Co., Ltd.</v>
      </c>
      <c r="B494" t="s">
        <v>30</v>
      </c>
      <c r="C494" s="1" t="str">
        <f>_xll.ciqfunctions.udf.CIQ($B494, "IQ_INDUSTRY", IQ_FY, $D494, ,, "USD", , C$1)</f>
        <v>Automobiles</v>
      </c>
      <c r="D494" s="2" t="str">
        <f t="shared" si="6"/>
        <v>CQ42019</v>
      </c>
      <c r="E494" s="1">
        <f>_xll.ciqfunctions.udf.CIQ($B494, "IQ_TOTAL_REV", $D494,,,, "REPORTED")</f>
        <v>3747593</v>
      </c>
      <c r="F494" s="1">
        <f>_xll.ciqfunctions.udf.CIQ($B494, "IQ_NI",$D494,,,, "REPORTED")</f>
        <v>116432</v>
      </c>
      <c r="G494" s="1">
        <f>_xll.ciqfunctions.udf.CIQ($B494, "IQ_CASH_EQUIV", $D494,,,, "REPORTED")</f>
        <v>2441824</v>
      </c>
      <c r="H494" s="1">
        <f>_xll.ciqfunctions.udf.CIQ($B494, "IQ_CASH_ST_INVEST", $D494,,,, "REPORTED")</f>
        <v>2695638</v>
      </c>
      <c r="I494" s="1">
        <f>_xll.ciqfunctions.udf.CIQ($B494, "IQ_TOTAL_CA", $D494,,,, "REPORTED")</f>
        <v>7150259</v>
      </c>
      <c r="J494" s="1">
        <f>_xll.ciqfunctions.udf.CIQ($B494, "IQ_TOTAL_ASSETS",$D494,,,, "REPORTED")</f>
        <v>20488706</v>
      </c>
      <c r="K494" s="1">
        <f>_xll.ciqfunctions.udf.CIQ($B494, "IQ_TOTAL_CL", $D494,,,, "REPORTED")</f>
        <v>5512786</v>
      </c>
      <c r="L494" s="1">
        <f>_xll.ciqfunctions.udf.CIQ($B494, "IQ_TOTAL_LIAB", $D494,,,, "REPORTED")</f>
        <v>11744450</v>
      </c>
      <c r="M494" s="1">
        <f>_xll.ciqfunctions.udf.CIQ($B494, "IQ_PREF_EQUITY",$D494,,,, "REPORTED")</f>
        <v>0</v>
      </c>
      <c r="N494" s="1">
        <f>_xll.ciqfunctions.udf.CIQ($B494, "IQ_TOTAL_COMMON_EQUITY",$D494,,,, "REPORTED")</f>
        <v>8461233</v>
      </c>
      <c r="O494" s="1">
        <f>_xll.ciqfunctions.udf.CIQ($B494, "IQ_APIC", $D494,,,, "REPORTED")</f>
        <v>171790</v>
      </c>
      <c r="P494" s="1">
        <f>_xll.ciqfunctions.udf.CIQ($B494, "IQ_TOTAL_ASSETS", $D494,,,, "REPORTED")</f>
        <v>20488706</v>
      </c>
      <c r="Q494" s="1">
        <f>_xll.ciqfunctions.udf.CIQ($B494, "IQ_RE", $D494,,,, "REPORTED")</f>
        <v>8312797</v>
      </c>
      <c r="R494" s="1">
        <f>_xll.ciqfunctions.udf.CIQ($B494, "IQ_TOTAL_EQUITY", $D494,,,, "REPORTED")</f>
        <v>8744256</v>
      </c>
      <c r="S494" s="1">
        <f>_xll.ciqfunctions.udf.CIQ($B494, "IQ_TOTAL_OUTSTANDING_FILING_DATE", $D494,,,, "REPORTED")</f>
        <v>5262.6837100000002</v>
      </c>
      <c r="T494" s="1">
        <f>_xll.ciqfunctions.udf.CIQ($B494, "IQ_TOTAL_DEBT", $D494,,,, "REPORTED")</f>
        <v>7641222</v>
      </c>
      <c r="U494" s="1">
        <f>_xll.ciqfunctions.udf.CIQ($B494, "IQ_PREF_DIV_OTHER",$D494,,,, "REPORTED")</f>
        <v>0</v>
      </c>
      <c r="V494" s="1">
        <f>_xll.ciqfunctions.udf.CIQ($B494, "IQ_COGS",$D494,,,, "REPORTED")</f>
        <v>2966552</v>
      </c>
      <c r="W494" s="1">
        <f>_xll.ciqfunctions.udf.CIQ($B494, "IQ_AP",$D494,,,, "REPORTED")</f>
        <v>899047</v>
      </c>
      <c r="X494" s="1">
        <f>_xll.ciqfunctions.udf.CIQ($B494, "IQ_AR", $D494,,,, "REPORTED")</f>
        <v>635473</v>
      </c>
      <c r="Y494" s="1">
        <f>_xll.ciqfunctions.udf.CIQ($B494, "IQ_INVENTORY", $D494,,,, "REPORTED")</f>
        <v>1566420</v>
      </c>
      <c r="Z494">
        <f>_xll.ciqfunctions.udf.CIQ($B494, "IQ_SGA", $D494,,,, "REPORTED")</f>
        <v>379648</v>
      </c>
      <c r="AA494">
        <f>_xll.ciqfunctions.udf.CIQ($B494, "IQ_TOTAL_REV_1YR_ANN_GROWTH", $D494,,,, "REPORTED")</f>
        <v>-5.6890999999999998</v>
      </c>
      <c r="AB494">
        <f>_xll.ciqfunctions.udf.CIQ($B494, "IQ_DA", $D494,,,, "REPORTED")</f>
        <v>0</v>
      </c>
      <c r="AC494">
        <f>_xll.ciqfunctions.udf.CIQ($B494, "IQ_NET_INTEREST_EXP",$D494,,,, "REPORTED")</f>
        <v>4775</v>
      </c>
      <c r="AD494">
        <f>_xll.ciqfunctions.udf.CIQ($B494, "IQ_NET_WORKING_CAP",$D494,,,, "REPORTED")</f>
        <v>2101542</v>
      </c>
      <c r="AE494">
        <f>_xll.ciqfunctions.udf.CIQ($B494, "IQ_CAPEX",$D494,,,, "REPORTED")</f>
        <v>-97641</v>
      </c>
      <c r="AF494" s="1" t="str">
        <f>_xll.ciqfunctions.udf.CIQ($B494, "IQ_CEO_NAME", $D494,,,, "REPORTED")</f>
        <v>Mibe, Toshihiro</v>
      </c>
    </row>
    <row r="495" spans="1:32" x14ac:dyDescent="0.25">
      <c r="A495" t="str">
        <f>_xll.ciqfunctions.udf.CIQ(B495,"IQ_COMPANY_NAME",A$1)</f>
        <v>Honda Motor Co., Ltd.</v>
      </c>
      <c r="B495" t="s">
        <v>30</v>
      </c>
      <c r="C495" s="1" t="str">
        <f>_xll.ciqfunctions.udf.CIQ($B495, "IQ_INDUSTRY", IQ_FY, $D495, ,, "USD", , C$1)</f>
        <v>Automobiles</v>
      </c>
      <c r="D495" s="2" t="str">
        <f t="shared" si="6"/>
        <v>CQ32019</v>
      </c>
      <c r="E495" s="1">
        <f>_xll.ciqfunctions.udf.CIQ($B495, "IQ_TOTAL_REV", $D495,,,, "REPORTED")</f>
        <v>3729103</v>
      </c>
      <c r="F495" s="1">
        <f>_xll.ciqfunctions.udf.CIQ($B495, "IQ_NI",$D495,,,, "REPORTED")</f>
        <v>196554</v>
      </c>
      <c r="G495" s="1">
        <f>_xll.ciqfunctions.udf.CIQ($B495, "IQ_CASH_EQUIV", $D495,,,, "REPORTED")</f>
        <v>2334967</v>
      </c>
      <c r="H495" s="1">
        <f>_xll.ciqfunctions.udf.CIQ($B495, "IQ_CASH_ST_INVEST", $D495,,,, "REPORTED")</f>
        <v>2518172</v>
      </c>
      <c r="I495" s="1">
        <f>_xll.ciqfunctions.udf.CIQ($B495, "IQ_TOTAL_CA", $D495,,,, "REPORTED")</f>
        <v>7004828</v>
      </c>
      <c r="J495" s="1">
        <f>_xll.ciqfunctions.udf.CIQ($B495, "IQ_TOTAL_ASSETS",$D495,,,, "REPORTED")</f>
        <v>20320989</v>
      </c>
      <c r="K495" s="1">
        <f>_xll.ciqfunctions.udf.CIQ($B495, "IQ_TOTAL_CL", $D495,,,, "REPORTED")</f>
        <v>5632379</v>
      </c>
      <c r="L495" s="1">
        <f>_xll.ciqfunctions.udf.CIQ($B495, "IQ_TOTAL_LIAB", $D495,,,, "REPORTED")</f>
        <v>11710792</v>
      </c>
      <c r="M495" s="1">
        <f>_xll.ciqfunctions.udf.CIQ($B495, "IQ_PREF_EQUITY",$D495,,,, "REPORTED")</f>
        <v>0</v>
      </c>
      <c r="N495" s="1">
        <f>_xll.ciqfunctions.udf.CIQ($B495, "IQ_TOTAL_COMMON_EQUITY",$D495,,,, "REPORTED")</f>
        <v>8341023</v>
      </c>
      <c r="O495" s="1">
        <f>_xll.ciqfunctions.udf.CIQ($B495, "IQ_APIC", $D495,,,, "REPORTED")</f>
        <v>171664</v>
      </c>
      <c r="P495" s="1">
        <f>_xll.ciqfunctions.udf.CIQ($B495, "IQ_TOTAL_ASSETS", $D495,,,, "REPORTED")</f>
        <v>20320989</v>
      </c>
      <c r="Q495" s="1">
        <f>_xll.ciqfunctions.udf.CIQ($B495, "IQ_RE", $D495,,,, "REPORTED")</f>
        <v>8242571</v>
      </c>
      <c r="R495" s="1">
        <f>_xll.ciqfunctions.udf.CIQ($B495, "IQ_TOTAL_EQUITY", $D495,,,, "REPORTED")</f>
        <v>8610197</v>
      </c>
      <c r="S495" s="1">
        <f>_xll.ciqfunctions.udf.CIQ($B495, "IQ_TOTAL_OUTSTANDING_FILING_DATE", $D495,,,, "REPORTED")</f>
        <v>5278.7500799999998</v>
      </c>
      <c r="T495" s="1">
        <f>_xll.ciqfunctions.udf.CIQ($B495, "IQ_TOTAL_DEBT", $D495,,,, "REPORTED")</f>
        <v>7471842</v>
      </c>
      <c r="U495" s="1">
        <f>_xll.ciqfunctions.udf.CIQ($B495, "IQ_PREF_DIV_OTHER",$D495,,,, "REPORTED")</f>
        <v>0</v>
      </c>
      <c r="V495" s="1">
        <f>_xll.ciqfunctions.udf.CIQ($B495, "IQ_COGS",$D495,,,, "REPORTED")</f>
        <v>2957091</v>
      </c>
      <c r="W495" s="1">
        <f>_xll.ciqfunctions.udf.CIQ($B495, "IQ_AP",$D495,,,, "REPORTED")</f>
        <v>1017489</v>
      </c>
      <c r="X495" s="1">
        <f>_xll.ciqfunctions.udf.CIQ($B495, "IQ_AR", $D495,,,, "REPORTED")</f>
        <v>691505</v>
      </c>
      <c r="Y495" s="1">
        <f>_xll.ciqfunctions.udf.CIQ($B495, "IQ_INVENTORY", $D495,,,, "REPORTED")</f>
        <v>1629194</v>
      </c>
      <c r="Z495">
        <f>_xll.ciqfunctions.udf.CIQ($B495, "IQ_SGA", $D495,,,, "REPORTED")</f>
        <v>376494</v>
      </c>
      <c r="AA495">
        <f>_xll.ciqfunctions.udf.CIQ($B495, "IQ_TOTAL_REV_1YR_ANN_GROWTH", $D495,,,, "REPORTED")</f>
        <v>-2.9312999999999998</v>
      </c>
      <c r="AB495">
        <f>_xll.ciqfunctions.udf.CIQ($B495, "IQ_DA", $D495,,,, "REPORTED")</f>
        <v>0</v>
      </c>
      <c r="AC495">
        <f>_xll.ciqfunctions.udf.CIQ($B495, "IQ_NET_INTEREST_EXP",$D495,,,, "REPORTED")</f>
        <v>8065</v>
      </c>
      <c r="AD495">
        <f>_xll.ciqfunctions.udf.CIQ($B495, "IQ_NET_WORKING_CAP",$D495,,,, "REPORTED")</f>
        <v>1956316</v>
      </c>
      <c r="AE495">
        <f>_xll.ciqfunctions.udf.CIQ($B495, "IQ_CAPEX",$D495,,,, "REPORTED")</f>
        <v>-55939</v>
      </c>
      <c r="AF495" s="1" t="str">
        <f>_xll.ciqfunctions.udf.CIQ($B495, "IQ_CEO_NAME", $D495,,,, "REPORTED")</f>
        <v>Mibe, Toshihiro</v>
      </c>
    </row>
    <row r="496" spans="1:32" x14ac:dyDescent="0.25">
      <c r="A496" t="str">
        <f>_xll.ciqfunctions.udf.CIQ(B496,"IQ_COMPANY_NAME",A$1)</f>
        <v>Honda Motor Co., Ltd.</v>
      </c>
      <c r="B496" t="s">
        <v>30</v>
      </c>
      <c r="C496" s="1" t="str">
        <f>_xll.ciqfunctions.udf.CIQ($B496, "IQ_INDUSTRY", IQ_FY, $D496, ,, "USD", , C$1)</f>
        <v>Automobiles</v>
      </c>
      <c r="D496" s="2" t="str">
        <f t="shared" si="6"/>
        <v>CQ22019</v>
      </c>
      <c r="E496" s="1">
        <f>_xll.ciqfunctions.udf.CIQ($B496, "IQ_TOTAL_REV", $D496,,,, "REPORTED")</f>
        <v>3996253</v>
      </c>
      <c r="F496" s="1">
        <f>_xll.ciqfunctions.udf.CIQ($B496, "IQ_NI",$D496,,,, "REPORTED")</f>
        <v>172302</v>
      </c>
      <c r="G496" s="1">
        <f>_xll.ciqfunctions.udf.CIQ($B496, "IQ_CASH_EQUIV", $D496,,,, "REPORTED")</f>
        <v>2391188</v>
      </c>
      <c r="H496" s="1">
        <f>_xll.ciqfunctions.udf.CIQ($B496, "IQ_CASH_ST_INVEST", $D496,,,, "REPORTED")</f>
        <v>2543083</v>
      </c>
      <c r="I496" s="1">
        <f>_xll.ciqfunctions.udf.CIQ($B496, "IQ_TOTAL_CA", $D496,,,, "REPORTED")</f>
        <v>7116408</v>
      </c>
      <c r="J496" s="1">
        <f>_xll.ciqfunctions.udf.CIQ($B496, "IQ_TOTAL_ASSETS",$D496,,,, "REPORTED")</f>
        <v>20306702</v>
      </c>
      <c r="K496" s="1">
        <f>_xll.ciqfunctions.udf.CIQ($B496, "IQ_TOTAL_CL", $D496,,,, "REPORTED")</f>
        <v>5628730</v>
      </c>
      <c r="L496" s="1">
        <f>_xll.ciqfunctions.udf.CIQ($B496, "IQ_TOTAL_LIAB", $D496,,,, "REPORTED")</f>
        <v>11795043</v>
      </c>
      <c r="M496" s="1">
        <f>_xll.ciqfunctions.udf.CIQ($B496, "IQ_PREF_EQUITY",$D496,,,, "REPORTED")</f>
        <v>0</v>
      </c>
      <c r="N496" s="1">
        <f>_xll.ciqfunctions.udf.CIQ($B496, "IQ_TOTAL_COMMON_EQUITY",$D496,,,, "REPORTED")</f>
        <v>8247040</v>
      </c>
      <c r="O496" s="1">
        <f>_xll.ciqfunctions.udf.CIQ($B496, "IQ_APIC", $D496,,,, "REPORTED")</f>
        <v>171538</v>
      </c>
      <c r="P496" s="1">
        <f>_xll.ciqfunctions.udf.CIQ($B496, "IQ_TOTAL_ASSETS", $D496,,,, "REPORTED")</f>
        <v>20306702</v>
      </c>
      <c r="Q496" s="1">
        <f>_xll.ciqfunctions.udf.CIQ($B496, "IQ_RE", $D496,,,, "REPORTED")</f>
        <v>8096826</v>
      </c>
      <c r="R496" s="1">
        <f>_xll.ciqfunctions.udf.CIQ($B496, "IQ_TOTAL_EQUITY", $D496,,,, "REPORTED")</f>
        <v>8511659</v>
      </c>
      <c r="S496" s="1">
        <f>_xll.ciqfunctions.udf.CIQ($B496, "IQ_TOTAL_OUTSTANDING_FILING_DATE", $D496,,,, "REPORTED")</f>
        <v>5280.82269</v>
      </c>
      <c r="T496" s="1">
        <f>_xll.ciqfunctions.udf.CIQ($B496, "IQ_TOTAL_DEBT", $D496,,,, "REPORTED")</f>
        <v>7173263</v>
      </c>
      <c r="U496" s="1">
        <f>_xll.ciqfunctions.udf.CIQ($B496, "IQ_PREF_DIV_OTHER",$D496,,,, "REPORTED")</f>
        <v>0</v>
      </c>
      <c r="V496" s="1">
        <f>_xll.ciqfunctions.udf.CIQ($B496, "IQ_COGS",$D496,,,, "REPORTED")</f>
        <v>3166483</v>
      </c>
      <c r="W496" s="1">
        <f>_xll.ciqfunctions.udf.CIQ($B496, "IQ_AP",$D496,,,, "REPORTED")</f>
        <v>1054752</v>
      </c>
      <c r="X496" s="1">
        <f>_xll.ciqfunctions.udf.CIQ($B496, "IQ_AR", $D496,,,, "REPORTED")</f>
        <v>2664228</v>
      </c>
      <c r="Y496" s="1">
        <f>_xll.ciqfunctions.udf.CIQ($B496, "IQ_INVENTORY", $D496,,,, "REPORTED")</f>
        <v>1559036</v>
      </c>
      <c r="Z496">
        <f>_xll.ciqfunctions.udf.CIQ($B496, "IQ_SGA", $D496,,,, "REPORTED")</f>
        <v>407449</v>
      </c>
      <c r="AA496">
        <f>_xll.ciqfunctions.udf.CIQ($B496, "IQ_TOTAL_REV_1YR_ANN_GROWTH", $D496,,,, "REPORTED")</f>
        <v>-0.69289999999999996</v>
      </c>
      <c r="AB496">
        <f>_xll.ciqfunctions.udf.CIQ($B496, "IQ_DA", $D496,,,, "REPORTED")</f>
        <v>0</v>
      </c>
      <c r="AC496">
        <f>_xll.ciqfunctions.udf.CIQ($B496, "IQ_NET_INTEREST_EXP",$D496,,,, "REPORTED")</f>
        <v>10600</v>
      </c>
      <c r="AD496">
        <f>_xll.ciqfunctions.udf.CIQ($B496, "IQ_NET_WORKING_CAP",$D496,,,, "REPORTED")</f>
        <v>1946019</v>
      </c>
      <c r="AE496">
        <f>_xll.ciqfunctions.udf.CIQ($B496, "IQ_CAPEX",$D496,,,, "REPORTED")</f>
        <v>-97415</v>
      </c>
      <c r="AF496" s="1" t="str">
        <f>_xll.ciqfunctions.udf.CIQ($B496, "IQ_CEO_NAME", $D496,,,, "REPORTED")</f>
        <v>Mibe, Toshihiro</v>
      </c>
    </row>
    <row r="497" spans="1:32" x14ac:dyDescent="0.25">
      <c r="A497" t="str">
        <f>_xll.ciqfunctions.udf.CIQ(B497,"IQ_COMPANY_NAME",A$1)</f>
        <v>Honda Motor Co., Ltd.</v>
      </c>
      <c r="B497" t="s">
        <v>30</v>
      </c>
      <c r="C497" s="1" t="str">
        <f>_xll.ciqfunctions.udf.CIQ($B497, "IQ_INDUSTRY", IQ_FY, $D497, ,, "USD", , C$1)</f>
        <v>Automobiles</v>
      </c>
      <c r="D497" s="2" t="str">
        <f t="shared" si="6"/>
        <v>CQ12019</v>
      </c>
      <c r="E497" s="1">
        <f>_xll.ciqfunctions.udf.CIQ($B497, "IQ_TOTAL_REV", $D497,,,, "REPORTED")</f>
        <v>4049117</v>
      </c>
      <c r="F497" s="1">
        <f>_xll.ciqfunctions.udf.CIQ($B497, "IQ_NI",$D497,,,, "REPORTED")</f>
        <v>-13023</v>
      </c>
      <c r="G497" s="1">
        <f>_xll.ciqfunctions.udf.CIQ($B497, "IQ_CASH_EQUIV", $D497,,,, "REPORTED")</f>
        <v>2494121</v>
      </c>
      <c r="H497" s="1">
        <f>_xll.ciqfunctions.udf.CIQ($B497, "IQ_CASH_ST_INVEST", $D497,,,, "REPORTED")</f>
        <v>2657395</v>
      </c>
      <c r="I497" s="1">
        <f>_xll.ciqfunctions.udf.CIQ($B497, "IQ_TOTAL_CA", $D497,,,, "REPORTED")</f>
        <v>7347294</v>
      </c>
      <c r="J497" s="1">
        <f>_xll.ciqfunctions.udf.CIQ($B497, "IQ_TOTAL_ASSETS",$D497,,,, "REPORTED")</f>
        <v>20419122</v>
      </c>
      <c r="K497" s="1">
        <f>_xll.ciqfunctions.udf.CIQ($B497, "IQ_TOTAL_CL", $D497,,,, "REPORTED")</f>
        <v>5981124</v>
      </c>
      <c r="L497" s="1">
        <f>_xll.ciqfunctions.udf.CIQ($B497, "IQ_TOTAL_LIAB", $D497,,,, "REPORTED")</f>
        <v>11853332</v>
      </c>
      <c r="M497" s="1">
        <f>_xll.ciqfunctions.udf.CIQ($B497, "IQ_PREF_EQUITY",$D497,,,, "REPORTED")</f>
        <v>0</v>
      </c>
      <c r="N497" s="1">
        <f>_xll.ciqfunctions.udf.CIQ($B497, "IQ_TOTAL_COMMON_EQUITY",$D497,,,, "REPORTED")</f>
        <v>8267720</v>
      </c>
      <c r="O497" s="1">
        <f>_xll.ciqfunctions.udf.CIQ($B497, "IQ_APIC", $D497,,,, "REPORTED")</f>
        <v>171460</v>
      </c>
      <c r="P497" s="1">
        <f>_xll.ciqfunctions.udf.CIQ($B497, "IQ_TOTAL_ASSETS", $D497,,,, "REPORTED")</f>
        <v>20419122</v>
      </c>
      <c r="Q497" s="1">
        <f>_xll.ciqfunctions.udf.CIQ($B497, "IQ_RE", $D497,,,, "REPORTED")</f>
        <v>7973637</v>
      </c>
      <c r="R497" s="1">
        <f>_xll.ciqfunctions.udf.CIQ($B497, "IQ_TOTAL_EQUITY", $D497,,,, "REPORTED")</f>
        <v>8565790</v>
      </c>
      <c r="S497" s="1">
        <f>_xll.ciqfunctions.udf.CIQ($B497, "IQ_TOTAL_OUTSTANDING_FILING_DATE", $D497,,,, "REPORTED")</f>
        <v>5278.6841599999998</v>
      </c>
      <c r="T497" s="1">
        <f>_xll.ciqfunctions.udf.CIQ($B497, "IQ_TOTAL_DEBT", $D497,,,, "REPORTED")</f>
        <v>7393428</v>
      </c>
      <c r="U497" s="1">
        <f>_xll.ciqfunctions.udf.CIQ($B497, "IQ_PREF_DIV_OTHER",$D497,,,, "REPORTED")</f>
        <v>0</v>
      </c>
      <c r="V497" s="1">
        <f>_xll.ciqfunctions.udf.CIQ($B497, "IQ_COGS",$D497,,,, "REPORTED")</f>
        <v>3198851</v>
      </c>
      <c r="W497" s="1">
        <f>_xll.ciqfunctions.udf.CIQ($B497, "IQ_AP",$D497,,,, "REPORTED")</f>
        <v>1184882</v>
      </c>
      <c r="X497" s="1">
        <f>_xll.ciqfunctions.udf.CIQ($B497, "IQ_AR", $D497,,,, "REPORTED")</f>
        <v>793245</v>
      </c>
      <c r="Y497" s="1">
        <f>_xll.ciqfunctions.udf.CIQ($B497, "IQ_INVENTORY", $D497,,,, "REPORTED")</f>
        <v>1586787</v>
      </c>
      <c r="Z497">
        <f>_xll.ciqfunctions.udf.CIQ($B497, "IQ_SGA", $D497,,,, "REPORTED")</f>
        <v>508390</v>
      </c>
      <c r="AA497">
        <f>_xll.ciqfunctions.udf.CIQ($B497, "IQ_TOTAL_REV_1YR_ANN_GROWTH", $D497,,,, "REPORTED")</f>
        <v>3.4329000000000001</v>
      </c>
      <c r="AB497">
        <f>_xll.ciqfunctions.udf.CIQ($B497, "IQ_DA", $D497,,,, "REPORTED")</f>
        <v>0</v>
      </c>
      <c r="AC497">
        <f>_xll.ciqfunctions.udf.CIQ($B497, "IQ_NET_INTEREST_EXP",$D497,,,, "REPORTED")</f>
        <v>14371</v>
      </c>
      <c r="AD497">
        <f>_xll.ciqfunctions.udf.CIQ($B497, "IQ_NET_WORKING_CAP",$D497,,,, "REPORTED")</f>
        <v>423933</v>
      </c>
      <c r="AE497">
        <f>_xll.ciqfunctions.udf.CIQ($B497, "IQ_CAPEX",$D497,,,, "REPORTED")</f>
        <v>-104187</v>
      </c>
      <c r="AF497" s="1" t="str">
        <f>_xll.ciqfunctions.udf.CIQ($B497, "IQ_CEO_NAME", $D497,,,, "REPORTED")</f>
        <v>Mibe, Toshihiro</v>
      </c>
    </row>
    <row r="498" spans="1:32" x14ac:dyDescent="0.25">
      <c r="A498" t="str">
        <f>_xll.ciqfunctions.udf.CIQ(B498,"IQ_COMPANY_NAME",A$1)</f>
        <v>Honda Motor Co., Ltd.</v>
      </c>
      <c r="B498" t="s">
        <v>30</v>
      </c>
      <c r="C498" s="1" t="str">
        <f>_xll.ciqfunctions.udf.CIQ($B498, "IQ_INDUSTRY", IQ_FY, $D498, ,, "USD", , C$1)</f>
        <v>Automobiles</v>
      </c>
      <c r="D498" s="2" t="str">
        <f t="shared" si="6"/>
        <v>CQ42018</v>
      </c>
      <c r="E498" s="1">
        <f>_xll.ciqfunctions.udf.CIQ($B498, "IQ_TOTAL_REV", $D498,,,, "REPORTED")</f>
        <v>3973655</v>
      </c>
      <c r="F498" s="1">
        <f>_xll.ciqfunctions.udf.CIQ($B498, "IQ_NI",$D498,,,, "REPORTED")</f>
        <v>168238</v>
      </c>
      <c r="G498" s="1">
        <f>_xll.ciqfunctions.udf.CIQ($B498, "IQ_CASH_EQUIV", $D498,,,, "REPORTED")</f>
        <v>2194073</v>
      </c>
      <c r="H498" s="1">
        <f>_xll.ciqfunctions.udf.CIQ($B498, "IQ_CASH_ST_INVEST", $D498,,,, "REPORTED")</f>
        <v>2423262</v>
      </c>
      <c r="I498" s="1">
        <f>_xll.ciqfunctions.udf.CIQ($B498, "IQ_TOTAL_CA", $D498,,,, "REPORTED")</f>
        <v>6978927</v>
      </c>
      <c r="J498" s="1">
        <f>_xll.ciqfunctions.udf.CIQ($B498, "IQ_TOTAL_ASSETS",$D498,,,, "REPORTED")</f>
        <v>19851201</v>
      </c>
      <c r="K498" s="1">
        <f>_xll.ciqfunctions.udf.CIQ($B498, "IQ_TOTAL_CL", $D498,,,, "REPORTED")</f>
        <v>5661413</v>
      </c>
      <c r="L498" s="1">
        <f>_xll.ciqfunctions.udf.CIQ($B498, "IQ_TOTAL_LIAB", $D498,,,, "REPORTED")</f>
        <v>11280438</v>
      </c>
      <c r="M498" s="1">
        <f>_xll.ciqfunctions.udf.CIQ($B498, "IQ_PREF_EQUITY",$D498,,,, "REPORTED")</f>
        <v>0</v>
      </c>
      <c r="N498" s="1">
        <f>_xll.ciqfunctions.udf.CIQ($B498, "IQ_TOTAL_COMMON_EQUITY",$D498,,,, "REPORTED")</f>
        <v>8286540</v>
      </c>
      <c r="O498" s="1">
        <f>_xll.ciqfunctions.udf.CIQ($B498, "IQ_APIC", $D498,,,, "REPORTED")</f>
        <v>171343</v>
      </c>
      <c r="P498" s="1">
        <f>_xll.ciqfunctions.udf.CIQ($B498, "IQ_TOTAL_ASSETS", $D498,,,, "REPORTED")</f>
        <v>19851201</v>
      </c>
      <c r="Q498" s="1">
        <f>_xll.ciqfunctions.udf.CIQ($B498, "IQ_RE", $D498,,,, "REPORTED")</f>
        <v>8028707</v>
      </c>
      <c r="R498" s="1">
        <f>_xll.ciqfunctions.udf.CIQ($B498, "IQ_TOTAL_EQUITY", $D498,,,, "REPORTED")</f>
        <v>8570763</v>
      </c>
      <c r="S498" s="1">
        <f>_xll.ciqfunctions.udf.CIQ($B498, "IQ_TOTAL_OUTSTANDING_FILING_DATE", $D498,,,, "REPORTED")</f>
        <v>5278.6871600000004</v>
      </c>
      <c r="T498" s="1">
        <f>_xll.ciqfunctions.udf.CIQ($B498, "IQ_TOTAL_DEBT", $D498,,,, "REPORTED")</f>
        <v>7137530</v>
      </c>
      <c r="U498" s="1">
        <f>_xll.ciqfunctions.udf.CIQ($B498, "IQ_PREF_DIV_OTHER",$D498,,,, "REPORTED")</f>
        <v>0</v>
      </c>
      <c r="V498" s="1">
        <f>_xll.ciqfunctions.udf.CIQ($B498, "IQ_COGS",$D498,,,, "REPORTED")</f>
        <v>3158104</v>
      </c>
      <c r="W498" s="1">
        <f>_xll.ciqfunctions.udf.CIQ($B498, "IQ_AP",$D498,,,, "REPORTED")</f>
        <v>1056584</v>
      </c>
      <c r="X498" s="1">
        <f>_xll.ciqfunctions.udf.CIQ($B498, "IQ_AR", $D498,,,, "REPORTED")</f>
        <v>688213</v>
      </c>
      <c r="Y498" s="1">
        <f>_xll.ciqfunctions.udf.CIQ($B498, "IQ_INVENTORY", $D498,,,, "REPORTED")</f>
        <v>1618680</v>
      </c>
      <c r="Z498">
        <f>_xll.ciqfunctions.udf.CIQ($B498, "IQ_SGA", $D498,,,, "REPORTED")</f>
        <v>444556</v>
      </c>
      <c r="AA498">
        <f>_xll.ciqfunctions.udf.CIQ($B498, "IQ_TOTAL_REV_1YR_ANN_GROWTH", $D498,,,, "REPORTED")</f>
        <v>0.41770000000000002</v>
      </c>
      <c r="AB498">
        <f>_xll.ciqfunctions.udf.CIQ($B498, "IQ_DA", $D498,,,, "REPORTED")</f>
        <v>0</v>
      </c>
      <c r="AC498">
        <f>_xll.ciqfunctions.udf.CIQ($B498, "IQ_NET_INTEREST_EXP",$D498,,,, "REPORTED")</f>
        <v>8740</v>
      </c>
      <c r="AD498">
        <f>_xll.ciqfunctions.udf.CIQ($B498, "IQ_NET_WORKING_CAP",$D498,,,, "REPORTED")</f>
        <v>2033041</v>
      </c>
      <c r="AE498">
        <f>_xll.ciqfunctions.udf.CIQ($B498, "IQ_CAPEX",$D498,,,, "REPORTED")</f>
        <v>-91806</v>
      </c>
      <c r="AF498" s="1" t="str">
        <f>_xll.ciqfunctions.udf.CIQ($B498, "IQ_CEO_NAME", $D498,,,, "REPORTED")</f>
        <v>Mibe, Toshihiro</v>
      </c>
    </row>
    <row r="499" spans="1:32" x14ac:dyDescent="0.25">
      <c r="A499" t="str">
        <f>_xll.ciqfunctions.udf.CIQ(B499,"IQ_COMPANY_NAME",A$1)</f>
        <v>Honda Motor Co., Ltd.</v>
      </c>
      <c r="B499" t="s">
        <v>30</v>
      </c>
      <c r="C499" s="1" t="str">
        <f>_xll.ciqfunctions.udf.CIQ($B499, "IQ_INDUSTRY", IQ_FY, $D499, ,, "USD", , C$1)</f>
        <v>Automobiles</v>
      </c>
      <c r="D499" s="2" t="str">
        <f t="shared" si="6"/>
        <v>CQ32018</v>
      </c>
      <c r="E499" s="1">
        <f>_xll.ciqfunctions.udf.CIQ($B499, "IQ_TOTAL_REV", $D499,,,, "REPORTED")</f>
        <v>3841712</v>
      </c>
      <c r="F499" s="1">
        <f>_xll.ciqfunctions.udf.CIQ($B499, "IQ_NI",$D499,,,, "REPORTED")</f>
        <v>210771</v>
      </c>
      <c r="G499" s="1">
        <f>_xll.ciqfunctions.udf.CIQ($B499, "IQ_CASH_EQUIV", $D499,,,, "REPORTED")</f>
        <v>2250879</v>
      </c>
      <c r="H499" s="1">
        <f>_xll.ciqfunctions.udf.CIQ($B499, "IQ_CASH_ST_INVEST", $D499,,,, "REPORTED")</f>
        <v>2463132</v>
      </c>
      <c r="I499" s="1">
        <f>_xll.ciqfunctions.udf.CIQ($B499, "IQ_TOTAL_CA", $D499,,,, "REPORTED")</f>
        <v>7070992</v>
      </c>
      <c r="J499" s="1">
        <f>_xll.ciqfunctions.udf.CIQ($B499, "IQ_TOTAL_ASSETS",$D499,,,, "REPORTED")</f>
        <v>20267741</v>
      </c>
      <c r="K499" s="1">
        <f>_xll.ciqfunctions.udf.CIQ($B499, "IQ_TOTAL_CL", $D499,,,, "REPORTED")</f>
        <v>5794053</v>
      </c>
      <c r="L499" s="1">
        <f>_xll.ciqfunctions.udf.CIQ($B499, "IQ_TOTAL_LIAB", $D499,,,, "REPORTED")</f>
        <v>11619077</v>
      </c>
      <c r="M499" s="1">
        <f>_xll.ciqfunctions.udf.CIQ($B499, "IQ_PREF_EQUITY",$D499,,,, "REPORTED")</f>
        <v>0</v>
      </c>
      <c r="N499" s="1">
        <f>_xll.ciqfunctions.udf.CIQ($B499, "IQ_TOTAL_COMMON_EQUITY",$D499,,,, "REPORTED")</f>
        <v>8363047</v>
      </c>
      <c r="O499" s="1">
        <f>_xll.ciqfunctions.udf.CIQ($B499, "IQ_APIC", $D499,,,, "REPORTED")</f>
        <v>171228</v>
      </c>
      <c r="P499" s="1">
        <f>_xll.ciqfunctions.udf.CIQ($B499, "IQ_TOTAL_ASSETS", $D499,,,, "REPORTED")</f>
        <v>20267741</v>
      </c>
      <c r="Q499" s="1">
        <f>_xll.ciqfunctions.udf.CIQ($B499, "IQ_RE", $D499,,,, "REPORTED")</f>
        <v>7908774</v>
      </c>
      <c r="R499" s="1">
        <f>_xll.ciqfunctions.udf.CIQ($B499, "IQ_TOTAL_EQUITY", $D499,,,, "REPORTED")</f>
        <v>8648664</v>
      </c>
      <c r="S499" s="1">
        <f>_xll.ciqfunctions.udf.CIQ($B499, "IQ_TOTAL_OUTSTANDING_FILING_DATE", $D499,,,, "REPORTED")</f>
        <v>5284.0682900000002</v>
      </c>
      <c r="T499" s="1">
        <f>_xll.ciqfunctions.udf.CIQ($B499, "IQ_TOTAL_DEBT", $D499,,,, "REPORTED")</f>
        <v>7285359</v>
      </c>
      <c r="U499" s="1">
        <f>_xll.ciqfunctions.udf.CIQ($B499, "IQ_PREF_DIV_OTHER",$D499,,,, "REPORTED")</f>
        <v>0</v>
      </c>
      <c r="V499" s="1">
        <f>_xll.ciqfunctions.udf.CIQ($B499, "IQ_COGS",$D499,,,, "REPORTED")</f>
        <v>3004708</v>
      </c>
      <c r="W499" s="1">
        <f>_xll.ciqfunctions.udf.CIQ($B499, "IQ_AP",$D499,,,, "REPORTED")</f>
        <v>1102927</v>
      </c>
      <c r="X499" s="1">
        <f>_xll.ciqfunctions.udf.CIQ($B499, "IQ_AR", $D499,,,, "REPORTED")</f>
        <v>745835</v>
      </c>
      <c r="Y499" s="1">
        <f>_xll.ciqfunctions.udf.CIQ($B499, "IQ_INVENTORY", $D499,,,, "REPORTED")</f>
        <v>1604121</v>
      </c>
      <c r="Z499">
        <f>_xll.ciqfunctions.udf.CIQ($B499, "IQ_SGA", $D499,,,, "REPORTED")</f>
        <v>438289</v>
      </c>
      <c r="AA499">
        <f>_xll.ciqfunctions.udf.CIQ($B499, "IQ_TOTAL_REV_1YR_ANN_GROWTH", $D499,,,, "REPORTED")</f>
        <v>1.7347999999999999</v>
      </c>
      <c r="AB499">
        <f>_xll.ciqfunctions.udf.CIQ($B499, "IQ_DA", $D499,,,, "REPORTED")</f>
        <v>0</v>
      </c>
      <c r="AC499">
        <f>_xll.ciqfunctions.udf.CIQ($B499, "IQ_NET_INTEREST_EXP",$D499,,,, "REPORTED")</f>
        <v>8417</v>
      </c>
      <c r="AD499">
        <f>_xll.ciqfunctions.udf.CIQ($B499, "IQ_NET_WORKING_CAP",$D499,,,, "REPORTED")</f>
        <v>1980676</v>
      </c>
      <c r="AE499">
        <f>_xll.ciqfunctions.udf.CIQ($B499, "IQ_CAPEX",$D499,,,, "REPORTED")</f>
        <v>-79876</v>
      </c>
      <c r="AF499" s="1" t="str">
        <f>_xll.ciqfunctions.udf.CIQ($B499, "IQ_CEO_NAME", $D499,,,, "REPORTED")</f>
        <v>Mibe, Toshihiro</v>
      </c>
    </row>
    <row r="500" spans="1:32" x14ac:dyDescent="0.25">
      <c r="A500" t="str">
        <f>_xll.ciqfunctions.udf.CIQ(B500,"IQ_COMPANY_NAME",A$1)</f>
        <v>Honda Motor Co., Ltd.</v>
      </c>
      <c r="B500" t="s">
        <v>30</v>
      </c>
      <c r="C500" s="1" t="str">
        <f>_xll.ciqfunctions.udf.CIQ($B500, "IQ_INDUSTRY", IQ_FY, $D500, ,, "USD", , C$1)</f>
        <v>Automobiles</v>
      </c>
      <c r="D500" s="2" t="str">
        <f t="shared" si="6"/>
        <v>CQ22018</v>
      </c>
      <c r="E500" s="1">
        <f>_xll.ciqfunctions.udf.CIQ($B500, "IQ_TOTAL_REV", $D500,,,, "REPORTED")</f>
        <v>4024133</v>
      </c>
      <c r="F500" s="1">
        <f>_xll.ciqfunctions.udf.CIQ($B500, "IQ_NI",$D500,,,, "REPORTED")</f>
        <v>244330</v>
      </c>
      <c r="G500" s="1">
        <f>_xll.ciqfunctions.udf.CIQ($B500, "IQ_CASH_EQUIV", $D500,,,, "REPORTED")</f>
        <v>2167105</v>
      </c>
      <c r="H500" s="1">
        <f>_xll.ciqfunctions.udf.CIQ($B500, "IQ_CASH_ST_INVEST", $D500,,,, "REPORTED")</f>
        <v>2425748</v>
      </c>
      <c r="I500" s="1">
        <f>_xll.ciqfunctions.udf.CIQ($B500, "IQ_TOTAL_CA", $D500,,,, "REPORTED")</f>
        <v>6916501</v>
      </c>
      <c r="J500" s="1">
        <f>_xll.ciqfunctions.udf.CIQ($B500, "IQ_TOTAL_ASSETS",$D500,,,, "REPORTED")</f>
        <v>19651804</v>
      </c>
      <c r="K500" s="1">
        <f>_xll.ciqfunctions.udf.CIQ($B500, "IQ_TOTAL_CL", $D500,,,, "REPORTED")</f>
        <v>5611857</v>
      </c>
      <c r="L500" s="1">
        <f>_xll.ciqfunctions.udf.CIQ($B500, "IQ_TOTAL_LIAB", $D500,,,, "REPORTED")</f>
        <v>11284805</v>
      </c>
      <c r="M500" s="1">
        <f>_xll.ciqfunctions.udf.CIQ($B500, "IQ_PREF_EQUITY",$D500,,,, "REPORTED")</f>
        <v>0</v>
      </c>
      <c r="N500" s="1">
        <f>_xll.ciqfunctions.udf.CIQ($B500, "IQ_TOTAL_COMMON_EQUITY",$D500,,,, "REPORTED")</f>
        <v>8097631</v>
      </c>
      <c r="O500" s="1">
        <f>_xll.ciqfunctions.udf.CIQ($B500, "IQ_APIC", $D500,,,, "REPORTED")</f>
        <v>171118</v>
      </c>
      <c r="P500" s="1">
        <f>_xll.ciqfunctions.udf.CIQ($B500, "IQ_TOTAL_ASSETS", $D500,,,, "REPORTED")</f>
        <v>19651804</v>
      </c>
      <c r="Q500" s="1">
        <f>_xll.ciqfunctions.udf.CIQ($B500, "IQ_RE", $D500,,,, "REPORTED")</f>
        <v>7760896</v>
      </c>
      <c r="R500" s="1">
        <f>_xll.ciqfunctions.udf.CIQ($B500, "IQ_TOTAL_EQUITY", $D500,,,, "REPORTED")</f>
        <v>8366999</v>
      </c>
      <c r="S500" s="1">
        <f>_xll.ciqfunctions.udf.CIQ($B500, "IQ_TOTAL_OUTSTANDING_FILING_DATE", $D500,,,, "REPORTED")</f>
        <v>5298.0651900000003</v>
      </c>
      <c r="T500" s="1">
        <f>_xll.ciqfunctions.udf.CIQ($B500, "IQ_TOTAL_DEBT", $D500,,,, "REPORTED")</f>
        <v>7014179</v>
      </c>
      <c r="U500" s="1">
        <f>_xll.ciqfunctions.udf.CIQ($B500, "IQ_PREF_DIV_OTHER",$D500,,,, "REPORTED")</f>
        <v>0</v>
      </c>
      <c r="V500" s="1">
        <f>_xll.ciqfunctions.udf.CIQ($B500, "IQ_COGS",$D500,,,, "REPORTED")</f>
        <v>3162696</v>
      </c>
      <c r="W500" s="1">
        <f>_xll.ciqfunctions.udf.CIQ($B500, "IQ_AP",$D500,,,, "REPORTED")</f>
        <v>1097867</v>
      </c>
      <c r="X500" s="1">
        <f>_xll.ciqfunctions.udf.CIQ($B500, "IQ_AR", $D500,,,, "REPORTED")</f>
        <v>2618363</v>
      </c>
      <c r="Y500" s="1">
        <f>_xll.ciqfunctions.udf.CIQ($B500, "IQ_INVENTORY", $D500,,,, "REPORTED")</f>
        <v>1521811</v>
      </c>
      <c r="Z500">
        <f>_xll.ciqfunctions.udf.CIQ($B500, "IQ_SGA", $D500,,,, "REPORTED")</f>
        <v>371656</v>
      </c>
      <c r="AA500">
        <f>_xll.ciqfunctions.udf.CIQ($B500, "IQ_TOTAL_REV_1YR_ANN_GROWTH", $D500,,,, "REPORTED")</f>
        <v>8.3766999999999996</v>
      </c>
      <c r="AB500">
        <f>_xll.ciqfunctions.udf.CIQ($B500, "IQ_DA", $D500,,,, "REPORTED")</f>
        <v>0</v>
      </c>
      <c r="AC500">
        <f>_xll.ciqfunctions.udf.CIQ($B500, "IQ_NET_INTEREST_EXP",$D500,,,, "REPORTED")</f>
        <v>8950</v>
      </c>
      <c r="AD500">
        <f>_xll.ciqfunctions.udf.CIQ($B500, "IQ_NET_WORKING_CAP",$D500,,,, "REPORTED")</f>
        <v>1879217</v>
      </c>
      <c r="AE500">
        <f>_xll.ciqfunctions.udf.CIQ($B500, "IQ_CAPEX",$D500,,,, "REPORTED")</f>
        <v>-144899</v>
      </c>
      <c r="AF500" s="1" t="str">
        <f>_xll.ciqfunctions.udf.CIQ($B500, "IQ_CEO_NAME", $D500,,,, "REPORTED")</f>
        <v>Mibe, Toshihiro</v>
      </c>
    </row>
    <row r="501" spans="1:32" x14ac:dyDescent="0.25">
      <c r="A501" t="str">
        <f>_xll.ciqfunctions.udf.CIQ(B501,"IQ_COMPANY_NAME",A$1)</f>
        <v>Honda Motor Co., Ltd.</v>
      </c>
      <c r="B501" t="s">
        <v>30</v>
      </c>
      <c r="C501" s="1" t="str">
        <f>_xll.ciqfunctions.udf.CIQ($B501, "IQ_INDUSTRY", IQ_FY, $D501, ,, "USD", , C$1)</f>
        <v>Automobiles</v>
      </c>
      <c r="D501" s="2" t="str">
        <f t="shared" si="6"/>
        <v>CQ12018</v>
      </c>
      <c r="E501" s="1">
        <f>_xll.ciqfunctions.udf.CIQ($B501, "IQ_TOTAL_REV", $D501,,,, "REPORTED")</f>
        <v>3914728</v>
      </c>
      <c r="F501" s="1">
        <f>_xll.ciqfunctions.udf.CIQ($B501, "IQ_NI",$D501,,,, "REPORTED")</f>
        <v>107745</v>
      </c>
      <c r="G501" s="1">
        <f>_xll.ciqfunctions.udf.CIQ($B501, "IQ_CASH_EQUIV", $D501,,,, "REPORTED")</f>
        <v>2256488</v>
      </c>
      <c r="H501" s="1">
        <f>_xll.ciqfunctions.udf.CIQ($B501, "IQ_CASH_ST_INVEST", $D501,,,, "REPORTED")</f>
        <v>2469665</v>
      </c>
      <c r="I501" s="1">
        <f>_xll.ciqfunctions.udf.CIQ($B501, "IQ_TOTAL_CA", $D501,,,, "REPORTED")</f>
        <v>6925288</v>
      </c>
      <c r="J501" s="1">
        <f>_xll.ciqfunctions.udf.CIQ($B501, "IQ_TOTAL_ASSETS",$D501,,,, "REPORTED")</f>
        <v>19349164</v>
      </c>
      <c r="K501" s="1">
        <f>_xll.ciqfunctions.udf.CIQ($B501, "IQ_TOTAL_CL", $D501,,,, "REPORTED")</f>
        <v>5624099</v>
      </c>
      <c r="L501" s="1">
        <f>_xll.ciqfunctions.udf.CIQ($B501, "IQ_TOTAL_LIAB", $D501,,,, "REPORTED")</f>
        <v>11115069</v>
      </c>
      <c r="M501" s="1">
        <f>_xll.ciqfunctions.udf.CIQ($B501, "IQ_PREF_EQUITY",$D501,,,, "REPORTED")</f>
        <v>0</v>
      </c>
      <c r="N501" s="1">
        <f>_xll.ciqfunctions.udf.CIQ($B501, "IQ_TOTAL_COMMON_EQUITY",$D501,,,, "REPORTED")</f>
        <v>7933538</v>
      </c>
      <c r="O501" s="1">
        <f>_xll.ciqfunctions.udf.CIQ($B501, "IQ_APIC", $D501,,,, "REPORTED")</f>
        <v>171118</v>
      </c>
      <c r="P501" s="1">
        <f>_xll.ciqfunctions.udf.CIQ($B501, "IQ_TOTAL_ASSETS", $D501,,,, "REPORTED")</f>
        <v>19349164</v>
      </c>
      <c r="Q501" s="1">
        <f>_xll.ciqfunctions.udf.CIQ($B501, "IQ_RE", $D501,,,, "REPORTED")</f>
        <v>7611332</v>
      </c>
      <c r="R501" s="1">
        <f>_xll.ciqfunctions.udf.CIQ($B501, "IQ_TOTAL_EQUITY", $D501,,,, "REPORTED")</f>
        <v>8234095</v>
      </c>
      <c r="S501" s="1">
        <f>_xll.ciqfunctions.udf.CIQ($B501, "IQ_TOTAL_OUTSTANDING_FILING_DATE", $D501,,,, "REPORTED")</f>
        <v>5334.8334500000001</v>
      </c>
      <c r="T501" s="1">
        <f>_xll.ciqfunctions.udf.CIQ($B501, "IQ_TOTAL_DEBT", $D501,,,, "REPORTED")</f>
        <v>6871633</v>
      </c>
      <c r="U501" s="1">
        <f>_xll.ciqfunctions.udf.CIQ($B501, "IQ_PREF_DIV_OTHER",$D501,,,, "REPORTED")</f>
        <v>0</v>
      </c>
      <c r="V501" s="1">
        <f>_xll.ciqfunctions.udf.CIQ($B501, "IQ_COGS",$D501,,,, "REPORTED")</f>
        <v>3073933</v>
      </c>
      <c r="W501" s="1">
        <f>_xll.ciqfunctions.udf.CIQ($B501, "IQ_AP",$D501,,,, "REPORTED")</f>
        <v>1224627</v>
      </c>
      <c r="X501" s="1">
        <f>_xll.ciqfunctions.udf.CIQ($B501, "IQ_AR", $D501,,,, "REPORTED")</f>
        <v>800463</v>
      </c>
      <c r="Y501" s="1">
        <f>_xll.ciqfunctions.udf.CIQ($B501, "IQ_INVENTORY", $D501,,,, "REPORTED")</f>
        <v>1523455</v>
      </c>
      <c r="Z501">
        <f>_xll.ciqfunctions.udf.CIQ($B501, "IQ_SGA", $D501,,,, "REPORTED")</f>
        <v>494956</v>
      </c>
      <c r="AA501">
        <f>_xll.ciqfunctions.udf.CIQ($B501, "IQ_TOTAL_REV_1YR_ANN_GROWTH", $D501,,,, "REPORTED")</f>
        <v>4.0201000000000002</v>
      </c>
      <c r="AB501">
        <f>_xll.ciqfunctions.udf.CIQ($B501, "IQ_DA", $D501,,,, "REPORTED")</f>
        <v>0</v>
      </c>
      <c r="AC501">
        <f>_xll.ciqfunctions.udf.CIQ($B501, "IQ_NET_INTEREST_EXP",$D501,,,, "REPORTED")</f>
        <v>12043</v>
      </c>
      <c r="AD501">
        <f>_xll.ciqfunctions.udf.CIQ($B501, "IQ_NET_WORKING_CAP",$D501,,,, "REPORTED")</f>
        <v>524756</v>
      </c>
      <c r="AE501">
        <f>_xll.ciqfunctions.udf.CIQ($B501, "IQ_CAPEX",$D501,,,, "REPORTED")</f>
        <v>-97106</v>
      </c>
      <c r="AF501" s="1" t="str">
        <f>_xll.ciqfunctions.udf.CIQ($B501, "IQ_CEO_NAME", $D501,,,, "REPORTED")</f>
        <v>Mibe, Toshihiro</v>
      </c>
    </row>
    <row r="502" spans="1:32" x14ac:dyDescent="0.25">
      <c r="A502" t="str">
        <f>_xll.ciqfunctions.udf.CIQ(B502,"IQ_COMPANY_NAME",A$1)</f>
        <v>Honda Motor Co., Ltd.</v>
      </c>
      <c r="B502" t="s">
        <v>30</v>
      </c>
      <c r="C502" s="1" t="str">
        <f>_xll.ciqfunctions.udf.CIQ($B502, "IQ_INDUSTRY", IQ_FY, $D502, ,, "USD", , C$1)</f>
        <v>Automobiles</v>
      </c>
      <c r="D502" s="2" t="str">
        <f t="shared" si="6"/>
        <v>CQ42017</v>
      </c>
      <c r="E502" s="1">
        <f>_xll.ciqfunctions.udf.CIQ($B502, "IQ_TOTAL_REV", $D502,,,, "REPORTED")</f>
        <v>3957123</v>
      </c>
      <c r="F502" s="1">
        <f>_xll.ciqfunctions.udf.CIQ($B502, "IQ_NI",$D502,,,, "REPORTED")</f>
        <v>570251</v>
      </c>
      <c r="G502" s="1">
        <f>_xll.ciqfunctions.udf.CIQ($B502, "IQ_CASH_EQUIV", $D502,,,, "REPORTED")</f>
        <v>2210485</v>
      </c>
      <c r="H502" s="1">
        <f>_xll.ciqfunctions.udf.CIQ($B502, "IQ_CASH_ST_INVEST", $D502,,,, "REPORTED")</f>
        <v>2434445</v>
      </c>
      <c r="I502" s="1">
        <f>_xll.ciqfunctions.udf.CIQ($B502, "IQ_TOTAL_CA", $D502,,,, "REPORTED")</f>
        <v>6867350</v>
      </c>
      <c r="J502" s="1">
        <f>_xll.ciqfunctions.udf.CIQ($B502, "IQ_TOTAL_ASSETS",$D502,,,, "REPORTED")</f>
        <v>19761465</v>
      </c>
      <c r="K502" s="1">
        <f>_xll.ciqfunctions.udf.CIQ($B502, "IQ_TOTAL_CL", $D502,,,, "REPORTED")</f>
        <v>5485074</v>
      </c>
      <c r="L502" s="1">
        <f>_xll.ciqfunctions.udf.CIQ($B502, "IQ_TOTAL_LIAB", $D502,,,, "REPORTED")</f>
        <v>11311365</v>
      </c>
      <c r="M502" s="1">
        <f>_xll.ciqfunctions.udf.CIQ($B502, "IQ_PREF_EQUITY",$D502,,,, "REPORTED")</f>
        <v>0</v>
      </c>
      <c r="N502" s="1">
        <f>_xll.ciqfunctions.udf.CIQ($B502, "IQ_TOTAL_COMMON_EQUITY",$D502,,,, "REPORTED")</f>
        <v>8151092</v>
      </c>
      <c r="O502" s="1">
        <f>_xll.ciqfunctions.udf.CIQ($B502, "IQ_APIC", $D502,,,, "REPORTED")</f>
        <v>171118</v>
      </c>
      <c r="P502" s="1">
        <f>_xll.ciqfunctions.udf.CIQ($B502, "IQ_TOTAL_ASSETS", $D502,,,, "REPORTED")</f>
        <v>19761465</v>
      </c>
      <c r="Q502" s="1">
        <f>_xll.ciqfunctions.udf.CIQ($B502, "IQ_RE", $D502,,,, "REPORTED")</f>
        <v>7511626</v>
      </c>
      <c r="R502" s="1">
        <f>_xll.ciqfunctions.udf.CIQ($B502, "IQ_TOTAL_EQUITY", $D502,,,, "REPORTED")</f>
        <v>8450100</v>
      </c>
      <c r="S502" s="1">
        <f>_xll.ciqfunctions.udf.CIQ($B502, "IQ_TOTAL_OUTSTANDING_FILING_DATE", $D502,,,, "REPORTED")</f>
        <v>5371.2335700000003</v>
      </c>
      <c r="T502" s="1">
        <f>_xll.ciqfunctions.udf.CIQ($B502, "IQ_TOTAL_DEBT", $D502,,,, "REPORTED")</f>
        <v>7133733</v>
      </c>
      <c r="U502" s="1">
        <f>_xll.ciqfunctions.udf.CIQ($B502, "IQ_PREF_DIV_OTHER",$D502,,,, "REPORTED")</f>
        <v>0</v>
      </c>
      <c r="V502" s="1">
        <f>_xll.ciqfunctions.udf.CIQ($B502, "IQ_COGS",$D502,,,, "REPORTED")</f>
        <v>3063005</v>
      </c>
      <c r="W502" s="1">
        <f>_xll.ciqfunctions.udf.CIQ($B502, "IQ_AP",$D502,,,, "REPORTED")</f>
        <v>1082213</v>
      </c>
      <c r="X502" s="1">
        <f>_xll.ciqfunctions.udf.CIQ($B502, "IQ_AR", $D502,,,, "REPORTED")</f>
        <v>723955</v>
      </c>
      <c r="Y502" s="1">
        <f>_xll.ciqfunctions.udf.CIQ($B502, "IQ_INVENTORY", $D502,,,, "REPORTED")</f>
        <v>1495779</v>
      </c>
      <c r="Z502">
        <f>_xll.ciqfunctions.udf.CIQ($B502, "IQ_SGA", $D502,,,, "REPORTED")</f>
        <v>422923</v>
      </c>
      <c r="AA502">
        <f>_xll.ciqfunctions.udf.CIQ($B502, "IQ_TOTAL_REV_1YR_ANN_GROWTH", $D502,,,, "REPORTED")</f>
        <v>13.0261</v>
      </c>
      <c r="AB502">
        <f>_xll.ciqfunctions.udf.CIQ($B502, "IQ_DA", $D502,,,, "REPORTED")</f>
        <v>0</v>
      </c>
      <c r="AC502">
        <f>_xll.ciqfunctions.udf.CIQ($B502, "IQ_NET_INTEREST_EXP",$D502,,,, "REPORTED")</f>
        <v>8239</v>
      </c>
      <c r="AD502">
        <f>_xll.ciqfunctions.udf.CIQ($B502, "IQ_NET_WORKING_CAP",$D502,,,, "REPORTED")</f>
        <v>1976254</v>
      </c>
      <c r="AE502">
        <f>_xll.ciqfunctions.udf.CIQ($B502, "IQ_CAPEX",$D502,,,, "REPORTED")</f>
        <v>-82394</v>
      </c>
      <c r="AF502" s="1" t="str">
        <f>_xll.ciqfunctions.udf.CIQ($B502, "IQ_CEO_NAME", $D502,,,, "REPORTED")</f>
        <v>Mibe, Toshihiro</v>
      </c>
    </row>
    <row r="503" spans="1:32" x14ac:dyDescent="0.25">
      <c r="A503" t="str">
        <f>_xll.ciqfunctions.udf.CIQ(B503,"IQ_COMPANY_NAME",A$1)</f>
        <v>Honda Motor Co., Ltd.</v>
      </c>
      <c r="B503" t="s">
        <v>30</v>
      </c>
      <c r="C503" s="1" t="str">
        <f>_xll.ciqfunctions.udf.CIQ($B503, "IQ_INDUSTRY", IQ_FY, $D503, ,, "USD", , C$1)</f>
        <v>Automobiles</v>
      </c>
      <c r="D503" s="2" t="str">
        <f t="shared" si="6"/>
        <v>CQ32017</v>
      </c>
      <c r="E503" s="1">
        <f>_xll.ciqfunctions.udf.CIQ($B503, "IQ_TOTAL_REV", $D503,,,, "REPORTED")</f>
        <v>3776199</v>
      </c>
      <c r="F503" s="1">
        <f>_xll.ciqfunctions.udf.CIQ($B503, "IQ_NI",$D503,,,, "REPORTED")</f>
        <v>174006</v>
      </c>
      <c r="G503" s="1">
        <f>_xll.ciqfunctions.udf.CIQ($B503, "IQ_CASH_EQUIV", $D503,,,, "REPORTED")</f>
        <v>2207825</v>
      </c>
      <c r="H503" s="1">
        <f>_xll.ciqfunctions.udf.CIQ($B503, "IQ_CASH_ST_INVEST", $D503,,,, "REPORTED")</f>
        <v>2301945</v>
      </c>
      <c r="I503" s="1">
        <f>_xll.ciqfunctions.udf.CIQ($B503, "IQ_TOTAL_CA", $D503,,,, "REPORTED")</f>
        <v>6663855</v>
      </c>
      <c r="J503" s="1">
        <f>_xll.ciqfunctions.udf.CIQ($B503, "IQ_TOTAL_ASSETS",$D503,,,, "REPORTED")</f>
        <v>19527079</v>
      </c>
      <c r="K503" s="1">
        <f>_xll.ciqfunctions.udf.CIQ($B503, "IQ_TOTAL_CL", $D503,,,, "REPORTED")</f>
        <v>5437786</v>
      </c>
      <c r="L503" s="1">
        <f>_xll.ciqfunctions.udf.CIQ($B503, "IQ_TOTAL_LIAB", $D503,,,, "REPORTED")</f>
        <v>11554748</v>
      </c>
      <c r="M503" s="1">
        <f>_xll.ciqfunctions.udf.CIQ($B503, "IQ_PREF_EQUITY",$D503,,,, "REPORTED")</f>
        <v>0</v>
      </c>
      <c r="N503" s="1">
        <f>_xll.ciqfunctions.udf.CIQ($B503, "IQ_TOTAL_COMMON_EQUITY",$D503,,,, "REPORTED")</f>
        <v>7693469</v>
      </c>
      <c r="O503" s="1">
        <f>_xll.ciqfunctions.udf.CIQ($B503, "IQ_APIC", $D503,,,, "REPORTED")</f>
        <v>171118</v>
      </c>
      <c r="P503" s="1">
        <f>_xll.ciqfunctions.udf.CIQ($B503, "IQ_TOTAL_ASSETS", $D503,,,, "REPORTED")</f>
        <v>19527079</v>
      </c>
      <c r="Q503" s="1">
        <f>_xll.ciqfunctions.udf.CIQ($B503, "IQ_RE", $D503,,,, "REPORTED")</f>
        <v>7008465</v>
      </c>
      <c r="R503" s="1">
        <f>_xll.ciqfunctions.udf.CIQ($B503, "IQ_TOTAL_EQUITY", $D503,,,, "REPORTED")</f>
        <v>7972331</v>
      </c>
      <c r="S503" s="1">
        <f>_xll.ciqfunctions.udf.CIQ($B503, "IQ_TOTAL_OUTSTANDING_FILING_DATE", $D503,,,, "REPORTED")</f>
        <v>5406.8375599999999</v>
      </c>
      <c r="T503" s="1">
        <f>_xll.ciqfunctions.udf.CIQ($B503, "IQ_TOTAL_DEBT", $D503,,,, "REPORTED")</f>
        <v>6983482</v>
      </c>
      <c r="U503" s="1">
        <f>_xll.ciqfunctions.udf.CIQ($B503, "IQ_PREF_DIV_OTHER",$D503,,,, "REPORTED")</f>
        <v>0</v>
      </c>
      <c r="V503" s="1">
        <f>_xll.ciqfunctions.udf.CIQ($B503, "IQ_COGS",$D503,,,, "REPORTED")</f>
        <v>2988854</v>
      </c>
      <c r="W503" s="1">
        <f>_xll.ciqfunctions.udf.CIQ($B503, "IQ_AP",$D503,,,, "REPORTED")</f>
        <v>1097166</v>
      </c>
      <c r="X503" s="1">
        <f>_xll.ciqfunctions.udf.CIQ($B503, "IQ_AR", $D503,,,, "REPORTED")</f>
        <v>757390</v>
      </c>
      <c r="Y503" s="1">
        <f>_xll.ciqfunctions.udf.CIQ($B503, "IQ_INVENTORY", $D503,,,, "REPORTED")</f>
        <v>1426241</v>
      </c>
      <c r="Z503">
        <f>_xll.ciqfunctions.udf.CIQ($B503, "IQ_SGA", $D503,,,, "REPORTED")</f>
        <v>462449</v>
      </c>
      <c r="AA503">
        <f>_xll.ciqfunctions.udf.CIQ($B503, "IQ_TOTAL_REV_1YR_ANN_GROWTH", $D503,,,, "REPORTED")</f>
        <v>15.728899999999999</v>
      </c>
      <c r="AB503">
        <f>_xll.ciqfunctions.udf.CIQ($B503, "IQ_DA", $D503,,,, "REPORTED")</f>
        <v>0</v>
      </c>
      <c r="AC503">
        <f>_xll.ciqfunctions.udf.CIQ($B503, "IQ_NET_INTEREST_EXP",$D503,,,, "REPORTED")</f>
        <v>6519</v>
      </c>
      <c r="AD503">
        <f>_xll.ciqfunctions.udf.CIQ($B503, "IQ_NET_WORKING_CAP",$D503,,,, "REPORTED")</f>
        <v>1780817</v>
      </c>
      <c r="AE503">
        <f>_xll.ciqfunctions.udf.CIQ($B503, "IQ_CAPEX",$D503,,,, "REPORTED")</f>
        <v>-111370</v>
      </c>
      <c r="AF503" s="1" t="str">
        <f>_xll.ciqfunctions.udf.CIQ($B503, "IQ_CEO_NAME", $D503,,,, "REPORTED")</f>
        <v>Mibe, Toshihiro</v>
      </c>
    </row>
    <row r="504" spans="1:32" x14ac:dyDescent="0.25">
      <c r="A504" t="str">
        <f>_xll.ciqfunctions.udf.CIQ(B504,"IQ_COMPANY_NAME",A$1)</f>
        <v>Honda Motor Co., Ltd.</v>
      </c>
      <c r="B504" t="s">
        <v>30</v>
      </c>
      <c r="C504" s="1" t="str">
        <f>_xll.ciqfunctions.udf.CIQ($B504, "IQ_INDUSTRY", IQ_FY, $D504, ,, "USD", , C$1)</f>
        <v>Automobiles</v>
      </c>
      <c r="D504" s="2" t="str">
        <f t="shared" si="6"/>
        <v>CQ22017</v>
      </c>
      <c r="E504" s="1">
        <f>_xll.ciqfunctions.udf.CIQ($B504, "IQ_TOTAL_REV", $D504,,,, "REPORTED")</f>
        <v>3713096</v>
      </c>
      <c r="F504" s="1">
        <f>_xll.ciqfunctions.udf.CIQ($B504, "IQ_NI",$D504,,,, "REPORTED")</f>
        <v>207335</v>
      </c>
      <c r="G504" s="1">
        <f>_xll.ciqfunctions.udf.CIQ($B504, "IQ_CASH_EQUIV", $D504,,,, "REPORTED")</f>
        <v>2019418</v>
      </c>
      <c r="H504" s="1">
        <f>_xll.ciqfunctions.udf.CIQ($B504, "IQ_CASH_ST_INVEST", $D504,,,, "REPORTED")</f>
        <v>2167916</v>
      </c>
      <c r="I504" s="1">
        <f>_xll.ciqfunctions.udf.CIQ($B504, "IQ_TOTAL_CA", $D504,,,, "REPORTED")</f>
        <v>6517513</v>
      </c>
      <c r="J504" s="1">
        <f>_xll.ciqfunctions.udf.CIQ($B504, "IQ_TOTAL_ASSETS",$D504,,,, "REPORTED")</f>
        <v>19044311</v>
      </c>
      <c r="K504" s="1">
        <f>_xll.ciqfunctions.udf.CIQ($B504, "IQ_TOTAL_CL", $D504,,,, "REPORTED")</f>
        <v>5336599</v>
      </c>
      <c r="L504" s="1">
        <f>_xll.ciqfunctions.udf.CIQ($B504, "IQ_TOTAL_LIAB", $D504,,,, "REPORTED")</f>
        <v>11313877</v>
      </c>
      <c r="M504" s="1">
        <f>_xll.ciqfunctions.udf.CIQ($B504, "IQ_PREF_EQUITY",$D504,,,, "REPORTED")</f>
        <v>0</v>
      </c>
      <c r="N504" s="1">
        <f>_xll.ciqfunctions.udf.CIQ($B504, "IQ_TOTAL_COMMON_EQUITY",$D504,,,, "REPORTED")</f>
        <v>7471894</v>
      </c>
      <c r="O504" s="1">
        <f>_xll.ciqfunctions.udf.CIQ($B504, "IQ_APIC", $D504,,,, "REPORTED")</f>
        <v>171118</v>
      </c>
      <c r="P504" s="1">
        <f>_xll.ciqfunctions.udf.CIQ($B504, "IQ_TOTAL_ASSETS", $D504,,,, "REPORTED")</f>
        <v>19044311</v>
      </c>
      <c r="Q504" s="1">
        <f>_xll.ciqfunctions.udf.CIQ($B504, "IQ_RE", $D504,,,, "REPORTED")</f>
        <v>6877387</v>
      </c>
      <c r="R504" s="1">
        <f>_xll.ciqfunctions.udf.CIQ($B504, "IQ_TOTAL_EQUITY", $D504,,,, "REPORTED")</f>
        <v>7730434</v>
      </c>
      <c r="S504" s="1">
        <f>_xll.ciqfunctions.udf.CIQ($B504, "IQ_TOTAL_OUTSTANDING_FILING_DATE", $D504,,,, "REPORTED")</f>
        <v>5406.83979</v>
      </c>
      <c r="T504" s="1">
        <f>_xll.ciqfunctions.udf.CIQ($B504, "IQ_TOTAL_DEBT", $D504,,,, "REPORTED")</f>
        <v>6849662</v>
      </c>
      <c r="U504" s="1">
        <f>_xll.ciqfunctions.udf.CIQ($B504, "IQ_PREF_DIV_OTHER",$D504,,,, "REPORTED")</f>
        <v>0</v>
      </c>
      <c r="V504" s="1">
        <f>_xll.ciqfunctions.udf.CIQ($B504, "IQ_COGS",$D504,,,, "REPORTED")</f>
        <v>2874789</v>
      </c>
      <c r="W504" s="1">
        <f>_xll.ciqfunctions.udf.CIQ($B504, "IQ_AP",$D504,,,, "REPORTED")</f>
        <v>1089446</v>
      </c>
      <c r="X504" s="1">
        <f>_xll.ciqfunctions.udf.CIQ($B504, "IQ_AR", $D504,,,, "REPORTED")</f>
        <v>725451</v>
      </c>
      <c r="Y504" s="1">
        <f>_xll.ciqfunctions.udf.CIQ($B504, "IQ_INVENTORY", $D504,,,, "REPORTED")</f>
        <v>1444970</v>
      </c>
      <c r="Z504">
        <f>_xll.ciqfunctions.udf.CIQ($B504, "IQ_SGA", $D504,,,, "REPORTED")</f>
        <v>394823</v>
      </c>
      <c r="AA504">
        <f>_xll.ciqfunctions.udf.CIQ($B504, "IQ_TOTAL_REV_1YR_ANN_GROWTH", $D504,,,, "REPORTED")</f>
        <v>6.9523000000000001</v>
      </c>
      <c r="AB504">
        <f>_xll.ciqfunctions.udf.CIQ($B504, "IQ_DA", $D504,,,, "REPORTED")</f>
        <v>0</v>
      </c>
      <c r="AC504">
        <f>_xll.ciqfunctions.udf.CIQ($B504, "IQ_NET_INTEREST_EXP",$D504,,,, "REPORTED")</f>
        <v>6143</v>
      </c>
      <c r="AD504">
        <f>_xll.ciqfunctions.udf.CIQ($B504, "IQ_NET_WORKING_CAP",$D504,,,, "REPORTED")</f>
        <v>1843316</v>
      </c>
      <c r="AE504">
        <f>_xll.ciqfunctions.udf.CIQ($B504, "IQ_CAPEX",$D504,,,, "REPORTED")</f>
        <v>-124693</v>
      </c>
      <c r="AF504" s="1" t="str">
        <f>_xll.ciqfunctions.udf.CIQ($B504, "IQ_CEO_NAME", $D504,,,, "REPORTED")</f>
        <v>Mibe, Toshihiro</v>
      </c>
    </row>
    <row r="505" spans="1:32" x14ac:dyDescent="0.25">
      <c r="A505" t="str">
        <f>_xll.ciqfunctions.udf.CIQ(B505,"IQ_COMPANY_NAME",A$1)</f>
        <v>Honda Motor Co., Ltd.</v>
      </c>
      <c r="B505" t="s">
        <v>30</v>
      </c>
      <c r="C505" s="1" t="str">
        <f>_xll.ciqfunctions.udf.CIQ($B505, "IQ_INDUSTRY", IQ_FY, $D505, ,, "USD", , C$1)</f>
        <v>Automobiles</v>
      </c>
      <c r="D505" s="2" t="str">
        <f t="shared" si="6"/>
        <v>CQ12017</v>
      </c>
      <c r="E505" s="1">
        <f>_xll.ciqfunctions.udf.CIQ($B505, "IQ_TOTAL_REV", $D505,,,, "REPORTED")</f>
        <v>3763434</v>
      </c>
      <c r="F505" s="1">
        <f>_xll.ciqfunctions.udf.CIQ($B505, "IQ_NI",$D505,,,, "REPORTED")</f>
        <v>95959</v>
      </c>
      <c r="G505" s="1">
        <f>_xll.ciqfunctions.udf.CIQ($B505, "IQ_CASH_EQUIV", $D505,,,, "REPORTED")</f>
        <v>2105976</v>
      </c>
      <c r="H505" s="1">
        <f>_xll.ciqfunctions.udf.CIQ($B505, "IQ_CASH_ST_INVEST", $D505,,,, "REPORTED")</f>
        <v>2255403</v>
      </c>
      <c r="I505" s="1">
        <f>_xll.ciqfunctions.udf.CIQ($B505, "IQ_TOTAL_CA", $D505,,,, "REPORTED")</f>
        <v>6555467</v>
      </c>
      <c r="J505" s="1">
        <f>_xll.ciqfunctions.udf.CIQ($B505, "IQ_TOTAL_ASSETS",$D505,,,, "REPORTED")</f>
        <v>18958123</v>
      </c>
      <c r="K505" s="1">
        <f>_xll.ciqfunctions.udf.CIQ($B505, "IQ_TOTAL_CL", $D505,,,, "REPORTED")</f>
        <v>5428842</v>
      </c>
      <c r="L505" s="1">
        <f>_xll.ciqfunctions.udf.CIQ($B505, "IQ_TOTAL_LIAB", $D505,,,, "REPORTED")</f>
        <v>11388497</v>
      </c>
      <c r="M505" s="1">
        <f>_xll.ciqfunctions.udf.CIQ($B505, "IQ_PREF_EQUITY",$D505,,,, "REPORTED")</f>
        <v>0</v>
      </c>
      <c r="N505" s="1">
        <f>_xll.ciqfunctions.udf.CIQ($B505, "IQ_TOTAL_COMMON_EQUITY",$D505,,,, "REPORTED")</f>
        <v>7295296</v>
      </c>
      <c r="O505" s="1">
        <f>_xll.ciqfunctions.udf.CIQ($B505, "IQ_APIC", $D505,,,, "REPORTED")</f>
        <v>171118</v>
      </c>
      <c r="P505" s="1">
        <f>_xll.ciqfunctions.udf.CIQ($B505, "IQ_TOTAL_ASSETS", $D505,,,, "REPORTED")</f>
        <v>18958123</v>
      </c>
      <c r="Q505" s="1">
        <f>_xll.ciqfunctions.udf.CIQ($B505, "IQ_RE", $D505,,,, "REPORTED")</f>
        <v>6712894</v>
      </c>
      <c r="R505" s="1">
        <f>_xll.ciqfunctions.udf.CIQ($B505, "IQ_TOTAL_EQUITY", $D505,,,, "REPORTED")</f>
        <v>7569626</v>
      </c>
      <c r="S505" s="1">
        <f>_xll.ciqfunctions.udf.CIQ($B505, "IQ_TOTAL_OUTSTANDING_FILING_DATE", $D505,,,, "REPORTED")</f>
        <v>5406.8411900000001</v>
      </c>
      <c r="T505" s="1">
        <f>_xll.ciqfunctions.udf.CIQ($B505, "IQ_TOTAL_DEBT", $D505,,,, "REPORTED")</f>
        <v>6809118</v>
      </c>
      <c r="U505" s="1">
        <f>_xll.ciqfunctions.udf.CIQ($B505, "IQ_PREF_DIV_OTHER",$D505,,,, "REPORTED")</f>
        <v>0</v>
      </c>
      <c r="V505" s="1">
        <f>_xll.ciqfunctions.udf.CIQ($B505, "IQ_COGS",$D505,,,, "REPORTED")</f>
        <v>2965786</v>
      </c>
      <c r="W505" s="1">
        <f>_xll.ciqfunctions.udf.CIQ($B505, "IQ_AP",$D505,,,, "REPORTED")</f>
        <v>1183344</v>
      </c>
      <c r="X505" s="1">
        <f>_xll.ciqfunctions.udf.CIQ($B505, "IQ_AR", $D505,,,, "REPORTED")</f>
        <v>764026</v>
      </c>
      <c r="Y505" s="1">
        <f>_xll.ciqfunctions.udf.CIQ($B505, "IQ_INVENTORY", $D505,,,, "REPORTED")</f>
        <v>1364130</v>
      </c>
      <c r="Z505">
        <f>_xll.ciqfunctions.udf.CIQ($B505, "IQ_SGA", $D505,,,, "REPORTED")</f>
        <v>495957</v>
      </c>
      <c r="AA505">
        <f>_xll.ciqfunctions.udf.CIQ($B505, "IQ_TOTAL_REV_1YR_ANN_GROWTH", $D505,,,, "REPORTED")</f>
        <v>3.4605000000000001</v>
      </c>
      <c r="AB505">
        <f>_xll.ciqfunctions.udf.CIQ($B505, "IQ_DA", $D505,,,, "REPORTED")</f>
        <v>0</v>
      </c>
      <c r="AC505">
        <f>_xll.ciqfunctions.udf.CIQ($B505, "IQ_NET_INTEREST_EXP",$D505,,,, "REPORTED")</f>
        <v>10496</v>
      </c>
      <c r="AD505">
        <f>_xll.ciqfunctions.udf.CIQ($B505, "IQ_NET_WORKING_CAP",$D505,,,, "REPORTED")</f>
        <v>496039</v>
      </c>
      <c r="AE505">
        <f>_xll.ciqfunctions.udf.CIQ($B505, "IQ_CAPEX",$D505,,,, "REPORTED")</f>
        <v>-110061</v>
      </c>
      <c r="AF505" s="1" t="str">
        <f>_xll.ciqfunctions.udf.CIQ($B505, "IQ_CEO_NAME", $D505,,,, "REPORTED")</f>
        <v>Mibe, Toshihiro</v>
      </c>
    </row>
    <row r="506" spans="1:32" x14ac:dyDescent="0.25">
      <c r="A506" t="str">
        <f>_xll.ciqfunctions.udf.CIQ(B506,"IQ_COMPANY_NAME",A$1)</f>
        <v>Honda Motor Co., Ltd.</v>
      </c>
      <c r="B506" t="s">
        <v>30</v>
      </c>
      <c r="C506" s="1" t="str">
        <f>_xll.ciqfunctions.udf.CIQ($B506, "IQ_INDUSTRY", IQ_FY, $D506, ,, "USD", , C$1)</f>
        <v>Automobiles</v>
      </c>
      <c r="D506" s="2" t="str">
        <f t="shared" si="6"/>
        <v>CQ42016</v>
      </c>
      <c r="E506" s="1">
        <f>_xll.ciqfunctions.udf.CIQ($B506, "IQ_TOTAL_REV", $D506,,,, "REPORTED")</f>
        <v>3501068</v>
      </c>
      <c r="F506" s="1">
        <f>_xll.ciqfunctions.udf.CIQ($B506, "IQ_NI",$D506,,,, "REPORTED")</f>
        <v>168815</v>
      </c>
      <c r="G506" s="1">
        <f>_xll.ciqfunctions.udf.CIQ($B506, "IQ_CASH_EQUIV", $D506,,,, "REPORTED")</f>
        <v>0</v>
      </c>
      <c r="H506" s="1">
        <f>_xll.ciqfunctions.udf.CIQ($B506, "IQ_CASH_ST_INVEST", $D506,,,, "REPORTED")</f>
        <v>0</v>
      </c>
      <c r="I506" s="1">
        <f>_xll.ciqfunctions.udf.CIQ($B506, "IQ_TOTAL_CA", $D506,,,, "REPORTED")</f>
        <v>0</v>
      </c>
      <c r="J506" s="1">
        <f>_xll.ciqfunctions.udf.CIQ($B506, "IQ_TOTAL_ASSETS",$D506,,,, "REPORTED")</f>
        <v>0</v>
      </c>
      <c r="K506" s="1">
        <f>_xll.ciqfunctions.udf.CIQ($B506, "IQ_TOTAL_CL", $D506,,,, "REPORTED")</f>
        <v>0</v>
      </c>
      <c r="L506" s="1">
        <f>_xll.ciqfunctions.udf.CIQ($B506, "IQ_TOTAL_LIAB", $D506,,,, "REPORTED")</f>
        <v>0</v>
      </c>
      <c r="M506" s="1">
        <f>_xll.ciqfunctions.udf.CIQ($B506, "IQ_PREF_EQUITY",$D506,,,, "REPORTED")</f>
        <v>0</v>
      </c>
      <c r="N506" s="1">
        <f>_xll.ciqfunctions.udf.CIQ($B506, "IQ_TOTAL_COMMON_EQUITY",$D506,,,, "REPORTED")</f>
        <v>0</v>
      </c>
      <c r="O506" s="1">
        <f>_xll.ciqfunctions.udf.CIQ($B506, "IQ_APIC", $D506,,,, "REPORTED")</f>
        <v>0</v>
      </c>
      <c r="P506" s="1">
        <f>_xll.ciqfunctions.udf.CIQ($B506, "IQ_TOTAL_ASSETS", $D506,,,, "REPORTED")</f>
        <v>0</v>
      </c>
      <c r="Q506" s="1">
        <f>_xll.ciqfunctions.udf.CIQ($B506, "IQ_RE", $D506,,,, "REPORTED")</f>
        <v>0</v>
      </c>
      <c r="R506" s="1">
        <f>_xll.ciqfunctions.udf.CIQ($B506, "IQ_TOTAL_EQUITY", $D506,,,, "REPORTED")</f>
        <v>0</v>
      </c>
      <c r="S506" s="1">
        <f>_xll.ciqfunctions.udf.CIQ($B506, "IQ_TOTAL_OUTSTANDING_FILING_DATE", $D506,,,, "REPORTED")</f>
        <v>5406.8456999999999</v>
      </c>
      <c r="T506" s="1">
        <f>_xll.ciqfunctions.udf.CIQ($B506, "IQ_TOTAL_DEBT", $D506,,,, "REPORTED")</f>
        <v>0</v>
      </c>
      <c r="U506" s="1">
        <f>_xll.ciqfunctions.udf.CIQ($B506, "IQ_PREF_DIV_OTHER",$D506,,,, "REPORTED")</f>
        <v>0</v>
      </c>
      <c r="V506" s="1">
        <f>_xll.ciqfunctions.udf.CIQ($B506, "IQ_COGS",$D506,,,, "REPORTED")</f>
        <v>2736728</v>
      </c>
      <c r="W506" s="1">
        <f>_xll.ciqfunctions.udf.CIQ($B506, "IQ_AP",$D506,,,, "REPORTED")</f>
        <v>0</v>
      </c>
      <c r="X506" s="1">
        <f>_xll.ciqfunctions.udf.CIQ($B506, "IQ_AR", $D506,,,, "REPORTED")</f>
        <v>0</v>
      </c>
      <c r="Y506" s="1">
        <f>_xll.ciqfunctions.udf.CIQ($B506, "IQ_INVENTORY", $D506,,,, "REPORTED")</f>
        <v>0</v>
      </c>
      <c r="Z506">
        <f>_xll.ciqfunctions.udf.CIQ($B506, "IQ_SGA", $D506,,,, "REPORTED")</f>
        <v>380356</v>
      </c>
      <c r="AA506">
        <f>_xll.ciqfunctions.udf.CIQ($B506, "IQ_TOTAL_REV_1YR_ANN_GROWTH", $D506,,,, "REPORTED")</f>
        <v>-3.7522000000000002</v>
      </c>
      <c r="AB506">
        <f>_xll.ciqfunctions.udf.CIQ($B506, "IQ_DA", $D506,,,, "REPORTED")</f>
        <v>0</v>
      </c>
      <c r="AC506">
        <f>_xll.ciqfunctions.udf.CIQ($B506, "IQ_NET_INTEREST_EXP",$D506,,,, "REPORTED")</f>
        <v>5738</v>
      </c>
      <c r="AD506">
        <f>_xll.ciqfunctions.udf.CIQ($B506, "IQ_NET_WORKING_CAP",$D506,,,, "REPORTED")</f>
        <v>0</v>
      </c>
      <c r="AE506">
        <f>_xll.ciqfunctions.udf.CIQ($B506, "IQ_CAPEX",$D506,,,, "REPORTED")</f>
        <v>-163793</v>
      </c>
      <c r="AF506" s="1" t="str">
        <f>_xll.ciqfunctions.udf.CIQ($B506, "IQ_CEO_NAME", $D506,,,, "REPORTED")</f>
        <v>Mibe, Toshihiro</v>
      </c>
    </row>
    <row r="507" spans="1:32" x14ac:dyDescent="0.25">
      <c r="A507" t="str">
        <f>_xll.ciqfunctions.udf.CIQ(B507,"IQ_COMPANY_NAME",A$1)</f>
        <v>Honda Motor Co., Ltd.</v>
      </c>
      <c r="B507" t="s">
        <v>30</v>
      </c>
      <c r="C507" s="1" t="str">
        <f>_xll.ciqfunctions.udf.CIQ($B507, "IQ_INDUSTRY", IQ_FY, $D507, ,, "USD", , C$1)</f>
        <v>Automobiles</v>
      </c>
      <c r="D507" s="2" t="str">
        <f t="shared" si="6"/>
        <v>CQ32016</v>
      </c>
      <c r="E507" s="1">
        <f>_xll.ciqfunctions.udf.CIQ($B507, "IQ_TOTAL_REV", $D507,,,, "REPORTED")</f>
        <v>3262968</v>
      </c>
      <c r="F507" s="1">
        <f>_xll.ciqfunctions.udf.CIQ($B507, "IQ_NI",$D507,,,, "REPORTED")</f>
        <v>177096</v>
      </c>
      <c r="G507" s="1">
        <f>_xll.ciqfunctions.udf.CIQ($B507, "IQ_CASH_EQUIV", $D507,,,, "REPORTED")</f>
        <v>1679709</v>
      </c>
      <c r="H507" s="1">
        <f>_xll.ciqfunctions.udf.CIQ($B507, "IQ_CASH_ST_INVEST", $D507,,,, "REPORTED")</f>
        <v>1763304</v>
      </c>
      <c r="I507" s="1">
        <f>_xll.ciqfunctions.udf.CIQ($B507, "IQ_TOTAL_CA", $D507,,,, "REPORTED")</f>
        <v>5668038</v>
      </c>
      <c r="J507" s="1">
        <f>_xll.ciqfunctions.udf.CIQ($B507, "IQ_TOTAL_ASSETS",$D507,,,, "REPORTED")</f>
        <v>16988446</v>
      </c>
      <c r="K507" s="1">
        <f>_xll.ciqfunctions.udf.CIQ($B507, "IQ_TOTAL_CL", $D507,,,, "REPORTED")</f>
        <v>4931276</v>
      </c>
      <c r="L507" s="1">
        <f>_xll.ciqfunctions.udf.CIQ($B507, "IQ_TOTAL_LIAB", $D507,,,, "REPORTED")</f>
        <v>10184217</v>
      </c>
      <c r="M507" s="1">
        <f>_xll.ciqfunctions.udf.CIQ($B507, "IQ_PREF_EQUITY",$D507,,,, "REPORTED")</f>
        <v>0</v>
      </c>
      <c r="N507" s="1">
        <f>_xll.ciqfunctions.udf.CIQ($B507, "IQ_TOTAL_COMMON_EQUITY",$D507,,,, "REPORTED")</f>
        <v>6564536</v>
      </c>
      <c r="O507" s="1">
        <f>_xll.ciqfunctions.udf.CIQ($B507, "IQ_APIC", $D507,,,, "REPORTED")</f>
        <v>171118</v>
      </c>
      <c r="P507" s="1">
        <f>_xll.ciqfunctions.udf.CIQ($B507, "IQ_TOTAL_ASSETS", $D507,,,, "REPORTED")</f>
        <v>16988446</v>
      </c>
      <c r="Q507" s="1">
        <f>_xll.ciqfunctions.udf.CIQ($B507, "IQ_RE", $D507,,,, "REPORTED")</f>
        <v>6483674</v>
      </c>
      <c r="R507" s="1">
        <f>_xll.ciqfunctions.udf.CIQ($B507, "IQ_TOTAL_EQUITY", $D507,,,, "REPORTED")</f>
        <v>6804229</v>
      </c>
      <c r="S507" s="1">
        <f>_xll.ciqfunctions.udf.CIQ($B507, "IQ_TOTAL_OUTSTANDING_FILING_DATE", $D507,,,, "REPORTED")</f>
        <v>5406.8476199999996</v>
      </c>
      <c r="T507" s="1">
        <f>_xll.ciqfunctions.udf.CIQ($B507, "IQ_TOTAL_DEBT", $D507,,,, "REPORTED")</f>
        <v>6067775</v>
      </c>
      <c r="U507" s="1">
        <f>_xll.ciqfunctions.udf.CIQ($B507, "IQ_PREF_DIV_OTHER",$D507,,,, "REPORTED")</f>
        <v>0</v>
      </c>
      <c r="V507" s="1">
        <f>_xll.ciqfunctions.udf.CIQ($B507, "IQ_COGS",$D507,,,, "REPORTED")</f>
        <v>2522871</v>
      </c>
      <c r="W507" s="1">
        <f>_xll.ciqfunctions.udf.CIQ($B507, "IQ_AP",$D507,,,, "REPORTED")</f>
        <v>984853</v>
      </c>
      <c r="X507" s="1">
        <f>_xll.ciqfunctions.udf.CIQ($B507, "IQ_AR", $D507,,,, "REPORTED")</f>
        <v>691742</v>
      </c>
      <c r="Y507" s="1">
        <f>_xll.ciqfunctions.udf.CIQ($B507, "IQ_INVENTORY", $D507,,,, "REPORTED")</f>
        <v>1241950</v>
      </c>
      <c r="Z507">
        <f>_xll.ciqfunctions.udf.CIQ($B507, "IQ_SGA", $D507,,,, "REPORTED")</f>
        <v>384621</v>
      </c>
      <c r="AA507">
        <f>_xll.ciqfunctions.udf.CIQ($B507, "IQ_TOTAL_REV_1YR_ANN_GROWTH", $D507,,,, "REPORTED")</f>
        <v>-9.8946000000000005</v>
      </c>
      <c r="AB507">
        <f>_xll.ciqfunctions.udf.CIQ($B507, "IQ_DA", $D507,,,, "REPORTED")</f>
        <v>0</v>
      </c>
      <c r="AC507">
        <f>_xll.ciqfunctions.udf.CIQ($B507, "IQ_NET_INTEREST_EXP",$D507,,,, "REPORTED")</f>
        <v>4269</v>
      </c>
      <c r="AD507">
        <f>_xll.ciqfunctions.udf.CIQ($B507, "IQ_NET_WORKING_CAP",$D507,,,, "REPORTED")</f>
        <v>1549363</v>
      </c>
      <c r="AE507">
        <f>_xll.ciqfunctions.udf.CIQ($B507, "IQ_CAPEX",$D507,,,, "REPORTED")</f>
        <v>-87903</v>
      </c>
      <c r="AF507" s="1" t="str">
        <f>_xll.ciqfunctions.udf.CIQ($B507, "IQ_CEO_NAME", $D507,,,, "REPORTED")</f>
        <v>Mibe, Toshihiro</v>
      </c>
    </row>
    <row r="508" spans="1:32" x14ac:dyDescent="0.25">
      <c r="A508" t="str">
        <f>_xll.ciqfunctions.udf.CIQ(B508,"IQ_COMPANY_NAME",A$1)</f>
        <v>Honda Motor Co., Ltd.</v>
      </c>
      <c r="B508" t="s">
        <v>30</v>
      </c>
      <c r="C508" s="1" t="str">
        <f>_xll.ciqfunctions.udf.CIQ($B508, "IQ_INDUSTRY", IQ_FY, $D508, ,, "USD", , C$1)</f>
        <v>Automobiles</v>
      </c>
      <c r="D508" s="2" t="str">
        <f t="shared" si="6"/>
        <v>CQ22016</v>
      </c>
      <c r="E508" s="1">
        <f>_xll.ciqfunctions.udf.CIQ($B508, "IQ_TOTAL_REV", $D508,,,, "REPORTED")</f>
        <v>3471730</v>
      </c>
      <c r="F508" s="1">
        <f>_xll.ciqfunctions.udf.CIQ($B508, "IQ_NI",$D508,,,, "REPORTED")</f>
        <v>174699</v>
      </c>
      <c r="G508" s="1">
        <f>_xll.ciqfunctions.udf.CIQ($B508, "IQ_CASH_EQUIV", $D508,,,, "REPORTED")</f>
        <v>1672807</v>
      </c>
      <c r="H508" s="1">
        <f>_xll.ciqfunctions.udf.CIQ($B508, "IQ_CASH_ST_INVEST", $D508,,,, "REPORTED")</f>
        <v>1766702</v>
      </c>
      <c r="I508" s="1">
        <f>_xll.ciqfunctions.udf.CIQ($B508, "IQ_TOTAL_CA", $D508,,,, "REPORTED")</f>
        <v>5750826</v>
      </c>
      <c r="J508" s="1">
        <f>_xll.ciqfunctions.udf.CIQ($B508, "IQ_TOTAL_ASSETS",$D508,,,, "REPORTED")</f>
        <v>17102661</v>
      </c>
      <c r="K508" s="1">
        <f>_xll.ciqfunctions.udf.CIQ($B508, "IQ_TOTAL_CL", $D508,,,, "REPORTED")</f>
        <v>5171929</v>
      </c>
      <c r="L508" s="1">
        <f>_xll.ciqfunctions.udf.CIQ($B508, "IQ_TOTAL_LIAB", $D508,,,, "REPORTED")</f>
        <v>10375730</v>
      </c>
      <c r="M508" s="1">
        <f>_xll.ciqfunctions.udf.CIQ($B508, "IQ_PREF_EQUITY",$D508,,,, "REPORTED")</f>
        <v>0</v>
      </c>
      <c r="N508" s="1">
        <f>_xll.ciqfunctions.udf.CIQ($B508, "IQ_TOTAL_COMMON_EQUITY",$D508,,,, "REPORTED")</f>
        <v>6496983</v>
      </c>
      <c r="O508" s="1">
        <f>_xll.ciqfunctions.udf.CIQ($B508, "IQ_APIC", $D508,,,, "REPORTED")</f>
        <v>171118</v>
      </c>
      <c r="P508" s="1">
        <f>_xll.ciqfunctions.udf.CIQ($B508, "IQ_TOTAL_ASSETS", $D508,,,, "REPORTED")</f>
        <v>17102661</v>
      </c>
      <c r="Q508" s="1">
        <f>_xll.ciqfunctions.udf.CIQ($B508, "IQ_RE", $D508,,,, "REPORTED")</f>
        <v>6334667</v>
      </c>
      <c r="R508" s="1">
        <f>_xll.ciqfunctions.udf.CIQ($B508, "IQ_TOTAL_EQUITY", $D508,,,, "REPORTED")</f>
        <v>6726931</v>
      </c>
      <c r="S508" s="1">
        <f>_xll.ciqfunctions.udf.CIQ($B508, "IQ_TOTAL_OUTSTANDING_FILING_DATE", $D508,,,, "REPORTED")</f>
        <v>5406.8492900000001</v>
      </c>
      <c r="T508" s="1">
        <f>_xll.ciqfunctions.udf.CIQ($B508, "IQ_TOTAL_DEBT", $D508,,,, "REPORTED")</f>
        <v>6134836</v>
      </c>
      <c r="U508" s="1">
        <f>_xll.ciqfunctions.udf.CIQ($B508, "IQ_PREF_DIV_OTHER",$D508,,,, "REPORTED")</f>
        <v>0</v>
      </c>
      <c r="V508" s="1">
        <f>_xll.ciqfunctions.udf.CIQ($B508, "IQ_COGS",$D508,,,, "REPORTED")</f>
        <v>2677660</v>
      </c>
      <c r="W508" s="1">
        <f>_xll.ciqfunctions.udf.CIQ($B508, "IQ_AP",$D508,,,, "REPORTED")</f>
        <v>941063</v>
      </c>
      <c r="X508" s="1">
        <f>_xll.ciqfunctions.udf.CIQ($B508, "IQ_AR", $D508,,,, "REPORTED")</f>
        <v>687933</v>
      </c>
      <c r="Y508" s="1">
        <f>_xll.ciqfunctions.udf.CIQ($B508, "IQ_INVENTORY", $D508,,,, "REPORTED")</f>
        <v>1230618</v>
      </c>
      <c r="Z508">
        <f>_xll.ciqfunctions.udf.CIQ($B508, "IQ_SGA", $D508,,,, "REPORTED")</f>
        <v>361663</v>
      </c>
      <c r="AA508">
        <f>_xll.ciqfunctions.udf.CIQ($B508, "IQ_TOTAL_REV_1YR_ANN_GROWTH", $D508,,,, "REPORTED")</f>
        <v>-6.2900999999999998</v>
      </c>
      <c r="AB508">
        <f>_xll.ciqfunctions.udf.CIQ($B508, "IQ_DA", $D508,,,, "REPORTED")</f>
        <v>0</v>
      </c>
      <c r="AC508">
        <f>_xll.ciqfunctions.udf.CIQ($B508, "IQ_NET_INTEREST_EXP",$D508,,,, "REPORTED")</f>
        <v>4348</v>
      </c>
      <c r="AD508">
        <f>_xll.ciqfunctions.udf.CIQ($B508, "IQ_NET_WORKING_CAP",$D508,,,, "REPORTED")</f>
        <v>1596337</v>
      </c>
      <c r="AE508">
        <f>_xll.ciqfunctions.udf.CIQ($B508, "IQ_CAPEX",$D508,,,, "REPORTED")</f>
        <v>-132375</v>
      </c>
      <c r="AF508" s="1" t="str">
        <f>_xll.ciqfunctions.udf.CIQ($B508, "IQ_CEO_NAME", $D508,,,, "REPORTED")</f>
        <v>Mibe, Toshihiro</v>
      </c>
    </row>
    <row r="509" spans="1:32" x14ac:dyDescent="0.25">
      <c r="A509" t="str">
        <f>_xll.ciqfunctions.udf.CIQ(B509,"IQ_COMPANY_NAME",A$1)</f>
        <v>Honda Motor Co., Ltd.</v>
      </c>
      <c r="B509" t="s">
        <v>30</v>
      </c>
      <c r="C509" s="1" t="str">
        <f>_xll.ciqfunctions.udf.CIQ($B509, "IQ_INDUSTRY", IQ_FY, $D509, ,, "USD", , C$1)</f>
        <v>Automobiles</v>
      </c>
      <c r="D509" s="2" t="str">
        <f t="shared" si="6"/>
        <v>CQ12016</v>
      </c>
      <c r="E509" s="1">
        <f>_xll.ciqfunctions.udf.CIQ($B509, "IQ_TOTAL_REV", $D509,,,, "REPORTED")</f>
        <v>3637556</v>
      </c>
      <c r="F509" s="1">
        <f>_xll.ciqfunctions.udf.CIQ($B509, "IQ_NI",$D509,,,, "REPORTED")</f>
        <v>15371.5</v>
      </c>
      <c r="G509" s="1">
        <f>_xll.ciqfunctions.udf.CIQ($B509, "IQ_CASH_EQUIV", $D509,,,, "REPORTED")</f>
        <v>1757456</v>
      </c>
      <c r="H509" s="1">
        <f>_xll.ciqfunctions.udf.CIQ($B509, "IQ_CASH_ST_INVEST", $D509,,,, "REPORTED")</f>
        <v>1860491</v>
      </c>
      <c r="I509" s="1">
        <f>_xll.ciqfunctions.udf.CIQ($B509, "IQ_TOTAL_CA", $D509,,,, "REPORTED")</f>
        <v>6241626</v>
      </c>
      <c r="J509" s="1">
        <f>_xll.ciqfunctions.udf.CIQ($B509, "IQ_TOTAL_ASSETS",$D509,,,, "REPORTED")</f>
        <v>18229294</v>
      </c>
      <c r="K509" s="1">
        <f>_xll.ciqfunctions.udf.CIQ($B509, "IQ_TOTAL_CL", $D509,,,, "REPORTED")</f>
        <v>5470351</v>
      </c>
      <c r="L509" s="1">
        <f>_xll.ciqfunctions.udf.CIQ($B509, "IQ_TOTAL_LIAB", $D509,,,, "REPORTED")</f>
        <v>11197506</v>
      </c>
      <c r="M509" s="1">
        <f>_xll.ciqfunctions.udf.CIQ($B509, "IQ_PREF_EQUITY",$D509,,,, "REPORTED")</f>
        <v>0</v>
      </c>
      <c r="N509" s="1">
        <f>_xll.ciqfunctions.udf.CIQ($B509, "IQ_TOTAL_COMMON_EQUITY",$D509,,,, "REPORTED")</f>
        <v>6761433</v>
      </c>
      <c r="O509" s="1">
        <f>_xll.ciqfunctions.udf.CIQ($B509, "IQ_APIC", $D509,,,, "REPORTED")</f>
        <v>171118</v>
      </c>
      <c r="P509" s="1">
        <f>_xll.ciqfunctions.udf.CIQ($B509, "IQ_TOTAL_ASSETS", $D509,,,, "REPORTED")</f>
        <v>18229294</v>
      </c>
      <c r="Q509" s="1">
        <f>_xll.ciqfunctions.udf.CIQ($B509, "IQ_RE", $D509,,,, "REPORTED")</f>
        <v>6194311</v>
      </c>
      <c r="R509" s="1">
        <f>_xll.ciqfunctions.udf.CIQ($B509, "IQ_TOTAL_EQUITY", $D509,,,, "REPORTED")</f>
        <v>7031788</v>
      </c>
      <c r="S509" s="1">
        <f>_xll.ciqfunctions.udf.CIQ($B509, "IQ_TOTAL_OUTSTANDING_FILING_DATE", $D509,,,, "REPORTED")</f>
        <v>5406.8505599999999</v>
      </c>
      <c r="T509" s="1">
        <f>_xll.ciqfunctions.udf.CIQ($B509, "IQ_TOTAL_DEBT", $D509,,,, "REPORTED")</f>
        <v>6526248</v>
      </c>
      <c r="U509" s="1">
        <f>_xll.ciqfunctions.udf.CIQ($B509, "IQ_PREF_DIV_OTHER",$D509,,,, "REPORTED")</f>
        <v>0</v>
      </c>
      <c r="V509" s="1">
        <f>_xll.ciqfunctions.udf.CIQ($B509, "IQ_COGS",$D509,,,, "REPORTED")</f>
        <v>2809024</v>
      </c>
      <c r="W509" s="1">
        <f>_xll.ciqfunctions.udf.CIQ($B509, "IQ_AP",$D509,,,, "REPORTED")</f>
        <v>1128041</v>
      </c>
      <c r="X509" s="1">
        <f>_xll.ciqfunctions.udf.CIQ($B509, "IQ_AR", $D509,,,, "REPORTED")</f>
        <v>826714</v>
      </c>
      <c r="Y509" s="1">
        <f>_xll.ciqfunctions.udf.CIQ($B509, "IQ_INVENTORY", $D509,,,, "REPORTED")</f>
        <v>1313292</v>
      </c>
      <c r="Z509">
        <f>_xll.ciqfunctions.udf.CIQ($B509, "IQ_SGA", $D509,,,, "REPORTED")</f>
        <v>597659.5</v>
      </c>
      <c r="AA509">
        <f>_xll.ciqfunctions.udf.CIQ($B509, "IQ_TOTAL_REV_1YR_ANN_GROWTH", $D509,,,, "REPORTED")</f>
        <v>-9.8518000000000008</v>
      </c>
      <c r="AB509">
        <f>_xll.ciqfunctions.udf.CIQ($B509, "IQ_DA", $D509,,,, "REPORTED")</f>
        <v>0</v>
      </c>
      <c r="AC509">
        <f>_xll.ciqfunctions.udf.CIQ($B509, "IQ_NET_INTEREST_EXP",$D509,,,, "REPORTED")</f>
        <v>4659</v>
      </c>
      <c r="AD509">
        <f>_xll.ciqfunctions.udf.CIQ($B509, "IQ_NET_WORKING_CAP",$D509,,,, "REPORTED")</f>
        <v>592722</v>
      </c>
      <c r="AE509">
        <f>_xll.ciqfunctions.udf.CIQ($B509, "IQ_CAPEX",$D509,,,, "REPORTED")</f>
        <v>-160144.5</v>
      </c>
      <c r="AF509" s="1" t="str">
        <f>_xll.ciqfunctions.udf.CIQ($B509, "IQ_CEO_NAME", $D509,,,, "REPORTED")</f>
        <v>Mibe, Toshihiro</v>
      </c>
    </row>
    <row r="510" spans="1:32" x14ac:dyDescent="0.25">
      <c r="A510" t="str">
        <f>_xll.ciqfunctions.udf.CIQ(B510,"IQ_COMPANY_NAME",A$1)</f>
        <v>Honda Motor Co., Ltd.</v>
      </c>
      <c r="B510" t="s">
        <v>30</v>
      </c>
      <c r="C510" s="1" t="str">
        <f>_xll.ciqfunctions.udf.CIQ($B510, "IQ_INDUSTRY", IQ_FY, $D510, ,, "USD", , C$1)</f>
        <v>Automobiles</v>
      </c>
      <c r="D510" s="2" t="str">
        <f t="shared" si="6"/>
        <v>CQ42015</v>
      </c>
      <c r="E510" s="1">
        <f>_xll.ciqfunctions.udf.CIQ($B510, "IQ_TOTAL_REV", $D510,,,, "REPORTED")</f>
        <v>3637556</v>
      </c>
      <c r="F510" s="1">
        <f>_xll.ciqfunctions.udf.CIQ($B510, "IQ_NI",$D510,,,, "REPORTED")</f>
        <v>15371.5</v>
      </c>
      <c r="G510" s="1">
        <f>_xll.ciqfunctions.udf.CIQ($B510, "IQ_CASH_EQUIV", $D510,,,, "REPORTED")</f>
        <v>1757456</v>
      </c>
      <c r="H510" s="1">
        <f>_xll.ciqfunctions.udf.CIQ($B510, "IQ_CASH_ST_INVEST", $D510,,,, "REPORTED")</f>
        <v>1860491</v>
      </c>
      <c r="I510" s="1">
        <f>_xll.ciqfunctions.udf.CIQ($B510, "IQ_TOTAL_CA", $D510,,,, "REPORTED")</f>
        <v>6241626</v>
      </c>
      <c r="J510" s="1">
        <f>_xll.ciqfunctions.udf.CIQ($B510, "IQ_TOTAL_ASSETS",$D510,,,, "REPORTED")</f>
        <v>18229294</v>
      </c>
      <c r="K510" s="1">
        <f>_xll.ciqfunctions.udf.CIQ($B510, "IQ_TOTAL_CL", $D510,,,, "REPORTED")</f>
        <v>5470351</v>
      </c>
      <c r="L510" s="1">
        <f>_xll.ciqfunctions.udf.CIQ($B510, "IQ_TOTAL_LIAB", $D510,,,, "REPORTED")</f>
        <v>11197506</v>
      </c>
      <c r="M510" s="1">
        <f>_xll.ciqfunctions.udf.CIQ($B510, "IQ_PREF_EQUITY",$D510,,,, "REPORTED")</f>
        <v>0</v>
      </c>
      <c r="N510" s="1">
        <f>_xll.ciqfunctions.udf.CIQ($B510, "IQ_TOTAL_COMMON_EQUITY",$D510,,,, "REPORTED")</f>
        <v>6761433</v>
      </c>
      <c r="O510" s="1">
        <f>_xll.ciqfunctions.udf.CIQ($B510, "IQ_APIC", $D510,,,, "REPORTED")</f>
        <v>171118</v>
      </c>
      <c r="P510" s="1">
        <f>_xll.ciqfunctions.udf.CIQ($B510, "IQ_TOTAL_ASSETS", $D510,,,, "REPORTED")</f>
        <v>18229294</v>
      </c>
      <c r="Q510" s="1">
        <f>_xll.ciqfunctions.udf.CIQ($B510, "IQ_RE", $D510,,,, "REPORTED")</f>
        <v>6194311</v>
      </c>
      <c r="R510" s="1">
        <f>_xll.ciqfunctions.udf.CIQ($B510, "IQ_TOTAL_EQUITY", $D510,,,, "REPORTED")</f>
        <v>7031788</v>
      </c>
      <c r="S510" s="1">
        <f>_xll.ciqfunctions.udf.CIQ($B510, "IQ_TOTAL_OUTSTANDING_FILING_DATE", $D510,,,, "REPORTED")</f>
        <v>5406.8505599999999</v>
      </c>
      <c r="T510" s="1">
        <f>_xll.ciqfunctions.udf.CIQ($B510, "IQ_TOTAL_DEBT", $D510,,,, "REPORTED")</f>
        <v>6526248</v>
      </c>
      <c r="U510" s="1">
        <f>_xll.ciqfunctions.udf.CIQ($B510, "IQ_PREF_DIV_OTHER",$D510,,,, "REPORTED")</f>
        <v>0</v>
      </c>
      <c r="V510" s="1">
        <f>_xll.ciqfunctions.udf.CIQ($B510, "IQ_COGS",$D510,,,, "REPORTED")</f>
        <v>2809024</v>
      </c>
      <c r="W510" s="1">
        <f>_xll.ciqfunctions.udf.CIQ($B510, "IQ_AP",$D510,,,, "REPORTED")</f>
        <v>1128041</v>
      </c>
      <c r="X510" s="1">
        <f>_xll.ciqfunctions.udf.CIQ($B510, "IQ_AR", $D510,,,, "REPORTED")</f>
        <v>826714</v>
      </c>
      <c r="Y510" s="1">
        <f>_xll.ciqfunctions.udf.CIQ($B510, "IQ_INVENTORY", $D510,,,, "REPORTED")</f>
        <v>1313292</v>
      </c>
      <c r="Z510">
        <f>_xll.ciqfunctions.udf.CIQ($B510, "IQ_SGA", $D510,,,, "REPORTED")</f>
        <v>597659.5</v>
      </c>
      <c r="AA510">
        <f>_xll.ciqfunctions.udf.CIQ($B510, "IQ_TOTAL_REV_1YR_ANN_GROWTH", $D510,,,, "REPORTED")</f>
        <v>10.565200000000001</v>
      </c>
      <c r="AB510">
        <f>_xll.ciqfunctions.udf.CIQ($B510, "IQ_DA", $D510,,,, "REPORTED")</f>
        <v>0</v>
      </c>
      <c r="AC510">
        <f>_xll.ciqfunctions.udf.CIQ($B510, "IQ_NET_INTEREST_EXP",$D510,,,, "REPORTED")</f>
        <v>4659</v>
      </c>
      <c r="AD510">
        <f>_xll.ciqfunctions.udf.CIQ($B510, "IQ_NET_WORKING_CAP",$D510,,,, "REPORTED")</f>
        <v>592722</v>
      </c>
      <c r="AE510">
        <f>_xll.ciqfunctions.udf.CIQ($B510, "IQ_CAPEX",$D510,,,, "REPORTED")</f>
        <v>-160144.5</v>
      </c>
      <c r="AF510" s="1" t="str">
        <f>_xll.ciqfunctions.udf.CIQ($B510, "IQ_CEO_NAME", $D510,,,, "REPORTED")</f>
        <v>Mibe, Toshihiro</v>
      </c>
    </row>
    <row r="511" spans="1:32" x14ac:dyDescent="0.25">
      <c r="A511" t="str">
        <f>_xll.ciqfunctions.udf.CIQ(B511,"IQ_COMPANY_NAME",A$1)</f>
        <v>Honda Motor Co., Ltd.</v>
      </c>
      <c r="B511" t="s">
        <v>30</v>
      </c>
      <c r="C511" s="1" t="str">
        <f>_xll.ciqfunctions.udf.CIQ($B511, "IQ_INDUSTRY", IQ_FY, $D511, ,, "USD", , C$1)</f>
        <v>Automobiles</v>
      </c>
      <c r="D511" s="2" t="str">
        <f t="shared" ref="D511:D574" si="7">D451</f>
        <v>CQ32015</v>
      </c>
      <c r="E511" s="1">
        <f>_xll.ciqfunctions.udf.CIQ($B511, "IQ_TOTAL_REV", $D511,,,, "REPORTED")</f>
        <v>3621277</v>
      </c>
      <c r="F511" s="1">
        <f>_xll.ciqfunctions.udf.CIQ($B511, "IQ_NI",$D511,,,, "REPORTED")</f>
        <v>127751</v>
      </c>
      <c r="G511" s="1">
        <f>_xll.ciqfunctions.udf.CIQ($B511, "IQ_CASH_EQUIV", $D511,,,, "REPORTED")</f>
        <v>1643627</v>
      </c>
      <c r="H511" s="1">
        <f>_xll.ciqfunctions.udf.CIQ($B511, "IQ_CASH_ST_INVEST", $D511,,,, "REPORTED")</f>
        <v>1704926</v>
      </c>
      <c r="I511" s="1">
        <f>_xll.ciqfunctions.udf.CIQ($B511, "IQ_TOTAL_CA", $D511,,,, "REPORTED")</f>
        <v>6061969</v>
      </c>
      <c r="J511" s="1">
        <f>_xll.ciqfunctions.udf.CIQ($B511, "IQ_TOTAL_ASSETS",$D511,,,, "REPORTED")</f>
        <v>18322269</v>
      </c>
      <c r="K511" s="1">
        <f>_xll.ciqfunctions.udf.CIQ($B511, "IQ_TOTAL_CL", $D511,,,, "REPORTED")</f>
        <v>5048089</v>
      </c>
      <c r="L511" s="1">
        <f>_xll.ciqfunctions.udf.CIQ($B511, "IQ_TOTAL_LIAB", $D511,,,, "REPORTED")</f>
        <v>10928144</v>
      </c>
      <c r="M511" s="1">
        <f>_xll.ciqfunctions.udf.CIQ($B511, "IQ_PREF_EQUITY",$D511,,,, "REPORTED")</f>
        <v>0</v>
      </c>
      <c r="N511" s="1">
        <f>_xll.ciqfunctions.udf.CIQ($B511, "IQ_TOTAL_COMMON_EQUITY",$D511,,,, "REPORTED")</f>
        <v>7139411</v>
      </c>
      <c r="O511" s="1">
        <f>_xll.ciqfunctions.udf.CIQ($B511, "IQ_APIC", $D511,,,, "REPORTED")</f>
        <v>171118</v>
      </c>
      <c r="P511" s="1">
        <f>_xll.ciqfunctions.udf.CIQ($B511, "IQ_TOTAL_ASSETS", $D511,,,, "REPORTED")</f>
        <v>18322269</v>
      </c>
      <c r="Q511" s="1">
        <f>_xll.ciqfunctions.udf.CIQ($B511, "IQ_RE", $D511,,,, "REPORTED")</f>
        <v>6317809</v>
      </c>
      <c r="R511" s="1">
        <f>_xll.ciqfunctions.udf.CIQ($B511, "IQ_TOTAL_EQUITY", $D511,,,, "REPORTED")</f>
        <v>7394125</v>
      </c>
      <c r="S511" s="1">
        <f>_xll.ciqfunctions.udf.CIQ($B511, "IQ_TOTAL_OUTSTANDING_FILING_DATE", $D511,,,, "REPORTED")</f>
        <v>5406.8556900000003</v>
      </c>
      <c r="T511" s="1">
        <f>_xll.ciqfunctions.udf.CIQ($B511, "IQ_TOTAL_DEBT", $D511,,,, "REPORTED")</f>
        <v>6801795</v>
      </c>
      <c r="U511" s="1">
        <f>_xll.ciqfunctions.udf.CIQ($B511, "IQ_PREF_DIV_OTHER",$D511,,,, "REPORTED")</f>
        <v>0</v>
      </c>
      <c r="V511" s="1">
        <f>_xll.ciqfunctions.udf.CIQ($B511, "IQ_COGS",$D511,,,, "REPORTED")</f>
        <v>2828705</v>
      </c>
      <c r="W511" s="1">
        <f>_xll.ciqfunctions.udf.CIQ($B511, "IQ_AP",$D511,,,, "REPORTED")</f>
        <v>992165</v>
      </c>
      <c r="X511" s="1">
        <f>_xll.ciqfunctions.udf.CIQ($B511, "IQ_AR", $D511,,,, "REPORTED")</f>
        <v>2714482</v>
      </c>
      <c r="Y511" s="1">
        <f>_xll.ciqfunctions.udf.CIQ($B511, "IQ_INVENTORY", $D511,,,, "REPORTED")</f>
        <v>1371274</v>
      </c>
      <c r="Z511">
        <f>_xll.ciqfunctions.udf.CIQ($B511, "IQ_SGA", $D511,,,, "REPORTED")</f>
        <v>479067</v>
      </c>
      <c r="AA511">
        <f>_xll.ciqfunctions.udf.CIQ($B511, "IQ_TOTAL_REV_1YR_ANN_GROWTH", $D511,,,, "REPORTED")</f>
        <v>20.117599999999999</v>
      </c>
      <c r="AB511">
        <f>_xll.ciqfunctions.udf.CIQ($B511, "IQ_DA", $D511,,,, "REPORTED")</f>
        <v>0</v>
      </c>
      <c r="AC511">
        <f>_xll.ciqfunctions.udf.CIQ($B511, "IQ_NET_INTEREST_EXP",$D511,,,, "REPORTED")</f>
        <v>1995</v>
      </c>
      <c r="AD511">
        <f>_xll.ciqfunctions.udf.CIQ($B511, "IQ_NET_WORKING_CAP",$D511,,,, "REPORTED")</f>
        <v>1976726</v>
      </c>
      <c r="AE511">
        <f>_xll.ciqfunctions.udf.CIQ($B511, "IQ_CAPEX",$D511,,,, "REPORTED")</f>
        <v>-127696</v>
      </c>
      <c r="AF511" s="1" t="str">
        <f>_xll.ciqfunctions.udf.CIQ($B511, "IQ_CEO_NAME", $D511,,,, "REPORTED")</f>
        <v>Mibe, Toshihiro</v>
      </c>
    </row>
    <row r="512" spans="1:32" x14ac:dyDescent="0.25">
      <c r="A512" t="str">
        <f>_xll.ciqfunctions.udf.CIQ(B512,"IQ_COMPANY_NAME",A$1)</f>
        <v>Honda Motor Co., Ltd.</v>
      </c>
      <c r="B512" t="s">
        <v>30</v>
      </c>
      <c r="C512" s="1" t="str">
        <f>_xll.ciqfunctions.udf.CIQ($B512, "IQ_INDUSTRY", IQ_FY, $D512, ,, "USD", , C$1)</f>
        <v>Automobiles</v>
      </c>
      <c r="D512" s="2" t="str">
        <f t="shared" si="7"/>
        <v>CQ22015</v>
      </c>
      <c r="E512" s="1">
        <f>_xll.ciqfunctions.udf.CIQ($B512, "IQ_TOTAL_REV", $D512,,,, "REPORTED")</f>
        <v>3704762</v>
      </c>
      <c r="F512" s="1">
        <f>_xll.ciqfunctions.udf.CIQ($B512, "IQ_NI",$D512,,,, "REPORTED")</f>
        <v>186037</v>
      </c>
      <c r="G512" s="1">
        <f>_xll.ciqfunctions.udf.CIQ($B512, "IQ_CASH_EQUIV", $D512,,,, "REPORTED")</f>
        <v>1650933</v>
      </c>
      <c r="H512" s="1">
        <f>_xll.ciqfunctions.udf.CIQ($B512, "IQ_CASH_ST_INVEST", $D512,,,, "REPORTED")</f>
        <v>1741141</v>
      </c>
      <c r="I512" s="1">
        <f>_xll.ciqfunctions.udf.CIQ($B512, "IQ_TOTAL_CA", $D512,,,, "REPORTED")</f>
        <v>6426166</v>
      </c>
      <c r="J512" s="1">
        <f>_xll.ciqfunctions.udf.CIQ($B512, "IQ_TOTAL_ASSETS",$D512,,,, "REPORTED")</f>
        <v>18898503</v>
      </c>
      <c r="K512" s="1">
        <f>_xll.ciqfunctions.udf.CIQ($B512, "IQ_TOTAL_CL", $D512,,,, "REPORTED")</f>
        <v>5616835</v>
      </c>
      <c r="L512" s="1">
        <f>_xll.ciqfunctions.udf.CIQ($B512, "IQ_TOTAL_LIAB", $D512,,,, "REPORTED")</f>
        <v>11290603</v>
      </c>
      <c r="M512" s="1">
        <f>_xll.ciqfunctions.udf.CIQ($B512, "IQ_PREF_EQUITY",$D512,,,, "REPORTED")</f>
        <v>0</v>
      </c>
      <c r="N512" s="1">
        <f>_xll.ciqfunctions.udf.CIQ($B512, "IQ_TOTAL_COMMON_EQUITY",$D512,,,, "REPORTED")</f>
        <v>7345005</v>
      </c>
      <c r="O512" s="1">
        <f>_xll.ciqfunctions.udf.CIQ($B512, "IQ_APIC", $D512,,,, "REPORTED")</f>
        <v>171118</v>
      </c>
      <c r="P512" s="1">
        <f>_xll.ciqfunctions.udf.CIQ($B512, "IQ_TOTAL_ASSETS", $D512,,,, "REPORTED")</f>
        <v>18898503</v>
      </c>
      <c r="Q512" s="1">
        <f>_xll.ciqfunctions.udf.CIQ($B512, "IQ_RE", $D512,,,, "REPORTED")</f>
        <v>6230039</v>
      </c>
      <c r="R512" s="1">
        <f>_xll.ciqfunctions.udf.CIQ($B512, "IQ_TOTAL_EQUITY", $D512,,,, "REPORTED")</f>
        <v>7607900</v>
      </c>
      <c r="S512" s="1">
        <f>_xll.ciqfunctions.udf.CIQ($B512, "IQ_TOTAL_OUTSTANDING_FILING_DATE", $D512,,,, "REPORTED")</f>
        <v>5406.8589599999996</v>
      </c>
      <c r="T512" s="1">
        <f>_xll.ciqfunctions.udf.CIQ($B512, "IQ_TOTAL_DEBT", $D512,,,, "REPORTED")</f>
        <v>6951702</v>
      </c>
      <c r="U512" s="1">
        <f>_xll.ciqfunctions.udf.CIQ($B512, "IQ_PREF_DIV_OTHER",$D512,,,, "REPORTED")</f>
        <v>0</v>
      </c>
      <c r="V512" s="1">
        <f>_xll.ciqfunctions.udf.CIQ($B512, "IQ_COGS",$D512,,,, "REPORTED")</f>
        <v>2885646</v>
      </c>
      <c r="W512" s="1">
        <f>_xll.ciqfunctions.udf.CIQ($B512, "IQ_AP",$D512,,,, "REPORTED")</f>
        <v>1111277</v>
      </c>
      <c r="X512" s="1">
        <f>_xll.ciqfunctions.udf.CIQ($B512, "IQ_AR", $D512,,,, "REPORTED")</f>
        <v>816436</v>
      </c>
      <c r="Y512" s="1">
        <f>_xll.ciqfunctions.udf.CIQ($B512, "IQ_INVENTORY", $D512,,,, "REPORTED")</f>
        <v>1457279</v>
      </c>
      <c r="Z512">
        <f>_xll.ciqfunctions.udf.CIQ($B512, "IQ_SGA", $D512,,,, "REPORTED")</f>
        <v>434488</v>
      </c>
      <c r="AA512">
        <f>_xll.ciqfunctions.udf.CIQ($B512, "IQ_TOTAL_REV_1YR_ANN_GROWTH", $D512,,,, "REPORTED")</f>
        <v>23.976400000000002</v>
      </c>
      <c r="AB512">
        <f>_xll.ciqfunctions.udf.CIQ($B512, "IQ_DA", $D512,,,, "REPORTED")</f>
        <v>0</v>
      </c>
      <c r="AC512">
        <f>_xll.ciqfunctions.udf.CIQ($B512, "IQ_NET_INTEREST_EXP",$D512,,,, "REPORTED")</f>
        <v>2967</v>
      </c>
      <c r="AD512">
        <f>_xll.ciqfunctions.udf.CIQ($B512, "IQ_NET_WORKING_CAP",$D512,,,, "REPORTED")</f>
        <v>2164961</v>
      </c>
      <c r="AE512">
        <f>_xll.ciqfunctions.udf.CIQ($B512, "IQ_CAPEX",$D512,,,, "REPORTED")</f>
        <v>-187191</v>
      </c>
      <c r="AF512" s="1" t="str">
        <f>_xll.ciqfunctions.udf.CIQ($B512, "IQ_CEO_NAME", $D512,,,, "REPORTED")</f>
        <v>Mibe, Toshihiro</v>
      </c>
    </row>
    <row r="513" spans="1:32" x14ac:dyDescent="0.25">
      <c r="A513" t="str">
        <f>_xll.ciqfunctions.udf.CIQ(B513,"IQ_COMPANY_NAME",A$1)</f>
        <v>Honda Motor Co., Ltd.</v>
      </c>
      <c r="B513" t="s">
        <v>30</v>
      </c>
      <c r="C513" s="1" t="str">
        <f>_xll.ciqfunctions.udf.CIQ($B513, "IQ_INDUSTRY", IQ_FY, $D513, ,, "USD", , C$1)</f>
        <v>Automobiles</v>
      </c>
      <c r="D513" s="2" t="str">
        <f t="shared" si="7"/>
        <v>CQ12015</v>
      </c>
      <c r="E513" s="1">
        <f>_xll.ciqfunctions.udf.CIQ($B513, "IQ_TOTAL_REV", $D513,,,, "REPORTED")</f>
        <v>4035080</v>
      </c>
      <c r="F513" s="1">
        <f>_xll.ciqfunctions.udf.CIQ($B513, "IQ_NI",$D513,,,, "REPORTED")</f>
        <v>84509</v>
      </c>
      <c r="G513" s="1">
        <f>_xll.ciqfunctions.udf.CIQ($B513, "IQ_CASH_EQUIV", $D513,,,, "REPORTED")</f>
        <v>1471730</v>
      </c>
      <c r="H513" s="1">
        <f>_xll.ciqfunctions.udf.CIQ($B513, "IQ_CASH_ST_INVEST", $D513,,,, "REPORTED")</f>
        <v>1564438</v>
      </c>
      <c r="I513" s="1">
        <f>_xll.ciqfunctions.udf.CIQ($B513, "IQ_TOTAL_CA", $D513,,,, "REPORTED")</f>
        <v>6296140</v>
      </c>
      <c r="J513" s="1">
        <f>_xll.ciqfunctions.udf.CIQ($B513, "IQ_TOTAL_ASSETS",$D513,,,, "REPORTED")</f>
        <v>18425837</v>
      </c>
      <c r="K513" s="1">
        <f>_xll.ciqfunctions.udf.CIQ($B513, "IQ_TOTAL_CL", $D513,,,, "REPORTED")</f>
        <v>5301054</v>
      </c>
      <c r="L513" s="1">
        <f>_xll.ciqfunctions.udf.CIQ($B513, "IQ_TOTAL_LIAB", $D513,,,, "REPORTED")</f>
        <v>11043016</v>
      </c>
      <c r="M513" s="1">
        <f>_xll.ciqfunctions.udf.CIQ($B513, "IQ_PREF_EQUITY",$D513,,,, "REPORTED")</f>
        <v>0</v>
      </c>
      <c r="N513" s="1">
        <f>_xll.ciqfunctions.udf.CIQ($B513, "IQ_TOTAL_COMMON_EQUITY",$D513,,,, "REPORTED")</f>
        <v>7108627</v>
      </c>
      <c r="O513" s="1">
        <f>_xll.ciqfunctions.udf.CIQ($B513, "IQ_APIC", $D513,,,, "REPORTED")</f>
        <v>171118</v>
      </c>
      <c r="P513" s="1">
        <f>_xll.ciqfunctions.udf.CIQ($B513, "IQ_TOTAL_ASSETS", $D513,,,, "REPORTED")</f>
        <v>18425837</v>
      </c>
      <c r="Q513" s="1">
        <f>_xll.ciqfunctions.udf.CIQ($B513, "IQ_RE", $D513,,,, "REPORTED")</f>
        <v>6083573</v>
      </c>
      <c r="R513" s="1">
        <f>_xll.ciqfunctions.udf.CIQ($B513, "IQ_TOTAL_EQUITY", $D513,,,, "REPORTED")</f>
        <v>7382821</v>
      </c>
      <c r="S513" s="1">
        <f>_xll.ciqfunctions.udf.CIQ($B513, "IQ_TOTAL_OUTSTANDING_FILING_DATE", $D513,,,, "REPORTED")</f>
        <v>5406.86078</v>
      </c>
      <c r="T513" s="1">
        <f>_xll.ciqfunctions.udf.CIQ($B513, "IQ_TOTAL_DEBT", $D513,,,, "REPORTED")</f>
        <v>6856037</v>
      </c>
      <c r="U513" s="1">
        <f>_xll.ciqfunctions.udf.CIQ($B513, "IQ_PREF_DIV_OTHER",$D513,,,, "REPORTED")</f>
        <v>0</v>
      </c>
      <c r="V513" s="1">
        <f>_xll.ciqfunctions.udf.CIQ($B513, "IQ_COGS",$D513,,,, "REPORTED")</f>
        <v>3376123</v>
      </c>
      <c r="W513" s="1">
        <f>_xll.ciqfunctions.udf.CIQ($B513, "IQ_AP",$D513,,,, "REPORTED")</f>
        <v>1157738</v>
      </c>
      <c r="X513" s="1">
        <f>_xll.ciqfunctions.udf.CIQ($B513, "IQ_AR", $D513,,,, "REPORTED")</f>
        <v>820681</v>
      </c>
      <c r="Y513" s="1">
        <f>_xll.ciqfunctions.udf.CIQ($B513, "IQ_INVENTORY", $D513,,,, "REPORTED")</f>
        <v>1498312</v>
      </c>
      <c r="Z513">
        <f>_xll.ciqfunctions.udf.CIQ($B513, "IQ_SGA", $D513,,,, "REPORTED")</f>
        <v>395134</v>
      </c>
      <c r="AA513">
        <f>_xll.ciqfunctions.udf.CIQ($B513, "IQ_TOTAL_REV_1YR_ANN_GROWTH", $D513,,,, "REPORTED")</f>
        <v>7.2906000000000004</v>
      </c>
      <c r="AB513">
        <f>_xll.ciqfunctions.udf.CIQ($B513, "IQ_DA", $D513,,,, "REPORTED")</f>
        <v>0</v>
      </c>
      <c r="AC513">
        <f>_xll.ciqfunctions.udf.CIQ($B513, "IQ_NET_INTEREST_EXP",$D513,,,, "REPORTED")</f>
        <v>7630</v>
      </c>
      <c r="AD513">
        <f>_xll.ciqfunctions.udf.CIQ($B513, "IQ_NET_WORKING_CAP",$D513,,,, "REPORTED")</f>
        <v>713788</v>
      </c>
      <c r="AE513">
        <f>_xll.ciqfunctions.udf.CIQ($B513, "IQ_CAPEX",$D513,,,, "REPORTED")</f>
        <v>919626</v>
      </c>
      <c r="AF513" s="1" t="str">
        <f>_xll.ciqfunctions.udf.CIQ($B513, "IQ_CEO_NAME", $D513,,,, "REPORTED")</f>
        <v>Mibe, Toshihiro</v>
      </c>
    </row>
    <row r="514" spans="1:32" x14ac:dyDescent="0.25">
      <c r="A514" t="str">
        <f>_xll.ciqfunctions.udf.CIQ(B514,"IQ_COMPANY_NAME",A$1)</f>
        <v>Honda Motor Co., Ltd.</v>
      </c>
      <c r="B514" t="s">
        <v>30</v>
      </c>
      <c r="C514" s="1" t="str">
        <f>_xll.ciqfunctions.udf.CIQ($B514, "IQ_INDUSTRY", IQ_FY, $D514, ,, "USD", , C$1)</f>
        <v>Automobiles</v>
      </c>
      <c r="D514" s="2" t="str">
        <f t="shared" si="7"/>
        <v>CQ42014</v>
      </c>
      <c r="E514" s="1">
        <f>_xll.ciqfunctions.udf.CIQ($B514, "IQ_TOTAL_REV", $D514,,,, "REPORTED")</f>
        <v>3289964</v>
      </c>
      <c r="F514" s="1">
        <f>_xll.ciqfunctions.udf.CIQ($B514, "IQ_NI",$D514,,,, "REPORTED")</f>
        <v>136516</v>
      </c>
      <c r="G514" s="1">
        <f>_xll.ciqfunctions.udf.CIQ($B514, "IQ_CASH_EQUIV", $D514,,,, "REPORTED")</f>
        <v>1331632</v>
      </c>
      <c r="H514" s="1">
        <f>_xll.ciqfunctions.udf.CIQ($B514, "IQ_CASH_ST_INVEST", $D514,,,, "REPORTED")</f>
        <v>1331632</v>
      </c>
      <c r="I514" s="1">
        <f>_xll.ciqfunctions.udf.CIQ($B514, "IQ_TOTAL_CA", $D514,,,, "REPORTED")</f>
        <v>6339307</v>
      </c>
      <c r="J514" s="1">
        <f>_xll.ciqfunctions.udf.CIQ($B514, "IQ_TOTAL_ASSETS",$D514,,,, "REPORTED")</f>
        <v>17824834</v>
      </c>
      <c r="K514" s="1">
        <f>_xll.ciqfunctions.udf.CIQ($B514, "IQ_TOTAL_CL", $D514,,,, "REPORTED")</f>
        <v>5175535</v>
      </c>
      <c r="L514" s="1">
        <f>_xll.ciqfunctions.udf.CIQ($B514, "IQ_TOTAL_LIAB", $D514,,,, "REPORTED")</f>
        <v>10815174</v>
      </c>
      <c r="M514" s="1">
        <f>_xll.ciqfunctions.udf.CIQ($B514, "IQ_PREF_EQUITY",$D514,,,, "REPORTED")</f>
        <v>0</v>
      </c>
      <c r="N514" s="1">
        <f>_xll.ciqfunctions.udf.CIQ($B514, "IQ_TOTAL_COMMON_EQUITY",$D514,,,, "REPORTED")</f>
        <v>6782879</v>
      </c>
      <c r="O514" s="1">
        <f>_xll.ciqfunctions.udf.CIQ($B514, "IQ_APIC", $D514,,,, "REPORTED")</f>
        <v>171117</v>
      </c>
      <c r="P514" s="1">
        <f>_xll.ciqfunctions.udf.CIQ($B514, "IQ_TOTAL_ASSETS", $D514,,,, "REPORTED")</f>
        <v>17824834</v>
      </c>
      <c r="Q514" s="1">
        <f>_xll.ciqfunctions.udf.CIQ($B514, "IQ_RE", $D514,,,, "REPORTED")</f>
        <v>6786933</v>
      </c>
      <c r="R514" s="1">
        <f>_xll.ciqfunctions.udf.CIQ($B514, "IQ_TOTAL_EQUITY", $D514,,,, "REPORTED")</f>
        <v>7009660</v>
      </c>
      <c r="S514" s="1">
        <f>_xll.ciqfunctions.udf.CIQ($B514, "IQ_TOTAL_OUTSTANDING_FILING_DATE", $D514,,,, "REPORTED")</f>
        <v>5406.8649100000002</v>
      </c>
      <c r="T514" s="1">
        <f>_xll.ciqfunctions.udf.CIQ($B514, "IQ_TOTAL_DEBT", $D514,,,, "REPORTED")</f>
        <v>6921298</v>
      </c>
      <c r="U514" s="1">
        <f>_xll.ciqfunctions.udf.CIQ($B514, "IQ_PREF_DIV_OTHER",$D514,,,, "REPORTED")</f>
        <v>0</v>
      </c>
      <c r="V514" s="1">
        <f>_xll.ciqfunctions.udf.CIQ($B514, "IQ_COGS",$D514,,,, "REPORTED")</f>
        <v>2445502</v>
      </c>
      <c r="W514" s="1">
        <f>_xll.ciqfunctions.udf.CIQ($B514, "IQ_AP",$D514,,,, "REPORTED")</f>
        <v>1035530</v>
      </c>
      <c r="X514" s="1">
        <f>_xll.ciqfunctions.udf.CIQ($B514, "IQ_AR", $D514,,,, "REPORTED")</f>
        <v>2791883</v>
      </c>
      <c r="Y514" s="1">
        <f>_xll.ciqfunctions.udf.CIQ($B514, "IQ_INVENTORY", $D514,,,, "REPORTED")</f>
        <v>1488602</v>
      </c>
      <c r="Z514">
        <f>_xll.ciqfunctions.udf.CIQ($B514, "IQ_SGA", $D514,,,, "REPORTED")</f>
        <v>499430</v>
      </c>
      <c r="AA514">
        <f>_xll.ciqfunctions.udf.CIQ($B514, "IQ_TOTAL_REV_1YR_ANN_GROWTH", $D514,,,, "REPORTED")</f>
        <v>8.9070999999999998</v>
      </c>
      <c r="AB514">
        <f>_xll.ciqfunctions.udf.CIQ($B514, "IQ_DA", $D514,,,, "REPORTED")</f>
        <v>0</v>
      </c>
      <c r="AC514">
        <f>_xll.ciqfunctions.udf.CIQ($B514, "IQ_NET_INTEREST_EXP",$D514,,,, "REPORTED")</f>
        <v>1906</v>
      </c>
      <c r="AD514">
        <f>_xll.ciqfunctions.udf.CIQ($B514, "IQ_NET_WORKING_CAP",$D514,,,, "REPORTED")</f>
        <v>2921454</v>
      </c>
      <c r="AE514">
        <f>_xll.ciqfunctions.udf.CIQ($B514, "IQ_CAPEX",$D514,,,, "REPORTED")</f>
        <v>-494451</v>
      </c>
      <c r="AF514" s="1" t="str">
        <f>_xll.ciqfunctions.udf.CIQ($B514, "IQ_CEO_NAME", $D514,,,, "REPORTED")</f>
        <v>Mibe, Toshihiro</v>
      </c>
    </row>
    <row r="515" spans="1:32" x14ac:dyDescent="0.25">
      <c r="A515" t="str">
        <f>_xll.ciqfunctions.udf.CIQ(B515,"IQ_COMPANY_NAME",A$1)</f>
        <v>Honda Motor Co., Ltd.</v>
      </c>
      <c r="B515" t="s">
        <v>30</v>
      </c>
      <c r="C515" s="1" t="str">
        <f>_xll.ciqfunctions.udf.CIQ($B515, "IQ_INDUSTRY", IQ_FY, $D515, ,, "USD", , C$1)</f>
        <v>Automobiles</v>
      </c>
      <c r="D515" s="2" t="str">
        <f t="shared" si="7"/>
        <v>CQ32014</v>
      </c>
      <c r="E515" s="1">
        <f>_xll.ciqfunctions.udf.CIQ($B515, "IQ_TOTAL_REV", $D515,,,, "REPORTED")</f>
        <v>3014776</v>
      </c>
      <c r="F515" s="1">
        <f>_xll.ciqfunctions.udf.CIQ($B515, "IQ_NI",$D515,,,, "REPORTED")</f>
        <v>141898</v>
      </c>
      <c r="G515" s="1">
        <f>_xll.ciqfunctions.udf.CIQ($B515, "IQ_CASH_EQUIV", $D515,,,, "REPORTED")</f>
        <v>1162705</v>
      </c>
      <c r="H515" s="1">
        <f>_xll.ciqfunctions.udf.CIQ($B515, "IQ_CASH_ST_INVEST", $D515,,,, "REPORTED")</f>
        <v>1162705</v>
      </c>
      <c r="I515" s="1">
        <f>_xll.ciqfunctions.udf.CIQ($B515, "IQ_TOTAL_CA", $D515,,,, "REPORTED")</f>
        <v>5869956</v>
      </c>
      <c r="J515" s="1">
        <f>_xll.ciqfunctions.udf.CIQ($B515, "IQ_TOTAL_ASSETS",$D515,,,, "REPORTED")</f>
        <v>16472558</v>
      </c>
      <c r="K515" s="1">
        <f>_xll.ciqfunctions.udf.CIQ($B515, "IQ_TOTAL_CL", $D515,,,, "REPORTED")</f>
        <v>4964033</v>
      </c>
      <c r="L515" s="1">
        <f>_xll.ciqfunctions.udf.CIQ($B515, "IQ_TOTAL_LIAB", $D515,,,, "REPORTED")</f>
        <v>9955787</v>
      </c>
      <c r="M515" s="1">
        <f>_xll.ciqfunctions.udf.CIQ($B515, "IQ_PREF_EQUITY",$D515,,,, "REPORTED")</f>
        <v>0</v>
      </c>
      <c r="N515" s="1">
        <f>_xll.ciqfunctions.udf.CIQ($B515, "IQ_TOTAL_COMMON_EQUITY",$D515,,,, "REPORTED")</f>
        <v>6312513</v>
      </c>
      <c r="O515" s="1">
        <f>_xll.ciqfunctions.udf.CIQ($B515, "IQ_APIC", $D515,,,, "REPORTED")</f>
        <v>171117</v>
      </c>
      <c r="P515" s="1">
        <f>_xll.ciqfunctions.udf.CIQ($B515, "IQ_TOTAL_ASSETS", $D515,,,, "REPORTED")</f>
        <v>16472558</v>
      </c>
      <c r="Q515" s="1">
        <f>_xll.ciqfunctions.udf.CIQ($B515, "IQ_RE", $D515,,,, "REPORTED")</f>
        <v>6690068</v>
      </c>
      <c r="R515" s="1">
        <f>_xll.ciqfunctions.udf.CIQ($B515, "IQ_TOTAL_EQUITY", $D515,,,, "REPORTED")</f>
        <v>6516771</v>
      </c>
      <c r="S515" s="1">
        <f>_xll.ciqfunctions.udf.CIQ($B515, "IQ_TOTAL_OUTSTANDING_FILING_DATE", $D515,,,, "REPORTED")</f>
        <v>5406.8676299999997</v>
      </c>
      <c r="T515" s="1">
        <f>_xll.ciqfunctions.udf.CIQ($B515, "IQ_TOTAL_DEBT", $D515,,,, "REPORTED")</f>
        <v>6284293</v>
      </c>
      <c r="U515" s="1">
        <f>_xll.ciqfunctions.udf.CIQ($B515, "IQ_PREF_DIV_OTHER",$D515,,,, "REPORTED")</f>
        <v>0</v>
      </c>
      <c r="V515" s="1">
        <f>_xll.ciqfunctions.udf.CIQ($B515, "IQ_COGS",$D515,,,, "REPORTED")</f>
        <v>2270897</v>
      </c>
      <c r="W515" s="1">
        <f>_xll.ciqfunctions.udf.CIQ($B515, "IQ_AP",$D515,,,, "REPORTED")</f>
        <v>1074840</v>
      </c>
      <c r="X515" s="1">
        <f>_xll.ciqfunctions.udf.CIQ($B515, "IQ_AR", $D515,,,, "REPORTED")</f>
        <v>2637467</v>
      </c>
      <c r="Y515" s="1">
        <f>_xll.ciqfunctions.udf.CIQ($B515, "IQ_INVENTORY", $D515,,,, "REPORTED")</f>
        <v>1384676</v>
      </c>
      <c r="Z515">
        <f>_xll.ciqfunctions.udf.CIQ($B515, "IQ_SGA", $D515,,,, "REPORTED")</f>
        <v>417146</v>
      </c>
      <c r="AA515">
        <f>_xll.ciqfunctions.udf.CIQ($B515, "IQ_TOTAL_REV_1YR_ANN_GROWTH", $D515,,,, "REPORTED")</f>
        <v>4.3094999999999999</v>
      </c>
      <c r="AB515">
        <f>_xll.ciqfunctions.udf.CIQ($B515, "IQ_DA", $D515,,,, "REPORTED")</f>
        <v>0</v>
      </c>
      <c r="AC515">
        <f>_xll.ciqfunctions.udf.CIQ($B515, "IQ_NET_INTEREST_EXP",$D515,,,, "REPORTED")</f>
        <v>2071</v>
      </c>
      <c r="AD515">
        <f>_xll.ciqfunctions.udf.CIQ($B515, "IQ_NET_WORKING_CAP",$D515,,,, "REPORTED")</f>
        <v>2629467</v>
      </c>
      <c r="AE515">
        <f>_xll.ciqfunctions.udf.CIQ($B515, "IQ_CAPEX",$D515,,,, "REPORTED")</f>
        <v>-517893</v>
      </c>
      <c r="AF515" s="1" t="str">
        <f>_xll.ciqfunctions.udf.CIQ($B515, "IQ_CEO_NAME", $D515,,,, "REPORTED")</f>
        <v>Mibe, Toshihiro</v>
      </c>
    </row>
    <row r="516" spans="1:32" x14ac:dyDescent="0.25">
      <c r="A516" t="str">
        <f>_xll.ciqfunctions.udf.CIQ(B516,"IQ_COMPANY_NAME",A$1)</f>
        <v>Honda Motor Co., Ltd.</v>
      </c>
      <c r="B516" t="s">
        <v>30</v>
      </c>
      <c r="C516" s="1" t="str">
        <f>_xll.ciqfunctions.udf.CIQ($B516, "IQ_INDUSTRY", IQ_FY, $D516, ,, "USD", , C$1)</f>
        <v>Automobiles</v>
      </c>
      <c r="D516" s="2" t="str">
        <f t="shared" si="7"/>
        <v>CQ22014</v>
      </c>
      <c r="E516" s="1">
        <f>_xll.ciqfunctions.udf.CIQ($B516, "IQ_TOTAL_REV", $D516,,,, "REPORTED")</f>
        <v>2988279</v>
      </c>
      <c r="F516" s="1">
        <f>_xll.ciqfunctions.udf.CIQ($B516, "IQ_NI",$D516,,,, "REPORTED")</f>
        <v>146512</v>
      </c>
      <c r="G516" s="1">
        <f>_xll.ciqfunctions.udf.CIQ($B516, "IQ_CASH_EQUIV", $D516,,,, "REPORTED")</f>
        <v>1107647</v>
      </c>
      <c r="H516" s="1">
        <f>_xll.ciqfunctions.udf.CIQ($B516, "IQ_CASH_ST_INVEST", $D516,,,, "REPORTED")</f>
        <v>1107647</v>
      </c>
      <c r="I516" s="1">
        <f>_xll.ciqfunctions.udf.CIQ($B516, "IQ_TOTAL_CA", $D516,,,, "REPORTED")</f>
        <v>5560384</v>
      </c>
      <c r="J516" s="1">
        <f>_xll.ciqfunctions.udf.CIQ($B516, "IQ_TOTAL_ASSETS",$D516,,,, "REPORTED")</f>
        <v>15487821</v>
      </c>
      <c r="K516" s="1">
        <f>_xll.ciqfunctions.udf.CIQ($B516, "IQ_TOTAL_CL", $D516,,,, "REPORTED")</f>
        <v>4591845</v>
      </c>
      <c r="L516" s="1">
        <f>_xll.ciqfunctions.udf.CIQ($B516, "IQ_TOTAL_LIAB", $D516,,,, "REPORTED")</f>
        <v>9319652</v>
      </c>
      <c r="M516" s="1">
        <f>_xll.ciqfunctions.udf.CIQ($B516, "IQ_PREF_EQUITY",$D516,,,, "REPORTED")</f>
        <v>0</v>
      </c>
      <c r="N516" s="1">
        <f>_xll.ciqfunctions.udf.CIQ($B516, "IQ_TOTAL_COMMON_EQUITY",$D516,,,, "REPORTED")</f>
        <v>5978012</v>
      </c>
      <c r="O516" s="1">
        <f>_xll.ciqfunctions.udf.CIQ($B516, "IQ_APIC", $D516,,,, "REPORTED")</f>
        <v>171117</v>
      </c>
      <c r="P516" s="1">
        <f>_xll.ciqfunctions.udf.CIQ($B516, "IQ_TOTAL_ASSETS", $D516,,,, "REPORTED")</f>
        <v>15487821</v>
      </c>
      <c r="Q516" s="1">
        <f>_xll.ciqfunctions.udf.CIQ($B516, "IQ_RE", $D516,,,, "REPORTED")</f>
        <v>6587820</v>
      </c>
      <c r="R516" s="1">
        <f>_xll.ciqfunctions.udf.CIQ($B516, "IQ_TOTAL_EQUITY", $D516,,,, "REPORTED")</f>
        <v>6168169</v>
      </c>
      <c r="S516" s="1">
        <f>_xll.ciqfunctions.udf.CIQ($B516, "IQ_TOTAL_OUTSTANDING_FILING_DATE", $D516,,,, "REPORTED")</f>
        <v>5406.8717999999999</v>
      </c>
      <c r="T516" s="1">
        <f>_xll.ciqfunctions.udf.CIQ($B516, "IQ_TOTAL_DEBT", $D516,,,, "REPORTED")</f>
        <v>5843333</v>
      </c>
      <c r="U516" s="1">
        <f>_xll.ciqfunctions.udf.CIQ($B516, "IQ_PREF_DIV_OTHER",$D516,,,, "REPORTED")</f>
        <v>0</v>
      </c>
      <c r="V516" s="1">
        <f>_xll.ciqfunctions.udf.CIQ($B516, "IQ_COGS",$D516,,,, "REPORTED")</f>
        <v>2238262</v>
      </c>
      <c r="W516" s="1">
        <f>_xll.ciqfunctions.udf.CIQ($B516, "IQ_AP",$D516,,,, "REPORTED")</f>
        <v>974488</v>
      </c>
      <c r="X516" s="1">
        <f>_xll.ciqfunctions.udf.CIQ($B516, "IQ_AR", $D516,,,, "REPORTED")</f>
        <v>2527267</v>
      </c>
      <c r="Y516" s="1">
        <f>_xll.ciqfunctions.udf.CIQ($B516, "IQ_INVENTORY", $D516,,,, "REPORTED")</f>
        <v>1289093</v>
      </c>
      <c r="Z516">
        <f>_xll.ciqfunctions.udf.CIQ($B516, "IQ_SGA", $D516,,,, "REPORTED")</f>
        <v>408840</v>
      </c>
      <c r="AA516">
        <f>_xll.ciqfunctions.udf.CIQ($B516, "IQ_TOTAL_REV_1YR_ANN_GROWTH", $D516,,,, "REPORTED")</f>
        <v>5.4402999999999997</v>
      </c>
      <c r="AB516">
        <f>_xll.ciqfunctions.udf.CIQ($B516, "IQ_DA", $D516,,,, "REPORTED")</f>
        <v>0</v>
      </c>
      <c r="AC516">
        <f>_xll.ciqfunctions.udf.CIQ($B516, "IQ_NET_INTEREST_EXP",$D516,,,, "REPORTED")</f>
        <v>739</v>
      </c>
      <c r="AD516">
        <f>_xll.ciqfunctions.udf.CIQ($B516, "IQ_NET_WORKING_CAP",$D516,,,, "REPORTED")</f>
        <v>2499263</v>
      </c>
      <c r="AE516">
        <f>_xll.ciqfunctions.udf.CIQ($B516, "IQ_CAPEX",$D516,,,, "REPORTED")</f>
        <v>-555487</v>
      </c>
      <c r="AF516" s="1" t="str">
        <f>_xll.ciqfunctions.udf.CIQ($B516, "IQ_CEO_NAME", $D516,,,, "REPORTED")</f>
        <v>Mibe, Toshihiro</v>
      </c>
    </row>
    <row r="517" spans="1:32" x14ac:dyDescent="0.25">
      <c r="A517" t="str">
        <f>_xll.ciqfunctions.udf.CIQ(B517,"IQ_COMPANY_NAME",A$1)</f>
        <v>Honda Motor Co., Ltd.</v>
      </c>
      <c r="B517" t="s">
        <v>30</v>
      </c>
      <c r="C517" s="1" t="str">
        <f>_xll.ciqfunctions.udf.CIQ($B517, "IQ_INDUSTRY", IQ_FY, $D517, ,, "USD", , C$1)</f>
        <v>Automobiles</v>
      </c>
      <c r="D517" s="2" t="str">
        <f t="shared" si="7"/>
        <v>CQ12014</v>
      </c>
      <c r="E517" s="1">
        <f>_xll.ciqfunctions.udf.CIQ($B517, "IQ_TOTAL_REV", $D517,,,, "REPORTED")</f>
        <v>3760886</v>
      </c>
      <c r="F517" s="1">
        <f>_xll.ciqfunctions.udf.CIQ($B517, "IQ_NI",$D517,,,, "REPORTED")</f>
        <v>221104</v>
      </c>
      <c r="G517" s="1">
        <f>_xll.ciqfunctions.udf.CIQ($B517, "IQ_CASH_EQUIV", $D517,,,, "REPORTED")</f>
        <v>1193584</v>
      </c>
      <c r="H517" s="1">
        <f>_xll.ciqfunctions.udf.CIQ($B517, "IQ_CASH_ST_INVEST", $D517,,,, "REPORTED")</f>
        <v>1295604</v>
      </c>
      <c r="I517" s="1">
        <f>_xll.ciqfunctions.udf.CIQ($B517, "IQ_TOTAL_CA", $D517,,,, "REPORTED")</f>
        <v>5549158</v>
      </c>
      <c r="J517" s="1">
        <f>_xll.ciqfunctions.udf.CIQ($B517, "IQ_TOTAL_ASSETS",$D517,,,, "REPORTED")</f>
        <v>16048438</v>
      </c>
      <c r="K517" s="1">
        <f>_xll.ciqfunctions.udf.CIQ($B517, "IQ_TOTAL_CL", $D517,,,, "REPORTED")</f>
        <v>4751800</v>
      </c>
      <c r="L517" s="1">
        <f>_xll.ciqfunctions.udf.CIQ($B517, "IQ_TOTAL_LIAB", $D517,,,, "REPORTED")</f>
        <v>9489510</v>
      </c>
      <c r="M517" s="1">
        <f>_xll.ciqfunctions.udf.CIQ($B517, "IQ_PREF_EQUITY",$D517,,,, "REPORTED")</f>
        <v>0</v>
      </c>
      <c r="N517" s="1">
        <f>_xll.ciqfunctions.udf.CIQ($B517, "IQ_TOTAL_COMMON_EQUITY",$D517,,,, "REPORTED")</f>
        <v>6335534</v>
      </c>
      <c r="O517" s="1">
        <f>_xll.ciqfunctions.udf.CIQ($B517, "IQ_APIC", $D517,,,, "REPORTED")</f>
        <v>171117</v>
      </c>
      <c r="P517" s="1">
        <f>_xll.ciqfunctions.udf.CIQ($B517, "IQ_TOTAL_ASSETS", $D517,,,, "REPORTED")</f>
        <v>16048438</v>
      </c>
      <c r="Q517" s="1">
        <f>_xll.ciqfunctions.udf.CIQ($B517, "IQ_RE", $D517,,,, "REPORTED")</f>
        <v>5831140</v>
      </c>
      <c r="R517" s="1">
        <f>_xll.ciqfunctions.udf.CIQ($B517, "IQ_TOTAL_EQUITY", $D517,,,, "REPORTED")</f>
        <v>6558928</v>
      </c>
      <c r="S517" s="1">
        <f>_xll.ciqfunctions.udf.CIQ($B517, "IQ_TOTAL_OUTSTANDING_FILING_DATE", $D517,,,, "REPORTED")</f>
        <v>5406.8735900000001</v>
      </c>
      <c r="T517" s="1">
        <f>_xll.ciqfunctions.udf.CIQ($B517, "IQ_TOTAL_DEBT", $D517,,,, "REPORTED")</f>
        <v>5949755</v>
      </c>
      <c r="U517" s="1">
        <f>_xll.ciqfunctions.udf.CIQ($B517, "IQ_PREF_DIV_OTHER",$D517,,,, "REPORTED")</f>
        <v>0</v>
      </c>
      <c r="V517" s="1">
        <f>_xll.ciqfunctions.udf.CIQ($B517, "IQ_COGS",$D517,,,, "REPORTED")</f>
        <v>3106490</v>
      </c>
      <c r="W517" s="1">
        <f>_xll.ciqfunctions.udf.CIQ($B517, "IQ_AP",$D517,,,, "REPORTED")</f>
        <v>1079318</v>
      </c>
      <c r="X517" s="1">
        <f>_xll.ciqfunctions.udf.CIQ($B517, "IQ_AR", $D517,,,, "REPORTED")</f>
        <v>736871</v>
      </c>
      <c r="Y517" s="1">
        <f>_xll.ciqfunctions.udf.CIQ($B517, "IQ_INVENTORY", $D517,,,, "REPORTED")</f>
        <v>1334775</v>
      </c>
      <c r="Z517">
        <f>_xll.ciqfunctions.udf.CIQ($B517, "IQ_SGA", $D517,,,, "REPORTED")</f>
        <v>267425</v>
      </c>
      <c r="AA517">
        <f>_xll.ciqfunctions.udf.CIQ($B517, "IQ_TOTAL_REV_1YR_ANN_GROWTH", $D517,,,, "REPORTED")</f>
        <v>37.0105</v>
      </c>
      <c r="AB517">
        <f>_xll.ciqfunctions.udf.CIQ($B517, "IQ_DA", $D517,,,, "REPORTED")</f>
        <v>0</v>
      </c>
      <c r="AC517">
        <f>_xll.ciqfunctions.udf.CIQ($B517, "IQ_NET_INTEREST_EXP",$D517,,,, "REPORTED")</f>
        <v>7395</v>
      </c>
      <c r="AD517">
        <f>_xll.ciqfunctions.udf.CIQ($B517, "IQ_NET_WORKING_CAP",$D517,,,, "REPORTED")</f>
        <v>847615</v>
      </c>
      <c r="AE517">
        <f>_xll.ciqfunctions.udf.CIQ($B517, "IQ_CAPEX",$D517,,,, "REPORTED")</f>
        <v>633835</v>
      </c>
      <c r="AF517" s="1" t="str">
        <f>_xll.ciqfunctions.udf.CIQ($B517, "IQ_CEO_NAME", $D517,,,, "REPORTED")</f>
        <v>Mibe, Toshihiro</v>
      </c>
    </row>
    <row r="518" spans="1:32" x14ac:dyDescent="0.25">
      <c r="A518" t="str">
        <f>_xll.ciqfunctions.udf.CIQ(B518,"IQ_COMPANY_NAME",A$1)</f>
        <v>Honda Motor Co., Ltd.</v>
      </c>
      <c r="B518" t="s">
        <v>30</v>
      </c>
      <c r="C518" s="1" t="str">
        <f>_xll.ciqfunctions.udf.CIQ($B518, "IQ_INDUSTRY", IQ_FY, $D518, ,, "USD", , C$1)</f>
        <v>Automobiles</v>
      </c>
      <c r="D518" s="2" t="str">
        <f t="shared" si="7"/>
        <v>CQ42013</v>
      </c>
      <c r="E518" s="1">
        <f>_xll.ciqfunctions.udf.CIQ($B518, "IQ_TOTAL_REV", $D518,,,, "REPORTED")</f>
        <v>3020889</v>
      </c>
      <c r="F518" s="1">
        <f>_xll.ciqfunctions.udf.CIQ($B518, "IQ_NI",$D518,,,, "REPORTED")</f>
        <v>160732</v>
      </c>
      <c r="G518" s="1">
        <f>_xll.ciqfunctions.udf.CIQ($B518, "IQ_CASH_EQUIV", $D518,,,, "REPORTED")</f>
        <v>1214594</v>
      </c>
      <c r="H518" s="1">
        <f>_xll.ciqfunctions.udf.CIQ($B518, "IQ_CASH_ST_INVEST", $D518,,,, "REPORTED")</f>
        <v>1252048</v>
      </c>
      <c r="I518" s="1">
        <f>_xll.ciqfunctions.udf.CIQ($B518, "IQ_TOTAL_CA", $D518,,,, "REPORTED")</f>
        <v>5711109</v>
      </c>
      <c r="J518" s="1">
        <f>_xll.ciqfunctions.udf.CIQ($B518, "IQ_TOTAL_ASSETS",$D518,,,, "REPORTED")</f>
        <v>15546919</v>
      </c>
      <c r="K518" s="1">
        <f>_xll.ciqfunctions.udf.CIQ($B518, "IQ_TOTAL_CL", $D518,,,, "REPORTED")</f>
        <v>4485043</v>
      </c>
      <c r="L518" s="1">
        <f>_xll.ciqfunctions.udf.CIQ($B518, "IQ_TOTAL_LIAB", $D518,,,, "REPORTED")</f>
        <v>9579765</v>
      </c>
      <c r="M518" s="1">
        <f>_xll.ciqfunctions.udf.CIQ($B518, "IQ_PREF_EQUITY",$D518,,,, "REPORTED")</f>
        <v>0</v>
      </c>
      <c r="N518" s="1">
        <f>_xll.ciqfunctions.udf.CIQ($B518, "IQ_TOTAL_COMMON_EQUITY",$D518,,,, "REPORTED")</f>
        <v>5778993</v>
      </c>
      <c r="O518" s="1">
        <f>_xll.ciqfunctions.udf.CIQ($B518, "IQ_APIC", $D518,,,, "REPORTED")</f>
        <v>171117</v>
      </c>
      <c r="P518" s="1">
        <f>_xll.ciqfunctions.udf.CIQ($B518, "IQ_TOTAL_ASSETS", $D518,,,, "REPORTED")</f>
        <v>15546919</v>
      </c>
      <c r="Q518" s="1">
        <f>_xll.ciqfunctions.udf.CIQ($B518, "IQ_RE", $D518,,,, "REPORTED")</f>
        <v>6346496</v>
      </c>
      <c r="R518" s="1">
        <f>_xll.ciqfunctions.udf.CIQ($B518, "IQ_TOTAL_EQUITY", $D518,,,, "REPORTED")</f>
        <v>5967154</v>
      </c>
      <c r="S518" s="1">
        <f>_xll.ciqfunctions.udf.CIQ($B518, "IQ_TOTAL_OUTSTANDING_FILING_DATE", $D518,,,, "REPORTED")</f>
        <v>5406.8766900000001</v>
      </c>
      <c r="T518" s="1">
        <f>_xll.ciqfunctions.udf.CIQ($B518, "IQ_TOTAL_DEBT", $D518,,,, "REPORTED")</f>
        <v>5994329</v>
      </c>
      <c r="U518" s="1">
        <f>_xll.ciqfunctions.udf.CIQ($B518, "IQ_PREF_DIV_OTHER",$D518,,,, "REPORTED")</f>
        <v>0</v>
      </c>
      <c r="V518" s="1">
        <f>_xll.ciqfunctions.udf.CIQ($B518, "IQ_COGS",$D518,,,, "REPORTED")</f>
        <v>2208846</v>
      </c>
      <c r="W518" s="1">
        <f>_xll.ciqfunctions.udf.CIQ($B518, "IQ_AP",$D518,,,, "REPORTED")</f>
        <v>976784</v>
      </c>
      <c r="X518" s="1">
        <f>_xll.ciqfunctions.udf.CIQ($B518, "IQ_AR", $D518,,,, "REPORTED")</f>
        <v>541383</v>
      </c>
      <c r="Y518" s="1">
        <f>_xll.ciqfunctions.udf.CIQ($B518, "IQ_INVENTORY", $D518,,,, "REPORTED")</f>
        <v>1318174</v>
      </c>
      <c r="Z518">
        <f>_xll.ciqfunctions.udf.CIQ($B518, "IQ_SGA", $D518,,,, "REPORTED")</f>
        <v>425949</v>
      </c>
      <c r="AA518">
        <f>_xll.ciqfunctions.udf.CIQ($B518, "IQ_TOTAL_REV_1YR_ANN_GROWTH", $D518,,,, "REPORTED")</f>
        <v>24.532</v>
      </c>
      <c r="AB518">
        <f>_xll.ciqfunctions.udf.CIQ($B518, "IQ_DA", $D518,,,, "REPORTED")</f>
        <v>0</v>
      </c>
      <c r="AC518">
        <f>_xll.ciqfunctions.udf.CIQ($B518, "IQ_NET_INTEREST_EXP",$D518,,,, "REPORTED")</f>
        <v>1771</v>
      </c>
      <c r="AD518">
        <f>_xll.ciqfunctions.udf.CIQ($B518, "IQ_NET_WORKING_CAP",$D518,,,, "REPORTED")</f>
        <v>1080424</v>
      </c>
      <c r="AE518">
        <f>_xll.ciqfunctions.udf.CIQ($B518, "IQ_CAPEX",$D518,,,, "REPORTED")</f>
        <v>-414070</v>
      </c>
      <c r="AF518" s="1" t="str">
        <f>_xll.ciqfunctions.udf.CIQ($B518, "IQ_CEO_NAME", $D518,,,, "REPORTED")</f>
        <v>Mibe, Toshihiro</v>
      </c>
    </row>
    <row r="519" spans="1:32" x14ac:dyDescent="0.25">
      <c r="A519" t="str">
        <f>_xll.ciqfunctions.udf.CIQ(B519,"IQ_COMPANY_NAME",A$1)</f>
        <v>Honda Motor Co., Ltd.</v>
      </c>
      <c r="B519" t="s">
        <v>30</v>
      </c>
      <c r="C519" s="1" t="str">
        <f>_xll.ciqfunctions.udf.CIQ($B519, "IQ_INDUSTRY", IQ_FY, $D519, ,, "USD", , C$1)</f>
        <v>Automobiles</v>
      </c>
      <c r="D519" s="2" t="str">
        <f t="shared" si="7"/>
        <v>CQ32013</v>
      </c>
      <c r="E519" s="1">
        <f>_xll.ciqfunctions.udf.CIQ($B519, "IQ_TOTAL_REV", $D519,,,, "REPORTED")</f>
        <v>2890221</v>
      </c>
      <c r="F519" s="1">
        <f>_xll.ciqfunctions.udf.CIQ($B519, "IQ_NI",$D519,,,, "REPORTED")</f>
        <v>120368</v>
      </c>
      <c r="G519" s="1">
        <f>_xll.ciqfunctions.udf.CIQ($B519, "IQ_CASH_EQUIV", $D519,,,, "REPORTED")</f>
        <v>1132283</v>
      </c>
      <c r="H519" s="1">
        <f>_xll.ciqfunctions.udf.CIQ($B519, "IQ_CASH_ST_INVEST", $D519,,,, "REPORTED")</f>
        <v>1136908</v>
      </c>
      <c r="I519" s="1">
        <f>_xll.ciqfunctions.udf.CIQ($B519, "IQ_TOTAL_CA", $D519,,,, "REPORTED")</f>
        <v>5324183</v>
      </c>
      <c r="J519" s="1">
        <f>_xll.ciqfunctions.udf.CIQ($B519, "IQ_TOTAL_ASSETS",$D519,,,, "REPORTED")</f>
        <v>14508194</v>
      </c>
      <c r="K519" s="1">
        <f>_xll.ciqfunctions.udf.CIQ($B519, "IQ_TOTAL_CL", $D519,,,, "REPORTED")</f>
        <v>4215894</v>
      </c>
      <c r="L519" s="1">
        <f>_xll.ciqfunctions.udf.CIQ($B519, "IQ_TOTAL_LIAB", $D519,,,, "REPORTED")</f>
        <v>8854958</v>
      </c>
      <c r="M519" s="1">
        <f>_xll.ciqfunctions.udf.CIQ($B519, "IQ_PREF_EQUITY",$D519,,,, "REPORTED")</f>
        <v>0</v>
      </c>
      <c r="N519" s="1">
        <f>_xll.ciqfunctions.udf.CIQ($B519, "IQ_TOTAL_COMMON_EQUITY",$D519,,,, "REPORTED")</f>
        <v>5476807</v>
      </c>
      <c r="O519" s="1">
        <f>_xll.ciqfunctions.udf.CIQ($B519, "IQ_APIC", $D519,,,, "REPORTED")</f>
        <v>171117</v>
      </c>
      <c r="P519" s="1">
        <f>_xll.ciqfunctions.udf.CIQ($B519, "IQ_TOTAL_ASSETS", $D519,,,, "REPORTED")</f>
        <v>14508194</v>
      </c>
      <c r="Q519" s="1">
        <f>_xll.ciqfunctions.udf.CIQ($B519, "IQ_RE", $D519,,,, "REPORTED")</f>
        <v>6221809</v>
      </c>
      <c r="R519" s="1">
        <f>_xll.ciqfunctions.udf.CIQ($B519, "IQ_TOTAL_EQUITY", $D519,,,, "REPORTED")</f>
        <v>5653236</v>
      </c>
      <c r="S519" s="1">
        <f>_xll.ciqfunctions.udf.CIQ($B519, "IQ_TOTAL_OUTSTANDING_FILING_DATE", $D519,,,, "REPORTED")</f>
        <v>5406.8846899999999</v>
      </c>
      <c r="T519" s="1">
        <f>_xll.ciqfunctions.udf.CIQ($B519, "IQ_TOTAL_DEBT", $D519,,,, "REPORTED")</f>
        <v>5399462</v>
      </c>
      <c r="U519" s="1">
        <f>_xll.ciqfunctions.udf.CIQ($B519, "IQ_PREF_DIV_OTHER",$D519,,,, "REPORTED")</f>
        <v>0</v>
      </c>
      <c r="V519" s="1">
        <f>_xll.ciqfunctions.udf.CIQ($B519, "IQ_COGS",$D519,,,, "REPORTED")</f>
        <v>2150812</v>
      </c>
      <c r="W519" s="1">
        <f>_xll.ciqfunctions.udf.CIQ($B519, "IQ_AP",$D519,,,, "REPORTED")</f>
        <v>959137</v>
      </c>
      <c r="X519" s="1">
        <f>_xll.ciqfunctions.udf.CIQ($B519, "IQ_AR", $D519,,,, "REPORTED")</f>
        <v>531811</v>
      </c>
      <c r="Y519" s="1">
        <f>_xll.ciqfunctions.udf.CIQ($B519, "IQ_INVENTORY", $D519,,,, "REPORTED")</f>
        <v>1216975</v>
      </c>
      <c r="Z519">
        <f>_xll.ciqfunctions.udf.CIQ($B519, "IQ_SGA", $D519,,,, "REPORTED")</f>
        <v>416863</v>
      </c>
      <c r="AA519">
        <f>_xll.ciqfunctions.udf.CIQ($B519, "IQ_TOTAL_REV_1YR_ANN_GROWTH", $D519,,,, "REPORTED")</f>
        <v>27.250399999999999</v>
      </c>
      <c r="AB519">
        <f>_xll.ciqfunctions.udf.CIQ($B519, "IQ_DA", $D519,,,, "REPORTED")</f>
        <v>0</v>
      </c>
      <c r="AC519">
        <f>_xll.ciqfunctions.udf.CIQ($B519, "IQ_NET_INTEREST_EXP",$D519,,,, "REPORTED")</f>
        <v>3090</v>
      </c>
      <c r="AD519">
        <f>_xll.ciqfunctions.udf.CIQ($B519, "IQ_NET_WORKING_CAP",$D519,,,, "REPORTED")</f>
        <v>894066</v>
      </c>
      <c r="AE519">
        <f>_xll.ciqfunctions.udf.CIQ($B519, "IQ_CAPEX",$D519,,,, "REPORTED")</f>
        <v>-456026</v>
      </c>
      <c r="AF519" s="1" t="str">
        <f>_xll.ciqfunctions.udf.CIQ($B519, "IQ_CEO_NAME", $D519,,,, "REPORTED")</f>
        <v>Mibe, Toshihiro</v>
      </c>
    </row>
    <row r="520" spans="1:32" x14ac:dyDescent="0.25">
      <c r="A520" t="str">
        <f>_xll.ciqfunctions.udf.CIQ(B520,"IQ_COMPANY_NAME",A$1)</f>
        <v>Honda Motor Co., Ltd.</v>
      </c>
      <c r="B520" t="s">
        <v>30</v>
      </c>
      <c r="C520" s="1" t="str">
        <f>_xll.ciqfunctions.udf.CIQ($B520, "IQ_INDUSTRY", IQ_FY, $D520, ,, "USD", , C$1)</f>
        <v>Automobiles</v>
      </c>
      <c r="D520" s="2" t="str">
        <f t="shared" si="7"/>
        <v>CQ22013</v>
      </c>
      <c r="E520" s="1">
        <f>_xll.ciqfunctions.udf.CIQ($B520, "IQ_TOTAL_REV", $D520,,,, "REPORTED")</f>
        <v>2834095</v>
      </c>
      <c r="F520" s="1">
        <f>_xll.ciqfunctions.udf.CIQ($B520, "IQ_NI",$D520,,,, "REPORTED")</f>
        <v>122499</v>
      </c>
      <c r="G520" s="1">
        <f>_xll.ciqfunctions.udf.CIQ($B520, "IQ_CASH_EQUIV", $D520,,,, "REPORTED")</f>
        <v>1139200</v>
      </c>
      <c r="H520" s="1">
        <f>_xll.ciqfunctions.udf.CIQ($B520, "IQ_CASH_ST_INVEST", $D520,,,, "REPORTED")</f>
        <v>1139200</v>
      </c>
      <c r="I520" s="1">
        <f>_xll.ciqfunctions.udf.CIQ($B520, "IQ_TOTAL_CA", $D520,,,, "REPORTED")</f>
        <v>5298059</v>
      </c>
      <c r="J520" s="1">
        <f>_xll.ciqfunctions.udf.CIQ($B520, "IQ_TOTAL_ASSETS",$D520,,,, "REPORTED")</f>
        <v>14198316</v>
      </c>
      <c r="K520" s="1">
        <f>_xll.ciqfunctions.udf.CIQ($B520, "IQ_TOTAL_CL", $D520,,,, "REPORTED")</f>
        <v>4098204</v>
      </c>
      <c r="L520" s="1">
        <f>_xll.ciqfunctions.udf.CIQ($B520, "IQ_TOTAL_LIAB", $D520,,,, "REPORTED")</f>
        <v>8698505</v>
      </c>
      <c r="M520" s="1">
        <f>_xll.ciqfunctions.udf.CIQ($B520, "IQ_PREF_EQUITY",$D520,,,, "REPORTED")</f>
        <v>0</v>
      </c>
      <c r="N520" s="1">
        <f>_xll.ciqfunctions.udf.CIQ($B520, "IQ_TOTAL_COMMON_EQUITY",$D520,,,, "REPORTED")</f>
        <v>5324750</v>
      </c>
      <c r="O520" s="1">
        <f>_xll.ciqfunctions.udf.CIQ($B520, "IQ_APIC", $D520,,,, "REPORTED")</f>
        <v>171117</v>
      </c>
      <c r="P520" s="1">
        <f>_xll.ciqfunctions.udf.CIQ($B520, "IQ_TOTAL_ASSETS", $D520,,,, "REPORTED")</f>
        <v>14198316</v>
      </c>
      <c r="Q520" s="1">
        <f>_xll.ciqfunctions.udf.CIQ($B520, "IQ_RE", $D520,,,, "REPORTED")</f>
        <v>6137487</v>
      </c>
      <c r="R520" s="1">
        <f>_xll.ciqfunctions.udf.CIQ($B520, "IQ_TOTAL_EQUITY", $D520,,,, "REPORTED")</f>
        <v>5499811</v>
      </c>
      <c r="S520" s="1">
        <f>_xll.ciqfunctions.udf.CIQ($B520, "IQ_TOTAL_OUTSTANDING_FILING_DATE", $D520,,,, "REPORTED")</f>
        <v>5406.8873999999996</v>
      </c>
      <c r="T520" s="1">
        <f>_xll.ciqfunctions.udf.CIQ($B520, "IQ_TOTAL_DEBT", $D520,,,, "REPORTED")</f>
        <v>5215629</v>
      </c>
      <c r="U520" s="1">
        <f>_xll.ciqfunctions.udf.CIQ($B520, "IQ_PREF_DIV_OTHER",$D520,,,, "REPORTED")</f>
        <v>0</v>
      </c>
      <c r="V520" s="1">
        <f>_xll.ciqfunctions.udf.CIQ($B520, "IQ_COGS",$D520,,,, "REPORTED")</f>
        <v>2124409</v>
      </c>
      <c r="W520" s="1">
        <f>_xll.ciqfunctions.udf.CIQ($B520, "IQ_AP",$D520,,,, "REPORTED")</f>
        <v>882269</v>
      </c>
      <c r="X520" s="1">
        <f>_xll.ciqfunctions.udf.CIQ($B520, "IQ_AR", $D520,,,, "REPORTED")</f>
        <v>2294720</v>
      </c>
      <c r="Y520" s="1">
        <f>_xll.ciqfunctions.udf.CIQ($B520, "IQ_INVENTORY", $D520,,,, "REPORTED")</f>
        <v>1223656</v>
      </c>
      <c r="Z520">
        <f>_xll.ciqfunctions.udf.CIQ($B520, "IQ_SGA", $D520,,,, "REPORTED")</f>
        <v>383061</v>
      </c>
      <c r="AA520">
        <f>_xll.ciqfunctions.udf.CIQ($B520, "IQ_TOTAL_REV_1YR_ANN_GROWTH", $D520,,,, "REPORTED")</f>
        <v>16.346499999999999</v>
      </c>
      <c r="AB520">
        <f>_xll.ciqfunctions.udf.CIQ($B520, "IQ_DA", $D520,,,, "REPORTED")</f>
        <v>0</v>
      </c>
      <c r="AC520">
        <f>_xll.ciqfunctions.udf.CIQ($B520, "IQ_NET_INTEREST_EXP",$D520,,,, "REPORTED")</f>
        <v>3018</v>
      </c>
      <c r="AD520">
        <f>_xll.ciqfunctions.udf.CIQ($B520, "IQ_NET_WORKING_CAP",$D520,,,, "REPORTED")</f>
        <v>2360791</v>
      </c>
      <c r="AE520">
        <f>_xll.ciqfunctions.udf.CIQ($B520, "IQ_CAPEX",$D520,,,, "REPORTED")</f>
        <v>-482170</v>
      </c>
      <c r="AF520" s="1" t="str">
        <f>_xll.ciqfunctions.udf.CIQ($B520, "IQ_CEO_NAME", $D520,,,, "REPORTED")</f>
        <v>Mibe, Toshihiro</v>
      </c>
    </row>
    <row r="521" spans="1:32" x14ac:dyDescent="0.25">
      <c r="A521" t="str">
        <f>_xll.ciqfunctions.udf.CIQ(B521,"IQ_COMPANY_NAME",A$1)</f>
        <v>Honda Motor Co., Ltd.</v>
      </c>
      <c r="B521" t="s">
        <v>30</v>
      </c>
      <c r="C521" s="1" t="str">
        <f>_xll.ciqfunctions.udf.CIQ($B521, "IQ_INDUSTRY", IQ_FY, $D521, ,, "USD", , C$1)</f>
        <v>Automobiles</v>
      </c>
      <c r="D521" s="2" t="str">
        <f t="shared" si="7"/>
        <v>CQ12013</v>
      </c>
      <c r="E521" s="1">
        <f>_xll.ciqfunctions.udf.CIQ($B521, "IQ_TOTAL_REV", $D521,,,, "REPORTED")</f>
        <v>2744960</v>
      </c>
      <c r="F521" s="1">
        <f>_xll.ciqfunctions.udf.CIQ($B521, "IQ_NI",$D521,,,, "REPORTED")</f>
        <v>75752</v>
      </c>
      <c r="G521" s="1">
        <f>_xll.ciqfunctions.udf.CIQ($B521, "IQ_CASH_EQUIV", $D521,,,, "REPORTED")</f>
        <v>1206128</v>
      </c>
      <c r="H521" s="1">
        <f>_xll.ciqfunctions.udf.CIQ($B521, "IQ_CASH_ST_INVEST", $D521,,,, "REPORTED")</f>
        <v>1213138</v>
      </c>
      <c r="I521" s="1">
        <f>_xll.ciqfunctions.udf.CIQ($B521, "IQ_TOTAL_CA", $D521,,,, "REPORTED")</f>
        <v>5323053</v>
      </c>
      <c r="J521" s="1">
        <f>_xll.ciqfunctions.udf.CIQ($B521, "IQ_TOTAL_ASSETS",$D521,,,, "REPORTED")</f>
        <v>13635357</v>
      </c>
      <c r="K521" s="1">
        <f>_xll.ciqfunctions.udf.CIQ($B521, "IQ_TOTAL_CL", $D521,,,, "REPORTED")</f>
        <v>4089004</v>
      </c>
      <c r="L521" s="1">
        <f>_xll.ciqfunctions.udf.CIQ($B521, "IQ_TOTAL_LIAB", $D521,,,, "REPORTED")</f>
        <v>8429934</v>
      </c>
      <c r="M521" s="1">
        <f>_xll.ciqfunctions.udf.CIQ($B521, "IQ_PREF_EQUITY",$D521,,,, "REPORTED")</f>
        <v>0</v>
      </c>
      <c r="N521" s="1">
        <f>_xll.ciqfunctions.udf.CIQ($B521, "IQ_TOTAL_COMMON_EQUITY",$D521,,,, "REPORTED")</f>
        <v>5043500</v>
      </c>
      <c r="O521" s="1">
        <f>_xll.ciqfunctions.udf.CIQ($B521, "IQ_APIC", $D521,,,, "REPORTED")</f>
        <v>171117</v>
      </c>
      <c r="P521" s="1">
        <f>_xll.ciqfunctions.udf.CIQ($B521, "IQ_TOTAL_ASSETS", $D521,,,, "REPORTED")</f>
        <v>13635357</v>
      </c>
      <c r="Q521" s="1">
        <f>_xll.ciqfunctions.udf.CIQ($B521, "IQ_RE", $D521,,,, "REPORTED")</f>
        <v>6049232</v>
      </c>
      <c r="R521" s="1">
        <f>_xll.ciqfunctions.udf.CIQ($B521, "IQ_TOTAL_EQUITY", $D521,,,, "REPORTED")</f>
        <v>5205423</v>
      </c>
      <c r="S521" s="1">
        <f>_xll.ciqfunctions.udf.CIQ($B521, "IQ_TOTAL_OUTSTANDING_FILING_DATE", $D521,,,, "REPORTED")</f>
        <v>5406.8918700000004</v>
      </c>
      <c r="T521" s="1">
        <f>_xll.ciqfunctions.udf.CIQ($B521, "IQ_TOTAL_DEBT", $D521,,,, "REPORTED")</f>
        <v>4899142</v>
      </c>
      <c r="U521" s="1">
        <f>_xll.ciqfunctions.udf.CIQ($B521, "IQ_PREF_DIV_OTHER",$D521,,,, "REPORTED")</f>
        <v>0</v>
      </c>
      <c r="V521" s="1">
        <f>_xll.ciqfunctions.udf.CIQ($B521, "IQ_COGS",$D521,,,, "REPORTED")</f>
        <v>2050556</v>
      </c>
      <c r="W521" s="1">
        <f>_xll.ciqfunctions.udf.CIQ($B521, "IQ_AP",$D521,,,, "REPORTED")</f>
        <v>988014</v>
      </c>
      <c r="X521" s="1">
        <f>_xll.ciqfunctions.udf.CIQ($B521, "IQ_AR", $D521,,,, "REPORTED")</f>
        <v>1005981</v>
      </c>
      <c r="Y521" s="1">
        <f>_xll.ciqfunctions.udf.CIQ($B521, "IQ_INVENTORY", $D521,,,, "REPORTED")</f>
        <v>1215421</v>
      </c>
      <c r="Z521">
        <f>_xll.ciqfunctions.udf.CIQ($B521, "IQ_SGA", $D521,,,, "REPORTED")</f>
        <v>419061</v>
      </c>
      <c r="AA521">
        <f>_xll.ciqfunctions.udf.CIQ($B521, "IQ_TOTAL_REV_1YR_ANN_GROWTH", $D521,,,, "REPORTED")</f>
        <v>14.1326</v>
      </c>
      <c r="AB521">
        <f>_xll.ciqfunctions.udf.CIQ($B521, "IQ_DA", $D521,,,, "REPORTED")</f>
        <v>0</v>
      </c>
      <c r="AC521">
        <f>_xll.ciqfunctions.udf.CIQ($B521, "IQ_NET_INTEREST_EXP",$D521,,,, "REPORTED")</f>
        <v>5819</v>
      </c>
      <c r="AD521">
        <f>_xll.ciqfunctions.udf.CIQ($B521, "IQ_NET_WORKING_CAP",$D521,,,, "REPORTED")</f>
        <v>970911</v>
      </c>
      <c r="AE521">
        <f>_xll.ciqfunctions.udf.CIQ($B521, "IQ_CAPEX",$D521,,,, "REPORTED")</f>
        <v>-405628</v>
      </c>
      <c r="AF521" s="1" t="str">
        <f>_xll.ciqfunctions.udf.CIQ($B521, "IQ_CEO_NAME", $D521,,,, "REPORTED")</f>
        <v>Mibe, Toshihiro</v>
      </c>
    </row>
    <row r="522" spans="1:32" x14ac:dyDescent="0.25">
      <c r="A522" t="str">
        <f>_xll.ciqfunctions.udf.CIQ(B522,"IQ_COMPANY_NAME",A$1)</f>
        <v>Honda Motor Co., Ltd.</v>
      </c>
      <c r="B522" t="s">
        <v>30</v>
      </c>
      <c r="C522" s="1" t="str">
        <f>_xll.ciqfunctions.udf.CIQ($B522, "IQ_INDUSTRY", IQ_FY, $D522, ,, "USD", , C$1)</f>
        <v>Automobiles</v>
      </c>
      <c r="D522" s="2" t="str">
        <f t="shared" si="7"/>
        <v>CQ42012</v>
      </c>
      <c r="E522" s="1">
        <f>_xll.ciqfunctions.udf.CIQ($B522, "IQ_TOTAL_REV", $D522,,,, "REPORTED")</f>
        <v>2425792</v>
      </c>
      <c r="F522" s="1">
        <f>_xll.ciqfunctions.udf.CIQ($B522, "IQ_NI",$D522,,,, "REPORTED")</f>
        <v>77441</v>
      </c>
      <c r="G522" s="1">
        <f>_xll.ciqfunctions.udf.CIQ($B522, "IQ_CASH_EQUIV", $D522,,,, "REPORTED")</f>
        <v>1158502</v>
      </c>
      <c r="H522" s="1">
        <f>_xll.ciqfunctions.udf.CIQ($B522, "IQ_CASH_ST_INVEST", $D522,,,, "REPORTED")</f>
        <v>1170859</v>
      </c>
      <c r="I522" s="1">
        <f>_xll.ciqfunctions.udf.CIQ($B522, "IQ_TOTAL_CA", $D522,,,, "REPORTED")</f>
        <v>4862340</v>
      </c>
      <c r="J522" s="1">
        <f>_xll.ciqfunctions.udf.CIQ($B522, "IQ_TOTAL_ASSETS",$D522,,,, "REPORTED")</f>
        <v>12518482</v>
      </c>
      <c r="K522" s="1">
        <f>_xll.ciqfunctions.udf.CIQ($B522, "IQ_TOTAL_CL", $D522,,,, "REPORTED")</f>
        <v>3827916</v>
      </c>
      <c r="L522" s="1">
        <f>_xll.ciqfunctions.udf.CIQ($B522, "IQ_TOTAL_LIAB", $D522,,,, "REPORTED")</f>
        <v>7678276</v>
      </c>
      <c r="M522" s="1">
        <f>_xll.ciqfunctions.udf.CIQ($B522, "IQ_PREF_EQUITY",$D522,,,, "REPORTED")</f>
        <v>0</v>
      </c>
      <c r="N522" s="1">
        <f>_xll.ciqfunctions.udf.CIQ($B522, "IQ_TOTAL_COMMON_EQUITY",$D522,,,, "REPORTED")</f>
        <v>4699576</v>
      </c>
      <c r="O522" s="1">
        <f>_xll.ciqfunctions.udf.CIQ($B522, "IQ_APIC", $D522,,,, "REPORTED")</f>
        <v>171117</v>
      </c>
      <c r="P522" s="1">
        <f>_xll.ciqfunctions.udf.CIQ($B522, "IQ_TOTAL_ASSETS", $D522,,,, "REPORTED")</f>
        <v>12518482</v>
      </c>
      <c r="Q522" s="1">
        <f>_xll.ciqfunctions.udf.CIQ($B522, "IQ_RE", $D522,,,, "REPORTED")</f>
        <v>6012089</v>
      </c>
      <c r="R522" s="1">
        <f>_xll.ciqfunctions.udf.CIQ($B522, "IQ_TOTAL_EQUITY", $D522,,,, "REPORTED")</f>
        <v>4840206</v>
      </c>
      <c r="S522" s="1">
        <f>_xll.ciqfunctions.udf.CIQ($B522, "IQ_TOTAL_OUTSTANDING_FILING_DATE", $D522,,,, "REPORTED")</f>
        <v>5406.8955500000002</v>
      </c>
      <c r="T522" s="1">
        <f>_xll.ciqfunctions.udf.CIQ($B522, "IQ_TOTAL_DEBT", $D522,,,, "REPORTED")</f>
        <v>4583207</v>
      </c>
      <c r="U522" s="1">
        <f>_xll.ciqfunctions.udf.CIQ($B522, "IQ_PREF_DIV_OTHER",$D522,,,, "REPORTED")</f>
        <v>0</v>
      </c>
      <c r="V522" s="1">
        <f>_xll.ciqfunctions.udf.CIQ($B522, "IQ_COGS",$D522,,,, "REPORTED")</f>
        <v>1800557</v>
      </c>
      <c r="W522" s="1">
        <f>_xll.ciqfunctions.udf.CIQ($B522, "IQ_AP",$D522,,,, "REPORTED")</f>
        <v>807275</v>
      </c>
      <c r="X522" s="1">
        <f>_xll.ciqfunctions.udf.CIQ($B522, "IQ_AR", $D522,,,, "REPORTED")</f>
        <v>409850</v>
      </c>
      <c r="Y522" s="1">
        <f>_xll.ciqfunctions.udf.CIQ($B522, "IQ_INVENTORY", $D522,,,, "REPORTED")</f>
        <v>1206548</v>
      </c>
      <c r="Z522">
        <f>_xll.ciqfunctions.udf.CIQ($B522, "IQ_SGA", $D522,,,, "REPORTED")</f>
        <v>354767</v>
      </c>
      <c r="AA522">
        <f>_xll.ciqfunctions.udf.CIQ($B522, "IQ_TOTAL_REV_1YR_ANN_GROWTH", $D522,,,, "REPORTED")</f>
        <v>24.876999999999999</v>
      </c>
      <c r="AB522">
        <f>_xll.ciqfunctions.udf.CIQ($B522, "IQ_DA", $D522,,,, "REPORTED")</f>
        <v>0</v>
      </c>
      <c r="AC522">
        <f>_xll.ciqfunctions.udf.CIQ($B522, "IQ_NET_INTEREST_EXP",$D522,,,, "REPORTED")</f>
        <v>2749</v>
      </c>
      <c r="AD522">
        <f>_xll.ciqfunctions.udf.CIQ($B522, "IQ_NET_WORKING_CAP",$D522,,,, "REPORTED")</f>
        <v>810508</v>
      </c>
      <c r="AE522">
        <f>_xll.ciqfunctions.udf.CIQ($B522, "IQ_CAPEX",$D522,,,, "REPORTED")</f>
        <v>-315590</v>
      </c>
      <c r="AF522" s="1" t="str">
        <f>_xll.ciqfunctions.udf.CIQ($B522, "IQ_CEO_NAME", $D522,,,, "REPORTED")</f>
        <v>Mibe, Toshihiro</v>
      </c>
    </row>
    <row r="523" spans="1:32" x14ac:dyDescent="0.25">
      <c r="A523" t="str">
        <f>_xll.ciqfunctions.udf.CIQ(B523,"IQ_COMPANY_NAME",A$1)</f>
        <v>Honda Motor Co., Ltd.</v>
      </c>
      <c r="B523" t="s">
        <v>30</v>
      </c>
      <c r="C523" s="1" t="str">
        <f>_xll.ciqfunctions.udf.CIQ($B523, "IQ_INDUSTRY", IQ_FY, $D523, ,, "USD", , C$1)</f>
        <v>Automobiles</v>
      </c>
      <c r="D523" s="2" t="str">
        <f t="shared" si="7"/>
        <v>CQ32012</v>
      </c>
      <c r="E523" s="1">
        <f>_xll.ciqfunctions.udf.CIQ($B523, "IQ_TOTAL_REV", $D523,,,, "REPORTED")</f>
        <v>2271286</v>
      </c>
      <c r="F523" s="1">
        <f>_xll.ciqfunctions.udf.CIQ($B523, "IQ_NI",$D523,,,, "REPORTED")</f>
        <v>82233</v>
      </c>
      <c r="G523" s="1">
        <f>_xll.ciqfunctions.udf.CIQ($B523, "IQ_CASH_EQUIV", $D523,,,, "REPORTED")</f>
        <v>981309</v>
      </c>
      <c r="H523" s="1">
        <f>_xll.ciqfunctions.udf.CIQ($B523, "IQ_CASH_ST_INVEST", $D523,,,, "REPORTED")</f>
        <v>987980</v>
      </c>
      <c r="I523" s="1">
        <f>_xll.ciqfunctions.udf.CIQ($B523, "IQ_TOTAL_CA", $D523,,,, "REPORTED")</f>
        <v>4399075</v>
      </c>
      <c r="J523" s="1">
        <f>_xll.ciqfunctions.udf.CIQ($B523, "IQ_TOTAL_ASSETS",$D523,,,, "REPORTED")</f>
        <v>11447587</v>
      </c>
      <c r="K523" s="1">
        <f>_xll.ciqfunctions.udf.CIQ($B523, "IQ_TOTAL_CL", $D523,,,, "REPORTED")</f>
        <v>3398903</v>
      </c>
      <c r="L523" s="1">
        <f>_xll.ciqfunctions.udf.CIQ($B523, "IQ_TOTAL_LIAB", $D523,,,, "REPORTED")</f>
        <v>6920899</v>
      </c>
      <c r="M523" s="1">
        <f>_xll.ciqfunctions.udf.CIQ($B523, "IQ_PREF_EQUITY",$D523,,,, "REPORTED")</f>
        <v>0</v>
      </c>
      <c r="N523" s="1">
        <f>_xll.ciqfunctions.udf.CIQ($B523, "IQ_TOTAL_COMMON_EQUITY",$D523,,,, "REPORTED")</f>
        <v>4395809</v>
      </c>
      <c r="O523" s="1">
        <f>_xll.ciqfunctions.udf.CIQ($B523, "IQ_APIC", $D523,,,, "REPORTED")</f>
        <v>171117</v>
      </c>
      <c r="P523" s="1">
        <f>_xll.ciqfunctions.udf.CIQ($B523, "IQ_TOTAL_ASSETS", $D523,,,, "REPORTED")</f>
        <v>11447587</v>
      </c>
      <c r="Q523" s="1">
        <f>_xll.ciqfunctions.udf.CIQ($B523, "IQ_RE", $D523,,,, "REPORTED")</f>
        <v>5968891</v>
      </c>
      <c r="R523" s="1">
        <f>_xll.ciqfunctions.udf.CIQ($B523, "IQ_TOTAL_EQUITY", $D523,,,, "REPORTED")</f>
        <v>4526688</v>
      </c>
      <c r="S523" s="1">
        <f>_xll.ciqfunctions.udf.CIQ($B523, "IQ_TOTAL_OUTSTANDING_FILING_DATE", $D523,,,, "REPORTED")</f>
        <v>5406.89678</v>
      </c>
      <c r="T523" s="1">
        <f>_xll.ciqfunctions.udf.CIQ($B523, "IQ_TOTAL_DEBT", $D523,,,, "REPORTED")</f>
        <v>4019298</v>
      </c>
      <c r="U523" s="1">
        <f>_xll.ciqfunctions.udf.CIQ($B523, "IQ_PREF_DIV_OTHER",$D523,,,, "REPORTED")</f>
        <v>0</v>
      </c>
      <c r="V523" s="1">
        <f>_xll.ciqfunctions.udf.CIQ($B523, "IQ_COGS",$D523,,,, "REPORTED")</f>
        <v>1702835</v>
      </c>
      <c r="W523" s="1">
        <f>_xll.ciqfunctions.udf.CIQ($B523, "IQ_AP",$D523,,,, "REPORTED")</f>
        <v>792016</v>
      </c>
      <c r="X523" s="1">
        <f>_xll.ciqfunctions.udf.CIQ($B523, "IQ_AR", $D523,,,, "REPORTED")</f>
        <v>451218</v>
      </c>
      <c r="Y523" s="1">
        <f>_xll.ciqfunctions.udf.CIQ($B523, "IQ_INVENTORY", $D523,,,, "REPORTED")</f>
        <v>1080940</v>
      </c>
      <c r="Z523">
        <f>_xll.ciqfunctions.udf.CIQ($B523, "IQ_SGA", $D523,,,, "REPORTED")</f>
        <v>327472</v>
      </c>
      <c r="AA523">
        <f>_xll.ciqfunctions.udf.CIQ($B523, "IQ_TOTAL_REV_1YR_ANN_GROWTH", $D523,,,, "REPORTED")</f>
        <v>20.435600000000001</v>
      </c>
      <c r="AB523">
        <f>_xll.ciqfunctions.udf.CIQ($B523, "IQ_DA", $D523,,,, "REPORTED")</f>
        <v>0</v>
      </c>
      <c r="AC523">
        <f>_xll.ciqfunctions.udf.CIQ($B523, "IQ_NET_INTEREST_EXP",$D523,,,, "REPORTED")</f>
        <v>3546</v>
      </c>
      <c r="AD523">
        <f>_xll.ciqfunctions.udf.CIQ($B523, "IQ_NET_WORKING_CAP",$D523,,,, "REPORTED")</f>
        <v>953288</v>
      </c>
      <c r="AE523">
        <f>_xll.ciqfunctions.udf.CIQ($B523, "IQ_CAPEX",$D523,,,, "REPORTED")</f>
        <v>-336139</v>
      </c>
      <c r="AF523" s="1" t="str">
        <f>_xll.ciqfunctions.udf.CIQ($B523, "IQ_CEO_NAME", $D523,,,, "REPORTED")</f>
        <v>Mibe, Toshihiro</v>
      </c>
    </row>
    <row r="524" spans="1:32" x14ac:dyDescent="0.25">
      <c r="A524" t="str">
        <f>_xll.ciqfunctions.udf.CIQ(B524,"IQ_COMPANY_NAME",A$1)</f>
        <v>Honda Motor Co., Ltd.</v>
      </c>
      <c r="B524" t="s">
        <v>30</v>
      </c>
      <c r="C524" s="1" t="str">
        <f>_xll.ciqfunctions.udf.CIQ($B524, "IQ_INDUSTRY", IQ_FY, $D524, ,, "USD", , C$1)</f>
        <v>Automobiles</v>
      </c>
      <c r="D524" s="2" t="str">
        <f t="shared" si="7"/>
        <v>CQ22012</v>
      </c>
      <c r="E524" s="1">
        <f>_xll.ciqfunctions.udf.CIQ($B524, "IQ_TOTAL_REV", $D524,,,, "REPORTED")</f>
        <v>2435909</v>
      </c>
      <c r="F524" s="1">
        <f>_xll.ciqfunctions.udf.CIQ($B524, "IQ_NI",$D524,,,, "REPORTED")</f>
        <v>131723</v>
      </c>
      <c r="G524" s="1">
        <f>_xll.ciqfunctions.udf.CIQ($B524, "IQ_CASH_EQUIV", $D524,,,, "REPORTED")</f>
        <v>1133944</v>
      </c>
      <c r="H524" s="1">
        <f>_xll.ciqfunctions.udf.CIQ($B524, "IQ_CASH_ST_INVEST", $D524,,,, "REPORTED")</f>
        <v>1133944</v>
      </c>
      <c r="I524" s="1">
        <f>_xll.ciqfunctions.udf.CIQ($B524, "IQ_TOTAL_CA", $D524,,,, "REPORTED")</f>
        <v>4549074</v>
      </c>
      <c r="J524" s="1">
        <f>_xll.ciqfunctions.udf.CIQ($B524, "IQ_TOTAL_ASSETS",$D524,,,, "REPORTED")</f>
        <v>11522525</v>
      </c>
      <c r="K524" s="1">
        <f>_xll.ciqfunctions.udf.CIQ($B524, "IQ_TOTAL_CL", $D524,,,, "REPORTED")</f>
        <v>3407437</v>
      </c>
      <c r="L524" s="1">
        <f>_xll.ciqfunctions.udf.CIQ($B524, "IQ_TOTAL_LIAB", $D524,,,, "REPORTED")</f>
        <v>6945022</v>
      </c>
      <c r="M524" s="1">
        <f>_xll.ciqfunctions.udf.CIQ($B524, "IQ_PREF_EQUITY",$D524,,,, "REPORTED")</f>
        <v>0</v>
      </c>
      <c r="N524" s="1">
        <f>_xll.ciqfunctions.udf.CIQ($B524, "IQ_TOTAL_COMMON_EQUITY",$D524,,,, "REPORTED")</f>
        <v>4449592</v>
      </c>
      <c r="O524" s="1">
        <f>_xll.ciqfunctions.udf.CIQ($B524, "IQ_APIC", $D524,,,, "REPORTED")</f>
        <v>172529</v>
      </c>
      <c r="P524" s="1">
        <f>_xll.ciqfunctions.udf.CIQ($B524, "IQ_TOTAL_ASSETS", $D524,,,, "REPORTED")</f>
        <v>11522525</v>
      </c>
      <c r="Q524" s="1">
        <f>_xll.ciqfunctions.udf.CIQ($B524, "IQ_RE", $D524,,,, "REPORTED")</f>
        <v>5920902</v>
      </c>
      <c r="R524" s="1">
        <f>_xll.ciqfunctions.udf.CIQ($B524, "IQ_TOTAL_EQUITY", $D524,,,, "REPORTED")</f>
        <v>4577503</v>
      </c>
      <c r="S524" s="1">
        <f>_xll.ciqfunctions.udf.CIQ($B524, "IQ_TOTAL_OUTSTANDING_FILING_DATE", $D524,,,, "REPORTED")</f>
        <v>5406.8982999999998</v>
      </c>
      <c r="T524" s="1">
        <f>_xll.ciqfunctions.udf.CIQ($B524, "IQ_TOTAL_DEBT", $D524,,,, "REPORTED")</f>
        <v>3989094</v>
      </c>
      <c r="U524" s="1">
        <f>_xll.ciqfunctions.udf.CIQ($B524, "IQ_PREF_DIV_OTHER",$D524,,,, "REPORTED")</f>
        <v>0</v>
      </c>
      <c r="V524" s="1">
        <f>_xll.ciqfunctions.udf.CIQ($B524, "IQ_COGS",$D524,,,, "REPORTED")</f>
        <v>1791214</v>
      </c>
      <c r="W524" s="1">
        <f>_xll.ciqfunctions.udf.CIQ($B524, "IQ_AP",$D524,,,, "REPORTED")</f>
        <v>835360</v>
      </c>
      <c r="X524" s="1">
        <f>_xll.ciqfunctions.udf.CIQ($B524, "IQ_AR", $D524,,,, "REPORTED")</f>
        <v>1870946</v>
      </c>
      <c r="Y524" s="1">
        <f>_xll.ciqfunctions.udf.CIQ($B524, "IQ_INVENTORY", $D524,,,, "REPORTED")</f>
        <v>1062688</v>
      </c>
      <c r="Z524">
        <f>_xll.ciqfunctions.udf.CIQ($B524, "IQ_SGA", $D524,,,, "REPORTED")</f>
        <v>342683</v>
      </c>
      <c r="AA524">
        <f>_xll.ciqfunctions.udf.CIQ($B524, "IQ_TOTAL_REV_1YR_ANN_GROWTH", $D524,,,, "REPORTED")</f>
        <v>42.068899999999999</v>
      </c>
      <c r="AB524">
        <f>_xll.ciqfunctions.udf.CIQ($B524, "IQ_DA", $D524,,,, "REPORTED")</f>
        <v>0</v>
      </c>
      <c r="AC524">
        <f>_xll.ciqfunctions.udf.CIQ($B524, "IQ_NET_INTEREST_EXP",$D524,,,, "REPORTED")</f>
        <v>4683</v>
      </c>
      <c r="AD524">
        <f>_xll.ciqfunctions.udf.CIQ($B524, "IQ_NET_WORKING_CAP",$D524,,,, "REPORTED")</f>
        <v>1856780</v>
      </c>
      <c r="AE524">
        <f>_xll.ciqfunctions.udf.CIQ($B524, "IQ_CAPEX",$D524,,,, "REPORTED")</f>
        <v>-362640</v>
      </c>
      <c r="AF524" s="1" t="str">
        <f>_xll.ciqfunctions.udf.CIQ($B524, "IQ_CEO_NAME", $D524,,,, "REPORTED")</f>
        <v>Mibe, Toshihiro</v>
      </c>
    </row>
    <row r="525" spans="1:32" x14ac:dyDescent="0.25">
      <c r="A525" t="str">
        <f>_xll.ciqfunctions.udf.CIQ(B525,"IQ_COMPANY_NAME",A$1)</f>
        <v>Honda Motor Co., Ltd.</v>
      </c>
      <c r="B525" t="s">
        <v>30</v>
      </c>
      <c r="C525" s="1" t="str">
        <f>_xll.ciqfunctions.udf.CIQ($B525, "IQ_INDUSTRY", IQ_FY, $D525, ,, "USD", , C$1)</f>
        <v>Automobiles</v>
      </c>
      <c r="D525" s="2" t="str">
        <f t="shared" si="7"/>
        <v>CQ12012</v>
      </c>
      <c r="E525" s="1">
        <f>_xll.ciqfunctions.udf.CIQ($B525, "IQ_TOTAL_REV", $D525,,,, "REPORTED")</f>
        <v>2405062</v>
      </c>
      <c r="F525" s="1">
        <f>_xll.ciqfunctions.udf.CIQ($B525, "IQ_NI",$D525,,,, "REPORTED")</f>
        <v>71594</v>
      </c>
      <c r="G525" s="1">
        <f>_xll.ciqfunctions.udf.CIQ($B525, "IQ_CASH_EQUIV", $D525,,,, "REPORTED")</f>
        <v>1247113</v>
      </c>
      <c r="H525" s="1">
        <f>_xll.ciqfunctions.udf.CIQ($B525, "IQ_CASH_ST_INVEST", $D525,,,, "REPORTED")</f>
        <v>1249905</v>
      </c>
      <c r="I525" s="1">
        <f>_xll.ciqfunctions.udf.CIQ($B525, "IQ_TOTAL_CA", $D525,,,, "REPORTED")</f>
        <v>4739086</v>
      </c>
      <c r="J525" s="1">
        <f>_xll.ciqfunctions.udf.CIQ($B525, "IQ_TOTAL_ASSETS",$D525,,,, "REPORTED")</f>
        <v>11787599</v>
      </c>
      <c r="K525" s="1">
        <f>_xll.ciqfunctions.udf.CIQ($B525, "IQ_TOTAL_CL", $D525,,,, "REPORTED")</f>
        <v>3579759</v>
      </c>
      <c r="L525" s="1">
        <f>_xll.ciqfunctions.udf.CIQ($B525, "IQ_TOTAL_LIAB", $D525,,,, "REPORTED")</f>
        <v>7269697</v>
      </c>
      <c r="M525" s="1">
        <f>_xll.ciqfunctions.udf.CIQ($B525, "IQ_PREF_EQUITY",$D525,,,, "REPORTED")</f>
        <v>0</v>
      </c>
      <c r="N525" s="1">
        <f>_xll.ciqfunctions.udf.CIQ($B525, "IQ_TOTAL_COMMON_EQUITY",$D525,,,, "REPORTED")</f>
        <v>4392226</v>
      </c>
      <c r="O525" s="1">
        <f>_xll.ciqfunctions.udf.CIQ($B525, "IQ_APIC", $D525,,,, "REPORTED")</f>
        <v>172529</v>
      </c>
      <c r="P525" s="1">
        <f>_xll.ciqfunctions.udf.CIQ($B525, "IQ_TOTAL_ASSETS", $D525,,,, "REPORTED")</f>
        <v>11787599</v>
      </c>
      <c r="Q525" s="1">
        <f>_xll.ciqfunctions.udf.CIQ($B525, "IQ_RE", $D525,,,, "REPORTED")</f>
        <v>5805825</v>
      </c>
      <c r="R525" s="1">
        <f>_xll.ciqfunctions.udf.CIQ($B525, "IQ_TOTAL_EQUITY", $D525,,,, "REPORTED")</f>
        <v>4517902</v>
      </c>
      <c r="S525" s="1">
        <f>_xll.ciqfunctions.udf.CIQ($B525, "IQ_TOTAL_OUTSTANDING_FILING_DATE", $D525,,,, "REPORTED")</f>
        <v>5406.8986800000002</v>
      </c>
      <c r="T525" s="1">
        <f>_xll.ciqfunctions.udf.CIQ($B525, "IQ_TOTAL_DEBT", $D525,,,, "REPORTED")</f>
        <v>4117913</v>
      </c>
      <c r="U525" s="1">
        <f>_xll.ciqfunctions.udf.CIQ($B525, "IQ_PREF_DIV_OTHER",$D525,,,, "REPORTED")</f>
        <v>0</v>
      </c>
      <c r="V525" s="1">
        <f>_xll.ciqfunctions.udf.CIQ($B525, "IQ_COGS",$D525,,,, "REPORTED")</f>
        <v>1776415</v>
      </c>
      <c r="W525" s="1">
        <f>_xll.ciqfunctions.udf.CIQ($B525, "IQ_AP",$D525,,,, "REPORTED")</f>
        <v>968943</v>
      </c>
      <c r="X525" s="1">
        <f>_xll.ciqfunctions.udf.CIQ($B525, "IQ_AR", $D525,,,, "REPORTED")</f>
        <v>478111</v>
      </c>
      <c r="Y525" s="1">
        <f>_xll.ciqfunctions.udf.CIQ($B525, "IQ_INVENTORY", $D525,,,, "REPORTED")</f>
        <v>1035779</v>
      </c>
      <c r="Z525">
        <f>_xll.ciqfunctions.udf.CIQ($B525, "IQ_SGA", $D525,,,, "REPORTED")</f>
        <v>384808</v>
      </c>
      <c r="AA525">
        <f>_xll.ciqfunctions.udf.CIQ($B525, "IQ_TOTAL_REV_1YR_ANN_GROWTH", $D525,,,, "REPORTED")</f>
        <v>8.6748999999999992</v>
      </c>
      <c r="AB525">
        <f>_xll.ciqfunctions.udf.CIQ($B525, "IQ_DA", $D525,,,, "REPORTED")</f>
        <v>0</v>
      </c>
      <c r="AC525">
        <f>_xll.ciqfunctions.udf.CIQ($B525, "IQ_NET_INTEREST_EXP",$D525,,,, "REPORTED")</f>
        <v>4052</v>
      </c>
      <c r="AD525">
        <f>_xll.ciqfunctions.udf.CIQ($B525, "IQ_NET_WORKING_CAP",$D525,,,, "REPORTED")</f>
        <v>827486</v>
      </c>
      <c r="AE525">
        <f>_xll.ciqfunctions.udf.CIQ($B525, "IQ_CAPEX",$D525,,,, "REPORTED")</f>
        <v>-342083</v>
      </c>
      <c r="AF525" s="1" t="str">
        <f>_xll.ciqfunctions.udf.CIQ($B525, "IQ_CEO_NAME", $D525,,,, "REPORTED")</f>
        <v>Mibe, Toshihiro</v>
      </c>
    </row>
    <row r="526" spans="1:32" x14ac:dyDescent="0.25">
      <c r="A526" t="str">
        <f>_xll.ciqfunctions.udf.CIQ(B526,"IQ_COMPANY_NAME",A$1)</f>
        <v>Honda Motor Co., Ltd.</v>
      </c>
      <c r="B526" t="s">
        <v>30</v>
      </c>
      <c r="C526" s="1" t="str">
        <f>_xll.ciqfunctions.udf.CIQ($B526, "IQ_INDUSTRY", IQ_FY, $D526, ,, "USD", , C$1)</f>
        <v>Automobiles</v>
      </c>
      <c r="D526" s="2" t="str">
        <f t="shared" si="7"/>
        <v>CQ42011</v>
      </c>
      <c r="E526" s="1">
        <f>_xll.ciqfunctions.udf.CIQ($B526, "IQ_TOTAL_REV", $D526,,,, "REPORTED")</f>
        <v>1942545</v>
      </c>
      <c r="F526" s="1">
        <f>_xll.ciqfunctions.udf.CIQ($B526, "IQ_NI",$D526,,,, "REPORTED")</f>
        <v>47662</v>
      </c>
      <c r="G526" s="1">
        <f>_xll.ciqfunctions.udf.CIQ($B526, "IQ_CASH_EQUIV", $D526,,,, "REPORTED")</f>
        <v>1142719</v>
      </c>
      <c r="H526" s="1">
        <f>_xll.ciqfunctions.udf.CIQ($B526, "IQ_CASH_ST_INVEST", $D526,,,, "REPORTED")</f>
        <v>1142719</v>
      </c>
      <c r="I526" s="1">
        <f>_xll.ciqfunctions.udf.CIQ($B526, "IQ_TOTAL_CA", $D526,,,, "REPORTED")</f>
        <v>4209359</v>
      </c>
      <c r="J526" s="1">
        <f>_xll.ciqfunctions.udf.CIQ($B526, "IQ_TOTAL_ASSETS",$D526,,,, "REPORTED")</f>
        <v>10882296</v>
      </c>
      <c r="K526" s="1">
        <f>_xll.ciqfunctions.udf.CIQ($B526, "IQ_TOTAL_CL", $D526,,,, "REPORTED")</f>
        <v>3313638</v>
      </c>
      <c r="L526" s="1">
        <f>_xll.ciqfunctions.udf.CIQ($B526, "IQ_TOTAL_LIAB", $D526,,,, "REPORTED")</f>
        <v>6523128</v>
      </c>
      <c r="M526" s="1">
        <f>_xll.ciqfunctions.udf.CIQ($B526, "IQ_PREF_EQUITY",$D526,,,, "REPORTED")</f>
        <v>0</v>
      </c>
      <c r="N526" s="1">
        <f>_xll.ciqfunctions.udf.CIQ($B526, "IQ_TOTAL_COMMON_EQUITY",$D526,,,, "REPORTED")</f>
        <v>4245383</v>
      </c>
      <c r="O526" s="1">
        <f>_xll.ciqfunctions.udf.CIQ($B526, "IQ_APIC", $D526,,,, "REPORTED")</f>
        <v>172529</v>
      </c>
      <c r="P526" s="1">
        <f>_xll.ciqfunctions.udf.CIQ($B526, "IQ_TOTAL_ASSETS", $D526,,,, "REPORTED")</f>
        <v>10882296</v>
      </c>
      <c r="Q526" s="1">
        <f>_xll.ciqfunctions.udf.CIQ($B526, "IQ_RE", $D526,,,, "REPORTED")</f>
        <v>5771654</v>
      </c>
      <c r="R526" s="1">
        <f>_xll.ciqfunctions.udf.CIQ($B526, "IQ_TOTAL_EQUITY", $D526,,,, "REPORTED")</f>
        <v>4359168</v>
      </c>
      <c r="S526" s="1">
        <f>_xll.ciqfunctions.udf.CIQ($B526, "IQ_TOTAL_OUTSTANDING_FILING_DATE", $D526,,,, "REPORTED")</f>
        <v>5406.9005999999999</v>
      </c>
      <c r="T526" s="1">
        <f>_xll.ciqfunctions.udf.CIQ($B526, "IQ_TOTAL_DEBT", $D526,,,, "REPORTED")</f>
        <v>3835868</v>
      </c>
      <c r="U526" s="1">
        <f>_xll.ciqfunctions.udf.CIQ($B526, "IQ_PREF_DIV_OTHER",$D526,,,, "REPORTED")</f>
        <v>0</v>
      </c>
      <c r="V526" s="1">
        <f>_xll.ciqfunctions.udf.CIQ($B526, "IQ_COGS",$D526,,,, "REPORTED")</f>
        <v>1437087</v>
      </c>
      <c r="W526" s="1">
        <f>_xll.ciqfunctions.udf.CIQ($B526, "IQ_AP",$D526,,,, "REPORTED")</f>
        <v>677505</v>
      </c>
      <c r="X526" s="1">
        <f>_xll.ciqfunctions.udf.CIQ($B526, "IQ_AR", $D526,,,, "REPORTED")</f>
        <v>605522</v>
      </c>
      <c r="Y526" s="1">
        <f>_xll.ciqfunctions.udf.CIQ($B526, "IQ_INVENTORY", $D526,,,, "REPORTED")</f>
        <v>882931</v>
      </c>
      <c r="Z526">
        <f>_xll.ciqfunctions.udf.CIQ($B526, "IQ_SGA", $D526,,,, "REPORTED")</f>
        <v>321231</v>
      </c>
      <c r="AA526">
        <f>_xll.ciqfunctions.udf.CIQ($B526, "IQ_TOTAL_REV_1YR_ANN_GROWTH", $D526,,,, "REPORTED")</f>
        <v>-7.9543999999999997</v>
      </c>
      <c r="AB526">
        <f>_xll.ciqfunctions.udf.CIQ($B526, "IQ_DA", $D526,,,, "REPORTED")</f>
        <v>0</v>
      </c>
      <c r="AC526">
        <f>_xll.ciqfunctions.udf.CIQ($B526, "IQ_NET_INTEREST_EXP",$D526,,,, "REPORTED")</f>
        <v>6330</v>
      </c>
      <c r="AD526">
        <f>_xll.ciqfunctions.udf.CIQ($B526, "IQ_NET_WORKING_CAP",$D526,,,, "REPORTED")</f>
        <v>719468</v>
      </c>
      <c r="AE526">
        <f>_xll.ciqfunctions.udf.CIQ($B526, "IQ_CAPEX",$D526,,,, "REPORTED")</f>
        <v>-260497</v>
      </c>
      <c r="AF526" s="1" t="str">
        <f>_xll.ciqfunctions.udf.CIQ($B526, "IQ_CEO_NAME", $D526,,,, "REPORTED")</f>
        <v>Mibe, Toshihiro</v>
      </c>
    </row>
    <row r="527" spans="1:32" x14ac:dyDescent="0.25">
      <c r="A527" t="str">
        <f>_xll.ciqfunctions.udf.CIQ(B527,"IQ_COMPANY_NAME",A$1)</f>
        <v>Honda Motor Co., Ltd.</v>
      </c>
      <c r="B527" t="s">
        <v>30</v>
      </c>
      <c r="C527" s="1" t="str">
        <f>_xll.ciqfunctions.udf.CIQ($B527, "IQ_INDUSTRY", IQ_FY, $D527, ,, "USD", , C$1)</f>
        <v>Automobiles</v>
      </c>
      <c r="D527" s="2" t="str">
        <f t="shared" si="7"/>
        <v>CQ32011</v>
      </c>
      <c r="E527" s="1">
        <f>_xll.ciqfunctions.udf.CIQ($B527, "IQ_TOTAL_REV", $D527,,,, "REPORTED")</f>
        <v>1885892</v>
      </c>
      <c r="F527" s="1">
        <f>_xll.ciqfunctions.udf.CIQ($B527, "IQ_NI",$D527,,,, "REPORTED")</f>
        <v>60429</v>
      </c>
      <c r="G527" s="1">
        <f>_xll.ciqfunctions.udf.CIQ($B527, "IQ_CASH_EQUIV", $D527,,,, "REPORTED")</f>
        <v>1319402</v>
      </c>
      <c r="H527" s="1">
        <f>_xll.ciqfunctions.udf.CIQ($B527, "IQ_CASH_ST_INVEST", $D527,,,, "REPORTED")</f>
        <v>1321371</v>
      </c>
      <c r="I527" s="1">
        <f>_xll.ciqfunctions.udf.CIQ($B527, "IQ_TOTAL_CA", $D527,,,, "REPORTED")</f>
        <v>4323807</v>
      </c>
      <c r="J527" s="1">
        <f>_xll.ciqfunctions.udf.CIQ($B527, "IQ_TOTAL_ASSETS",$D527,,,, "REPORTED")</f>
        <v>10913259</v>
      </c>
      <c r="K527" s="1">
        <f>_xll.ciqfunctions.udf.CIQ($B527, "IQ_TOTAL_CL", $D527,,,, "REPORTED")</f>
        <v>3354039</v>
      </c>
      <c r="L527" s="1">
        <f>_xll.ciqfunctions.udf.CIQ($B527, "IQ_TOTAL_LIAB", $D527,,,, "REPORTED")</f>
        <v>6498411</v>
      </c>
      <c r="M527" s="1">
        <f>_xll.ciqfunctions.udf.CIQ($B527, "IQ_PREF_EQUITY",$D527,,,, "REPORTED")</f>
        <v>0</v>
      </c>
      <c r="N527" s="1">
        <f>_xll.ciqfunctions.udf.CIQ($B527, "IQ_TOTAL_COMMON_EQUITY",$D527,,,, "REPORTED")</f>
        <v>4297278</v>
      </c>
      <c r="O527" s="1">
        <f>_xll.ciqfunctions.udf.CIQ($B527, "IQ_APIC", $D527,,,, "REPORTED")</f>
        <v>172529</v>
      </c>
      <c r="P527" s="1">
        <f>_xll.ciqfunctions.udf.CIQ($B527, "IQ_TOTAL_ASSETS", $D527,,,, "REPORTED")</f>
        <v>10913259</v>
      </c>
      <c r="Q527" s="1">
        <f>_xll.ciqfunctions.udf.CIQ($B527, "IQ_RE", $D527,,,, "REPORTED")</f>
        <v>5751026</v>
      </c>
      <c r="R527" s="1">
        <f>_xll.ciqfunctions.udf.CIQ($B527, "IQ_TOTAL_EQUITY", $D527,,,, "REPORTED")</f>
        <v>4414848</v>
      </c>
      <c r="S527" s="1">
        <f>_xll.ciqfunctions.udf.CIQ($B527, "IQ_TOTAL_OUTSTANDING_FILING_DATE", $D527,,,, "REPORTED")</f>
        <v>5406.9022199999999</v>
      </c>
      <c r="T527" s="1">
        <f>_xll.ciqfunctions.udf.CIQ($B527, "IQ_TOTAL_DEBT", $D527,,,, "REPORTED")</f>
        <v>3769675</v>
      </c>
      <c r="U527" s="1">
        <f>_xll.ciqfunctions.udf.CIQ($B527, "IQ_PREF_DIV_OTHER",$D527,,,, "REPORTED")</f>
        <v>0</v>
      </c>
      <c r="V527" s="1">
        <f>_xll.ciqfunctions.udf.CIQ($B527, "IQ_COGS",$D527,,,, "REPORTED")</f>
        <v>1405811</v>
      </c>
      <c r="W527" s="1">
        <f>_xll.ciqfunctions.udf.CIQ($B527, "IQ_AP",$D527,,,, "REPORTED")</f>
        <v>691590</v>
      </c>
      <c r="X527" s="1">
        <f>_xll.ciqfunctions.udf.CIQ($B527, "IQ_AR", $D527,,,, "REPORTED")</f>
        <v>365021</v>
      </c>
      <c r="Y527" s="1">
        <f>_xll.ciqfunctions.udf.CIQ($B527, "IQ_INVENTORY", $D527,,,, "REPORTED")</f>
        <v>815336</v>
      </c>
      <c r="Z527">
        <f>_xll.ciqfunctions.udf.CIQ($B527, "IQ_SGA", $D527,,,, "REPORTED")</f>
        <v>299897</v>
      </c>
      <c r="AA527">
        <f>_xll.ciqfunctions.udf.CIQ($B527, "IQ_TOTAL_REV_1YR_ANN_GROWTH", $D527,,,, "REPORTED")</f>
        <v>-16.253799999999998</v>
      </c>
      <c r="AB527">
        <f>_xll.ciqfunctions.udf.CIQ($B527, "IQ_DA", $D527,,,, "REPORTED")</f>
        <v>0</v>
      </c>
      <c r="AC527">
        <f>_xll.ciqfunctions.udf.CIQ($B527, "IQ_NET_INTEREST_EXP",$D527,,,, "REPORTED")</f>
        <v>5988</v>
      </c>
      <c r="AD527">
        <f>_xll.ciqfunctions.udf.CIQ($B527, "IQ_NET_WORKING_CAP",$D527,,,, "REPORTED")</f>
        <v>644377</v>
      </c>
      <c r="AE527">
        <f>_xll.ciqfunctions.udf.CIQ($B527, "IQ_CAPEX",$D527,,,, "REPORTED")</f>
        <v>-218372</v>
      </c>
      <c r="AF527" s="1" t="str">
        <f>_xll.ciqfunctions.udf.CIQ($B527, "IQ_CEO_NAME", $D527,,,, "REPORTED")</f>
        <v>Mibe, Toshihiro</v>
      </c>
    </row>
    <row r="528" spans="1:32" x14ac:dyDescent="0.25">
      <c r="A528" t="str">
        <f>_xll.ciqfunctions.udf.CIQ(B528,"IQ_COMPANY_NAME",A$1)</f>
        <v>Honda Motor Co., Ltd.</v>
      </c>
      <c r="B528" t="s">
        <v>30</v>
      </c>
      <c r="C528" s="1" t="str">
        <f>_xll.ciqfunctions.udf.CIQ($B528, "IQ_INDUSTRY", IQ_FY, $D528, ,, "USD", , C$1)</f>
        <v>Automobiles</v>
      </c>
      <c r="D528" s="2" t="str">
        <f t="shared" si="7"/>
        <v>CQ22011</v>
      </c>
      <c r="E528" s="1">
        <f>_xll.ciqfunctions.udf.CIQ($B528, "IQ_TOTAL_REV", $D528,,,, "REPORTED")</f>
        <v>1714596</v>
      </c>
      <c r="F528" s="1">
        <f>_xll.ciqfunctions.udf.CIQ($B528, "IQ_NI",$D528,,,, "REPORTED")</f>
        <v>31797</v>
      </c>
      <c r="G528" s="1">
        <f>_xll.ciqfunctions.udf.CIQ($B528, "IQ_CASH_EQUIV", $D528,,,, "REPORTED")</f>
        <v>1261356</v>
      </c>
      <c r="H528" s="1">
        <f>_xll.ciqfunctions.udf.CIQ($B528, "IQ_CASH_ST_INVEST", $D528,,,, "REPORTED")</f>
        <v>1260883</v>
      </c>
      <c r="I528" s="1">
        <f>_xll.ciqfunctions.udf.CIQ($B528, "IQ_TOTAL_CA", $D528,,,, "REPORTED")</f>
        <v>4348554</v>
      </c>
      <c r="J528" s="1">
        <f>_xll.ciqfunctions.udf.CIQ($B528, "IQ_TOTAL_ASSETS",$D528,,,, "REPORTED")</f>
        <v>11222259</v>
      </c>
      <c r="K528" s="1">
        <f>_xll.ciqfunctions.udf.CIQ($B528, "IQ_TOTAL_CL", $D528,,,, "REPORTED")</f>
        <v>3425685</v>
      </c>
      <c r="L528" s="1">
        <f>_xll.ciqfunctions.udf.CIQ($B528, "IQ_TOTAL_LIAB", $D528,,,, "REPORTED")</f>
        <v>6676364</v>
      </c>
      <c r="M528" s="1">
        <f>_xll.ciqfunctions.udf.CIQ($B528, "IQ_PREF_EQUITY",$D528,,,, "REPORTED")</f>
        <v>0</v>
      </c>
      <c r="N528" s="1">
        <f>_xll.ciqfunctions.udf.CIQ($B528, "IQ_TOTAL_COMMON_EQUITY",$D528,,,, "REPORTED")</f>
        <v>4423355</v>
      </c>
      <c r="O528" s="1">
        <f>_xll.ciqfunctions.udf.CIQ($B528, "IQ_APIC", $D528,,,, "REPORTED")</f>
        <v>172529</v>
      </c>
      <c r="P528" s="1">
        <f>_xll.ciqfunctions.udf.CIQ($B528, "IQ_TOTAL_ASSETS", $D528,,,, "REPORTED")</f>
        <v>11222259</v>
      </c>
      <c r="Q528" s="1">
        <f>_xll.ciqfunctions.udf.CIQ($B528, "IQ_RE", $D528,,,, "REPORTED")</f>
        <v>5717632</v>
      </c>
      <c r="R528" s="1">
        <f>_xll.ciqfunctions.udf.CIQ($B528, "IQ_TOTAL_EQUITY", $D528,,,, "REPORTED")</f>
        <v>4545895</v>
      </c>
      <c r="S528" s="1">
        <f>_xll.ciqfunctions.udf.CIQ($B528, "IQ_TOTAL_OUTSTANDING_FILING_DATE", $D528,,,, "REPORTED")</f>
        <v>5406.9034600000005</v>
      </c>
      <c r="T528" s="1">
        <f>_xll.ciqfunctions.udf.CIQ($B528, "IQ_TOTAL_DEBT", $D528,,,, "REPORTED")</f>
        <v>4043584</v>
      </c>
      <c r="U528" s="1">
        <f>_xll.ciqfunctions.udf.CIQ($B528, "IQ_PREF_DIV_OTHER",$D528,,,, "REPORTED")</f>
        <v>0</v>
      </c>
      <c r="V528" s="1">
        <f>_xll.ciqfunctions.udf.CIQ($B528, "IQ_COGS",$D528,,,, "REPORTED")</f>
        <v>1289640</v>
      </c>
      <c r="W528" s="1">
        <f>_xll.ciqfunctions.udf.CIQ($B528, "IQ_AP",$D528,,,, "REPORTED")</f>
        <v>549147</v>
      </c>
      <c r="X528" s="1">
        <f>_xll.ciqfunctions.udf.CIQ($B528, "IQ_AR", $D528,,,, "REPORTED")</f>
        <v>387113</v>
      </c>
      <c r="Y528" s="1">
        <f>_xll.ciqfunctions.udf.CIQ($B528, "IQ_INVENTORY", $D528,,,, "REPORTED")</f>
        <v>802751</v>
      </c>
      <c r="Z528">
        <f>_xll.ciqfunctions.udf.CIQ($B528, "IQ_SGA", $D528,,,, "REPORTED")</f>
        <v>292167</v>
      </c>
      <c r="AA528">
        <f>_xll.ciqfunctions.udf.CIQ($B528, "IQ_TOTAL_REV_1YR_ANN_GROWTH", $D528,,,, "REPORTED")</f>
        <v>-27.392700000000001</v>
      </c>
      <c r="AB528">
        <f>_xll.ciqfunctions.udf.CIQ($B528, "IQ_DA", $D528,,,, "REPORTED")</f>
        <v>0</v>
      </c>
      <c r="AC528">
        <f>_xll.ciqfunctions.udf.CIQ($B528, "IQ_NET_INTEREST_EXP",$D528,,,, "REPORTED")</f>
        <v>5292</v>
      </c>
      <c r="AD528">
        <f>_xll.ciqfunctions.udf.CIQ($B528, "IQ_NET_WORKING_CAP",$D528,,,, "REPORTED")</f>
        <v>717290</v>
      </c>
      <c r="AE528">
        <f>_xll.ciqfunctions.udf.CIQ($B528, "IQ_CAPEX",$D528,,,, "REPORTED")</f>
        <v>-260033</v>
      </c>
      <c r="AF528" s="1" t="str">
        <f>_xll.ciqfunctions.udf.CIQ($B528, "IQ_CEO_NAME", $D528,,,, "REPORTED")</f>
        <v>Mibe, Toshihiro</v>
      </c>
    </row>
    <row r="529" spans="1:32" x14ac:dyDescent="0.25">
      <c r="A529" t="str">
        <f>_xll.ciqfunctions.udf.CIQ(B529,"IQ_COMPANY_NAME",A$1)</f>
        <v>Honda Motor Co., Ltd.</v>
      </c>
      <c r="B529" t="s">
        <v>30</v>
      </c>
      <c r="C529" s="1" t="str">
        <f>_xll.ciqfunctions.udf.CIQ($B529, "IQ_INDUSTRY", IQ_FY, $D529, ,, "USD", , C$1)</f>
        <v>Automobiles</v>
      </c>
      <c r="D529" s="2" t="str">
        <f t="shared" si="7"/>
        <v>CQ12011</v>
      </c>
      <c r="E529" s="1">
        <f>_xll.ciqfunctions.udf.CIQ($B529, "IQ_TOTAL_REV", $D529,,,, "REPORTED")</f>
        <v>2213079</v>
      </c>
      <c r="F529" s="1">
        <f>_xll.ciqfunctions.udf.CIQ($B529, "IQ_NI",$D529,,,, "REPORTED")</f>
        <v>44554</v>
      </c>
      <c r="G529" s="1">
        <f>_xll.ciqfunctions.udf.CIQ($B529, "IQ_CASH_EQUIV", $D529,,,, "REPORTED")</f>
        <v>1279024</v>
      </c>
      <c r="H529" s="1">
        <f>_xll.ciqfunctions.udf.CIQ($B529, "IQ_CASH_ST_INVEST", $D529,,,, "REPORTED")</f>
        <v>1280721</v>
      </c>
      <c r="I529" s="1">
        <f>_xll.ciqfunctions.udf.CIQ($B529, "IQ_TOTAL_CA", $D529,,,, "REPORTED")</f>
        <v>4690047</v>
      </c>
      <c r="J529" s="1">
        <f>_xll.ciqfunctions.udf.CIQ($B529, "IQ_TOTAL_ASSETS",$D529,,,, "REPORTED")</f>
        <v>11570874</v>
      </c>
      <c r="K529" s="1">
        <f>_xll.ciqfunctions.udf.CIQ($B529, "IQ_TOTAL_CL", $D529,,,, "REPORTED")</f>
        <v>3568192</v>
      </c>
      <c r="L529" s="1">
        <f>_xll.ciqfunctions.udf.CIQ($B529, "IQ_TOTAL_LIAB", $D529,,,, "REPORTED")</f>
        <v>6987962</v>
      </c>
      <c r="M529" s="1">
        <f>_xll.ciqfunctions.udf.CIQ($B529, "IQ_PREF_EQUITY",$D529,,,, "REPORTED")</f>
        <v>0</v>
      </c>
      <c r="N529" s="1">
        <f>_xll.ciqfunctions.udf.CIQ($B529, "IQ_TOTAL_COMMON_EQUITY",$D529,,,, "REPORTED")</f>
        <v>4449975</v>
      </c>
      <c r="O529" s="1">
        <f>_xll.ciqfunctions.udf.CIQ($B529, "IQ_APIC", $D529,,,, "REPORTED")</f>
        <v>172529</v>
      </c>
      <c r="P529" s="1">
        <f>_xll.ciqfunctions.udf.CIQ($B529, "IQ_TOTAL_ASSETS", $D529,,,, "REPORTED")</f>
        <v>11570874</v>
      </c>
      <c r="Q529" s="1">
        <f>_xll.ciqfunctions.udf.CIQ($B529, "IQ_RE", $D529,,,, "REPORTED")</f>
        <v>5712869</v>
      </c>
      <c r="R529" s="1">
        <f>_xll.ciqfunctions.udf.CIQ($B529, "IQ_TOTAL_EQUITY", $D529,,,, "REPORTED")</f>
        <v>4582912</v>
      </c>
      <c r="S529" s="1">
        <f>_xll.ciqfunctions.udf.CIQ($B529, "IQ_TOTAL_OUTSTANDING_FILING_DATE", $D529,,,, "REPORTED")</f>
        <v>5406.9051399999998</v>
      </c>
      <c r="T529" s="1">
        <f>_xll.ciqfunctions.udf.CIQ($B529, "IQ_TOTAL_DEBT", $D529,,,, "REPORTED")</f>
        <v>4112388</v>
      </c>
      <c r="U529" s="1">
        <f>_xll.ciqfunctions.udf.CIQ($B529, "IQ_PREF_DIV_OTHER",$D529,,,, "REPORTED")</f>
        <v>0</v>
      </c>
      <c r="V529" s="1">
        <f>_xll.ciqfunctions.udf.CIQ($B529, "IQ_COGS",$D529,,,, "REPORTED")</f>
        <v>1629982</v>
      </c>
      <c r="W529" s="1">
        <f>_xll.ciqfunctions.udf.CIQ($B529, "IQ_AP",$D529,,,, "REPORTED")</f>
        <v>716736</v>
      </c>
      <c r="X529" s="1">
        <f>_xll.ciqfunctions.udf.CIQ($B529, "IQ_AR", $D529,,,, "REPORTED")</f>
        <v>455496</v>
      </c>
      <c r="Y529" s="1">
        <f>_xll.ciqfunctions.udf.CIQ($B529, "IQ_INVENTORY", $D529,,,, "REPORTED")</f>
        <v>899813</v>
      </c>
      <c r="Z529">
        <f>_xll.ciqfunctions.udf.CIQ($B529, "IQ_SGA", $D529,,,, "REPORTED")</f>
        <v>367345</v>
      </c>
      <c r="AA529">
        <f>_xll.ciqfunctions.udf.CIQ($B529, "IQ_TOTAL_REV_1YR_ANN_GROWTH", $D529,,,, "REPORTED")</f>
        <v>-2.9167000000000001</v>
      </c>
      <c r="AB529">
        <f>_xll.ciqfunctions.udf.CIQ($B529, "IQ_DA", $D529,,,, "REPORTED")</f>
        <v>0</v>
      </c>
      <c r="AC529">
        <f>_xll.ciqfunctions.udf.CIQ($B529, "IQ_NET_INTEREST_EXP",$D529,,,, "REPORTED")</f>
        <v>4531</v>
      </c>
      <c r="AD529">
        <f>_xll.ciqfunctions.udf.CIQ($B529, "IQ_NET_WORKING_CAP",$D529,,,, "REPORTED")</f>
        <v>-113402</v>
      </c>
      <c r="AE529">
        <f>_xll.ciqfunctions.udf.CIQ($B529, "IQ_CAPEX",$D529,,,, "REPORTED")</f>
        <v>-326379</v>
      </c>
      <c r="AF529" s="1" t="str">
        <f>_xll.ciqfunctions.udf.CIQ($B529, "IQ_CEO_NAME", $D529,,,, "REPORTED")</f>
        <v>Mibe, Toshihiro</v>
      </c>
    </row>
    <row r="530" spans="1:32" x14ac:dyDescent="0.25">
      <c r="A530" t="str">
        <f>_xll.ciqfunctions.udf.CIQ(B530,"IQ_COMPANY_NAME",A$1)</f>
        <v>Honda Motor Co., Ltd.</v>
      </c>
      <c r="B530" t="s">
        <v>30</v>
      </c>
      <c r="C530" s="1" t="str">
        <f>_xll.ciqfunctions.udf.CIQ($B530, "IQ_INDUSTRY", IQ_FY, $D530, ,, "USD", , C$1)</f>
        <v>Automobiles</v>
      </c>
      <c r="D530" s="2" t="str">
        <f t="shared" si="7"/>
        <v>CQ42010</v>
      </c>
      <c r="E530" s="1">
        <f>_xll.ciqfunctions.udf.CIQ($B530, "IQ_TOTAL_REV", $D530,,,, "REPORTED")</f>
        <v>2110414</v>
      </c>
      <c r="F530" s="1">
        <f>_xll.ciqfunctions.udf.CIQ($B530, "IQ_NI",$D530,,,, "REPORTED")</f>
        <v>81118</v>
      </c>
      <c r="G530" s="1">
        <f>_xll.ciqfunctions.udf.CIQ($B530, "IQ_CASH_EQUIV", $D530,,,, "REPORTED")</f>
        <v>1158669</v>
      </c>
      <c r="H530" s="1">
        <f>_xll.ciqfunctions.udf.CIQ($B530, "IQ_CASH_ST_INVEST", $D530,,,, "REPORTED")</f>
        <v>1223330</v>
      </c>
      <c r="I530" s="1">
        <f>_xll.ciqfunctions.udf.CIQ($B530, "IQ_TOTAL_CA", $D530,,,, "REPORTED")</f>
        <v>4543984</v>
      </c>
      <c r="J530" s="1">
        <f>_xll.ciqfunctions.udf.CIQ($B530, "IQ_TOTAL_ASSETS",$D530,,,, "REPORTED")</f>
        <v>11259612</v>
      </c>
      <c r="K530" s="1">
        <f>_xll.ciqfunctions.udf.CIQ($B530, "IQ_TOTAL_CL", $D530,,,, "REPORTED")</f>
        <v>3360419</v>
      </c>
      <c r="L530" s="1">
        <f>_xll.ciqfunctions.udf.CIQ($B530, "IQ_TOTAL_LIAB", $D530,,,, "REPORTED")</f>
        <v>6744976</v>
      </c>
      <c r="M530" s="1">
        <f>_xll.ciqfunctions.udf.CIQ($B530, "IQ_PREF_EQUITY",$D530,,,, "REPORTED")</f>
        <v>0</v>
      </c>
      <c r="N530" s="1">
        <f>_xll.ciqfunctions.udf.CIQ($B530, "IQ_TOTAL_COMMON_EQUITY",$D530,,,, "REPORTED")</f>
        <v>4388486</v>
      </c>
      <c r="O530" s="1">
        <f>_xll.ciqfunctions.udf.CIQ($B530, "IQ_APIC", $D530,,,, "REPORTED")</f>
        <v>172529</v>
      </c>
      <c r="P530" s="1">
        <f>_xll.ciqfunctions.udf.CIQ($B530, "IQ_TOTAL_ASSETS", $D530,,,, "REPORTED")</f>
        <v>11259612</v>
      </c>
      <c r="Q530" s="1">
        <f>_xll.ciqfunctions.udf.CIQ($B530, "IQ_RE", $D530,,,, "REPORTED")</f>
        <v>5695349</v>
      </c>
      <c r="R530" s="1">
        <f>_xll.ciqfunctions.udf.CIQ($B530, "IQ_TOTAL_EQUITY", $D530,,,, "REPORTED")</f>
        <v>4514636</v>
      </c>
      <c r="S530" s="1">
        <f>_xll.ciqfunctions.udf.CIQ($B530, "IQ_TOTAL_OUTSTANDING_FILING_DATE", $D530,,,, "REPORTED")</f>
        <v>5406.9088899999997</v>
      </c>
      <c r="T530" s="1">
        <f>_xll.ciqfunctions.udf.CIQ($B530, "IQ_TOTAL_DEBT", $D530,,,, "REPORTED")</f>
        <v>4070451</v>
      </c>
      <c r="U530" s="1">
        <f>_xll.ciqfunctions.udf.CIQ($B530, "IQ_PREF_DIV_OTHER",$D530,,,, "REPORTED")</f>
        <v>0</v>
      </c>
      <c r="V530" s="1">
        <f>_xll.ciqfunctions.udf.CIQ($B530, "IQ_COGS",$D530,,,, "REPORTED")</f>
        <v>1517648</v>
      </c>
      <c r="W530" s="1">
        <f>_xll.ciqfunctions.udf.CIQ($B530, "IQ_AP",$D530,,,, "REPORTED")</f>
        <v>683713</v>
      </c>
      <c r="X530" s="1">
        <f>_xll.ciqfunctions.udf.CIQ($B530, "IQ_AR", $D530,,,, "REPORTED")</f>
        <v>401179</v>
      </c>
      <c r="Y530" s="1">
        <f>_xll.ciqfunctions.udf.CIQ($B530, "IQ_INVENTORY", $D530,,,, "REPORTED")</f>
        <v>941723</v>
      </c>
      <c r="Z530">
        <f>_xll.ciqfunctions.udf.CIQ($B530, "IQ_SGA", $D530,,,, "REPORTED")</f>
        <v>343003</v>
      </c>
      <c r="AA530">
        <f>_xll.ciqfunctions.udf.CIQ($B530, "IQ_TOTAL_REV_1YR_ANN_GROWTH", $D530,,,, "REPORTED")</f>
        <v>-5.8163</v>
      </c>
      <c r="AB530">
        <f>_xll.ciqfunctions.udf.CIQ($B530, "IQ_DA", $D530,,,, "REPORTED")</f>
        <v>0</v>
      </c>
      <c r="AC530">
        <f>_xll.ciqfunctions.udf.CIQ($B530, "IQ_NET_INTEREST_EXP",$D530,,,, "REPORTED")</f>
        <v>4052</v>
      </c>
      <c r="AD530">
        <f>_xll.ciqfunctions.udf.CIQ($B530, "IQ_NET_WORKING_CAP",$D530,,,, "REPORTED")</f>
        <v>893134</v>
      </c>
      <c r="AE530">
        <f>_xll.ciqfunctions.udf.CIQ($B530, "IQ_CAPEX",$D530,,,, "REPORTED")</f>
        <v>-244701</v>
      </c>
      <c r="AF530" s="1" t="str">
        <f>_xll.ciqfunctions.udf.CIQ($B530, "IQ_CEO_NAME", $D530,,,, "REPORTED")</f>
        <v>Mibe, Toshihiro</v>
      </c>
    </row>
    <row r="531" spans="1:32" x14ac:dyDescent="0.25">
      <c r="A531" t="str">
        <f>_xll.ciqfunctions.udf.CIQ(B531,"IQ_COMPANY_NAME",A$1)</f>
        <v>Honda Motor Co., Ltd.</v>
      </c>
      <c r="B531" t="s">
        <v>30</v>
      </c>
      <c r="C531" s="1" t="str">
        <f>_xll.ciqfunctions.udf.CIQ($B531, "IQ_INDUSTRY", IQ_FY, $D531, ,, "USD", , C$1)</f>
        <v>Automobiles</v>
      </c>
      <c r="D531" s="2" t="str">
        <f t="shared" si="7"/>
        <v>CQ32010</v>
      </c>
      <c r="E531" s="1">
        <f>_xll.ciqfunctions.udf.CIQ($B531, "IQ_TOTAL_REV", $D531,,,, "REPORTED")</f>
        <v>2251911</v>
      </c>
      <c r="F531" s="1">
        <f>_xll.ciqfunctions.udf.CIQ($B531, "IQ_NI",$D531,,,, "REPORTED")</f>
        <v>135929</v>
      </c>
      <c r="G531" s="1">
        <f>_xll.ciqfunctions.udf.CIQ($B531, "IQ_CASH_EQUIV", $D531,,,, "REPORTED")</f>
        <v>1266256</v>
      </c>
      <c r="H531" s="1">
        <f>_xll.ciqfunctions.udf.CIQ($B531, "IQ_CASH_ST_INVEST", $D531,,,, "REPORTED")</f>
        <v>1264827</v>
      </c>
      <c r="I531" s="1">
        <f>_xll.ciqfunctions.udf.CIQ($B531, "IQ_TOTAL_CA", $D531,,,, "REPORTED")</f>
        <v>4563724</v>
      </c>
      <c r="J531" s="1">
        <f>_xll.ciqfunctions.udf.CIQ($B531, "IQ_TOTAL_ASSETS",$D531,,,, "REPORTED")</f>
        <v>11364578</v>
      </c>
      <c r="K531" s="1">
        <f>_xll.ciqfunctions.udf.CIQ($B531, "IQ_TOTAL_CL", $D531,,,, "REPORTED")</f>
        <v>3392861</v>
      </c>
      <c r="L531" s="1">
        <f>_xll.ciqfunctions.udf.CIQ($B531, "IQ_TOTAL_LIAB", $D531,,,, "REPORTED")</f>
        <v>6861869</v>
      </c>
      <c r="M531" s="1">
        <f>_xll.ciqfunctions.udf.CIQ($B531, "IQ_PREF_EQUITY",$D531,,,, "REPORTED")</f>
        <v>0</v>
      </c>
      <c r="N531" s="1">
        <f>_xll.ciqfunctions.udf.CIQ($B531, "IQ_TOTAL_COMMON_EQUITY",$D531,,,, "REPORTED")</f>
        <v>4378376</v>
      </c>
      <c r="O531" s="1">
        <f>_xll.ciqfunctions.udf.CIQ($B531, "IQ_APIC", $D531,,,, "REPORTED")</f>
        <v>172529</v>
      </c>
      <c r="P531" s="1">
        <f>_xll.ciqfunctions.udf.CIQ($B531, "IQ_TOTAL_ASSETS", $D531,,,, "REPORTED")</f>
        <v>11364578</v>
      </c>
      <c r="Q531" s="1">
        <f>_xll.ciqfunctions.udf.CIQ($B531, "IQ_RE", $D531,,,, "REPORTED")</f>
        <v>5635858</v>
      </c>
      <c r="R531" s="1">
        <f>_xll.ciqfunctions.udf.CIQ($B531, "IQ_TOTAL_EQUITY", $D531,,,, "REPORTED")</f>
        <v>4502709</v>
      </c>
      <c r="S531" s="1">
        <f>_xll.ciqfunctions.udf.CIQ($B531, "IQ_TOTAL_OUTSTANDING_FILING_DATE", $D531,,,, "REPORTED")</f>
        <v>5406.9171200000001</v>
      </c>
      <c r="T531" s="1">
        <f>_xll.ciqfunctions.udf.CIQ($B531, "IQ_TOTAL_DEBT", $D531,,,, "REPORTED")</f>
        <v>4087230</v>
      </c>
      <c r="U531" s="1">
        <f>_xll.ciqfunctions.udf.CIQ($B531, "IQ_PREF_DIV_OTHER",$D531,,,, "REPORTED")</f>
        <v>0</v>
      </c>
      <c r="V531" s="1">
        <f>_xll.ciqfunctions.udf.CIQ($B531, "IQ_COGS",$D531,,,, "REPORTED")</f>
        <v>1647625</v>
      </c>
      <c r="W531" s="1">
        <f>_xll.ciqfunctions.udf.CIQ($B531, "IQ_AP",$D531,,,, "REPORTED")</f>
        <v>748889</v>
      </c>
      <c r="X531" s="1">
        <f>_xll.ciqfunctions.udf.CIQ($B531, "IQ_AR", $D531,,,, "REPORTED")</f>
        <v>746353</v>
      </c>
      <c r="Y531" s="1">
        <f>_xll.ciqfunctions.udf.CIQ($B531, "IQ_INVENTORY", $D531,,,, "REPORTED")</f>
        <v>879662</v>
      </c>
      <c r="Z531">
        <f>_xll.ciqfunctions.udf.CIQ($B531, "IQ_SGA", $D531,,,, "REPORTED")</f>
        <v>319433</v>
      </c>
      <c r="AA531">
        <f>_xll.ciqfunctions.udf.CIQ($B531, "IQ_TOTAL_REV_1YR_ANN_GROWTH", $D531,,,, "REPORTED")</f>
        <v>9.4938000000000002</v>
      </c>
      <c r="AB531">
        <f>_xll.ciqfunctions.udf.CIQ($B531, "IQ_DA", $D531,,,, "REPORTED")</f>
        <v>0</v>
      </c>
      <c r="AC531">
        <f>_xll.ciqfunctions.udf.CIQ($B531, "IQ_NET_INTEREST_EXP",$D531,,,, "REPORTED")</f>
        <v>3634</v>
      </c>
      <c r="AD531">
        <f>_xll.ciqfunctions.udf.CIQ($B531, "IQ_NET_WORKING_CAP",$D531,,,, "REPORTED")</f>
        <v>-62027</v>
      </c>
      <c r="AE531">
        <f>_xll.ciqfunctions.udf.CIQ($B531, "IQ_CAPEX",$D531,,,, "REPORTED")</f>
        <v>-265559</v>
      </c>
      <c r="AF531" s="1" t="str">
        <f>_xll.ciqfunctions.udf.CIQ($B531, "IQ_CEO_NAME", $D531,,,, "REPORTED")</f>
        <v>Mibe, Toshihiro</v>
      </c>
    </row>
    <row r="532" spans="1:32" x14ac:dyDescent="0.25">
      <c r="A532" t="str">
        <f>_xll.ciqfunctions.udf.CIQ(B532,"IQ_COMPANY_NAME",A$1)</f>
        <v>Honda Motor Co., Ltd.</v>
      </c>
      <c r="B532" t="s">
        <v>30</v>
      </c>
      <c r="C532" s="1" t="str">
        <f>_xll.ciqfunctions.udf.CIQ($B532, "IQ_INDUSTRY", IQ_FY, $D532, ,, "USD", , C$1)</f>
        <v>Automobiles</v>
      </c>
      <c r="D532" s="2" t="str">
        <f t="shared" si="7"/>
        <v>CQ22010</v>
      </c>
      <c r="E532" s="1">
        <f>_xll.ciqfunctions.udf.CIQ($B532, "IQ_TOTAL_REV", $D532,,,, "REPORTED")</f>
        <v>2361463</v>
      </c>
      <c r="F532" s="1">
        <f>_xll.ciqfunctions.udf.CIQ($B532, "IQ_NI",$D532,,,, "REPORTED")</f>
        <v>272487</v>
      </c>
      <c r="G532" s="1">
        <f>_xll.ciqfunctions.udf.CIQ($B532, "IQ_CASH_EQUIV", $D532,,,, "REPORTED")</f>
        <v>1204122</v>
      </c>
      <c r="H532" s="1">
        <f>_xll.ciqfunctions.udf.CIQ($B532, "IQ_CASH_ST_INVEST", $D532,,,, "REPORTED")</f>
        <v>1207669</v>
      </c>
      <c r="I532" s="1">
        <f>_xll.ciqfunctions.udf.CIQ($B532, "IQ_TOTAL_CA", $D532,,,, "REPORTED")</f>
        <v>4563155</v>
      </c>
      <c r="J532" s="1">
        <f>_xll.ciqfunctions.udf.CIQ($B532, "IQ_TOTAL_ASSETS",$D532,,,, "REPORTED")</f>
        <v>11500254</v>
      </c>
      <c r="K532" s="1">
        <f>_xll.ciqfunctions.udf.CIQ($B532, "IQ_TOTAL_CL", $D532,,,, "REPORTED")</f>
        <v>3460761</v>
      </c>
      <c r="L532" s="1">
        <f>_xll.ciqfunctions.udf.CIQ($B532, "IQ_TOTAL_LIAB", $D532,,,, "REPORTED")</f>
        <v>6961718</v>
      </c>
      <c r="M532" s="1">
        <f>_xll.ciqfunctions.udf.CIQ($B532, "IQ_PREF_EQUITY",$D532,,,, "REPORTED")</f>
        <v>0</v>
      </c>
      <c r="N532" s="1">
        <f>_xll.ciqfunctions.udf.CIQ($B532, "IQ_TOTAL_COMMON_EQUITY",$D532,,,, "REPORTED")</f>
        <v>4412888</v>
      </c>
      <c r="O532" s="1">
        <f>_xll.ciqfunctions.udf.CIQ($B532, "IQ_APIC", $D532,,,, "REPORTED")</f>
        <v>172529</v>
      </c>
      <c r="P532" s="1">
        <f>_xll.ciqfunctions.udf.CIQ($B532, "IQ_TOTAL_ASSETS", $D532,,,, "REPORTED")</f>
        <v>11500254</v>
      </c>
      <c r="Q532" s="1">
        <f>_xll.ciqfunctions.udf.CIQ($B532, "IQ_RE", $D532,,,, "REPORTED")</f>
        <v>5602080</v>
      </c>
      <c r="R532" s="1">
        <f>_xll.ciqfunctions.udf.CIQ($B532, "IQ_TOTAL_EQUITY", $D532,,,, "REPORTED")</f>
        <v>4538536</v>
      </c>
      <c r="S532" s="1">
        <f>_xll.ciqfunctions.udf.CIQ($B532, "IQ_TOTAL_OUTSTANDING_FILING_DATE", $D532,,,, "REPORTED")</f>
        <v>5433.9986900000004</v>
      </c>
      <c r="T532" s="1">
        <f>_xll.ciqfunctions.udf.CIQ($B532, "IQ_TOTAL_DEBT", $D532,,,, "REPORTED")</f>
        <v>4175152</v>
      </c>
      <c r="U532" s="1">
        <f>_xll.ciqfunctions.udf.CIQ($B532, "IQ_PREF_DIV_OTHER",$D532,,,, "REPORTED")</f>
        <v>0</v>
      </c>
      <c r="V532" s="1">
        <f>_xll.ciqfunctions.udf.CIQ($B532, "IQ_COGS",$D532,,,, "REPORTED")</f>
        <v>1684136</v>
      </c>
      <c r="W532" s="1">
        <f>_xll.ciqfunctions.udf.CIQ($B532, "IQ_AP",$D532,,,, "REPORTED")</f>
        <v>725823</v>
      </c>
      <c r="X532" s="1">
        <f>_xll.ciqfunctions.udf.CIQ($B532, "IQ_AR", $D532,,,, "REPORTED")</f>
        <v>813415</v>
      </c>
      <c r="Y532" s="1">
        <f>_xll.ciqfunctions.udf.CIQ($B532, "IQ_INVENTORY", $D532,,,, "REPORTED")</f>
        <v>894536</v>
      </c>
      <c r="Z532">
        <f>_xll.ciqfunctions.udf.CIQ($B532, "IQ_SGA", $D532,,,, "REPORTED")</f>
        <v>324609</v>
      </c>
      <c r="AA532">
        <f>_xll.ciqfunctions.udf.CIQ($B532, "IQ_TOTAL_REV_1YR_ANN_GROWTH", $D532,,,, "REPORTED")</f>
        <v>17.942699999999999</v>
      </c>
      <c r="AB532">
        <f>_xll.ciqfunctions.udf.CIQ($B532, "IQ_DA", $D532,,,, "REPORTED")</f>
        <v>0</v>
      </c>
      <c r="AC532">
        <f>_xll.ciqfunctions.udf.CIQ($B532, "IQ_NET_INTEREST_EXP",$D532,,,, "REPORTED")</f>
        <v>2886</v>
      </c>
      <c r="AD532">
        <f>_xll.ciqfunctions.udf.CIQ($B532, "IQ_NET_WORKING_CAP",$D532,,,, "REPORTED")</f>
        <v>-71592</v>
      </c>
      <c r="AE532">
        <f>_xll.ciqfunctions.udf.CIQ($B532, "IQ_CAPEX",$D532,,,, "REPORTED")</f>
        <v>-280324</v>
      </c>
      <c r="AF532" s="1" t="str">
        <f>_xll.ciqfunctions.udf.CIQ($B532, "IQ_CEO_NAME", $D532,,,, "REPORTED")</f>
        <v>Mibe, Toshihiro</v>
      </c>
    </row>
    <row r="533" spans="1:32" x14ac:dyDescent="0.25">
      <c r="A533" t="str">
        <f>_xll.ciqfunctions.udf.CIQ(B533,"IQ_COMPANY_NAME",A$1)</f>
        <v>Honda Motor Co., Ltd.</v>
      </c>
      <c r="B533" t="s">
        <v>30</v>
      </c>
      <c r="C533" s="1" t="str">
        <f>_xll.ciqfunctions.udf.CIQ($B533, "IQ_INDUSTRY", IQ_FY, $D533, ,, "USD", , C$1)</f>
        <v>Automobiles</v>
      </c>
      <c r="D533" s="2" t="str">
        <f t="shared" si="7"/>
        <v>CQ12010</v>
      </c>
      <c r="E533" s="1">
        <f>_xll.ciqfunctions.udf.CIQ($B533, "IQ_TOTAL_REV", $D533,,,, "REPORTED")</f>
        <v>2279567</v>
      </c>
      <c r="F533" s="1">
        <f>_xll.ciqfunctions.udf.CIQ($B533, "IQ_NI",$D533,,,, "REPORTED")</f>
        <v>72176</v>
      </c>
      <c r="G533" s="1">
        <f>_xll.ciqfunctions.udf.CIQ($B533, "IQ_CASH_EQUIV", $D533,,,, "REPORTED")</f>
        <v>1119902</v>
      </c>
      <c r="H533" s="1">
        <f>_xll.ciqfunctions.udf.CIQ($B533, "IQ_CASH_ST_INVEST", $D533,,,, "REPORTED")</f>
        <v>1122860</v>
      </c>
      <c r="I533" s="1">
        <f>_xll.ciqfunctions.udf.CIQ($B533, "IQ_TOTAL_CA", $D533,,,, "REPORTED")</f>
        <v>4613724</v>
      </c>
      <c r="J533" s="1">
        <f>_xll.ciqfunctions.udf.CIQ($B533, "IQ_TOTAL_ASSETS",$D533,,,, "REPORTED")</f>
        <v>11629115</v>
      </c>
      <c r="K533" s="1">
        <f>_xll.ciqfunctions.udf.CIQ($B533, "IQ_TOTAL_CL", $D533,,,, "REPORTED")</f>
        <v>3419130</v>
      </c>
      <c r="L533" s="1">
        <f>_xll.ciqfunctions.udf.CIQ($B533, "IQ_TOTAL_LIAB", $D533,,,, "REPORTED")</f>
        <v>7172685</v>
      </c>
      <c r="M533" s="1">
        <f>_xll.ciqfunctions.udf.CIQ($B533, "IQ_PREF_EQUITY",$D533,,,, "REPORTED")</f>
        <v>0</v>
      </c>
      <c r="N533" s="1">
        <f>_xll.ciqfunctions.udf.CIQ($B533, "IQ_TOTAL_COMMON_EQUITY",$D533,,,, "REPORTED")</f>
        <v>4328640</v>
      </c>
      <c r="O533" s="1">
        <f>_xll.ciqfunctions.udf.CIQ($B533, "IQ_APIC", $D533,,,, "REPORTED")</f>
        <v>172529</v>
      </c>
      <c r="P533" s="1">
        <f>_xll.ciqfunctions.udf.CIQ($B533, "IQ_TOTAL_ASSETS", $D533,,,, "REPORTED")</f>
        <v>11629115</v>
      </c>
      <c r="Q533" s="1">
        <f>_xll.ciqfunctions.udf.CIQ($B533, "IQ_RE", $D533,,,, "REPORTED")</f>
        <v>5349936</v>
      </c>
      <c r="R533" s="1">
        <f>_xll.ciqfunctions.udf.CIQ($B533, "IQ_TOTAL_EQUITY", $D533,,,, "REPORTED")</f>
        <v>4456430</v>
      </c>
      <c r="S533" s="1">
        <f>_xll.ciqfunctions.udf.CIQ($B533, "IQ_TOTAL_OUTSTANDING_FILING_DATE", $D533,,,, "REPORTED")</f>
        <v>5443.8082100000001</v>
      </c>
      <c r="T533" s="1">
        <f>_xll.ciqfunctions.udf.CIQ($B533, "IQ_TOTAL_DEBT", $D533,,,, "REPORTED")</f>
        <v>4130504</v>
      </c>
      <c r="U533" s="1">
        <f>_xll.ciqfunctions.udf.CIQ($B533, "IQ_PREF_DIV_OTHER",$D533,,,, "REPORTED")</f>
        <v>0</v>
      </c>
      <c r="V533" s="1">
        <f>_xll.ciqfunctions.udf.CIQ($B533, "IQ_COGS",$D533,,,, "REPORTED")</f>
        <v>1694201</v>
      </c>
      <c r="W533" s="1">
        <f>_xll.ciqfunctions.udf.CIQ($B533, "IQ_AP",$D533,,,, "REPORTED")</f>
        <v>827168</v>
      </c>
      <c r="X533" s="1">
        <f>_xll.ciqfunctions.udf.CIQ($B533, "IQ_AR", $D533,,,, "REPORTED")</f>
        <v>521594</v>
      </c>
      <c r="Y533" s="1">
        <f>_xll.ciqfunctions.udf.CIQ($B533, "IQ_INVENTORY", $D533,,,, "REPORTED")</f>
        <v>935629</v>
      </c>
      <c r="Z533">
        <f>_xll.ciqfunctions.udf.CIQ($B533, "IQ_SGA", $D533,,,, "REPORTED")</f>
        <v>350727</v>
      </c>
      <c r="AA533">
        <f>_xll.ciqfunctions.udf.CIQ($B533, "IQ_TOTAL_REV_1YR_ANN_GROWTH", $D533,,,, "REPORTED")</f>
        <v>27.785699999999999</v>
      </c>
      <c r="AB533">
        <f>_xll.ciqfunctions.udf.CIQ($B533, "IQ_DA", $D533,,,, "REPORTED")</f>
        <v>0</v>
      </c>
      <c r="AC533">
        <f>_xll.ciqfunctions.udf.CIQ($B533, "IQ_NET_INTEREST_EXP",$D533,,,, "REPORTED")</f>
        <v>832</v>
      </c>
      <c r="AD533">
        <f>_xll.ciqfunctions.udf.CIQ($B533, "IQ_NET_WORKING_CAP",$D533,,,, "REPORTED")</f>
        <v>119425</v>
      </c>
      <c r="AE533">
        <f>_xll.ciqfunctions.udf.CIQ($B533, "IQ_CAPEX",$D533,,,, "REPORTED")</f>
        <v>-259838</v>
      </c>
      <c r="AF533" s="1" t="str">
        <f>_xll.ciqfunctions.udf.CIQ($B533, "IQ_CEO_NAME", $D533,,,, "REPORTED")</f>
        <v>Mibe, Toshihiro</v>
      </c>
    </row>
    <row r="534" spans="1:32" x14ac:dyDescent="0.25">
      <c r="A534" t="str">
        <f>_xll.ciqfunctions.udf.CIQ(B534,"IQ_COMPANY_NAME",A$1)</f>
        <v>Honda Motor Co., Ltd.</v>
      </c>
      <c r="B534" t="s">
        <v>30</v>
      </c>
      <c r="C534" s="1" t="str">
        <f>_xll.ciqfunctions.udf.CIQ($B534, "IQ_INDUSTRY", IQ_FY, $D534, ,, "USD", , C$1)</f>
        <v>Automobiles</v>
      </c>
      <c r="D534" s="2" t="str">
        <f t="shared" si="7"/>
        <v>CQ42009</v>
      </c>
      <c r="E534" s="1">
        <f>_xll.ciqfunctions.udf.CIQ($B534, "IQ_TOTAL_REV", $D534,,,, "REPORTED")</f>
        <v>2240740</v>
      </c>
      <c r="F534" s="1">
        <f>_xll.ciqfunctions.udf.CIQ($B534, "IQ_NI",$D534,,,, "REPORTED")</f>
        <v>134627</v>
      </c>
      <c r="G534" s="1">
        <f>_xll.ciqfunctions.udf.CIQ($B534, "IQ_CASH_EQUIV", $D534,,,, "REPORTED")</f>
        <v>1064973</v>
      </c>
      <c r="H534" s="1">
        <f>_xll.ciqfunctions.udf.CIQ($B534, "IQ_CASH_ST_INVEST", $D534,,,, "REPORTED")</f>
        <v>1066631</v>
      </c>
      <c r="I534" s="1">
        <f>_xll.ciqfunctions.udf.CIQ($B534, "IQ_TOTAL_CA", $D534,,,, "REPORTED")</f>
        <v>4369412</v>
      </c>
      <c r="J534" s="1">
        <f>_xll.ciqfunctions.udf.CIQ($B534, "IQ_TOTAL_ASSETS",$D534,,,, "REPORTED")</f>
        <v>11504811</v>
      </c>
      <c r="K534" s="1">
        <f>_xll.ciqfunctions.udf.CIQ($B534, "IQ_TOTAL_CL", $D534,,,, "REPORTED")</f>
        <v>3337671</v>
      </c>
      <c r="L534" s="1">
        <f>_xll.ciqfunctions.udf.CIQ($B534, "IQ_TOTAL_LIAB", $D534,,,, "REPORTED")</f>
        <v>7185910</v>
      </c>
      <c r="M534" s="1">
        <f>_xll.ciqfunctions.udf.CIQ($B534, "IQ_PREF_EQUITY",$D534,,,, "REPORTED")</f>
        <v>0</v>
      </c>
      <c r="N534" s="1">
        <f>_xll.ciqfunctions.udf.CIQ($B534, "IQ_TOTAL_COMMON_EQUITY",$D534,,,, "REPORTED")</f>
        <v>4199491</v>
      </c>
      <c r="O534" s="1">
        <f>_xll.ciqfunctions.udf.CIQ($B534, "IQ_APIC", $D534,,,, "REPORTED")</f>
        <v>172529</v>
      </c>
      <c r="P534" s="1">
        <f>_xll.ciqfunctions.udf.CIQ($B534, "IQ_TOTAL_ASSETS", $D534,,,, "REPORTED")</f>
        <v>11504811</v>
      </c>
      <c r="Q534" s="1">
        <f>_xll.ciqfunctions.udf.CIQ($B534, "IQ_RE", $D534,,,, "REPORTED")</f>
        <v>5295906</v>
      </c>
      <c r="R534" s="1">
        <f>_xll.ciqfunctions.udf.CIQ($B534, "IQ_TOTAL_EQUITY", $D534,,,, "REPORTED")</f>
        <v>4318901</v>
      </c>
      <c r="S534" s="1">
        <f>_xll.ciqfunctions.udf.CIQ($B534, "IQ_TOTAL_OUTSTANDING_FILING_DATE", $D534,,,, "REPORTED")</f>
        <v>5443.81376</v>
      </c>
      <c r="T534" s="1">
        <f>_xll.ciqfunctions.udf.CIQ($B534, "IQ_TOTAL_DEBT", $D534,,,, "REPORTED")</f>
        <v>4283297</v>
      </c>
      <c r="U534" s="1">
        <f>_xll.ciqfunctions.udf.CIQ($B534, "IQ_PREF_DIV_OTHER",$D534,,,, "REPORTED")</f>
        <v>0</v>
      </c>
      <c r="V534" s="1">
        <f>_xll.ciqfunctions.udf.CIQ($B534, "IQ_COGS",$D534,,,, "REPORTED")</f>
        <v>1610147</v>
      </c>
      <c r="W534" s="1">
        <f>_xll.ciqfunctions.udf.CIQ($B534, "IQ_AP",$D534,,,, "REPORTED")</f>
        <v>710599</v>
      </c>
      <c r="X534" s="1">
        <f>_xll.ciqfunctions.udf.CIQ($B534, "IQ_AR", $D534,,,, "REPORTED")</f>
        <v>776898</v>
      </c>
      <c r="Y534" s="1">
        <f>_xll.ciqfunctions.udf.CIQ($B534, "IQ_INVENTORY", $D534,,,, "REPORTED")</f>
        <v>916461</v>
      </c>
      <c r="Z534">
        <f>_xll.ciqfunctions.udf.CIQ($B534, "IQ_SGA", $D534,,,, "REPORTED")</f>
        <v>341355</v>
      </c>
      <c r="AA534">
        <f>_xll.ciqfunctions.udf.CIQ($B534, "IQ_TOTAL_REV_1YR_ANN_GROWTH", $D534,,,, "REPORTED")</f>
        <v>-11.5471</v>
      </c>
      <c r="AB534">
        <f>_xll.ciqfunctions.udf.CIQ($B534, "IQ_DA", $D534,,,, "REPORTED")</f>
        <v>0</v>
      </c>
      <c r="AC534">
        <f>_xll.ciqfunctions.udf.CIQ($B534, "IQ_NET_INTEREST_EXP",$D534,,,, "REPORTED")</f>
        <v>3200</v>
      </c>
      <c r="AD534">
        <f>_xll.ciqfunctions.udf.CIQ($B534, "IQ_NET_WORKING_CAP",$D534,,,, "REPORTED")</f>
        <v>12903</v>
      </c>
      <c r="AE534">
        <f>_xll.ciqfunctions.udf.CIQ($B534, "IQ_CAPEX",$D534,,,, "REPORTED")</f>
        <v>-194977</v>
      </c>
      <c r="AF534" s="1" t="str">
        <f>_xll.ciqfunctions.udf.CIQ($B534, "IQ_CEO_NAME", $D534,,,, "REPORTED")</f>
        <v>Mibe, Toshihiro</v>
      </c>
    </row>
    <row r="535" spans="1:32" x14ac:dyDescent="0.25">
      <c r="A535" t="str">
        <f>_xll.ciqfunctions.udf.CIQ(B535,"IQ_COMPANY_NAME",A$1)</f>
        <v>Honda Motor Co., Ltd.</v>
      </c>
      <c r="B535" t="s">
        <v>30</v>
      </c>
      <c r="C535" s="1" t="str">
        <f>_xll.ciqfunctions.udf.CIQ($B535, "IQ_INDUSTRY", IQ_FY, $D535, ,, "USD", , C$1)</f>
        <v>Automobiles</v>
      </c>
      <c r="D535" s="2" t="str">
        <f t="shared" si="7"/>
        <v>CQ32009</v>
      </c>
      <c r="E535" s="1">
        <f>_xll.ciqfunctions.udf.CIQ($B535, "IQ_TOTAL_REV", $D535,,,, "REPORTED")</f>
        <v>2056655</v>
      </c>
      <c r="F535" s="1">
        <f>_xll.ciqfunctions.udf.CIQ($B535, "IQ_NI",$D535,,,, "REPORTED")</f>
        <v>54037</v>
      </c>
      <c r="G535" s="1">
        <f>_xll.ciqfunctions.udf.CIQ($B535, "IQ_CASH_EQUIV", $D535,,,, "REPORTED")</f>
        <v>945764</v>
      </c>
      <c r="H535" s="1">
        <f>_xll.ciqfunctions.udf.CIQ($B535, "IQ_CASH_ST_INVEST", $D535,,,, "REPORTED")</f>
        <v>944534</v>
      </c>
      <c r="I535" s="1">
        <f>_xll.ciqfunctions.udf.CIQ($B535, "IQ_TOTAL_CA", $D535,,,, "REPORTED")</f>
        <v>4174549</v>
      </c>
      <c r="J535" s="1">
        <f>_xll.ciqfunctions.udf.CIQ($B535, "IQ_TOTAL_ASSETS",$D535,,,, "REPORTED")</f>
        <v>11258022</v>
      </c>
      <c r="K535" s="1">
        <f>_xll.ciqfunctions.udf.CIQ($B535, "IQ_TOTAL_CL", $D535,,,, "REPORTED")</f>
        <v>3165116</v>
      </c>
      <c r="L535" s="1">
        <f>_xll.ciqfunctions.udf.CIQ($B535, "IQ_TOTAL_LIAB", $D535,,,, "REPORTED")</f>
        <v>7111286</v>
      </c>
      <c r="M535" s="1">
        <f>_xll.ciqfunctions.udf.CIQ($B535, "IQ_PREF_EQUITY",$D535,,,, "REPORTED")</f>
        <v>0</v>
      </c>
      <c r="N535" s="1">
        <f>_xll.ciqfunctions.udf.CIQ($B535, "IQ_TOTAL_COMMON_EQUITY",$D535,,,, "REPORTED")</f>
        <v>4030681</v>
      </c>
      <c r="O535" s="1">
        <f>_xll.ciqfunctions.udf.CIQ($B535, "IQ_APIC", $D535,,,, "REPORTED")</f>
        <v>172529</v>
      </c>
      <c r="P535" s="1">
        <f>_xll.ciqfunctions.udf.CIQ($B535, "IQ_TOTAL_ASSETS", $D535,,,, "REPORTED")</f>
        <v>11258022</v>
      </c>
      <c r="Q535" s="1">
        <f>_xll.ciqfunctions.udf.CIQ($B535, "IQ_RE", $D535,,,, "REPORTED")</f>
        <v>5175796</v>
      </c>
      <c r="R535" s="1">
        <f>_xll.ciqfunctions.udf.CIQ($B535, "IQ_TOTAL_EQUITY", $D535,,,, "REPORTED")</f>
        <v>4146736</v>
      </c>
      <c r="S535" s="1">
        <f>_xll.ciqfunctions.udf.CIQ($B535, "IQ_TOTAL_OUTSTANDING_FILING_DATE", $D535,,,, "REPORTED")</f>
        <v>5443.8174099999997</v>
      </c>
      <c r="T535" s="1">
        <f>_xll.ciqfunctions.udf.CIQ($B535, "IQ_TOTAL_DEBT", $D535,,,, "REPORTED")</f>
        <v>4226986</v>
      </c>
      <c r="U535" s="1">
        <f>_xll.ciqfunctions.udf.CIQ($B535, "IQ_PREF_DIV_OTHER",$D535,,,, "REPORTED")</f>
        <v>0</v>
      </c>
      <c r="V535" s="1">
        <f>_xll.ciqfunctions.udf.CIQ($B535, "IQ_COGS",$D535,,,, "REPORTED")</f>
        <v>1556549</v>
      </c>
      <c r="W535" s="1">
        <f>_xll.ciqfunctions.udf.CIQ($B535, "IQ_AP",$D535,,,, "REPORTED")</f>
        <v>697323</v>
      </c>
      <c r="X535" s="1">
        <f>_xll.ciqfunctions.udf.CIQ($B535, "IQ_AR", $D535,,,, "REPORTED")</f>
        <v>702952</v>
      </c>
      <c r="Y535" s="1">
        <f>_xll.ciqfunctions.udf.CIQ($B535, "IQ_INVENTORY", $D535,,,, "REPORTED")</f>
        <v>908966</v>
      </c>
      <c r="Z535">
        <f>_xll.ciqfunctions.udf.CIQ($B535, "IQ_SGA", $D535,,,, "REPORTED")</f>
        <v>323062</v>
      </c>
      <c r="AA535">
        <f>_xll.ciqfunctions.udf.CIQ($B535, "IQ_TOTAL_REV_1YR_ANN_GROWTH", $D535,,,, "REPORTED")</f>
        <v>-27.246099999999998</v>
      </c>
      <c r="AB535">
        <f>_xll.ciqfunctions.udf.CIQ($B535, "IQ_DA", $D535,,,, "REPORTED")</f>
        <v>0</v>
      </c>
      <c r="AC535">
        <f>_xll.ciqfunctions.udf.CIQ($B535, "IQ_NET_INTEREST_EXP",$D535,,,, "REPORTED")</f>
        <v>631</v>
      </c>
      <c r="AD535">
        <f>_xll.ciqfunctions.udf.CIQ($B535, "IQ_NET_WORKING_CAP",$D535,,,, "REPORTED")</f>
        <v>121065</v>
      </c>
      <c r="AE535">
        <f>_xll.ciqfunctions.udf.CIQ($B535, "IQ_CAPEX",$D535,,,, "REPORTED")</f>
        <v>-193811</v>
      </c>
      <c r="AF535" s="1" t="str">
        <f>_xll.ciqfunctions.udf.CIQ($B535, "IQ_CEO_NAME", $D535,,,, "REPORTED")</f>
        <v>Mibe, Toshihiro</v>
      </c>
    </row>
    <row r="536" spans="1:32" x14ac:dyDescent="0.25">
      <c r="A536" t="str">
        <f>_xll.ciqfunctions.udf.CIQ(B536,"IQ_COMPANY_NAME",A$1)</f>
        <v>Honda Motor Co., Ltd.</v>
      </c>
      <c r="B536" t="s">
        <v>30</v>
      </c>
      <c r="C536" s="1" t="str">
        <f>_xll.ciqfunctions.udf.CIQ($B536, "IQ_INDUSTRY", IQ_FY, $D536, ,, "USD", , C$1)</f>
        <v>Automobiles</v>
      </c>
      <c r="D536" s="2" t="str">
        <f t="shared" si="7"/>
        <v>CQ22009</v>
      </c>
      <c r="E536" s="1">
        <f>_xll.ciqfunctions.udf.CIQ($B536, "IQ_TOTAL_REV", $D536,,,, "REPORTED")</f>
        <v>2002212</v>
      </c>
      <c r="F536" s="1">
        <f>_xll.ciqfunctions.udf.CIQ($B536, "IQ_NI",$D536,,,, "REPORTED")</f>
        <v>7560</v>
      </c>
      <c r="G536" s="1">
        <f>_xll.ciqfunctions.udf.CIQ($B536, "IQ_CASH_EQUIV", $D536,,,, "REPORTED")</f>
        <v>814473</v>
      </c>
      <c r="H536" s="1">
        <f>_xll.ciqfunctions.udf.CIQ($B536, "IQ_CASH_ST_INVEST", $D536,,,, "REPORTED")</f>
        <v>828076</v>
      </c>
      <c r="I536" s="1">
        <f>_xll.ciqfunctions.udf.CIQ($B536, "IQ_TOTAL_CA", $D536,,,, "REPORTED")</f>
        <v>4451184</v>
      </c>
      <c r="J536" s="1">
        <f>_xll.ciqfunctions.udf.CIQ($B536, "IQ_TOTAL_ASSETS",$D536,,,, "REPORTED")</f>
        <v>11766747</v>
      </c>
      <c r="K536" s="1">
        <f>_xll.ciqfunctions.udf.CIQ($B536, "IQ_TOTAL_CL", $D536,,,, "REPORTED")</f>
        <v>3849439</v>
      </c>
      <c r="L536" s="1">
        <f>_xll.ciqfunctions.udf.CIQ($B536, "IQ_TOTAL_LIAB", $D536,,,, "REPORTED")</f>
        <v>7585024</v>
      </c>
      <c r="M536" s="1">
        <f>_xll.ciqfunctions.udf.CIQ($B536, "IQ_PREF_EQUITY",$D536,,,, "REPORTED")</f>
        <v>0</v>
      </c>
      <c r="N536" s="1">
        <f>_xll.ciqfunctions.udf.CIQ($B536, "IQ_TOTAL_COMMON_EQUITY",$D536,,,, "REPORTED")</f>
        <v>4060782</v>
      </c>
      <c r="O536" s="1">
        <f>_xll.ciqfunctions.udf.CIQ($B536, "IQ_APIC", $D536,,,, "REPORTED")</f>
        <v>172529</v>
      </c>
      <c r="P536" s="1">
        <f>_xll.ciqfunctions.udf.CIQ($B536, "IQ_TOTAL_ASSETS", $D536,,,, "REPORTED")</f>
        <v>11766747</v>
      </c>
      <c r="Q536" s="1">
        <f>_xll.ciqfunctions.udf.CIQ($B536, "IQ_RE", $D536,,,, "REPORTED")</f>
        <v>5136276</v>
      </c>
      <c r="R536" s="1">
        <f>_xll.ciqfunctions.udf.CIQ($B536, "IQ_TOTAL_EQUITY", $D536,,,, "REPORTED")</f>
        <v>4181723</v>
      </c>
      <c r="S536" s="1">
        <f>_xll.ciqfunctions.udf.CIQ($B536, "IQ_TOTAL_OUTSTANDING_FILING_DATE", $D536,,,, "REPORTED")</f>
        <v>5443.8208000000004</v>
      </c>
      <c r="T536" s="1">
        <f>_xll.ciqfunctions.udf.CIQ($B536, "IQ_TOTAL_DEBT", $D536,,,, "REPORTED")</f>
        <v>4591459</v>
      </c>
      <c r="U536" s="1">
        <f>_xll.ciqfunctions.udf.CIQ($B536, "IQ_PREF_DIV_OTHER",$D536,,,, "REPORTED")</f>
        <v>0</v>
      </c>
      <c r="V536" s="1">
        <f>_xll.ciqfunctions.udf.CIQ($B536, "IQ_COGS",$D536,,,, "REPORTED")</f>
        <v>1553824</v>
      </c>
      <c r="W536" s="1">
        <f>_xll.ciqfunctions.udf.CIQ($B536, "IQ_AP",$D536,,,, "REPORTED")</f>
        <v>667927</v>
      </c>
      <c r="X536" s="1">
        <f>_xll.ciqfunctions.udf.CIQ($B536, "IQ_AR", $D536,,,, "REPORTED")</f>
        <v>799068</v>
      </c>
      <c r="Y536" s="1">
        <f>_xll.ciqfunctions.udf.CIQ($B536, "IQ_INVENTORY", $D536,,,, "REPORTED")</f>
        <v>1074806</v>
      </c>
      <c r="Z536">
        <f>_xll.ciqfunctions.udf.CIQ($B536, "IQ_SGA", $D536,,,, "REPORTED")</f>
        <v>321632</v>
      </c>
      <c r="AA536">
        <f>_xll.ciqfunctions.udf.CIQ($B536, "IQ_TOTAL_REV_1YR_ANN_GROWTH", $D536,,,, "REPORTED")</f>
        <v>-30.168900000000001</v>
      </c>
      <c r="AB536">
        <f>_xll.ciqfunctions.udf.CIQ($B536, "IQ_DA", $D536,,,, "REPORTED")</f>
        <v>0</v>
      </c>
      <c r="AC536">
        <f>_xll.ciqfunctions.udf.CIQ($B536, "IQ_NET_INTEREST_EXP",$D536,,,, "REPORTED")</f>
        <v>1017</v>
      </c>
      <c r="AD536">
        <f>_xll.ciqfunctions.udf.CIQ($B536, "IQ_NET_WORKING_CAP",$D536,,,, "REPORTED")</f>
        <v>-210018</v>
      </c>
      <c r="AE536">
        <f>_xll.ciqfunctions.udf.CIQ($B536, "IQ_CAPEX",$D536,,,, "REPORTED")</f>
        <v>-287463</v>
      </c>
      <c r="AF536" s="1" t="str">
        <f>_xll.ciqfunctions.udf.CIQ($B536, "IQ_CEO_NAME", $D536,,,, "REPORTED")</f>
        <v>Mibe, Toshihiro</v>
      </c>
    </row>
    <row r="537" spans="1:32" x14ac:dyDescent="0.25">
      <c r="A537" t="str">
        <f>_xll.ciqfunctions.udf.CIQ(B537,"IQ_COMPANY_NAME",A$1)</f>
        <v>Honda Motor Co., Ltd.</v>
      </c>
      <c r="B537" t="s">
        <v>30</v>
      </c>
      <c r="C537" s="1" t="str">
        <f>_xll.ciqfunctions.udf.CIQ($B537, "IQ_INDUSTRY", IQ_FY, $D537, ,, "USD", , C$1)</f>
        <v>Automobiles</v>
      </c>
      <c r="D537" s="2" t="str">
        <f t="shared" si="7"/>
        <v>CQ12009</v>
      </c>
      <c r="E537" s="1">
        <f>_xll.ciqfunctions.udf.CIQ($B537, "IQ_TOTAL_REV", $D537,,,, "REPORTED")</f>
        <v>1783898</v>
      </c>
      <c r="F537" s="1">
        <f>_xll.ciqfunctions.udf.CIQ($B537, "IQ_NI",$D537,,,, "REPORTED")</f>
        <v>-179950</v>
      </c>
      <c r="G537" s="1">
        <f>_xll.ciqfunctions.udf.CIQ($B537, "IQ_CASH_EQUIV", $D537,,,, "REPORTED")</f>
        <v>690369</v>
      </c>
      <c r="H537" s="1">
        <f>_xll.ciqfunctions.udf.CIQ($B537, "IQ_CASH_ST_INVEST", $D537,,,, "REPORTED")</f>
        <v>695517</v>
      </c>
      <c r="I537" s="1">
        <f>_xll.ciqfunctions.udf.CIQ($B537, "IQ_TOTAL_CA", $D537,,,, "REPORTED")</f>
        <v>4621178</v>
      </c>
      <c r="J537" s="1">
        <f>_xll.ciqfunctions.udf.CIQ($B537, "IQ_TOTAL_ASSETS",$D537,,,, "REPORTED")</f>
        <v>11818917</v>
      </c>
      <c r="K537" s="1">
        <f>_xll.ciqfunctions.udf.CIQ($B537, "IQ_TOTAL_CL", $D537,,,, "REPORTED")</f>
        <v>4237368</v>
      </c>
      <c r="L537" s="1">
        <f>_xll.ciqfunctions.udf.CIQ($B537, "IQ_TOTAL_LIAB", $D537,,,, "REPORTED")</f>
        <v>7688573</v>
      </c>
      <c r="M537" s="1">
        <f>_xll.ciqfunctions.udf.CIQ($B537, "IQ_PREF_EQUITY",$D537,,,, "REPORTED")</f>
        <v>0</v>
      </c>
      <c r="N537" s="1">
        <f>_xll.ciqfunctions.udf.CIQ($B537, "IQ_TOTAL_COMMON_EQUITY",$D537,,,, "REPORTED")</f>
        <v>4007288</v>
      </c>
      <c r="O537" s="1">
        <f>_xll.ciqfunctions.udf.CIQ($B537, "IQ_APIC", $D537,,,, "REPORTED")</f>
        <v>172529</v>
      </c>
      <c r="P537" s="1">
        <f>_xll.ciqfunctions.udf.CIQ($B537, "IQ_TOTAL_ASSETS", $D537,,,, "REPORTED")</f>
        <v>11818917</v>
      </c>
      <c r="Q537" s="1">
        <f>_xll.ciqfunctions.udf.CIQ($B537, "IQ_RE", $D537,,,, "REPORTED")</f>
        <v>5143232</v>
      </c>
      <c r="R537" s="1">
        <f>_xll.ciqfunctions.udf.CIQ($B537, "IQ_TOTAL_EQUITY", $D537,,,, "REPORTED")</f>
        <v>4130344</v>
      </c>
      <c r="S537" s="1">
        <f>_xll.ciqfunctions.udf.CIQ($B537, "IQ_TOTAL_OUTSTANDING_FILING_DATE", $D537,,,, "REPORTED")</f>
        <v>5443.8270000000002</v>
      </c>
      <c r="T537" s="1">
        <f>_xll.ciqfunctions.udf.CIQ($B537, "IQ_TOTAL_DEBT", $D537,,,, "REPORTED")</f>
        <v>4675654</v>
      </c>
      <c r="U537" s="1">
        <f>_xll.ciqfunctions.udf.CIQ($B537, "IQ_PREF_DIV_OTHER",$D537,,,, "REPORTED")</f>
        <v>0</v>
      </c>
      <c r="V537" s="1">
        <f>_xll.ciqfunctions.udf.CIQ($B537, "IQ_COGS",$D537,,,, "REPORTED")</f>
        <v>1476074</v>
      </c>
      <c r="W537" s="1">
        <f>_xll.ciqfunctions.udf.CIQ($B537, "IQ_AP",$D537,,,, "REPORTED")</f>
        <v>706332</v>
      </c>
      <c r="X537" s="1">
        <f>_xll.ciqfunctions.udf.CIQ($B537, "IQ_AR", $D537,,,, "REPORTED")</f>
        <v>429602</v>
      </c>
      <c r="Y537" s="1">
        <f>_xll.ciqfunctions.udf.CIQ($B537, "IQ_INVENTORY", $D537,,,, "REPORTED")</f>
        <v>1243961</v>
      </c>
      <c r="Z537">
        <f>_xll.ciqfunctions.udf.CIQ($B537, "IQ_SGA", $D537,,,, "REPORTED")</f>
        <v>418287</v>
      </c>
      <c r="AA537">
        <f>_xll.ciqfunctions.udf.CIQ($B537, "IQ_TOTAL_REV_1YR_ANN_GROWTH", $D537,,,, "REPORTED")</f>
        <v>-41.617800000000003</v>
      </c>
      <c r="AB537">
        <f>_xll.ciqfunctions.udf.CIQ($B537, "IQ_DA", $D537,,,, "REPORTED")</f>
        <v>0</v>
      </c>
      <c r="AC537">
        <f>_xll.ciqfunctions.udf.CIQ($B537, "IQ_NET_INTEREST_EXP",$D537,,,, "REPORTED")</f>
        <v>2594</v>
      </c>
      <c r="AD537">
        <f>_xll.ciqfunctions.udf.CIQ($B537, "IQ_NET_WORKING_CAP",$D537,,,, "REPORTED")</f>
        <v>-227473</v>
      </c>
      <c r="AE537">
        <f>_xll.ciqfunctions.udf.CIQ($B537, "IQ_CAPEX",$D537,,,, "REPORTED")</f>
        <v>-311099</v>
      </c>
      <c r="AF537" s="1" t="str">
        <f>_xll.ciqfunctions.udf.CIQ($B537, "IQ_CEO_NAME", $D537,,,, "REPORTED")</f>
        <v>Mibe, Toshihiro</v>
      </c>
    </row>
    <row r="538" spans="1:32" x14ac:dyDescent="0.25">
      <c r="A538" t="str">
        <f>_xll.ciqfunctions.udf.CIQ(B538,"IQ_COMPANY_NAME",A$1)</f>
        <v>Honda Motor Co., Ltd.</v>
      </c>
      <c r="B538" t="s">
        <v>30</v>
      </c>
      <c r="C538" s="1" t="str">
        <f>_xll.ciqfunctions.udf.CIQ($B538, "IQ_INDUSTRY", IQ_FY, $D538, ,, "USD", , C$1)</f>
        <v>Automobiles</v>
      </c>
      <c r="D538" s="2" t="str">
        <f t="shared" si="7"/>
        <v>CQ42008</v>
      </c>
      <c r="E538" s="1">
        <f>_xll.ciqfunctions.udf.CIQ($B538, "IQ_TOTAL_REV", $D538,,,, "REPORTED")</f>
        <v>2533257</v>
      </c>
      <c r="F538" s="1">
        <f>_xll.ciqfunctions.udf.CIQ($B538, "IQ_NI",$D538,,,, "REPORTED")</f>
        <v>20242</v>
      </c>
      <c r="G538" s="1">
        <f>_xll.ciqfunctions.udf.CIQ($B538, "IQ_CASH_EQUIV", $D538,,,, "REPORTED")</f>
        <v>714476</v>
      </c>
      <c r="H538" s="1">
        <f>_xll.ciqfunctions.udf.CIQ($B538, "IQ_CASH_ST_INVEST", $D538,,,, "REPORTED")</f>
        <v>714476</v>
      </c>
      <c r="I538" s="1">
        <f>_xll.ciqfunctions.udf.CIQ($B538, "IQ_TOTAL_CA", $D538,,,, "REPORTED")</f>
        <v>4857864</v>
      </c>
      <c r="J538" s="1">
        <f>_xll.ciqfunctions.udf.CIQ($B538, "IQ_TOTAL_ASSETS",$D538,,,, "REPORTED")</f>
        <v>12037382</v>
      </c>
      <c r="K538" s="1">
        <f>_xll.ciqfunctions.udf.CIQ($B538, "IQ_TOTAL_CL", $D538,,,, "REPORTED")</f>
        <v>4310899</v>
      </c>
      <c r="L538" s="1">
        <f>_xll.ciqfunctions.udf.CIQ($B538, "IQ_TOTAL_LIAB", $D538,,,, "REPORTED")</f>
        <v>7646203</v>
      </c>
      <c r="M538" s="1">
        <f>_xll.ciqfunctions.udf.CIQ($B538, "IQ_PREF_EQUITY",$D538,,,, "REPORTED")</f>
        <v>0</v>
      </c>
      <c r="N538" s="1">
        <f>_xll.ciqfunctions.udf.CIQ($B538, "IQ_TOTAL_COMMON_EQUITY",$D538,,,, "REPORTED")</f>
        <v>4256337</v>
      </c>
      <c r="O538" s="1">
        <f>_xll.ciqfunctions.udf.CIQ($B538, "IQ_APIC", $D538,,,, "REPORTED")</f>
        <v>172529</v>
      </c>
      <c r="P538" s="1">
        <f>_xll.ciqfunctions.udf.CIQ($B538, "IQ_TOTAL_ASSETS", $D538,,,, "REPORTED")</f>
        <v>12037382</v>
      </c>
      <c r="Q538" s="1">
        <f>_xll.ciqfunctions.udf.CIQ($B538, "IQ_RE", $D538,,,, "REPORTED")</f>
        <v>5343184</v>
      </c>
      <c r="R538" s="1">
        <f>_xll.ciqfunctions.udf.CIQ($B538, "IQ_TOTAL_EQUITY", $D538,,,, "REPORTED")</f>
        <v>4391179</v>
      </c>
      <c r="S538" s="1">
        <f>_xll.ciqfunctions.udf.CIQ($B538, "IQ_TOTAL_OUTSTANDING_FILING_DATE", $D538,,,, "REPORTED")</f>
        <v>5443.8320400000002</v>
      </c>
      <c r="T538" s="1">
        <f>_xll.ciqfunctions.udf.CIQ($B538, "IQ_TOTAL_DEBT", $D538,,,, "REPORTED")</f>
        <v>4532834</v>
      </c>
      <c r="U538" s="1">
        <f>_xll.ciqfunctions.udf.CIQ($B538, "IQ_PREF_DIV_OTHER",$D538,,,, "REPORTED")</f>
        <v>0</v>
      </c>
      <c r="V538" s="1">
        <f>_xll.ciqfunctions.udf.CIQ($B538, "IQ_COGS",$D538,,,, "REPORTED")</f>
        <v>1833960</v>
      </c>
      <c r="W538" s="1">
        <f>_xll.ciqfunctions.udf.CIQ($B538, "IQ_AP",$D538,,,, "REPORTED")</f>
        <v>836755</v>
      </c>
      <c r="X538" s="1">
        <f>_xll.ciqfunctions.udf.CIQ($B538, "IQ_AR", $D538,,,, "REPORTED")</f>
        <v>888880</v>
      </c>
      <c r="Y538" s="1">
        <f>_xll.ciqfunctions.udf.CIQ($B538, "IQ_INVENTORY", $D538,,,, "REPORTED")</f>
        <v>1365824</v>
      </c>
      <c r="Z538">
        <f>_xll.ciqfunctions.udf.CIQ($B538, "IQ_SGA", $D538,,,, "REPORTED")</f>
        <v>447497</v>
      </c>
      <c r="AA538">
        <f>_xll.ciqfunctions.udf.CIQ($B538, "IQ_TOTAL_REV_1YR_ANN_GROWTH", $D538,,,, "REPORTED")</f>
        <v>-16.800999999999998</v>
      </c>
      <c r="AB538">
        <f>_xll.ciqfunctions.udf.CIQ($B538, "IQ_DA", $D538,,,, "REPORTED")</f>
        <v>0</v>
      </c>
      <c r="AC538">
        <f>_xll.ciqfunctions.udf.CIQ($B538, "IQ_NET_INTEREST_EXP",$D538,,,, "REPORTED")</f>
        <v>5120</v>
      </c>
      <c r="AD538">
        <f>_xll.ciqfunctions.udf.CIQ($B538, "IQ_NET_WORKING_CAP",$D538,,,, "REPORTED")</f>
        <v>-153587</v>
      </c>
      <c r="AE538">
        <f>_xll.ciqfunctions.udf.CIQ($B538, "IQ_CAPEX",$D538,,,, "REPORTED")</f>
        <v>-240661</v>
      </c>
      <c r="AF538" s="1" t="str">
        <f>_xll.ciqfunctions.udf.CIQ($B538, "IQ_CEO_NAME", $D538,,,, "REPORTED")</f>
        <v>Mibe, Toshihiro</v>
      </c>
    </row>
    <row r="539" spans="1:32" x14ac:dyDescent="0.25">
      <c r="A539" t="str">
        <f>_xll.ciqfunctions.udf.CIQ(B539,"IQ_COMPANY_NAME",A$1)</f>
        <v>Honda Motor Co., Ltd.</v>
      </c>
      <c r="B539" t="s">
        <v>30</v>
      </c>
      <c r="C539" s="1" t="str">
        <f>_xll.ciqfunctions.udf.CIQ($B539, "IQ_INDUSTRY", IQ_FY, $D539, ,, "USD", , C$1)</f>
        <v>Automobiles</v>
      </c>
      <c r="D539" s="2" t="str">
        <f t="shared" si="7"/>
        <v>CQ32008</v>
      </c>
      <c r="E539" s="1">
        <f>_xll.ciqfunctions.udf.CIQ($B539, "IQ_TOTAL_REV", $D539,,,, "REPORTED")</f>
        <v>2826865</v>
      </c>
      <c r="F539" s="1">
        <f>_xll.ciqfunctions.udf.CIQ($B539, "IQ_NI",$D539,,,, "REPORTED")</f>
        <v>123316</v>
      </c>
      <c r="G539" s="1">
        <f>_xll.ciqfunctions.udf.CIQ($B539, "IQ_CASH_EQUIV", $D539,,,, "REPORTED")</f>
        <v>927140</v>
      </c>
      <c r="H539" s="1">
        <f>_xll.ciqfunctions.udf.CIQ($B539, "IQ_CASH_ST_INVEST", $D539,,,, "REPORTED")</f>
        <v>927140</v>
      </c>
      <c r="I539" s="1">
        <f>_xll.ciqfunctions.udf.CIQ($B539, "IQ_TOTAL_CA", $D539,,,, "REPORTED")</f>
        <v>5455575</v>
      </c>
      <c r="J539" s="1">
        <f>_xll.ciqfunctions.udf.CIQ($B539, "IQ_TOTAL_ASSETS",$D539,,,, "REPORTED")</f>
        <v>13373475</v>
      </c>
      <c r="K539" s="1">
        <f>_xll.ciqfunctions.udf.CIQ($B539, "IQ_TOTAL_CL", $D539,,,, "REPORTED")</f>
        <v>4742528</v>
      </c>
      <c r="L539" s="1">
        <f>_xll.ciqfunctions.udf.CIQ($B539, "IQ_TOTAL_LIAB", $D539,,,, "REPORTED")</f>
        <v>8469760</v>
      </c>
      <c r="M539" s="1">
        <f>_xll.ciqfunctions.udf.CIQ($B539, "IQ_PREF_EQUITY",$D539,,,, "REPORTED")</f>
        <v>0</v>
      </c>
      <c r="N539" s="1">
        <f>_xll.ciqfunctions.udf.CIQ($B539, "IQ_TOTAL_COMMON_EQUITY",$D539,,,, "REPORTED")</f>
        <v>4762110</v>
      </c>
      <c r="O539" s="1">
        <f>_xll.ciqfunctions.udf.CIQ($B539, "IQ_APIC", $D539,,,, "REPORTED")</f>
        <v>172529</v>
      </c>
      <c r="P539" s="1">
        <f>_xll.ciqfunctions.udf.CIQ($B539, "IQ_TOTAL_ASSETS", $D539,,,, "REPORTED")</f>
        <v>13373475</v>
      </c>
      <c r="Q539" s="1">
        <f>_xll.ciqfunctions.udf.CIQ($B539, "IQ_RE", $D539,,,, "REPORTED")</f>
        <v>5362878</v>
      </c>
      <c r="R539" s="1">
        <f>_xll.ciqfunctions.udf.CIQ($B539, "IQ_TOTAL_EQUITY", $D539,,,, "REPORTED")</f>
        <v>4903715</v>
      </c>
      <c r="S539" s="1">
        <f>_xll.ciqfunctions.udf.CIQ($B539, "IQ_TOTAL_OUTSTANDING_FILING_DATE", $D539,,,, "REPORTED")</f>
        <v>5443.6087699999998</v>
      </c>
      <c r="T539" s="1">
        <f>_xll.ciqfunctions.udf.CIQ($B539, "IQ_TOTAL_DEBT", $D539,,,, "REPORTED")</f>
        <v>4948728</v>
      </c>
      <c r="U539" s="1">
        <f>_xll.ciqfunctions.udf.CIQ($B539, "IQ_PREF_DIV_OTHER",$D539,,,, "REPORTED")</f>
        <v>0</v>
      </c>
      <c r="V539" s="1">
        <f>_xll.ciqfunctions.udf.CIQ($B539, "IQ_COGS",$D539,,,, "REPORTED")</f>
        <v>2058223</v>
      </c>
      <c r="W539" s="1">
        <f>_xll.ciqfunctions.udf.CIQ($B539, "IQ_AP",$D539,,,, "REPORTED")</f>
        <v>926023</v>
      </c>
      <c r="X539" s="1">
        <f>_xll.ciqfunctions.udf.CIQ($B539, "IQ_AR", $D539,,,, "REPORTED")</f>
        <v>936240</v>
      </c>
      <c r="Y539" s="1">
        <f>_xll.ciqfunctions.udf.CIQ($B539, "IQ_INVENTORY", $D539,,,, "REPORTED")</f>
        <v>1334851</v>
      </c>
      <c r="Z539">
        <f>_xll.ciqfunctions.udf.CIQ($B539, "IQ_SGA", $D539,,,, "REPORTED")</f>
        <v>483165</v>
      </c>
      <c r="AA539">
        <f>_xll.ciqfunctions.udf.CIQ($B539, "IQ_TOTAL_REV_1YR_ANN_GROWTH", $D539,,,, "REPORTED")</f>
        <v>-4.8624999999999998</v>
      </c>
      <c r="AB539">
        <f>_xll.ciqfunctions.udf.CIQ($B539, "IQ_DA", $D539,,,, "REPORTED")</f>
        <v>0</v>
      </c>
      <c r="AC539">
        <f>_xll.ciqfunctions.udf.CIQ($B539, "IQ_NET_INTEREST_EXP",$D539,,,, "REPORTED")</f>
        <v>6289</v>
      </c>
      <c r="AD539">
        <f>_xll.ciqfunctions.udf.CIQ($B539, "IQ_NET_WORKING_CAP",$D539,,,, "REPORTED")</f>
        <v>-196050</v>
      </c>
      <c r="AE539">
        <f>_xll.ciqfunctions.udf.CIQ($B539, "IQ_CAPEX",$D539,,,, "REPORTED")</f>
        <v>-355769</v>
      </c>
      <c r="AF539" s="1" t="str">
        <f>_xll.ciqfunctions.udf.CIQ($B539, "IQ_CEO_NAME", $D539,,,, "REPORTED")</f>
        <v>Mibe, Toshihiro</v>
      </c>
    </row>
    <row r="540" spans="1:32" x14ac:dyDescent="0.25">
      <c r="A540" t="str">
        <f>_xll.ciqfunctions.udf.CIQ(B540,"IQ_COMPANY_NAME",A$1)</f>
        <v>Honda Motor Co., Ltd.</v>
      </c>
      <c r="B540" t="s">
        <v>30</v>
      </c>
      <c r="C540" s="1" t="str">
        <f>_xll.ciqfunctions.udf.CIQ($B540, "IQ_INDUSTRY", IQ_FY, $D540, ,, "USD", , C$1)</f>
        <v>Automobiles</v>
      </c>
      <c r="D540" s="2" t="str">
        <f t="shared" si="7"/>
        <v>CQ22008</v>
      </c>
      <c r="E540" s="1">
        <f>_xll.ciqfunctions.udf.CIQ($B540, "IQ_TOTAL_REV", $D540,,,, "REPORTED")</f>
        <v>2867221</v>
      </c>
      <c r="F540" s="1">
        <f>_xll.ciqfunctions.udf.CIQ($B540, "IQ_NI",$D540,,,, "REPORTED")</f>
        <v>173397</v>
      </c>
      <c r="G540" s="1">
        <f>_xll.ciqfunctions.udf.CIQ($B540, "IQ_CASH_EQUIV", $D540,,,, "REPORTED")</f>
        <v>1049877</v>
      </c>
      <c r="H540" s="1">
        <f>_xll.ciqfunctions.udf.CIQ($B540, "IQ_CASH_ST_INVEST", $D540,,,, "REPORTED")</f>
        <v>1049877</v>
      </c>
      <c r="I540" s="1">
        <f>_xll.ciqfunctions.udf.CIQ($B540, "IQ_TOTAL_CA", $D540,,,, "REPORTED")</f>
        <v>5372571</v>
      </c>
      <c r="J540" s="1">
        <f>_xll.ciqfunctions.udf.CIQ($B540, "IQ_TOTAL_ASSETS",$D540,,,, "REPORTED")</f>
        <v>13240387</v>
      </c>
      <c r="K540" s="1">
        <f>_xll.ciqfunctions.udf.CIQ($B540, "IQ_TOTAL_CL", $D540,,,, "REPORTED")</f>
        <v>4934790</v>
      </c>
      <c r="L540" s="1">
        <f>_xll.ciqfunctions.udf.CIQ($B540, "IQ_TOTAL_LIAB", $D540,,,, "REPORTED")</f>
        <v>8337098</v>
      </c>
      <c r="M540" s="1">
        <f>_xll.ciqfunctions.udf.CIQ($B540, "IQ_PREF_EQUITY",$D540,,,, "REPORTED")</f>
        <v>0</v>
      </c>
      <c r="N540" s="1">
        <f>_xll.ciqfunctions.udf.CIQ($B540, "IQ_TOTAL_COMMON_EQUITY",$D540,,,, "REPORTED")</f>
        <v>4762229</v>
      </c>
      <c r="O540" s="1">
        <f>_xll.ciqfunctions.udf.CIQ($B540, "IQ_APIC", $D540,,,, "REPORTED")</f>
        <v>172529</v>
      </c>
      <c r="P540" s="1">
        <f>_xll.ciqfunctions.udf.CIQ($B540, "IQ_TOTAL_ASSETS", $D540,,,, "REPORTED")</f>
        <v>13240387</v>
      </c>
      <c r="Q540" s="1">
        <f>_xll.ciqfunctions.udf.CIQ($B540, "IQ_RE", $D540,,,, "REPORTED")</f>
        <v>5279482</v>
      </c>
      <c r="R540" s="1">
        <f>_xll.ciqfunctions.udf.CIQ($B540, "IQ_TOTAL_EQUITY", $D540,,,, "REPORTED")</f>
        <v>4903289</v>
      </c>
      <c r="S540" s="1">
        <f>_xll.ciqfunctions.udf.CIQ($B540, "IQ_TOTAL_OUTSTANDING_FILING_DATE", $D540,,,, "REPORTED")</f>
        <v>5443.6157599999997</v>
      </c>
      <c r="T540" s="1">
        <f>_xll.ciqfunctions.udf.CIQ($B540, "IQ_TOTAL_DEBT", $D540,,,, "REPORTED")</f>
        <v>4843804</v>
      </c>
      <c r="U540" s="1">
        <f>_xll.ciqfunctions.udf.CIQ($B540, "IQ_PREF_DIV_OTHER",$D540,,,, "REPORTED")</f>
        <v>0</v>
      </c>
      <c r="V540" s="1">
        <f>_xll.ciqfunctions.udf.CIQ($B540, "IQ_COGS",$D540,,,, "REPORTED")</f>
        <v>2051325</v>
      </c>
      <c r="W540" s="1">
        <f>_xll.ciqfunctions.udf.CIQ($B540, "IQ_AP",$D540,,,, "REPORTED")</f>
        <v>966329</v>
      </c>
      <c r="X540" s="1">
        <f>_xll.ciqfunctions.udf.CIQ($B540, "IQ_AR", $D540,,,, "REPORTED")</f>
        <v>971714</v>
      </c>
      <c r="Y540" s="1">
        <f>_xll.ciqfunctions.udf.CIQ($B540, "IQ_INVENTORY", $D540,,,, "REPORTED")</f>
        <v>1280193</v>
      </c>
      <c r="Z540">
        <f>_xll.ciqfunctions.udf.CIQ($B540, "IQ_SGA", $D540,,,, "REPORTED")</f>
        <v>468273</v>
      </c>
      <c r="AA540">
        <f>_xll.ciqfunctions.udf.CIQ($B540, "IQ_TOTAL_REV_1YR_ANN_GROWTH", $D540,,,, "REPORTED")</f>
        <v>-2.1802000000000001</v>
      </c>
      <c r="AB540">
        <f>_xll.ciqfunctions.udf.CIQ($B540, "IQ_DA", $D540,,,, "REPORTED")</f>
        <v>0</v>
      </c>
      <c r="AC540">
        <f>_xll.ciqfunctions.udf.CIQ($B540, "IQ_NET_INTEREST_EXP",$D540,,,, "REPORTED")</f>
        <v>4689</v>
      </c>
      <c r="AD540">
        <f>_xll.ciqfunctions.udf.CIQ($B540, "IQ_NET_WORKING_CAP",$D540,,,, "REPORTED")</f>
        <v>-598290</v>
      </c>
      <c r="AE540">
        <f>_xll.ciqfunctions.udf.CIQ($B540, "IQ_CAPEX",$D540,,,, "REPORTED")</f>
        <v>-395789</v>
      </c>
      <c r="AF540" s="1" t="str">
        <f>_xll.ciqfunctions.udf.CIQ($B540, "IQ_CEO_NAME", $D540,,,, "REPORTED")</f>
        <v>Mibe, Toshihiro</v>
      </c>
    </row>
    <row r="541" spans="1:32" x14ac:dyDescent="0.25">
      <c r="A541" t="str">
        <f>_xll.ciqfunctions.udf.CIQ(B541,"IQ_COMPANY_NAME",A$1)</f>
        <v>Honda Motor Co., Ltd.</v>
      </c>
      <c r="B541" t="s">
        <v>30</v>
      </c>
      <c r="C541" s="1" t="str">
        <f>_xll.ciqfunctions.udf.CIQ($B541, "IQ_INDUSTRY", IQ_FY, $D541, ,, "USD", , C$1)</f>
        <v>Automobiles</v>
      </c>
      <c r="D541" s="2" t="str">
        <f t="shared" si="7"/>
        <v>CQ12008</v>
      </c>
      <c r="E541" s="1">
        <f>_xll.ciqfunctions.udf.CIQ($B541, "IQ_TOTAL_REV", $D541,,,, "REPORTED")</f>
        <v>3055551</v>
      </c>
      <c r="F541" s="1">
        <f>_xll.ciqfunctions.udf.CIQ($B541, "IQ_NI",$D541,,,, "REPORTED")</f>
        <v>25430</v>
      </c>
      <c r="G541" s="1">
        <f>_xll.ciqfunctions.udf.CIQ($B541, "IQ_CASH_EQUIV", $D541,,,, "REPORTED")</f>
        <v>1050902</v>
      </c>
      <c r="H541" s="1">
        <f>_xll.ciqfunctions.udf.CIQ($B541, "IQ_CASH_ST_INVEST", $D541,,,, "REPORTED")</f>
        <v>1051543</v>
      </c>
      <c r="I541" s="1">
        <f>_xll.ciqfunctions.udf.CIQ($B541, "IQ_TOTAL_CA", $D541,,,, "REPORTED")</f>
        <v>5231568</v>
      </c>
      <c r="J541" s="1">
        <f>_xll.ciqfunctions.udf.CIQ($B541, "IQ_TOTAL_ASSETS",$D541,,,, "REPORTED")</f>
        <v>12615543</v>
      </c>
      <c r="K541" s="1">
        <f>_xll.ciqfunctions.udf.CIQ($B541, "IQ_TOTAL_CL", $D541,,,, "REPORTED")</f>
        <v>4672336</v>
      </c>
      <c r="L541" s="1">
        <f>_xll.ciqfunctions.udf.CIQ($B541, "IQ_TOTAL_LIAB", $D541,,,, "REPORTED")</f>
        <v>7923258</v>
      </c>
      <c r="M541" s="1">
        <f>_xll.ciqfunctions.udf.CIQ($B541, "IQ_PREF_EQUITY",$D541,,,, "REPORTED")</f>
        <v>0</v>
      </c>
      <c r="N541" s="1">
        <f>_xll.ciqfunctions.udf.CIQ($B541, "IQ_TOTAL_COMMON_EQUITY",$D541,,,, "REPORTED")</f>
        <v>4550479</v>
      </c>
      <c r="O541" s="1">
        <f>_xll.ciqfunctions.udf.CIQ($B541, "IQ_APIC", $D541,,,, "REPORTED")</f>
        <v>172529</v>
      </c>
      <c r="P541" s="1">
        <f>_xll.ciqfunctions.udf.CIQ($B541, "IQ_TOTAL_ASSETS", $D541,,,, "REPORTED")</f>
        <v>12615543</v>
      </c>
      <c r="Q541" s="1">
        <f>_xll.ciqfunctions.udf.CIQ($B541, "IQ_RE", $D541,,,, "REPORTED")</f>
        <v>5146008</v>
      </c>
      <c r="R541" s="1">
        <f>_xll.ciqfunctions.udf.CIQ($B541, "IQ_TOTAL_EQUITY", $D541,,,, "REPORTED")</f>
        <v>4692285</v>
      </c>
      <c r="S541" s="1">
        <f>_xll.ciqfunctions.udf.CIQ($B541, "IQ_TOTAL_OUTSTANDING_FILING_DATE", $D541,,,, "REPORTED")</f>
        <v>5443.6136999999999</v>
      </c>
      <c r="T541" s="1">
        <f>_xll.ciqfunctions.udf.CIQ($B541, "IQ_TOTAL_DEBT", $D541,,,, "REPORTED")</f>
        <v>4394817</v>
      </c>
      <c r="U541" s="1">
        <f>_xll.ciqfunctions.udf.CIQ($B541, "IQ_PREF_DIV_OTHER",$D541,,,, "REPORTED")</f>
        <v>0</v>
      </c>
      <c r="V541" s="1">
        <f>_xll.ciqfunctions.udf.CIQ($B541, "IQ_COGS",$D541,,,, "REPORTED")</f>
        <v>2202025</v>
      </c>
      <c r="W541" s="1">
        <f>_xll.ciqfunctions.udf.CIQ($B541, "IQ_AP",$D541,,,, "REPORTED")</f>
        <v>1054136</v>
      </c>
      <c r="X541" s="1">
        <f>_xll.ciqfunctions.udf.CIQ($B541, "IQ_AR", $D541,,,, "REPORTED")</f>
        <v>545438</v>
      </c>
      <c r="Y541" s="1">
        <f>_xll.ciqfunctions.udf.CIQ($B541, "IQ_INVENTORY", $D541,,,, "REPORTED")</f>
        <v>1199260</v>
      </c>
      <c r="Z541">
        <f>_xll.ciqfunctions.udf.CIQ($B541, "IQ_SGA", $D541,,,, "REPORTED")</f>
        <v>525235</v>
      </c>
      <c r="AA541">
        <f>_xll.ciqfunctions.udf.CIQ($B541, "IQ_TOTAL_REV_1YR_ANN_GROWTH", $D541,,,, "REPORTED")</f>
        <v>-1.0472999999999999</v>
      </c>
      <c r="AB541">
        <f>_xll.ciqfunctions.udf.CIQ($B541, "IQ_DA", $D541,,,, "REPORTED")</f>
        <v>0</v>
      </c>
      <c r="AC541">
        <f>_xll.ciqfunctions.udf.CIQ($B541, "IQ_NET_INTEREST_EXP",$D541,,,, "REPORTED")</f>
        <v>7625</v>
      </c>
      <c r="AD541">
        <f>_xll.ciqfunctions.udf.CIQ($B541, "IQ_NET_WORKING_CAP",$D541,,,, "REPORTED")</f>
        <v>-485058</v>
      </c>
      <c r="AE541">
        <f>_xll.ciqfunctions.udf.CIQ($B541, "IQ_CAPEX",$D541,,,, "REPORTED")</f>
        <v>-405917</v>
      </c>
      <c r="AF541" s="1" t="str">
        <f>_xll.ciqfunctions.udf.CIQ($B541, "IQ_CEO_NAME", $D541,,,, "REPORTED")</f>
        <v>Mibe, Toshihiro</v>
      </c>
    </row>
    <row r="542" spans="1:32" x14ac:dyDescent="0.25">
      <c r="A542" t="str">
        <f>_xll.ciqfunctions.udf.CIQ(B542,"IQ_COMPANY_NAME",A$1)</f>
        <v>Subaru Corporation</v>
      </c>
      <c r="B542" s="3" t="s">
        <v>0</v>
      </c>
      <c r="C542" s="1" t="str">
        <f>_xll.ciqfunctions.udf.CIQ($B542, "IQ_INDUSTRY", IQ_FY, $D542, ,, "USD", , C$1)</f>
        <v>Automobiles</v>
      </c>
      <c r="D542" s="2" t="str">
        <f t="shared" si="7"/>
        <v>CQ42022</v>
      </c>
      <c r="E542" s="1">
        <f>_xll.ciqfunctions.udf.CIQ($B542, "IQ_TOTAL_REV", $D542,,,, "REPORTED")</f>
        <v>1057088</v>
      </c>
      <c r="F542" s="1">
        <f>_xll.ciqfunctions.udf.CIQ($B542, "IQ_NI",$D542,,,, "REPORTED")</f>
        <v>76561</v>
      </c>
      <c r="G542" s="1">
        <f>_xll.ciqfunctions.udf.CIQ($B542, "IQ_CASH_EQUIV", $D542,,,, "REPORTED")</f>
        <v>959907</v>
      </c>
      <c r="H542" s="1">
        <f>_xll.ciqfunctions.udf.CIQ($B542, "IQ_CASH_ST_INVEST", $D542,,,, "REPORTED")</f>
        <v>1271339</v>
      </c>
      <c r="I542" s="1">
        <f>_xll.ciqfunctions.udf.CIQ($B542, "IQ_TOTAL_CA", $D542,,,, "REPORTED")</f>
        <v>2311694</v>
      </c>
      <c r="J542" s="1">
        <f>_xll.ciqfunctions.udf.CIQ($B542, "IQ_TOTAL_ASSETS",$D542,,,, "REPORTED")</f>
        <v>3847504</v>
      </c>
      <c r="K542" s="1">
        <f>_xll.ciqfunctions.udf.CIQ($B542, "IQ_TOTAL_CL", $D542,,,, "REPORTED")</f>
        <v>998682</v>
      </c>
      <c r="L542" s="1">
        <f>_xll.ciqfunctions.udf.CIQ($B542, "IQ_TOTAL_LIAB", $D542,,,, "REPORTED")</f>
        <v>1801565</v>
      </c>
      <c r="M542" s="1">
        <f>_xll.ciqfunctions.udf.CIQ($B542, "IQ_PREF_EQUITY",$D542,,,, "REPORTED")</f>
        <v>0</v>
      </c>
      <c r="N542" s="1">
        <f>_xll.ciqfunctions.udf.CIQ($B542, "IQ_TOTAL_COMMON_EQUITY",$D542,,,, "REPORTED")</f>
        <v>2036639</v>
      </c>
      <c r="O542" s="1">
        <f>_xll.ciqfunctions.udf.CIQ($B542, "IQ_APIC", $D542,,,, "REPORTED")</f>
        <v>160178</v>
      </c>
      <c r="P542" s="1">
        <f>_xll.ciqfunctions.udf.CIQ($B542, "IQ_TOTAL_ASSETS", $D542,,,, "REPORTED")</f>
        <v>3847504</v>
      </c>
      <c r="Q542" s="1">
        <f>_xll.ciqfunctions.udf.CIQ($B542, "IQ_RE", $D542,,,, "REPORTED")</f>
        <v>1569864</v>
      </c>
      <c r="R542" s="1">
        <f>_xll.ciqfunctions.udf.CIQ($B542, "IQ_TOTAL_EQUITY", $D542,,,, "REPORTED")</f>
        <v>2045939</v>
      </c>
      <c r="S542" s="1">
        <f>_xll.ciqfunctions.udf.CIQ($B542, "IQ_TOTAL_OUTSTANDING_FILING_DATE", $D542,,,, "REPORTED")</f>
        <v>766.98248999999998</v>
      </c>
      <c r="T542" s="1">
        <f>_xll.ciqfunctions.udf.CIQ($B542, "IQ_TOTAL_DEBT", $D542,,,, "REPORTED")</f>
        <v>326787</v>
      </c>
      <c r="U542" s="1">
        <f>_xll.ciqfunctions.udf.CIQ($B542, "IQ_PREF_DIV_OTHER",$D542,,,, "REPORTED")</f>
        <v>0</v>
      </c>
      <c r="V542" s="1">
        <f>_xll.ciqfunctions.udf.CIQ($B542, "IQ_COGS",$D542,,,, "REPORTED")</f>
        <v>836039</v>
      </c>
      <c r="W542" s="1">
        <f>_xll.ciqfunctions.udf.CIQ($B542, "IQ_AP",$D542,,,, "REPORTED")</f>
        <v>327646</v>
      </c>
      <c r="X542" s="1">
        <f>_xll.ciqfunctions.udf.CIQ($B542, "IQ_AR", $D542,,,, "REPORTED")</f>
        <v>349891</v>
      </c>
      <c r="Y542" s="1">
        <f>_xll.ciqfunctions.udf.CIQ($B542, "IQ_INVENTORY", $D542,,,, "REPORTED")</f>
        <v>573667</v>
      </c>
      <c r="Z542">
        <f>_xll.ciqfunctions.udf.CIQ($B542, "IQ_SGA", $D542,,,, "REPORTED")</f>
        <v>89795</v>
      </c>
      <c r="AA542">
        <f>_xll.ciqfunctions.udf.CIQ($B542, "IQ_TOTAL_REV_1YR_ANN_GROWTH", $D542,,,, "REPORTED")</f>
        <v>58.755499999999998</v>
      </c>
      <c r="AB542">
        <f>_xll.ciqfunctions.udf.CIQ($B542, "IQ_DA", $D542,,,, "REPORTED")</f>
        <v>0</v>
      </c>
      <c r="AC542">
        <f>_xll.ciqfunctions.udf.CIQ($B542, "IQ_NET_INTEREST_EXP",$D542,,,, "REPORTED")</f>
        <v>-8481</v>
      </c>
      <c r="AD542">
        <f>_xll.ciqfunctions.udf.CIQ($B542, "IQ_NET_WORKING_CAP",$D542,,,, "REPORTED")</f>
        <v>114365</v>
      </c>
      <c r="AE542">
        <f>_xll.ciqfunctions.udf.CIQ($B542, "IQ_CAPEX",$D542,,,, "REPORTED")</f>
        <v>-29454</v>
      </c>
      <c r="AF542" s="1" t="str">
        <f>_xll.ciqfunctions.udf.CIQ($B542, "IQ_CEO_NAME", $D542,,,, "REPORTED")</f>
        <v>Osaki, Atsushi</v>
      </c>
    </row>
    <row r="543" spans="1:32" x14ac:dyDescent="0.25">
      <c r="A543" t="str">
        <f>_xll.ciqfunctions.udf.CIQ(B543,"IQ_COMPANY_NAME",A$1)</f>
        <v>Subaru Corporation</v>
      </c>
      <c r="B543" s="3" t="s">
        <v>0</v>
      </c>
      <c r="C543" s="1" t="str">
        <f>_xll.ciqfunctions.udf.CIQ($B543, "IQ_INDUSTRY", IQ_FY, $D543, ,, "USD", , C$1)</f>
        <v>Automobiles</v>
      </c>
      <c r="D543" s="2" t="str">
        <f t="shared" si="7"/>
        <v>CQ32022</v>
      </c>
      <c r="E543" s="1">
        <f>_xll.ciqfunctions.udf.CIQ($B543, "IQ_TOTAL_REV", $D543,,,, "REPORTED")</f>
        <v>916795</v>
      </c>
      <c r="F543" s="1">
        <f>_xll.ciqfunctions.udf.CIQ($B543, "IQ_NI",$D543,,,, "REPORTED")</f>
        <v>50646</v>
      </c>
      <c r="G543" s="1">
        <f>_xll.ciqfunctions.udf.CIQ($B543, "IQ_CASH_EQUIV", $D543,,,, "REPORTED")</f>
        <v>1041811</v>
      </c>
      <c r="H543" s="1">
        <f>_xll.ciqfunctions.udf.CIQ($B543, "IQ_CASH_ST_INVEST", $D543,,,, "REPORTED")</f>
        <v>1313295</v>
      </c>
      <c r="I543" s="1">
        <f>_xll.ciqfunctions.udf.CIQ($B543, "IQ_TOTAL_CA", $D543,,,, "REPORTED")</f>
        <v>2372566</v>
      </c>
      <c r="J543" s="1">
        <f>_xll.ciqfunctions.udf.CIQ($B543, "IQ_TOTAL_ASSETS",$D543,,,, "REPORTED")</f>
        <v>3922368</v>
      </c>
      <c r="K543" s="1">
        <f>_xll.ciqfunctions.udf.CIQ($B543, "IQ_TOTAL_CL", $D543,,,, "REPORTED")</f>
        <v>1003988</v>
      </c>
      <c r="L543" s="1">
        <f>_xll.ciqfunctions.udf.CIQ($B543, "IQ_TOTAL_LIAB", $D543,,,, "REPORTED")</f>
        <v>1858363</v>
      </c>
      <c r="M543" s="1">
        <f>_xll.ciqfunctions.udf.CIQ($B543, "IQ_PREF_EQUITY",$D543,,,, "REPORTED")</f>
        <v>0</v>
      </c>
      <c r="N543" s="1">
        <f>_xll.ciqfunctions.udf.CIQ($B543, "IQ_TOTAL_COMMON_EQUITY",$D543,,,, "REPORTED")</f>
        <v>2053496</v>
      </c>
      <c r="O543" s="1">
        <f>_xll.ciqfunctions.udf.CIQ($B543, "IQ_APIC", $D543,,,, "REPORTED")</f>
        <v>160178</v>
      </c>
      <c r="P543" s="1">
        <f>_xll.ciqfunctions.udf.CIQ($B543, "IQ_TOTAL_ASSETS", $D543,,,, "REPORTED")</f>
        <v>3922368</v>
      </c>
      <c r="Q543" s="1">
        <f>_xll.ciqfunctions.udf.CIQ($B543, "IQ_RE", $D543,,,, "REPORTED")</f>
        <v>1522446</v>
      </c>
      <c r="R543" s="1">
        <f>_xll.ciqfunctions.udf.CIQ($B543, "IQ_TOTAL_EQUITY", $D543,,,, "REPORTED")</f>
        <v>2064005</v>
      </c>
      <c r="S543" s="1">
        <f>_xll.ciqfunctions.udf.CIQ($B543, "IQ_TOTAL_OUTSTANDING_FILING_DATE", $D543,,,, "REPORTED")</f>
        <v>766.98290999999995</v>
      </c>
      <c r="T543" s="1">
        <f>_xll.ciqfunctions.udf.CIQ($B543, "IQ_TOTAL_DEBT", $D543,,,, "REPORTED")</f>
        <v>332556</v>
      </c>
      <c r="U543" s="1">
        <f>_xll.ciqfunctions.udf.CIQ($B543, "IQ_PREF_DIV_OTHER",$D543,,,, "REPORTED")</f>
        <v>0</v>
      </c>
      <c r="V543" s="1">
        <f>_xll.ciqfunctions.udf.CIQ($B543, "IQ_COGS",$D543,,,, "REPORTED")</f>
        <v>725838</v>
      </c>
      <c r="W543" s="1">
        <f>_xll.ciqfunctions.udf.CIQ($B543, "IQ_AP",$D543,,,, "REPORTED")</f>
        <v>319917</v>
      </c>
      <c r="X543" s="1">
        <f>_xll.ciqfunctions.udf.CIQ($B543, "IQ_AR", $D543,,,, "REPORTED")</f>
        <v>335879</v>
      </c>
      <c r="Y543" s="1">
        <f>_xll.ciqfunctions.udf.CIQ($B543, "IQ_INVENTORY", $D543,,,, "REPORTED")</f>
        <v>607743</v>
      </c>
      <c r="Z543">
        <f>_xll.ciqfunctions.udf.CIQ($B543, "IQ_SGA", $D543,,,, "REPORTED")</f>
        <v>82098</v>
      </c>
      <c r="AA543">
        <f>_xll.ciqfunctions.udf.CIQ($B543, "IQ_TOTAL_REV_1YR_ANN_GROWTH", $D543,,,, "REPORTED")</f>
        <v>29.768599999999999</v>
      </c>
      <c r="AB543">
        <f>_xll.ciqfunctions.udf.CIQ($B543, "IQ_DA", $D543,,,, "REPORTED")</f>
        <v>0</v>
      </c>
      <c r="AC543">
        <f>_xll.ciqfunctions.udf.CIQ($B543, "IQ_NET_INTEREST_EXP",$D543,,,, "REPORTED")</f>
        <v>8484</v>
      </c>
      <c r="AD543">
        <f>_xll.ciqfunctions.udf.CIQ($B543, "IQ_NET_WORKING_CAP",$D543,,,, "REPORTED")</f>
        <v>117889</v>
      </c>
      <c r="AE543">
        <f>_xll.ciqfunctions.udf.CIQ($B543, "IQ_CAPEX",$D543,,,, "REPORTED")</f>
        <v>-27928</v>
      </c>
      <c r="AF543" s="1" t="str">
        <f>_xll.ciqfunctions.udf.CIQ($B543, "IQ_CEO_NAME", $D543,,,, "REPORTED")</f>
        <v>Osaki, Atsushi</v>
      </c>
    </row>
    <row r="544" spans="1:32" x14ac:dyDescent="0.25">
      <c r="A544" t="str">
        <f>_xll.ciqfunctions.udf.CIQ(B544,"IQ_COMPANY_NAME",A$1)</f>
        <v>Subaru Corporation</v>
      </c>
      <c r="B544" s="3" t="s">
        <v>0</v>
      </c>
      <c r="C544" s="1" t="str">
        <f>_xll.ciqfunctions.udf.CIQ($B544, "IQ_INDUSTRY", IQ_FY, $D544, ,, "USD", , C$1)</f>
        <v>Automobiles</v>
      </c>
      <c r="D544" s="2" t="str">
        <f t="shared" si="7"/>
        <v>CQ22022</v>
      </c>
      <c r="E544" s="1">
        <f>_xll.ciqfunctions.udf.CIQ($B544, "IQ_TOTAL_REV", $D544,,,, "REPORTED")</f>
        <v>834101</v>
      </c>
      <c r="F544" s="1">
        <f>_xll.ciqfunctions.udf.CIQ($B544, "IQ_NI",$D544,,,, "REPORTED")</f>
        <v>27212</v>
      </c>
      <c r="G544" s="1">
        <f>_xll.ciqfunctions.udf.CIQ($B544, "IQ_CASH_EQUIV", $D544,,,, "REPORTED")</f>
        <v>991313</v>
      </c>
      <c r="H544" s="1">
        <f>_xll.ciqfunctions.udf.CIQ($B544, "IQ_CASH_ST_INVEST", $D544,,,, "REPORTED")</f>
        <v>1249772</v>
      </c>
      <c r="I544" s="1">
        <f>_xll.ciqfunctions.udf.CIQ($B544, "IQ_TOTAL_CA", $D544,,,, "REPORTED")</f>
        <v>2205930</v>
      </c>
      <c r="J544" s="1">
        <f>_xll.ciqfunctions.udf.CIQ($B544, "IQ_TOTAL_ASSETS",$D544,,,, "REPORTED")</f>
        <v>3739675</v>
      </c>
      <c r="K544" s="1">
        <f>_xll.ciqfunctions.udf.CIQ($B544, "IQ_TOTAL_CL", $D544,,,, "REPORTED")</f>
        <v>924410</v>
      </c>
      <c r="L544" s="1">
        <f>_xll.ciqfunctions.udf.CIQ($B544, "IQ_TOTAL_LIAB", $D544,,,, "REPORTED")</f>
        <v>1755152</v>
      </c>
      <c r="M544" s="1">
        <f>_xll.ciqfunctions.udf.CIQ($B544, "IQ_PREF_EQUITY",$D544,,,, "REPORTED")</f>
        <v>0</v>
      </c>
      <c r="N544" s="1">
        <f>_xll.ciqfunctions.udf.CIQ($B544, "IQ_TOTAL_COMMON_EQUITY",$D544,,,, "REPORTED")</f>
        <v>1973739</v>
      </c>
      <c r="O544" s="1">
        <f>_xll.ciqfunctions.udf.CIQ($B544, "IQ_APIC", $D544,,,, "REPORTED")</f>
        <v>160178</v>
      </c>
      <c r="P544" s="1">
        <f>_xll.ciqfunctions.udf.CIQ($B544, "IQ_TOTAL_ASSETS", $D544,,,, "REPORTED")</f>
        <v>3739675</v>
      </c>
      <c r="Q544" s="1">
        <f>_xll.ciqfunctions.udf.CIQ($B544, "IQ_RE", $D544,,,, "REPORTED")</f>
        <v>1471885</v>
      </c>
      <c r="R544" s="1">
        <f>_xll.ciqfunctions.udf.CIQ($B544, "IQ_TOTAL_EQUITY", $D544,,,, "REPORTED")</f>
        <v>1984523</v>
      </c>
      <c r="S544" s="1">
        <f>_xll.ciqfunctions.udf.CIQ($B544, "IQ_TOTAL_OUTSTANDING_FILING_DATE", $D544,,,, "REPORTED")</f>
        <v>766.92715999999996</v>
      </c>
      <c r="T544" s="1">
        <f>_xll.ciqfunctions.udf.CIQ($B544, "IQ_TOTAL_DEBT", $D544,,,, "REPORTED")</f>
        <v>331401</v>
      </c>
      <c r="U544" s="1">
        <f>_xll.ciqfunctions.udf.CIQ($B544, "IQ_PREF_DIV_OTHER",$D544,,,, "REPORTED")</f>
        <v>0</v>
      </c>
      <c r="V544" s="1">
        <f>_xll.ciqfunctions.udf.CIQ($B544, "IQ_COGS",$D544,,,, "REPORTED")</f>
        <v>694001</v>
      </c>
      <c r="W544" s="1">
        <f>_xll.ciqfunctions.udf.CIQ($B544, "IQ_AP",$D544,,,, "REPORTED")</f>
        <v>266814</v>
      </c>
      <c r="X544" s="1">
        <f>_xll.ciqfunctions.udf.CIQ($B544, "IQ_AR", $D544,,,, "REPORTED")</f>
        <v>317502</v>
      </c>
      <c r="Y544" s="1">
        <f>_xll.ciqfunctions.udf.CIQ($B544, "IQ_INVENTORY", $D544,,,, "REPORTED")</f>
        <v>525295</v>
      </c>
      <c r="Z544">
        <f>_xll.ciqfunctions.udf.CIQ($B544, "IQ_SGA", $D544,,,, "REPORTED")</f>
        <v>78408</v>
      </c>
      <c r="AA544">
        <f>_xll.ciqfunctions.udf.CIQ($B544, "IQ_TOTAL_REV_1YR_ANN_GROWTH", $D544,,,, "REPORTED")</f>
        <v>31.319099999999999</v>
      </c>
      <c r="AB544">
        <f>_xll.ciqfunctions.udf.CIQ($B544, "IQ_DA", $D544,,,, "REPORTED")</f>
        <v>0</v>
      </c>
      <c r="AC544">
        <f>_xll.ciqfunctions.udf.CIQ($B544, "IQ_NET_INTEREST_EXP",$D544,,,, "REPORTED")</f>
        <v>1427</v>
      </c>
      <c r="AD544">
        <f>_xll.ciqfunctions.udf.CIQ($B544, "IQ_NET_WORKING_CAP",$D544,,,, "REPORTED")</f>
        <v>83104</v>
      </c>
      <c r="AE544">
        <f>_xll.ciqfunctions.udf.CIQ($B544, "IQ_CAPEX",$D544,,,, "REPORTED")</f>
        <v>-37205</v>
      </c>
      <c r="AF544" s="1" t="str">
        <f>_xll.ciqfunctions.udf.CIQ($B544, "IQ_CEO_NAME", $D544,,,, "REPORTED")</f>
        <v>Osaki, Atsushi</v>
      </c>
    </row>
    <row r="545" spans="1:32" x14ac:dyDescent="0.25">
      <c r="A545" t="str">
        <f>_xll.ciqfunctions.udf.CIQ(B545,"IQ_COMPANY_NAME",A$1)</f>
        <v>Subaru Corporation</v>
      </c>
      <c r="B545" s="3" t="s">
        <v>0</v>
      </c>
      <c r="C545" s="1" t="str">
        <f>_xll.ciqfunctions.udf.CIQ($B545, "IQ_INDUSTRY", IQ_FY, $D545, ,, "USD", , C$1)</f>
        <v>Automobiles</v>
      </c>
      <c r="D545" s="2" t="str">
        <f t="shared" si="7"/>
        <v>CQ12022</v>
      </c>
      <c r="E545" s="1">
        <f>_xll.ciqfunctions.udf.CIQ($B545, "IQ_TOTAL_REV", $D545,,,, "REPORTED")</f>
        <v>737006</v>
      </c>
      <c r="F545" s="1">
        <f>_xll.ciqfunctions.udf.CIQ($B545, "IQ_NI",$D545,,,, "REPORTED")</f>
        <v>7139</v>
      </c>
      <c r="G545" s="1">
        <f>_xll.ciqfunctions.udf.CIQ($B545, "IQ_CASH_EQUIV", $D545,,,, "REPORTED")</f>
        <v>883074</v>
      </c>
      <c r="H545" s="1">
        <f>_xll.ciqfunctions.udf.CIQ($B545, "IQ_CASH_ST_INVEST", $D545,,,, "REPORTED")</f>
        <v>1126278</v>
      </c>
      <c r="I545" s="1">
        <f>_xll.ciqfunctions.udf.CIQ($B545, "IQ_TOTAL_CA", $D545,,,, "REPORTED")</f>
        <v>2042243</v>
      </c>
      <c r="J545" s="1">
        <f>_xll.ciqfunctions.udf.CIQ($B545, "IQ_TOTAL_ASSETS",$D545,,,, "REPORTED")</f>
        <v>3543753</v>
      </c>
      <c r="K545" s="1">
        <f>_xll.ciqfunctions.udf.CIQ($B545, "IQ_TOTAL_CL", $D545,,,, "REPORTED")</f>
        <v>852255</v>
      </c>
      <c r="L545" s="1">
        <f>_xll.ciqfunctions.udf.CIQ($B545, "IQ_TOTAL_LIAB", $D545,,,, "REPORTED")</f>
        <v>1642734</v>
      </c>
      <c r="M545" s="1">
        <f>_xll.ciqfunctions.udf.CIQ($B545, "IQ_PREF_EQUITY",$D545,,,, "REPORTED")</f>
        <v>0</v>
      </c>
      <c r="N545" s="1">
        <f>_xll.ciqfunctions.udf.CIQ($B545, "IQ_TOTAL_COMMON_EQUITY",$D545,,,, "REPORTED")</f>
        <v>1890789</v>
      </c>
      <c r="O545" s="1">
        <f>_xll.ciqfunctions.udf.CIQ($B545, "IQ_APIC", $D545,,,, "REPORTED")</f>
        <v>160178</v>
      </c>
      <c r="P545" s="1">
        <f>_xll.ciqfunctions.udf.CIQ($B545, "IQ_TOTAL_ASSETS", $D545,,,, "REPORTED")</f>
        <v>3543753</v>
      </c>
      <c r="Q545" s="1">
        <f>_xll.ciqfunctions.udf.CIQ($B545, "IQ_RE", $D545,,,, "REPORTED")</f>
        <v>1466322</v>
      </c>
      <c r="R545" s="1">
        <f>_xll.ciqfunctions.udf.CIQ($B545, "IQ_TOTAL_EQUITY", $D545,,,, "REPORTED")</f>
        <v>1901019</v>
      </c>
      <c r="S545" s="1">
        <f>_xll.ciqfunctions.udf.CIQ($B545, "IQ_TOTAL_OUTSTANDING_FILING_DATE", $D545,,,, "REPORTED")</f>
        <v>766.92777000000001</v>
      </c>
      <c r="T545" s="1">
        <f>_xll.ciqfunctions.udf.CIQ($B545, "IQ_TOTAL_DEBT", $D545,,,, "REPORTED")</f>
        <v>441168</v>
      </c>
      <c r="U545" s="1">
        <f>_xll.ciqfunctions.udf.CIQ($B545, "IQ_PREF_DIV_OTHER",$D545,,,, "REPORTED")</f>
        <v>0</v>
      </c>
      <c r="V545" s="1">
        <f>_xll.ciqfunctions.udf.CIQ($B545, "IQ_COGS",$D545,,,, "REPORTED")</f>
        <v>613777</v>
      </c>
      <c r="W545" s="1">
        <f>_xll.ciqfunctions.udf.CIQ($B545, "IQ_AP",$D545,,,, "REPORTED")</f>
        <v>273546</v>
      </c>
      <c r="X545" s="1">
        <f>_xll.ciqfunctions.udf.CIQ($B545, "IQ_AR", $D545,,,, "REPORTED")</f>
        <v>337387</v>
      </c>
      <c r="Y545" s="1">
        <f>_xll.ciqfunctions.udf.CIQ($B545, "IQ_INVENTORY", $D545,,,, "REPORTED")</f>
        <v>483113</v>
      </c>
      <c r="Z545">
        <f>_xll.ciqfunctions.udf.CIQ($B545, "IQ_SGA", $D545,,,, "REPORTED")</f>
        <v>53340</v>
      </c>
      <c r="AA545">
        <f>_xll.ciqfunctions.udf.CIQ($B545, "IQ_TOTAL_REV_1YR_ANN_GROWTH", $D545,,,, "REPORTED")</f>
        <v>-2.4325999999999999</v>
      </c>
      <c r="AB545">
        <f>_xll.ciqfunctions.udf.CIQ($B545, "IQ_DA", $D545,,,, "REPORTED")</f>
        <v>30436</v>
      </c>
      <c r="AC545">
        <f>_xll.ciqfunctions.udf.CIQ($B545, "IQ_NET_INTEREST_EXP",$D545,,,, "REPORTED")</f>
        <v>-8761</v>
      </c>
      <c r="AD545">
        <f>_xll.ciqfunctions.udf.CIQ($B545, "IQ_NET_WORKING_CAP",$D545,,,, "REPORTED")</f>
        <v>148717</v>
      </c>
      <c r="AE545">
        <f>_xll.ciqfunctions.udf.CIQ($B545, "IQ_CAPEX",$D545,,,, "REPORTED")</f>
        <v>-21600</v>
      </c>
      <c r="AF545" s="1" t="str">
        <f>_xll.ciqfunctions.udf.CIQ($B545, "IQ_CEO_NAME", $D545,,,, "REPORTED")</f>
        <v>Osaki, Atsushi</v>
      </c>
    </row>
    <row r="546" spans="1:32" x14ac:dyDescent="0.25">
      <c r="A546" t="str">
        <f>_xll.ciqfunctions.udf.CIQ(B546,"IQ_COMPANY_NAME",A$1)</f>
        <v>Subaru Corporation</v>
      </c>
      <c r="B546" s="3" t="s">
        <v>0</v>
      </c>
      <c r="C546" s="1" t="str">
        <f>_xll.ciqfunctions.udf.CIQ($B546, "IQ_INDUSTRY", IQ_FY, $D546, ,, "USD", , C$1)</f>
        <v>Automobiles</v>
      </c>
      <c r="D546" s="2" t="str">
        <f t="shared" si="7"/>
        <v>CQ42021</v>
      </c>
      <c r="E546" s="1">
        <f>_xll.ciqfunctions.udf.CIQ($B546, "IQ_TOTAL_REV", $D546,,,, "REPORTED")</f>
        <v>665859</v>
      </c>
      <c r="F546" s="1">
        <f>_xll.ciqfunctions.udf.CIQ($B546, "IQ_NI",$D546,,,, "REPORTED")</f>
        <v>18080</v>
      </c>
      <c r="G546" s="1">
        <f>_xll.ciqfunctions.udf.CIQ($B546, "IQ_CASH_EQUIV", $D546,,,, "REPORTED")</f>
        <v>814573</v>
      </c>
      <c r="H546" s="1">
        <f>_xll.ciqfunctions.udf.CIQ($B546, "IQ_CASH_ST_INVEST", $D546,,,, "REPORTED")</f>
        <v>1046105</v>
      </c>
      <c r="I546" s="1">
        <f>_xll.ciqfunctions.udf.CIQ($B546, "IQ_TOTAL_CA", $D546,,,, "REPORTED")</f>
        <v>1944132</v>
      </c>
      <c r="J546" s="1">
        <f>_xll.ciqfunctions.udf.CIQ($B546, "IQ_TOTAL_ASSETS",$D546,,,, "REPORTED")</f>
        <v>3393766</v>
      </c>
      <c r="K546" s="1">
        <f>_xll.ciqfunctions.udf.CIQ($B546, "IQ_TOTAL_CL", $D546,,,, "REPORTED")</f>
        <v>752328</v>
      </c>
      <c r="L546" s="1">
        <f>_xll.ciqfunctions.udf.CIQ($B546, "IQ_TOTAL_LIAB", $D546,,,, "REPORTED")</f>
        <v>1548581</v>
      </c>
      <c r="M546" s="1">
        <f>_xll.ciqfunctions.udf.CIQ($B546, "IQ_PREF_EQUITY",$D546,,,, "REPORTED")</f>
        <v>0</v>
      </c>
      <c r="N546" s="1">
        <f>_xll.ciqfunctions.udf.CIQ($B546, "IQ_TOTAL_COMMON_EQUITY",$D546,,,, "REPORTED")</f>
        <v>1835852</v>
      </c>
      <c r="O546" s="1">
        <f>_xll.ciqfunctions.udf.CIQ($B546, "IQ_APIC", $D546,,,, "REPORTED")</f>
        <v>160178</v>
      </c>
      <c r="P546" s="1">
        <f>_xll.ciqfunctions.udf.CIQ($B546, "IQ_TOTAL_ASSETS", $D546,,,, "REPORTED")</f>
        <v>3393766</v>
      </c>
      <c r="Q546" s="1">
        <f>_xll.ciqfunctions.udf.CIQ($B546, "IQ_RE", $D546,,,, "REPORTED")</f>
        <v>1455173</v>
      </c>
      <c r="R546" s="1">
        <f>_xll.ciqfunctions.udf.CIQ($B546, "IQ_TOTAL_EQUITY", $D546,,,, "REPORTED")</f>
        <v>1845185</v>
      </c>
      <c r="S546" s="1">
        <f>_xll.ciqfunctions.udf.CIQ($B546, "IQ_TOTAL_OUTSTANDING_FILING_DATE", $D546,,,, "REPORTED")</f>
        <v>766.92943000000002</v>
      </c>
      <c r="T546" s="1">
        <f>_xll.ciqfunctions.udf.CIQ($B546, "IQ_TOTAL_DEBT", $D546,,,, "REPORTED")</f>
        <v>344876</v>
      </c>
      <c r="U546" s="1">
        <f>_xll.ciqfunctions.udf.CIQ($B546, "IQ_PREF_DIV_OTHER",$D546,,,, "REPORTED")</f>
        <v>0</v>
      </c>
      <c r="V546" s="1">
        <f>_xll.ciqfunctions.udf.CIQ($B546, "IQ_COGS",$D546,,,, "REPORTED")</f>
        <v>542037</v>
      </c>
      <c r="W546" s="1">
        <f>_xll.ciqfunctions.udf.CIQ($B546, "IQ_AP",$D546,,,, "REPORTED")</f>
        <v>248137</v>
      </c>
      <c r="X546" s="1">
        <f>_xll.ciqfunctions.udf.CIQ($B546, "IQ_AR", $D546,,,, "REPORTED")</f>
        <v>330511</v>
      </c>
      <c r="Y546" s="1">
        <f>_xll.ciqfunctions.udf.CIQ($B546, "IQ_INVENTORY", $D546,,,, "REPORTED")</f>
        <v>468643</v>
      </c>
      <c r="Z546">
        <f>_xll.ciqfunctions.udf.CIQ($B546, "IQ_SGA", $D546,,,, "REPORTED")</f>
        <v>74347</v>
      </c>
      <c r="AA546">
        <f>_xll.ciqfunctions.udf.CIQ($B546, "IQ_TOTAL_REV_1YR_ANN_GROWTH", $D546,,,, "REPORTED")</f>
        <v>-22.252500000000001</v>
      </c>
      <c r="AB546">
        <f>_xll.ciqfunctions.udf.CIQ($B546, "IQ_DA", $D546,,,, "REPORTED")</f>
        <v>0</v>
      </c>
      <c r="AC546">
        <f>_xll.ciqfunctions.udf.CIQ($B546, "IQ_NET_INTEREST_EXP",$D546,,,, "REPORTED")</f>
        <v>7345</v>
      </c>
      <c r="AD546">
        <f>_xll.ciqfunctions.udf.CIQ($B546, "IQ_NET_WORKING_CAP",$D546,,,, "REPORTED")</f>
        <v>166980</v>
      </c>
      <c r="AE546">
        <f>_xll.ciqfunctions.udf.CIQ($B546, "IQ_CAPEX",$D546,,,, "REPORTED")</f>
        <v>-23283</v>
      </c>
      <c r="AF546" s="1" t="str">
        <f>_xll.ciqfunctions.udf.CIQ($B546, "IQ_CEO_NAME", $D546,,,, "REPORTED")</f>
        <v>Osaki, Atsushi</v>
      </c>
    </row>
    <row r="547" spans="1:32" x14ac:dyDescent="0.25">
      <c r="A547" t="str">
        <f>_xll.ciqfunctions.udf.CIQ(B547,"IQ_COMPANY_NAME",A$1)</f>
        <v>Subaru Corporation</v>
      </c>
      <c r="B547" s="3" t="s">
        <v>0</v>
      </c>
      <c r="C547" s="1" t="str">
        <f>_xll.ciqfunctions.udf.CIQ($B547, "IQ_INDUSTRY", IQ_FY, $D547, ,, "USD", , C$1)</f>
        <v>Automobiles</v>
      </c>
      <c r="D547" s="2" t="str">
        <f t="shared" si="7"/>
        <v>CQ32021</v>
      </c>
      <c r="E547" s="1">
        <f>_xll.ciqfunctions.udf.CIQ($B547, "IQ_TOTAL_REV", $D547,,,, "REPORTED")</f>
        <v>706484</v>
      </c>
      <c r="F547" s="1">
        <f>_xll.ciqfunctions.udf.CIQ($B547, "IQ_NI",$D547,,,, "REPORTED")</f>
        <v>26274</v>
      </c>
      <c r="G547" s="1">
        <f>_xll.ciqfunctions.udf.CIQ($B547, "IQ_CASH_EQUIV", $D547,,,, "REPORTED")</f>
        <v>848361</v>
      </c>
      <c r="H547" s="1">
        <f>_xll.ciqfunctions.udf.CIQ($B547, "IQ_CASH_ST_INVEST", $D547,,,, "REPORTED")</f>
        <v>1067214</v>
      </c>
      <c r="I547" s="1">
        <f>_xll.ciqfunctions.udf.CIQ($B547, "IQ_TOTAL_CA", $D547,,,, "REPORTED")</f>
        <v>1869774</v>
      </c>
      <c r="J547" s="1">
        <f>_xll.ciqfunctions.udf.CIQ($B547, "IQ_TOTAL_ASSETS",$D547,,,, "REPORTED")</f>
        <v>3322322</v>
      </c>
      <c r="K547" s="1">
        <f>_xll.ciqfunctions.udf.CIQ($B547, "IQ_TOTAL_CL", $D547,,,, "REPORTED")</f>
        <v>718546</v>
      </c>
      <c r="L547" s="1">
        <f>_xll.ciqfunctions.udf.CIQ($B547, "IQ_TOTAL_LIAB", $D547,,,, "REPORTED")</f>
        <v>1494574</v>
      </c>
      <c r="M547" s="1">
        <f>_xll.ciqfunctions.udf.CIQ($B547, "IQ_PREF_EQUITY",$D547,,,, "REPORTED")</f>
        <v>0</v>
      </c>
      <c r="N547" s="1">
        <f>_xll.ciqfunctions.udf.CIQ($B547, "IQ_TOTAL_COMMON_EQUITY",$D547,,,, "REPORTED")</f>
        <v>1818438</v>
      </c>
      <c r="O547" s="1">
        <f>_xll.ciqfunctions.udf.CIQ($B547, "IQ_APIC", $D547,,,, "REPORTED")</f>
        <v>160178</v>
      </c>
      <c r="P547" s="1">
        <f>_xll.ciqfunctions.udf.CIQ($B547, "IQ_TOTAL_ASSETS", $D547,,,, "REPORTED")</f>
        <v>3322322</v>
      </c>
      <c r="Q547" s="1">
        <f>_xll.ciqfunctions.udf.CIQ($B547, "IQ_RE", $D547,,,, "REPORTED")</f>
        <v>1458586</v>
      </c>
      <c r="R547" s="1">
        <f>_xll.ciqfunctions.udf.CIQ($B547, "IQ_TOTAL_EQUITY", $D547,,,, "REPORTED")</f>
        <v>1827748</v>
      </c>
      <c r="S547" s="1">
        <f>_xll.ciqfunctions.udf.CIQ($B547, "IQ_TOTAL_OUTSTANDING_FILING_DATE", $D547,,,, "REPORTED")</f>
        <v>766.93047999999999</v>
      </c>
      <c r="T547" s="1">
        <f>_xll.ciqfunctions.udf.CIQ($B547, "IQ_TOTAL_DEBT", $D547,,,, "REPORTED")</f>
        <v>335055</v>
      </c>
      <c r="U547" s="1">
        <f>_xll.ciqfunctions.udf.CIQ($B547, "IQ_PREF_DIV_OTHER",$D547,,,, "REPORTED")</f>
        <v>0</v>
      </c>
      <c r="V547" s="1">
        <f>_xll.ciqfunctions.udf.CIQ($B547, "IQ_COGS",$D547,,,, "REPORTED")</f>
        <v>576761</v>
      </c>
      <c r="W547" s="1">
        <f>_xll.ciqfunctions.udf.CIQ($B547, "IQ_AP",$D547,,,, "REPORTED")</f>
        <v>181798</v>
      </c>
      <c r="X547" s="1">
        <f>_xll.ciqfunctions.udf.CIQ($B547, "IQ_AR", $D547,,,, "REPORTED")</f>
        <v>323366</v>
      </c>
      <c r="Y547" s="1">
        <f>_xll.ciqfunctions.udf.CIQ($B547, "IQ_INVENTORY", $D547,,,, "REPORTED")</f>
        <v>391656</v>
      </c>
      <c r="Z547">
        <f>_xll.ciqfunctions.udf.CIQ($B547, "IQ_SGA", $D547,,,, "REPORTED")</f>
        <v>73564</v>
      </c>
      <c r="AA547">
        <f>_xll.ciqfunctions.udf.CIQ($B547, "IQ_TOTAL_REV_1YR_ANN_GROWTH", $D547,,,, "REPORTED")</f>
        <v>-7.2118000000000002</v>
      </c>
      <c r="AB547">
        <f>_xll.ciqfunctions.udf.CIQ($B547, "IQ_DA", $D547,,,, "REPORTED")</f>
        <v>0</v>
      </c>
      <c r="AC547">
        <f>_xll.ciqfunctions.udf.CIQ($B547, "IQ_NET_INTEREST_EXP",$D547,,,, "REPORTED")</f>
        <v>1997</v>
      </c>
      <c r="AD547">
        <f>_xll.ciqfunctions.udf.CIQ($B547, "IQ_NET_WORKING_CAP",$D547,,,, "REPORTED")</f>
        <v>99019</v>
      </c>
      <c r="AE547">
        <f>_xll.ciqfunctions.udf.CIQ($B547, "IQ_CAPEX",$D547,,,, "REPORTED")</f>
        <v>-16180</v>
      </c>
      <c r="AF547" s="1" t="str">
        <f>_xll.ciqfunctions.udf.CIQ($B547, "IQ_CEO_NAME", $D547,,,, "REPORTED")</f>
        <v>Osaki, Atsushi</v>
      </c>
    </row>
    <row r="548" spans="1:32" x14ac:dyDescent="0.25">
      <c r="A548" t="str">
        <f>_xll.ciqfunctions.udf.CIQ(B548,"IQ_COMPANY_NAME",A$1)</f>
        <v>Subaru Corporation</v>
      </c>
      <c r="B548" s="3" t="s">
        <v>0</v>
      </c>
      <c r="C548" s="1" t="str">
        <f>_xll.ciqfunctions.udf.CIQ($B548, "IQ_INDUSTRY", IQ_FY, $D548, ,, "USD", , C$1)</f>
        <v>Automobiles</v>
      </c>
      <c r="D548" s="2" t="str">
        <f t="shared" si="7"/>
        <v>CQ22021</v>
      </c>
      <c r="E548" s="1">
        <f>_xll.ciqfunctions.udf.CIQ($B548, "IQ_TOTAL_REV", $D548,,,, "REPORTED")</f>
        <v>635171</v>
      </c>
      <c r="F548" s="1">
        <f>_xll.ciqfunctions.udf.CIQ($B548, "IQ_NI",$D548,,,, "REPORTED")</f>
        <v>18514</v>
      </c>
      <c r="G548" s="1">
        <f>_xll.ciqfunctions.udf.CIQ($B548, "IQ_CASH_EQUIV", $D548,,,, "REPORTED")</f>
        <v>838485</v>
      </c>
      <c r="H548" s="1">
        <f>_xll.ciqfunctions.udf.CIQ($B548, "IQ_CASH_ST_INVEST", $D548,,,, "REPORTED")</f>
        <v>1065133</v>
      </c>
      <c r="I548" s="1">
        <f>_xll.ciqfunctions.udf.CIQ($B548, "IQ_TOTAL_CA", $D548,,,, "REPORTED")</f>
        <v>1939248</v>
      </c>
      <c r="J548" s="1">
        <f>_xll.ciqfunctions.udf.CIQ($B548, "IQ_TOTAL_ASSETS",$D548,,,, "REPORTED")</f>
        <v>3391709</v>
      </c>
      <c r="K548" s="1">
        <f>_xll.ciqfunctions.udf.CIQ($B548, "IQ_TOTAL_CL", $D548,,,, "REPORTED")</f>
        <v>818423</v>
      </c>
      <c r="L548" s="1">
        <f>_xll.ciqfunctions.udf.CIQ($B548, "IQ_TOTAL_LIAB", $D548,,,, "REPORTED")</f>
        <v>1599285</v>
      </c>
      <c r="M548" s="1">
        <f>_xll.ciqfunctions.udf.CIQ($B548, "IQ_PREF_EQUITY",$D548,,,, "REPORTED")</f>
        <v>0</v>
      </c>
      <c r="N548" s="1">
        <f>_xll.ciqfunctions.udf.CIQ($B548, "IQ_TOTAL_COMMON_EQUITY",$D548,,,, "REPORTED")</f>
        <v>1783364</v>
      </c>
      <c r="O548" s="1">
        <f>_xll.ciqfunctions.udf.CIQ($B548, "IQ_APIC", $D548,,,, "REPORTED")</f>
        <v>160178</v>
      </c>
      <c r="P548" s="1">
        <f>_xll.ciqfunctions.udf.CIQ($B548, "IQ_TOTAL_ASSETS", $D548,,,, "REPORTED")</f>
        <v>3391709</v>
      </c>
      <c r="Q548" s="1">
        <f>_xll.ciqfunctions.udf.CIQ($B548, "IQ_RE", $D548,,,, "REPORTED")</f>
        <v>1432171</v>
      </c>
      <c r="R548" s="1">
        <f>_xll.ciqfunctions.udf.CIQ($B548, "IQ_TOTAL_EQUITY", $D548,,,, "REPORTED")</f>
        <v>1792424</v>
      </c>
      <c r="S548" s="1">
        <f>_xll.ciqfunctions.udf.CIQ($B548, "IQ_TOTAL_OUTSTANDING_FILING_DATE", $D548,,,, "REPORTED")</f>
        <v>766.87027999999998</v>
      </c>
      <c r="T548" s="1">
        <f>_xll.ciqfunctions.udf.CIQ($B548, "IQ_TOTAL_DEBT", $D548,,,, "REPORTED")</f>
        <v>335991</v>
      </c>
      <c r="U548" s="1">
        <f>_xll.ciqfunctions.udf.CIQ($B548, "IQ_PREF_DIV_OTHER",$D548,,,, "REPORTED")</f>
        <v>0</v>
      </c>
      <c r="V548" s="1">
        <f>_xll.ciqfunctions.udf.CIQ($B548, "IQ_COGS",$D548,,,, "REPORTED")</f>
        <v>508020</v>
      </c>
      <c r="W548" s="1">
        <f>_xll.ciqfunctions.udf.CIQ($B548, "IQ_AP",$D548,,,, "REPORTED")</f>
        <v>252447</v>
      </c>
      <c r="X548" s="1">
        <f>_xll.ciqfunctions.udf.CIQ($B548, "IQ_AR", $D548,,,, "REPORTED")</f>
        <v>327824</v>
      </c>
      <c r="Y548" s="1">
        <f>_xll.ciqfunctions.udf.CIQ($B548, "IQ_INVENTORY", $D548,,,, "REPORTED")</f>
        <v>462077</v>
      </c>
      <c r="Z548">
        <f>_xll.ciqfunctions.udf.CIQ($B548, "IQ_SGA", $D548,,,, "REPORTED")</f>
        <v>71449</v>
      </c>
      <c r="AA548">
        <f>_xll.ciqfunctions.udf.CIQ($B548, "IQ_TOTAL_REV_1YR_ANN_GROWTH", $D548,,,, "REPORTED")</f>
        <v>38.9876</v>
      </c>
      <c r="AB548">
        <f>_xll.ciqfunctions.udf.CIQ($B548, "IQ_DA", $D548,,,, "REPORTED")</f>
        <v>0</v>
      </c>
      <c r="AC548">
        <f>_xll.ciqfunctions.udf.CIQ($B548, "IQ_NET_INTEREST_EXP",$D548,,,, "REPORTED")</f>
        <v>4722</v>
      </c>
      <c r="AD548">
        <f>_xll.ciqfunctions.udf.CIQ($B548, "IQ_NET_WORKING_CAP",$D548,,,, "REPORTED")</f>
        <v>70788</v>
      </c>
      <c r="AE548">
        <f>_xll.ciqfunctions.udf.CIQ($B548, "IQ_CAPEX",$D548,,,, "REPORTED")</f>
        <v>-40188</v>
      </c>
      <c r="AF548" s="1" t="str">
        <f>_xll.ciqfunctions.udf.CIQ($B548, "IQ_CEO_NAME", $D548,,,, "REPORTED")</f>
        <v>Osaki, Atsushi</v>
      </c>
    </row>
    <row r="549" spans="1:32" x14ac:dyDescent="0.25">
      <c r="A549" t="str">
        <f>_xll.ciqfunctions.udf.CIQ(B549,"IQ_COMPANY_NAME",A$1)</f>
        <v>Subaru Corporation</v>
      </c>
      <c r="B549" s="3" t="s">
        <v>0</v>
      </c>
      <c r="C549" s="1" t="str">
        <f>_xll.ciqfunctions.udf.CIQ($B549, "IQ_INDUSTRY", IQ_FY, $D549, ,, "USD", , C$1)</f>
        <v>Automobiles</v>
      </c>
      <c r="D549" s="2" t="str">
        <f t="shared" si="7"/>
        <v>CQ12021</v>
      </c>
      <c r="E549" s="1">
        <f>_xll.ciqfunctions.udf.CIQ($B549, "IQ_TOTAL_REV", $D549,,,, "REPORTED")</f>
        <v>755381</v>
      </c>
      <c r="F549" s="1">
        <f>_xll.ciqfunctions.udf.CIQ($B549, "IQ_NI",$D549,,,, "REPORTED")</f>
        <v>2305</v>
      </c>
      <c r="G549" s="1">
        <f>_xll.ciqfunctions.udf.CIQ($B549, "IQ_CASH_EQUIV", $D549,,,, "REPORTED")</f>
        <v>907326</v>
      </c>
      <c r="H549" s="1">
        <f>_xll.ciqfunctions.udf.CIQ($B549, "IQ_CASH_ST_INVEST", $D549,,,, "REPORTED")</f>
        <v>1135605</v>
      </c>
      <c r="I549" s="1">
        <f>_xll.ciqfunctions.udf.CIQ($B549, "IQ_TOTAL_CA", $D549,,,, "REPORTED")</f>
        <v>1982832</v>
      </c>
      <c r="J549" s="1">
        <f>_xll.ciqfunctions.udf.CIQ($B549, "IQ_TOTAL_ASSETS",$D549,,,, "REPORTED")</f>
        <v>3411712</v>
      </c>
      <c r="K549" s="1">
        <f>_xll.ciqfunctions.udf.CIQ($B549, "IQ_TOTAL_CL", $D549,,,, "REPORTED")</f>
        <v>875140</v>
      </c>
      <c r="L549" s="1">
        <f>_xll.ciqfunctions.udf.CIQ($B549, "IQ_TOTAL_LIAB", $D549,,,, "REPORTED")</f>
        <v>1625329</v>
      </c>
      <c r="M549" s="1">
        <f>_xll.ciqfunctions.udf.CIQ($B549, "IQ_PREF_EQUITY",$D549,,,, "REPORTED")</f>
        <v>0</v>
      </c>
      <c r="N549" s="1">
        <f>_xll.ciqfunctions.udf.CIQ($B549, "IQ_TOTAL_COMMON_EQUITY",$D549,,,, "REPORTED")</f>
        <v>1777735</v>
      </c>
      <c r="O549" s="1">
        <f>_xll.ciqfunctions.udf.CIQ($B549, "IQ_APIC", $D549,,,, "REPORTED")</f>
        <v>160178</v>
      </c>
      <c r="P549" s="1">
        <f>_xll.ciqfunctions.udf.CIQ($B549, "IQ_TOTAL_ASSETS", $D549,,,, "REPORTED")</f>
        <v>3411712</v>
      </c>
      <c r="Q549" s="1">
        <f>_xll.ciqfunctions.udf.CIQ($B549, "IQ_RE", $D549,,,, "REPORTED")</f>
        <v>1435291</v>
      </c>
      <c r="R549" s="1">
        <f>_xll.ciqfunctions.udf.CIQ($B549, "IQ_TOTAL_EQUITY", $D549,,,, "REPORTED")</f>
        <v>1786383</v>
      </c>
      <c r="S549" s="1">
        <f>_xll.ciqfunctions.udf.CIQ($B549, "IQ_TOTAL_OUTSTANDING_FILING_DATE", $D549,,,, "REPORTED")</f>
        <v>766.87073999999996</v>
      </c>
      <c r="T549" s="1">
        <f>_xll.ciqfunctions.udf.CIQ($B549, "IQ_TOTAL_DEBT", $D549,,,, "REPORTED")</f>
        <v>435526</v>
      </c>
      <c r="U549" s="1">
        <f>_xll.ciqfunctions.udf.CIQ($B549, "IQ_PREF_DIV_OTHER",$D549,,,, "REPORTED")</f>
        <v>0</v>
      </c>
      <c r="V549" s="1">
        <f>_xll.ciqfunctions.udf.CIQ($B549, "IQ_COGS",$D549,,,, "REPORTED")</f>
        <v>641571</v>
      </c>
      <c r="W549" s="1">
        <f>_xll.ciqfunctions.udf.CIQ($B549, "IQ_AP",$D549,,,, "REPORTED")</f>
        <v>267824</v>
      </c>
      <c r="X549" s="1">
        <f>_xll.ciqfunctions.udf.CIQ($B549, "IQ_AR", $D549,,,, "REPORTED")</f>
        <v>341907</v>
      </c>
      <c r="Y549" s="1">
        <f>_xll.ciqfunctions.udf.CIQ($B549, "IQ_INVENTORY", $D549,,,, "REPORTED")</f>
        <v>419053</v>
      </c>
      <c r="Z549">
        <f>_xll.ciqfunctions.udf.CIQ($B549, "IQ_SGA", $D549,,,, "REPORTED")</f>
        <v>51926</v>
      </c>
      <c r="AA549">
        <f>_xll.ciqfunctions.udf.CIQ($B549, "IQ_TOTAL_REV_1YR_ANN_GROWTH", $D549,,,, "REPORTED")</f>
        <v>-12.118600000000001</v>
      </c>
      <c r="AB549">
        <f>_xll.ciqfunctions.udf.CIQ($B549, "IQ_DA", $D549,,,, "REPORTED")</f>
        <v>27452</v>
      </c>
      <c r="AC549">
        <f>_xll.ciqfunctions.udf.CIQ($B549, "IQ_NET_INTEREST_EXP",$D549,,,, "REPORTED")</f>
        <v>-4561</v>
      </c>
      <c r="AD549">
        <f>_xll.ciqfunctions.udf.CIQ($B549, "IQ_NET_WORKING_CAP",$D549,,,, "REPORTED")</f>
        <v>28592</v>
      </c>
      <c r="AE549">
        <f>_xll.ciqfunctions.udf.CIQ($B549, "IQ_CAPEX",$D549,,,, "REPORTED")</f>
        <v>-31651</v>
      </c>
      <c r="AF549" s="1" t="str">
        <f>_xll.ciqfunctions.udf.CIQ($B549, "IQ_CEO_NAME", $D549,,,, "REPORTED")</f>
        <v>Osaki, Atsushi</v>
      </c>
    </row>
    <row r="550" spans="1:32" x14ac:dyDescent="0.25">
      <c r="A550" t="str">
        <f>_xll.ciqfunctions.udf.CIQ(B550,"IQ_COMPANY_NAME",A$1)</f>
        <v>Subaru Corporation</v>
      </c>
      <c r="B550" s="3" t="s">
        <v>0</v>
      </c>
      <c r="C550" s="1" t="str">
        <f>_xll.ciqfunctions.udf.CIQ($B550, "IQ_INDUSTRY", IQ_FY, $D550, ,, "USD", , C$1)</f>
        <v>Automobiles</v>
      </c>
      <c r="D550" s="2" t="str">
        <f t="shared" si="7"/>
        <v>CQ42020</v>
      </c>
      <c r="E550" s="1">
        <f>_xll.ciqfunctions.udf.CIQ($B550, "IQ_TOTAL_REV", $D550,,,, "REPORTED")</f>
        <v>856437</v>
      </c>
      <c r="F550" s="1">
        <f>_xll.ciqfunctions.udf.CIQ($B550, "IQ_NI",$D550,,,, "REPORTED")</f>
        <v>50499</v>
      </c>
      <c r="G550" s="1">
        <f>_xll.ciqfunctions.udf.CIQ($B550, "IQ_CASH_EQUIV", $D550,,,, "REPORTED")</f>
        <v>824744</v>
      </c>
      <c r="H550" s="1">
        <f>_xll.ciqfunctions.udf.CIQ($B550, "IQ_CASH_ST_INVEST", $D550,,,, "REPORTED")</f>
        <v>1105467</v>
      </c>
      <c r="I550" s="1">
        <f>_xll.ciqfunctions.udf.CIQ($B550, "IQ_TOTAL_CA", $D550,,,, "REPORTED")</f>
        <v>1983314</v>
      </c>
      <c r="J550" s="1">
        <f>_xll.ciqfunctions.udf.CIQ($B550, "IQ_TOTAL_ASSETS",$D550,,,, "REPORTED")</f>
        <v>3300630</v>
      </c>
      <c r="K550" s="1">
        <f>_xll.ciqfunctions.udf.CIQ($B550, "IQ_TOTAL_CL", $D550,,,, "REPORTED")</f>
        <v>873165</v>
      </c>
      <c r="L550" s="1">
        <f>_xll.ciqfunctions.udf.CIQ($B550, "IQ_TOTAL_LIAB", $D550,,,, "REPORTED")</f>
        <v>1570203</v>
      </c>
      <c r="M550" s="1">
        <f>_xll.ciqfunctions.udf.CIQ($B550, "IQ_PREF_EQUITY",$D550,,,, "REPORTED")</f>
        <v>0</v>
      </c>
      <c r="N550" s="1">
        <f>_xll.ciqfunctions.udf.CIQ($B550, "IQ_TOTAL_COMMON_EQUITY",$D550,,,, "REPORTED")</f>
        <v>1722236</v>
      </c>
      <c r="O550" s="1">
        <f>_xll.ciqfunctions.udf.CIQ($B550, "IQ_APIC", $D550,,,, "REPORTED")</f>
        <v>160178</v>
      </c>
      <c r="P550" s="1">
        <f>_xll.ciqfunctions.udf.CIQ($B550, "IQ_TOTAL_ASSETS", $D550,,,, "REPORTED")</f>
        <v>3300630</v>
      </c>
      <c r="Q550" s="1">
        <f>_xll.ciqfunctions.udf.CIQ($B550, "IQ_RE", $D550,,,, "REPORTED")</f>
        <v>1428504</v>
      </c>
      <c r="R550" s="1">
        <f>_xll.ciqfunctions.udf.CIQ($B550, "IQ_TOTAL_EQUITY", $D550,,,, "REPORTED")</f>
        <v>1730427</v>
      </c>
      <c r="S550" s="1">
        <f>_xll.ciqfunctions.udf.CIQ($B550, "IQ_TOTAL_OUTSTANDING_FILING_DATE", $D550,,,, "REPORTED")</f>
        <v>766.875</v>
      </c>
      <c r="T550" s="1">
        <f>_xll.ciqfunctions.udf.CIQ($B550, "IQ_TOTAL_DEBT", $D550,,,, "REPORTED")</f>
        <v>334290</v>
      </c>
      <c r="U550" s="1">
        <f>_xll.ciqfunctions.udf.CIQ($B550, "IQ_PREF_DIV_OTHER",$D550,,,, "REPORTED")</f>
        <v>0</v>
      </c>
      <c r="V550" s="1">
        <f>_xll.ciqfunctions.udf.CIQ($B550, "IQ_COGS",$D550,,,, "REPORTED")</f>
        <v>692082</v>
      </c>
      <c r="W550" s="1">
        <f>_xll.ciqfunctions.udf.CIQ($B550, "IQ_AP",$D550,,,, "REPORTED")</f>
        <v>294406</v>
      </c>
      <c r="X550" s="1">
        <f>_xll.ciqfunctions.udf.CIQ($B550, "IQ_AR", $D550,,,, "REPORTED")</f>
        <v>342241</v>
      </c>
      <c r="Y550" s="1">
        <f>_xll.ciqfunctions.udf.CIQ($B550, "IQ_INVENTORY", $D550,,,, "REPORTED")</f>
        <v>444809</v>
      </c>
      <c r="Z550">
        <f>_xll.ciqfunctions.udf.CIQ($B550, "IQ_SGA", $D550,,,, "REPORTED")</f>
        <v>73386</v>
      </c>
      <c r="AA550">
        <f>_xll.ciqfunctions.udf.CIQ($B550, "IQ_TOTAL_REV_1YR_ANN_GROWTH", $D550,,,, "REPORTED")</f>
        <v>-2.5548999999999999</v>
      </c>
      <c r="AB550">
        <f>_xll.ciqfunctions.udf.CIQ($B550, "IQ_DA", $D550,,,, "REPORTED")</f>
        <v>0</v>
      </c>
      <c r="AC550">
        <f>_xll.ciqfunctions.udf.CIQ($B550, "IQ_NET_INTEREST_EXP",$D550,,,, "REPORTED")</f>
        <v>1943</v>
      </c>
      <c r="AD550">
        <f>_xll.ciqfunctions.udf.CIQ($B550, "IQ_NET_WORKING_CAP",$D550,,,, "REPORTED")</f>
        <v>21303</v>
      </c>
      <c r="AE550">
        <f>_xll.ciqfunctions.udf.CIQ($B550, "IQ_CAPEX",$D550,,,, "REPORTED")</f>
        <v>-26219</v>
      </c>
      <c r="AF550" s="1" t="str">
        <f>_xll.ciqfunctions.udf.CIQ($B550, "IQ_CEO_NAME", $D550,,,, "REPORTED")</f>
        <v>Osaki, Atsushi</v>
      </c>
    </row>
    <row r="551" spans="1:32" x14ac:dyDescent="0.25">
      <c r="A551" t="str">
        <f>_xll.ciqfunctions.udf.CIQ(B551,"IQ_COMPANY_NAME",A$1)</f>
        <v>Subaru Corporation</v>
      </c>
      <c r="B551" s="3" t="s">
        <v>0</v>
      </c>
      <c r="C551" s="1" t="str">
        <f>_xll.ciqfunctions.udf.CIQ($B551, "IQ_INDUSTRY", IQ_FY, $D551, ,, "USD", , C$1)</f>
        <v>Automobiles</v>
      </c>
      <c r="D551" s="2" t="str">
        <f t="shared" si="7"/>
        <v>CQ32020</v>
      </c>
      <c r="E551" s="1">
        <f>_xll.ciqfunctions.udf.CIQ($B551, "IQ_TOTAL_REV", $D551,,,, "REPORTED")</f>
        <v>761394</v>
      </c>
      <c r="F551" s="1">
        <f>_xll.ciqfunctions.udf.CIQ($B551, "IQ_NI",$D551,,,, "REPORTED")</f>
        <v>31406</v>
      </c>
      <c r="G551" s="1">
        <f>_xll.ciqfunctions.udf.CIQ($B551, "IQ_CASH_EQUIV", $D551,,,, "REPORTED")</f>
        <v>888125</v>
      </c>
      <c r="H551" s="1">
        <f>_xll.ciqfunctions.udf.CIQ($B551, "IQ_CASH_ST_INVEST", $D551,,,, "REPORTED")</f>
        <v>1096539</v>
      </c>
      <c r="I551" s="1">
        <f>_xll.ciqfunctions.udf.CIQ($B551, "IQ_TOTAL_CA", $D551,,,, "REPORTED")</f>
        <v>1985237</v>
      </c>
      <c r="J551" s="1">
        <f>_xll.ciqfunctions.udf.CIQ($B551, "IQ_TOTAL_ASSETS",$D551,,,, "REPORTED")</f>
        <v>3287953</v>
      </c>
      <c r="K551" s="1">
        <f>_xll.ciqfunctions.udf.CIQ($B551, "IQ_TOTAL_CL", $D551,,,, "REPORTED")</f>
        <v>892718</v>
      </c>
      <c r="L551" s="1">
        <f>_xll.ciqfunctions.udf.CIQ($B551, "IQ_TOTAL_LIAB", $D551,,,, "REPORTED")</f>
        <v>1576772</v>
      </c>
      <c r="M551" s="1">
        <f>_xll.ciqfunctions.udf.CIQ($B551, "IQ_PREF_EQUITY",$D551,,,, "REPORTED")</f>
        <v>0</v>
      </c>
      <c r="N551" s="1">
        <f>_xll.ciqfunctions.udf.CIQ($B551, "IQ_TOTAL_COMMON_EQUITY",$D551,,,, "REPORTED")</f>
        <v>1703161</v>
      </c>
      <c r="O551" s="1">
        <f>_xll.ciqfunctions.udf.CIQ($B551, "IQ_APIC", $D551,,,, "REPORTED")</f>
        <v>160178</v>
      </c>
      <c r="P551" s="1">
        <f>_xll.ciqfunctions.udf.CIQ($B551, "IQ_TOTAL_ASSETS", $D551,,,, "REPORTED")</f>
        <v>3287953</v>
      </c>
      <c r="Q551" s="1">
        <f>_xll.ciqfunctions.udf.CIQ($B551, "IQ_RE", $D551,,,, "REPORTED")</f>
        <v>1399491</v>
      </c>
      <c r="R551" s="1">
        <f>_xll.ciqfunctions.udf.CIQ($B551, "IQ_TOTAL_EQUITY", $D551,,,, "REPORTED")</f>
        <v>1711181</v>
      </c>
      <c r="S551" s="1">
        <f>_xll.ciqfunctions.udf.CIQ($B551, "IQ_TOTAL_OUTSTANDING_FILING_DATE", $D551,,,, "REPORTED")</f>
        <v>766.87588000000005</v>
      </c>
      <c r="T551" s="1">
        <f>_xll.ciqfunctions.udf.CIQ($B551, "IQ_TOTAL_DEBT", $D551,,,, "REPORTED")</f>
        <v>335285</v>
      </c>
      <c r="U551" s="1">
        <f>_xll.ciqfunctions.udf.CIQ($B551, "IQ_PREF_DIV_OTHER",$D551,,,, "REPORTED")</f>
        <v>0</v>
      </c>
      <c r="V551" s="1">
        <f>_xll.ciqfunctions.udf.CIQ($B551, "IQ_COGS",$D551,,,, "REPORTED")</f>
        <v>625478</v>
      </c>
      <c r="W551" s="1">
        <f>_xll.ciqfunctions.udf.CIQ($B551, "IQ_AP",$D551,,,, "REPORTED")</f>
        <v>312504</v>
      </c>
      <c r="X551" s="1">
        <f>_xll.ciqfunctions.udf.CIQ($B551, "IQ_AR", $D551,,,, "REPORTED")</f>
        <v>347894</v>
      </c>
      <c r="Y551" s="1">
        <f>_xll.ciqfunctions.udf.CIQ($B551, "IQ_INVENTORY", $D551,,,, "REPORTED")</f>
        <v>458293</v>
      </c>
      <c r="Z551">
        <f>_xll.ciqfunctions.udf.CIQ($B551, "IQ_SGA", $D551,,,, "REPORTED")</f>
        <v>66663</v>
      </c>
      <c r="AA551">
        <f>_xll.ciqfunctions.udf.CIQ($B551, "IQ_TOTAL_REV_1YR_ANN_GROWTH", $D551,,,, "REPORTED")</f>
        <v>-1.4057999999999999</v>
      </c>
      <c r="AB551">
        <f>_xll.ciqfunctions.udf.CIQ($B551, "IQ_DA", $D551,,,, "REPORTED")</f>
        <v>0</v>
      </c>
      <c r="AC551">
        <f>_xll.ciqfunctions.udf.CIQ($B551, "IQ_NET_INTEREST_EXP",$D551,,,, "REPORTED")</f>
        <v>553</v>
      </c>
      <c r="AD551">
        <f>_xll.ciqfunctions.udf.CIQ($B551, "IQ_NET_WORKING_CAP",$D551,,,, "REPORTED")</f>
        <v>18878</v>
      </c>
      <c r="AE551">
        <f>_xll.ciqfunctions.udf.CIQ($B551, "IQ_CAPEX",$D551,,,, "REPORTED")</f>
        <v>-26469</v>
      </c>
      <c r="AF551" s="1" t="str">
        <f>_xll.ciqfunctions.udf.CIQ($B551, "IQ_CEO_NAME", $D551,,,, "REPORTED")</f>
        <v>Osaki, Atsushi</v>
      </c>
    </row>
    <row r="552" spans="1:32" x14ac:dyDescent="0.25">
      <c r="A552" t="str">
        <f>_xll.ciqfunctions.udf.CIQ(B552,"IQ_COMPANY_NAME",A$1)</f>
        <v>Subaru Corporation</v>
      </c>
      <c r="B552" s="3" t="s">
        <v>0</v>
      </c>
      <c r="C552" s="1" t="str">
        <f>_xll.ciqfunctions.udf.CIQ($B552, "IQ_INDUSTRY", IQ_FY, $D552, ,, "USD", , C$1)</f>
        <v>Automobiles</v>
      </c>
      <c r="D552" s="2" t="str">
        <f t="shared" si="7"/>
        <v>CQ22020</v>
      </c>
      <c r="E552" s="1">
        <f>_xll.ciqfunctions.udf.CIQ($B552, "IQ_TOTAL_REV", $D552,,,, "REPORTED")</f>
        <v>456998</v>
      </c>
      <c r="F552" s="1">
        <f>_xll.ciqfunctions.udf.CIQ($B552, "IQ_NI",$D552,,,, "REPORTED")</f>
        <v>-7700</v>
      </c>
      <c r="G552" s="1">
        <f>_xll.ciqfunctions.udf.CIQ($B552, "IQ_CASH_EQUIV", $D552,,,, "REPORTED")</f>
        <v>920957</v>
      </c>
      <c r="H552" s="1">
        <f>_xll.ciqfunctions.udf.CIQ($B552, "IQ_CASH_ST_INVEST", $D552,,,, "REPORTED")</f>
        <v>1128773</v>
      </c>
      <c r="I552" s="1">
        <f>_xll.ciqfunctions.udf.CIQ($B552, "IQ_TOTAL_CA", $D552,,,, "REPORTED")</f>
        <v>1963185</v>
      </c>
      <c r="J552" s="1">
        <f>_xll.ciqfunctions.udf.CIQ($B552, "IQ_TOTAL_ASSETS",$D552,,,, "REPORTED")</f>
        <v>3251558</v>
      </c>
      <c r="K552" s="1">
        <f>_xll.ciqfunctions.udf.CIQ($B552, "IQ_TOTAL_CL", $D552,,,, "REPORTED")</f>
        <v>932238</v>
      </c>
      <c r="L552" s="1">
        <f>_xll.ciqfunctions.udf.CIQ($B552, "IQ_TOTAL_LIAB", $D552,,,, "REPORTED")</f>
        <v>1563388</v>
      </c>
      <c r="M552" s="1">
        <f>_xll.ciqfunctions.udf.CIQ($B552, "IQ_PREF_EQUITY",$D552,,,, "REPORTED")</f>
        <v>0</v>
      </c>
      <c r="N552" s="1">
        <f>_xll.ciqfunctions.udf.CIQ($B552, "IQ_TOTAL_COMMON_EQUITY",$D552,,,, "REPORTED")</f>
        <v>1680805</v>
      </c>
      <c r="O552" s="1">
        <f>_xll.ciqfunctions.udf.CIQ($B552, "IQ_APIC", $D552,,,, "REPORTED")</f>
        <v>160178</v>
      </c>
      <c r="P552" s="1">
        <f>_xll.ciqfunctions.udf.CIQ($B552, "IQ_TOTAL_ASSETS", $D552,,,, "REPORTED")</f>
        <v>3251558</v>
      </c>
      <c r="Q552" s="1">
        <f>_xll.ciqfunctions.udf.CIQ($B552, "IQ_RE", $D552,,,, "REPORTED")</f>
        <v>1368057</v>
      </c>
      <c r="R552" s="1">
        <f>_xll.ciqfunctions.udf.CIQ($B552, "IQ_TOTAL_EQUITY", $D552,,,, "REPORTED")</f>
        <v>1688170</v>
      </c>
      <c r="S552" s="1">
        <f>_xll.ciqfunctions.udf.CIQ($B552, "IQ_TOTAL_OUTSTANDING_FILING_DATE", $D552,,,, "REPORTED")</f>
        <v>766.81515999999999</v>
      </c>
      <c r="T552" s="1">
        <f>_xll.ciqfunctions.udf.CIQ($B552, "IQ_TOTAL_DEBT", $D552,,,, "REPORTED")</f>
        <v>448349</v>
      </c>
      <c r="U552" s="1">
        <f>_xll.ciqfunctions.udf.CIQ($B552, "IQ_PREF_DIV_OTHER",$D552,,,, "REPORTED")</f>
        <v>0</v>
      </c>
      <c r="V552" s="1">
        <f>_xll.ciqfunctions.udf.CIQ($B552, "IQ_COGS",$D552,,,, "REPORTED")</f>
        <v>378483</v>
      </c>
      <c r="W552" s="1">
        <f>_xll.ciqfunctions.udf.CIQ($B552, "IQ_AP",$D552,,,, "REPORTED")</f>
        <v>182448</v>
      </c>
      <c r="X552" s="1">
        <f>_xll.ciqfunctions.udf.CIQ($B552, "IQ_AR", $D552,,,, "REPORTED")</f>
        <v>338824</v>
      </c>
      <c r="Y552" s="1">
        <f>_xll.ciqfunctions.udf.CIQ($B552, "IQ_INVENTORY", $D552,,,, "REPORTED")</f>
        <v>424084</v>
      </c>
      <c r="Z552">
        <f>_xll.ciqfunctions.udf.CIQ($B552, "IQ_SGA", $D552,,,, "REPORTED")</f>
        <v>60440</v>
      </c>
      <c r="AA552">
        <f>_xll.ciqfunctions.udf.CIQ($B552, "IQ_TOTAL_REV_1YR_ANN_GROWTH", $D552,,,, "REPORTED")</f>
        <v>-45.166200000000003</v>
      </c>
      <c r="AB552">
        <f>_xll.ciqfunctions.udf.CIQ($B552, "IQ_DA", $D552,,,, "REPORTED")</f>
        <v>0</v>
      </c>
      <c r="AC552">
        <f>_xll.ciqfunctions.udf.CIQ($B552, "IQ_NET_INTEREST_EXP",$D552,,,, "REPORTED")</f>
        <v>4936</v>
      </c>
      <c r="AD552">
        <f>_xll.ciqfunctions.udf.CIQ($B552, "IQ_NET_WORKING_CAP",$D552,,,, "REPORTED")</f>
        <v>77192</v>
      </c>
      <c r="AE552">
        <f>_xll.ciqfunctions.udf.CIQ($B552, "IQ_CAPEX",$D552,,,, "REPORTED")</f>
        <v>-40386</v>
      </c>
      <c r="AF552" s="1" t="str">
        <f>_xll.ciqfunctions.udf.CIQ($B552, "IQ_CEO_NAME", $D552,,,, "REPORTED")</f>
        <v>Osaki, Atsushi</v>
      </c>
    </row>
    <row r="553" spans="1:32" x14ac:dyDescent="0.25">
      <c r="A553" t="str">
        <f>_xll.ciqfunctions.udf.CIQ(B553,"IQ_COMPANY_NAME",A$1)</f>
        <v>Subaru Corporation</v>
      </c>
      <c r="B553" s="3" t="s">
        <v>0</v>
      </c>
      <c r="C553" s="1" t="str">
        <f>_xll.ciqfunctions.udf.CIQ($B553, "IQ_INDUSTRY", IQ_FY, $D553, ,, "USD", , C$1)</f>
        <v>Automobiles</v>
      </c>
      <c r="D553" s="2" t="str">
        <f t="shared" si="7"/>
        <v>CQ12020</v>
      </c>
      <c r="E553" s="1">
        <f>_xll.ciqfunctions.udf.CIQ($B553, "IQ_TOTAL_REV", $D553,,,, "REPORTED")</f>
        <v>859545</v>
      </c>
      <c r="F553" s="1">
        <f>_xll.ciqfunctions.udf.CIQ($B553, "IQ_NI",$D553,,,, "REPORTED")</f>
        <v>40888</v>
      </c>
      <c r="G553" s="1">
        <f>_xll.ciqfunctions.udf.CIQ($B553, "IQ_CASH_EQUIV", $D553,,,, "REPORTED")</f>
        <v>858966</v>
      </c>
      <c r="H553" s="1">
        <f>_xll.ciqfunctions.udf.CIQ($B553, "IQ_CASH_ST_INVEST", $D553,,,, "REPORTED")</f>
        <v>1063339</v>
      </c>
      <c r="I553" s="1">
        <f>_xll.ciqfunctions.udf.CIQ($B553, "IQ_TOTAL_CA", $D553,,,, "REPORTED")</f>
        <v>1978765</v>
      </c>
      <c r="J553" s="1">
        <f>_xll.ciqfunctions.udf.CIQ($B553, "IQ_TOTAL_ASSETS",$D553,,,, "REPORTED")</f>
        <v>3293908</v>
      </c>
      <c r="K553" s="1">
        <f>_xll.ciqfunctions.udf.CIQ($B553, "IQ_TOTAL_CL", $D553,,,, "REPORTED")</f>
        <v>984407</v>
      </c>
      <c r="L553" s="1">
        <f>_xll.ciqfunctions.udf.CIQ($B553, "IQ_TOTAL_LIAB", $D553,,,, "REPORTED")</f>
        <v>1573785</v>
      </c>
      <c r="M553" s="1">
        <f>_xll.ciqfunctions.udf.CIQ($B553, "IQ_PREF_EQUITY",$D553,,,, "REPORTED")</f>
        <v>0</v>
      </c>
      <c r="N553" s="1">
        <f>_xll.ciqfunctions.udf.CIQ($B553, "IQ_TOTAL_COMMON_EQUITY",$D553,,,, "REPORTED")</f>
        <v>1712881</v>
      </c>
      <c r="O553" s="1">
        <f>_xll.ciqfunctions.udf.CIQ($B553, "IQ_APIC", $D553,,,, "REPORTED")</f>
        <v>160178</v>
      </c>
      <c r="P553" s="1">
        <f>_xll.ciqfunctions.udf.CIQ($B553, "IQ_TOTAL_ASSETS", $D553,,,, "REPORTED")</f>
        <v>3293908</v>
      </c>
      <c r="Q553" s="1">
        <f>_xll.ciqfunctions.udf.CIQ($B553, "IQ_RE", $D553,,,, "REPORTED")</f>
        <v>1397239</v>
      </c>
      <c r="R553" s="1">
        <f>_xll.ciqfunctions.udf.CIQ($B553, "IQ_TOTAL_EQUITY", $D553,,,, "REPORTED")</f>
        <v>1720123</v>
      </c>
      <c r="S553" s="1">
        <f>_xll.ciqfunctions.udf.CIQ($B553, "IQ_TOTAL_OUTSTANDING_FILING_DATE", $D553,,,, "REPORTED")</f>
        <v>766.81551000000002</v>
      </c>
      <c r="T553" s="1">
        <f>_xll.ciqfunctions.udf.CIQ($B553, "IQ_TOTAL_DEBT", $D553,,,, "REPORTED")</f>
        <v>321660</v>
      </c>
      <c r="U553" s="1">
        <f>_xll.ciqfunctions.udf.CIQ($B553, "IQ_PREF_DIV_OTHER",$D553,,,, "REPORTED")</f>
        <v>0</v>
      </c>
      <c r="V553" s="1">
        <f>_xll.ciqfunctions.udf.CIQ($B553, "IQ_COGS",$D553,,,, "REPORTED")</f>
        <v>691571</v>
      </c>
      <c r="W553" s="1">
        <f>_xll.ciqfunctions.udf.CIQ($B553, "IQ_AP",$D553,,,, "REPORTED")</f>
        <v>336223</v>
      </c>
      <c r="X553" s="1">
        <f>_xll.ciqfunctions.udf.CIQ($B553, "IQ_AR", $D553,,,, "REPORTED")</f>
        <v>364839</v>
      </c>
      <c r="Y553" s="1">
        <f>_xll.ciqfunctions.udf.CIQ($B553, "IQ_INVENTORY", $D553,,,, "REPORTED")</f>
        <v>459940</v>
      </c>
      <c r="Z553">
        <f>_xll.ciqfunctions.udf.CIQ($B553, "IQ_SGA", $D553,,,, "REPORTED")</f>
        <v>56590</v>
      </c>
      <c r="AA553">
        <f>_xll.ciqfunctions.udf.CIQ($B553, "IQ_TOTAL_REV_1YR_ANN_GROWTH", $D553,,,, "REPORTED")</f>
        <v>9.7616999999999994</v>
      </c>
      <c r="AB553">
        <f>_xll.ciqfunctions.udf.CIQ($B553, "IQ_DA", $D553,,,, "REPORTED")</f>
        <v>26424</v>
      </c>
      <c r="AC553">
        <f>_xll.ciqfunctions.udf.CIQ($B553, "IQ_NET_INTEREST_EXP",$D553,,,, "REPORTED")</f>
        <v>10979</v>
      </c>
      <c r="AD553">
        <f>_xll.ciqfunctions.udf.CIQ($B553, "IQ_NET_WORKING_CAP",$D553,,,, "REPORTED")</f>
        <v>-32944</v>
      </c>
      <c r="AE553">
        <f>_xll.ciqfunctions.udf.CIQ($B553, "IQ_CAPEX",$D553,,,, "REPORTED")</f>
        <v>-28623</v>
      </c>
      <c r="AF553" s="1" t="str">
        <f>_xll.ciqfunctions.udf.CIQ($B553, "IQ_CEO_NAME", $D553,,,, "REPORTED")</f>
        <v>Osaki, Atsushi</v>
      </c>
    </row>
    <row r="554" spans="1:32" x14ac:dyDescent="0.25">
      <c r="A554" t="str">
        <f>_xll.ciqfunctions.udf.CIQ(B554,"IQ_COMPANY_NAME",A$1)</f>
        <v>Subaru Corporation</v>
      </c>
      <c r="B554" s="3" t="s">
        <v>0</v>
      </c>
      <c r="C554" s="1" t="str">
        <f>_xll.ciqfunctions.udf.CIQ($B554, "IQ_INDUSTRY", IQ_FY, $D554, ,, "USD", , C$1)</f>
        <v>Automobiles</v>
      </c>
      <c r="D554" s="2" t="str">
        <f t="shared" si="7"/>
        <v>CQ42019</v>
      </c>
      <c r="E554" s="1">
        <f>_xll.ciqfunctions.udf.CIQ($B554, "IQ_TOTAL_REV", $D554,,,, "REPORTED")</f>
        <v>878891</v>
      </c>
      <c r="F554" s="1">
        <f>_xll.ciqfunctions.udf.CIQ($B554, "IQ_NI",$D554,,,, "REPORTED")</f>
        <v>43414</v>
      </c>
      <c r="G554" s="1">
        <f>_xll.ciqfunctions.udf.CIQ($B554, "IQ_CASH_EQUIV", $D554,,,, "REPORTED")</f>
        <v>755796</v>
      </c>
      <c r="H554" s="1">
        <f>_xll.ciqfunctions.udf.CIQ($B554, "IQ_CASH_ST_INVEST", $D554,,,, "REPORTED")</f>
        <v>986687</v>
      </c>
      <c r="I554" s="1">
        <f>_xll.ciqfunctions.udf.CIQ($B554, "IQ_TOTAL_CA", $D554,,,, "REPORTED")</f>
        <v>1855569</v>
      </c>
      <c r="J554" s="1">
        <f>_xll.ciqfunctions.udf.CIQ($B554, "IQ_TOTAL_ASSETS",$D554,,,, "REPORTED")</f>
        <v>3166774</v>
      </c>
      <c r="K554" s="1">
        <f>_xll.ciqfunctions.udf.CIQ($B554, "IQ_TOTAL_CL", $D554,,,, "REPORTED")</f>
        <v>958560</v>
      </c>
      <c r="L554" s="1">
        <f>_xll.ciqfunctions.udf.CIQ($B554, "IQ_TOTAL_LIAB", $D554,,,, "REPORTED")</f>
        <v>1477691</v>
      </c>
      <c r="M554" s="1">
        <f>_xll.ciqfunctions.udf.CIQ($B554, "IQ_PREF_EQUITY",$D554,,,, "REPORTED")</f>
        <v>0</v>
      </c>
      <c r="N554" s="1">
        <f>_xll.ciqfunctions.udf.CIQ($B554, "IQ_TOTAL_COMMON_EQUITY",$D554,,,, "REPORTED")</f>
        <v>1682013</v>
      </c>
      <c r="O554" s="1">
        <f>_xll.ciqfunctions.udf.CIQ($B554, "IQ_APIC", $D554,,,, "REPORTED")</f>
        <v>160178</v>
      </c>
      <c r="P554" s="1">
        <f>_xll.ciqfunctions.udf.CIQ($B554, "IQ_TOTAL_ASSETS", $D554,,,, "REPORTED")</f>
        <v>3166774</v>
      </c>
      <c r="Q554" s="1">
        <f>_xll.ciqfunctions.udf.CIQ($B554, "IQ_RE", $D554,,,, "REPORTED")</f>
        <v>1352016</v>
      </c>
      <c r="R554" s="1">
        <f>_xll.ciqfunctions.udf.CIQ($B554, "IQ_TOTAL_EQUITY", $D554,,,, "REPORTED")</f>
        <v>1689083</v>
      </c>
      <c r="S554" s="1">
        <f>_xll.ciqfunctions.udf.CIQ($B554, "IQ_TOTAL_OUTSTANDING_FILING_DATE", $D554,,,, "REPORTED")</f>
        <v>766.81592000000001</v>
      </c>
      <c r="T554" s="1">
        <f>_xll.ciqfunctions.udf.CIQ($B554, "IQ_TOTAL_DEBT", $D554,,,, "REPORTED")</f>
        <v>175237</v>
      </c>
      <c r="U554" s="1">
        <f>_xll.ciqfunctions.udf.CIQ($B554, "IQ_PREF_DIV_OTHER",$D554,,,, "REPORTED")</f>
        <v>0</v>
      </c>
      <c r="V554" s="1">
        <f>_xll.ciqfunctions.udf.CIQ($B554, "IQ_COGS",$D554,,,, "REPORTED")</f>
        <v>718913</v>
      </c>
      <c r="W554" s="1">
        <f>_xll.ciqfunctions.udf.CIQ($B554, "IQ_AP",$D554,,,, "REPORTED")</f>
        <v>309750</v>
      </c>
      <c r="X554" s="1">
        <f>_xll.ciqfunctions.udf.CIQ($B554, "IQ_AR", $D554,,,, "REPORTED")</f>
        <v>351131</v>
      </c>
      <c r="Y554" s="1">
        <f>_xll.ciqfunctions.udf.CIQ($B554, "IQ_INVENTORY", $D554,,,, "REPORTED")</f>
        <v>422909</v>
      </c>
      <c r="Z554">
        <f>_xll.ciqfunctions.udf.CIQ($B554, "IQ_SGA", $D554,,,, "REPORTED")</f>
        <v>78865</v>
      </c>
      <c r="AA554">
        <f>_xll.ciqfunctions.udf.CIQ($B554, "IQ_TOTAL_REV_1YR_ANN_GROWTH", $D554,,,, "REPORTED")</f>
        <v>-1.3150999999999999</v>
      </c>
      <c r="AB554">
        <f>_xll.ciqfunctions.udf.CIQ($B554, "IQ_DA", $D554,,,, "REPORTED")</f>
        <v>0</v>
      </c>
      <c r="AC554">
        <f>_xll.ciqfunctions.udf.CIQ($B554, "IQ_NET_INTEREST_EXP",$D554,,,, "REPORTED")</f>
        <v>2310</v>
      </c>
      <c r="AD554">
        <f>_xll.ciqfunctions.udf.CIQ($B554, "IQ_NET_WORKING_CAP",$D554,,,, "REPORTED")</f>
        <v>-74297</v>
      </c>
      <c r="AE554">
        <f>_xll.ciqfunctions.udf.CIQ($B554, "IQ_CAPEX",$D554,,,, "REPORTED")</f>
        <v>-33032</v>
      </c>
      <c r="AF554" s="1" t="str">
        <f>_xll.ciqfunctions.udf.CIQ($B554, "IQ_CEO_NAME", $D554,,,, "REPORTED")</f>
        <v>Osaki, Atsushi</v>
      </c>
    </row>
    <row r="555" spans="1:32" x14ac:dyDescent="0.25">
      <c r="A555" t="str">
        <f>_xll.ciqfunctions.udf.CIQ(B555,"IQ_COMPANY_NAME",A$1)</f>
        <v>Subaru Corporation</v>
      </c>
      <c r="B555" s="3" t="s">
        <v>0</v>
      </c>
      <c r="C555" s="1" t="str">
        <f>_xll.ciqfunctions.udf.CIQ($B555, "IQ_INDUSTRY", IQ_FY, $D555, ,, "USD", , C$1)</f>
        <v>Automobiles</v>
      </c>
      <c r="D555" s="2" t="str">
        <f t="shared" si="7"/>
        <v>CQ32019</v>
      </c>
      <c r="E555" s="1">
        <f>_xll.ciqfunctions.udf.CIQ($B555, "IQ_TOTAL_REV", $D555,,,, "REPORTED")</f>
        <v>772250</v>
      </c>
      <c r="F555" s="1">
        <f>_xll.ciqfunctions.udf.CIQ($B555, "IQ_NI",$D555,,,, "REPORTED")</f>
        <v>1829</v>
      </c>
      <c r="G555" s="1">
        <f>_xll.ciqfunctions.udf.CIQ($B555, "IQ_CASH_EQUIV", $D555,,,, "REPORTED")</f>
        <v>741971</v>
      </c>
      <c r="H555" s="1">
        <f>_xll.ciqfunctions.udf.CIQ($B555, "IQ_CASH_ST_INVEST", $D555,,,, "REPORTED")</f>
        <v>999941</v>
      </c>
      <c r="I555" s="1">
        <f>_xll.ciqfunctions.udf.CIQ($B555, "IQ_TOTAL_CA", $D555,,,, "REPORTED")</f>
        <v>1823453</v>
      </c>
      <c r="J555" s="1">
        <f>_xll.ciqfunctions.udf.CIQ($B555, "IQ_TOTAL_ASSETS",$D555,,,, "REPORTED")</f>
        <v>3136408</v>
      </c>
      <c r="K555" s="1">
        <f>_xll.ciqfunctions.udf.CIQ($B555, "IQ_TOTAL_CL", $D555,,,, "REPORTED")</f>
        <v>1003059</v>
      </c>
      <c r="L555" s="1">
        <f>_xll.ciqfunctions.udf.CIQ($B555, "IQ_TOTAL_LIAB", $D555,,,, "REPORTED")</f>
        <v>1446729</v>
      </c>
      <c r="M555" s="1">
        <f>_xll.ciqfunctions.udf.CIQ($B555, "IQ_PREF_EQUITY",$D555,,,, "REPORTED")</f>
        <v>0</v>
      </c>
      <c r="N555" s="1">
        <f>_xll.ciqfunctions.udf.CIQ($B555, "IQ_TOTAL_COMMON_EQUITY",$D555,,,, "REPORTED")</f>
        <v>1682650</v>
      </c>
      <c r="O555" s="1">
        <f>_xll.ciqfunctions.udf.CIQ($B555, "IQ_APIC", $D555,,,, "REPORTED")</f>
        <v>160178</v>
      </c>
      <c r="P555" s="1">
        <f>_xll.ciqfunctions.udf.CIQ($B555, "IQ_TOTAL_ASSETS", $D555,,,, "REPORTED")</f>
        <v>3136408</v>
      </c>
      <c r="Q555" s="1">
        <f>_xll.ciqfunctions.udf.CIQ($B555, "IQ_RE", $D555,,,, "REPORTED")</f>
        <v>1363742</v>
      </c>
      <c r="R555" s="1">
        <f>_xll.ciqfunctions.udf.CIQ($B555, "IQ_TOTAL_EQUITY", $D555,,,, "REPORTED")</f>
        <v>1689679</v>
      </c>
      <c r="S555" s="1">
        <f>_xll.ciqfunctions.udf.CIQ($B555, "IQ_TOTAL_OUTSTANDING_FILING_DATE", $D555,,,, "REPORTED")</f>
        <v>766.81665999999996</v>
      </c>
      <c r="T555" s="1">
        <f>_xll.ciqfunctions.udf.CIQ($B555, "IQ_TOTAL_DEBT", $D555,,,, "REPORTED")</f>
        <v>133304</v>
      </c>
      <c r="U555" s="1">
        <f>_xll.ciqfunctions.udf.CIQ($B555, "IQ_PREF_DIV_OTHER",$D555,,,, "REPORTED")</f>
        <v>0</v>
      </c>
      <c r="V555" s="1">
        <f>_xll.ciqfunctions.udf.CIQ($B555, "IQ_COGS",$D555,,,, "REPORTED")</f>
        <v>669037</v>
      </c>
      <c r="W555" s="1">
        <f>_xll.ciqfunctions.udf.CIQ($B555, "IQ_AP",$D555,,,, "REPORTED")</f>
        <v>322121</v>
      </c>
      <c r="X555" s="1">
        <f>_xll.ciqfunctions.udf.CIQ($B555, "IQ_AR", $D555,,,, "REPORTED")</f>
        <v>347020</v>
      </c>
      <c r="Y555" s="1">
        <f>_xll.ciqfunctions.udf.CIQ($B555, "IQ_INVENTORY", $D555,,,, "REPORTED")</f>
        <v>407851</v>
      </c>
      <c r="Z555">
        <f>_xll.ciqfunctions.udf.CIQ($B555, "IQ_SGA", $D555,,,, "REPORTED")</f>
        <v>73150</v>
      </c>
      <c r="AA555">
        <f>_xll.ciqfunctions.udf.CIQ($B555, "IQ_TOTAL_REV_1YR_ANN_GROWTH", $D555,,,, "REPORTED")</f>
        <v>-0.68589999999999995</v>
      </c>
      <c r="AB555">
        <f>_xll.ciqfunctions.udf.CIQ($B555, "IQ_DA", $D555,,,, "REPORTED")</f>
        <v>0</v>
      </c>
      <c r="AC555">
        <f>_xll.ciqfunctions.udf.CIQ($B555, "IQ_NET_INTEREST_EXP",$D555,,,, "REPORTED")</f>
        <v>1120</v>
      </c>
      <c r="AD555">
        <f>_xll.ciqfunctions.udf.CIQ($B555, "IQ_NET_WORKING_CAP",$D555,,,, "REPORTED")</f>
        <v>-146877</v>
      </c>
      <c r="AE555">
        <f>_xll.ciqfunctions.udf.CIQ($B555, "IQ_CAPEX",$D555,,,, "REPORTED")</f>
        <v>-40300</v>
      </c>
      <c r="AF555" s="1" t="str">
        <f>_xll.ciqfunctions.udf.CIQ($B555, "IQ_CEO_NAME", $D555,,,, "REPORTED")</f>
        <v>Osaki, Atsushi</v>
      </c>
    </row>
    <row r="556" spans="1:32" x14ac:dyDescent="0.25">
      <c r="A556" t="str">
        <f>_xll.ciqfunctions.udf.CIQ(B556,"IQ_COMPANY_NAME",A$1)</f>
        <v>Subaru Corporation</v>
      </c>
      <c r="B556" s="3" t="s">
        <v>0</v>
      </c>
      <c r="C556" s="1" t="str">
        <f>_xll.ciqfunctions.udf.CIQ($B556, "IQ_INDUSTRY", IQ_FY, $D556, ,, "USD", , C$1)</f>
        <v>Automobiles</v>
      </c>
      <c r="D556" s="2" t="str">
        <f t="shared" si="7"/>
        <v>CQ22019</v>
      </c>
      <c r="E556" s="1">
        <f>_xll.ciqfunctions.udf.CIQ($B556, "IQ_TOTAL_REV", $D556,,,, "REPORTED")</f>
        <v>833423</v>
      </c>
      <c r="F556" s="1">
        <f>_xll.ciqfunctions.udf.CIQ($B556, "IQ_NI",$D556,,,, "REPORTED")</f>
        <v>66456</v>
      </c>
      <c r="G556" s="1">
        <f>_xll.ciqfunctions.udf.CIQ($B556, "IQ_CASH_EQUIV", $D556,,,, "REPORTED")</f>
        <v>733853</v>
      </c>
      <c r="H556" s="1">
        <f>_xll.ciqfunctions.udf.CIQ($B556, "IQ_CASH_ST_INVEST", $D556,,,, "REPORTED")</f>
        <v>1107630</v>
      </c>
      <c r="I556" s="1">
        <f>_xll.ciqfunctions.udf.CIQ($B556, "IQ_TOTAL_CA", $D556,,,, "REPORTED")</f>
        <v>1871432</v>
      </c>
      <c r="J556" s="1">
        <f>_xll.ciqfunctions.udf.CIQ($B556, "IQ_TOTAL_ASSETS",$D556,,,, "REPORTED")</f>
        <v>3167842</v>
      </c>
      <c r="K556" s="1">
        <f>_xll.ciqfunctions.udf.CIQ($B556, "IQ_TOTAL_CL", $D556,,,, "REPORTED")</f>
        <v>1050530</v>
      </c>
      <c r="L556" s="1">
        <f>_xll.ciqfunctions.udf.CIQ($B556, "IQ_TOTAL_LIAB", $D556,,,, "REPORTED")</f>
        <v>1480476</v>
      </c>
      <c r="M556" s="1">
        <f>_xll.ciqfunctions.udf.CIQ($B556, "IQ_PREF_EQUITY",$D556,,,, "REPORTED")</f>
        <v>0</v>
      </c>
      <c r="N556" s="1">
        <f>_xll.ciqfunctions.udf.CIQ($B556, "IQ_TOTAL_COMMON_EQUITY",$D556,,,, "REPORTED")</f>
        <v>1679883</v>
      </c>
      <c r="O556" s="1">
        <f>_xll.ciqfunctions.udf.CIQ($B556, "IQ_APIC", $D556,,,, "REPORTED")</f>
        <v>160192</v>
      </c>
      <c r="P556" s="1">
        <f>_xll.ciqfunctions.udf.CIQ($B556, "IQ_TOTAL_ASSETS", $D556,,,, "REPORTED")</f>
        <v>3167842</v>
      </c>
      <c r="Q556" s="1">
        <f>_xll.ciqfunctions.udf.CIQ($B556, "IQ_RE", $D556,,,, "REPORTED")</f>
        <v>1361103</v>
      </c>
      <c r="R556" s="1">
        <f>_xll.ciqfunctions.udf.CIQ($B556, "IQ_TOTAL_EQUITY", $D556,,,, "REPORTED")</f>
        <v>1687366</v>
      </c>
      <c r="S556" s="1">
        <f>_xll.ciqfunctions.udf.CIQ($B556, "IQ_TOTAL_OUTSTANDING_FILING_DATE", $D556,,,, "REPORTED")</f>
        <v>766.76053000000002</v>
      </c>
      <c r="T556" s="1">
        <f>_xll.ciqfunctions.udf.CIQ($B556, "IQ_TOTAL_DEBT", $D556,,,, "REPORTED")</f>
        <v>107011</v>
      </c>
      <c r="U556" s="1">
        <f>_xll.ciqfunctions.udf.CIQ($B556, "IQ_PREF_DIV_OTHER",$D556,,,, "REPORTED")</f>
        <v>0</v>
      </c>
      <c r="V556" s="1">
        <f>_xll.ciqfunctions.udf.CIQ($B556, "IQ_COGS",$D556,,,, "REPORTED")</f>
        <v>649084</v>
      </c>
      <c r="W556" s="1">
        <f>_xll.ciqfunctions.udf.CIQ($B556, "IQ_AP",$D556,,,, "REPORTED")</f>
        <v>399629</v>
      </c>
      <c r="X556" s="1">
        <f>_xll.ciqfunctions.udf.CIQ($B556, "IQ_AR", $D556,,,, "REPORTED")</f>
        <v>327421</v>
      </c>
      <c r="Y556" s="1">
        <f>_xll.ciqfunctions.udf.CIQ($B556, "IQ_INVENTORY", $D556,,,, "REPORTED")</f>
        <v>364352</v>
      </c>
      <c r="Z556">
        <f>_xll.ciqfunctions.udf.CIQ($B556, "IQ_SGA", $D556,,,, "REPORTED")</f>
        <v>73198</v>
      </c>
      <c r="AA556">
        <f>_xll.ciqfunctions.udf.CIQ($B556, "IQ_TOTAL_REV_1YR_ANN_GROWTH", $D556,,,, "REPORTED")</f>
        <v>17.511399999999998</v>
      </c>
      <c r="AB556">
        <f>_xll.ciqfunctions.udf.CIQ($B556, "IQ_DA", $D556,,,, "REPORTED")</f>
        <v>0</v>
      </c>
      <c r="AC556">
        <f>_xll.ciqfunctions.udf.CIQ($B556, "IQ_NET_INTEREST_EXP",$D556,,,, "REPORTED")</f>
        <v>-2863</v>
      </c>
      <c r="AD556">
        <f>_xll.ciqfunctions.udf.CIQ($B556, "IQ_NET_WORKING_CAP",$D556,,,, "REPORTED")</f>
        <v>-273692</v>
      </c>
      <c r="AE556">
        <f>_xll.ciqfunctions.udf.CIQ($B556, "IQ_CAPEX",$D556,,,, "REPORTED")</f>
        <v>-29735</v>
      </c>
      <c r="AF556" s="1" t="str">
        <f>_xll.ciqfunctions.udf.CIQ($B556, "IQ_CEO_NAME", $D556,,,, "REPORTED")</f>
        <v>Osaki, Atsushi</v>
      </c>
    </row>
    <row r="557" spans="1:32" x14ac:dyDescent="0.25">
      <c r="A557" t="str">
        <f>_xll.ciqfunctions.udf.CIQ(B557,"IQ_COMPANY_NAME",A$1)</f>
        <v>Subaru Corporation</v>
      </c>
      <c r="B557" s="3" t="s">
        <v>0</v>
      </c>
      <c r="C557" s="1" t="str">
        <f>_xll.ciqfunctions.udf.CIQ($B557, "IQ_INDUSTRY", IQ_FY, $D557, ,, "USD", , C$1)</f>
        <v>Automobiles</v>
      </c>
      <c r="D557" s="2" t="str">
        <f t="shared" si="7"/>
        <v>CQ12019</v>
      </c>
      <c r="E557" s="1">
        <f>_xll.ciqfunctions.udf.CIQ($B557, "IQ_TOTAL_REV", $D557,,,, "REPORTED")</f>
        <v>783101</v>
      </c>
      <c r="F557" s="1">
        <f>_xll.ciqfunctions.udf.CIQ($B557, "IQ_NI",$D557,,,, "REPORTED")</f>
        <v>29592</v>
      </c>
      <c r="G557" s="1">
        <f>_xll.ciqfunctions.udf.CIQ($B557, "IQ_CASH_EQUIV", $D557,,,, "REPORTED")</f>
        <v>831700</v>
      </c>
      <c r="H557" s="1">
        <f>_xll.ciqfunctions.udf.CIQ($B557, "IQ_CASH_ST_INVEST", $D557,,,, "REPORTED")</f>
        <v>951663</v>
      </c>
      <c r="I557" s="1">
        <f>_xll.ciqfunctions.udf.CIQ($B557, "IQ_TOTAL_CA", $D557,,,, "REPORTED")</f>
        <v>1826219</v>
      </c>
      <c r="J557" s="1">
        <f>_xll.ciqfunctions.udf.CIQ($B557, "IQ_TOTAL_ASSETS",$D557,,,, "REPORTED")</f>
        <v>2982725</v>
      </c>
      <c r="K557" s="1">
        <f>_xll.ciqfunctions.udf.CIQ($B557, "IQ_TOTAL_CL", $D557,,,, "REPORTED")</f>
        <v>1012171</v>
      </c>
      <c r="L557" s="1">
        <f>_xll.ciqfunctions.udf.CIQ($B557, "IQ_TOTAL_LIAB", $D557,,,, "REPORTED")</f>
        <v>1369900</v>
      </c>
      <c r="M557" s="1">
        <f>_xll.ciqfunctions.udf.CIQ($B557, "IQ_PREF_EQUITY",$D557,,,, "REPORTED")</f>
        <v>0</v>
      </c>
      <c r="N557" s="1">
        <f>_xll.ciqfunctions.udf.CIQ($B557, "IQ_TOTAL_COMMON_EQUITY",$D557,,,, "REPORTED")</f>
        <v>1605291</v>
      </c>
      <c r="O557" s="1">
        <f>_xll.ciqfunctions.udf.CIQ($B557, "IQ_APIC", $D557,,,, "REPORTED")</f>
        <v>160192</v>
      </c>
      <c r="P557" s="1">
        <f>_xll.ciqfunctions.udf.CIQ($B557, "IQ_TOTAL_ASSETS", $D557,,,, "REPORTED")</f>
        <v>2982725</v>
      </c>
      <c r="Q557" s="1">
        <f>_xll.ciqfunctions.udf.CIQ($B557, "IQ_RE", $D557,,,, "REPORTED")</f>
        <v>1320177</v>
      </c>
      <c r="R557" s="1">
        <f>_xll.ciqfunctions.udf.CIQ($B557, "IQ_TOTAL_EQUITY", $D557,,,, "REPORTED")</f>
        <v>1612825</v>
      </c>
      <c r="S557" s="1">
        <f>_xll.ciqfunctions.udf.CIQ($B557, "IQ_TOTAL_OUTSTANDING_FILING_DATE", $D557,,,, "REPORTED")</f>
        <v>767.16061000000002</v>
      </c>
      <c r="T557" s="1">
        <f>_xll.ciqfunctions.udf.CIQ($B557, "IQ_TOTAL_DEBT", $D557,,,, "REPORTED")</f>
        <v>100396</v>
      </c>
      <c r="U557" s="1">
        <f>_xll.ciqfunctions.udf.CIQ($B557, "IQ_PREF_DIV_OTHER",$D557,,,, "REPORTED")</f>
        <v>0</v>
      </c>
      <c r="V557" s="1">
        <f>_xll.ciqfunctions.udf.CIQ($B557, "IQ_COGS",$D557,,,, "REPORTED")</f>
        <v>642019</v>
      </c>
      <c r="W557" s="1">
        <f>_xll.ciqfunctions.udf.CIQ($B557, "IQ_AP",$D557,,,, "REPORTED")</f>
        <v>378798</v>
      </c>
      <c r="X557" s="1">
        <f>_xll.ciqfunctions.udf.CIQ($B557, "IQ_AR", $D557,,,, "REPORTED")</f>
        <v>163216</v>
      </c>
      <c r="Y557" s="1">
        <f>_xll.ciqfunctions.udf.CIQ($B557, "IQ_INVENTORY", $D557,,,, "REPORTED")</f>
        <v>390700</v>
      </c>
      <c r="Z557">
        <f>_xll.ciqfunctions.udf.CIQ($B557, "IQ_SGA", $D557,,,, "REPORTED")</f>
        <v>-2489</v>
      </c>
      <c r="AA557">
        <f>_xll.ciqfunctions.udf.CIQ($B557, "IQ_TOTAL_REV_1YR_ANN_GROWTH", $D557,,,, "REPORTED")</f>
        <v>-6.8385999999999996</v>
      </c>
      <c r="AB557">
        <f>_xll.ciqfunctions.udf.CIQ($B557, "IQ_DA", $D557,,,, "REPORTED")</f>
        <v>1287</v>
      </c>
      <c r="AC557">
        <f>_xll.ciqfunctions.udf.CIQ($B557, "IQ_NET_INTEREST_EXP",$D557,,,, "REPORTED")</f>
        <v>3804</v>
      </c>
      <c r="AD557">
        <f>_xll.ciqfunctions.udf.CIQ($B557, "IQ_NET_WORKING_CAP",$D557,,,, "REPORTED")</f>
        <v>-125671</v>
      </c>
      <c r="AE557">
        <f>_xll.ciqfunctions.udf.CIQ($B557, "IQ_CAPEX",$D557,,,, "REPORTED")</f>
        <v>-31049</v>
      </c>
      <c r="AF557" s="1" t="str">
        <f>_xll.ciqfunctions.udf.CIQ($B557, "IQ_CEO_NAME", $D557,,,, "REPORTED")</f>
        <v>Osaki, Atsushi</v>
      </c>
    </row>
    <row r="558" spans="1:32" x14ac:dyDescent="0.25">
      <c r="A558" t="str">
        <f>_xll.ciqfunctions.udf.CIQ(B558,"IQ_COMPANY_NAME",A$1)</f>
        <v>Subaru Corporation</v>
      </c>
      <c r="B558" s="3" t="s">
        <v>0</v>
      </c>
      <c r="C558" s="1" t="str">
        <f>_xll.ciqfunctions.udf.CIQ($B558, "IQ_INDUSTRY", IQ_FY, $D558, ,, "USD", , C$1)</f>
        <v>Automobiles</v>
      </c>
      <c r="D558" s="2" t="str">
        <f t="shared" si="7"/>
        <v>CQ42018</v>
      </c>
      <c r="E558" s="1">
        <f>_xll.ciqfunctions.udf.CIQ($B558, "IQ_TOTAL_REV", $D558,,,, "REPORTED")</f>
        <v>890603</v>
      </c>
      <c r="F558" s="1">
        <f>_xll.ciqfunctions.udf.CIQ($B558, "IQ_NI",$D558,,,, "REPORTED")</f>
        <v>73908</v>
      </c>
      <c r="G558" s="1">
        <f>_xll.ciqfunctions.udf.CIQ($B558, "IQ_CASH_EQUIV", $D558,,,, "REPORTED")</f>
        <v>766327</v>
      </c>
      <c r="H558" s="1">
        <f>_xll.ciqfunctions.udf.CIQ($B558, "IQ_CASH_ST_INVEST", $D558,,,, "REPORTED")</f>
        <v>872585</v>
      </c>
      <c r="I558" s="1">
        <f>_xll.ciqfunctions.udf.CIQ($B558, "IQ_TOTAL_CA", $D558,,,, "REPORTED")</f>
        <v>1737893</v>
      </c>
      <c r="J558" s="1">
        <f>_xll.ciqfunctions.udf.CIQ($B558, "IQ_TOTAL_ASSETS",$D558,,,, "REPORTED")</f>
        <v>2870071</v>
      </c>
      <c r="K558" s="1">
        <f>_xll.ciqfunctions.udf.CIQ($B558, "IQ_TOTAL_CL", $D558,,,, "REPORTED")</f>
        <v>996587</v>
      </c>
      <c r="L558" s="1">
        <f>_xll.ciqfunctions.udf.CIQ($B558, "IQ_TOTAL_LIAB", $D558,,,, "REPORTED")</f>
        <v>1290037</v>
      </c>
      <c r="M558" s="1">
        <f>_xll.ciqfunctions.udf.CIQ($B558, "IQ_PREF_EQUITY",$D558,,,, "REPORTED")</f>
        <v>0</v>
      </c>
      <c r="N558" s="1">
        <f>_xll.ciqfunctions.udf.CIQ($B558, "IQ_TOTAL_COMMON_EQUITY",$D558,,,, "REPORTED")</f>
        <v>1573157</v>
      </c>
      <c r="O558" s="1">
        <f>_xll.ciqfunctions.udf.CIQ($B558, "IQ_APIC", $D558,,,, "REPORTED")</f>
        <v>160192</v>
      </c>
      <c r="P558" s="1">
        <f>_xll.ciqfunctions.udf.CIQ($B558, "IQ_TOTAL_ASSETS", $D558,,,, "REPORTED")</f>
        <v>2870071</v>
      </c>
      <c r="Q558" s="1">
        <f>_xll.ciqfunctions.udf.CIQ($B558, "IQ_RE", $D558,,,, "REPORTED")</f>
        <v>1291291</v>
      </c>
      <c r="R558" s="1">
        <f>_xll.ciqfunctions.udf.CIQ($B558, "IQ_TOTAL_EQUITY", $D558,,,, "REPORTED")</f>
        <v>1580034</v>
      </c>
      <c r="S558" s="1">
        <f>_xll.ciqfunctions.udf.CIQ($B558, "IQ_TOTAL_OUTSTANDING_FILING_DATE", $D558,,,, "REPORTED")</f>
        <v>766.76131999999996</v>
      </c>
      <c r="T558" s="1">
        <f>_xll.ciqfunctions.udf.CIQ($B558, "IQ_TOTAL_DEBT", $D558,,,, "REPORTED")</f>
        <v>52035</v>
      </c>
      <c r="U558" s="1">
        <f>_xll.ciqfunctions.udf.CIQ($B558, "IQ_PREF_DIV_OTHER",$D558,,,, "REPORTED")</f>
        <v>0</v>
      </c>
      <c r="V558" s="1">
        <f>_xll.ciqfunctions.udf.CIQ($B558, "IQ_COGS",$D558,,,, "REPORTED")</f>
        <v>691616</v>
      </c>
      <c r="W558" s="1">
        <f>_xll.ciqfunctions.udf.CIQ($B558, "IQ_AP",$D558,,,, "REPORTED")</f>
        <v>385131</v>
      </c>
      <c r="X558" s="1">
        <f>_xll.ciqfunctions.udf.CIQ($B558, "IQ_AR", $D558,,,, "REPORTED")</f>
        <v>150402</v>
      </c>
      <c r="Y558" s="1">
        <f>_xll.ciqfunctions.udf.CIQ($B558, "IQ_INVENTORY", $D558,,,, "REPORTED")</f>
        <v>388234</v>
      </c>
      <c r="Z558">
        <f>_xll.ciqfunctions.udf.CIQ($B558, "IQ_SGA", $D558,,,, "REPORTED")</f>
        <v>100358</v>
      </c>
      <c r="AA558">
        <f>_xll.ciqfunctions.udf.CIQ($B558, "IQ_TOTAL_REV_1YR_ANN_GROWTH", $D558,,,, "REPORTED")</f>
        <v>1.3976</v>
      </c>
      <c r="AB558">
        <f>_xll.ciqfunctions.udf.CIQ($B558, "IQ_DA", $D558,,,, "REPORTED")</f>
        <v>0</v>
      </c>
      <c r="AC558">
        <f>_xll.ciqfunctions.udf.CIQ($B558, "IQ_NET_INTEREST_EXP",$D558,,,, "REPORTED")</f>
        <v>3482</v>
      </c>
      <c r="AD558">
        <f>_xll.ciqfunctions.udf.CIQ($B558, "IQ_NET_WORKING_CAP",$D558,,,, "REPORTED")</f>
        <v>-112650</v>
      </c>
      <c r="AE558">
        <f>_xll.ciqfunctions.udf.CIQ($B558, "IQ_CAPEX",$D558,,,, "REPORTED")</f>
        <v>-33560</v>
      </c>
      <c r="AF558" s="1" t="str">
        <f>_xll.ciqfunctions.udf.CIQ($B558, "IQ_CEO_NAME", $D558,,,, "REPORTED")</f>
        <v>Osaki, Atsushi</v>
      </c>
    </row>
    <row r="559" spans="1:32" x14ac:dyDescent="0.25">
      <c r="A559" t="str">
        <f>_xll.ciqfunctions.udf.CIQ(B559,"IQ_COMPANY_NAME",A$1)</f>
        <v>Subaru Corporation</v>
      </c>
      <c r="B559" s="3" t="s">
        <v>0</v>
      </c>
      <c r="C559" s="1" t="str">
        <f>_xll.ciqfunctions.udf.CIQ($B559, "IQ_INDUSTRY", IQ_FY, $D559, ,, "USD", , C$1)</f>
        <v>Automobiles</v>
      </c>
      <c r="D559" s="2" t="str">
        <f t="shared" si="7"/>
        <v>CQ32018</v>
      </c>
      <c r="E559" s="1">
        <f>_xll.ciqfunctions.udf.CIQ($B559, "IQ_TOTAL_REV", $D559,,,, "REPORTED")</f>
        <v>777583</v>
      </c>
      <c r="F559" s="1">
        <f>_xll.ciqfunctions.udf.CIQ($B559, "IQ_NI",$D559,,,, "REPORTED")</f>
        <v>-1151</v>
      </c>
      <c r="G559" s="1">
        <f>_xll.ciqfunctions.udf.CIQ($B559, "IQ_CASH_EQUIV", $D559,,,, "REPORTED")</f>
        <v>785214</v>
      </c>
      <c r="H559" s="1">
        <f>_xll.ciqfunctions.udf.CIQ($B559, "IQ_CASH_ST_INVEST", $D559,,,, "REPORTED")</f>
        <v>931464</v>
      </c>
      <c r="I559" s="1">
        <f>_xll.ciqfunctions.udf.CIQ($B559, "IQ_TOTAL_CA", $D559,,,, "REPORTED")</f>
        <v>1780999</v>
      </c>
      <c r="J559" s="1">
        <f>_xll.ciqfunctions.udf.CIQ($B559, "IQ_TOTAL_ASSETS",$D559,,,, "REPORTED")</f>
        <v>2935070</v>
      </c>
      <c r="K559" s="1">
        <f>_xll.ciqfunctions.udf.CIQ($B559, "IQ_TOTAL_CL", $D559,,,, "REPORTED")</f>
        <v>1066898</v>
      </c>
      <c r="L559" s="1">
        <f>_xll.ciqfunctions.udf.CIQ($B559, "IQ_TOTAL_LIAB", $D559,,,, "REPORTED")</f>
        <v>1358065</v>
      </c>
      <c r="M559" s="1">
        <f>_xll.ciqfunctions.udf.CIQ($B559, "IQ_PREF_EQUITY",$D559,,,, "REPORTED")</f>
        <v>0</v>
      </c>
      <c r="N559" s="1">
        <f>_xll.ciqfunctions.udf.CIQ($B559, "IQ_TOTAL_COMMON_EQUITY",$D559,,,, "REPORTED")</f>
        <v>1569516</v>
      </c>
      <c r="O559" s="1">
        <f>_xll.ciqfunctions.udf.CIQ($B559, "IQ_APIC", $D559,,,, "REPORTED")</f>
        <v>160192</v>
      </c>
      <c r="P559" s="1">
        <f>_xll.ciqfunctions.udf.CIQ($B559, "IQ_TOTAL_ASSETS", $D559,,,, "REPORTED")</f>
        <v>2935070</v>
      </c>
      <c r="Q559" s="1">
        <f>_xll.ciqfunctions.udf.CIQ($B559, "IQ_RE", $D559,,,, "REPORTED")</f>
        <v>1272619</v>
      </c>
      <c r="R559" s="1">
        <f>_xll.ciqfunctions.udf.CIQ($B559, "IQ_TOTAL_EQUITY", $D559,,,, "REPORTED")</f>
        <v>1577005</v>
      </c>
      <c r="S559" s="1">
        <f>_xll.ciqfunctions.udf.CIQ($B559, "IQ_TOTAL_OUTSTANDING_FILING_DATE", $D559,,,, "REPORTED")</f>
        <v>766.76187000000004</v>
      </c>
      <c r="T559" s="1">
        <f>_xll.ciqfunctions.udf.CIQ($B559, "IQ_TOTAL_DEBT", $D559,,,, "REPORTED")</f>
        <v>49789</v>
      </c>
      <c r="U559" s="1">
        <f>_xll.ciqfunctions.udf.CIQ($B559, "IQ_PREF_DIV_OTHER",$D559,,,, "REPORTED")</f>
        <v>0</v>
      </c>
      <c r="V559" s="1">
        <f>_xll.ciqfunctions.udf.CIQ($B559, "IQ_COGS",$D559,,,, "REPORTED")</f>
        <v>678442</v>
      </c>
      <c r="W559" s="1">
        <f>_xll.ciqfunctions.udf.CIQ($B559, "IQ_AP",$D559,,,, "REPORTED")</f>
        <v>399579</v>
      </c>
      <c r="X559" s="1">
        <f>_xll.ciqfunctions.udf.CIQ($B559, "IQ_AR", $D559,,,, "REPORTED")</f>
        <v>167026</v>
      </c>
      <c r="Y559" s="1">
        <f>_xll.ciqfunctions.udf.CIQ($B559, "IQ_INVENTORY", $D559,,,, "REPORTED")</f>
        <v>384068</v>
      </c>
      <c r="Z559">
        <f>_xll.ciqfunctions.udf.CIQ($B559, "IQ_SGA", $D559,,,, "REPORTED")</f>
        <v>101677</v>
      </c>
      <c r="AA559">
        <f>_xll.ciqfunctions.udf.CIQ($B559, "IQ_TOTAL_REV_1YR_ANN_GROWTH", $D559,,,, "REPORTED")</f>
        <v>-6.4886999999999997</v>
      </c>
      <c r="AB559">
        <f>_xll.ciqfunctions.udf.CIQ($B559, "IQ_DA", $D559,,,, "REPORTED")</f>
        <v>0</v>
      </c>
      <c r="AC559">
        <f>_xll.ciqfunctions.udf.CIQ($B559, "IQ_NET_INTEREST_EXP",$D559,,,, "REPORTED")</f>
        <v>3213</v>
      </c>
      <c r="AD559">
        <f>_xll.ciqfunctions.udf.CIQ($B559, "IQ_NET_WORKING_CAP",$D559,,,, "REPORTED")</f>
        <v>-196772</v>
      </c>
      <c r="AE559">
        <f>_xll.ciqfunctions.udf.CIQ($B559, "IQ_CAPEX",$D559,,,, "REPORTED")</f>
        <v>-48478</v>
      </c>
      <c r="AF559" s="1" t="str">
        <f>_xll.ciqfunctions.udf.CIQ($B559, "IQ_CEO_NAME", $D559,,,, "REPORTED")</f>
        <v>Osaki, Atsushi</v>
      </c>
    </row>
    <row r="560" spans="1:32" x14ac:dyDescent="0.25">
      <c r="A560" t="str">
        <f>_xll.ciqfunctions.udf.CIQ(B560,"IQ_COMPANY_NAME",A$1)</f>
        <v>Subaru Corporation</v>
      </c>
      <c r="B560" s="3" t="s">
        <v>0</v>
      </c>
      <c r="C560" s="1" t="str">
        <f>_xll.ciqfunctions.udf.CIQ($B560, "IQ_INDUSTRY", IQ_FY, $D560, ,, "USD", , C$1)</f>
        <v>Automobiles</v>
      </c>
      <c r="D560" s="2" t="str">
        <f t="shared" si="7"/>
        <v>CQ22018</v>
      </c>
      <c r="E560" s="1">
        <f>_xll.ciqfunctions.udf.CIQ($B560, "IQ_TOTAL_REV", $D560,,,, "REPORTED")</f>
        <v>709227</v>
      </c>
      <c r="F560" s="1">
        <f>_xll.ciqfunctions.udf.CIQ($B560, "IQ_NI",$D560,,,, "REPORTED")</f>
        <v>45463</v>
      </c>
      <c r="G560" s="1">
        <f>_xll.ciqfunctions.udf.CIQ($B560, "IQ_CASH_EQUIV", $D560,,,, "REPORTED")</f>
        <v>800943</v>
      </c>
      <c r="H560" s="1">
        <f>_xll.ciqfunctions.udf.CIQ($B560, "IQ_CASH_ST_INVEST", $D560,,,, "REPORTED")</f>
        <v>941753</v>
      </c>
      <c r="I560" s="1">
        <f>_xll.ciqfunctions.udf.CIQ($B560, "IQ_TOTAL_CA", $D560,,,, "REPORTED")</f>
        <v>1729571</v>
      </c>
      <c r="J560" s="1">
        <f>_xll.ciqfunctions.udf.CIQ($B560, "IQ_TOTAL_ASSETS",$D560,,,, "REPORTED")</f>
        <v>2860625</v>
      </c>
      <c r="K560" s="1">
        <f>_xll.ciqfunctions.udf.CIQ($B560, "IQ_TOTAL_CL", $D560,,,, "REPORTED")</f>
        <v>1017601</v>
      </c>
      <c r="L560" s="1">
        <f>_xll.ciqfunctions.udf.CIQ($B560, "IQ_TOTAL_LIAB", $D560,,,, "REPORTED")</f>
        <v>1295996</v>
      </c>
      <c r="M560" s="1">
        <f>_xll.ciqfunctions.udf.CIQ($B560, "IQ_PREF_EQUITY",$D560,,,, "REPORTED")</f>
        <v>0</v>
      </c>
      <c r="N560" s="1">
        <f>_xll.ciqfunctions.udf.CIQ($B560, "IQ_TOTAL_COMMON_EQUITY",$D560,,,, "REPORTED")</f>
        <v>1557251</v>
      </c>
      <c r="O560" s="1">
        <f>_xll.ciqfunctions.udf.CIQ($B560, "IQ_APIC", $D560,,,, "REPORTED")</f>
        <v>160197</v>
      </c>
      <c r="P560" s="1">
        <f>_xll.ciqfunctions.udf.CIQ($B560, "IQ_TOTAL_ASSETS", $D560,,,, "REPORTED")</f>
        <v>2860625</v>
      </c>
      <c r="Q560" s="1">
        <f>_xll.ciqfunctions.udf.CIQ($B560, "IQ_RE", $D560,,,, "REPORTED")</f>
        <v>1273770</v>
      </c>
      <c r="R560" s="1">
        <f>_xll.ciqfunctions.udf.CIQ($B560, "IQ_TOTAL_EQUITY", $D560,,,, "REPORTED")</f>
        <v>1564629</v>
      </c>
      <c r="S560" s="1">
        <f>_xll.ciqfunctions.udf.CIQ($B560, "IQ_TOTAL_OUTSTANDING_FILING_DATE", $D560,,,, "REPORTED")</f>
        <v>766.71932000000004</v>
      </c>
      <c r="T560" s="1">
        <f>_xll.ciqfunctions.udf.CIQ($B560, "IQ_TOTAL_DEBT", $D560,,,, "REPORTED")</f>
        <v>56664</v>
      </c>
      <c r="U560" s="1">
        <f>_xll.ciqfunctions.udf.CIQ($B560, "IQ_PREF_DIV_OTHER",$D560,,,, "REPORTED")</f>
        <v>0</v>
      </c>
      <c r="V560" s="1">
        <f>_xll.ciqfunctions.udf.CIQ($B560, "IQ_COGS",$D560,,,, "REPORTED")</f>
        <v>549676</v>
      </c>
      <c r="W560" s="1">
        <f>_xll.ciqfunctions.udf.CIQ($B560, "IQ_AP",$D560,,,, "REPORTED")</f>
        <v>378895</v>
      </c>
      <c r="X560" s="1">
        <f>_xll.ciqfunctions.udf.CIQ($B560, "IQ_AR", $D560,,,, "REPORTED")</f>
        <v>154604</v>
      </c>
      <c r="Y560" s="1">
        <f>_xll.ciqfunctions.udf.CIQ($B560, "IQ_INVENTORY", $D560,,,, "REPORTED")</f>
        <v>337717</v>
      </c>
      <c r="Z560">
        <f>_xll.ciqfunctions.udf.CIQ($B560, "IQ_SGA", $D560,,,, "REPORTED")</f>
        <v>101975</v>
      </c>
      <c r="AA560">
        <f>_xll.ciqfunctions.udf.CIQ($B560, "IQ_TOTAL_REV_1YR_ANN_GROWTH", $D560,,,, "REPORTED")</f>
        <v>-17.027200000000001</v>
      </c>
      <c r="AB560">
        <f>_xll.ciqfunctions.udf.CIQ($B560, "IQ_DA", $D560,,,, "REPORTED")</f>
        <v>0</v>
      </c>
      <c r="AC560">
        <f>_xll.ciqfunctions.udf.CIQ($B560, "IQ_NET_INTEREST_EXP",$D560,,,, "REPORTED")</f>
        <v>2363</v>
      </c>
      <c r="AD560">
        <f>_xll.ciqfunctions.udf.CIQ($B560, "IQ_NET_WORKING_CAP",$D560,,,, "REPORTED")</f>
        <v>-200274</v>
      </c>
      <c r="AE560">
        <f>_xll.ciqfunctions.udf.CIQ($B560, "IQ_CAPEX",$D560,,,, "REPORTED")</f>
        <v>-31077</v>
      </c>
      <c r="AF560" s="1" t="str">
        <f>_xll.ciqfunctions.udf.CIQ($B560, "IQ_CEO_NAME", $D560,,,, "REPORTED")</f>
        <v>Osaki, Atsushi</v>
      </c>
    </row>
    <row r="561" spans="1:32" x14ac:dyDescent="0.25">
      <c r="A561" t="str">
        <f>_xll.ciqfunctions.udf.CIQ(B561,"IQ_COMPANY_NAME",A$1)</f>
        <v>Subaru Corporation</v>
      </c>
      <c r="B561" s="3" t="s">
        <v>0</v>
      </c>
      <c r="C561" s="1" t="str">
        <f>_xll.ciqfunctions.udf.CIQ($B561, "IQ_INDUSTRY", IQ_FY, $D561, ,, "USD", , C$1)</f>
        <v>Automobiles</v>
      </c>
      <c r="D561" s="2" t="str">
        <f t="shared" si="7"/>
        <v>CQ12018</v>
      </c>
      <c r="E561" s="1">
        <f>_xll.ciqfunctions.udf.CIQ($B561, "IQ_TOTAL_REV", $D561,,,, "REPORTED")</f>
        <v>840585</v>
      </c>
      <c r="F561" s="1">
        <f>_xll.ciqfunctions.udf.CIQ($B561, "IQ_NI",$D561,,,, "REPORTED")</f>
        <v>67511</v>
      </c>
      <c r="G561" s="1">
        <f>_xll.ciqfunctions.udf.CIQ($B561, "IQ_CASH_EQUIV", $D561,,,, "REPORTED")</f>
        <v>765397</v>
      </c>
      <c r="H561" s="1">
        <f>_xll.ciqfunctions.udf.CIQ($B561, "IQ_CASH_ST_INVEST", $D561,,,, "REPORTED")</f>
        <v>1007970</v>
      </c>
      <c r="I561" s="1">
        <f>_xll.ciqfunctions.udf.CIQ($B561, "IQ_TOTAL_CA", $D561,,,, "REPORTED")</f>
        <v>1895210</v>
      </c>
      <c r="J561" s="1">
        <f>_xll.ciqfunctions.udf.CIQ($B561, "IQ_TOTAL_ASSETS",$D561,,,, "REPORTED")</f>
        <v>2884313</v>
      </c>
      <c r="K561" s="1">
        <f>_xll.ciqfunctions.udf.CIQ($B561, "IQ_TOTAL_CL", $D561,,,, "REPORTED")</f>
        <v>1051006</v>
      </c>
      <c r="L561" s="1">
        <f>_xll.ciqfunctions.udf.CIQ($B561, "IQ_TOTAL_LIAB", $D561,,,, "REPORTED")</f>
        <v>1323290</v>
      </c>
      <c r="M561" s="1">
        <f>_xll.ciqfunctions.udf.CIQ($B561, "IQ_PREF_EQUITY",$D561,,,, "REPORTED")</f>
        <v>0</v>
      </c>
      <c r="N561" s="1">
        <f>_xll.ciqfunctions.udf.CIQ($B561, "IQ_TOTAL_COMMON_EQUITY",$D561,,,, "REPORTED")</f>
        <v>1552844</v>
      </c>
      <c r="O561" s="1">
        <f>_xll.ciqfunctions.udf.CIQ($B561, "IQ_APIC", $D561,,,, "REPORTED")</f>
        <v>160197</v>
      </c>
      <c r="P561" s="1">
        <f>_xll.ciqfunctions.udf.CIQ($B561, "IQ_TOTAL_ASSETS", $D561,,,, "REPORTED")</f>
        <v>2884313</v>
      </c>
      <c r="Q561" s="1">
        <f>_xll.ciqfunctions.udf.CIQ($B561, "IQ_RE", $D561,,,, "REPORTED")</f>
        <v>1283539</v>
      </c>
      <c r="R561" s="1">
        <f>_xll.ciqfunctions.udf.CIQ($B561, "IQ_TOTAL_EQUITY", $D561,,,, "REPORTED")</f>
        <v>1561023</v>
      </c>
      <c r="S561" s="1">
        <f>_xll.ciqfunctions.udf.CIQ($B561, "IQ_TOTAL_OUTSTANDING_FILING_DATE", $D561,,,, "REPORTED")</f>
        <v>766.72082999999998</v>
      </c>
      <c r="T561" s="1">
        <f>_xll.ciqfunctions.udf.CIQ($B561, "IQ_TOTAL_DEBT", $D561,,,, "REPORTED")</f>
        <v>86202</v>
      </c>
      <c r="U561" s="1">
        <f>_xll.ciqfunctions.udf.CIQ($B561, "IQ_PREF_DIV_OTHER",$D561,,,, "REPORTED")</f>
        <v>0</v>
      </c>
      <c r="V561" s="1">
        <f>_xll.ciqfunctions.udf.CIQ($B561, "IQ_COGS",$D561,,,, "REPORTED")</f>
        <v>616782</v>
      </c>
      <c r="W561" s="1">
        <f>_xll.ciqfunctions.udf.CIQ($B561, "IQ_AP",$D561,,,, "REPORTED")</f>
        <v>385000</v>
      </c>
      <c r="X561" s="1">
        <f>_xll.ciqfunctions.udf.CIQ($B561, "IQ_AR", $D561,,,, "REPORTED")</f>
        <v>172027</v>
      </c>
      <c r="Y561" s="1">
        <f>_xll.ciqfunctions.udf.CIQ($B561, "IQ_INVENTORY", $D561,,,, "REPORTED")</f>
        <v>297190</v>
      </c>
      <c r="Z561">
        <f>_xll.ciqfunctions.udf.CIQ($B561, "IQ_SGA", $D561,,,, "REPORTED")</f>
        <v>30331</v>
      </c>
      <c r="AA561">
        <f>_xll.ciqfunctions.udf.CIQ($B561, "IQ_TOTAL_REV_1YR_ANN_GROWTH", $D561,,,, "REPORTED")</f>
        <v>-6.4042000000000003</v>
      </c>
      <c r="AB561">
        <f>_xll.ciqfunctions.udf.CIQ($B561, "IQ_DA", $D561,,,, "REPORTED")</f>
        <v>1025</v>
      </c>
      <c r="AC561">
        <f>_xll.ciqfunctions.udf.CIQ($B561, "IQ_NET_INTEREST_EXP",$D561,,,, "REPORTED")</f>
        <v>2586</v>
      </c>
      <c r="AD561">
        <f>_xll.ciqfunctions.udf.CIQ($B561, "IQ_NET_WORKING_CAP",$D561,,,, "REPORTED")</f>
        <v>-98702</v>
      </c>
      <c r="AE561">
        <f>_xll.ciqfunctions.udf.CIQ($B561, "IQ_CAPEX",$D561,,,, "REPORTED")</f>
        <v>-48935</v>
      </c>
      <c r="AF561" s="1" t="str">
        <f>_xll.ciqfunctions.udf.CIQ($B561, "IQ_CEO_NAME", $D561,,,, "REPORTED")</f>
        <v>Osaki, Atsushi</v>
      </c>
    </row>
    <row r="562" spans="1:32" x14ac:dyDescent="0.25">
      <c r="A562" t="str">
        <f>_xll.ciqfunctions.udf.CIQ(B562,"IQ_COMPANY_NAME",A$1)</f>
        <v>Subaru Corporation</v>
      </c>
      <c r="B562" s="3" t="s">
        <v>0</v>
      </c>
      <c r="C562" s="1" t="str">
        <f>_xll.ciqfunctions.udf.CIQ($B562, "IQ_INDUSTRY", IQ_FY, $D562, ,, "USD", , C$1)</f>
        <v>Automobiles</v>
      </c>
      <c r="D562" s="2" t="str">
        <f t="shared" si="7"/>
        <v>CQ42017</v>
      </c>
      <c r="E562" s="1">
        <f>_xll.ciqfunctions.udf.CIQ($B562, "IQ_TOTAL_REV", $D562,,,, "REPORTED")</f>
        <v>878327</v>
      </c>
      <c r="F562" s="1">
        <f>_xll.ciqfunctions.udf.CIQ($B562, "IQ_NI",$D562,,,, "REPORTED")</f>
        <v>67838</v>
      </c>
      <c r="G562" s="1">
        <f>_xll.ciqfunctions.udf.CIQ($B562, "IQ_CASH_EQUIV", $D562,,,, "REPORTED")</f>
        <v>713922</v>
      </c>
      <c r="H562" s="1">
        <f>_xll.ciqfunctions.udf.CIQ($B562, "IQ_CASH_ST_INVEST", $D562,,,, "REPORTED")</f>
        <v>963490</v>
      </c>
      <c r="I562" s="1">
        <f>_xll.ciqfunctions.udf.CIQ($B562, "IQ_TOTAL_CA", $D562,,,, "REPORTED")</f>
        <v>1834433</v>
      </c>
      <c r="J562" s="1">
        <f>_xll.ciqfunctions.udf.CIQ($B562, "IQ_TOTAL_ASSETS",$D562,,,, "REPORTED")</f>
        <v>2793186</v>
      </c>
      <c r="K562" s="1">
        <f>_xll.ciqfunctions.udf.CIQ($B562, "IQ_TOTAL_CL", $D562,,,, "REPORTED")</f>
        <v>1009752</v>
      </c>
      <c r="L562" s="1">
        <f>_xll.ciqfunctions.udf.CIQ($B562, "IQ_TOTAL_LIAB", $D562,,,, "REPORTED")</f>
        <v>1272446</v>
      </c>
      <c r="M562" s="1">
        <f>_xll.ciqfunctions.udf.CIQ($B562, "IQ_PREF_EQUITY",$D562,,,, "REPORTED")</f>
        <v>0</v>
      </c>
      <c r="N562" s="1">
        <f>_xll.ciqfunctions.udf.CIQ($B562, "IQ_TOTAL_COMMON_EQUITY",$D562,,,, "REPORTED")</f>
        <v>1513141</v>
      </c>
      <c r="O562" s="1">
        <f>_xll.ciqfunctions.udf.CIQ($B562, "IQ_APIC", $D562,,,, "REPORTED")</f>
        <v>160197</v>
      </c>
      <c r="P562" s="1">
        <f>_xll.ciqfunctions.udf.CIQ($B562, "IQ_TOTAL_ASSETS", $D562,,,, "REPORTED")</f>
        <v>2793186</v>
      </c>
      <c r="Q562" s="1">
        <f>_xll.ciqfunctions.udf.CIQ($B562, "IQ_RE", $D562,,,, "REPORTED")</f>
        <v>1216130</v>
      </c>
      <c r="R562" s="1">
        <f>_xll.ciqfunctions.udf.CIQ($B562, "IQ_TOTAL_EQUITY", $D562,,,, "REPORTED")</f>
        <v>1520740</v>
      </c>
      <c r="S562" s="1">
        <f>_xll.ciqfunctions.udf.CIQ($B562, "IQ_TOTAL_OUTSTANDING_FILING_DATE", $D562,,,, "REPORTED")</f>
        <v>766.72149999999999</v>
      </c>
      <c r="T562" s="1">
        <f>_xll.ciqfunctions.udf.CIQ($B562, "IQ_TOTAL_DEBT", $D562,,,, "REPORTED")</f>
        <v>91869</v>
      </c>
      <c r="U562" s="1">
        <f>_xll.ciqfunctions.udf.CIQ($B562, "IQ_PREF_DIV_OTHER",$D562,,,, "REPORTED")</f>
        <v>0</v>
      </c>
      <c r="V562" s="1">
        <f>_xll.ciqfunctions.udf.CIQ($B562, "IQ_COGS",$D562,,,, "REPORTED")</f>
        <v>633841</v>
      </c>
      <c r="W562" s="1">
        <f>_xll.ciqfunctions.udf.CIQ($B562, "IQ_AP",$D562,,,, "REPORTED")</f>
        <v>374886</v>
      </c>
      <c r="X562" s="1">
        <f>_xll.ciqfunctions.udf.CIQ($B562, "IQ_AR", $D562,,,, "REPORTED")</f>
        <v>162510</v>
      </c>
      <c r="Y562" s="1">
        <f>_xll.ciqfunctions.udf.CIQ($B562, "IQ_INVENTORY", $D562,,,, "REPORTED")</f>
        <v>320583</v>
      </c>
      <c r="Z562">
        <f>_xll.ciqfunctions.udf.CIQ($B562, "IQ_SGA", $D562,,,, "REPORTED")</f>
        <v>150306</v>
      </c>
      <c r="AA562">
        <f>_xll.ciqfunctions.udf.CIQ($B562, "IQ_TOTAL_REV_1YR_ANN_GROWTH", $D562,,,, "REPORTED")</f>
        <v>3.3035000000000001</v>
      </c>
      <c r="AB562">
        <f>_xll.ciqfunctions.udf.CIQ($B562, "IQ_DA", $D562,,,, "REPORTED")</f>
        <v>0</v>
      </c>
      <c r="AC562">
        <f>_xll.ciqfunctions.udf.CIQ($B562, "IQ_NET_INTEREST_EXP",$D562,,,, "REPORTED")</f>
        <v>1798</v>
      </c>
      <c r="AD562">
        <f>_xll.ciqfunctions.udf.CIQ($B562, "IQ_NET_WORKING_CAP",$D562,,,, "REPORTED")</f>
        <v>-77100</v>
      </c>
      <c r="AE562">
        <f>_xll.ciqfunctions.udf.CIQ($B562, "IQ_CAPEX",$D562,,,, "REPORTED")</f>
        <v>-24376</v>
      </c>
      <c r="AF562" s="1" t="str">
        <f>_xll.ciqfunctions.udf.CIQ($B562, "IQ_CEO_NAME", $D562,,,, "REPORTED")</f>
        <v>Osaki, Atsushi</v>
      </c>
    </row>
    <row r="563" spans="1:32" x14ac:dyDescent="0.25">
      <c r="A563" t="str">
        <f>_xll.ciqfunctions.udf.CIQ(B563,"IQ_COMPANY_NAME",A$1)</f>
        <v>Subaru Corporation</v>
      </c>
      <c r="B563" s="3" t="s">
        <v>0</v>
      </c>
      <c r="C563" s="1" t="str">
        <f>_xll.ciqfunctions.udf.CIQ($B563, "IQ_INDUSTRY", IQ_FY, $D563, ,, "USD", , C$1)</f>
        <v>Automobiles</v>
      </c>
      <c r="D563" s="2" t="str">
        <f t="shared" si="7"/>
        <v>CQ32017</v>
      </c>
      <c r="E563" s="1">
        <f>_xll.ciqfunctions.udf.CIQ($B563, "IQ_TOTAL_REV", $D563,,,, "REPORTED")</f>
        <v>831539</v>
      </c>
      <c r="F563" s="1">
        <f>_xll.ciqfunctions.udf.CIQ($B563, "IQ_NI",$D563,,,, "REPORTED")</f>
        <v>2679</v>
      </c>
      <c r="G563" s="1">
        <f>_xll.ciqfunctions.udf.CIQ($B563, "IQ_CASH_EQUIV", $D563,,,, "REPORTED")</f>
        <v>733064</v>
      </c>
      <c r="H563" s="1">
        <f>_xll.ciqfunctions.udf.CIQ($B563, "IQ_CASH_ST_INVEST", $D563,,,, "REPORTED")</f>
        <v>1005490</v>
      </c>
      <c r="I563" s="1">
        <f>_xll.ciqfunctions.udf.CIQ($B563, "IQ_TOTAL_CA", $D563,,,, "REPORTED")</f>
        <v>1861724</v>
      </c>
      <c r="J563" s="1">
        <f>_xll.ciqfunctions.udf.CIQ($B563, "IQ_TOTAL_ASSETS",$D563,,,, "REPORTED")</f>
        <v>2820717</v>
      </c>
      <c r="K563" s="1">
        <f>_xll.ciqfunctions.udf.CIQ($B563, "IQ_TOTAL_CL", $D563,,,, "REPORTED")</f>
        <v>1049117</v>
      </c>
      <c r="L563" s="1">
        <f>_xll.ciqfunctions.udf.CIQ($B563, "IQ_TOTAL_LIAB", $D563,,,, "REPORTED")</f>
        <v>1315452</v>
      </c>
      <c r="M563" s="1">
        <f>_xll.ciqfunctions.udf.CIQ($B563, "IQ_PREF_EQUITY",$D563,,,, "REPORTED")</f>
        <v>0</v>
      </c>
      <c r="N563" s="1">
        <f>_xll.ciqfunctions.udf.CIQ($B563, "IQ_TOTAL_COMMON_EQUITY",$D563,,,, "REPORTED")</f>
        <v>1498021</v>
      </c>
      <c r="O563" s="1">
        <f>_xll.ciqfunctions.udf.CIQ($B563, "IQ_APIC", $D563,,,, "REPORTED")</f>
        <v>160197</v>
      </c>
      <c r="P563" s="1">
        <f>_xll.ciqfunctions.udf.CIQ($B563, "IQ_TOTAL_ASSETS", $D563,,,, "REPORTED")</f>
        <v>2820717</v>
      </c>
      <c r="Q563" s="1">
        <f>_xll.ciqfunctions.udf.CIQ($B563, "IQ_RE", $D563,,,, "REPORTED")</f>
        <v>1203525</v>
      </c>
      <c r="R563" s="1">
        <f>_xll.ciqfunctions.udf.CIQ($B563, "IQ_TOTAL_EQUITY", $D563,,,, "REPORTED")</f>
        <v>1505265</v>
      </c>
      <c r="S563" s="1">
        <f>_xll.ciqfunctions.udf.CIQ($B563, "IQ_TOTAL_OUTSTANDING_FILING_DATE", $D563,,,, "REPORTED")</f>
        <v>766.72257000000002</v>
      </c>
      <c r="T563" s="1">
        <f>_xll.ciqfunctions.udf.CIQ($B563, "IQ_TOTAL_DEBT", $D563,,,, "REPORTED")</f>
        <v>97567</v>
      </c>
      <c r="U563" s="1">
        <f>_xll.ciqfunctions.udf.CIQ($B563, "IQ_PREF_DIV_OTHER",$D563,,,, "REPORTED")</f>
        <v>0</v>
      </c>
      <c r="V563" s="1">
        <f>_xll.ciqfunctions.udf.CIQ($B563, "IQ_COGS",$D563,,,, "REPORTED")</f>
        <v>595005</v>
      </c>
      <c r="W563" s="1">
        <f>_xll.ciqfunctions.udf.CIQ($B563, "IQ_AP",$D563,,,, "REPORTED")</f>
        <v>388607</v>
      </c>
      <c r="X563" s="1">
        <f>_xll.ciqfunctions.udf.CIQ($B563, "IQ_AR", $D563,,,, "REPORTED")</f>
        <v>169009</v>
      </c>
      <c r="Y563" s="1">
        <f>_xll.ciqfunctions.udf.CIQ($B563, "IQ_INVENTORY", $D563,,,, "REPORTED")</f>
        <v>307896</v>
      </c>
      <c r="Z563">
        <f>_xll.ciqfunctions.udf.CIQ($B563, "IQ_SGA", $D563,,,, "REPORTED")</f>
        <v>143753</v>
      </c>
      <c r="AA563">
        <f>_xll.ciqfunctions.udf.CIQ($B563, "IQ_TOTAL_REV_1YR_ANN_GROWTH", $D563,,,, "REPORTED")</f>
        <v>2.8782999999999999</v>
      </c>
      <c r="AB563">
        <f>_xll.ciqfunctions.udf.CIQ($B563, "IQ_DA", $D563,,,, "REPORTED")</f>
        <v>0</v>
      </c>
      <c r="AC563">
        <f>_xll.ciqfunctions.udf.CIQ($B563, "IQ_NET_INTEREST_EXP",$D563,,,, "REPORTED")</f>
        <v>1289</v>
      </c>
      <c r="AD563">
        <f>_xll.ciqfunctions.udf.CIQ($B563, "IQ_NET_WORKING_CAP",$D563,,,, "REPORTED")</f>
        <v>-129592</v>
      </c>
      <c r="AE563">
        <f>_xll.ciqfunctions.udf.CIQ($B563, "IQ_CAPEX",$D563,,,, "REPORTED")</f>
        <v>-42580</v>
      </c>
      <c r="AF563" s="1" t="str">
        <f>_xll.ciqfunctions.udf.CIQ($B563, "IQ_CEO_NAME", $D563,,,, "REPORTED")</f>
        <v>Osaki, Atsushi</v>
      </c>
    </row>
    <row r="564" spans="1:32" x14ac:dyDescent="0.25">
      <c r="A564" t="str">
        <f>_xll.ciqfunctions.udf.CIQ(B564,"IQ_COMPANY_NAME",A$1)</f>
        <v>Subaru Corporation</v>
      </c>
      <c r="B564" s="3" t="s">
        <v>0</v>
      </c>
      <c r="C564" s="1" t="str">
        <f>_xll.ciqfunctions.udf.CIQ($B564, "IQ_INDUSTRY", IQ_FY, $D564, ,, "USD", , C$1)</f>
        <v>Automobiles</v>
      </c>
      <c r="D564" s="2" t="str">
        <f t="shared" si="7"/>
        <v>CQ22017</v>
      </c>
      <c r="E564" s="1">
        <f>_xll.ciqfunctions.udf.CIQ($B564, "IQ_TOTAL_REV", $D564,,,, "REPORTED")</f>
        <v>854770</v>
      </c>
      <c r="F564" s="1">
        <f>_xll.ciqfunctions.udf.CIQ($B564, "IQ_NI",$D564,,,, "REPORTED")</f>
        <v>82326</v>
      </c>
      <c r="G564" s="1">
        <f>_xll.ciqfunctions.udf.CIQ($B564, "IQ_CASH_EQUIV", $D564,,,, "REPORTED")</f>
        <v>732128</v>
      </c>
      <c r="H564" s="1">
        <f>_xll.ciqfunctions.udf.CIQ($B564, "IQ_CASH_ST_INVEST", $D564,,,, "REPORTED")</f>
        <v>997917</v>
      </c>
      <c r="I564" s="1">
        <f>_xll.ciqfunctions.udf.CIQ($B564, "IQ_TOTAL_CA", $D564,,,, "REPORTED")</f>
        <v>1839464</v>
      </c>
      <c r="J564" s="1">
        <f>_xll.ciqfunctions.udf.CIQ($B564, "IQ_TOTAL_ASSETS",$D564,,,, "REPORTED")</f>
        <v>2781207</v>
      </c>
      <c r="K564" s="1">
        <f>_xll.ciqfunctions.udf.CIQ($B564, "IQ_TOTAL_CL", $D564,,,, "REPORTED")</f>
        <v>1022809</v>
      </c>
      <c r="L564" s="1">
        <f>_xll.ciqfunctions.udf.CIQ($B564, "IQ_TOTAL_LIAB", $D564,,,, "REPORTED")</f>
        <v>1285676</v>
      </c>
      <c r="M564" s="1">
        <f>_xll.ciqfunctions.udf.CIQ($B564, "IQ_PREF_EQUITY",$D564,,,, "REPORTED")</f>
        <v>0</v>
      </c>
      <c r="N564" s="1">
        <f>_xll.ciqfunctions.udf.CIQ($B564, "IQ_TOTAL_COMMON_EQUITY",$D564,,,, "REPORTED")</f>
        <v>1488715</v>
      </c>
      <c r="O564" s="1">
        <f>_xll.ciqfunctions.udf.CIQ($B564, "IQ_APIC", $D564,,,, "REPORTED")</f>
        <v>160178</v>
      </c>
      <c r="P564" s="1">
        <f>_xll.ciqfunctions.udf.CIQ($B564, "IQ_TOTAL_ASSETS", $D564,,,, "REPORTED")</f>
        <v>2781207</v>
      </c>
      <c r="Q564" s="1">
        <f>_xll.ciqfunctions.udf.CIQ($B564, "IQ_RE", $D564,,,, "REPORTED")</f>
        <v>1200845</v>
      </c>
      <c r="R564" s="1">
        <f>_xll.ciqfunctions.udf.CIQ($B564, "IQ_TOTAL_EQUITY", $D564,,,, "REPORTED")</f>
        <v>1495531</v>
      </c>
      <c r="S564" s="1">
        <f>_xll.ciqfunctions.udf.CIQ($B564, "IQ_TOTAL_OUTSTANDING_FILING_DATE", $D564,,,, "REPORTED")</f>
        <v>766.68537000000003</v>
      </c>
      <c r="T564" s="1">
        <f>_xll.ciqfunctions.udf.CIQ($B564, "IQ_TOTAL_DEBT", $D564,,,, "REPORTED")</f>
        <v>110738</v>
      </c>
      <c r="U564" s="1">
        <f>_xll.ciqfunctions.udf.CIQ($B564, "IQ_PREF_DIV_OTHER",$D564,,,, "REPORTED")</f>
        <v>0</v>
      </c>
      <c r="V564" s="1">
        <f>_xll.ciqfunctions.udf.CIQ($B564, "IQ_COGS",$D564,,,, "REPORTED")</f>
        <v>597078</v>
      </c>
      <c r="W564" s="1">
        <f>_xll.ciqfunctions.udf.CIQ($B564, "IQ_AP",$D564,,,, "REPORTED")</f>
        <v>416928</v>
      </c>
      <c r="X564" s="1">
        <f>_xll.ciqfunctions.udf.CIQ($B564, "IQ_AR", $D564,,,, "REPORTED")</f>
        <v>156531</v>
      </c>
      <c r="Y564" s="1">
        <f>_xll.ciqfunctions.udf.CIQ($B564, "IQ_INVENTORY", $D564,,,, "REPORTED")</f>
        <v>300212</v>
      </c>
      <c r="Z564">
        <f>_xll.ciqfunctions.udf.CIQ($B564, "IQ_SGA", $D564,,,, "REPORTED")</f>
        <v>138348</v>
      </c>
      <c r="AA564">
        <f>_xll.ciqfunctions.udf.CIQ($B564, "IQ_TOTAL_REV_1YR_ANN_GROWTH", $D564,,,, "REPORTED")</f>
        <v>11.098800000000001</v>
      </c>
      <c r="AB564">
        <f>_xll.ciqfunctions.udf.CIQ($B564, "IQ_DA", $D564,,,, "REPORTED")</f>
        <v>0</v>
      </c>
      <c r="AC564">
        <f>_xll.ciqfunctions.udf.CIQ($B564, "IQ_NET_INTEREST_EXP",$D564,,,, "REPORTED")</f>
        <v>1134</v>
      </c>
      <c r="AD564">
        <f>_xll.ciqfunctions.udf.CIQ($B564, "IQ_NET_WORKING_CAP",$D564,,,, "REPORTED")</f>
        <v>-106987</v>
      </c>
      <c r="AE564">
        <f>_xll.ciqfunctions.udf.CIQ($B564, "IQ_CAPEX",$D564,,,, "REPORTED")</f>
        <v>-34006</v>
      </c>
      <c r="AF564" s="1" t="str">
        <f>_xll.ciqfunctions.udf.CIQ($B564, "IQ_CEO_NAME", $D564,,,, "REPORTED")</f>
        <v>Osaki, Atsushi</v>
      </c>
    </row>
    <row r="565" spans="1:32" x14ac:dyDescent="0.25">
      <c r="A565" t="str">
        <f>_xll.ciqfunctions.udf.CIQ(B565,"IQ_COMPANY_NAME",A$1)</f>
        <v>Subaru Corporation</v>
      </c>
      <c r="B565" s="3" t="s">
        <v>0</v>
      </c>
      <c r="C565" s="1" t="str">
        <f>_xll.ciqfunctions.udf.CIQ($B565, "IQ_INDUSTRY", IQ_FY, $D565, ,, "USD", , C$1)</f>
        <v>Automobiles</v>
      </c>
      <c r="D565" s="2" t="str">
        <f t="shared" si="7"/>
        <v>CQ12017</v>
      </c>
      <c r="E565" s="1">
        <f>_xll.ciqfunctions.udf.CIQ($B565, "IQ_TOTAL_REV", $D565,,,, "REPORTED")</f>
        <v>898101</v>
      </c>
      <c r="F565" s="1">
        <f>_xll.ciqfunctions.udf.CIQ($B565, "IQ_NI",$D565,,,, "REPORTED")</f>
        <v>74841</v>
      </c>
      <c r="G565" s="1">
        <f>_xll.ciqfunctions.udf.CIQ($B565, "IQ_CASH_EQUIV", $D565,,,, "REPORTED")</f>
        <v>658822</v>
      </c>
      <c r="H565" s="1">
        <f>_xll.ciqfunctions.udf.CIQ($B565, "IQ_CASH_ST_INVEST", $D565,,,, "REPORTED")</f>
        <v>979401</v>
      </c>
      <c r="I565" s="1">
        <f>_xll.ciqfunctions.udf.CIQ($B565, "IQ_TOTAL_CA", $D565,,,, "REPORTED")</f>
        <v>1845251</v>
      </c>
      <c r="J565" s="1">
        <f>_xll.ciqfunctions.udf.CIQ($B565, "IQ_TOTAL_ASSETS",$D565,,,, "REPORTED")</f>
        <v>2762321</v>
      </c>
      <c r="K565" s="1">
        <f>_xll.ciqfunctions.udf.CIQ($B565, "IQ_TOTAL_CL", $D565,,,, "REPORTED")</f>
        <v>1013738</v>
      </c>
      <c r="L565" s="1">
        <f>_xll.ciqfunctions.udf.CIQ($B565, "IQ_TOTAL_LIAB", $D565,,,, "REPORTED")</f>
        <v>1297433</v>
      </c>
      <c r="M565" s="1">
        <f>_xll.ciqfunctions.udf.CIQ($B565, "IQ_PREF_EQUITY",$D565,,,, "REPORTED")</f>
        <v>0</v>
      </c>
      <c r="N565" s="1">
        <f>_xll.ciqfunctions.udf.CIQ($B565, "IQ_TOTAL_COMMON_EQUITY",$D565,,,, "REPORTED")</f>
        <v>1458664</v>
      </c>
      <c r="O565" s="1">
        <f>_xll.ciqfunctions.udf.CIQ($B565, "IQ_APIC", $D565,,,, "REPORTED")</f>
        <v>160178</v>
      </c>
      <c r="P565" s="1">
        <f>_xll.ciqfunctions.udf.CIQ($B565, "IQ_TOTAL_ASSETS", $D565,,,, "REPORTED")</f>
        <v>2762321</v>
      </c>
      <c r="Q565" s="1">
        <f>_xll.ciqfunctions.udf.CIQ($B565, "IQ_RE", $D565,,,, "REPORTED")</f>
        <v>1173277</v>
      </c>
      <c r="R565" s="1">
        <f>_xll.ciqfunctions.udf.CIQ($B565, "IQ_TOTAL_EQUITY", $D565,,,, "REPORTED")</f>
        <v>1464888</v>
      </c>
      <c r="S565" s="1">
        <f>_xll.ciqfunctions.udf.CIQ($B565, "IQ_TOTAL_OUTSTANDING_FILING_DATE", $D565,,,, "REPORTED")</f>
        <v>766.68565000000001</v>
      </c>
      <c r="T565" s="1">
        <f>_xll.ciqfunctions.udf.CIQ($B565, "IQ_TOTAL_DEBT", $D565,,,, "REPORTED")</f>
        <v>148260</v>
      </c>
      <c r="U565" s="1">
        <f>_xll.ciqfunctions.udf.CIQ($B565, "IQ_PREF_DIV_OTHER",$D565,,,, "REPORTED")</f>
        <v>0</v>
      </c>
      <c r="V565" s="1">
        <f>_xll.ciqfunctions.udf.CIQ($B565, "IQ_COGS",$D565,,,, "REPORTED")</f>
        <v>640663</v>
      </c>
      <c r="W565" s="1">
        <f>_xll.ciqfunctions.udf.CIQ($B565, "IQ_AP",$D565,,,, "REPORTED")</f>
        <v>349737</v>
      </c>
      <c r="X565" s="1">
        <f>_xll.ciqfunctions.udf.CIQ($B565, "IQ_AR", $D565,,,, "REPORTED")</f>
        <v>176883</v>
      </c>
      <c r="Y565" s="1">
        <f>_xll.ciqfunctions.udf.CIQ($B565, "IQ_INVENTORY", $D565,,,, "REPORTED")</f>
        <v>301331</v>
      </c>
      <c r="Z565">
        <f>_xll.ciqfunctions.udf.CIQ($B565, "IQ_SGA", $D565,,,, "REPORTED")</f>
        <v>39898</v>
      </c>
      <c r="AA565">
        <f>_xll.ciqfunctions.udf.CIQ($B565, "IQ_TOTAL_REV_1YR_ANN_GROWTH", $D565,,,, "REPORTED")</f>
        <v>10.382199999999999</v>
      </c>
      <c r="AB565">
        <f>_xll.ciqfunctions.udf.CIQ($B565, "IQ_DA", $D565,,,, "REPORTED")</f>
        <v>956</v>
      </c>
      <c r="AC565">
        <f>_xll.ciqfunctions.udf.CIQ($B565, "IQ_NET_INTEREST_EXP",$D565,,,, "REPORTED")</f>
        <v>814</v>
      </c>
      <c r="AD565">
        <f>_xll.ciqfunctions.udf.CIQ($B565, "IQ_NET_WORKING_CAP",$D565,,,, "REPORTED")</f>
        <v>-60240</v>
      </c>
      <c r="AE565">
        <f>_xll.ciqfunctions.udf.CIQ($B565, "IQ_CAPEX",$D565,,,, "REPORTED")</f>
        <v>-38377</v>
      </c>
      <c r="AF565" s="1" t="str">
        <f>_xll.ciqfunctions.udf.CIQ($B565, "IQ_CEO_NAME", $D565,,,, "REPORTED")</f>
        <v>Osaki, Atsushi</v>
      </c>
    </row>
    <row r="566" spans="1:32" x14ac:dyDescent="0.25">
      <c r="A566" t="str">
        <f>_xll.ciqfunctions.udf.CIQ(B566,"IQ_COMPANY_NAME",A$1)</f>
        <v>Subaru Corporation</v>
      </c>
      <c r="B566" s="3" t="s">
        <v>0</v>
      </c>
      <c r="C566" s="1" t="str">
        <f>_xll.ciqfunctions.udf.CIQ($B566, "IQ_INDUSTRY", IQ_FY, $D566, ,, "USD", , C$1)</f>
        <v>Automobiles</v>
      </c>
      <c r="D566" s="2" t="str">
        <f t="shared" si="7"/>
        <v>CQ42016</v>
      </c>
      <c r="E566" s="1">
        <f>_xll.ciqfunctions.udf.CIQ($B566, "IQ_TOTAL_REV", $D566,,,, "REPORTED")</f>
        <v>850239</v>
      </c>
      <c r="F566" s="1">
        <f>_xll.ciqfunctions.udf.CIQ($B566, "IQ_NI",$D566,,,, "REPORTED")</f>
        <v>43676</v>
      </c>
      <c r="G566" s="1">
        <f>_xll.ciqfunctions.udf.CIQ($B566, "IQ_CASH_EQUIV", $D566,,,, "REPORTED")</f>
        <v>465643</v>
      </c>
      <c r="H566" s="1">
        <f>_xll.ciqfunctions.udf.CIQ($B566, "IQ_CASH_ST_INVEST", $D566,,,, "REPORTED")</f>
        <v>904773</v>
      </c>
      <c r="I566" s="1">
        <f>_xll.ciqfunctions.udf.CIQ($B566, "IQ_TOTAL_CA", $D566,,,, "REPORTED")</f>
        <v>1746830</v>
      </c>
      <c r="J566" s="1">
        <f>_xll.ciqfunctions.udf.CIQ($B566, "IQ_TOTAL_ASSETS",$D566,,,, "REPORTED")</f>
        <v>2643986</v>
      </c>
      <c r="K566" s="1">
        <f>_xll.ciqfunctions.udf.CIQ($B566, "IQ_TOTAL_CL", $D566,,,, "REPORTED")</f>
        <v>959869</v>
      </c>
      <c r="L566" s="1">
        <f>_xll.ciqfunctions.udf.CIQ($B566, "IQ_TOTAL_LIAB", $D566,,,, "REPORTED")</f>
        <v>1241198</v>
      </c>
      <c r="M566" s="1">
        <f>_xll.ciqfunctions.udf.CIQ($B566, "IQ_PREF_EQUITY",$D566,,,, "REPORTED")</f>
        <v>0</v>
      </c>
      <c r="N566" s="1">
        <f>_xll.ciqfunctions.udf.CIQ($B566, "IQ_TOTAL_COMMON_EQUITY",$D566,,,, "REPORTED")</f>
        <v>1396869</v>
      </c>
      <c r="O566" s="1">
        <f>_xll.ciqfunctions.udf.CIQ($B566, "IQ_APIC", $D566,,,, "REPORTED")</f>
        <v>160178</v>
      </c>
      <c r="P566" s="1">
        <f>_xll.ciqfunctions.udf.CIQ($B566, "IQ_TOTAL_ASSETS", $D566,,,, "REPORTED")</f>
        <v>2643986</v>
      </c>
      <c r="Q566" s="1">
        <f>_xll.ciqfunctions.udf.CIQ($B566, "IQ_RE", $D566,,,, "REPORTED")</f>
        <v>1098110</v>
      </c>
      <c r="R566" s="1">
        <f>_xll.ciqfunctions.udf.CIQ($B566, "IQ_TOTAL_EQUITY", $D566,,,, "REPORTED")</f>
        <v>1402788</v>
      </c>
      <c r="S566" s="1">
        <f>_xll.ciqfunctions.udf.CIQ($B566, "IQ_TOTAL_OUTSTANDING_FILING_DATE", $D566,,,, "REPORTED")</f>
        <v>766.68623000000002</v>
      </c>
      <c r="T566" s="1">
        <f>_xll.ciqfunctions.udf.CIQ($B566, "IQ_TOTAL_DEBT", $D566,,,, "REPORTED")</f>
        <v>145497</v>
      </c>
      <c r="U566" s="1">
        <f>_xll.ciqfunctions.udf.CIQ($B566, "IQ_PREF_DIV_OTHER",$D566,,,, "REPORTED")</f>
        <v>0</v>
      </c>
      <c r="V566" s="1">
        <f>_xll.ciqfunctions.udf.CIQ($B566, "IQ_COGS",$D566,,,, "REPORTED")</f>
        <v>618868</v>
      </c>
      <c r="W566" s="1">
        <f>_xll.ciqfunctions.udf.CIQ($B566, "IQ_AP",$D566,,,, "REPORTED")</f>
        <v>415569</v>
      </c>
      <c r="X566" s="1">
        <f>_xll.ciqfunctions.udf.CIQ($B566, "IQ_AR", $D566,,,, "REPORTED")</f>
        <v>159413</v>
      </c>
      <c r="Y566" s="1">
        <f>_xll.ciqfunctions.udf.CIQ($B566, "IQ_INVENTORY", $D566,,,, "REPORTED")</f>
        <v>305303</v>
      </c>
      <c r="Z566">
        <f>_xll.ciqfunctions.udf.CIQ($B566, "IQ_SGA", $D566,,,, "REPORTED")</f>
        <v>133136</v>
      </c>
      <c r="AA566">
        <f>_xll.ciqfunctions.udf.CIQ($B566, "IQ_TOTAL_REV_1YR_ANN_GROWTH", $D566,,,, "REPORTED")</f>
        <v>4.0486000000000004</v>
      </c>
      <c r="AB566">
        <f>_xll.ciqfunctions.udf.CIQ($B566, "IQ_DA", $D566,,,, "REPORTED")</f>
        <v>0</v>
      </c>
      <c r="AC566">
        <f>_xll.ciqfunctions.udf.CIQ($B566, "IQ_NET_INTEREST_EXP",$D566,,,, "REPORTED")</f>
        <v>995</v>
      </c>
      <c r="AD566">
        <f>_xll.ciqfunctions.udf.CIQ($B566, "IQ_NET_WORKING_CAP",$D566,,,, "REPORTED")</f>
        <v>-33504</v>
      </c>
      <c r="AE566">
        <f>_xll.ciqfunctions.udf.CIQ($B566, "IQ_CAPEX",$D566,,,, "REPORTED")</f>
        <v>-57768</v>
      </c>
      <c r="AF566" s="1" t="str">
        <f>_xll.ciqfunctions.udf.CIQ($B566, "IQ_CEO_NAME", $D566,,,, "REPORTED")</f>
        <v>Osaki, Atsushi</v>
      </c>
    </row>
    <row r="567" spans="1:32" x14ac:dyDescent="0.25">
      <c r="A567" t="str">
        <f>_xll.ciqfunctions.udf.CIQ(B567,"IQ_COMPANY_NAME",A$1)</f>
        <v>Subaru Corporation</v>
      </c>
      <c r="B567" s="3" t="s">
        <v>0</v>
      </c>
      <c r="C567" s="1" t="str">
        <f>_xll.ciqfunctions.udf.CIQ($B567, "IQ_INDUSTRY", IQ_FY, $D567, ,, "USD", , C$1)</f>
        <v>Automobiles</v>
      </c>
      <c r="D567" s="2" t="str">
        <f t="shared" si="7"/>
        <v>CQ32016</v>
      </c>
      <c r="E567" s="1">
        <f>_xll.ciqfunctions.udf.CIQ($B567, "IQ_TOTAL_REV", $D567,,,, "REPORTED")</f>
        <v>808274</v>
      </c>
      <c r="F567" s="1">
        <f>_xll.ciqfunctions.udf.CIQ($B567, "IQ_NI",$D567,,,, "REPORTED")</f>
        <v>84971</v>
      </c>
      <c r="G567" s="1">
        <f>_xll.ciqfunctions.udf.CIQ($B567, "IQ_CASH_EQUIV", $D567,,,, "REPORTED")</f>
        <v>531298</v>
      </c>
      <c r="H567" s="1">
        <f>_xll.ciqfunctions.udf.CIQ($B567, "IQ_CASH_ST_INVEST", $D567,,,, "REPORTED")</f>
        <v>986826</v>
      </c>
      <c r="I567" s="1">
        <f>_xll.ciqfunctions.udf.CIQ($B567, "IQ_TOTAL_CA", $D567,,,, "REPORTED")</f>
        <v>1733756</v>
      </c>
      <c r="J567" s="1">
        <f>_xll.ciqfunctions.udf.CIQ($B567, "IQ_TOTAL_ASSETS",$D567,,,, "REPORTED")</f>
        <v>2560049</v>
      </c>
      <c r="K567" s="1">
        <f>_xll.ciqfunctions.udf.CIQ($B567, "IQ_TOTAL_CL", $D567,,,, "REPORTED")</f>
        <v>958821</v>
      </c>
      <c r="L567" s="1">
        <f>_xll.ciqfunctions.udf.CIQ($B567, "IQ_TOTAL_LIAB", $D567,,,, "REPORTED")</f>
        <v>1198472</v>
      </c>
      <c r="M567" s="1">
        <f>_xll.ciqfunctions.udf.CIQ($B567, "IQ_PREF_EQUITY",$D567,,,, "REPORTED")</f>
        <v>0</v>
      </c>
      <c r="N567" s="1">
        <f>_xll.ciqfunctions.udf.CIQ($B567, "IQ_TOTAL_COMMON_EQUITY",$D567,,,, "REPORTED")</f>
        <v>1356059</v>
      </c>
      <c r="O567" s="1">
        <f>_xll.ciqfunctions.udf.CIQ($B567, "IQ_APIC", $D567,,,, "REPORTED")</f>
        <v>160165</v>
      </c>
      <c r="P567" s="1">
        <f>_xll.ciqfunctions.udf.CIQ($B567, "IQ_TOTAL_ASSETS", $D567,,,, "REPORTED")</f>
        <v>2560049</v>
      </c>
      <c r="Q567" s="1">
        <f>_xll.ciqfunctions.udf.CIQ($B567, "IQ_RE", $D567,,,, "REPORTED")</f>
        <v>1109664</v>
      </c>
      <c r="R567" s="1">
        <f>_xll.ciqfunctions.udf.CIQ($B567, "IQ_TOTAL_EQUITY", $D567,,,, "REPORTED")</f>
        <v>1361577</v>
      </c>
      <c r="S567" s="1">
        <f>_xll.ciqfunctions.udf.CIQ($B567, "IQ_TOTAL_OUTSTANDING_FILING_DATE", $D567,,,, "REPORTED")</f>
        <v>766.68696999999997</v>
      </c>
      <c r="T567" s="1">
        <f>_xll.ciqfunctions.udf.CIQ($B567, "IQ_TOTAL_DEBT", $D567,,,, "REPORTED")</f>
        <v>161444</v>
      </c>
      <c r="U567" s="1">
        <f>_xll.ciqfunctions.udf.CIQ($B567, "IQ_PREF_DIV_OTHER",$D567,,,, "REPORTED")</f>
        <v>0</v>
      </c>
      <c r="V567" s="1">
        <f>_xll.ciqfunctions.udf.CIQ($B567, "IQ_COGS",$D567,,,, "REPORTED")</f>
        <v>571651</v>
      </c>
      <c r="W567" s="1">
        <f>_xll.ciqfunctions.udf.CIQ($B567, "IQ_AP",$D567,,,, "REPORTED")</f>
        <v>402383</v>
      </c>
      <c r="X567" s="1">
        <f>_xll.ciqfunctions.udf.CIQ($B567, "IQ_AR", $D567,,,, "REPORTED")</f>
        <v>148979</v>
      </c>
      <c r="Y567" s="1">
        <f>_xll.ciqfunctions.udf.CIQ($B567, "IQ_INVENTORY", $D567,,,, "REPORTED")</f>
        <v>264239</v>
      </c>
      <c r="Z567">
        <f>_xll.ciqfunctions.udf.CIQ($B567, "IQ_SGA", $D567,,,, "REPORTED")</f>
        <v>129638</v>
      </c>
      <c r="AA567">
        <f>_xll.ciqfunctions.udf.CIQ($B567, "IQ_TOTAL_REV_1YR_ANN_GROWTH", $D567,,,, "REPORTED")</f>
        <v>-3.3407</v>
      </c>
      <c r="AB567">
        <f>_xll.ciqfunctions.udf.CIQ($B567, "IQ_DA", $D567,,,, "REPORTED")</f>
        <v>0</v>
      </c>
      <c r="AC567">
        <f>_xll.ciqfunctions.udf.CIQ($B567, "IQ_NET_INTEREST_EXP",$D567,,,, "REPORTED")</f>
        <v>315</v>
      </c>
      <c r="AD567">
        <f>_xll.ciqfunctions.udf.CIQ($B567, "IQ_NET_WORKING_CAP",$D567,,,, "REPORTED")</f>
        <v>-105319</v>
      </c>
      <c r="AE567">
        <f>_xll.ciqfunctions.udf.CIQ($B567, "IQ_CAPEX",$D567,,,, "REPORTED")</f>
        <v>-41158</v>
      </c>
      <c r="AF567" s="1" t="str">
        <f>_xll.ciqfunctions.udf.CIQ($B567, "IQ_CEO_NAME", $D567,,,, "REPORTED")</f>
        <v>Osaki, Atsushi</v>
      </c>
    </row>
    <row r="568" spans="1:32" x14ac:dyDescent="0.25">
      <c r="A568" t="str">
        <f>_xll.ciqfunctions.udf.CIQ(B568,"IQ_COMPANY_NAME",A$1)</f>
        <v>Subaru Corporation</v>
      </c>
      <c r="B568" s="3" t="s">
        <v>0</v>
      </c>
      <c r="C568" s="1" t="str">
        <f>_xll.ciqfunctions.udf.CIQ($B568, "IQ_INDUSTRY", IQ_FY, $D568, ,, "USD", , C$1)</f>
        <v>Automobiles</v>
      </c>
      <c r="D568" s="2" t="str">
        <f t="shared" si="7"/>
        <v>CQ22016</v>
      </c>
      <c r="E568" s="1">
        <f>_xll.ciqfunctions.udf.CIQ($B568, "IQ_TOTAL_REV", $D568,,,, "REPORTED")</f>
        <v>769378</v>
      </c>
      <c r="F568" s="1">
        <f>_xll.ciqfunctions.udf.CIQ($B568, "IQ_NI",$D568,,,, "REPORTED")</f>
        <v>78866</v>
      </c>
      <c r="G568" s="1">
        <f>_xll.ciqfunctions.udf.CIQ($B568, "IQ_CASH_EQUIV", $D568,,,, "REPORTED")</f>
        <v>514535</v>
      </c>
      <c r="H568" s="1">
        <f>_xll.ciqfunctions.udf.CIQ($B568, "IQ_CASH_ST_INVEST", $D568,,,, "REPORTED")</f>
        <v>944140</v>
      </c>
      <c r="I568" s="1">
        <f>_xll.ciqfunctions.udf.CIQ($B568, "IQ_TOTAL_CA", $D568,,,, "REPORTED")</f>
        <v>1706418</v>
      </c>
      <c r="J568" s="1">
        <f>_xll.ciqfunctions.udf.CIQ($B568, "IQ_TOTAL_ASSETS",$D568,,,, "REPORTED")</f>
        <v>2524411</v>
      </c>
      <c r="K568" s="1">
        <f>_xll.ciqfunctions.udf.CIQ($B568, "IQ_TOTAL_CL", $D568,,,, "REPORTED")</f>
        <v>950245</v>
      </c>
      <c r="L568" s="1">
        <f>_xll.ciqfunctions.udf.CIQ($B568, "IQ_TOTAL_LIAB", $D568,,,, "REPORTED")</f>
        <v>1185219</v>
      </c>
      <c r="M568" s="1">
        <f>_xll.ciqfunctions.udf.CIQ($B568, "IQ_PREF_EQUITY",$D568,,,, "REPORTED")</f>
        <v>0</v>
      </c>
      <c r="N568" s="1">
        <f>_xll.ciqfunctions.udf.CIQ($B568, "IQ_TOTAL_COMMON_EQUITY",$D568,,,, "REPORTED")</f>
        <v>1333784</v>
      </c>
      <c r="O568" s="1">
        <f>_xll.ciqfunctions.udf.CIQ($B568, "IQ_APIC", $D568,,,, "REPORTED")</f>
        <v>160071</v>
      </c>
      <c r="P568" s="1">
        <f>_xll.ciqfunctions.udf.CIQ($B568, "IQ_TOTAL_ASSETS", $D568,,,, "REPORTED")</f>
        <v>2524411</v>
      </c>
      <c r="Q568" s="1">
        <f>_xll.ciqfunctions.udf.CIQ($B568, "IQ_RE", $D568,,,, "REPORTED")</f>
        <v>1071666</v>
      </c>
      <c r="R568" s="1">
        <f>_xll.ciqfunctions.udf.CIQ($B568, "IQ_TOTAL_EQUITY", $D568,,,, "REPORTED")</f>
        <v>1339192</v>
      </c>
      <c r="S568" s="1">
        <f>_xll.ciqfunctions.udf.CIQ($B568, "IQ_TOTAL_OUTSTANDING_FILING_DATE", $D568,,,, "REPORTED")</f>
        <v>780.37778000000003</v>
      </c>
      <c r="T568" s="1">
        <f>_xll.ciqfunctions.udf.CIQ($B568, "IQ_TOTAL_DEBT", $D568,,,, "REPORTED")</f>
        <v>165447</v>
      </c>
      <c r="U568" s="1">
        <f>_xll.ciqfunctions.udf.CIQ($B568, "IQ_PREF_DIV_OTHER",$D568,,,, "REPORTED")</f>
        <v>0</v>
      </c>
      <c r="V568" s="1">
        <f>_xll.ciqfunctions.udf.CIQ($B568, "IQ_COGS",$D568,,,, "REPORTED")</f>
        <v>555084</v>
      </c>
      <c r="W568" s="1">
        <f>_xll.ciqfunctions.udf.CIQ($B568, "IQ_AP",$D568,,,, "REPORTED")</f>
        <v>394924</v>
      </c>
      <c r="X568" s="1">
        <f>_xll.ciqfunctions.udf.CIQ($B568, "IQ_AR", $D568,,,, "REPORTED")</f>
        <v>148100</v>
      </c>
      <c r="Y568" s="1">
        <f>_xll.ciqfunctions.udf.CIQ($B568, "IQ_INVENTORY", $D568,,,, "REPORTED")</f>
        <v>261403</v>
      </c>
      <c r="Z568">
        <f>_xll.ciqfunctions.udf.CIQ($B568, "IQ_SGA", $D568,,,, "REPORTED")</f>
        <v>112754</v>
      </c>
      <c r="AA568">
        <f>_xll.ciqfunctions.udf.CIQ($B568, "IQ_TOTAL_REV_1YR_ANN_GROWTH", $D568,,,, "REPORTED")</f>
        <v>0.5373</v>
      </c>
      <c r="AB568">
        <f>_xll.ciqfunctions.udf.CIQ($B568, "IQ_DA", $D568,,,, "REPORTED")</f>
        <v>0</v>
      </c>
      <c r="AC568">
        <f>_xll.ciqfunctions.udf.CIQ($B568, "IQ_NET_INTEREST_EXP",$D568,,,, "REPORTED")</f>
        <v>646</v>
      </c>
      <c r="AD568">
        <f>_xll.ciqfunctions.udf.CIQ($B568, "IQ_NET_WORKING_CAP",$D568,,,, "REPORTED")</f>
        <v>-75921</v>
      </c>
      <c r="AE568">
        <f>_xll.ciqfunctions.udf.CIQ($B568, "IQ_CAPEX",$D568,,,, "REPORTED")</f>
        <v>-26471</v>
      </c>
      <c r="AF568" s="1" t="str">
        <f>_xll.ciqfunctions.udf.CIQ($B568, "IQ_CEO_NAME", $D568,,,, "REPORTED")</f>
        <v>Osaki, Atsushi</v>
      </c>
    </row>
    <row r="569" spans="1:32" x14ac:dyDescent="0.25">
      <c r="A569" t="str">
        <f>_xll.ciqfunctions.udf.CIQ(B569,"IQ_COMPANY_NAME",A$1)</f>
        <v>Subaru Corporation</v>
      </c>
      <c r="B569" s="3" t="s">
        <v>0</v>
      </c>
      <c r="C569" s="1" t="str">
        <f>_xll.ciqfunctions.udf.CIQ($B569, "IQ_INDUSTRY", IQ_FY, $D569, ,, "USD", , C$1)</f>
        <v>Automobiles</v>
      </c>
      <c r="D569" s="2" t="str">
        <f t="shared" si="7"/>
        <v>CQ12016</v>
      </c>
      <c r="E569" s="1">
        <f>_xll.ciqfunctions.udf.CIQ($B569, "IQ_TOTAL_REV", $D569,,,, "REPORTED")</f>
        <v>813628</v>
      </c>
      <c r="F569" s="1">
        <f>_xll.ciqfunctions.udf.CIQ($B569, "IQ_NI",$D569,,,, "REPORTED")</f>
        <v>98862</v>
      </c>
      <c r="G569" s="1">
        <f>_xll.ciqfunctions.udf.CIQ($B569, "IQ_CASH_EQUIV", $D569,,,, "REPORTED")</f>
        <v>507553</v>
      </c>
      <c r="H569" s="1">
        <f>_xll.ciqfunctions.udf.CIQ($B569, "IQ_CASH_ST_INVEST", $D569,,,, "REPORTED")</f>
        <v>1008125</v>
      </c>
      <c r="I569" s="1">
        <f>_xll.ciqfunctions.udf.CIQ($B569, "IQ_TOTAL_CA", $D569,,,, "REPORTED")</f>
        <v>1784093</v>
      </c>
      <c r="J569" s="1">
        <f>_xll.ciqfunctions.udf.CIQ($B569, "IQ_TOTAL_ASSETS",$D569,,,, "REPORTED")</f>
        <v>2592410</v>
      </c>
      <c r="K569" s="1">
        <f>_xll.ciqfunctions.udf.CIQ($B569, "IQ_TOTAL_CL", $D569,,,, "REPORTED")</f>
        <v>959495</v>
      </c>
      <c r="L569" s="1">
        <f>_xll.ciqfunctions.udf.CIQ($B569, "IQ_TOTAL_LIAB", $D569,,,, "REPORTED")</f>
        <v>1242999</v>
      </c>
      <c r="M569" s="1">
        <f>_xll.ciqfunctions.udf.CIQ($B569, "IQ_PREF_EQUITY",$D569,,,, "REPORTED")</f>
        <v>0</v>
      </c>
      <c r="N569" s="1">
        <f>_xll.ciqfunctions.udf.CIQ($B569, "IQ_TOTAL_COMMON_EQUITY",$D569,,,, "REPORTED")</f>
        <v>1343732</v>
      </c>
      <c r="O569" s="1">
        <f>_xll.ciqfunctions.udf.CIQ($B569, "IQ_APIC", $D569,,,, "REPORTED")</f>
        <v>160071</v>
      </c>
      <c r="P569" s="1">
        <f>_xll.ciqfunctions.udf.CIQ($B569, "IQ_TOTAL_ASSETS", $D569,,,, "REPORTED")</f>
        <v>2592410</v>
      </c>
      <c r="Q569" s="1">
        <f>_xll.ciqfunctions.udf.CIQ($B569, "IQ_RE", $D569,,,, "REPORTED")</f>
        <v>1049016</v>
      </c>
      <c r="R569" s="1">
        <f>_xll.ciqfunctions.udf.CIQ($B569, "IQ_TOTAL_EQUITY", $D569,,,, "REPORTED")</f>
        <v>1349411</v>
      </c>
      <c r="S569" s="1">
        <f>_xll.ciqfunctions.udf.CIQ($B569, "IQ_TOTAL_OUTSTANDING_FILING_DATE", $D569,,,, "REPORTED")</f>
        <v>780.37716</v>
      </c>
      <c r="T569" s="1">
        <f>_xll.ciqfunctions.udf.CIQ($B569, "IQ_TOTAL_DEBT", $D569,,,, "REPORTED")</f>
        <v>169974</v>
      </c>
      <c r="U569" s="1">
        <f>_xll.ciqfunctions.udf.CIQ($B569, "IQ_PREF_DIV_OTHER",$D569,,,, "REPORTED")</f>
        <v>0</v>
      </c>
      <c r="V569" s="1">
        <f>_xll.ciqfunctions.udf.CIQ($B569, "IQ_COGS",$D569,,,, "REPORTED")</f>
        <v>548048</v>
      </c>
      <c r="W569" s="1">
        <f>_xll.ciqfunctions.udf.CIQ($B569, "IQ_AP",$D569,,,, "REPORTED")</f>
        <v>326625</v>
      </c>
      <c r="X569" s="1">
        <f>_xll.ciqfunctions.udf.CIQ($B569, "IQ_AR", $D569,,,, "REPORTED")</f>
        <v>161693</v>
      </c>
      <c r="Y569" s="1">
        <f>_xll.ciqfunctions.udf.CIQ($B569, "IQ_INVENTORY", $D569,,,, "REPORTED")</f>
        <v>278367</v>
      </c>
      <c r="Z569">
        <f>_xll.ciqfunctions.udf.CIQ($B569, "IQ_SGA", $D569,,,, "REPORTED")</f>
        <v>33705</v>
      </c>
      <c r="AA569">
        <f>_xll.ciqfunctions.udf.CIQ($B569, "IQ_TOTAL_REV_1YR_ANN_GROWTH", $D569,,,, "REPORTED")</f>
        <v>-0.43580000000000002</v>
      </c>
      <c r="AB569">
        <f>_xll.ciqfunctions.udf.CIQ($B569, "IQ_DA", $D569,,,, "REPORTED")</f>
        <v>981</v>
      </c>
      <c r="AC569">
        <f>_xll.ciqfunctions.udf.CIQ($B569, "IQ_NET_INTEREST_EXP",$D569,,,, "REPORTED")</f>
        <v>809</v>
      </c>
      <c r="AD569">
        <f>_xll.ciqfunctions.udf.CIQ($B569, "IQ_NET_WORKING_CAP",$D569,,,, "REPORTED")</f>
        <v>-106583</v>
      </c>
      <c r="AE569">
        <f>_xll.ciqfunctions.udf.CIQ($B569, "IQ_CAPEX",$D569,,,, "REPORTED")</f>
        <v>-37534</v>
      </c>
      <c r="AF569" s="1" t="str">
        <f>_xll.ciqfunctions.udf.CIQ($B569, "IQ_CEO_NAME", $D569,,,, "REPORTED")</f>
        <v>Osaki, Atsushi</v>
      </c>
    </row>
    <row r="570" spans="1:32" x14ac:dyDescent="0.25">
      <c r="A570" t="str">
        <f>_xll.ciqfunctions.udf.CIQ(B570,"IQ_COMPANY_NAME",A$1)</f>
        <v>Subaru Corporation</v>
      </c>
      <c r="B570" s="3" t="s">
        <v>0</v>
      </c>
      <c r="C570" s="1" t="str">
        <f>_xll.ciqfunctions.udf.CIQ($B570, "IQ_INDUSTRY", IQ_FY, $D570, ,, "USD", , C$1)</f>
        <v>Automobiles</v>
      </c>
      <c r="D570" s="2" t="str">
        <f t="shared" si="7"/>
        <v>CQ42015</v>
      </c>
      <c r="E570" s="1">
        <f>_xll.ciqfunctions.udf.CIQ($B570, "IQ_TOTAL_REV", $D570,,,, "REPORTED")</f>
        <v>817155</v>
      </c>
      <c r="F570" s="1">
        <f>_xll.ciqfunctions.udf.CIQ($B570, "IQ_NI",$D570,,,, "REPORTED")</f>
        <v>144588</v>
      </c>
      <c r="G570" s="1">
        <f>_xll.ciqfunctions.udf.CIQ($B570, "IQ_CASH_EQUIV", $D570,,,, "REPORTED")</f>
        <v>437354</v>
      </c>
      <c r="H570" s="1">
        <f>_xll.ciqfunctions.udf.CIQ($B570, "IQ_CASH_ST_INVEST", $D570,,,, "REPORTED")</f>
        <v>895123</v>
      </c>
      <c r="I570" s="1">
        <f>_xll.ciqfunctions.udf.CIQ($B570, "IQ_TOTAL_CA", $D570,,,, "REPORTED")</f>
        <v>1635382</v>
      </c>
      <c r="J570" s="1">
        <f>_xll.ciqfunctions.udf.CIQ($B570, "IQ_TOTAL_ASSETS",$D570,,,, "REPORTED")</f>
        <v>2429399</v>
      </c>
      <c r="K570" s="1">
        <f>_xll.ciqfunctions.udf.CIQ($B570, "IQ_TOTAL_CL", $D570,,,, "REPORTED")</f>
        <v>869681</v>
      </c>
      <c r="L570" s="1">
        <f>_xll.ciqfunctions.udf.CIQ($B570, "IQ_TOTAL_LIAB", $D570,,,, "REPORTED")</f>
        <v>1147707</v>
      </c>
      <c r="M570" s="1">
        <f>_xll.ciqfunctions.udf.CIQ($B570, "IQ_PREF_EQUITY",$D570,,,, "REPORTED")</f>
        <v>0</v>
      </c>
      <c r="N570" s="1">
        <f>_xll.ciqfunctions.udf.CIQ($B570, "IQ_TOTAL_COMMON_EQUITY",$D570,,,, "REPORTED")</f>
        <v>1274343</v>
      </c>
      <c r="O570" s="1">
        <f>_xll.ciqfunctions.udf.CIQ($B570, "IQ_APIC", $D570,,,, "REPORTED")</f>
        <v>160071</v>
      </c>
      <c r="P570" s="1">
        <f>_xll.ciqfunctions.udf.CIQ($B570, "IQ_TOTAL_ASSETS", $D570,,,, "REPORTED")</f>
        <v>2429399</v>
      </c>
      <c r="Q570" s="1">
        <f>_xll.ciqfunctions.udf.CIQ($B570, "IQ_RE", $D570,,,, "REPORTED")</f>
        <v>950155</v>
      </c>
      <c r="R570" s="1">
        <f>_xll.ciqfunctions.udf.CIQ($B570, "IQ_TOTAL_EQUITY", $D570,,,, "REPORTED")</f>
        <v>1281692</v>
      </c>
      <c r="S570" s="1">
        <f>_xll.ciqfunctions.udf.CIQ($B570, "IQ_TOTAL_OUTSTANDING_FILING_DATE", $D570,,,, "REPORTED")</f>
        <v>780.37879999999996</v>
      </c>
      <c r="T570" s="1">
        <f>_xll.ciqfunctions.udf.CIQ($B570, "IQ_TOTAL_DEBT", $D570,,,, "REPORTED")</f>
        <v>186509</v>
      </c>
      <c r="U570" s="1">
        <f>_xll.ciqfunctions.udf.CIQ($B570, "IQ_PREF_DIV_OTHER",$D570,,,, "REPORTED")</f>
        <v>0</v>
      </c>
      <c r="V570" s="1">
        <f>_xll.ciqfunctions.udf.CIQ($B570, "IQ_COGS",$D570,,,, "REPORTED")</f>
        <v>551876</v>
      </c>
      <c r="W570" s="1">
        <f>_xll.ciqfunctions.udf.CIQ($B570, "IQ_AP",$D570,,,, "REPORTED")</f>
        <v>380675</v>
      </c>
      <c r="X570" s="1">
        <f>_xll.ciqfunctions.udf.CIQ($B570, "IQ_AR", $D570,,,, "REPORTED")</f>
        <v>161317</v>
      </c>
      <c r="Y570" s="1">
        <f>_xll.ciqfunctions.udf.CIQ($B570, "IQ_INVENTORY", $D570,,,, "REPORTED")</f>
        <v>266984</v>
      </c>
      <c r="Z570">
        <f>_xll.ciqfunctions.udf.CIQ($B570, "IQ_SGA", $D570,,,, "REPORTED")</f>
        <v>85011</v>
      </c>
      <c r="AA570">
        <f>_xll.ciqfunctions.udf.CIQ($B570, "IQ_TOTAL_REV_1YR_ANN_GROWTH", $D570,,,, "REPORTED")</f>
        <v>8.8831000000000007</v>
      </c>
      <c r="AB570">
        <f>_xll.ciqfunctions.udf.CIQ($B570, "IQ_DA", $D570,,,, "REPORTED")</f>
        <v>0</v>
      </c>
      <c r="AC570">
        <f>_xll.ciqfunctions.udf.CIQ($B570, "IQ_NET_INTEREST_EXP",$D570,,,, "REPORTED")</f>
        <v>999</v>
      </c>
      <c r="AD570">
        <f>_xll.ciqfunctions.udf.CIQ($B570, "IQ_NET_WORKING_CAP",$D570,,,, "REPORTED")</f>
        <v>-31580</v>
      </c>
      <c r="AE570">
        <f>_xll.ciqfunctions.udf.CIQ($B570, "IQ_CAPEX",$D570,,,, "REPORTED")</f>
        <v>-32888</v>
      </c>
      <c r="AF570" s="1" t="str">
        <f>_xll.ciqfunctions.udf.CIQ($B570, "IQ_CEO_NAME", $D570,,,, "REPORTED")</f>
        <v>Osaki, Atsushi</v>
      </c>
    </row>
    <row r="571" spans="1:32" x14ac:dyDescent="0.25">
      <c r="A571" t="str">
        <f>_xll.ciqfunctions.udf.CIQ(B571,"IQ_COMPANY_NAME",A$1)</f>
        <v>Subaru Corporation</v>
      </c>
      <c r="B571" s="3" t="s">
        <v>0</v>
      </c>
      <c r="C571" s="1" t="str">
        <f>_xll.ciqfunctions.udf.CIQ($B571, "IQ_INDUSTRY", IQ_FY, $D571, ,, "USD", , C$1)</f>
        <v>Automobiles</v>
      </c>
      <c r="D571" s="2" t="str">
        <f t="shared" si="7"/>
        <v>CQ32015</v>
      </c>
      <c r="E571" s="1">
        <f>_xll.ciqfunctions.udf.CIQ($B571, "IQ_TOTAL_REV", $D571,,,, "REPORTED")</f>
        <v>836209</v>
      </c>
      <c r="F571" s="1">
        <f>_xll.ciqfunctions.udf.CIQ($B571, "IQ_NI",$D571,,,, "REPORTED")</f>
        <v>109020</v>
      </c>
      <c r="G571" s="1">
        <f>_xll.ciqfunctions.udf.CIQ($B571, "IQ_CASH_EQUIV", $D571,,,, "REPORTED")</f>
        <v>324700</v>
      </c>
      <c r="H571" s="1">
        <f>_xll.ciqfunctions.udf.CIQ($B571, "IQ_CASH_ST_INVEST", $D571,,,, "REPORTED")</f>
        <v>855222</v>
      </c>
      <c r="I571" s="1">
        <f>_xll.ciqfunctions.udf.CIQ($B571, "IQ_TOTAL_CA", $D571,,,, "REPORTED")</f>
        <v>1590519</v>
      </c>
      <c r="J571" s="1">
        <f>_xll.ciqfunctions.udf.CIQ($B571, "IQ_TOTAL_ASSETS",$D571,,,, "REPORTED")</f>
        <v>2361732</v>
      </c>
      <c r="K571" s="1">
        <f>_xll.ciqfunctions.udf.CIQ($B571, "IQ_TOTAL_CL", $D571,,,, "REPORTED")</f>
        <v>882886</v>
      </c>
      <c r="L571" s="1">
        <f>_xll.ciqfunctions.udf.CIQ($B571, "IQ_TOTAL_LIAB", $D571,,,, "REPORTED")</f>
        <v>1169204</v>
      </c>
      <c r="M571" s="1">
        <f>_xll.ciqfunctions.udf.CIQ($B571, "IQ_PREF_EQUITY",$D571,,,, "REPORTED")</f>
        <v>0</v>
      </c>
      <c r="N571" s="1">
        <f>_xll.ciqfunctions.udf.CIQ($B571, "IQ_TOTAL_COMMON_EQUITY",$D571,,,, "REPORTED")</f>
        <v>1185340</v>
      </c>
      <c r="O571" s="1">
        <f>_xll.ciqfunctions.udf.CIQ($B571, "IQ_APIC", $D571,,,, "REPORTED")</f>
        <v>160071</v>
      </c>
      <c r="P571" s="1">
        <f>_xll.ciqfunctions.udf.CIQ($B571, "IQ_TOTAL_ASSETS", $D571,,,, "REPORTED")</f>
        <v>2361732</v>
      </c>
      <c r="Q571" s="1">
        <f>_xll.ciqfunctions.udf.CIQ($B571, "IQ_RE", $D571,,,, "REPORTED")</f>
        <v>861783</v>
      </c>
      <c r="R571" s="1">
        <f>_xll.ciqfunctions.udf.CIQ($B571, "IQ_TOTAL_EQUITY", $D571,,,, "REPORTED")</f>
        <v>1192528</v>
      </c>
      <c r="S571" s="1">
        <f>_xll.ciqfunctions.udf.CIQ($B571, "IQ_TOTAL_OUTSTANDING_FILING_DATE", $D571,,,, "REPORTED")</f>
        <v>780.38017000000002</v>
      </c>
      <c r="T571" s="1">
        <f>_xll.ciqfunctions.udf.CIQ($B571, "IQ_TOTAL_DEBT", $D571,,,, "REPORTED")</f>
        <v>201403</v>
      </c>
      <c r="U571" s="1">
        <f>_xll.ciqfunctions.udf.CIQ($B571, "IQ_PREF_DIV_OTHER",$D571,,,, "REPORTED")</f>
        <v>0</v>
      </c>
      <c r="V571" s="1">
        <f>_xll.ciqfunctions.udf.CIQ($B571, "IQ_COGS",$D571,,,, "REPORTED")</f>
        <v>563603</v>
      </c>
      <c r="W571" s="1">
        <f>_xll.ciqfunctions.udf.CIQ($B571, "IQ_AP",$D571,,,, "REPORTED")</f>
        <v>391249</v>
      </c>
      <c r="X571" s="1">
        <f>_xll.ciqfunctions.udf.CIQ($B571, "IQ_AR", $D571,,,, "REPORTED")</f>
        <v>167161</v>
      </c>
      <c r="Y571" s="1">
        <f>_xll.ciqfunctions.udf.CIQ($B571, "IQ_INVENTORY", $D571,,,, "REPORTED")</f>
        <v>259233</v>
      </c>
      <c r="Z571">
        <f>_xll.ciqfunctions.udf.CIQ($B571, "IQ_SGA", $D571,,,, "REPORTED")</f>
        <v>121719</v>
      </c>
      <c r="AA571">
        <f>_xll.ciqfunctions.udf.CIQ($B571, "IQ_TOTAL_REV_1YR_ANN_GROWTH", $D571,,,, "REPORTED")</f>
        <v>16.6508</v>
      </c>
      <c r="AB571">
        <f>_xll.ciqfunctions.udf.CIQ($B571, "IQ_DA", $D571,,,, "REPORTED")</f>
        <v>0</v>
      </c>
      <c r="AC571">
        <f>_xll.ciqfunctions.udf.CIQ($B571, "IQ_NET_INTEREST_EXP",$D571,,,, "REPORTED")</f>
        <v>249</v>
      </c>
      <c r="AD571">
        <f>_xll.ciqfunctions.udf.CIQ($B571, "IQ_NET_WORKING_CAP",$D571,,,, "REPORTED")</f>
        <v>-52879</v>
      </c>
      <c r="AE571">
        <f>_xll.ciqfunctions.udf.CIQ($B571, "IQ_CAPEX",$D571,,,, "REPORTED")</f>
        <v>-32367</v>
      </c>
      <c r="AF571" s="1" t="str">
        <f>_xll.ciqfunctions.udf.CIQ($B571, "IQ_CEO_NAME", $D571,,,, "REPORTED")</f>
        <v>Osaki, Atsushi</v>
      </c>
    </row>
    <row r="572" spans="1:32" x14ac:dyDescent="0.25">
      <c r="A572" t="str">
        <f>_xll.ciqfunctions.udf.CIQ(B572,"IQ_COMPANY_NAME",A$1)</f>
        <v>Subaru Corporation</v>
      </c>
      <c r="B572" s="3" t="s">
        <v>0</v>
      </c>
      <c r="C572" s="1" t="str">
        <f>_xll.ciqfunctions.udf.CIQ($B572, "IQ_INDUSTRY", IQ_FY, $D572, ,, "USD", , C$1)</f>
        <v>Automobiles</v>
      </c>
      <c r="D572" s="2" t="str">
        <f t="shared" si="7"/>
        <v>CQ22015</v>
      </c>
      <c r="E572" s="1">
        <f>_xll.ciqfunctions.udf.CIQ($B572, "IQ_TOTAL_REV", $D572,,,, "REPORTED")</f>
        <v>765266</v>
      </c>
      <c r="F572" s="1">
        <f>_xll.ciqfunctions.udf.CIQ($B572, "IQ_NI",$D572,,,, "REPORTED")</f>
        <v>84184</v>
      </c>
      <c r="G572" s="1">
        <f>_xll.ciqfunctions.udf.CIQ($B572, "IQ_CASH_EQUIV", $D572,,,, "REPORTED")</f>
        <v>280903</v>
      </c>
      <c r="H572" s="1">
        <f>_xll.ciqfunctions.udf.CIQ($B572, "IQ_CASH_ST_INVEST", $D572,,,, "REPORTED")</f>
        <v>733745</v>
      </c>
      <c r="I572" s="1">
        <f>_xll.ciqfunctions.udf.CIQ($B572, "IQ_TOTAL_CA", $D572,,,, "REPORTED")</f>
        <v>1478075</v>
      </c>
      <c r="J572" s="1">
        <f>_xll.ciqfunctions.udf.CIQ($B572, "IQ_TOTAL_ASSETS",$D572,,,, "REPORTED")</f>
        <v>2231174</v>
      </c>
      <c r="K572" s="1">
        <f>_xll.ciqfunctions.udf.CIQ($B572, "IQ_TOTAL_CL", $D572,,,, "REPORTED")</f>
        <v>848615</v>
      </c>
      <c r="L572" s="1">
        <f>_xll.ciqfunctions.udf.CIQ($B572, "IQ_TOTAL_LIAB", $D572,,,, "REPORTED")</f>
        <v>1134361</v>
      </c>
      <c r="M572" s="1">
        <f>_xll.ciqfunctions.udf.CIQ($B572, "IQ_PREF_EQUITY",$D572,,,, "REPORTED")</f>
        <v>0</v>
      </c>
      <c r="N572" s="1">
        <f>_xll.ciqfunctions.udf.CIQ($B572, "IQ_TOTAL_COMMON_EQUITY",$D572,,,, "REPORTED")</f>
        <v>1087847</v>
      </c>
      <c r="O572" s="1">
        <f>_xll.ciqfunctions.udf.CIQ($B572, "IQ_APIC", $D572,,,, "REPORTED")</f>
        <v>160071</v>
      </c>
      <c r="P572" s="1">
        <f>_xll.ciqfunctions.udf.CIQ($B572, "IQ_TOTAL_ASSETS", $D572,,,, "REPORTED")</f>
        <v>2231174</v>
      </c>
      <c r="Q572" s="1">
        <f>_xll.ciqfunctions.udf.CIQ($B572, "IQ_RE", $D572,,,, "REPORTED")</f>
        <v>752763</v>
      </c>
      <c r="R572" s="1">
        <f>_xll.ciqfunctions.udf.CIQ($B572, "IQ_TOTAL_EQUITY", $D572,,,, "REPORTED")</f>
        <v>1096813</v>
      </c>
      <c r="S572" s="1">
        <f>_xll.ciqfunctions.udf.CIQ($B572, "IQ_TOTAL_OUTSTANDING_FILING_DATE", $D572,,,, "REPORTED")</f>
        <v>780.38130999999998</v>
      </c>
      <c r="T572" s="1">
        <f>_xll.ciqfunctions.udf.CIQ($B572, "IQ_TOTAL_DEBT", $D572,,,, "REPORTED")</f>
        <v>201109</v>
      </c>
      <c r="U572" s="1">
        <f>_xll.ciqfunctions.udf.CIQ($B572, "IQ_PREF_DIV_OTHER",$D572,,,, "REPORTED")</f>
        <v>0</v>
      </c>
      <c r="V572" s="1">
        <f>_xll.ciqfunctions.udf.CIQ($B572, "IQ_COGS",$D572,,,, "REPORTED")</f>
        <v>523609</v>
      </c>
      <c r="W572" s="1">
        <f>_xll.ciqfunctions.udf.CIQ($B572, "IQ_AP",$D572,,,, "REPORTED")</f>
        <v>366729</v>
      </c>
      <c r="X572" s="1">
        <f>_xll.ciqfunctions.udf.CIQ($B572, "IQ_AR", $D572,,,, "REPORTED")</f>
        <v>150199</v>
      </c>
      <c r="Y572" s="1">
        <f>_xll.ciqfunctions.udf.CIQ($B572, "IQ_INVENTORY", $D572,,,, "REPORTED")</f>
        <v>290364</v>
      </c>
      <c r="Z572">
        <f>_xll.ciqfunctions.udf.CIQ($B572, "IQ_SGA", $D572,,,, "REPORTED")</f>
        <v>107447</v>
      </c>
      <c r="AA572">
        <f>_xll.ciqfunctions.udf.CIQ($B572, "IQ_TOTAL_REV_1YR_ANN_GROWTH", $D572,,,, "REPORTED")</f>
        <v>28.965499999999999</v>
      </c>
      <c r="AB572">
        <f>_xll.ciqfunctions.udf.CIQ($B572, "IQ_DA", $D572,,,, "REPORTED")</f>
        <v>0</v>
      </c>
      <c r="AC572">
        <f>_xll.ciqfunctions.udf.CIQ($B572, "IQ_NET_INTEREST_EXP",$D572,,,, "REPORTED")</f>
        <v>634</v>
      </c>
      <c r="AD572">
        <f>_xll.ciqfunctions.udf.CIQ($B572, "IQ_NET_WORKING_CAP",$D572,,,, "REPORTED")</f>
        <v>-10789</v>
      </c>
      <c r="AE572">
        <f>_xll.ciqfunctions.udf.CIQ($B572, "IQ_CAPEX",$D572,,,, "REPORTED")</f>
        <v>-23943</v>
      </c>
      <c r="AF572" s="1" t="str">
        <f>_xll.ciqfunctions.udf.CIQ($B572, "IQ_CEO_NAME", $D572,,,, "REPORTED")</f>
        <v>Osaki, Atsushi</v>
      </c>
    </row>
    <row r="573" spans="1:32" x14ac:dyDescent="0.25">
      <c r="A573" t="str">
        <f>_xll.ciqfunctions.udf.CIQ(B573,"IQ_COMPANY_NAME",A$1)</f>
        <v>Subaru Corporation</v>
      </c>
      <c r="B573" s="3" t="s">
        <v>0</v>
      </c>
      <c r="C573" s="1" t="str">
        <f>_xll.ciqfunctions.udf.CIQ($B573, "IQ_INDUSTRY", IQ_FY, $D573, ,, "USD", , C$1)</f>
        <v>Automobiles</v>
      </c>
      <c r="D573" s="2" t="str">
        <f t="shared" si="7"/>
        <v>CQ12015</v>
      </c>
      <c r="E573" s="1">
        <f>_xll.ciqfunctions.udf.CIQ($B573, "IQ_TOTAL_REV", $D573,,,, "REPORTED")</f>
        <v>817189</v>
      </c>
      <c r="F573" s="1">
        <f>_xll.ciqfunctions.udf.CIQ($B573, "IQ_NI",$D573,,,, "REPORTED")</f>
        <v>71522</v>
      </c>
      <c r="G573" s="1">
        <f>_xll.ciqfunctions.udf.CIQ($B573, "IQ_CASH_EQUIV", $D573,,,, "REPORTED")</f>
        <v>228821</v>
      </c>
      <c r="H573" s="1">
        <f>_xll.ciqfunctions.udf.CIQ($B573, "IQ_CASH_ST_INVEST", $D573,,,, "REPORTED")</f>
        <v>673558</v>
      </c>
      <c r="I573" s="1">
        <f>_xll.ciqfunctions.udf.CIQ($B573, "IQ_TOTAL_CA", $D573,,,, "REPORTED")</f>
        <v>1473268</v>
      </c>
      <c r="J573" s="1">
        <f>_xll.ciqfunctions.udf.CIQ($B573, "IQ_TOTAL_ASSETS",$D573,,,, "REPORTED")</f>
        <v>2199714</v>
      </c>
      <c r="K573" s="1">
        <f>_xll.ciqfunctions.udf.CIQ($B573, "IQ_TOTAL_CL", $D573,,,, "REPORTED")</f>
        <v>873056</v>
      </c>
      <c r="L573" s="1">
        <f>_xll.ciqfunctions.udf.CIQ($B573, "IQ_TOTAL_LIAB", $D573,,,, "REPORTED")</f>
        <v>1168995</v>
      </c>
      <c r="M573" s="1">
        <f>_xll.ciqfunctions.udf.CIQ($B573, "IQ_PREF_EQUITY",$D573,,,, "REPORTED")</f>
        <v>0</v>
      </c>
      <c r="N573" s="1">
        <f>_xll.ciqfunctions.udf.CIQ($B573, "IQ_TOTAL_COMMON_EQUITY",$D573,,,, "REPORTED")</f>
        <v>1022417</v>
      </c>
      <c r="O573" s="1">
        <f>_xll.ciqfunctions.udf.CIQ($B573, "IQ_APIC", $D573,,,, "REPORTED")</f>
        <v>160071</v>
      </c>
      <c r="P573" s="1">
        <f>_xll.ciqfunctions.udf.CIQ($B573, "IQ_TOTAL_ASSETS", $D573,,,, "REPORTED")</f>
        <v>2199714</v>
      </c>
      <c r="Q573" s="1">
        <f>_xll.ciqfunctions.udf.CIQ($B573, "IQ_RE", $D573,,,, "REPORTED")</f>
        <v>697414</v>
      </c>
      <c r="R573" s="1">
        <f>_xll.ciqfunctions.udf.CIQ($B573, "IQ_TOTAL_EQUITY", $D573,,,, "REPORTED")</f>
        <v>1030719</v>
      </c>
      <c r="S573" s="1">
        <f>_xll.ciqfunctions.udf.CIQ($B573, "IQ_TOTAL_OUTSTANDING_FILING_DATE", $D573,,,, "REPORTED")</f>
        <v>780.38199999999995</v>
      </c>
      <c r="T573" s="1">
        <f>_xll.ciqfunctions.udf.CIQ($B573, "IQ_TOTAL_DEBT", $D573,,,, "REPORTED")</f>
        <v>211192</v>
      </c>
      <c r="U573" s="1">
        <f>_xll.ciqfunctions.udf.CIQ($B573, "IQ_PREF_DIV_OTHER",$D573,,,, "REPORTED")</f>
        <v>0</v>
      </c>
      <c r="V573" s="1">
        <f>_xll.ciqfunctions.udf.CIQ($B573, "IQ_COGS",$D573,,,, "REPORTED")</f>
        <v>568034</v>
      </c>
      <c r="W573" s="1">
        <f>_xll.ciqfunctions.udf.CIQ($B573, "IQ_AP",$D573,,,, "REPORTED")</f>
        <v>392221</v>
      </c>
      <c r="X573" s="1">
        <f>_xll.ciqfunctions.udf.CIQ($B573, "IQ_AR", $D573,,,, "REPORTED")</f>
        <v>187405</v>
      </c>
      <c r="Y573" s="1">
        <f>_xll.ciqfunctions.udf.CIQ($B573, "IQ_INVENTORY", $D573,,,, "REPORTED")</f>
        <v>295650</v>
      </c>
      <c r="Z573">
        <f>_xll.ciqfunctions.udf.CIQ($B573, "IQ_SGA", $D573,,,, "REPORTED")</f>
        <v>53156</v>
      </c>
      <c r="AA573">
        <f>_xll.ciqfunctions.udf.CIQ($B573, "IQ_TOTAL_REV_1YR_ANN_GROWTH", $D573,,,, "REPORTED")</f>
        <v>16.806799999999999</v>
      </c>
      <c r="AB573">
        <f>_xll.ciqfunctions.udf.CIQ($B573, "IQ_DA", $D573,,,, "REPORTED")</f>
        <v>985</v>
      </c>
      <c r="AC573">
        <f>_xll.ciqfunctions.udf.CIQ($B573, "IQ_NET_INTEREST_EXP",$D573,,,, "REPORTED")</f>
        <v>442</v>
      </c>
      <c r="AD573">
        <f>_xll.ciqfunctions.udf.CIQ($B573, "IQ_NET_WORKING_CAP",$D573,,,, "REPORTED")</f>
        <v>12426</v>
      </c>
      <c r="AE573">
        <f>_xll.ciqfunctions.udf.CIQ($B573, "IQ_CAPEX",$D573,,,, "REPORTED")</f>
        <v>-32532</v>
      </c>
      <c r="AF573" s="1" t="str">
        <f>_xll.ciqfunctions.udf.CIQ($B573, "IQ_CEO_NAME", $D573,,,, "REPORTED")</f>
        <v>Osaki, Atsushi</v>
      </c>
    </row>
    <row r="574" spans="1:32" x14ac:dyDescent="0.25">
      <c r="A574" t="str">
        <f>_xll.ciqfunctions.udf.CIQ(B574,"IQ_COMPANY_NAME",A$1)</f>
        <v>Subaru Corporation</v>
      </c>
      <c r="B574" s="3" t="s">
        <v>0</v>
      </c>
      <c r="C574" s="1" t="str">
        <f>_xll.ciqfunctions.udf.CIQ($B574, "IQ_INDUSTRY", IQ_FY, $D574, ,, "USD", , C$1)</f>
        <v>Automobiles</v>
      </c>
      <c r="D574" s="2" t="str">
        <f t="shared" si="7"/>
        <v>CQ42014</v>
      </c>
      <c r="E574" s="1">
        <f>_xll.ciqfunctions.udf.CIQ($B574, "IQ_TOTAL_REV", $D574,,,, "REPORTED")</f>
        <v>750488</v>
      </c>
      <c r="F574" s="1">
        <f>_xll.ciqfunctions.udf.CIQ($B574, "IQ_NI",$D574,,,, "REPORTED")</f>
        <v>77332</v>
      </c>
      <c r="G574" s="1">
        <f>_xll.ciqfunctions.udf.CIQ($B574, "IQ_CASH_EQUIV", $D574,,,, "REPORTED")</f>
        <v>278138</v>
      </c>
      <c r="H574" s="1">
        <f>_xll.ciqfunctions.udf.CIQ($B574, "IQ_CASH_ST_INVEST", $D574,,,, "REPORTED")</f>
        <v>606001</v>
      </c>
      <c r="I574" s="1">
        <f>_xll.ciqfunctions.udf.CIQ($B574, "IQ_TOTAL_CA", $D574,,,, "REPORTED")</f>
        <v>1358839</v>
      </c>
      <c r="J574" s="1">
        <f>_xll.ciqfunctions.udf.CIQ($B574, "IQ_TOTAL_ASSETS",$D574,,,, "REPORTED")</f>
        <v>2067358</v>
      </c>
      <c r="K574" s="1">
        <f>_xll.ciqfunctions.udf.CIQ($B574, "IQ_TOTAL_CL", $D574,,,, "REPORTED")</f>
        <v>806531</v>
      </c>
      <c r="L574" s="1">
        <f>_xll.ciqfunctions.udf.CIQ($B574, "IQ_TOTAL_LIAB", $D574,,,, "REPORTED")</f>
        <v>1104110</v>
      </c>
      <c r="M574" s="1">
        <f>_xll.ciqfunctions.udf.CIQ($B574, "IQ_PREF_EQUITY",$D574,,,, "REPORTED")</f>
        <v>0</v>
      </c>
      <c r="N574" s="1">
        <f>_xll.ciqfunctions.udf.CIQ($B574, "IQ_TOTAL_COMMON_EQUITY",$D574,,,, "REPORTED")</f>
        <v>955438</v>
      </c>
      <c r="O574" s="1">
        <f>_xll.ciqfunctions.udf.CIQ($B574, "IQ_APIC", $D574,,,, "REPORTED")</f>
        <v>160071</v>
      </c>
      <c r="P574" s="1">
        <f>_xll.ciqfunctions.udf.CIQ($B574, "IQ_TOTAL_ASSETS", $D574,,,, "REPORTED")</f>
        <v>2067358</v>
      </c>
      <c r="Q574" s="1">
        <f>_xll.ciqfunctions.udf.CIQ($B574, "IQ_RE", $D574,,,, "REPORTED")</f>
        <v>625676</v>
      </c>
      <c r="R574" s="1">
        <f>_xll.ciqfunctions.udf.CIQ($B574, "IQ_TOTAL_EQUITY", $D574,,,, "REPORTED")</f>
        <v>963248</v>
      </c>
      <c r="S574" s="1">
        <f>_xll.ciqfunctions.udf.CIQ($B574, "IQ_TOTAL_OUTSTANDING_FILING_DATE", $D574,,,, "REPORTED")</f>
        <v>780.38374999999996</v>
      </c>
      <c r="T574" s="1">
        <f>_xll.ciqfunctions.udf.CIQ($B574, "IQ_TOTAL_DEBT", $D574,,,, "REPORTED")</f>
        <v>226797</v>
      </c>
      <c r="U574" s="1">
        <f>_xll.ciqfunctions.udf.CIQ($B574, "IQ_PREF_DIV_OTHER",$D574,,,, "REPORTED")</f>
        <v>0</v>
      </c>
      <c r="V574" s="1">
        <f>_xll.ciqfunctions.udf.CIQ($B574, "IQ_COGS",$D574,,,, "REPORTED")</f>
        <v>519805</v>
      </c>
      <c r="W574" s="1">
        <f>_xll.ciqfunctions.udf.CIQ($B574, "IQ_AP",$D574,,,, "REPORTED")</f>
        <v>382009</v>
      </c>
      <c r="X574" s="1">
        <f>_xll.ciqfunctions.udf.CIQ($B574, "IQ_AR", $D574,,,, "REPORTED")</f>
        <v>155243</v>
      </c>
      <c r="Y574" s="1">
        <f>_xll.ciqfunctions.udf.CIQ($B574, "IQ_INVENTORY", $D574,,,, "REPORTED")</f>
        <v>310424</v>
      </c>
      <c r="Z574">
        <f>_xll.ciqfunctions.udf.CIQ($B574, "IQ_SGA", $D574,,,, "REPORTED")</f>
        <v>106195</v>
      </c>
      <c r="AA574">
        <f>_xll.ciqfunctions.udf.CIQ($B574, "IQ_TOTAL_REV_1YR_ANN_GROWTH", $D574,,,, "REPORTED")</f>
        <v>28.754200000000001</v>
      </c>
      <c r="AB574">
        <f>_xll.ciqfunctions.udf.CIQ($B574, "IQ_DA", $D574,,,, "REPORTED")</f>
        <v>0</v>
      </c>
      <c r="AC574">
        <f>_xll.ciqfunctions.udf.CIQ($B574, "IQ_NET_INTEREST_EXP",$D574,,,, "REPORTED")</f>
        <v>846</v>
      </c>
      <c r="AD574">
        <f>_xll.ciqfunctions.udf.CIQ($B574, "IQ_NET_WORKING_CAP",$D574,,,, "REPORTED")</f>
        <v>31008</v>
      </c>
      <c r="AE574">
        <f>_xll.ciqfunctions.udf.CIQ($B574, "IQ_CAPEX",$D574,,,, "REPORTED")</f>
        <v>-26987</v>
      </c>
      <c r="AF574" s="1" t="str">
        <f>_xll.ciqfunctions.udf.CIQ($B574, "IQ_CEO_NAME", $D574,,,, "REPORTED")</f>
        <v>Osaki, Atsushi</v>
      </c>
    </row>
    <row r="575" spans="1:32" x14ac:dyDescent="0.25">
      <c r="A575" t="str">
        <f>_xll.ciqfunctions.udf.CIQ(B575,"IQ_COMPANY_NAME",A$1)</f>
        <v>Subaru Corporation</v>
      </c>
      <c r="B575" s="3" t="s">
        <v>0</v>
      </c>
      <c r="C575" s="1" t="str">
        <f>_xll.ciqfunctions.udf.CIQ($B575, "IQ_INDUSTRY", IQ_FY, $D575, ,, "USD", , C$1)</f>
        <v>Automobiles</v>
      </c>
      <c r="D575" s="2" t="str">
        <f t="shared" ref="D575:D601" si="8">D515</f>
        <v>CQ32014</v>
      </c>
      <c r="E575" s="1">
        <f>_xll.ciqfunctions.udf.CIQ($B575, "IQ_TOTAL_REV", $D575,,,, "REPORTED")</f>
        <v>716848</v>
      </c>
      <c r="F575" s="1">
        <f>_xll.ciqfunctions.udf.CIQ($B575, "IQ_NI",$D575,,,, "REPORTED")</f>
        <v>60773</v>
      </c>
      <c r="G575" s="1">
        <f>_xll.ciqfunctions.udf.CIQ($B575, "IQ_CASH_EQUIV", $D575,,,, "REPORTED")</f>
        <v>262227</v>
      </c>
      <c r="H575" s="1">
        <f>_xll.ciqfunctions.udf.CIQ($B575, "IQ_CASH_ST_INVEST", $D575,,,, "REPORTED")</f>
        <v>608579</v>
      </c>
      <c r="I575" s="1">
        <f>_xll.ciqfunctions.udf.CIQ($B575, "IQ_TOTAL_CA", $D575,,,, "REPORTED")</f>
        <v>1309574</v>
      </c>
      <c r="J575" s="1">
        <f>_xll.ciqfunctions.udf.CIQ($B575, "IQ_TOTAL_ASSETS",$D575,,,, "REPORTED")</f>
        <v>1986822</v>
      </c>
      <c r="K575" s="1">
        <f>_xll.ciqfunctions.udf.CIQ($B575, "IQ_TOTAL_CL", $D575,,,, "REPORTED")</f>
        <v>820915</v>
      </c>
      <c r="L575" s="1">
        <f>_xll.ciqfunctions.udf.CIQ($B575, "IQ_TOTAL_LIAB", $D575,,,, "REPORTED")</f>
        <v>1105884</v>
      </c>
      <c r="M575" s="1">
        <f>_xll.ciqfunctions.udf.CIQ($B575, "IQ_PREF_EQUITY",$D575,,,, "REPORTED")</f>
        <v>0</v>
      </c>
      <c r="N575" s="1">
        <f>_xll.ciqfunctions.udf.CIQ($B575, "IQ_TOTAL_COMMON_EQUITY",$D575,,,, "REPORTED")</f>
        <v>873948</v>
      </c>
      <c r="O575" s="1">
        <f>_xll.ciqfunctions.udf.CIQ($B575, "IQ_APIC", $D575,,,, "REPORTED")</f>
        <v>160071</v>
      </c>
      <c r="P575" s="1">
        <f>_xll.ciqfunctions.udf.CIQ($B575, "IQ_TOTAL_ASSETS", $D575,,,, "REPORTED")</f>
        <v>1986822</v>
      </c>
      <c r="Q575" s="1">
        <f>_xll.ciqfunctions.udf.CIQ($B575, "IQ_RE", $D575,,,, "REPORTED")</f>
        <v>572548</v>
      </c>
      <c r="R575" s="1">
        <f>_xll.ciqfunctions.udf.CIQ($B575, "IQ_TOTAL_EQUITY", $D575,,,, "REPORTED")</f>
        <v>880938</v>
      </c>
      <c r="S575" s="1">
        <f>_xll.ciqfunctions.udf.CIQ($B575, "IQ_TOTAL_OUTSTANDING_FILING_DATE", $D575,,,, "REPORTED")</f>
        <v>780.38586999999995</v>
      </c>
      <c r="T575" s="1">
        <f>_xll.ciqfunctions.udf.CIQ($B575, "IQ_TOTAL_DEBT", $D575,,,, "REPORTED")</f>
        <v>232187</v>
      </c>
      <c r="U575" s="1">
        <f>_xll.ciqfunctions.udf.CIQ($B575, "IQ_PREF_DIV_OTHER",$D575,,,, "REPORTED")</f>
        <v>0</v>
      </c>
      <c r="V575" s="1">
        <f>_xll.ciqfunctions.udf.CIQ($B575, "IQ_COGS",$D575,,,, "REPORTED")</f>
        <v>505994</v>
      </c>
      <c r="W575" s="1">
        <f>_xll.ciqfunctions.udf.CIQ($B575, "IQ_AP",$D575,,,, "REPORTED")</f>
        <v>387741</v>
      </c>
      <c r="X575" s="1">
        <f>_xll.ciqfunctions.udf.CIQ($B575, "IQ_AR", $D575,,,, "REPORTED")</f>
        <v>166876</v>
      </c>
      <c r="Y575" s="1">
        <f>_xll.ciqfunctions.udf.CIQ($B575, "IQ_INVENTORY", $D575,,,, "REPORTED")</f>
        <v>270981</v>
      </c>
      <c r="Z575">
        <f>_xll.ciqfunctions.udf.CIQ($B575, "IQ_SGA", $D575,,,, "REPORTED")</f>
        <v>103913</v>
      </c>
      <c r="AA575">
        <f>_xll.ciqfunctions.udf.CIQ($B575, "IQ_TOTAL_REV_1YR_ANN_GROWTH", $D575,,,, "REPORTED")</f>
        <v>23.870799999999999</v>
      </c>
      <c r="AB575">
        <f>_xll.ciqfunctions.udf.CIQ($B575, "IQ_DA", $D575,,,, "REPORTED")</f>
        <v>0</v>
      </c>
      <c r="AC575">
        <f>_xll.ciqfunctions.udf.CIQ($B575, "IQ_NET_INTEREST_EXP",$D575,,,, "REPORTED")</f>
        <v>-83</v>
      </c>
      <c r="AD575">
        <f>_xll.ciqfunctions.udf.CIQ($B575, "IQ_NET_WORKING_CAP",$D575,,,, "REPORTED")</f>
        <v>-33424</v>
      </c>
      <c r="AE575">
        <f>_xll.ciqfunctions.udf.CIQ($B575, "IQ_CAPEX",$D575,,,, "REPORTED")</f>
        <v>-39274</v>
      </c>
      <c r="AF575" s="1" t="str">
        <f>_xll.ciqfunctions.udf.CIQ($B575, "IQ_CEO_NAME", $D575,,,, "REPORTED")</f>
        <v>Osaki, Atsushi</v>
      </c>
    </row>
    <row r="576" spans="1:32" x14ac:dyDescent="0.25">
      <c r="A576" t="str">
        <f>_xll.ciqfunctions.udf.CIQ(B576,"IQ_COMPANY_NAME",A$1)</f>
        <v>Subaru Corporation</v>
      </c>
      <c r="B576" s="3" t="s">
        <v>0</v>
      </c>
      <c r="C576" s="1" t="str">
        <f>_xll.ciqfunctions.udf.CIQ($B576, "IQ_INDUSTRY", IQ_FY, $D576, ,, "USD", , C$1)</f>
        <v>Automobiles</v>
      </c>
      <c r="D576" s="2" t="str">
        <f t="shared" si="8"/>
        <v>CQ22014</v>
      </c>
      <c r="E576" s="1">
        <f>_xll.ciqfunctions.udf.CIQ($B576, "IQ_TOTAL_REV", $D576,,,, "REPORTED")</f>
        <v>593388</v>
      </c>
      <c r="F576" s="1">
        <f>_xll.ciqfunctions.udf.CIQ($B576, "IQ_NI",$D576,,,, "REPORTED")</f>
        <v>52246</v>
      </c>
      <c r="G576" s="1">
        <f>_xll.ciqfunctions.udf.CIQ($B576, "IQ_CASH_EQUIV", $D576,,,, "REPORTED")</f>
        <v>211618</v>
      </c>
      <c r="H576" s="1">
        <f>_xll.ciqfunctions.udf.CIQ($B576, "IQ_CASH_ST_INVEST", $D576,,,, "REPORTED")</f>
        <v>530239</v>
      </c>
      <c r="I576" s="1">
        <f>_xll.ciqfunctions.udf.CIQ($B576, "IQ_TOTAL_CA", $D576,,,, "REPORTED")</f>
        <v>1205232</v>
      </c>
      <c r="J576" s="1">
        <f>_xll.ciqfunctions.udf.CIQ($B576, "IQ_TOTAL_ASSETS",$D576,,,, "REPORTED")</f>
        <v>1848424</v>
      </c>
      <c r="K576" s="1">
        <f>_xll.ciqfunctions.udf.CIQ($B576, "IQ_TOTAL_CL", $D576,,,, "REPORTED")</f>
        <v>778116</v>
      </c>
      <c r="L576" s="1">
        <f>_xll.ciqfunctions.udf.CIQ($B576, "IQ_TOTAL_LIAB", $D576,,,, "REPORTED")</f>
        <v>1048766</v>
      </c>
      <c r="M576" s="1">
        <f>_xll.ciqfunctions.udf.CIQ($B576, "IQ_PREF_EQUITY",$D576,,,, "REPORTED")</f>
        <v>0</v>
      </c>
      <c r="N576" s="1">
        <f>_xll.ciqfunctions.udf.CIQ($B576, "IQ_TOTAL_COMMON_EQUITY",$D576,,,, "REPORTED")</f>
        <v>793412</v>
      </c>
      <c r="O576" s="1">
        <f>_xll.ciqfunctions.udf.CIQ($B576, "IQ_APIC", $D576,,,, "REPORTED")</f>
        <v>160071</v>
      </c>
      <c r="P576" s="1">
        <f>_xll.ciqfunctions.udf.CIQ($B576, "IQ_TOTAL_ASSETS", $D576,,,, "REPORTED")</f>
        <v>1848424</v>
      </c>
      <c r="Q576" s="1">
        <f>_xll.ciqfunctions.udf.CIQ($B576, "IQ_RE", $D576,,,, "REPORTED")</f>
        <v>511775</v>
      </c>
      <c r="R576" s="1">
        <f>_xll.ciqfunctions.udf.CIQ($B576, "IQ_TOTAL_EQUITY", $D576,,,, "REPORTED")</f>
        <v>799658</v>
      </c>
      <c r="S576" s="1">
        <f>_xll.ciqfunctions.udf.CIQ($B576, "IQ_TOTAL_OUTSTANDING_FILING_DATE", $D576,,,, "REPORTED")</f>
        <v>780.38774999999998</v>
      </c>
      <c r="T576" s="1">
        <f>_xll.ciqfunctions.udf.CIQ($B576, "IQ_TOTAL_DEBT", $D576,,,, "REPORTED")</f>
        <v>257359</v>
      </c>
      <c r="U576" s="1">
        <f>_xll.ciqfunctions.udf.CIQ($B576, "IQ_PREF_DIV_OTHER",$D576,,,, "REPORTED")</f>
        <v>0</v>
      </c>
      <c r="V576" s="1">
        <f>_xll.ciqfunctions.udf.CIQ($B576, "IQ_COGS",$D576,,,, "REPORTED")</f>
        <v>423657</v>
      </c>
      <c r="W576" s="1">
        <f>_xll.ciqfunctions.udf.CIQ($B576, "IQ_AP",$D576,,,, "REPORTED")</f>
        <v>344208</v>
      </c>
      <c r="X576" s="1">
        <f>_xll.ciqfunctions.udf.CIQ($B576, "IQ_AR", $D576,,,, "REPORTED")</f>
        <v>159867</v>
      </c>
      <c r="Y576" s="1">
        <f>_xll.ciqfunctions.udf.CIQ($B576, "IQ_INVENTORY", $D576,,,, "REPORTED")</f>
        <v>264599</v>
      </c>
      <c r="Z576">
        <f>_xll.ciqfunctions.udf.CIQ($B576, "IQ_SGA", $D576,,,, "REPORTED")</f>
        <v>91010</v>
      </c>
      <c r="AA576">
        <f>_xll.ciqfunctions.udf.CIQ($B576, "IQ_TOTAL_REV_1YR_ANN_GROWTH", $D576,,,, "REPORTED")</f>
        <v>8.4939</v>
      </c>
      <c r="AB576">
        <f>_xll.ciqfunctions.udf.CIQ($B576, "IQ_DA", $D576,,,, "REPORTED")</f>
        <v>0</v>
      </c>
      <c r="AC576">
        <f>_xll.ciqfunctions.udf.CIQ($B576, "IQ_NET_INTEREST_EXP",$D576,,,, "REPORTED")</f>
        <v>19</v>
      </c>
      <c r="AD576">
        <f>_xll.ciqfunctions.udf.CIQ($B576, "IQ_NET_WORKING_CAP",$D576,,,, "REPORTED")</f>
        <v>8519</v>
      </c>
      <c r="AE576">
        <f>_xll.ciqfunctions.udf.CIQ($B576, "IQ_CAPEX",$D576,,,, "REPORTED")</f>
        <v>-16380</v>
      </c>
      <c r="AF576" s="1" t="str">
        <f>_xll.ciqfunctions.udf.CIQ($B576, "IQ_CEO_NAME", $D576,,,, "REPORTED")</f>
        <v>Osaki, Atsushi</v>
      </c>
    </row>
    <row r="577" spans="1:32" x14ac:dyDescent="0.25">
      <c r="A577" t="str">
        <f>_xll.ciqfunctions.udf.CIQ(B577,"IQ_COMPANY_NAME",A$1)</f>
        <v>Subaru Corporation</v>
      </c>
      <c r="B577" s="3" t="s">
        <v>0</v>
      </c>
      <c r="C577" s="1" t="str">
        <f>_xll.ciqfunctions.udf.CIQ($B577, "IQ_INDUSTRY", IQ_FY, $D577, ,, "USD", , C$1)</f>
        <v>Automobiles</v>
      </c>
      <c r="D577" s="2" t="str">
        <f t="shared" si="8"/>
        <v>CQ12014</v>
      </c>
      <c r="E577" s="1">
        <f>_xll.ciqfunctions.udf.CIQ($B577, "IQ_TOTAL_REV", $D577,,,, "REPORTED")</f>
        <v>699607</v>
      </c>
      <c r="F577" s="1">
        <f>_xll.ciqfunctions.udf.CIQ($B577, "IQ_NI",$D577,,,, "REPORTED")</f>
        <v>25076</v>
      </c>
      <c r="G577" s="1">
        <f>_xll.ciqfunctions.udf.CIQ($B577, "IQ_CASH_EQUIV", $D577,,,, "REPORTED")</f>
        <v>351125</v>
      </c>
      <c r="H577" s="1">
        <f>_xll.ciqfunctions.udf.CIQ($B577, "IQ_CASH_ST_INVEST", $D577,,,, "REPORTED")</f>
        <v>584891</v>
      </c>
      <c r="I577" s="1">
        <f>_xll.ciqfunctions.udf.CIQ($B577, "IQ_TOTAL_CA", $D577,,,, "REPORTED")</f>
        <v>1273781</v>
      </c>
      <c r="J577" s="1">
        <f>_xll.ciqfunctions.udf.CIQ($B577, "IQ_TOTAL_ASSETS",$D577,,,, "REPORTED")</f>
        <v>1888363</v>
      </c>
      <c r="K577" s="1">
        <f>_xll.ciqfunctions.udf.CIQ($B577, "IQ_TOTAL_CL", $D577,,,, "REPORTED")</f>
        <v>832908</v>
      </c>
      <c r="L577" s="1">
        <f>_xll.ciqfunctions.udf.CIQ($B577, "IQ_TOTAL_LIAB", $D577,,,, "REPORTED")</f>
        <v>1118292</v>
      </c>
      <c r="M577" s="1">
        <f>_xll.ciqfunctions.udf.CIQ($B577, "IQ_PREF_EQUITY",$D577,,,, "REPORTED")</f>
        <v>0</v>
      </c>
      <c r="N577" s="1">
        <f>_xll.ciqfunctions.udf.CIQ($B577, "IQ_TOTAL_COMMON_EQUITY",$D577,,,, "REPORTED")</f>
        <v>765544</v>
      </c>
      <c r="O577" s="1">
        <f>_xll.ciqfunctions.udf.CIQ($B577, "IQ_APIC", $D577,,,, "REPORTED")</f>
        <v>160071</v>
      </c>
      <c r="P577" s="1">
        <f>_xll.ciqfunctions.udf.CIQ($B577, "IQ_TOTAL_ASSETS", $D577,,,, "REPORTED")</f>
        <v>1888363</v>
      </c>
      <c r="Q577" s="1">
        <f>_xll.ciqfunctions.udf.CIQ($B577, "IQ_RE", $D577,,,, "REPORTED")</f>
        <v>483910</v>
      </c>
      <c r="R577" s="1">
        <f>_xll.ciqfunctions.udf.CIQ($B577, "IQ_TOTAL_EQUITY", $D577,,,, "REPORTED")</f>
        <v>770071</v>
      </c>
      <c r="S577" s="1">
        <f>_xll.ciqfunctions.udf.CIQ($B577, "IQ_TOTAL_OUTSTANDING_FILING_DATE", $D577,,,, "REPORTED")</f>
        <v>780.38800000000003</v>
      </c>
      <c r="T577" s="1">
        <f>_xll.ciqfunctions.udf.CIQ($B577, "IQ_TOTAL_DEBT", $D577,,,, "REPORTED")</f>
        <v>269654</v>
      </c>
      <c r="U577" s="1">
        <f>_xll.ciqfunctions.udf.CIQ($B577, "IQ_PREF_DIV_OTHER",$D577,,,, "REPORTED")</f>
        <v>0</v>
      </c>
      <c r="V577" s="1">
        <f>_xll.ciqfunctions.udf.CIQ($B577, "IQ_COGS",$D577,,,, "REPORTED")</f>
        <v>500724</v>
      </c>
      <c r="W577" s="1">
        <f>_xll.ciqfunctions.udf.CIQ($B577, "IQ_AP",$D577,,,, "REPORTED")</f>
        <v>347563</v>
      </c>
      <c r="X577" s="1">
        <f>_xll.ciqfunctions.udf.CIQ($B577, "IQ_AR", $D577,,,, "REPORTED")</f>
        <v>204417</v>
      </c>
      <c r="Y577" s="1">
        <f>_xll.ciqfunctions.udf.CIQ($B577, "IQ_INVENTORY", $D577,,,, "REPORTED")</f>
        <v>244203</v>
      </c>
      <c r="Z577">
        <f>_xll.ciqfunctions.udf.CIQ($B577, "IQ_SGA", $D577,,,, "REPORTED")</f>
        <v>45851</v>
      </c>
      <c r="AA577">
        <f>_xll.ciqfunctions.udf.CIQ($B577, "IQ_TOTAL_REV_1YR_ANN_GROWTH", $D577,,,, "REPORTED")</f>
        <v>29.020900000000001</v>
      </c>
      <c r="AB577">
        <f>_xll.ciqfunctions.udf.CIQ($B577, "IQ_DA", $D577,,,, "REPORTED")</f>
        <v>1024</v>
      </c>
      <c r="AC577">
        <f>_xll.ciqfunctions.udf.CIQ($B577, "IQ_NET_INTEREST_EXP",$D577,,,, "REPORTED")</f>
        <v>54</v>
      </c>
      <c r="AD577">
        <f>_xll.ciqfunctions.udf.CIQ($B577, "IQ_NET_WORKING_CAP",$D577,,,, "REPORTED")</f>
        <v>-38208</v>
      </c>
      <c r="AE577">
        <f>_xll.ciqfunctions.udf.CIQ($B577, "IQ_CAPEX",$D577,,,, "REPORTED")</f>
        <v>-14844</v>
      </c>
      <c r="AF577" s="1" t="str">
        <f>_xll.ciqfunctions.udf.CIQ($B577, "IQ_CEO_NAME", $D577,,,, "REPORTED")</f>
        <v>Osaki, Atsushi</v>
      </c>
    </row>
    <row r="578" spans="1:32" x14ac:dyDescent="0.25">
      <c r="A578" t="str">
        <f>_xll.ciqfunctions.udf.CIQ(B578,"IQ_COMPANY_NAME",A$1)</f>
        <v>Subaru Corporation</v>
      </c>
      <c r="B578" s="3" t="s">
        <v>0</v>
      </c>
      <c r="C578" s="1" t="str">
        <f>_xll.ciqfunctions.udf.CIQ($B578, "IQ_INDUSTRY", IQ_FY, $D578, ,, "USD", , C$1)</f>
        <v>Automobiles</v>
      </c>
      <c r="D578" s="2" t="str">
        <f t="shared" si="8"/>
        <v>CQ42013</v>
      </c>
      <c r="E578" s="1">
        <f>_xll.ciqfunctions.udf.CIQ($B578, "IQ_TOTAL_REV", $D578,,,, "REPORTED")</f>
        <v>582884</v>
      </c>
      <c r="F578" s="1">
        <f>_xll.ciqfunctions.udf.CIQ($B578, "IQ_NI",$D578,,,, "REPORTED")</f>
        <v>81729</v>
      </c>
      <c r="G578" s="1">
        <f>_xll.ciqfunctions.udf.CIQ($B578, "IQ_CASH_EQUIV", $D578,,,, "REPORTED")</f>
        <v>234898</v>
      </c>
      <c r="H578" s="1">
        <f>_xll.ciqfunctions.udf.CIQ($B578, "IQ_CASH_ST_INVEST", $D578,,,, "REPORTED")</f>
        <v>523483</v>
      </c>
      <c r="I578" s="1">
        <f>_xll.ciqfunctions.udf.CIQ($B578, "IQ_TOTAL_CA", $D578,,,, "REPORTED")</f>
        <v>1156451</v>
      </c>
      <c r="J578" s="1">
        <f>_xll.ciqfunctions.udf.CIQ($B578, "IQ_TOTAL_ASSETS",$D578,,,, "REPORTED")</f>
        <v>1785926</v>
      </c>
      <c r="K578" s="1">
        <f>_xll.ciqfunctions.udf.CIQ($B578, "IQ_TOTAL_CL", $D578,,,, "REPORTED")</f>
        <v>724262</v>
      </c>
      <c r="L578" s="1">
        <f>_xll.ciqfunctions.udf.CIQ($B578, "IQ_TOTAL_LIAB", $D578,,,, "REPORTED")</f>
        <v>1021654</v>
      </c>
      <c r="M578" s="1">
        <f>_xll.ciqfunctions.udf.CIQ($B578, "IQ_PREF_EQUITY",$D578,,,, "REPORTED")</f>
        <v>0</v>
      </c>
      <c r="N578" s="1">
        <f>_xll.ciqfunctions.udf.CIQ($B578, "IQ_TOTAL_COMMON_EQUITY",$D578,,,, "REPORTED")</f>
        <v>761203</v>
      </c>
      <c r="O578" s="1">
        <f>_xll.ciqfunctions.udf.CIQ($B578, "IQ_APIC", $D578,,,, "REPORTED")</f>
        <v>160071</v>
      </c>
      <c r="P578" s="1">
        <f>_xll.ciqfunctions.udf.CIQ($B578, "IQ_TOTAL_ASSETS", $D578,,,, "REPORTED")</f>
        <v>1785926</v>
      </c>
      <c r="Q578" s="1">
        <f>_xll.ciqfunctions.udf.CIQ($B578, "IQ_RE", $D578,,,, "REPORTED")</f>
        <v>459473</v>
      </c>
      <c r="R578" s="1">
        <f>_xll.ciqfunctions.udf.CIQ($B578, "IQ_TOTAL_EQUITY", $D578,,,, "REPORTED")</f>
        <v>764272</v>
      </c>
      <c r="S578" s="1">
        <f>_xll.ciqfunctions.udf.CIQ($B578, "IQ_TOTAL_OUTSTANDING_FILING_DATE", $D578,,,, "REPORTED")</f>
        <v>780.39047000000005</v>
      </c>
      <c r="T578" s="1">
        <f>_xll.ciqfunctions.udf.CIQ($B578, "IQ_TOTAL_DEBT", $D578,,,, "REPORTED")</f>
        <v>275988</v>
      </c>
      <c r="U578" s="1">
        <f>_xll.ciqfunctions.udf.CIQ($B578, "IQ_PREF_DIV_OTHER",$D578,,,, "REPORTED")</f>
        <v>0</v>
      </c>
      <c r="V578" s="1">
        <f>_xll.ciqfunctions.udf.CIQ($B578, "IQ_COGS",$D578,,,, "REPORTED")</f>
        <v>415304</v>
      </c>
      <c r="W578" s="1">
        <f>_xll.ciqfunctions.udf.CIQ($B578, "IQ_AP",$D578,,,, "REPORTED")</f>
        <v>302107</v>
      </c>
      <c r="X578" s="1">
        <f>_xll.ciqfunctions.udf.CIQ($B578, "IQ_AR", $D578,,,, "REPORTED")</f>
        <v>128567</v>
      </c>
      <c r="Y578" s="1">
        <f>_xll.ciqfunctions.udf.CIQ($B578, "IQ_INVENTORY", $D578,,,, "REPORTED")</f>
        <v>274222</v>
      </c>
      <c r="Z578">
        <f>_xll.ciqfunctions.udf.CIQ($B578, "IQ_SGA", $D578,,,, "REPORTED")</f>
        <v>84929</v>
      </c>
      <c r="AA578">
        <f>_xll.ciqfunctions.udf.CIQ($B578, "IQ_TOTAL_REV_1YR_ANN_GROWTH", $D578,,,, "REPORTED")</f>
        <v>23.3081</v>
      </c>
      <c r="AB578">
        <f>_xll.ciqfunctions.udf.CIQ($B578, "IQ_DA", $D578,,,, "REPORTED")</f>
        <v>0</v>
      </c>
      <c r="AC578">
        <f>_xll.ciqfunctions.udf.CIQ($B578, "IQ_NET_INTEREST_EXP",$D578,,,, "REPORTED")</f>
        <v>14</v>
      </c>
      <c r="AD578">
        <f>_xll.ciqfunctions.udf.CIQ($B578, "IQ_NET_WORKING_CAP",$D578,,,, "REPORTED")</f>
        <v>17020</v>
      </c>
      <c r="AE578">
        <f>_xll.ciqfunctions.udf.CIQ($B578, "IQ_CAPEX",$D578,,,, "REPORTED")</f>
        <v>-14970</v>
      </c>
      <c r="AF578" s="1" t="str">
        <f>_xll.ciqfunctions.udf.CIQ($B578, "IQ_CEO_NAME", $D578,,,, "REPORTED")</f>
        <v>Osaki, Atsushi</v>
      </c>
    </row>
    <row r="579" spans="1:32" x14ac:dyDescent="0.25">
      <c r="A579" t="str">
        <f>_xll.ciqfunctions.udf.CIQ(B579,"IQ_COMPANY_NAME",A$1)</f>
        <v>Subaru Corporation</v>
      </c>
      <c r="B579" s="3" t="s">
        <v>0</v>
      </c>
      <c r="C579" s="1" t="str">
        <f>_xll.ciqfunctions.udf.CIQ($B579, "IQ_INDUSTRY", IQ_FY, $D579, ,, "USD", , C$1)</f>
        <v>Automobiles</v>
      </c>
      <c r="D579" s="2" t="str">
        <f t="shared" si="8"/>
        <v>CQ32013</v>
      </c>
      <c r="E579" s="1">
        <f>_xll.ciqfunctions.udf.CIQ($B579, "IQ_TOTAL_REV", $D579,,,, "REPORTED")</f>
        <v>578706</v>
      </c>
      <c r="F579" s="1">
        <f>_xll.ciqfunctions.udf.CIQ($B579, "IQ_NI",$D579,,,, "REPORTED")</f>
        <v>51344</v>
      </c>
      <c r="G579" s="1">
        <f>_xll.ciqfunctions.udf.CIQ($B579, "IQ_CASH_EQUIV", $D579,,,, "REPORTED")</f>
        <v>236924</v>
      </c>
      <c r="H579" s="1">
        <f>_xll.ciqfunctions.udf.CIQ($B579, "IQ_CASH_ST_INVEST", $D579,,,, "REPORTED")</f>
        <v>451099</v>
      </c>
      <c r="I579" s="1">
        <f>_xll.ciqfunctions.udf.CIQ($B579, "IQ_TOTAL_CA", $D579,,,, "REPORTED")</f>
        <v>1051131</v>
      </c>
      <c r="J579" s="1">
        <f>_xll.ciqfunctions.udf.CIQ($B579, "IQ_TOTAL_ASSETS",$D579,,,, "REPORTED")</f>
        <v>1719257</v>
      </c>
      <c r="K579" s="1">
        <f>_xll.ciqfunctions.udf.CIQ($B579, "IQ_TOTAL_CL", $D579,,,, "REPORTED")</f>
        <v>693845</v>
      </c>
      <c r="L579" s="1">
        <f>_xll.ciqfunctions.udf.CIQ($B579, "IQ_TOTAL_LIAB", $D579,,,, "REPORTED")</f>
        <v>1008009</v>
      </c>
      <c r="M579" s="1">
        <f>_xll.ciqfunctions.udf.CIQ($B579, "IQ_PREF_EQUITY",$D579,,,, "REPORTED")</f>
        <v>0</v>
      </c>
      <c r="N579" s="1">
        <f>_xll.ciqfunctions.udf.CIQ($B579, "IQ_TOTAL_COMMON_EQUITY",$D579,,,, "REPORTED")</f>
        <v>708194</v>
      </c>
      <c r="O579" s="1">
        <f>_xll.ciqfunctions.udf.CIQ($B579, "IQ_APIC", $D579,,,, "REPORTED")</f>
        <v>160071</v>
      </c>
      <c r="P579" s="1">
        <f>_xll.ciqfunctions.udf.CIQ($B579, "IQ_TOTAL_ASSETS", $D579,,,, "REPORTED")</f>
        <v>1719257</v>
      </c>
      <c r="Q579" s="1">
        <f>_xll.ciqfunctions.udf.CIQ($B579, "IQ_RE", $D579,,,, "REPORTED")</f>
        <v>393360</v>
      </c>
      <c r="R579" s="1">
        <f>_xll.ciqfunctions.udf.CIQ($B579, "IQ_TOTAL_EQUITY", $D579,,,, "REPORTED")</f>
        <v>711248</v>
      </c>
      <c r="S579" s="1">
        <f>_xll.ciqfunctions.udf.CIQ($B579, "IQ_TOTAL_OUTSTANDING_FILING_DATE", $D579,,,, "REPORTED")</f>
        <v>780.39407000000006</v>
      </c>
      <c r="T579" s="1">
        <f>_xll.ciqfunctions.udf.CIQ($B579, "IQ_TOTAL_DEBT", $D579,,,, "REPORTED")</f>
        <v>291848</v>
      </c>
      <c r="U579" s="1">
        <f>_xll.ciqfunctions.udf.CIQ($B579, "IQ_PREF_DIV_OTHER",$D579,,,, "REPORTED")</f>
        <v>0</v>
      </c>
      <c r="V579" s="1">
        <f>_xll.ciqfunctions.udf.CIQ($B579, "IQ_COGS",$D579,,,, "REPORTED")</f>
        <v>415269</v>
      </c>
      <c r="W579" s="1">
        <f>_xll.ciqfunctions.udf.CIQ($B579, "IQ_AP",$D579,,,, "REPORTED")</f>
        <v>307393</v>
      </c>
      <c r="X579" s="1">
        <f>_xll.ciqfunctions.udf.CIQ($B579, "IQ_AR", $D579,,,, "REPORTED")</f>
        <v>147114</v>
      </c>
      <c r="Y579" s="1">
        <f>_xll.ciqfunctions.udf.CIQ($B579, "IQ_INVENTORY", $D579,,,, "REPORTED")</f>
        <v>235871</v>
      </c>
      <c r="Z579">
        <f>_xll.ciqfunctions.udf.CIQ($B579, "IQ_SGA", $D579,,,, "REPORTED")</f>
        <v>82370</v>
      </c>
      <c r="AA579">
        <f>_xll.ciqfunctions.udf.CIQ($B579, "IQ_TOTAL_REV_1YR_ANN_GROWTH", $D579,,,, "REPORTED")</f>
        <v>23.358499999999999</v>
      </c>
      <c r="AB579">
        <f>_xll.ciqfunctions.udf.CIQ($B579, "IQ_DA", $D579,,,, "REPORTED")</f>
        <v>0</v>
      </c>
      <c r="AC579">
        <f>_xll.ciqfunctions.udf.CIQ($B579, "IQ_NET_INTEREST_EXP",$D579,,,, "REPORTED")</f>
        <v>-24</v>
      </c>
      <c r="AD579">
        <f>_xll.ciqfunctions.udf.CIQ($B579, "IQ_NET_WORKING_CAP",$D579,,,, "REPORTED")</f>
        <v>19687</v>
      </c>
      <c r="AE579">
        <f>_xll.ciqfunctions.udf.CIQ($B579, "IQ_CAPEX",$D579,,,, "REPORTED")</f>
        <v>-19238</v>
      </c>
      <c r="AF579" s="1" t="str">
        <f>_xll.ciqfunctions.udf.CIQ($B579, "IQ_CEO_NAME", $D579,,,, "REPORTED")</f>
        <v>Osaki, Atsushi</v>
      </c>
    </row>
    <row r="580" spans="1:32" x14ac:dyDescent="0.25">
      <c r="A580" t="str">
        <f>_xll.ciqfunctions.udf.CIQ(B580,"IQ_COMPANY_NAME",A$1)</f>
        <v>Subaru Corporation</v>
      </c>
      <c r="B580" s="3" t="s">
        <v>0</v>
      </c>
      <c r="C580" s="1" t="str">
        <f>_xll.ciqfunctions.udf.CIQ($B580, "IQ_INDUSTRY", IQ_FY, $D580, ,, "USD", , C$1)</f>
        <v>Automobiles</v>
      </c>
      <c r="D580" s="2" t="str">
        <f t="shared" si="8"/>
        <v>CQ22013</v>
      </c>
      <c r="E580" s="1">
        <f>_xll.ciqfunctions.udf.CIQ($B580, "IQ_TOTAL_REV", $D580,,,, "REPORTED")</f>
        <v>546932</v>
      </c>
      <c r="F580" s="1">
        <f>_xll.ciqfunctions.udf.CIQ($B580, "IQ_NI",$D580,,,, "REPORTED")</f>
        <v>48467</v>
      </c>
      <c r="G580" s="1">
        <f>_xll.ciqfunctions.udf.CIQ($B580, "IQ_CASH_EQUIV", $D580,,,, "REPORTED")</f>
        <v>207650</v>
      </c>
      <c r="H580" s="1">
        <f>_xll.ciqfunctions.udf.CIQ($B580, "IQ_CASH_ST_INVEST", $D580,,,, "REPORTED")</f>
        <v>389806</v>
      </c>
      <c r="I580" s="1">
        <f>_xll.ciqfunctions.udf.CIQ($B580, "IQ_TOTAL_CA", $D580,,,, "REPORTED")</f>
        <v>971894</v>
      </c>
      <c r="J580" s="1">
        <f>_xll.ciqfunctions.udf.CIQ($B580, "IQ_TOTAL_ASSETS",$D580,,,, "REPORTED")</f>
        <v>1625819</v>
      </c>
      <c r="K580" s="1">
        <f>_xll.ciqfunctions.udf.CIQ($B580, "IQ_TOTAL_CL", $D580,,,, "REPORTED")</f>
        <v>647359</v>
      </c>
      <c r="L580" s="1">
        <f>_xll.ciqfunctions.udf.CIQ($B580, "IQ_TOTAL_LIAB", $D580,,,, "REPORTED")</f>
        <v>976314</v>
      </c>
      <c r="M580" s="1">
        <f>_xll.ciqfunctions.udf.CIQ($B580, "IQ_PREF_EQUITY",$D580,,,, "REPORTED")</f>
        <v>0</v>
      </c>
      <c r="N580" s="1">
        <f>_xll.ciqfunctions.udf.CIQ($B580, "IQ_TOTAL_COMMON_EQUITY",$D580,,,, "REPORTED")</f>
        <v>647954</v>
      </c>
      <c r="O580" s="1">
        <f>_xll.ciqfunctions.udf.CIQ($B580, "IQ_APIC", $D580,,,, "REPORTED")</f>
        <v>160071</v>
      </c>
      <c r="P580" s="1">
        <f>_xll.ciqfunctions.udf.CIQ($B580, "IQ_TOTAL_ASSETS", $D580,,,, "REPORTED")</f>
        <v>1625819</v>
      </c>
      <c r="Q580" s="1">
        <f>_xll.ciqfunctions.udf.CIQ($B580, "IQ_RE", $D580,,,, "REPORTED")</f>
        <v>342016</v>
      </c>
      <c r="R580" s="1">
        <f>_xll.ciqfunctions.udf.CIQ($B580, "IQ_TOTAL_EQUITY", $D580,,,, "REPORTED")</f>
        <v>649505</v>
      </c>
      <c r="S580" s="1">
        <f>_xll.ciqfunctions.udf.CIQ($B580, "IQ_TOTAL_OUTSTANDING_FILING_DATE", $D580,,,, "REPORTED")</f>
        <v>780.41432999999995</v>
      </c>
      <c r="T580" s="1">
        <f>_xll.ciqfunctions.udf.CIQ($B580, "IQ_TOTAL_DEBT", $D580,,,, "REPORTED")</f>
        <v>296749</v>
      </c>
      <c r="U580" s="1">
        <f>_xll.ciqfunctions.udf.CIQ($B580, "IQ_PREF_DIV_OTHER",$D580,,,, "REPORTED")</f>
        <v>0</v>
      </c>
      <c r="V580" s="1">
        <f>_xll.ciqfunctions.udf.CIQ($B580, "IQ_COGS",$D580,,,, "REPORTED")</f>
        <v>396974</v>
      </c>
      <c r="W580" s="1">
        <f>_xll.ciqfunctions.udf.CIQ($B580, "IQ_AP",$D580,,,, "REPORTED")</f>
        <v>288966</v>
      </c>
      <c r="X580" s="1">
        <f>_xll.ciqfunctions.udf.CIQ($B580, "IQ_AR", $D580,,,, "REPORTED")</f>
        <v>133520</v>
      </c>
      <c r="Y580" s="1">
        <f>_xll.ciqfunctions.udf.CIQ($B580, "IQ_INVENTORY", $D580,,,, "REPORTED")</f>
        <v>238093</v>
      </c>
      <c r="Z580">
        <f>_xll.ciqfunctions.udf.CIQ($B580, "IQ_SGA", $D580,,,, "REPORTED")</f>
        <v>80323</v>
      </c>
      <c r="AA580">
        <f>_xll.ciqfunctions.udf.CIQ($B580, "IQ_TOTAL_REV_1YR_ANN_GROWTH", $D580,,,, "REPORTED")</f>
        <v>27.521100000000001</v>
      </c>
      <c r="AB580">
        <f>_xll.ciqfunctions.udf.CIQ($B580, "IQ_DA", $D580,,,, "REPORTED")</f>
        <v>0</v>
      </c>
      <c r="AC580">
        <f>_xll.ciqfunctions.udf.CIQ($B580, "IQ_NET_INTEREST_EXP",$D580,,,, "REPORTED")</f>
        <v>66</v>
      </c>
      <c r="AD580">
        <f>_xll.ciqfunctions.udf.CIQ($B580, "IQ_NET_WORKING_CAP",$D580,,,, "REPORTED")</f>
        <v>30779</v>
      </c>
      <c r="AE580">
        <f>_xll.ciqfunctions.udf.CIQ($B580, "IQ_CAPEX",$D580,,,, "REPORTED")</f>
        <v>-18357</v>
      </c>
      <c r="AF580" s="1" t="str">
        <f>_xll.ciqfunctions.udf.CIQ($B580, "IQ_CEO_NAME", $D580,,,, "REPORTED")</f>
        <v>Osaki, Atsushi</v>
      </c>
    </row>
    <row r="581" spans="1:32" x14ac:dyDescent="0.25">
      <c r="A581" t="str">
        <f>_xll.ciqfunctions.udf.CIQ(B581,"IQ_COMPANY_NAME",A$1)</f>
        <v>Subaru Corporation</v>
      </c>
      <c r="B581" s="3" t="s">
        <v>0</v>
      </c>
      <c r="C581" s="1" t="str">
        <f>_xll.ciqfunctions.udf.CIQ($B581, "IQ_INDUSTRY", IQ_FY, $D581, ,, "USD", , C$1)</f>
        <v>Automobiles</v>
      </c>
      <c r="D581" s="2" t="str">
        <f t="shared" si="8"/>
        <v>CQ12013</v>
      </c>
      <c r="E581" s="1">
        <f>_xll.ciqfunctions.udf.CIQ($B581, "IQ_TOTAL_REV", $D581,,,, "REPORTED")</f>
        <v>542243</v>
      </c>
      <c r="F581" s="1">
        <f>_xll.ciqfunctions.udf.CIQ($B581, "IQ_NI",$D581,,,, "REPORTED")</f>
        <v>66452</v>
      </c>
      <c r="G581" s="1">
        <f>_xll.ciqfunctions.udf.CIQ($B581, "IQ_CASH_EQUIV", $D581,,,, "REPORTED")</f>
        <v>285152</v>
      </c>
      <c r="H581" s="1">
        <f>_xll.ciqfunctions.udf.CIQ($B581, "IQ_CASH_ST_INVEST", $D581,,,, "REPORTED")</f>
        <v>351522</v>
      </c>
      <c r="I581" s="1">
        <f>_xll.ciqfunctions.udf.CIQ($B581, "IQ_TOTAL_CA", $D581,,,, "REPORTED")</f>
        <v>944033</v>
      </c>
      <c r="J581" s="1">
        <f>_xll.ciqfunctions.udf.CIQ($B581, "IQ_TOTAL_ASSETS",$D581,,,, "REPORTED")</f>
        <v>1577454</v>
      </c>
      <c r="K581" s="1">
        <f>_xll.ciqfunctions.udf.CIQ($B581, "IQ_TOTAL_CL", $D581,,,, "REPORTED")</f>
        <v>657031</v>
      </c>
      <c r="L581" s="1">
        <f>_xll.ciqfunctions.udf.CIQ($B581, "IQ_TOTAL_LIAB", $D581,,,, "REPORTED")</f>
        <v>980641</v>
      </c>
      <c r="M581" s="1">
        <f>_xll.ciqfunctions.udf.CIQ($B581, "IQ_PREF_EQUITY",$D581,,,, "REPORTED")</f>
        <v>0</v>
      </c>
      <c r="N581" s="1">
        <f>_xll.ciqfunctions.udf.CIQ($B581, "IQ_TOTAL_COMMON_EQUITY",$D581,,,, "REPORTED")</f>
        <v>595365</v>
      </c>
      <c r="O581" s="1">
        <f>_xll.ciqfunctions.udf.CIQ($B581, "IQ_APIC", $D581,,,, "REPORTED")</f>
        <v>160071</v>
      </c>
      <c r="P581" s="1">
        <f>_xll.ciqfunctions.udf.CIQ($B581, "IQ_TOTAL_ASSETS", $D581,,,, "REPORTED")</f>
        <v>1577454</v>
      </c>
      <c r="Q581" s="1">
        <f>_xll.ciqfunctions.udf.CIQ($B581, "IQ_RE", $D581,,,, "REPORTED")</f>
        <v>301357</v>
      </c>
      <c r="R581" s="1">
        <f>_xll.ciqfunctions.udf.CIQ($B581, "IQ_TOTAL_EQUITY", $D581,,,, "REPORTED")</f>
        <v>596813</v>
      </c>
      <c r="S581" s="1">
        <f>_xll.ciqfunctions.udf.CIQ($B581, "IQ_TOTAL_OUTSTANDING_FILING_DATE", $D581,,,, "REPORTED")</f>
        <v>780.43043</v>
      </c>
      <c r="T581" s="1">
        <f>_xll.ciqfunctions.udf.CIQ($B581, "IQ_TOTAL_DEBT", $D581,,,, "REPORTED")</f>
        <v>309081</v>
      </c>
      <c r="U581" s="1">
        <f>_xll.ciqfunctions.udf.CIQ($B581, "IQ_PREF_DIV_OTHER",$D581,,,, "REPORTED")</f>
        <v>0</v>
      </c>
      <c r="V581" s="1">
        <f>_xll.ciqfunctions.udf.CIQ($B581, "IQ_COGS",$D581,,,, "REPORTED")</f>
        <v>410360</v>
      </c>
      <c r="W581" s="1">
        <f>_xll.ciqfunctions.udf.CIQ($B581, "IQ_AP",$D581,,,, "REPORTED")</f>
        <v>242743</v>
      </c>
      <c r="X581" s="1">
        <f>_xll.ciqfunctions.udf.CIQ($B581, "IQ_AR", $D581,,,, "REPORTED")</f>
        <v>145428</v>
      </c>
      <c r="Y581" s="1">
        <f>_xll.ciqfunctions.udf.CIQ($B581, "IQ_INVENTORY", $D581,,,, "REPORTED")</f>
        <v>249567</v>
      </c>
      <c r="Z581">
        <f>_xll.ciqfunctions.udf.CIQ($B581, "IQ_SGA", $D581,,,, "REPORTED")</f>
        <v>35822</v>
      </c>
      <c r="AA581">
        <f>_xll.ciqfunctions.udf.CIQ($B581, "IQ_TOTAL_REV_1YR_ANN_GROWTH", $D581,,,, "REPORTED")</f>
        <v>0</v>
      </c>
      <c r="AB581">
        <f>_xll.ciqfunctions.udf.CIQ($B581, "IQ_DA", $D581,,,, "REPORTED")</f>
        <v>977</v>
      </c>
      <c r="AC581">
        <f>_xll.ciqfunctions.udf.CIQ($B581, "IQ_NET_INTEREST_EXP",$D581,,,, "REPORTED")</f>
        <v>97</v>
      </c>
      <c r="AD581">
        <f>_xll.ciqfunctions.udf.CIQ($B581, "IQ_NET_WORKING_CAP",$D581,,,, "REPORTED")</f>
        <v>42459</v>
      </c>
      <c r="AE581">
        <f>_xll.ciqfunctions.udf.CIQ($B581, "IQ_CAPEX",$D581,,,, "REPORTED")</f>
        <v>-22906</v>
      </c>
      <c r="AF581" s="1" t="str">
        <f>_xll.ciqfunctions.udf.CIQ($B581, "IQ_CEO_NAME", $D581,,,, "REPORTED")</f>
        <v>Osaki, Atsushi</v>
      </c>
    </row>
    <row r="582" spans="1:32" x14ac:dyDescent="0.25">
      <c r="A582" t="str">
        <f>_xll.ciqfunctions.udf.CIQ(B582,"IQ_COMPANY_NAME",A$1)</f>
        <v>Subaru Corporation</v>
      </c>
      <c r="B582" s="3" t="s">
        <v>0</v>
      </c>
      <c r="C582" s="1" t="str">
        <f>_xll.ciqfunctions.udf.CIQ($B582, "IQ_INDUSTRY", IQ_FY, $D582, ,, "USD", , C$1)</f>
        <v>Automobiles</v>
      </c>
      <c r="D582" s="2" t="str">
        <f t="shared" si="8"/>
        <v>CQ42012</v>
      </c>
      <c r="E582" s="1">
        <f>_xll.ciqfunctions.udf.CIQ($B582, "IQ_TOTAL_REV", $D582,,,, "REPORTED")</f>
        <v>472705</v>
      </c>
      <c r="F582" s="1">
        <f>_xll.ciqfunctions.udf.CIQ($B582, "IQ_NI",$D582,,,, "REPORTED")</f>
        <v>12696</v>
      </c>
      <c r="G582" s="1">
        <f>_xll.ciqfunctions.udf.CIQ($B582, "IQ_CASH_EQUIV", $D582,,,, "REPORTED")</f>
        <v>173090</v>
      </c>
      <c r="H582" s="1">
        <f>_xll.ciqfunctions.udf.CIQ($B582, "IQ_CASH_ST_INVEST", $D582,,,, "REPORTED")</f>
        <v>323179</v>
      </c>
      <c r="I582" s="1">
        <f>_xll.ciqfunctions.udf.CIQ($B582, "IQ_TOTAL_CA", $D582,,,, "REPORTED")</f>
        <v>837598</v>
      </c>
      <c r="J582" s="1">
        <f>_xll.ciqfunctions.udf.CIQ($B582, "IQ_TOTAL_ASSETS",$D582,,,, "REPORTED")</f>
        <v>1440595</v>
      </c>
      <c r="K582" s="1">
        <f>_xll.ciqfunctions.udf.CIQ($B582, "IQ_TOTAL_CL", $D582,,,, "REPORTED")</f>
        <v>581317</v>
      </c>
      <c r="L582" s="1">
        <f>_xll.ciqfunctions.udf.CIQ($B582, "IQ_TOTAL_LIAB", $D582,,,, "REPORTED")</f>
        <v>931671</v>
      </c>
      <c r="M582" s="1">
        <f>_xll.ciqfunctions.udf.CIQ($B582, "IQ_PREF_EQUITY",$D582,,,, "REPORTED")</f>
        <v>0</v>
      </c>
      <c r="N582" s="1">
        <f>_xll.ciqfunctions.udf.CIQ($B582, "IQ_TOTAL_COMMON_EQUITY",$D582,,,, "REPORTED")</f>
        <v>507546</v>
      </c>
      <c r="O582" s="1">
        <f>_xll.ciqfunctions.udf.CIQ($B582, "IQ_APIC", $D582,,,, "REPORTED")</f>
        <v>160071</v>
      </c>
      <c r="P582" s="1">
        <f>_xll.ciqfunctions.udf.CIQ($B582, "IQ_TOTAL_ASSETS", $D582,,,, "REPORTED")</f>
        <v>1440595</v>
      </c>
      <c r="Q582" s="1">
        <f>_xll.ciqfunctions.udf.CIQ($B582, "IQ_RE", $D582,,,, "REPORTED")</f>
        <v>234256</v>
      </c>
      <c r="R582" s="1">
        <f>_xll.ciqfunctions.udf.CIQ($B582, "IQ_TOTAL_EQUITY", $D582,,,, "REPORTED")</f>
        <v>508924</v>
      </c>
      <c r="S582" s="1">
        <f>_xll.ciqfunctions.udf.CIQ($B582, "IQ_TOTAL_OUTSTANDING_FILING_DATE", $D582,,,, "REPORTED")</f>
        <v>780.44722000000002</v>
      </c>
      <c r="T582" s="1">
        <f>_xll.ciqfunctions.udf.CIQ($B582, "IQ_TOTAL_DEBT", $D582,,,, "REPORTED")</f>
        <v>323581</v>
      </c>
      <c r="U582" s="1">
        <f>_xll.ciqfunctions.udf.CIQ($B582, "IQ_PREF_DIV_OTHER",$D582,,,, "REPORTED")</f>
        <v>0</v>
      </c>
      <c r="V582" s="1">
        <f>_xll.ciqfunctions.udf.CIQ($B582, "IQ_COGS",$D582,,,, "REPORTED")</f>
        <v>371774</v>
      </c>
      <c r="W582" s="1">
        <f>_xll.ciqfunctions.udf.CIQ($B582, "IQ_AP",$D582,,,, "REPORTED")</f>
        <v>256624</v>
      </c>
      <c r="X582" s="1">
        <f>_xll.ciqfunctions.udf.CIQ($B582, "IQ_AR", $D582,,,, "REPORTED")</f>
        <v>122261</v>
      </c>
      <c r="Y582" s="1">
        <f>_xll.ciqfunctions.udf.CIQ($B582, "IQ_INVENTORY", $D582,,,, "REPORTED")</f>
        <v>239116</v>
      </c>
      <c r="Z582">
        <f>_xll.ciqfunctions.udf.CIQ($B582, "IQ_SGA", $D582,,,, "REPORTED")</f>
        <v>70820</v>
      </c>
      <c r="AA582">
        <f>_xll.ciqfunctions.udf.CIQ($B582, "IQ_TOTAL_REV_1YR_ANN_GROWTH", $D582,,,, "REPORTED")</f>
        <v>26.262</v>
      </c>
      <c r="AB582">
        <f>_xll.ciqfunctions.udf.CIQ($B582, "IQ_DA", $D582,,,, "REPORTED")</f>
        <v>0</v>
      </c>
      <c r="AC582">
        <f>_xll.ciqfunctions.udf.CIQ($B582, "IQ_NET_INTEREST_EXP",$D582,,,, "REPORTED")</f>
        <v>-126</v>
      </c>
      <c r="AD582">
        <f>_xll.ciqfunctions.udf.CIQ($B582, "IQ_NET_WORKING_CAP",$D582,,,, "REPORTED")</f>
        <v>30669</v>
      </c>
      <c r="AE582">
        <f>_xll.ciqfunctions.udf.CIQ($B582, "IQ_CAPEX",$D582,,,, "REPORTED")</f>
        <v>-11583</v>
      </c>
      <c r="AF582" s="1" t="str">
        <f>_xll.ciqfunctions.udf.CIQ($B582, "IQ_CEO_NAME", $D582,,,, "REPORTED")</f>
        <v>Osaki, Atsushi</v>
      </c>
    </row>
    <row r="583" spans="1:32" x14ac:dyDescent="0.25">
      <c r="A583" t="str">
        <f>_xll.ciqfunctions.udf.CIQ(B583,"IQ_COMPANY_NAME",A$1)</f>
        <v>Subaru Corporation</v>
      </c>
      <c r="B583" s="3" t="s">
        <v>0</v>
      </c>
      <c r="C583" s="1" t="str">
        <f>_xll.ciqfunctions.udf.CIQ($B583, "IQ_INDUSTRY", IQ_FY, $D583, ,, "USD", , C$1)</f>
        <v>Automobiles</v>
      </c>
      <c r="D583" s="2" t="str">
        <f t="shared" si="8"/>
        <v>CQ32012</v>
      </c>
      <c r="E583" s="1">
        <f>_xll.ciqfunctions.udf.CIQ($B583, "IQ_TOTAL_REV", $D583,,,, "REPORTED")</f>
        <v>469125</v>
      </c>
      <c r="F583" s="1">
        <f>_xll.ciqfunctions.udf.CIQ($B583, "IQ_NI",$D583,,,, "REPORTED")</f>
        <v>24086</v>
      </c>
      <c r="G583" s="1">
        <f>_xll.ciqfunctions.udf.CIQ($B583, "IQ_CASH_EQUIV", $D583,,,, "REPORTED")</f>
        <v>196181</v>
      </c>
      <c r="H583" s="1">
        <f>_xll.ciqfunctions.udf.CIQ($B583, "IQ_CASH_ST_INVEST", $D583,,,, "REPORTED")</f>
        <v>336737</v>
      </c>
      <c r="I583" s="1">
        <f>_xll.ciqfunctions.udf.CIQ($B583, "IQ_TOTAL_CA", $D583,,,, "REPORTED")</f>
        <v>807199</v>
      </c>
      <c r="J583" s="1">
        <f>_xll.ciqfunctions.udf.CIQ($B583, "IQ_TOTAL_ASSETS",$D583,,,, "REPORTED")</f>
        <v>1395128</v>
      </c>
      <c r="K583" s="1">
        <f>_xll.ciqfunctions.udf.CIQ($B583, "IQ_TOTAL_CL", $D583,,,, "REPORTED")</f>
        <v>572403</v>
      </c>
      <c r="L583" s="1">
        <f>_xll.ciqfunctions.udf.CIQ($B583, "IQ_TOTAL_LIAB", $D583,,,, "REPORTED")</f>
        <v>916445</v>
      </c>
      <c r="M583" s="1">
        <f>_xll.ciqfunctions.udf.CIQ($B583, "IQ_PREF_EQUITY",$D583,,,, "REPORTED")</f>
        <v>0</v>
      </c>
      <c r="N583" s="1">
        <f>_xll.ciqfunctions.udf.CIQ($B583, "IQ_TOTAL_COMMON_EQUITY",$D583,,,, "REPORTED")</f>
        <v>477333</v>
      </c>
      <c r="O583" s="1">
        <f>_xll.ciqfunctions.udf.CIQ($B583, "IQ_APIC", $D583,,,, "REPORTED")</f>
        <v>160071</v>
      </c>
      <c r="P583" s="1">
        <f>_xll.ciqfunctions.udf.CIQ($B583, "IQ_TOTAL_ASSETS", $D583,,,, "REPORTED")</f>
        <v>1395128</v>
      </c>
      <c r="Q583" s="1">
        <f>_xll.ciqfunctions.udf.CIQ($B583, "IQ_RE", $D583,,,, "REPORTED")</f>
        <v>225465</v>
      </c>
      <c r="R583" s="1">
        <f>_xll.ciqfunctions.udf.CIQ($B583, "IQ_TOTAL_EQUITY", $D583,,,, "REPORTED")</f>
        <v>478683</v>
      </c>
      <c r="S583" s="1">
        <f>_xll.ciqfunctions.udf.CIQ($B583, "IQ_TOTAL_OUTSTANDING_FILING_DATE", $D583,,,, "REPORTED")</f>
        <v>780.45686999999998</v>
      </c>
      <c r="T583" s="1">
        <f>_xll.ciqfunctions.udf.CIQ($B583, "IQ_TOTAL_DEBT", $D583,,,, "REPORTED")</f>
        <v>330113</v>
      </c>
      <c r="U583" s="1">
        <f>_xll.ciqfunctions.udf.CIQ($B583, "IQ_PREF_DIV_OTHER",$D583,,,, "REPORTED")</f>
        <v>0</v>
      </c>
      <c r="V583" s="1">
        <f>_xll.ciqfunctions.udf.CIQ($B583, "IQ_COGS",$D583,,,, "REPORTED")</f>
        <v>376268</v>
      </c>
      <c r="W583" s="1">
        <f>_xll.ciqfunctions.udf.CIQ($B583, "IQ_AP",$D583,,,, "REPORTED")</f>
        <v>266414</v>
      </c>
      <c r="X583" s="1">
        <f>_xll.ciqfunctions.udf.CIQ($B583, "IQ_AR", $D583,,,, "REPORTED")</f>
        <v>128054</v>
      </c>
      <c r="Y583" s="1">
        <f>_xll.ciqfunctions.udf.CIQ($B583, "IQ_INVENTORY", $D583,,,, "REPORTED")</f>
        <v>203327</v>
      </c>
      <c r="Z583">
        <f>_xll.ciqfunctions.udf.CIQ($B583, "IQ_SGA", $D583,,,, "REPORTED")</f>
        <v>66932</v>
      </c>
      <c r="AA583">
        <f>_xll.ciqfunctions.udf.CIQ($B583, "IQ_TOTAL_REV_1YR_ANN_GROWTH", $D583,,,, "REPORTED")</f>
        <v>32.285699999999999</v>
      </c>
      <c r="AB583">
        <f>_xll.ciqfunctions.udf.CIQ($B583, "IQ_DA", $D583,,,, "REPORTED")</f>
        <v>0</v>
      </c>
      <c r="AC583">
        <f>_xll.ciqfunctions.udf.CIQ($B583, "IQ_NET_INTEREST_EXP",$D583,,,, "REPORTED")</f>
        <v>-328</v>
      </c>
      <c r="AD583">
        <f>_xll.ciqfunctions.udf.CIQ($B583, "IQ_NET_WORKING_CAP",$D583,,,, "REPORTED")</f>
        <v>-4403</v>
      </c>
      <c r="AE583">
        <f>_xll.ciqfunctions.udf.CIQ($B583, "IQ_CAPEX",$D583,,,, "REPORTED")</f>
        <v>-13928</v>
      </c>
      <c r="AF583" s="1" t="str">
        <f>_xll.ciqfunctions.udf.CIQ($B583, "IQ_CEO_NAME", $D583,,,, "REPORTED")</f>
        <v>Osaki, Atsushi</v>
      </c>
    </row>
    <row r="584" spans="1:32" x14ac:dyDescent="0.25">
      <c r="A584" t="str">
        <f>_xll.ciqfunctions.udf.CIQ(B584,"IQ_COMPANY_NAME",A$1)</f>
        <v>Subaru Corporation</v>
      </c>
      <c r="B584" s="3" t="s">
        <v>0</v>
      </c>
      <c r="C584" s="1" t="str">
        <f>_xll.ciqfunctions.udf.CIQ($B584, "IQ_INDUSTRY", IQ_FY, $D584, ,, "USD", , C$1)</f>
        <v>Automobiles</v>
      </c>
      <c r="D584" s="2" t="str">
        <f t="shared" si="8"/>
        <v>CQ22012</v>
      </c>
      <c r="E584" s="1">
        <f>_xll.ciqfunctions.udf.CIQ($B584, "IQ_TOTAL_REV", $D584,,,, "REPORTED")</f>
        <v>428895</v>
      </c>
      <c r="F584" s="1">
        <f>_xll.ciqfunctions.udf.CIQ($B584, "IQ_NI",$D584,,,, "REPORTED")</f>
        <v>16354</v>
      </c>
      <c r="G584" s="1">
        <f>_xll.ciqfunctions.udf.CIQ($B584, "IQ_CASH_EQUIV", $D584,,,, "REPORTED")</f>
        <v>146828</v>
      </c>
      <c r="H584" s="1">
        <f>_xll.ciqfunctions.udf.CIQ($B584, "IQ_CASH_ST_INVEST", $D584,,,, "REPORTED")</f>
        <v>294139</v>
      </c>
      <c r="I584" s="1">
        <f>_xll.ciqfunctions.udf.CIQ($B584, "IQ_TOTAL_CA", $D584,,,, "REPORTED")</f>
        <v>769453</v>
      </c>
      <c r="J584" s="1">
        <f>_xll.ciqfunctions.udf.CIQ($B584, "IQ_TOTAL_ASSETS",$D584,,,, "REPORTED")</f>
        <v>1353769</v>
      </c>
      <c r="K584" s="1">
        <f>_xll.ciqfunctions.udf.CIQ($B584, "IQ_TOTAL_CL", $D584,,,, "REPORTED")</f>
        <v>549642</v>
      </c>
      <c r="L584" s="1">
        <f>_xll.ciqfunctions.udf.CIQ($B584, "IQ_TOTAL_LIAB", $D584,,,, "REPORTED")</f>
        <v>896493</v>
      </c>
      <c r="M584" s="1">
        <f>_xll.ciqfunctions.udf.CIQ($B584, "IQ_PREF_EQUITY",$D584,,,, "REPORTED")</f>
        <v>0</v>
      </c>
      <c r="N584" s="1">
        <f>_xll.ciqfunctions.udf.CIQ($B584, "IQ_TOTAL_COMMON_EQUITY",$D584,,,, "REPORTED")</f>
        <v>455956</v>
      </c>
      <c r="O584" s="1">
        <f>_xll.ciqfunctions.udf.CIQ($B584, "IQ_APIC", $D584,,,, "REPORTED")</f>
        <v>160071</v>
      </c>
      <c r="P584" s="1">
        <f>_xll.ciqfunctions.udf.CIQ($B584, "IQ_TOTAL_ASSETS", $D584,,,, "REPORTED")</f>
        <v>1353769</v>
      </c>
      <c r="Q584" s="1">
        <f>_xll.ciqfunctions.udf.CIQ($B584, "IQ_RE", $D584,,,, "REPORTED")</f>
        <v>201379</v>
      </c>
      <c r="R584" s="1">
        <f>_xll.ciqfunctions.udf.CIQ($B584, "IQ_TOTAL_EQUITY", $D584,,,, "REPORTED")</f>
        <v>457276</v>
      </c>
      <c r="S584" s="1">
        <f>_xll.ciqfunctions.udf.CIQ($B584, "IQ_TOTAL_OUTSTANDING_FILING_DATE", $D584,,,, "REPORTED")</f>
        <v>780.46051999999997</v>
      </c>
      <c r="T584" s="1">
        <f>_xll.ciqfunctions.udf.CIQ($B584, "IQ_TOTAL_DEBT", $D584,,,, "REPORTED")</f>
        <v>338091</v>
      </c>
      <c r="U584" s="1">
        <f>_xll.ciqfunctions.udf.CIQ($B584, "IQ_PREF_DIV_OTHER",$D584,,,, "REPORTED")</f>
        <v>0</v>
      </c>
      <c r="V584" s="1">
        <f>_xll.ciqfunctions.udf.CIQ($B584, "IQ_COGS",$D584,,,, "REPORTED")</f>
        <v>343407</v>
      </c>
      <c r="W584" s="1">
        <f>_xll.ciqfunctions.udf.CIQ($B584, "IQ_AP",$D584,,,, "REPORTED")</f>
        <v>239620</v>
      </c>
      <c r="X584" s="1">
        <f>_xll.ciqfunctions.udf.CIQ($B584, "IQ_AR", $D584,,,, "REPORTED")</f>
        <v>126065</v>
      </c>
      <c r="Y584" s="1">
        <f>_xll.ciqfunctions.udf.CIQ($B584, "IQ_INVENTORY", $D584,,,, "REPORTED")</f>
        <v>204407</v>
      </c>
      <c r="Z584">
        <f>_xll.ciqfunctions.udf.CIQ($B584, "IQ_SGA", $D584,,,, "REPORTED")</f>
        <v>68156</v>
      </c>
      <c r="AA584">
        <f>_xll.ciqfunctions.udf.CIQ($B584, "IQ_TOTAL_REV_1YR_ANN_GROWTH", $D584,,,, "REPORTED")</f>
        <v>42.777900000000002</v>
      </c>
      <c r="AB584">
        <f>_xll.ciqfunctions.udf.CIQ($B584, "IQ_DA", $D584,,,, "REPORTED")</f>
        <v>0</v>
      </c>
      <c r="AC584">
        <f>_xll.ciqfunctions.udf.CIQ($B584, "IQ_NET_INTEREST_EXP",$D584,,,, "REPORTED")</f>
        <v>-310</v>
      </c>
      <c r="AD584">
        <f>_xll.ciqfunctions.udf.CIQ($B584, "IQ_NET_WORKING_CAP",$D584,,,, "REPORTED")</f>
        <v>30308</v>
      </c>
      <c r="AE584">
        <f>_xll.ciqfunctions.udf.CIQ($B584, "IQ_CAPEX",$D584,,,, "REPORTED")</f>
        <v>-12435</v>
      </c>
      <c r="AF584" s="1" t="str">
        <f>_xll.ciqfunctions.udf.CIQ($B584, "IQ_CEO_NAME", $D584,,,, "REPORTED")</f>
        <v>Osaki, Atsushi</v>
      </c>
    </row>
    <row r="585" spans="1:32" x14ac:dyDescent="0.25">
      <c r="A585" t="str">
        <f>_xll.ciqfunctions.udf.CIQ(B585,"IQ_COMPANY_NAME",A$1)</f>
        <v>Subaru Corporation</v>
      </c>
      <c r="B585" s="3" t="s">
        <v>0</v>
      </c>
      <c r="C585" s="1" t="str">
        <f>_xll.ciqfunctions.udf.CIQ($B585, "IQ_INDUSTRY", IQ_FY, $D585, ,, "USD", , C$1)</f>
        <v>Automobiles</v>
      </c>
      <c r="D585" s="2" t="str">
        <f t="shared" si="8"/>
        <v>CQ12012</v>
      </c>
      <c r="E585" s="1">
        <f>_xll.ciqfunctions.udf.CIQ($B585, "IQ_TOTAL_REV", $D585,,,, "REPORTED")</f>
        <v>487698</v>
      </c>
      <c r="F585" s="1">
        <f>_xll.ciqfunctions.udf.CIQ($B585, "IQ_NI",$D585,,,, "REPORTED")</f>
        <v>1697</v>
      </c>
      <c r="G585" s="1">
        <f>_xll.ciqfunctions.udf.CIQ($B585, "IQ_CASH_EQUIV", $D585,,,, "REPORTED")</f>
        <v>237614</v>
      </c>
      <c r="H585" s="1">
        <f>_xll.ciqfunctions.udf.CIQ($B585, "IQ_CASH_ST_INVEST", $D585,,,, "REPORTED")</f>
        <v>269249</v>
      </c>
      <c r="I585" s="1">
        <f>_xll.ciqfunctions.udf.CIQ($B585, "IQ_TOTAL_CA", $D585,,,, "REPORTED")</f>
        <v>762531</v>
      </c>
      <c r="J585" s="1">
        <f>_xll.ciqfunctions.udf.CIQ($B585, "IQ_TOTAL_ASSETS",$D585,,,, "REPORTED")</f>
        <v>1352532</v>
      </c>
      <c r="K585" s="1">
        <f>_xll.ciqfunctions.udf.CIQ($B585, "IQ_TOTAL_CL", $D585,,,, "REPORTED")</f>
        <v>561635</v>
      </c>
      <c r="L585" s="1">
        <f>_xll.ciqfunctions.udf.CIQ($B585, "IQ_TOTAL_LIAB", $D585,,,, "REPORTED")</f>
        <v>900925</v>
      </c>
      <c r="M585" s="1">
        <f>_xll.ciqfunctions.udf.CIQ($B585, "IQ_PREF_EQUITY",$D585,,,, "REPORTED")</f>
        <v>0</v>
      </c>
      <c r="N585" s="1">
        <f>_xll.ciqfunctions.udf.CIQ($B585, "IQ_TOTAL_COMMON_EQUITY",$D585,,,, "REPORTED")</f>
        <v>450302</v>
      </c>
      <c r="O585" s="1">
        <f>_xll.ciqfunctions.udf.CIQ($B585, "IQ_APIC", $D585,,,, "REPORTED")</f>
        <v>160071</v>
      </c>
      <c r="P585" s="1">
        <f>_xll.ciqfunctions.udf.CIQ($B585, "IQ_TOTAL_ASSETS", $D585,,,, "REPORTED")</f>
        <v>1352532</v>
      </c>
      <c r="Q585" s="1">
        <f>_xll.ciqfunctions.udf.CIQ($B585, "IQ_RE", $D585,,,, "REPORTED")</f>
        <v>188538</v>
      </c>
      <c r="R585" s="1">
        <f>_xll.ciqfunctions.udf.CIQ($B585, "IQ_TOTAL_EQUITY", $D585,,,, "REPORTED")</f>
        <v>451607</v>
      </c>
      <c r="S585" s="1">
        <f>_xll.ciqfunctions.udf.CIQ($B585, "IQ_TOTAL_OUTSTANDING_FILING_DATE", $D585,,,, "REPORTED")</f>
        <v>780.45899999999995</v>
      </c>
      <c r="T585" s="1">
        <f>_xll.ciqfunctions.udf.CIQ($B585, "IQ_TOTAL_DEBT", $D585,,,, "REPORTED")</f>
        <v>340980</v>
      </c>
      <c r="U585" s="1">
        <f>_xll.ciqfunctions.udf.CIQ($B585, "IQ_PREF_DIV_OTHER",$D585,,,, "REPORTED")</f>
        <v>0</v>
      </c>
      <c r="V585" s="1">
        <f>_xll.ciqfunctions.udf.CIQ($B585, "IQ_COGS",$D585,,,, "REPORTED")</f>
        <v>395706</v>
      </c>
      <c r="W585" s="1">
        <f>_xll.ciqfunctions.udf.CIQ($B585, "IQ_AP",$D585,,,, "REPORTED")</f>
        <v>251043</v>
      </c>
      <c r="X585" s="1">
        <f>_xll.ciqfunctions.udf.CIQ($B585, "IQ_AR", $D585,,,, "REPORTED")</f>
        <v>137532</v>
      </c>
      <c r="Y585" s="1">
        <f>_xll.ciqfunctions.udf.CIQ($B585, "IQ_INVENTORY", $D585,,,, "REPORTED")</f>
        <v>211544</v>
      </c>
      <c r="Z585">
        <f>_xll.ciqfunctions.udf.CIQ($B585, "IQ_SGA", $D585,,,, "REPORTED")</f>
        <v>27873</v>
      </c>
      <c r="AA585">
        <f>_xll.ciqfunctions.udf.CIQ($B585, "IQ_TOTAL_REV_1YR_ANN_GROWTH", $D585,,,, "REPORTED")</f>
        <v>20.1418</v>
      </c>
      <c r="AB585">
        <f>_xll.ciqfunctions.udf.CIQ($B585, "IQ_DA", $D585,,,, "REPORTED")</f>
        <v>1171</v>
      </c>
      <c r="AC585">
        <f>_xll.ciqfunctions.udf.CIQ($B585, "IQ_NET_INTEREST_EXP",$D585,,,, "REPORTED")</f>
        <v>-232</v>
      </c>
      <c r="AD585">
        <f>_xll.ciqfunctions.udf.CIQ($B585, "IQ_NET_WORKING_CAP",$D585,,,, "REPORTED")</f>
        <v>46483</v>
      </c>
      <c r="AE585">
        <f>_xll.ciqfunctions.udf.CIQ($B585, "IQ_CAPEX",$D585,,,, "REPORTED")</f>
        <v>-14064</v>
      </c>
      <c r="AF585" s="1" t="str">
        <f>_xll.ciqfunctions.udf.CIQ($B585, "IQ_CEO_NAME", $D585,,,, "REPORTED")</f>
        <v>Osaki, Atsushi</v>
      </c>
    </row>
    <row r="586" spans="1:32" x14ac:dyDescent="0.25">
      <c r="A586" t="str">
        <f>_xll.ciqfunctions.udf.CIQ(B586,"IQ_COMPANY_NAME",A$1)</f>
        <v>Subaru Corporation</v>
      </c>
      <c r="B586" s="3" t="s">
        <v>0</v>
      </c>
      <c r="C586" s="1" t="str">
        <f>_xll.ciqfunctions.udf.CIQ($B586, "IQ_INDUSTRY", IQ_FY, $D586, ,, "USD", , C$1)</f>
        <v>Automobiles</v>
      </c>
      <c r="D586" s="2" t="str">
        <f t="shared" si="8"/>
        <v>CQ42011</v>
      </c>
      <c r="E586" s="1">
        <f>_xll.ciqfunctions.udf.CIQ($B586, "IQ_TOTAL_REV", $D586,,,, "REPORTED")</f>
        <v>374384</v>
      </c>
      <c r="F586" s="1">
        <f>_xll.ciqfunctions.udf.CIQ($B586, "IQ_NI",$D586,,,, "REPORTED")</f>
        <v>4003</v>
      </c>
      <c r="G586" s="1">
        <f>_xll.ciqfunctions.udf.CIQ($B586, "IQ_CASH_EQUIV", $D586,,,, "REPORTED")</f>
        <v>172409</v>
      </c>
      <c r="H586" s="1">
        <f>_xll.ciqfunctions.udf.CIQ($B586, "IQ_CASH_ST_INVEST", $D586,,,, "REPORTED")</f>
        <v>255032</v>
      </c>
      <c r="I586" s="1">
        <f>_xll.ciqfunctions.udf.CIQ($B586, "IQ_TOTAL_CA", $D586,,,, "REPORTED")</f>
        <v>728163</v>
      </c>
      <c r="J586" s="1">
        <f>_xll.ciqfunctions.udf.CIQ($B586, "IQ_TOTAL_ASSETS",$D586,,,, "REPORTED")</f>
        <v>1286513</v>
      </c>
      <c r="K586" s="1">
        <f>_xll.ciqfunctions.udf.CIQ($B586, "IQ_TOTAL_CL", $D586,,,, "REPORTED")</f>
        <v>514924</v>
      </c>
      <c r="L586" s="1">
        <f>_xll.ciqfunctions.udf.CIQ($B586, "IQ_TOTAL_LIAB", $D586,,,, "REPORTED")</f>
        <v>851348</v>
      </c>
      <c r="M586" s="1">
        <f>_xll.ciqfunctions.udf.CIQ($B586, "IQ_PREF_EQUITY",$D586,,,, "REPORTED")</f>
        <v>0</v>
      </c>
      <c r="N586" s="1">
        <f>_xll.ciqfunctions.udf.CIQ($B586, "IQ_TOTAL_COMMON_EQUITY",$D586,,,, "REPORTED")</f>
        <v>433826</v>
      </c>
      <c r="O586" s="1">
        <f>_xll.ciqfunctions.udf.CIQ($B586, "IQ_APIC", $D586,,,, "REPORTED")</f>
        <v>160071</v>
      </c>
      <c r="P586" s="1">
        <f>_xll.ciqfunctions.udf.CIQ($B586, "IQ_TOTAL_ASSETS", $D586,,,, "REPORTED")</f>
        <v>1286513</v>
      </c>
      <c r="Q586" s="1">
        <f>_xll.ciqfunctions.udf.CIQ($B586, "IQ_RE", $D586,,,, "REPORTED")</f>
        <v>186713</v>
      </c>
      <c r="R586" s="1">
        <f>_xll.ciqfunctions.udf.CIQ($B586, "IQ_TOTAL_EQUITY", $D586,,,, "REPORTED")</f>
        <v>435165</v>
      </c>
      <c r="S586" s="1">
        <f>_xll.ciqfunctions.udf.CIQ($B586, "IQ_TOTAL_OUTSTANDING_FILING_DATE", $D586,,,, "REPORTED")</f>
        <v>780.46181999999999</v>
      </c>
      <c r="T586" s="1">
        <f>_xll.ciqfunctions.udf.CIQ($B586, "IQ_TOTAL_DEBT", $D586,,,, "REPORTED")</f>
        <v>368842</v>
      </c>
      <c r="U586" s="1">
        <f>_xll.ciqfunctions.udf.CIQ($B586, "IQ_PREF_DIV_OTHER",$D586,,,, "REPORTED")</f>
        <v>0</v>
      </c>
      <c r="V586" s="1">
        <f>_xll.ciqfunctions.udf.CIQ($B586, "IQ_COGS",$D586,,,, "REPORTED")</f>
        <v>303169</v>
      </c>
      <c r="W586" s="1">
        <f>_xll.ciqfunctions.udf.CIQ($B586, "IQ_AP",$D586,,,, "REPORTED")</f>
        <v>226935</v>
      </c>
      <c r="X586" s="1">
        <f>_xll.ciqfunctions.udf.CIQ($B586, "IQ_AR", $D586,,,, "REPORTED")</f>
        <v>121278</v>
      </c>
      <c r="Y586" s="1">
        <f>_xll.ciqfunctions.udf.CIQ($B586, "IQ_INVENTORY", $D586,,,, "REPORTED")</f>
        <v>220081</v>
      </c>
      <c r="Z586">
        <f>_xll.ciqfunctions.udf.CIQ($B586, "IQ_SGA", $D586,,,, "REPORTED")</f>
        <v>62121</v>
      </c>
      <c r="AA586">
        <f>_xll.ciqfunctions.udf.CIQ($B586, "IQ_TOTAL_REV_1YR_ANN_GROWTH", $D586,,,, "REPORTED")</f>
        <v>1.0117</v>
      </c>
      <c r="AB586">
        <f>_xll.ciqfunctions.udf.CIQ($B586, "IQ_DA", $D586,,,, "REPORTED")</f>
        <v>0</v>
      </c>
      <c r="AC586">
        <f>_xll.ciqfunctions.udf.CIQ($B586, "IQ_NET_INTEREST_EXP",$D586,,,, "REPORTED")</f>
        <v>-448</v>
      </c>
      <c r="AD586">
        <f>_xll.ciqfunctions.udf.CIQ($B586, "IQ_NET_WORKING_CAP",$D586,,,, "REPORTED")</f>
        <v>90785</v>
      </c>
      <c r="AE586">
        <f>_xll.ciqfunctions.udf.CIQ($B586, "IQ_CAPEX",$D586,,,, "REPORTED")</f>
        <v>-14363</v>
      </c>
      <c r="AF586" s="1" t="str">
        <f>_xll.ciqfunctions.udf.CIQ($B586, "IQ_CEO_NAME", $D586,,,, "REPORTED")</f>
        <v>Osaki, Atsushi</v>
      </c>
    </row>
    <row r="587" spans="1:32" x14ac:dyDescent="0.25">
      <c r="A587" t="str">
        <f>_xll.ciqfunctions.udf.CIQ(B587,"IQ_COMPANY_NAME",A$1)</f>
        <v>Subaru Corporation</v>
      </c>
      <c r="B587" s="3" t="s">
        <v>0</v>
      </c>
      <c r="C587" s="1" t="str">
        <f>_xll.ciqfunctions.udf.CIQ($B587, "IQ_INDUSTRY", IQ_FY, $D587, ,, "USD", , C$1)</f>
        <v>Automobiles</v>
      </c>
      <c r="D587" s="2" t="str">
        <f t="shared" si="8"/>
        <v>CQ32011</v>
      </c>
      <c r="E587" s="1">
        <f>_xll.ciqfunctions.udf.CIQ($B587, "IQ_TOTAL_REV", $D587,,,, "REPORTED")</f>
        <v>354630</v>
      </c>
      <c r="F587" s="1">
        <f>_xll.ciqfunctions.udf.CIQ($B587, "IQ_NI",$D587,,,, "REPORTED")</f>
        <v>4299</v>
      </c>
      <c r="G587" s="1">
        <f>_xll.ciqfunctions.udf.CIQ($B587, "IQ_CASH_EQUIV", $D587,,,, "REPORTED")</f>
        <v>164167</v>
      </c>
      <c r="H587" s="1">
        <f>_xll.ciqfunctions.udf.CIQ($B587, "IQ_CASH_ST_INVEST", $D587,,,, "REPORTED")</f>
        <v>278002</v>
      </c>
      <c r="I587" s="1">
        <f>_xll.ciqfunctions.udf.CIQ($B587, "IQ_TOTAL_CA", $D587,,,, "REPORTED")</f>
        <v>708249</v>
      </c>
      <c r="J587" s="1">
        <f>_xll.ciqfunctions.udf.CIQ($B587, "IQ_TOTAL_ASSETS",$D587,,,, "REPORTED")</f>
        <v>1266910</v>
      </c>
      <c r="K587" s="1">
        <f>_xll.ciqfunctions.udf.CIQ($B587, "IQ_TOTAL_CL", $D587,,,, "REPORTED")</f>
        <v>492014</v>
      </c>
      <c r="L587" s="1">
        <f>_xll.ciqfunctions.udf.CIQ($B587, "IQ_TOTAL_LIAB", $D587,,,, "REPORTED")</f>
        <v>832576</v>
      </c>
      <c r="M587" s="1">
        <f>_xll.ciqfunctions.udf.CIQ($B587, "IQ_PREF_EQUITY",$D587,,,, "REPORTED")</f>
        <v>0</v>
      </c>
      <c r="N587" s="1">
        <f>_xll.ciqfunctions.udf.CIQ($B587, "IQ_TOTAL_COMMON_EQUITY",$D587,,,, "REPORTED")</f>
        <v>432995</v>
      </c>
      <c r="O587" s="1">
        <f>_xll.ciqfunctions.udf.CIQ($B587, "IQ_APIC", $D587,,,, "REPORTED")</f>
        <v>160071</v>
      </c>
      <c r="P587" s="1">
        <f>_xll.ciqfunctions.udf.CIQ($B587, "IQ_TOTAL_ASSETS", $D587,,,, "REPORTED")</f>
        <v>1266910</v>
      </c>
      <c r="Q587" s="1">
        <f>_xll.ciqfunctions.udf.CIQ($B587, "IQ_RE", $D587,,,, "REPORTED")</f>
        <v>186225</v>
      </c>
      <c r="R587" s="1">
        <f>_xll.ciqfunctions.udf.CIQ($B587, "IQ_TOTAL_EQUITY", $D587,,,, "REPORTED")</f>
        <v>434334</v>
      </c>
      <c r="S587" s="1">
        <f>_xll.ciqfunctions.udf.CIQ($B587, "IQ_TOTAL_OUTSTANDING_FILING_DATE", $D587,,,, "REPORTED")</f>
        <v>780.46100000000001</v>
      </c>
      <c r="T587" s="1">
        <f>_xll.ciqfunctions.udf.CIQ($B587, "IQ_TOTAL_DEBT", $D587,,,, "REPORTED")</f>
        <v>386608</v>
      </c>
      <c r="U587" s="1">
        <f>_xll.ciqfunctions.udf.CIQ($B587, "IQ_PREF_DIV_OTHER",$D587,,,, "REPORTED")</f>
        <v>0</v>
      </c>
      <c r="V587" s="1">
        <f>_xll.ciqfunctions.udf.CIQ($B587, "IQ_COGS",$D587,,,, "REPORTED")</f>
        <v>287541</v>
      </c>
      <c r="W587" s="1">
        <f>_xll.ciqfunctions.udf.CIQ($B587, "IQ_AP",$D587,,,, "REPORTED")</f>
        <v>184334</v>
      </c>
      <c r="X587" s="1">
        <f>_xll.ciqfunctions.udf.CIQ($B587, "IQ_AR", $D587,,,, "REPORTED")</f>
        <v>120504</v>
      </c>
      <c r="Y587" s="1">
        <f>_xll.ciqfunctions.udf.CIQ($B587, "IQ_INVENTORY", $D587,,,, "REPORTED")</f>
        <v>180438</v>
      </c>
      <c r="Z587">
        <f>_xll.ciqfunctions.udf.CIQ($B587, "IQ_SGA", $D587,,,, "REPORTED")</f>
        <v>58997</v>
      </c>
      <c r="AA587">
        <f>_xll.ciqfunctions.udf.CIQ($B587, "IQ_TOTAL_REV_1YR_ANN_GROWTH", $D587,,,, "REPORTED")</f>
        <v>-18.2331</v>
      </c>
      <c r="AB587">
        <f>_xll.ciqfunctions.udf.CIQ($B587, "IQ_DA", $D587,,,, "REPORTED")</f>
        <v>0</v>
      </c>
      <c r="AC587">
        <f>_xll.ciqfunctions.udf.CIQ($B587, "IQ_NET_INTEREST_EXP",$D587,,,, "REPORTED")</f>
        <v>-670</v>
      </c>
      <c r="AD587">
        <f>_xll.ciqfunctions.udf.CIQ($B587, "IQ_NET_WORKING_CAP",$D587,,,, "REPORTED")</f>
        <v>83175</v>
      </c>
      <c r="AE587">
        <f>_xll.ciqfunctions.udf.CIQ($B587, "IQ_CAPEX",$D587,,,, "REPORTED")</f>
        <v>-12257</v>
      </c>
      <c r="AF587" s="1" t="str">
        <f>_xll.ciqfunctions.udf.CIQ($B587, "IQ_CEO_NAME", $D587,,,, "REPORTED")</f>
        <v>Osaki, Atsushi</v>
      </c>
    </row>
    <row r="588" spans="1:32" x14ac:dyDescent="0.25">
      <c r="A588" t="str">
        <f>_xll.ciqfunctions.udf.CIQ(B588,"IQ_COMPANY_NAME",A$1)</f>
        <v>Subaru Corporation</v>
      </c>
      <c r="B588" s="3" t="s">
        <v>0</v>
      </c>
      <c r="C588" s="1" t="str">
        <f>_xll.ciqfunctions.udf.CIQ($B588, "IQ_INDUSTRY", IQ_FY, $D588, ,, "USD", , C$1)</f>
        <v>Automobiles</v>
      </c>
      <c r="D588" s="2" t="str">
        <f t="shared" si="8"/>
        <v>CQ22011</v>
      </c>
      <c r="E588" s="1">
        <f>_xll.ciqfunctions.udf.CIQ($B588, "IQ_TOTAL_REV", $D588,,,, "REPORTED")</f>
        <v>300393</v>
      </c>
      <c r="F588" s="1">
        <f>_xll.ciqfunctions.udf.CIQ($B588, "IQ_NI",$D588,,,, "REPORTED")</f>
        <v>28454</v>
      </c>
      <c r="G588" s="1">
        <f>_xll.ciqfunctions.udf.CIQ($B588, "IQ_CASH_EQUIV", $D588,,,, "REPORTED")</f>
        <v>199076</v>
      </c>
      <c r="H588" s="1">
        <f>_xll.ciqfunctions.udf.CIQ($B588, "IQ_CASH_ST_INVEST", $D588,,,, "REPORTED")</f>
        <v>301226</v>
      </c>
      <c r="I588" s="1">
        <f>_xll.ciqfunctions.udf.CIQ($B588, "IQ_TOTAL_CA", $D588,,,, "REPORTED")</f>
        <v>687613</v>
      </c>
      <c r="J588" s="1">
        <f>_xll.ciqfunctions.udf.CIQ($B588, "IQ_TOTAL_ASSETS",$D588,,,, "REPORTED")</f>
        <v>1259719</v>
      </c>
      <c r="K588" s="1">
        <f>_xll.ciqfunctions.udf.CIQ($B588, "IQ_TOTAL_CL", $D588,,,, "REPORTED")</f>
        <v>474795</v>
      </c>
      <c r="L588" s="1">
        <f>_xll.ciqfunctions.udf.CIQ($B588, "IQ_TOTAL_LIAB", $D588,,,, "REPORTED")</f>
        <v>820692</v>
      </c>
      <c r="M588" s="1">
        <f>_xll.ciqfunctions.udf.CIQ($B588, "IQ_PREF_EQUITY",$D588,,,, "REPORTED")</f>
        <v>0</v>
      </c>
      <c r="N588" s="1">
        <f>_xll.ciqfunctions.udf.CIQ($B588, "IQ_TOTAL_COMMON_EQUITY",$D588,,,, "REPORTED")</f>
        <v>437708</v>
      </c>
      <c r="O588" s="1">
        <f>_xll.ciqfunctions.udf.CIQ($B588, "IQ_APIC", $D588,,,, "REPORTED")</f>
        <v>160071</v>
      </c>
      <c r="P588" s="1">
        <f>_xll.ciqfunctions.udf.CIQ($B588, "IQ_TOTAL_ASSETS", $D588,,,, "REPORTED")</f>
        <v>1259719</v>
      </c>
      <c r="Q588" s="1">
        <f>_xll.ciqfunctions.udf.CIQ($B588, "IQ_RE", $D588,,,, "REPORTED")</f>
        <v>181929</v>
      </c>
      <c r="R588" s="1">
        <f>_xll.ciqfunctions.udf.CIQ($B588, "IQ_TOTAL_EQUITY", $D588,,,, "REPORTED")</f>
        <v>439027</v>
      </c>
      <c r="S588" s="1">
        <f>_xll.ciqfunctions.udf.CIQ($B588, "IQ_TOTAL_OUTSTANDING_FILING_DATE", $D588,,,, "REPORTED")</f>
        <v>780.26622999999995</v>
      </c>
      <c r="T588" s="1">
        <f>_xll.ciqfunctions.udf.CIQ($B588, "IQ_TOTAL_DEBT", $D588,,,, "REPORTED")</f>
        <v>396488</v>
      </c>
      <c r="U588" s="1">
        <f>_xll.ciqfunctions.udf.CIQ($B588, "IQ_PREF_DIV_OTHER",$D588,,,, "REPORTED")</f>
        <v>0</v>
      </c>
      <c r="V588" s="1">
        <f>_xll.ciqfunctions.udf.CIQ($B588, "IQ_COGS",$D588,,,, "REPORTED")</f>
        <v>236003</v>
      </c>
      <c r="W588" s="1">
        <f>_xll.ciqfunctions.udf.CIQ($B588, "IQ_AP",$D588,,,, "REPORTED")</f>
        <v>154467</v>
      </c>
      <c r="X588" s="1">
        <f>_xll.ciqfunctions.udf.CIQ($B588, "IQ_AR", $D588,,,, "REPORTED")</f>
        <v>102988</v>
      </c>
      <c r="Y588" s="1">
        <f>_xll.ciqfunctions.udf.CIQ($B588, "IQ_INVENTORY", $D588,,,, "REPORTED")</f>
        <v>173226</v>
      </c>
      <c r="Z588">
        <f>_xll.ciqfunctions.udf.CIQ($B588, "IQ_SGA", $D588,,,, "REPORTED")</f>
        <v>53722</v>
      </c>
      <c r="AA588">
        <f>_xll.ciqfunctions.udf.CIQ($B588, "IQ_TOTAL_REV_1YR_ANN_GROWTH", $D588,,,, "REPORTED")</f>
        <v>-18.875499999999999</v>
      </c>
      <c r="AB588">
        <f>_xll.ciqfunctions.udf.CIQ($B588, "IQ_DA", $D588,,,, "REPORTED")</f>
        <v>0</v>
      </c>
      <c r="AC588">
        <f>_xll.ciqfunctions.udf.CIQ($B588, "IQ_NET_INTEREST_EXP",$D588,,,, "REPORTED")</f>
        <v>-338</v>
      </c>
      <c r="AD588">
        <f>_xll.ciqfunctions.udf.CIQ($B588, "IQ_NET_WORKING_CAP",$D588,,,, "REPORTED")</f>
        <v>63402</v>
      </c>
      <c r="AE588">
        <f>_xll.ciqfunctions.udf.CIQ($B588, "IQ_CAPEX",$D588,,,, "REPORTED")</f>
        <v>-8375</v>
      </c>
      <c r="AF588" s="1" t="str">
        <f>_xll.ciqfunctions.udf.CIQ($B588, "IQ_CEO_NAME", $D588,,,, "REPORTED")</f>
        <v>Osaki, Atsushi</v>
      </c>
    </row>
    <row r="589" spans="1:32" x14ac:dyDescent="0.25">
      <c r="A589" t="str">
        <f>_xll.ciqfunctions.udf.CIQ(B589,"IQ_COMPANY_NAME",A$1)</f>
        <v>Subaru Corporation</v>
      </c>
      <c r="B589" s="3" t="s">
        <v>0</v>
      </c>
      <c r="C589" s="1" t="str">
        <f>_xll.ciqfunctions.udf.CIQ($B589, "IQ_INDUSTRY", IQ_FY, $D589, ,, "USD", , C$1)</f>
        <v>Automobiles</v>
      </c>
      <c r="D589" s="2" t="str">
        <f t="shared" si="8"/>
        <v>CQ12011</v>
      </c>
      <c r="E589" s="1">
        <f>_xll.ciqfunctions.udf.CIQ($B589, "IQ_TOTAL_REV", $D589,,,, "REPORTED")</f>
        <v>405935</v>
      </c>
      <c r="F589" s="1">
        <f>_xll.ciqfunctions.udf.CIQ($B589, "IQ_NI",$D589,,,, "REPORTED")</f>
        <v>-8081</v>
      </c>
      <c r="G589" s="1">
        <f>_xll.ciqfunctions.udf.CIQ($B589, "IQ_CASH_EQUIV", $D589,,,, "REPORTED")</f>
        <v>211700</v>
      </c>
      <c r="H589" s="1">
        <f>_xll.ciqfunctions.udf.CIQ($B589, "IQ_CASH_ST_INVEST", $D589,,,, "REPORTED")</f>
        <v>232763</v>
      </c>
      <c r="I589" s="1">
        <f>_xll.ciqfunctions.udf.CIQ($B589, "IQ_TOTAL_CA", $D589,,,, "REPORTED")</f>
        <v>610320</v>
      </c>
      <c r="J589" s="1">
        <f>_xll.ciqfunctions.udf.CIQ($B589, "IQ_TOTAL_ASSETS",$D589,,,, "REPORTED")</f>
        <v>1188324</v>
      </c>
      <c r="K589" s="1">
        <f>_xll.ciqfunctions.udf.CIQ($B589, "IQ_TOTAL_CL", $D589,,,, "REPORTED")</f>
        <v>480703</v>
      </c>
      <c r="L589" s="1">
        <f>_xll.ciqfunctions.udf.CIQ($B589, "IQ_TOTAL_LIAB", $D589,,,, "REPORTED")</f>
        <v>774361</v>
      </c>
      <c r="M589" s="1">
        <f>_xll.ciqfunctions.udf.CIQ($B589, "IQ_PREF_EQUITY",$D589,,,, "REPORTED")</f>
        <v>0</v>
      </c>
      <c r="N589" s="1">
        <f>_xll.ciqfunctions.udf.CIQ($B589, "IQ_TOTAL_COMMON_EQUITY",$D589,,,, "REPORTED")</f>
        <v>412661</v>
      </c>
      <c r="O589" s="1">
        <f>_xll.ciqfunctions.udf.CIQ($B589, "IQ_APIC", $D589,,,, "REPORTED")</f>
        <v>160071</v>
      </c>
      <c r="P589" s="1">
        <f>_xll.ciqfunctions.udf.CIQ($B589, "IQ_TOTAL_ASSETS", $D589,,,, "REPORTED")</f>
        <v>1188324</v>
      </c>
      <c r="Q589" s="1">
        <f>_xll.ciqfunctions.udf.CIQ($B589, "IQ_RE", $D589,,,, "REPORTED")</f>
        <v>156948</v>
      </c>
      <c r="R589" s="1">
        <f>_xll.ciqfunctions.udf.CIQ($B589, "IQ_TOTAL_EQUITY", $D589,,,, "REPORTED")</f>
        <v>413963</v>
      </c>
      <c r="S589" s="1">
        <f>_xll.ciqfunctions.udf.CIQ($B589, "IQ_TOTAL_OUTSTANDING_FILING_DATE", $D589,,,, "REPORTED")</f>
        <v>780.26099999999997</v>
      </c>
      <c r="T589" s="1">
        <f>_xll.ciqfunctions.udf.CIQ($B589, "IQ_TOTAL_DEBT", $D589,,,, "REPORTED")</f>
        <v>330626</v>
      </c>
      <c r="U589" s="1">
        <f>_xll.ciqfunctions.udf.CIQ($B589, "IQ_PREF_DIV_OTHER",$D589,,,, "REPORTED")</f>
        <v>0</v>
      </c>
      <c r="V589" s="1">
        <f>_xll.ciqfunctions.udf.CIQ($B589, "IQ_COGS",$D589,,,, "REPORTED")</f>
        <v>324354</v>
      </c>
      <c r="W589" s="1">
        <f>_xll.ciqfunctions.udf.CIQ($B589, "IQ_AP",$D589,,,, "REPORTED")</f>
        <v>176895</v>
      </c>
      <c r="X589" s="1">
        <f>_xll.ciqfunctions.udf.CIQ($B589, "IQ_AR", $D589,,,, "REPORTED")</f>
        <v>98009</v>
      </c>
      <c r="Y589" s="1">
        <f>_xll.ciqfunctions.udf.CIQ($B589, "IQ_INVENTORY", $D589,,,, "REPORTED")</f>
        <v>166412</v>
      </c>
      <c r="Z589">
        <f>_xll.ciqfunctions.udf.CIQ($B589, "IQ_SGA", $D589,,,, "REPORTED")</f>
        <v>59517</v>
      </c>
      <c r="AA589">
        <f>_xll.ciqfunctions.udf.CIQ($B589, "IQ_TOTAL_REV_1YR_ANN_GROWTH", $D589,,,, "REPORTED")</f>
        <v>-2.5638000000000001</v>
      </c>
      <c r="AB589">
        <f>_xll.ciqfunctions.udf.CIQ($B589, "IQ_DA", $D589,,,, "REPORTED")</f>
        <v>1162</v>
      </c>
      <c r="AC589">
        <f>_xll.ciqfunctions.udf.CIQ($B589, "IQ_NET_INTEREST_EXP",$D589,,,, "REPORTED")</f>
        <v>-343</v>
      </c>
      <c r="AD589">
        <f>_xll.ciqfunctions.udf.CIQ($B589, "IQ_NET_WORKING_CAP",$D589,,,, "REPORTED")</f>
        <v>36838</v>
      </c>
      <c r="AE589">
        <f>_xll.ciqfunctions.udf.CIQ($B589, "IQ_CAPEX",$D589,,,, "REPORTED")</f>
        <v>-12578</v>
      </c>
      <c r="AF589" s="1" t="str">
        <f>_xll.ciqfunctions.udf.CIQ($B589, "IQ_CEO_NAME", $D589,,,, "REPORTED")</f>
        <v>Osaki, Atsushi</v>
      </c>
    </row>
    <row r="590" spans="1:32" x14ac:dyDescent="0.25">
      <c r="A590" t="str">
        <f>_xll.ciqfunctions.udf.CIQ(B590,"IQ_COMPANY_NAME",A$1)</f>
        <v>Subaru Corporation</v>
      </c>
      <c r="B590" s="3" t="s">
        <v>0</v>
      </c>
      <c r="C590" s="1" t="str">
        <f>_xll.ciqfunctions.udf.CIQ($B590, "IQ_INDUSTRY", IQ_FY, $D590, ,, "USD", , C$1)</f>
        <v>Automobiles</v>
      </c>
      <c r="D590" s="2" t="str">
        <f t="shared" si="8"/>
        <v>CQ42010</v>
      </c>
      <c r="E590" s="1">
        <f>_xll.ciqfunctions.udf.CIQ($B590, "IQ_TOTAL_REV", $D590,,,, "REPORTED")</f>
        <v>370634</v>
      </c>
      <c r="F590" s="1">
        <f>_xll.ciqfunctions.udf.CIQ($B590, "IQ_NI",$D590,,,, "REPORTED")</f>
        <v>13841</v>
      </c>
      <c r="G590" s="1">
        <f>_xll.ciqfunctions.udf.CIQ($B590, "IQ_CASH_EQUIV", $D590,,,, "REPORTED")</f>
        <v>146314</v>
      </c>
      <c r="H590" s="1">
        <f>_xll.ciqfunctions.udf.CIQ($B590, "IQ_CASH_ST_INVEST", $D590,,,, "REPORTED")</f>
        <v>157105</v>
      </c>
      <c r="I590" s="1">
        <f>_xll.ciqfunctions.udf.CIQ($B590, "IQ_TOTAL_CA", $D590,,,, "REPORTED")</f>
        <v>608442</v>
      </c>
      <c r="J590" s="1">
        <f>_xll.ciqfunctions.udf.CIQ($B590, "IQ_TOTAL_ASSETS",$D590,,,, "REPORTED")</f>
        <v>1179336</v>
      </c>
      <c r="K590" s="1">
        <f>_xll.ciqfunctions.udf.CIQ($B590, "IQ_TOTAL_CL", $D590,,,, "REPORTED")</f>
        <v>465614</v>
      </c>
      <c r="L590" s="1">
        <f>_xll.ciqfunctions.udf.CIQ($B590, "IQ_TOTAL_LIAB", $D590,,,, "REPORTED")</f>
        <v>760100</v>
      </c>
      <c r="M590" s="1">
        <f>_xll.ciqfunctions.udf.CIQ($B590, "IQ_PREF_EQUITY",$D590,,,, "REPORTED")</f>
        <v>0</v>
      </c>
      <c r="N590" s="1">
        <f>_xll.ciqfunctions.udf.CIQ($B590, "IQ_TOTAL_COMMON_EQUITY",$D590,,,, "REPORTED")</f>
        <v>417932</v>
      </c>
      <c r="O590" s="1">
        <f>_xll.ciqfunctions.udf.CIQ($B590, "IQ_APIC", $D590,,,, "REPORTED")</f>
        <v>160071</v>
      </c>
      <c r="P590" s="1">
        <f>_xll.ciqfunctions.udf.CIQ($B590, "IQ_TOTAL_ASSETS", $D590,,,, "REPORTED")</f>
        <v>1179336</v>
      </c>
      <c r="Q590" s="1">
        <f>_xll.ciqfunctions.udf.CIQ($B590, "IQ_RE", $D590,,,, "REPORTED")</f>
        <v>164978</v>
      </c>
      <c r="R590" s="1">
        <f>_xll.ciqfunctions.udf.CIQ($B590, "IQ_TOTAL_EQUITY", $D590,,,, "REPORTED")</f>
        <v>419236</v>
      </c>
      <c r="S590" s="1">
        <f>_xll.ciqfunctions.udf.CIQ($B590, "IQ_TOTAL_OUTSTANDING_FILING_DATE", $D590,,,, "REPORTED")</f>
        <v>779.7</v>
      </c>
      <c r="T590" s="1">
        <f>_xll.ciqfunctions.udf.CIQ($B590, "IQ_TOTAL_DEBT", $D590,,,, "REPORTED")</f>
        <v>317935</v>
      </c>
      <c r="U590" s="1">
        <f>_xll.ciqfunctions.udf.CIQ($B590, "IQ_PREF_DIV_OTHER",$D590,,,, "REPORTED")</f>
        <v>0</v>
      </c>
      <c r="V590" s="1">
        <f>_xll.ciqfunctions.udf.CIQ($B590, "IQ_COGS",$D590,,,, "REPORTED")</f>
        <v>296842</v>
      </c>
      <c r="W590" s="1">
        <f>_xll.ciqfunctions.udf.CIQ($B590, "IQ_AP",$D590,,,, "REPORTED")</f>
        <v>206926</v>
      </c>
      <c r="X590" s="1">
        <f>_xll.ciqfunctions.udf.CIQ($B590, "IQ_AR", $D590,,,, "REPORTED")</f>
        <v>102576</v>
      </c>
      <c r="Y590" s="1">
        <f>_xll.ciqfunctions.udf.CIQ($B590, "IQ_INVENTORY", $D590,,,, "REPORTED")</f>
        <v>217310</v>
      </c>
      <c r="Z590">
        <f>_xll.ciqfunctions.udf.CIQ($B590, "IQ_SGA", $D590,,,, "REPORTED")</f>
        <v>46400</v>
      </c>
      <c r="AA590">
        <f>_xll.ciqfunctions.udf.CIQ($B590, "IQ_TOTAL_REV_1YR_ANN_GROWTH", $D590,,,, "REPORTED")</f>
        <v>-1.5644</v>
      </c>
      <c r="AB590">
        <f>_xll.ciqfunctions.udf.CIQ($B590, "IQ_DA", $D590,,,, "REPORTED")</f>
        <v>0</v>
      </c>
      <c r="AC590">
        <f>_xll.ciqfunctions.udf.CIQ($B590, "IQ_NET_INTEREST_EXP",$D590,,,, "REPORTED")</f>
        <v>-553</v>
      </c>
      <c r="AD590">
        <f>_xll.ciqfunctions.udf.CIQ($B590, "IQ_NET_WORKING_CAP",$D590,,,, "REPORTED")</f>
        <v>111055</v>
      </c>
      <c r="AE590">
        <f>_xll.ciqfunctions.udf.CIQ($B590, "IQ_CAPEX",$D590,,,, "REPORTED")</f>
        <v>-8612</v>
      </c>
      <c r="AF590" s="1" t="str">
        <f>_xll.ciqfunctions.udf.CIQ($B590, "IQ_CEO_NAME", $D590,,,, "REPORTED")</f>
        <v>Osaki, Atsushi</v>
      </c>
    </row>
    <row r="591" spans="1:32" x14ac:dyDescent="0.25">
      <c r="A591" t="str">
        <f>_xll.ciqfunctions.udf.CIQ(B591,"IQ_COMPANY_NAME",A$1)</f>
        <v>Subaru Corporation</v>
      </c>
      <c r="B591" s="3" t="s">
        <v>0</v>
      </c>
      <c r="C591" s="1" t="str">
        <f>_xll.ciqfunctions.udf.CIQ($B591, "IQ_INDUSTRY", IQ_FY, $D591, ,, "USD", , C$1)</f>
        <v>Automobiles</v>
      </c>
      <c r="D591" s="2" t="str">
        <f t="shared" si="8"/>
        <v>CQ32010</v>
      </c>
      <c r="E591" s="1">
        <f>_xll.ciqfunctions.udf.CIQ($B591, "IQ_TOTAL_REV", $D591,,,, "REPORTED")</f>
        <v>433708</v>
      </c>
      <c r="F591" s="1">
        <f>_xll.ciqfunctions.udf.CIQ($B591, "IQ_NI",$D591,,,, "REPORTED")</f>
        <v>25426</v>
      </c>
      <c r="G591" s="1">
        <f>_xll.ciqfunctions.udf.CIQ($B591, "IQ_CASH_EQUIV", $D591,,,, "REPORTED")</f>
        <v>138704</v>
      </c>
      <c r="H591" s="1">
        <f>_xll.ciqfunctions.udf.CIQ($B591, "IQ_CASH_ST_INVEST", $D591,,,, "REPORTED")</f>
        <v>204724</v>
      </c>
      <c r="I591" s="1">
        <f>_xll.ciqfunctions.udf.CIQ($B591, "IQ_TOTAL_CA", $D591,,,, "REPORTED")</f>
        <v>635517</v>
      </c>
      <c r="J591" s="1">
        <f>_xll.ciqfunctions.udf.CIQ($B591, "IQ_TOTAL_ASSETS",$D591,,,, "REPORTED")</f>
        <v>1214800</v>
      </c>
      <c r="K591" s="1">
        <f>_xll.ciqfunctions.udf.CIQ($B591, "IQ_TOTAL_CL", $D591,,,, "REPORTED")</f>
        <v>535294</v>
      </c>
      <c r="L591" s="1">
        <f>_xll.ciqfunctions.udf.CIQ($B591, "IQ_TOTAL_LIAB", $D591,,,, "REPORTED")</f>
        <v>805243</v>
      </c>
      <c r="M591" s="1">
        <f>_xll.ciqfunctions.udf.CIQ($B591, "IQ_PREF_EQUITY",$D591,,,, "REPORTED")</f>
        <v>0</v>
      </c>
      <c r="N591" s="1">
        <f>_xll.ciqfunctions.udf.CIQ($B591, "IQ_TOTAL_COMMON_EQUITY",$D591,,,, "REPORTED")</f>
        <v>408235</v>
      </c>
      <c r="O591" s="1">
        <f>_xll.ciqfunctions.udf.CIQ($B591, "IQ_APIC", $D591,,,, "REPORTED")</f>
        <v>160071</v>
      </c>
      <c r="P591" s="1">
        <f>_xll.ciqfunctions.udf.CIQ($B591, "IQ_TOTAL_ASSETS", $D591,,,, "REPORTED")</f>
        <v>1214800</v>
      </c>
      <c r="Q591" s="1">
        <f>_xll.ciqfunctions.udf.CIQ($B591, "IQ_RE", $D591,,,, "REPORTED")</f>
        <v>154646</v>
      </c>
      <c r="R591" s="1">
        <f>_xll.ciqfunctions.udf.CIQ($B591, "IQ_TOTAL_EQUITY", $D591,,,, "REPORTED")</f>
        <v>409557</v>
      </c>
      <c r="S591" s="1">
        <f>_xll.ciqfunctions.udf.CIQ($B591, "IQ_TOTAL_OUTSTANDING_FILING_DATE", $D591,,,, "REPORTED")</f>
        <v>779.68499999999995</v>
      </c>
      <c r="T591" s="1">
        <f>_xll.ciqfunctions.udf.CIQ($B591, "IQ_TOTAL_DEBT", $D591,,,, "REPORTED")</f>
        <v>336662</v>
      </c>
      <c r="U591" s="1">
        <f>_xll.ciqfunctions.udf.CIQ($B591, "IQ_PREF_DIV_OTHER",$D591,,,, "REPORTED")</f>
        <v>0</v>
      </c>
      <c r="V591" s="1">
        <f>_xll.ciqfunctions.udf.CIQ($B591, "IQ_COGS",$D591,,,, "REPORTED")</f>
        <v>334339</v>
      </c>
      <c r="W591" s="1">
        <f>_xll.ciqfunctions.udf.CIQ($B591, "IQ_AP",$D591,,,, "REPORTED")</f>
        <v>212330</v>
      </c>
      <c r="X591" s="1">
        <f>_xll.ciqfunctions.udf.CIQ($B591, "IQ_AR", $D591,,,, "REPORTED")</f>
        <v>110452</v>
      </c>
      <c r="Y591" s="1">
        <f>_xll.ciqfunctions.udf.CIQ($B591, "IQ_INVENTORY", $D591,,,, "REPORTED")</f>
        <v>192237</v>
      </c>
      <c r="Z591">
        <f>_xll.ciqfunctions.udf.CIQ($B591, "IQ_SGA", $D591,,,, "REPORTED")</f>
        <v>53342</v>
      </c>
      <c r="AA591">
        <f>_xll.ciqfunctions.udf.CIQ($B591, "IQ_TOTAL_REV_1YR_ANN_GROWTH", $D591,,,, "REPORTED")</f>
        <v>19.0762</v>
      </c>
      <c r="AB591">
        <f>_xll.ciqfunctions.udf.CIQ($B591, "IQ_DA", $D591,,,, "REPORTED")</f>
        <v>0</v>
      </c>
      <c r="AC591">
        <f>_xll.ciqfunctions.udf.CIQ($B591, "IQ_NET_INTEREST_EXP",$D591,,,, "REPORTED")</f>
        <v>-939</v>
      </c>
      <c r="AD591">
        <f>_xll.ciqfunctions.udf.CIQ($B591, "IQ_NET_WORKING_CAP",$D591,,,, "REPORTED")</f>
        <v>62711</v>
      </c>
      <c r="AE591">
        <f>_xll.ciqfunctions.udf.CIQ($B591, "IQ_CAPEX",$D591,,,, "REPORTED")</f>
        <v>-13658</v>
      </c>
      <c r="AF591" s="1" t="str">
        <f>_xll.ciqfunctions.udf.CIQ($B591, "IQ_CEO_NAME", $D591,,,, "REPORTED")</f>
        <v>Osaki, Atsushi</v>
      </c>
    </row>
    <row r="592" spans="1:32" x14ac:dyDescent="0.25">
      <c r="A592" t="str">
        <f>_xll.ciqfunctions.udf.CIQ(B592,"IQ_COMPANY_NAME",A$1)</f>
        <v>Subaru Corporation</v>
      </c>
      <c r="B592" s="3" t="s">
        <v>0</v>
      </c>
      <c r="C592" s="1" t="str">
        <f>_xll.ciqfunctions.udf.CIQ($B592, "IQ_INDUSTRY", IQ_FY, $D592, ,, "USD", , C$1)</f>
        <v>Automobiles</v>
      </c>
      <c r="D592" s="2" t="str">
        <f t="shared" si="8"/>
        <v>CQ22010</v>
      </c>
      <c r="E592" s="1">
        <f>_xll.ciqfunctions.udf.CIQ($B592, "IQ_TOTAL_REV", $D592,,,, "REPORTED")</f>
        <v>370286</v>
      </c>
      <c r="F592" s="1">
        <f>_xll.ciqfunctions.udf.CIQ($B592, "IQ_NI",$D592,,,, "REPORTED")</f>
        <v>19140</v>
      </c>
      <c r="G592" s="1">
        <f>_xll.ciqfunctions.udf.CIQ($B592, "IQ_CASH_EQUIV", $D592,,,, "REPORTED")</f>
        <v>165146</v>
      </c>
      <c r="H592" s="1">
        <f>_xll.ciqfunctions.udf.CIQ($B592, "IQ_CASH_ST_INVEST", $D592,,,, "REPORTED")</f>
        <v>181188</v>
      </c>
      <c r="I592" s="1">
        <f>_xll.ciqfunctions.udf.CIQ($B592, "IQ_TOTAL_CA", $D592,,,, "REPORTED")</f>
        <v>635873</v>
      </c>
      <c r="J592" s="1">
        <f>_xll.ciqfunctions.udf.CIQ($B592, "IQ_TOTAL_ASSETS",$D592,,,, "REPORTED")</f>
        <v>1225056</v>
      </c>
      <c r="K592" s="1">
        <f>_xll.ciqfunctions.udf.CIQ($B592, "IQ_TOTAL_CL", $D592,,,, "REPORTED")</f>
        <v>551658</v>
      </c>
      <c r="L592" s="1">
        <f>_xll.ciqfunctions.udf.CIQ($B592, "IQ_TOTAL_LIAB", $D592,,,, "REPORTED")</f>
        <v>832457</v>
      </c>
      <c r="M592" s="1">
        <f>_xll.ciqfunctions.udf.CIQ($B592, "IQ_PREF_EQUITY",$D592,,,, "REPORTED")</f>
        <v>0</v>
      </c>
      <c r="N592" s="1">
        <f>_xll.ciqfunctions.udf.CIQ($B592, "IQ_TOTAL_COMMON_EQUITY",$D592,,,, "REPORTED")</f>
        <v>391269</v>
      </c>
      <c r="O592" s="1">
        <f>_xll.ciqfunctions.udf.CIQ($B592, "IQ_APIC", $D592,,,, "REPORTED")</f>
        <v>160071</v>
      </c>
      <c r="P592" s="1">
        <f>_xll.ciqfunctions.udf.CIQ($B592, "IQ_TOTAL_ASSETS", $D592,,,, "REPORTED")</f>
        <v>1225056</v>
      </c>
      <c r="Q592" s="1">
        <f>_xll.ciqfunctions.udf.CIQ($B592, "IQ_RE", $D592,,,, "REPORTED")</f>
        <v>129315</v>
      </c>
      <c r="R592" s="1">
        <f>_xll.ciqfunctions.udf.CIQ($B592, "IQ_TOTAL_EQUITY", $D592,,,, "REPORTED")</f>
        <v>392599</v>
      </c>
      <c r="S592" s="1">
        <f>_xll.ciqfunctions.udf.CIQ($B592, "IQ_TOTAL_OUTSTANDING_FILING_DATE", $D592,,,, "REPORTED")</f>
        <v>778.95399999999995</v>
      </c>
      <c r="T592" s="1">
        <f>_xll.ciqfunctions.udf.CIQ($B592, "IQ_TOTAL_DEBT", $D592,,,, "REPORTED")</f>
        <v>347289</v>
      </c>
      <c r="U592" s="1">
        <f>_xll.ciqfunctions.udf.CIQ($B592, "IQ_PREF_DIV_OTHER",$D592,,,, "REPORTED")</f>
        <v>0</v>
      </c>
      <c r="V592" s="1">
        <f>_xll.ciqfunctions.udf.CIQ($B592, "IQ_COGS",$D592,,,, "REPORTED")</f>
        <v>285892</v>
      </c>
      <c r="W592" s="1">
        <f>_xll.ciqfunctions.udf.CIQ($B592, "IQ_AP",$D592,,,, "REPORTED")</f>
        <v>214960</v>
      </c>
      <c r="X592" s="1">
        <f>_xll.ciqfunctions.udf.CIQ($B592, "IQ_AR", $D592,,,, "REPORTED")</f>
        <v>107284</v>
      </c>
      <c r="Y592" s="1">
        <f>_xll.ciqfunctions.udf.CIQ($B592, "IQ_INVENTORY", $D592,,,, "REPORTED")</f>
        <v>215011</v>
      </c>
      <c r="Z592">
        <f>_xll.ciqfunctions.udf.CIQ($B592, "IQ_SGA", $D592,,,, "REPORTED")</f>
        <v>52626</v>
      </c>
      <c r="AA592">
        <f>_xll.ciqfunctions.udf.CIQ($B592, "IQ_TOTAL_REV_1YR_ANN_GROWTH", $D592,,,, "REPORTED")</f>
        <v>36.474200000000003</v>
      </c>
      <c r="AB592">
        <f>_xll.ciqfunctions.udf.CIQ($B592, "IQ_DA", $D592,,,, "REPORTED")</f>
        <v>0</v>
      </c>
      <c r="AC592">
        <f>_xll.ciqfunctions.udf.CIQ($B592, "IQ_NET_INTEREST_EXP",$D592,,,, "REPORTED")</f>
        <v>-742</v>
      </c>
      <c r="AD592">
        <f>_xll.ciqfunctions.udf.CIQ($B592, "IQ_NET_WORKING_CAP",$D592,,,, "REPORTED")</f>
        <v>70426</v>
      </c>
      <c r="AE592">
        <f>_xll.ciqfunctions.udf.CIQ($B592, "IQ_CAPEX",$D592,,,, "REPORTED")</f>
        <v>-9881</v>
      </c>
      <c r="AF592" s="1" t="str">
        <f>_xll.ciqfunctions.udf.CIQ($B592, "IQ_CEO_NAME", $D592,,,, "REPORTED")</f>
        <v>Osaki, Atsushi</v>
      </c>
    </row>
    <row r="593" spans="1:32" x14ac:dyDescent="0.25">
      <c r="A593" t="str">
        <f>_xll.ciqfunctions.udf.CIQ(B593,"IQ_COMPANY_NAME",A$1)</f>
        <v>Subaru Corporation</v>
      </c>
      <c r="B593" s="3" t="s">
        <v>0</v>
      </c>
      <c r="C593" s="1" t="str">
        <f>_xll.ciqfunctions.udf.CIQ($B593, "IQ_INDUSTRY", IQ_FY, $D593, ,, "USD", , C$1)</f>
        <v>Automobiles</v>
      </c>
      <c r="D593" s="2" t="str">
        <f t="shared" si="8"/>
        <v>CQ12010</v>
      </c>
      <c r="E593" s="1">
        <f>_xll.ciqfunctions.udf.CIQ($B593, "IQ_TOTAL_REV", $D593,,,, "REPORTED")</f>
        <v>416616</v>
      </c>
      <c r="F593" s="1">
        <f>_xll.ciqfunctions.udf.CIQ($B593, "IQ_NI",$D593,,,, "REPORTED")</f>
        <v>-1232</v>
      </c>
      <c r="G593" s="1">
        <f>_xll.ciqfunctions.udf.CIQ($B593, "IQ_CASH_EQUIV", $D593,,,, "REPORTED")</f>
        <v>168643</v>
      </c>
      <c r="H593" s="1">
        <f>_xll.ciqfunctions.udf.CIQ($B593, "IQ_CASH_ST_INVEST", $D593,,,, "REPORTED")</f>
        <v>181101</v>
      </c>
      <c r="I593" s="1">
        <f>_xll.ciqfunctions.udf.CIQ($B593, "IQ_TOTAL_CA", $D593,,,, "REPORTED")</f>
        <v>638888</v>
      </c>
      <c r="J593" s="1">
        <f>_xll.ciqfunctions.udf.CIQ($B593, "IQ_TOTAL_ASSETS",$D593,,,, "REPORTED")</f>
        <v>1231367</v>
      </c>
      <c r="K593" s="1">
        <f>_xll.ciqfunctions.udf.CIQ($B593, "IQ_TOTAL_CL", $D593,,,, "REPORTED")</f>
        <v>555061</v>
      </c>
      <c r="L593" s="1">
        <f>_xll.ciqfunctions.udf.CIQ($B593, "IQ_TOTAL_LIAB", $D593,,,, "REPORTED")</f>
        <v>849474</v>
      </c>
      <c r="M593" s="1">
        <f>_xll.ciqfunctions.udf.CIQ($B593, "IQ_PREF_EQUITY",$D593,,,, "REPORTED")</f>
        <v>0</v>
      </c>
      <c r="N593" s="1">
        <f>_xll.ciqfunctions.udf.CIQ($B593, "IQ_TOTAL_COMMON_EQUITY",$D593,,,, "REPORTED")</f>
        <v>380587</v>
      </c>
      <c r="O593" s="1">
        <f>_xll.ciqfunctions.udf.CIQ($B593, "IQ_APIC", $D593,,,, "REPORTED")</f>
        <v>160071</v>
      </c>
      <c r="P593" s="1">
        <f>_xll.ciqfunctions.udf.CIQ($B593, "IQ_TOTAL_ASSETS", $D593,,,, "REPORTED")</f>
        <v>1231367</v>
      </c>
      <c r="Q593" s="1">
        <f>_xll.ciqfunctions.udf.CIQ($B593, "IQ_RE", $D593,,,, "REPORTED")</f>
        <v>110172</v>
      </c>
      <c r="R593" s="1">
        <f>_xll.ciqfunctions.udf.CIQ($B593, "IQ_TOTAL_EQUITY", $D593,,,, "REPORTED")</f>
        <v>381893</v>
      </c>
      <c r="S593" s="1">
        <f>_xll.ciqfunctions.udf.CIQ($B593, "IQ_TOTAL_OUTSTANDING_FILING_DATE", $D593,,,, "REPORTED")</f>
        <v>778.96500000000003</v>
      </c>
      <c r="T593" s="1">
        <f>_xll.ciqfunctions.udf.CIQ($B593, "IQ_TOTAL_DEBT", $D593,,,, "REPORTED")</f>
        <v>367612</v>
      </c>
      <c r="U593" s="1">
        <f>_xll.ciqfunctions.udf.CIQ($B593, "IQ_PREF_DIV_OTHER",$D593,,,, "REPORTED")</f>
        <v>0</v>
      </c>
      <c r="V593" s="1">
        <f>_xll.ciqfunctions.udf.CIQ($B593, "IQ_COGS",$D593,,,, "REPORTED")</f>
        <v>328033</v>
      </c>
      <c r="W593" s="1">
        <f>_xll.ciqfunctions.udf.CIQ($B593, "IQ_AP",$D593,,,, "REPORTED")</f>
        <v>217051</v>
      </c>
      <c r="X593" s="1">
        <f>_xll.ciqfunctions.udf.CIQ($B593, "IQ_AR", $D593,,,, "REPORTED")</f>
        <v>129623</v>
      </c>
      <c r="Y593" s="1">
        <f>_xll.ciqfunctions.udf.CIQ($B593, "IQ_INVENTORY", $D593,,,, "REPORTED")</f>
        <v>196619</v>
      </c>
      <c r="Z593">
        <f>_xll.ciqfunctions.udf.CIQ($B593, "IQ_SGA", $D593,,,, "REPORTED")</f>
        <v>54447</v>
      </c>
      <c r="AA593">
        <f>_xll.ciqfunctions.udf.CIQ($B593, "IQ_TOTAL_REV_1YR_ANN_GROWTH", $D593,,,, "REPORTED")</f>
        <v>22.8687</v>
      </c>
      <c r="AB593">
        <f>_xll.ciqfunctions.udf.CIQ($B593, "IQ_DA", $D593,,,, "REPORTED")</f>
        <v>1289</v>
      </c>
      <c r="AC593">
        <f>_xll.ciqfunctions.udf.CIQ($B593, "IQ_NET_INTEREST_EXP",$D593,,,, "REPORTED")</f>
        <v>-737</v>
      </c>
      <c r="AD593">
        <f>_xll.ciqfunctions.udf.CIQ($B593, "IQ_NET_WORKING_CAP",$D593,,,, "REPORTED")</f>
        <v>78769</v>
      </c>
      <c r="AE593">
        <f>_xll.ciqfunctions.udf.CIQ($B593, "IQ_CAPEX",$D593,,,, "REPORTED")</f>
        <v>-9323</v>
      </c>
      <c r="AF593" s="1" t="str">
        <f>_xll.ciqfunctions.udf.CIQ($B593, "IQ_CEO_NAME", $D593,,,, "REPORTED")</f>
        <v>Osaki, Atsushi</v>
      </c>
    </row>
    <row r="594" spans="1:32" x14ac:dyDescent="0.25">
      <c r="A594" t="str">
        <f>_xll.ciqfunctions.udf.CIQ(B594,"IQ_COMPANY_NAME",A$1)</f>
        <v>Subaru Corporation</v>
      </c>
      <c r="B594" s="3" t="s">
        <v>0</v>
      </c>
      <c r="C594" s="1" t="str">
        <f>_xll.ciqfunctions.udf.CIQ($B594, "IQ_INDUSTRY", IQ_FY, $D594, ,, "USD", , C$1)</f>
        <v>Automobiles</v>
      </c>
      <c r="D594" s="2" t="str">
        <f t="shared" si="8"/>
        <v>CQ42009</v>
      </c>
      <c r="E594" s="1">
        <f>_xll.ciqfunctions.udf.CIQ($B594, "IQ_TOTAL_REV", $D594,,,, "REPORTED")</f>
        <v>376524</v>
      </c>
      <c r="F594" s="1">
        <f>_xll.ciqfunctions.udf.CIQ($B594, "IQ_NI",$D594,,,, "REPORTED")</f>
        <v>6514</v>
      </c>
      <c r="G594" s="1">
        <f>_xll.ciqfunctions.udf.CIQ($B594, "IQ_CASH_EQUIV", $D594,,,, "REPORTED")</f>
        <v>131718</v>
      </c>
      <c r="H594" s="1">
        <f>_xll.ciqfunctions.udf.CIQ($B594, "IQ_CASH_ST_INVEST", $D594,,,, "REPORTED")</f>
        <v>148188</v>
      </c>
      <c r="I594" s="1">
        <f>_xll.ciqfunctions.udf.CIQ($B594, "IQ_TOTAL_CA", $D594,,,, "REPORTED")</f>
        <v>627435</v>
      </c>
      <c r="J594" s="1">
        <f>_xll.ciqfunctions.udf.CIQ($B594, "IQ_TOTAL_ASSETS",$D594,,,, "REPORTED")</f>
        <v>1205387</v>
      </c>
      <c r="K594" s="1">
        <f>_xll.ciqfunctions.udf.CIQ($B594, "IQ_TOTAL_CL", $D594,,,, "REPORTED")</f>
        <v>549355</v>
      </c>
      <c r="L594" s="1">
        <f>_xll.ciqfunctions.udf.CIQ($B594, "IQ_TOTAL_LIAB", $D594,,,, "REPORTED")</f>
        <v>825873</v>
      </c>
      <c r="M594" s="1">
        <f>_xll.ciqfunctions.udf.CIQ($B594, "IQ_PREF_EQUITY",$D594,,,, "REPORTED")</f>
        <v>0</v>
      </c>
      <c r="N594" s="1">
        <f>_xll.ciqfunctions.udf.CIQ($B594, "IQ_TOTAL_COMMON_EQUITY",$D594,,,, "REPORTED")</f>
        <v>378796</v>
      </c>
      <c r="O594" s="1">
        <f>_xll.ciqfunctions.udf.CIQ($B594, "IQ_APIC", $D594,,,, "REPORTED")</f>
        <v>160071</v>
      </c>
      <c r="P594" s="1">
        <f>_xll.ciqfunctions.udf.CIQ($B594, "IQ_TOTAL_ASSETS", $D594,,,, "REPORTED")</f>
        <v>1205387</v>
      </c>
      <c r="Q594" s="1">
        <f>_xll.ciqfunctions.udf.CIQ($B594, "IQ_RE", $D594,,,, "REPORTED")</f>
        <v>111403</v>
      </c>
      <c r="R594" s="1">
        <f>_xll.ciqfunctions.udf.CIQ($B594, "IQ_TOTAL_EQUITY", $D594,,,, "REPORTED")</f>
        <v>379514</v>
      </c>
      <c r="S594" s="1">
        <f>_xll.ciqfunctions.udf.CIQ($B594, "IQ_TOTAL_OUTSTANDING_FILING_DATE", $D594,,,, "REPORTED")</f>
        <v>779.03800000000001</v>
      </c>
      <c r="T594" s="1">
        <f>_xll.ciqfunctions.udf.CIQ($B594, "IQ_TOTAL_DEBT", $D594,,,, "REPORTED")</f>
        <v>382605</v>
      </c>
      <c r="U594" s="1">
        <f>_xll.ciqfunctions.udf.CIQ($B594, "IQ_PREF_DIV_OTHER",$D594,,,, "REPORTED")</f>
        <v>0</v>
      </c>
      <c r="V594" s="1">
        <f>_xll.ciqfunctions.udf.CIQ($B594, "IQ_COGS",$D594,,,, "REPORTED")</f>
        <v>301894</v>
      </c>
      <c r="W594" s="1">
        <f>_xll.ciqfunctions.udf.CIQ($B594, "IQ_AP",$D594,,,, "REPORTED")</f>
        <v>199510</v>
      </c>
      <c r="X594" s="1">
        <f>_xll.ciqfunctions.udf.CIQ($B594, "IQ_AR", $D594,,,, "REPORTED")</f>
        <v>113213</v>
      </c>
      <c r="Y594" s="1">
        <f>_xll.ciqfunctions.udf.CIQ($B594, "IQ_INVENTORY", $D594,,,, "REPORTED")</f>
        <v>237380</v>
      </c>
      <c r="Z594">
        <f>_xll.ciqfunctions.udf.CIQ($B594, "IQ_SGA", $D594,,,, "REPORTED")</f>
        <v>49735</v>
      </c>
      <c r="AA594">
        <f>_xll.ciqfunctions.udf.CIQ($B594, "IQ_TOTAL_REV_1YR_ANN_GROWTH", $D594,,,, "REPORTED")</f>
        <v>3.8643000000000001</v>
      </c>
      <c r="AB594">
        <f>_xll.ciqfunctions.udf.CIQ($B594, "IQ_DA", $D594,,,, "REPORTED")</f>
        <v>0</v>
      </c>
      <c r="AC594">
        <f>_xll.ciqfunctions.udf.CIQ($B594, "IQ_NET_INTEREST_EXP",$D594,,,, "REPORTED")</f>
        <v>-896</v>
      </c>
      <c r="AD594">
        <f>_xll.ciqfunctions.udf.CIQ($B594, "IQ_NET_WORKING_CAP",$D594,,,, "REPORTED")</f>
        <v>139515</v>
      </c>
      <c r="AE594">
        <f>_xll.ciqfunctions.udf.CIQ($B594, "IQ_CAPEX",$D594,,,, "REPORTED")</f>
        <v>-10648</v>
      </c>
      <c r="AF594" s="1" t="str">
        <f>_xll.ciqfunctions.udf.CIQ($B594, "IQ_CEO_NAME", $D594,,,, "REPORTED")</f>
        <v>Osaki, Atsushi</v>
      </c>
    </row>
    <row r="595" spans="1:32" x14ac:dyDescent="0.25">
      <c r="A595" t="str">
        <f>_xll.ciqfunctions.udf.CIQ(B595,"IQ_COMPANY_NAME",A$1)</f>
        <v>Subaru Corporation</v>
      </c>
      <c r="B595" s="3" t="s">
        <v>0</v>
      </c>
      <c r="C595" s="1" t="str">
        <f>_xll.ciqfunctions.udf.CIQ($B595, "IQ_INDUSTRY", IQ_FY, $D595, ,, "USD", , C$1)</f>
        <v>Automobiles</v>
      </c>
      <c r="D595" s="2" t="str">
        <f t="shared" si="8"/>
        <v>CQ32009</v>
      </c>
      <c r="E595" s="1">
        <f>_xll.ciqfunctions.udf.CIQ($B595, "IQ_TOTAL_REV", $D595,,,, "REPORTED")</f>
        <v>364227</v>
      </c>
      <c r="F595" s="1">
        <f>_xll.ciqfunctions.udf.CIQ($B595, "IQ_NI",$D595,,,, "REPORTED")</f>
        <v>-2444</v>
      </c>
      <c r="G595" s="1">
        <f>_xll.ciqfunctions.udf.CIQ($B595, "IQ_CASH_EQUIV", $D595,,,, "REPORTED")</f>
        <v>124301</v>
      </c>
      <c r="H595" s="1">
        <f>_xll.ciqfunctions.udf.CIQ($B595, "IQ_CASH_ST_INVEST", $D595,,,, "REPORTED")</f>
        <v>156755</v>
      </c>
      <c r="I595" s="1">
        <f>_xll.ciqfunctions.udf.CIQ($B595, "IQ_TOTAL_CA", $D595,,,, "REPORTED")</f>
        <v>591672</v>
      </c>
      <c r="J595" s="1">
        <f>_xll.ciqfunctions.udf.CIQ($B595, "IQ_TOTAL_ASSETS",$D595,,,, "REPORTED")</f>
        <v>1176148</v>
      </c>
      <c r="K595" s="1">
        <f>_xll.ciqfunctions.udf.CIQ($B595, "IQ_TOTAL_CL", $D595,,,, "REPORTED")</f>
        <v>547552</v>
      </c>
      <c r="L595" s="1">
        <f>_xll.ciqfunctions.udf.CIQ($B595, "IQ_TOTAL_LIAB", $D595,,,, "REPORTED")</f>
        <v>805574</v>
      </c>
      <c r="M595" s="1">
        <f>_xll.ciqfunctions.udf.CIQ($B595, "IQ_PREF_EQUITY",$D595,,,, "REPORTED")</f>
        <v>0</v>
      </c>
      <c r="N595" s="1">
        <f>_xll.ciqfunctions.udf.CIQ($B595, "IQ_TOTAL_COMMON_EQUITY",$D595,,,, "REPORTED")</f>
        <v>369840</v>
      </c>
      <c r="O595" s="1">
        <f>_xll.ciqfunctions.udf.CIQ($B595, "IQ_APIC", $D595,,,, "REPORTED")</f>
        <v>160071</v>
      </c>
      <c r="P595" s="1">
        <f>_xll.ciqfunctions.udf.CIQ($B595, "IQ_TOTAL_ASSETS", $D595,,,, "REPORTED")</f>
        <v>1176148</v>
      </c>
      <c r="Q595" s="1">
        <f>_xll.ciqfunctions.udf.CIQ($B595, "IQ_RE", $D595,,,, "REPORTED")</f>
        <v>104864</v>
      </c>
      <c r="R595" s="1">
        <f>_xll.ciqfunctions.udf.CIQ($B595, "IQ_TOTAL_EQUITY", $D595,,,, "REPORTED")</f>
        <v>370574</v>
      </c>
      <c r="S595" s="1">
        <f>_xll.ciqfunctions.udf.CIQ($B595, "IQ_TOTAL_OUTSTANDING_FILING_DATE", $D595,,,, "REPORTED")</f>
        <v>779.16899999999998</v>
      </c>
      <c r="T595" s="1">
        <f>_xll.ciqfunctions.udf.CIQ($B595, "IQ_TOTAL_DEBT", $D595,,,, "REPORTED")</f>
        <v>383166</v>
      </c>
      <c r="U595" s="1">
        <f>_xll.ciqfunctions.udf.CIQ($B595, "IQ_PREF_DIV_OTHER",$D595,,,, "REPORTED")</f>
        <v>0</v>
      </c>
      <c r="V595" s="1">
        <f>_xll.ciqfunctions.udf.CIQ($B595, "IQ_COGS",$D595,,,, "REPORTED")</f>
        <v>294176</v>
      </c>
      <c r="W595" s="1">
        <f>_xll.ciqfunctions.udf.CIQ($B595, "IQ_AP",$D595,,,, "REPORTED")</f>
        <v>172258</v>
      </c>
      <c r="X595" s="1">
        <f>_xll.ciqfunctions.udf.CIQ($B595, "IQ_AR", $D595,,,, "REPORTED")</f>
        <v>106908</v>
      </c>
      <c r="Y595" s="1">
        <f>_xll.ciqfunctions.udf.CIQ($B595, "IQ_INVENTORY", $D595,,,, "REPORTED")</f>
        <v>218204</v>
      </c>
      <c r="Z595">
        <f>_xll.ciqfunctions.udf.CIQ($B595, "IQ_SGA", $D595,,,, "REPORTED")</f>
        <v>53160</v>
      </c>
      <c r="AA595">
        <f>_xll.ciqfunctions.udf.CIQ($B595, "IQ_TOTAL_REV_1YR_ANN_GROWTH", $D595,,,, "REPORTED")</f>
        <v>-9.6428999999999991</v>
      </c>
      <c r="AB595">
        <f>_xll.ciqfunctions.udf.CIQ($B595, "IQ_DA", $D595,,,, "REPORTED")</f>
        <v>0</v>
      </c>
      <c r="AC595">
        <f>_xll.ciqfunctions.udf.CIQ($B595, "IQ_NET_INTEREST_EXP",$D595,,,, "REPORTED")</f>
        <v>-932</v>
      </c>
      <c r="AD595">
        <f>_xll.ciqfunctions.udf.CIQ($B595, "IQ_NET_WORKING_CAP",$D595,,,, "REPORTED")</f>
        <v>115272</v>
      </c>
      <c r="AE595">
        <f>_xll.ciqfunctions.udf.CIQ($B595, "IQ_CAPEX",$D595,,,, "REPORTED")</f>
        <v>-10996</v>
      </c>
      <c r="AF595" s="1" t="str">
        <f>_xll.ciqfunctions.udf.CIQ($B595, "IQ_CEO_NAME", $D595,,,, "REPORTED")</f>
        <v>Osaki, Atsushi</v>
      </c>
    </row>
    <row r="596" spans="1:32" x14ac:dyDescent="0.25">
      <c r="A596" t="str">
        <f>_xll.ciqfunctions.udf.CIQ(B596,"IQ_COMPANY_NAME",A$1)</f>
        <v>Subaru Corporation</v>
      </c>
      <c r="B596" s="3" t="s">
        <v>0</v>
      </c>
      <c r="C596" s="1" t="str">
        <f>_xll.ciqfunctions.udf.CIQ($B596, "IQ_INDUSTRY", IQ_FY, $D596, ,, "USD", , C$1)</f>
        <v>Automobiles</v>
      </c>
      <c r="D596" s="2" t="str">
        <f t="shared" si="8"/>
        <v>CQ22009</v>
      </c>
      <c r="E596" s="1">
        <f>_xll.ciqfunctions.udf.CIQ($B596, "IQ_TOTAL_REV", $D596,,,, "REPORTED")</f>
        <v>271323</v>
      </c>
      <c r="F596" s="1">
        <f>_xll.ciqfunctions.udf.CIQ($B596, "IQ_NI",$D596,,,, "REPORTED")</f>
        <v>-19288</v>
      </c>
      <c r="G596" s="1">
        <f>_xll.ciqfunctions.udf.CIQ($B596, "IQ_CASH_EQUIV", $D596,,,, "REPORTED")</f>
        <v>128880</v>
      </c>
      <c r="H596" s="1">
        <f>_xll.ciqfunctions.udf.CIQ($B596, "IQ_CASH_ST_INVEST", $D596,,,, "REPORTED")</f>
        <v>148850</v>
      </c>
      <c r="I596" s="1">
        <f>_xll.ciqfunctions.udf.CIQ($B596, "IQ_TOTAL_CA", $D596,,,, "REPORTED")</f>
        <v>605051</v>
      </c>
      <c r="J596" s="1">
        <f>_xll.ciqfunctions.udf.CIQ($B596, "IQ_TOTAL_ASSETS",$D596,,,, "REPORTED")</f>
        <v>1204173</v>
      </c>
      <c r="K596" s="1">
        <f>_xll.ciqfunctions.udf.CIQ($B596, "IQ_TOTAL_CL", $D596,,,, "REPORTED")</f>
        <v>593011</v>
      </c>
      <c r="L596" s="1">
        <f>_xll.ciqfunctions.udf.CIQ($B596, "IQ_TOTAL_LIAB", $D596,,,, "REPORTED")</f>
        <v>825801</v>
      </c>
      <c r="M596" s="1">
        <f>_xll.ciqfunctions.udf.CIQ($B596, "IQ_PREF_EQUITY",$D596,,,, "REPORTED")</f>
        <v>0</v>
      </c>
      <c r="N596" s="1">
        <f>_xll.ciqfunctions.udf.CIQ($B596, "IQ_TOTAL_COMMON_EQUITY",$D596,,,, "REPORTED")</f>
        <v>377651</v>
      </c>
      <c r="O596" s="1">
        <f>_xll.ciqfunctions.udf.CIQ($B596, "IQ_APIC", $D596,,,, "REPORTED")</f>
        <v>160071</v>
      </c>
      <c r="P596" s="1">
        <f>_xll.ciqfunctions.udf.CIQ($B596, "IQ_TOTAL_ASSETS", $D596,,,, "REPORTED")</f>
        <v>1204173</v>
      </c>
      <c r="Q596" s="1">
        <f>_xll.ciqfunctions.udf.CIQ($B596, "IQ_RE", $D596,,,, "REPORTED")</f>
        <v>107305</v>
      </c>
      <c r="R596" s="1">
        <f>_xll.ciqfunctions.udf.CIQ($B596, "IQ_TOTAL_EQUITY", $D596,,,, "REPORTED")</f>
        <v>378372</v>
      </c>
      <c r="S596" s="1">
        <f>_xll.ciqfunctions.udf.CIQ($B596, "IQ_TOTAL_OUTSTANDING_FILING_DATE", $D596,,,, "REPORTED")</f>
        <v>779.17499999999995</v>
      </c>
      <c r="T596" s="1">
        <f>_xll.ciqfunctions.udf.CIQ($B596, "IQ_TOTAL_DEBT", $D596,,,, "REPORTED")</f>
        <v>423515</v>
      </c>
      <c r="U596" s="1">
        <f>_xll.ciqfunctions.udf.CIQ($B596, "IQ_PREF_DIV_OTHER",$D596,,,, "REPORTED")</f>
        <v>0</v>
      </c>
      <c r="V596" s="1">
        <f>_xll.ciqfunctions.udf.CIQ($B596, "IQ_COGS",$D596,,,, "REPORTED")</f>
        <v>228660</v>
      </c>
      <c r="W596" s="1">
        <f>_xll.ciqfunctions.udf.CIQ($B596, "IQ_AP",$D596,,,, "REPORTED")</f>
        <v>146634</v>
      </c>
      <c r="X596" s="1">
        <f>_xll.ciqfunctions.udf.CIQ($B596, "IQ_AR", $D596,,,, "REPORTED")</f>
        <v>94731</v>
      </c>
      <c r="Y596" s="1">
        <f>_xll.ciqfunctions.udf.CIQ($B596, "IQ_INVENTORY", $D596,,,, "REPORTED")</f>
        <v>249108</v>
      </c>
      <c r="Z596">
        <f>_xll.ciqfunctions.udf.CIQ($B596, "IQ_SGA", $D596,,,, "REPORTED")</f>
        <v>53940</v>
      </c>
      <c r="AA596">
        <f>_xll.ciqfunctions.udf.CIQ($B596, "IQ_TOTAL_REV_1YR_ANN_GROWTH", $D596,,,, "REPORTED")</f>
        <v>-20.4574</v>
      </c>
      <c r="AB596">
        <f>_xll.ciqfunctions.udf.CIQ($B596, "IQ_DA", $D596,,,, "REPORTED")</f>
        <v>0</v>
      </c>
      <c r="AC596">
        <f>_xll.ciqfunctions.udf.CIQ($B596, "IQ_NET_INTEREST_EXP",$D596,,,, "REPORTED")</f>
        <v>-663</v>
      </c>
      <c r="AD596">
        <f>_xll.ciqfunctions.udf.CIQ($B596, "IQ_NET_WORKING_CAP",$D596,,,, "REPORTED")</f>
        <v>157597</v>
      </c>
      <c r="AE596">
        <f>_xll.ciqfunctions.udf.CIQ($B596, "IQ_CAPEX",$D596,,,, "REPORTED")</f>
        <v>-22120</v>
      </c>
      <c r="AF596" s="1" t="str">
        <f>_xll.ciqfunctions.udf.CIQ($B596, "IQ_CEO_NAME", $D596,,,, "REPORTED")</f>
        <v>Osaki, Atsushi</v>
      </c>
    </row>
    <row r="597" spans="1:32" x14ac:dyDescent="0.25">
      <c r="A597" t="str">
        <f>_xll.ciqfunctions.udf.CIQ(B597,"IQ_COMPANY_NAME",A$1)</f>
        <v>Subaru Corporation</v>
      </c>
      <c r="B597" s="3" t="s">
        <v>0</v>
      </c>
      <c r="C597" s="1" t="str">
        <f>_xll.ciqfunctions.udf.CIQ($B597, "IQ_INDUSTRY", IQ_FY, $D597, ,, "USD", , C$1)</f>
        <v>Automobiles</v>
      </c>
      <c r="D597" s="2" t="str">
        <f t="shared" si="8"/>
        <v>CQ12009</v>
      </c>
      <c r="E597" s="1">
        <f>_xll.ciqfunctions.udf.CIQ($B597, "IQ_TOTAL_REV", $D597,,,, "REPORTED")</f>
        <v>339074</v>
      </c>
      <c r="F597" s="1">
        <f>_xll.ciqfunctions.udf.CIQ($B597, "IQ_NI",$D597,,,, "REPORTED")</f>
        <v>-55128</v>
      </c>
      <c r="G597" s="1">
        <f>_xll.ciqfunctions.udf.CIQ($B597, "IQ_CASH_EQUIV", $D597,,,, "REPORTED")</f>
        <v>78151</v>
      </c>
      <c r="H597" s="1">
        <f>_xll.ciqfunctions.udf.CIQ($B597, "IQ_CASH_ST_INVEST", $D597,,,, "REPORTED")</f>
        <v>89590</v>
      </c>
      <c r="I597" s="1">
        <f>_xll.ciqfunctions.udf.CIQ($B597, "IQ_TOTAL_CA", $D597,,,, "REPORTED")</f>
        <v>586023</v>
      </c>
      <c r="J597" s="1">
        <f>_xll.ciqfunctions.udf.CIQ($B597, "IQ_TOTAL_ASSETS",$D597,,,, "REPORTED")</f>
        <v>1165431</v>
      </c>
      <c r="K597" s="1">
        <f>_xll.ciqfunctions.udf.CIQ($B597, "IQ_TOTAL_CL", $D597,,,, "REPORTED")</f>
        <v>561248</v>
      </c>
      <c r="L597" s="1">
        <f>_xll.ciqfunctions.udf.CIQ($B597, "IQ_TOTAL_LIAB", $D597,,,, "REPORTED")</f>
        <v>770712</v>
      </c>
      <c r="M597" s="1">
        <f>_xll.ciqfunctions.udf.CIQ($B597, "IQ_PREF_EQUITY",$D597,,,, "REPORTED")</f>
        <v>0</v>
      </c>
      <c r="N597" s="1">
        <f>_xll.ciqfunctions.udf.CIQ($B597, "IQ_TOTAL_COMMON_EQUITY",$D597,,,, "REPORTED")</f>
        <v>393946</v>
      </c>
      <c r="O597" s="1">
        <f>_xll.ciqfunctions.udf.CIQ($B597, "IQ_APIC", $D597,,,, "REPORTED")</f>
        <v>160071</v>
      </c>
      <c r="P597" s="1">
        <f>_xll.ciqfunctions.udf.CIQ($B597, "IQ_TOTAL_ASSETS", $D597,,,, "REPORTED")</f>
        <v>1165431</v>
      </c>
      <c r="Q597" s="1">
        <f>_xll.ciqfunctions.udf.CIQ($B597, "IQ_RE", $D597,,,, "REPORTED")</f>
        <v>126593</v>
      </c>
      <c r="R597" s="1">
        <f>_xll.ciqfunctions.udf.CIQ($B597, "IQ_TOTAL_EQUITY", $D597,,,, "REPORTED")</f>
        <v>394719</v>
      </c>
      <c r="S597" s="1">
        <f>_xll.ciqfunctions.udf.CIQ($B597, "IQ_TOTAL_OUTSTANDING_FILING_DATE", $D597,,,, "REPORTED")</f>
        <v>779.18399999999997</v>
      </c>
      <c r="T597" s="1">
        <f>_xll.ciqfunctions.udf.CIQ($B597, "IQ_TOTAL_DEBT", $D597,,,, "REPORTED")</f>
        <v>381688</v>
      </c>
      <c r="U597" s="1">
        <f>_xll.ciqfunctions.udf.CIQ($B597, "IQ_PREF_DIV_OTHER",$D597,,,, "REPORTED")</f>
        <v>0</v>
      </c>
      <c r="V597" s="1">
        <f>_xll.ciqfunctions.udf.CIQ($B597, "IQ_COGS",$D597,,,, "REPORTED")</f>
        <v>289005</v>
      </c>
      <c r="W597" s="1">
        <f>_xll.ciqfunctions.udf.CIQ($B597, "IQ_AP",$D597,,,, "REPORTED")</f>
        <v>148015</v>
      </c>
      <c r="X597" s="1">
        <f>_xll.ciqfunctions.udf.CIQ($B597, "IQ_AR", $D597,,,, "REPORTED")</f>
        <v>107917</v>
      </c>
      <c r="Y597" s="1">
        <f>_xll.ciqfunctions.udf.CIQ($B597, "IQ_INVENTORY", $D597,,,, "REPORTED")</f>
        <v>259319</v>
      </c>
      <c r="Z597">
        <f>_xll.ciqfunctions.udf.CIQ($B597, "IQ_SGA", $D597,,,, "REPORTED")</f>
        <v>57140</v>
      </c>
      <c r="AA597">
        <f>_xll.ciqfunctions.udf.CIQ($B597, "IQ_TOTAL_REV_1YR_ANN_GROWTH", $D597,,,, "REPORTED")</f>
        <v>-27.398900000000001</v>
      </c>
      <c r="AB597">
        <f>_xll.ciqfunctions.udf.CIQ($B597, "IQ_DA", $D597,,,, "REPORTED")</f>
        <v>0</v>
      </c>
      <c r="AC597">
        <f>_xll.ciqfunctions.udf.CIQ($B597, "IQ_NET_INTEREST_EXP",$D597,,,, "REPORTED")</f>
        <v>-6</v>
      </c>
      <c r="AD597">
        <f>_xll.ciqfunctions.udf.CIQ($B597, "IQ_NET_WORKING_CAP",$D597,,,, "REPORTED")</f>
        <v>206290</v>
      </c>
      <c r="AE597">
        <f>_xll.ciqfunctions.udf.CIQ($B597, "IQ_CAPEX",$D597,,,, "REPORTED")</f>
        <v>-14815</v>
      </c>
      <c r="AF597" s="1" t="str">
        <f>_xll.ciqfunctions.udf.CIQ($B597, "IQ_CEO_NAME", $D597,,,, "REPORTED")</f>
        <v>Osaki, Atsushi</v>
      </c>
    </row>
    <row r="598" spans="1:32" x14ac:dyDescent="0.25">
      <c r="A598" t="str">
        <f>_xll.ciqfunctions.udf.CIQ(B598,"IQ_COMPANY_NAME",A$1)</f>
        <v>Subaru Corporation</v>
      </c>
      <c r="B598" s="3" t="s">
        <v>0</v>
      </c>
      <c r="C598" s="1" t="str">
        <f>_xll.ciqfunctions.udf.CIQ($B598, "IQ_INDUSTRY", IQ_FY, $D598, ,, "USD", , C$1)</f>
        <v>Automobiles</v>
      </c>
      <c r="D598" s="2" t="str">
        <f t="shared" si="8"/>
        <v>CQ42008</v>
      </c>
      <c r="E598" s="1">
        <f>_xll.ciqfunctions.udf.CIQ($B598, "IQ_TOTAL_REV", $D598,,,, "REPORTED")</f>
        <v>362515</v>
      </c>
      <c r="F598" s="1">
        <f>_xll.ciqfunctions.udf.CIQ($B598, "IQ_NI",$D598,,,, "REPORTED")</f>
        <v>-19201</v>
      </c>
      <c r="G598" s="1">
        <f>_xll.ciqfunctions.udf.CIQ($B598, "IQ_CASH_EQUIV", $D598,,,, "REPORTED")</f>
        <v>84260</v>
      </c>
      <c r="H598" s="1">
        <f>_xll.ciqfunctions.udf.CIQ($B598, "IQ_CASH_ST_INVEST", $D598,,,, "REPORTED")</f>
        <v>101763</v>
      </c>
      <c r="I598" s="1">
        <f>_xll.ciqfunctions.udf.CIQ($B598, "IQ_TOTAL_CA", $D598,,,, "REPORTED")</f>
        <v>635689</v>
      </c>
      <c r="J598" s="1">
        <f>_xll.ciqfunctions.udf.CIQ($B598, "IQ_TOTAL_ASSETS",$D598,,,, "REPORTED")</f>
        <v>1239499</v>
      </c>
      <c r="K598" s="1">
        <f>_xll.ciqfunctions.udf.CIQ($B598, "IQ_TOTAL_CL", $D598,,,, "REPORTED")</f>
        <v>581822</v>
      </c>
      <c r="L598" s="1">
        <f>_xll.ciqfunctions.udf.CIQ($B598, "IQ_TOTAL_LIAB", $D598,,,, "REPORTED")</f>
        <v>773981</v>
      </c>
      <c r="M598" s="1">
        <f>_xll.ciqfunctions.udf.CIQ($B598, "IQ_PREF_EQUITY",$D598,,,, "REPORTED")</f>
        <v>0</v>
      </c>
      <c r="N598" s="1">
        <f>_xll.ciqfunctions.udf.CIQ($B598, "IQ_TOTAL_COMMON_EQUITY",$D598,,,, "REPORTED")</f>
        <v>464567</v>
      </c>
      <c r="O598" s="1">
        <f>_xll.ciqfunctions.udf.CIQ($B598, "IQ_APIC", $D598,,,, "REPORTED")</f>
        <v>160071</v>
      </c>
      <c r="P598" s="1">
        <f>_xll.ciqfunctions.udf.CIQ($B598, "IQ_TOTAL_ASSETS", $D598,,,, "REPORTED")</f>
        <v>1239499</v>
      </c>
      <c r="Q598" s="1">
        <f>_xll.ciqfunctions.udf.CIQ($B598, "IQ_RE", $D598,,,, "REPORTED")</f>
        <v>186562</v>
      </c>
      <c r="R598" s="1">
        <f>_xll.ciqfunctions.udf.CIQ($B598, "IQ_TOTAL_EQUITY", $D598,,,, "REPORTED")</f>
        <v>465518</v>
      </c>
      <c r="S598" s="1">
        <f>_xll.ciqfunctions.udf.CIQ($B598, "IQ_TOTAL_OUTSTANDING_FILING_DATE", $D598,,,, "REPORTED")</f>
        <v>779.19500000000005</v>
      </c>
      <c r="T598" s="1">
        <f>_xll.ciqfunctions.udf.CIQ($B598, "IQ_TOTAL_DEBT", $D598,,,, "REPORTED")</f>
        <v>321040</v>
      </c>
      <c r="U598" s="1">
        <f>_xll.ciqfunctions.udf.CIQ($B598, "IQ_PREF_DIV_OTHER",$D598,,,, "REPORTED")</f>
        <v>0</v>
      </c>
      <c r="V598" s="1">
        <f>_xll.ciqfunctions.udf.CIQ($B598, "IQ_COGS",$D598,,,, "REPORTED")</f>
        <v>298534</v>
      </c>
      <c r="W598" s="1">
        <f>_xll.ciqfunctions.udf.CIQ($B598, "IQ_AP",$D598,,,, "REPORTED")</f>
        <v>201439</v>
      </c>
      <c r="X598" s="1">
        <f>_xll.ciqfunctions.udf.CIQ($B598, "IQ_AR", $D598,,,, "REPORTED")</f>
        <v>94082</v>
      </c>
      <c r="Y598" s="1">
        <f>_xll.ciqfunctions.udf.CIQ($B598, "IQ_INVENTORY", $D598,,,, "REPORTED")</f>
        <v>295490</v>
      </c>
      <c r="Z598">
        <f>_xll.ciqfunctions.udf.CIQ($B598, "IQ_SGA", $D598,,,, "REPORTED")</f>
        <v>63836</v>
      </c>
      <c r="AA598">
        <f>_xll.ciqfunctions.udf.CIQ($B598, "IQ_TOTAL_REV_1YR_ANN_GROWTH", $D598,,,, "REPORTED")</f>
        <v>-8.5694999999999997</v>
      </c>
      <c r="AB598">
        <f>_xll.ciqfunctions.udf.CIQ($B598, "IQ_DA", $D598,,,, "REPORTED")</f>
        <v>0</v>
      </c>
      <c r="AC598">
        <f>_xll.ciqfunctions.udf.CIQ($B598, "IQ_NET_INTEREST_EXP",$D598,,,, "REPORTED")</f>
        <v>101</v>
      </c>
      <c r="AD598">
        <f>_xll.ciqfunctions.udf.CIQ($B598, "IQ_NET_WORKING_CAP",$D598,,,, "REPORTED")</f>
        <v>177855</v>
      </c>
      <c r="AE598">
        <f>_xll.ciqfunctions.udf.CIQ($B598, "IQ_CAPEX",$D598,,,, "REPORTED")</f>
        <v>-14462</v>
      </c>
      <c r="AF598" s="1" t="str">
        <f>_xll.ciqfunctions.udf.CIQ($B598, "IQ_CEO_NAME", $D598,,,, "REPORTED")</f>
        <v>Osaki, Atsushi</v>
      </c>
    </row>
    <row r="599" spans="1:32" x14ac:dyDescent="0.25">
      <c r="A599" t="str">
        <f>_xll.ciqfunctions.udf.CIQ(B599,"IQ_COMPANY_NAME",A$1)</f>
        <v>Subaru Corporation</v>
      </c>
      <c r="B599" s="3" t="s">
        <v>0</v>
      </c>
      <c r="C599" s="1" t="str">
        <f>_xll.ciqfunctions.udf.CIQ($B599, "IQ_INDUSTRY", IQ_FY, $D599, ,, "USD", , C$1)</f>
        <v>Automobiles</v>
      </c>
      <c r="D599" s="2" t="str">
        <f t="shared" si="8"/>
        <v>CQ32008</v>
      </c>
      <c r="E599" s="1">
        <f>_xll.ciqfunctions.udf.CIQ($B599, "IQ_TOTAL_REV", $D599,,,, "REPORTED")</f>
        <v>403097</v>
      </c>
      <c r="F599" s="1">
        <f>_xll.ciqfunctions.udf.CIQ($B599, "IQ_NI",$D599,,,, "REPORTED")</f>
        <v>2982</v>
      </c>
      <c r="G599" s="1">
        <f>_xll.ciqfunctions.udf.CIQ($B599, "IQ_CASH_EQUIV", $D599,,,, "REPORTED")</f>
        <v>61758</v>
      </c>
      <c r="H599" s="1">
        <f>_xll.ciqfunctions.udf.CIQ($B599, "IQ_CASH_ST_INVEST", $D599,,,, "REPORTED")</f>
        <v>87344</v>
      </c>
      <c r="I599" s="1">
        <f>_xll.ciqfunctions.udf.CIQ($B599, "IQ_TOTAL_CA", $D599,,,, "REPORTED")</f>
        <v>626407</v>
      </c>
      <c r="J599" s="1">
        <f>_xll.ciqfunctions.udf.CIQ($B599, "IQ_TOTAL_ASSETS",$D599,,,, "REPORTED")</f>
        <v>1251933</v>
      </c>
      <c r="K599" s="1">
        <f>_xll.ciqfunctions.udf.CIQ($B599, "IQ_TOTAL_CL", $D599,,,, "REPORTED")</f>
        <v>559239</v>
      </c>
      <c r="L599" s="1">
        <f>_xll.ciqfunctions.udf.CIQ($B599, "IQ_TOTAL_LIAB", $D599,,,, "REPORTED")</f>
        <v>750992</v>
      </c>
      <c r="M599" s="1">
        <f>_xll.ciqfunctions.udf.CIQ($B599, "IQ_PREF_EQUITY",$D599,,,, "REPORTED")</f>
        <v>0</v>
      </c>
      <c r="N599" s="1">
        <f>_xll.ciqfunctions.udf.CIQ($B599, "IQ_TOTAL_COMMON_EQUITY",$D599,,,, "REPORTED")</f>
        <v>499897</v>
      </c>
      <c r="O599" s="1">
        <f>_xll.ciqfunctions.udf.CIQ($B599, "IQ_APIC", $D599,,,, "REPORTED")</f>
        <v>160071</v>
      </c>
      <c r="P599" s="1">
        <f>_xll.ciqfunctions.udf.CIQ($B599, "IQ_TOTAL_ASSETS", $D599,,,, "REPORTED")</f>
        <v>1251933</v>
      </c>
      <c r="Q599" s="1">
        <f>_xll.ciqfunctions.udf.CIQ($B599, "IQ_RE", $D599,,,, "REPORTED")</f>
        <v>209381</v>
      </c>
      <c r="R599" s="1">
        <f>_xll.ciqfunctions.udf.CIQ($B599, "IQ_TOTAL_EQUITY", $D599,,,, "REPORTED")</f>
        <v>500941</v>
      </c>
      <c r="S599" s="1">
        <f>_xll.ciqfunctions.udf.CIQ($B599, "IQ_TOTAL_OUTSTANDING_FILING_DATE", $D599,,,, "REPORTED")</f>
        <v>779.197</v>
      </c>
      <c r="T599" s="1">
        <f>_xll.ciqfunctions.udf.CIQ($B599, "IQ_TOTAL_DEBT", $D599,,,, "REPORTED")</f>
        <v>276899</v>
      </c>
      <c r="U599" s="1">
        <f>_xll.ciqfunctions.udf.CIQ($B599, "IQ_PREF_DIV_OTHER",$D599,,,, "REPORTED")</f>
        <v>0</v>
      </c>
      <c r="V599" s="1">
        <f>_xll.ciqfunctions.udf.CIQ($B599, "IQ_COGS",$D599,,,, "REPORTED")</f>
        <v>312378</v>
      </c>
      <c r="W599" s="1">
        <f>_xll.ciqfunctions.udf.CIQ($B599, "IQ_AP",$D599,,,, "REPORTED")</f>
        <v>213040</v>
      </c>
      <c r="X599" s="1">
        <f>_xll.ciqfunctions.udf.CIQ($B599, "IQ_AR", $D599,,,, "REPORTED")</f>
        <v>117635</v>
      </c>
      <c r="Y599" s="1">
        <f>_xll.ciqfunctions.udf.CIQ($B599, "IQ_INVENTORY", $D599,,,, "REPORTED")</f>
        <v>276507</v>
      </c>
      <c r="Z599">
        <f>_xll.ciqfunctions.udf.CIQ($B599, "IQ_SGA", $D599,,,, "REPORTED")</f>
        <v>65974</v>
      </c>
      <c r="AA599">
        <f>_xll.ciqfunctions.udf.CIQ($B599, "IQ_TOTAL_REV_1YR_ANN_GROWTH", $D599,,,, "REPORTED")</f>
        <v>3.2033999999999998</v>
      </c>
      <c r="AB599">
        <f>_xll.ciqfunctions.udf.CIQ($B599, "IQ_DA", $D599,,,, "REPORTED")</f>
        <v>0</v>
      </c>
      <c r="AC599">
        <f>_xll.ciqfunctions.udf.CIQ($B599, "IQ_NET_INTEREST_EXP",$D599,,,, "REPORTED")</f>
        <v>-26</v>
      </c>
      <c r="AD599">
        <f>_xll.ciqfunctions.udf.CIQ($B599, "IQ_NET_WORKING_CAP",$D599,,,, "REPORTED")</f>
        <v>164871</v>
      </c>
      <c r="AE599">
        <f>_xll.ciqfunctions.udf.CIQ($B599, "IQ_CAPEX",$D599,,,, "REPORTED")</f>
        <v>-19406</v>
      </c>
      <c r="AF599" s="1" t="str">
        <f>_xll.ciqfunctions.udf.CIQ($B599, "IQ_CEO_NAME", $D599,,,, "REPORTED")</f>
        <v>Osaki, Atsushi</v>
      </c>
    </row>
    <row r="600" spans="1:32" x14ac:dyDescent="0.25">
      <c r="A600" t="str">
        <f>_xll.ciqfunctions.udf.CIQ(B600,"IQ_COMPANY_NAME",A$1)</f>
        <v>Subaru Corporation</v>
      </c>
      <c r="B600" s="3" t="s">
        <v>0</v>
      </c>
      <c r="C600" s="1" t="str">
        <f>_xll.ciqfunctions.udf.CIQ($B600, "IQ_INDUSTRY", IQ_FY, $D600, ,, "USD", , C$1)</f>
        <v>Automobiles</v>
      </c>
      <c r="D600" s="2" t="str">
        <f t="shared" si="8"/>
        <v>CQ22008</v>
      </c>
      <c r="E600" s="1">
        <f>_xll.ciqfunctions.udf.CIQ($B600, "IQ_TOTAL_REV", $D600,,,, "REPORTED")</f>
        <v>341104</v>
      </c>
      <c r="F600" s="1">
        <f>_xll.ciqfunctions.udf.CIQ($B600, "IQ_NI",$D600,,,, "REPORTED")</f>
        <v>1414</v>
      </c>
      <c r="G600" s="1">
        <f>_xll.ciqfunctions.udf.CIQ($B600, "IQ_CASH_EQUIV", $D600,,,, "REPORTED")</f>
        <v>57879</v>
      </c>
      <c r="H600" s="1">
        <f>_xll.ciqfunctions.udf.CIQ($B600, "IQ_CASH_ST_INVEST", $D600,,,, "REPORTED")</f>
        <v>77235</v>
      </c>
      <c r="I600" s="1">
        <f>_xll.ciqfunctions.udf.CIQ($B600, "IQ_TOTAL_CA", $D600,,,, "REPORTED")</f>
        <v>610832</v>
      </c>
      <c r="J600" s="1">
        <f>_xll.ciqfunctions.udf.CIQ($B600, "IQ_TOTAL_ASSETS",$D600,,,, "REPORTED")</f>
        <v>1225429</v>
      </c>
      <c r="K600" s="1">
        <f>_xll.ciqfunctions.udf.CIQ($B600, "IQ_TOTAL_CL", $D600,,,, "REPORTED")</f>
        <v>572465</v>
      </c>
      <c r="L600" s="1">
        <f>_xll.ciqfunctions.udf.CIQ($B600, "IQ_TOTAL_LIAB", $D600,,,, "REPORTED")</f>
        <v>762517</v>
      </c>
      <c r="M600" s="1">
        <f>_xll.ciqfunctions.udf.CIQ($B600, "IQ_PREF_EQUITY",$D600,,,, "REPORTED")</f>
        <v>0</v>
      </c>
      <c r="N600" s="1">
        <f>_xll.ciqfunctions.udf.CIQ($B600, "IQ_TOTAL_COMMON_EQUITY",$D600,,,, "REPORTED")</f>
        <v>461905</v>
      </c>
      <c r="O600" s="1">
        <f>_xll.ciqfunctions.udf.CIQ($B600, "IQ_APIC", $D600,,,, "REPORTED")</f>
        <v>160096</v>
      </c>
      <c r="P600" s="1">
        <f>_xll.ciqfunctions.udf.CIQ($B600, "IQ_TOTAL_ASSETS", $D600,,,, "REPORTED")</f>
        <v>1225429</v>
      </c>
      <c r="Q600" s="1">
        <f>_xll.ciqfunctions.udf.CIQ($B600, "IQ_RE", $D600,,,, "REPORTED")</f>
        <v>213651</v>
      </c>
      <c r="R600" s="1">
        <f>_xll.ciqfunctions.udf.CIQ($B600, "IQ_TOTAL_EQUITY", $D600,,,, "REPORTED")</f>
        <v>462912</v>
      </c>
      <c r="S600" s="1">
        <f>_xll.ciqfunctions.udf.CIQ($B600, "IQ_TOTAL_OUTSTANDING_FILING_DATE", $D600,,,, "REPORTED")</f>
        <v>718.16300000000001</v>
      </c>
      <c r="T600" s="1">
        <f>_xll.ciqfunctions.udf.CIQ($B600, "IQ_TOTAL_DEBT", $D600,,,, "REPORTED")</f>
        <v>307316</v>
      </c>
      <c r="U600" s="1">
        <f>_xll.ciqfunctions.udf.CIQ($B600, "IQ_PREF_DIV_OTHER",$D600,,,, "REPORTED")</f>
        <v>0</v>
      </c>
      <c r="V600" s="1">
        <f>_xll.ciqfunctions.udf.CIQ($B600, "IQ_COGS",$D600,,,, "REPORTED")</f>
        <v>264647</v>
      </c>
      <c r="W600" s="1">
        <f>_xll.ciqfunctions.udf.CIQ($B600, "IQ_AP",$D600,,,, "REPORTED")</f>
        <v>201246</v>
      </c>
      <c r="X600" s="1">
        <f>_xll.ciqfunctions.udf.CIQ($B600, "IQ_AR", $D600,,,, "REPORTED")</f>
        <v>105833</v>
      </c>
      <c r="Y600" s="1">
        <f>_xll.ciqfunctions.udf.CIQ($B600, "IQ_INVENTORY", $D600,,,, "REPORTED")</f>
        <v>284575</v>
      </c>
      <c r="Z600">
        <f>_xll.ciqfunctions.udf.CIQ($B600, "IQ_SGA", $D600,,,, "REPORTED")</f>
        <v>60322</v>
      </c>
      <c r="AA600">
        <f>_xll.ciqfunctions.udf.CIQ($B600, "IQ_TOTAL_REV_1YR_ANN_GROWTH", $D600,,,, "REPORTED")</f>
        <v>7.1871999999999998</v>
      </c>
      <c r="AB600">
        <f>_xll.ciqfunctions.udf.CIQ($B600, "IQ_DA", $D600,,,, "REPORTED")</f>
        <v>0</v>
      </c>
      <c r="AC600">
        <f>_xll.ciqfunctions.udf.CIQ($B600, "IQ_NET_INTEREST_EXP",$D600,,,, "REPORTED")</f>
        <v>359</v>
      </c>
      <c r="AD600">
        <f>_xll.ciqfunctions.udf.CIQ($B600, "IQ_NET_WORKING_CAP",$D600,,,, "REPORTED")</f>
        <v>175856</v>
      </c>
      <c r="AE600">
        <f>_xll.ciqfunctions.udf.CIQ($B600, "IQ_CAPEX",$D600,,,, "REPORTED")</f>
        <v>-9732</v>
      </c>
      <c r="AF600" s="1" t="str">
        <f>_xll.ciqfunctions.udf.CIQ($B600, "IQ_CEO_NAME", $D600,,,, "REPORTED")</f>
        <v>Osaki, Atsushi</v>
      </c>
    </row>
    <row r="601" spans="1:32" x14ac:dyDescent="0.25">
      <c r="A601" t="str">
        <f>_xll.ciqfunctions.udf.CIQ(B601,"IQ_COMPANY_NAME",A$1)</f>
        <v>Subaru Corporation</v>
      </c>
      <c r="B601" s="3" t="s">
        <v>0</v>
      </c>
      <c r="C601" s="1" t="str">
        <f>_xll.ciqfunctions.udf.CIQ($B601, "IQ_INDUSTRY", IQ_FY, $D601, ,, "USD", , C$1)</f>
        <v>Automobiles</v>
      </c>
      <c r="D601" s="2" t="str">
        <f t="shared" si="8"/>
        <v>CQ12008</v>
      </c>
      <c r="E601" s="1">
        <f>_xll.ciqfunctions.udf.CIQ($B601, "IQ_TOTAL_REV", $D601,,,, "REPORTED")</f>
        <v>467037</v>
      </c>
      <c r="F601" s="1">
        <f>_xll.ciqfunctions.udf.CIQ($B601, "IQ_NI",$D601,,,, "REPORTED")</f>
        <v>604</v>
      </c>
      <c r="G601" s="1">
        <f>_xll.ciqfunctions.udf.CIQ($B601, "IQ_CASH_EQUIV", $D601,,,, "REPORTED")</f>
        <v>67053</v>
      </c>
      <c r="H601" s="1">
        <f>_xll.ciqfunctions.udf.CIQ($B601, "IQ_CASH_ST_INVEST", $D601,,,, "REPORTED")</f>
        <v>99828</v>
      </c>
      <c r="I601" s="1">
        <f>_xll.ciqfunctions.udf.CIQ($B601, "IQ_TOTAL_CA", $D601,,,, "REPORTED")</f>
        <v>622827</v>
      </c>
      <c r="J601" s="1">
        <f>_xll.ciqfunctions.udf.CIQ($B601, "IQ_TOTAL_ASSETS",$D601,,,, "REPORTED")</f>
        <v>1296388</v>
      </c>
      <c r="K601" s="1">
        <f>_xll.ciqfunctions.udf.CIQ($B601, "IQ_TOTAL_CL", $D601,,,, "REPORTED")</f>
        <v>598042</v>
      </c>
      <c r="L601" s="1">
        <f>_xll.ciqfunctions.udf.CIQ($B601, "IQ_TOTAL_LIAB", $D601,,,, "REPORTED")</f>
        <v>801965</v>
      </c>
      <c r="M601" s="1">
        <f>_xll.ciqfunctions.udf.CIQ($B601, "IQ_PREF_EQUITY",$D601,,,, "REPORTED")</f>
        <v>0</v>
      </c>
      <c r="N601" s="1">
        <f>_xll.ciqfunctions.udf.CIQ($B601, "IQ_TOTAL_COMMON_EQUITY",$D601,,,, "REPORTED")</f>
        <v>493397</v>
      </c>
      <c r="O601" s="1">
        <f>_xll.ciqfunctions.udf.CIQ($B601, "IQ_APIC", $D601,,,, "REPORTED")</f>
        <v>160098</v>
      </c>
      <c r="P601" s="1">
        <f>_xll.ciqfunctions.udf.CIQ($B601, "IQ_TOTAL_ASSETS", $D601,,,, "REPORTED")</f>
        <v>1296388</v>
      </c>
      <c r="Q601" s="1">
        <f>_xll.ciqfunctions.udf.CIQ($B601, "IQ_RE", $D601,,,, "REPORTED")</f>
        <v>227789</v>
      </c>
      <c r="R601" s="1">
        <f>_xll.ciqfunctions.udf.CIQ($B601, "IQ_TOTAL_EQUITY", $D601,,,, "REPORTED")</f>
        <v>494423</v>
      </c>
      <c r="S601" s="1">
        <f>_xll.ciqfunctions.udf.CIQ($B601, "IQ_TOTAL_OUTSTANDING_FILING_DATE", $D601,,,, "REPORTED")</f>
        <v>718.16700000000003</v>
      </c>
      <c r="T601" s="1">
        <f>_xll.ciqfunctions.udf.CIQ($B601, "IQ_TOTAL_DEBT", $D601,,,, "REPORTED")</f>
        <v>304547</v>
      </c>
      <c r="U601" s="1">
        <f>_xll.ciqfunctions.udf.CIQ($B601, "IQ_PREF_DIV_OTHER",$D601,,,, "REPORTED")</f>
        <v>0</v>
      </c>
      <c r="V601" s="1">
        <f>_xll.ciqfunctions.udf.CIQ($B601, "IQ_COGS",$D601,,,, "REPORTED")</f>
        <v>373076</v>
      </c>
      <c r="W601" s="1">
        <f>_xll.ciqfunctions.udf.CIQ($B601, "IQ_AP",$D601,,,, "REPORTED")</f>
        <v>229780</v>
      </c>
      <c r="X601" s="1">
        <f>_xll.ciqfunctions.udf.CIQ($B601, "IQ_AR", $D601,,,, "REPORTED")</f>
        <v>94671</v>
      </c>
      <c r="Y601" s="1">
        <f>_xll.ciqfunctions.udf.CIQ($B601, "IQ_INVENTORY", $D601,,,, "REPORTED")</f>
        <v>261009</v>
      </c>
      <c r="Z601">
        <f>_xll.ciqfunctions.udf.CIQ($B601, "IQ_SGA", $D601,,,, "REPORTED")</f>
        <v>33839</v>
      </c>
      <c r="AA601">
        <f>_xll.ciqfunctions.udf.CIQ($B601, "IQ_TOTAL_REV_1YR_ANN_GROWTH", $D601,,,, "REPORTED")</f>
        <v>0</v>
      </c>
      <c r="AB601">
        <f>_xll.ciqfunctions.udf.CIQ($B601, "IQ_DA", $D601,,,, "REPORTED")</f>
        <v>0</v>
      </c>
      <c r="AC601">
        <f>_xll.ciqfunctions.udf.CIQ($B601, "IQ_NET_INTEREST_EXP",$D601,,,, "REPORTED")</f>
        <v>473</v>
      </c>
      <c r="AD601">
        <f>_xll.ciqfunctions.udf.CIQ($B601, "IQ_NET_WORKING_CAP",$D601,,,, "REPORTED")</f>
        <v>126843</v>
      </c>
      <c r="AE601">
        <f>_xll.ciqfunctions.udf.CIQ($B601, "IQ_CAPEX",$D601,,,, "REPORTED")</f>
        <v>0</v>
      </c>
      <c r="AF601" s="1" t="str">
        <f>_xll.ciqfunctions.udf.CIQ($B601, "IQ_CEO_NAME", $D601,,,, "REPORTED")</f>
        <v>Osaki, Atsushi</v>
      </c>
    </row>
    <row r="602" spans="1:32" x14ac:dyDescent="0.25">
      <c r="D602" s="2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spans="1:32" x14ac:dyDescent="0.25">
      <c r="D603" s="2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spans="1:32" x14ac:dyDescent="0.25">
      <c r="D604" s="2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spans="1:32" x14ac:dyDescent="0.25">
      <c r="D605" s="2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spans="1:32" x14ac:dyDescent="0.25">
      <c r="D606" s="2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spans="1:32" x14ac:dyDescent="0.25">
      <c r="D607" s="2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spans="1:32" x14ac:dyDescent="0.25">
      <c r="D608" s="2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spans="4:25" x14ac:dyDescent="0.25">
      <c r="D609" s="2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spans="4:25" x14ac:dyDescent="0.25">
      <c r="D610" s="2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spans="4:25" x14ac:dyDescent="0.25">
      <c r="D611" s="2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spans="4:25" x14ac:dyDescent="0.25">
      <c r="D612" s="2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spans="4:25" x14ac:dyDescent="0.25">
      <c r="D613" s="2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spans="4:25" x14ac:dyDescent="0.25">
      <c r="D614" s="2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spans="4:25" x14ac:dyDescent="0.25">
      <c r="D615" s="2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spans="4:25" x14ac:dyDescent="0.25">
      <c r="D616" s="2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spans="4:25" x14ac:dyDescent="0.25">
      <c r="D617" s="2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spans="4:25" x14ac:dyDescent="0.25">
      <c r="D618" s="2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spans="4:25" x14ac:dyDescent="0.25">
      <c r="D619" s="2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spans="4:25" x14ac:dyDescent="0.25">
      <c r="D620" s="2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spans="4:25" x14ac:dyDescent="0.25">
      <c r="D621" s="2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spans="4:25" x14ac:dyDescent="0.25">
      <c r="D622" s="2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spans="4:25" x14ac:dyDescent="0.25">
      <c r="D623" s="2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spans="4:25" x14ac:dyDescent="0.25">
      <c r="D624" s="2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spans="4:25" x14ac:dyDescent="0.25">
      <c r="D625" s="2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spans="4:25" x14ac:dyDescent="0.25">
      <c r="D626" s="2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spans="4:25" x14ac:dyDescent="0.25">
      <c r="D627" s="2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spans="4:25" x14ac:dyDescent="0.25">
      <c r="D628" s="2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spans="4:25" x14ac:dyDescent="0.25">
      <c r="D629" s="2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spans="4:25" x14ac:dyDescent="0.25">
      <c r="D630" s="2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spans="4:25" x14ac:dyDescent="0.25">
      <c r="D631" s="2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spans="4:25" x14ac:dyDescent="0.25">
      <c r="D632" s="2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spans="4:25" x14ac:dyDescent="0.25">
      <c r="D633" s="2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spans="4:25" x14ac:dyDescent="0.25">
      <c r="D634" s="2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spans="4:25" x14ac:dyDescent="0.25">
      <c r="D635" s="2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spans="4:25" x14ac:dyDescent="0.25">
      <c r="D636" s="2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spans="4:25" x14ac:dyDescent="0.25">
      <c r="D637" s="2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spans="4:25" x14ac:dyDescent="0.25">
      <c r="D638" s="2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spans="4:25" x14ac:dyDescent="0.25">
      <c r="D639" s="2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spans="4:25" x14ac:dyDescent="0.25">
      <c r="D640" s="2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spans="4:25" x14ac:dyDescent="0.25">
      <c r="D641" s="2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spans="4:25" x14ac:dyDescent="0.25">
      <c r="D642" s="2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spans="4:25" x14ac:dyDescent="0.25">
      <c r="D643" s="2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spans="4:25" x14ac:dyDescent="0.25">
      <c r="D644" s="2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spans="4:25" x14ac:dyDescent="0.25">
      <c r="D645" s="2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spans="4:25" x14ac:dyDescent="0.25">
      <c r="D646" s="2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spans="4:25" x14ac:dyDescent="0.25">
      <c r="D647" s="2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spans="4:25" x14ac:dyDescent="0.25">
      <c r="D648" s="2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spans="4:25" x14ac:dyDescent="0.25">
      <c r="D649" s="2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spans="4:25" x14ac:dyDescent="0.25">
      <c r="D650" s="2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spans="4:25" x14ac:dyDescent="0.25">
      <c r="D651" s="2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spans="4:25" x14ac:dyDescent="0.25">
      <c r="D652" s="2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spans="4:25" x14ac:dyDescent="0.25">
      <c r="D653" s="2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spans="4:25" x14ac:dyDescent="0.25">
      <c r="D654" s="2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spans="4:25" x14ac:dyDescent="0.25">
      <c r="D655" s="2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spans="4:25" x14ac:dyDescent="0.25">
      <c r="D656" s="2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spans="4:25" x14ac:dyDescent="0.25">
      <c r="D657" s="2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spans="4:25" x14ac:dyDescent="0.25">
      <c r="D658" s="2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spans="4:25" x14ac:dyDescent="0.25">
      <c r="D659" s="2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spans="4:25" x14ac:dyDescent="0.25">
      <c r="D660" s="2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spans="4:25" x14ac:dyDescent="0.25">
      <c r="D661" s="2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spans="4:25" x14ac:dyDescent="0.25">
      <c r="D662" s="2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spans="4:25" x14ac:dyDescent="0.25">
      <c r="D663" s="2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spans="4:25" x14ac:dyDescent="0.25">
      <c r="D664" s="2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spans="4:25" x14ac:dyDescent="0.25">
      <c r="D665" s="2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spans="4:25" x14ac:dyDescent="0.25">
      <c r="D666" s="2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spans="4:25" x14ac:dyDescent="0.25">
      <c r="D667" s="2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spans="4:25" x14ac:dyDescent="0.25">
      <c r="D668" s="2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spans="4:25" x14ac:dyDescent="0.25">
      <c r="D669" s="2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spans="4:25" x14ac:dyDescent="0.25">
      <c r="D670" s="2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spans="4:25" x14ac:dyDescent="0.25">
      <c r="D671" s="2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spans="4:25" x14ac:dyDescent="0.25">
      <c r="D672" s="2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spans="4:25" x14ac:dyDescent="0.25">
      <c r="D673" s="2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spans="4:25" x14ac:dyDescent="0.25">
      <c r="D674" s="2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spans="4:25" x14ac:dyDescent="0.25">
      <c r="D675" s="2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spans="4:25" x14ac:dyDescent="0.25">
      <c r="D676" s="2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spans="4:25" x14ac:dyDescent="0.25">
      <c r="D677" s="2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spans="4:25" x14ac:dyDescent="0.25">
      <c r="D678" s="2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spans="4:25" x14ac:dyDescent="0.25">
      <c r="D679" s="2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spans="4:25" x14ac:dyDescent="0.25">
      <c r="D680" s="2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spans="4:25" x14ac:dyDescent="0.25">
      <c r="D681" s="2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spans="4:25" x14ac:dyDescent="0.25">
      <c r="D682" s="2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spans="4:25" x14ac:dyDescent="0.25">
      <c r="D683" s="2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spans="4:25" x14ac:dyDescent="0.25">
      <c r="D684" s="2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spans="4:25" x14ac:dyDescent="0.25">
      <c r="D685" s="2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spans="4:25" x14ac:dyDescent="0.25">
      <c r="D686" s="2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spans="4:25" x14ac:dyDescent="0.25">
      <c r="D687" s="2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spans="4:25" x14ac:dyDescent="0.25">
      <c r="D688" s="2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spans="4:25" x14ac:dyDescent="0.25">
      <c r="D689" s="2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spans="4:25" x14ac:dyDescent="0.25">
      <c r="D690" s="2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spans="4:25" x14ac:dyDescent="0.25">
      <c r="D691" s="2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spans="4:25" x14ac:dyDescent="0.25">
      <c r="D692" s="2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spans="4:25" x14ac:dyDescent="0.25">
      <c r="D693" s="2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spans="4:25" x14ac:dyDescent="0.25">
      <c r="D694" s="2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spans="4:25" x14ac:dyDescent="0.25">
      <c r="D695" s="2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spans="4:25" x14ac:dyDescent="0.25">
      <c r="D696" s="2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spans="4:25" x14ac:dyDescent="0.25">
      <c r="D697" s="2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spans="4:25" x14ac:dyDescent="0.25">
      <c r="D698" s="2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spans="4:25" x14ac:dyDescent="0.25">
      <c r="D699" s="2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spans="4:25" x14ac:dyDescent="0.25">
      <c r="D700" s="2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spans="4:25" x14ac:dyDescent="0.25">
      <c r="D701" s="2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spans="4:25" x14ac:dyDescent="0.25">
      <c r="D702" s="2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spans="4:25" x14ac:dyDescent="0.25">
      <c r="D703" s="2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spans="4:25" x14ac:dyDescent="0.25">
      <c r="D704" s="2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spans="4:25" x14ac:dyDescent="0.25">
      <c r="D705" s="2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spans="4:25" x14ac:dyDescent="0.25">
      <c r="D706" s="2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spans="4:25" x14ac:dyDescent="0.25">
      <c r="D707" s="2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spans="4:25" x14ac:dyDescent="0.25">
      <c r="D708" s="2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spans="4:25" x14ac:dyDescent="0.25">
      <c r="D709" s="2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spans="4:25" x14ac:dyDescent="0.25">
      <c r="D710" s="2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spans="4:25" x14ac:dyDescent="0.25">
      <c r="D711" s="2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spans="4:25" x14ac:dyDescent="0.25">
      <c r="D712" s="2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spans="4:25" x14ac:dyDescent="0.25">
      <c r="D713" s="2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spans="4:25" x14ac:dyDescent="0.25">
      <c r="D714" s="2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spans="4:25" x14ac:dyDescent="0.25">
      <c r="D715" s="2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spans="4:25" x14ac:dyDescent="0.25">
      <c r="D716" s="2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spans="4:25" x14ac:dyDescent="0.25">
      <c r="D717" s="2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spans="4:25" x14ac:dyDescent="0.25">
      <c r="D718" s="2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spans="4:25" x14ac:dyDescent="0.25">
      <c r="D719" s="2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spans="4:25" x14ac:dyDescent="0.25">
      <c r="D720" s="2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spans="4:25" x14ac:dyDescent="0.25">
      <c r="D721" s="2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spans="4:25" x14ac:dyDescent="0.25">
      <c r="D722" s="2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spans="4:25" x14ac:dyDescent="0.25">
      <c r="D723" s="2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spans="4:25" x14ac:dyDescent="0.25">
      <c r="D724" s="2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spans="4:25" x14ac:dyDescent="0.25">
      <c r="D725" s="2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spans="4:25" x14ac:dyDescent="0.25">
      <c r="D726" s="2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spans="4:25" x14ac:dyDescent="0.25">
      <c r="D727" s="2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spans="4:25" x14ac:dyDescent="0.25">
      <c r="D728" s="2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spans="4:25" x14ac:dyDescent="0.25">
      <c r="D729" s="2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spans="4:25" x14ac:dyDescent="0.25">
      <c r="D730" s="2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spans="4:25" x14ac:dyDescent="0.25">
      <c r="D731" s="2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spans="4:25" x14ac:dyDescent="0.25">
      <c r="D732" s="2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spans="4:25" x14ac:dyDescent="0.25">
      <c r="D733" s="2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spans="4:25" x14ac:dyDescent="0.25">
      <c r="D734" s="2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spans="4:25" x14ac:dyDescent="0.25">
      <c r="D735" s="2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spans="4:25" x14ac:dyDescent="0.25">
      <c r="D736" s="2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spans="4:25" x14ac:dyDescent="0.25">
      <c r="D737" s="2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spans="4:25" x14ac:dyDescent="0.25">
      <c r="D738" s="2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spans="4:25" x14ac:dyDescent="0.25">
      <c r="D739" s="2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spans="4:25" x14ac:dyDescent="0.25">
      <c r="D740" s="2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spans="4:25" x14ac:dyDescent="0.25">
      <c r="D741" s="2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spans="4:25" x14ac:dyDescent="0.25">
      <c r="D742" s="2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spans="4:25" x14ac:dyDescent="0.25">
      <c r="D743" s="2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spans="4:25" x14ac:dyDescent="0.25">
      <c r="D744" s="2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spans="4:25" x14ac:dyDescent="0.25">
      <c r="D745" s="2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spans="4:25" x14ac:dyDescent="0.25">
      <c r="D746" s="2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spans="4:25" x14ac:dyDescent="0.25">
      <c r="D747" s="2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spans="4:25" x14ac:dyDescent="0.25">
      <c r="D748" s="2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spans="4:25" x14ac:dyDescent="0.25">
      <c r="D749" s="2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spans="4:25" x14ac:dyDescent="0.25">
      <c r="D750" s="2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spans="4:25" x14ac:dyDescent="0.25">
      <c r="D751" s="2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spans="4:25" x14ac:dyDescent="0.25">
      <c r="D752" s="2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spans="4:25" x14ac:dyDescent="0.25">
      <c r="D753" s="2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spans="4:25" x14ac:dyDescent="0.25">
      <c r="D754" s="2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spans="4:25" x14ac:dyDescent="0.25">
      <c r="D755" s="2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spans="4:25" x14ac:dyDescent="0.25">
      <c r="D756" s="2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spans="4:25" x14ac:dyDescent="0.25">
      <c r="D757" s="2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spans="4:25" x14ac:dyDescent="0.25">
      <c r="D758" s="2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spans="4:25" x14ac:dyDescent="0.25">
      <c r="D759" s="2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spans="4:25" x14ac:dyDescent="0.25">
      <c r="D760" s="2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spans="4:25" x14ac:dyDescent="0.25">
      <c r="D761" s="2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spans="4:25" x14ac:dyDescent="0.25">
      <c r="D762" s="2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spans="4:25" x14ac:dyDescent="0.25">
      <c r="D763" s="2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spans="4:25" x14ac:dyDescent="0.25">
      <c r="D764" s="2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spans="4:25" x14ac:dyDescent="0.25">
      <c r="D765" s="2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spans="4:25" x14ac:dyDescent="0.25">
      <c r="D766" s="2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spans="4:25" x14ac:dyDescent="0.25">
      <c r="D767" s="2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spans="4:25" x14ac:dyDescent="0.25">
      <c r="D768" s="2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spans="4:25" x14ac:dyDescent="0.25">
      <c r="D769" s="2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spans="4:25" x14ac:dyDescent="0.25">
      <c r="D770" s="2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spans="4:25" x14ac:dyDescent="0.25">
      <c r="D771" s="2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spans="4:25" x14ac:dyDescent="0.25">
      <c r="D772" s="2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spans="4:25" x14ac:dyDescent="0.25">
      <c r="D773" s="2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spans="4:25" x14ac:dyDescent="0.25">
      <c r="D774" s="2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spans="4:25" x14ac:dyDescent="0.25">
      <c r="D775" s="2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spans="4:25" x14ac:dyDescent="0.25">
      <c r="D776" s="2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spans="4:25" x14ac:dyDescent="0.25">
      <c r="D777" s="2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spans="4:25" x14ac:dyDescent="0.25">
      <c r="D778" s="2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spans="4:25" x14ac:dyDescent="0.25">
      <c r="D779" s="2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spans="4:25" x14ac:dyDescent="0.25">
      <c r="D780" s="2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spans="4:25" x14ac:dyDescent="0.25">
      <c r="D781" s="2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spans="4:25" x14ac:dyDescent="0.25">
      <c r="D782" s="2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spans="4:25" x14ac:dyDescent="0.25">
      <c r="D783" s="2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spans="4:25" x14ac:dyDescent="0.25">
      <c r="D784" s="2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spans="4:25" x14ac:dyDescent="0.25">
      <c r="D785" s="2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spans="4:25" x14ac:dyDescent="0.25">
      <c r="D786" s="2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spans="4:25" x14ac:dyDescent="0.25">
      <c r="D787" s="2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spans="4:25" x14ac:dyDescent="0.25">
      <c r="D788" s="2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spans="4:25" x14ac:dyDescent="0.25">
      <c r="D789" s="2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spans="4:25" x14ac:dyDescent="0.25">
      <c r="D790" s="2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spans="4:25" x14ac:dyDescent="0.25">
      <c r="D791" s="2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spans="4:25" x14ac:dyDescent="0.25">
      <c r="D792" s="2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42D7F-0ED9-4619-967A-61169E7E8138}">
  <dimension ref="A1:AF601"/>
  <sheetViews>
    <sheetView workbookViewId="0"/>
  </sheetViews>
  <sheetFormatPr defaultRowHeight="12.5" x14ac:dyDescent="0.25"/>
  <sheetData>
    <row r="1" spans="1:32" x14ac:dyDescent="0.25">
      <c r="A1" t="s">
        <v>27</v>
      </c>
      <c r="B1" t="s">
        <v>28</v>
      </c>
      <c r="C1" t="s">
        <v>32</v>
      </c>
      <c r="D1" t="s">
        <v>29</v>
      </c>
      <c r="E1" t="s">
        <v>26</v>
      </c>
      <c r="F1" t="s">
        <v>25</v>
      </c>
      <c r="G1" t="s">
        <v>24</v>
      </c>
      <c r="H1" t="s">
        <v>23</v>
      </c>
      <c r="I1" t="s">
        <v>22</v>
      </c>
      <c r="J1" t="s">
        <v>21</v>
      </c>
      <c r="K1" t="s">
        <v>20</v>
      </c>
      <c r="L1" t="s">
        <v>19</v>
      </c>
      <c r="M1" t="s">
        <v>18</v>
      </c>
      <c r="N1" t="s">
        <v>17</v>
      </c>
      <c r="O1" t="s">
        <v>16</v>
      </c>
      <c r="P1" t="s">
        <v>31</v>
      </c>
      <c r="Q1" t="s">
        <v>15</v>
      </c>
      <c r="R1" t="s">
        <v>41</v>
      </c>
      <c r="S1" t="s">
        <v>14</v>
      </c>
      <c r="T1" t="s">
        <v>13</v>
      </c>
      <c r="U1" t="s">
        <v>12</v>
      </c>
      <c r="V1" t="s">
        <v>11</v>
      </c>
      <c r="W1" t="s">
        <v>36</v>
      </c>
      <c r="X1" t="s">
        <v>10</v>
      </c>
      <c r="Y1" t="s">
        <v>9</v>
      </c>
      <c r="Z1" t="s">
        <v>33</v>
      </c>
      <c r="AA1" t="s">
        <v>34</v>
      </c>
      <c r="AB1" t="s">
        <v>35</v>
      </c>
      <c r="AC1" t="s">
        <v>37</v>
      </c>
      <c r="AD1" t="s">
        <v>38</v>
      </c>
      <c r="AE1" t="s">
        <v>39</v>
      </c>
      <c r="AF1" t="s">
        <v>40</v>
      </c>
    </row>
    <row r="2" spans="1:32" x14ac:dyDescent="0.25">
      <c r="A2" t="s">
        <v>102</v>
      </c>
      <c r="B2" t="s">
        <v>7</v>
      </c>
      <c r="C2" t="s">
        <v>103</v>
      </c>
      <c r="D2" t="s">
        <v>43</v>
      </c>
      <c r="E2">
        <v>43108</v>
      </c>
      <c r="F2">
        <v>1999</v>
      </c>
      <c r="G2">
        <v>15153</v>
      </c>
      <c r="H2">
        <v>27303</v>
      </c>
      <c r="I2">
        <v>100451</v>
      </c>
      <c r="J2">
        <v>264037</v>
      </c>
      <c r="K2">
        <v>91173</v>
      </c>
      <c r="L2">
        <v>191753</v>
      </c>
      <c r="M2">
        <v>0</v>
      </c>
      <c r="N2">
        <v>67792</v>
      </c>
      <c r="O2">
        <v>26428</v>
      </c>
      <c r="P2">
        <v>264037</v>
      </c>
      <c r="Q2">
        <v>49251</v>
      </c>
      <c r="R2">
        <v>72284</v>
      </c>
      <c r="S2">
        <v>1394.63723</v>
      </c>
      <c r="T2">
        <v>115913</v>
      </c>
      <c r="U2">
        <v>15</v>
      </c>
      <c r="V2">
        <v>35378</v>
      </c>
      <c r="W2">
        <v>27486</v>
      </c>
      <c r="X2">
        <v>13033</v>
      </c>
      <c r="Y2">
        <v>15366</v>
      </c>
      <c r="Z2">
        <v>3281</v>
      </c>
      <c r="AA2">
        <v>28.358699999999999</v>
      </c>
      <c r="AB2">
        <v>0</v>
      </c>
      <c r="AC2">
        <v>-53</v>
      </c>
      <c r="AD2">
        <v>-15819</v>
      </c>
      <c r="AE2">
        <v>-3305</v>
      </c>
      <c r="AF2" t="s">
        <v>104</v>
      </c>
    </row>
    <row r="3" spans="1:32" x14ac:dyDescent="0.25">
      <c r="A3" t="s">
        <v>102</v>
      </c>
      <c r="B3" t="s">
        <v>7</v>
      </c>
      <c r="C3" t="s">
        <v>103</v>
      </c>
      <c r="D3" t="s">
        <v>44</v>
      </c>
      <c r="E3">
        <v>41888</v>
      </c>
      <c r="F3">
        <v>3305</v>
      </c>
      <c r="G3">
        <v>16645</v>
      </c>
      <c r="H3">
        <v>26211</v>
      </c>
      <c r="I3">
        <v>98271</v>
      </c>
      <c r="J3">
        <v>260529</v>
      </c>
      <c r="K3">
        <v>86003</v>
      </c>
      <c r="L3">
        <v>190762</v>
      </c>
      <c r="M3">
        <v>0</v>
      </c>
      <c r="N3">
        <v>65268</v>
      </c>
      <c r="O3">
        <v>26657</v>
      </c>
      <c r="P3">
        <v>260529</v>
      </c>
      <c r="Q3">
        <v>47910</v>
      </c>
      <c r="R3">
        <v>69767</v>
      </c>
      <c r="S3">
        <v>1420.69679</v>
      </c>
      <c r="T3">
        <v>115439</v>
      </c>
      <c r="U3">
        <v>27</v>
      </c>
      <c r="V3">
        <v>33700</v>
      </c>
      <c r="W3">
        <v>26886</v>
      </c>
      <c r="X3">
        <v>14021</v>
      </c>
      <c r="Y3">
        <v>16367</v>
      </c>
      <c r="Z3">
        <v>2101</v>
      </c>
      <c r="AA3">
        <v>56.420999999999999</v>
      </c>
      <c r="AB3">
        <v>0</v>
      </c>
      <c r="AC3">
        <v>-137</v>
      </c>
      <c r="AD3">
        <v>-13493</v>
      </c>
      <c r="AE3">
        <v>-2104</v>
      </c>
      <c r="AF3" t="s">
        <v>104</v>
      </c>
    </row>
    <row r="4" spans="1:32" x14ac:dyDescent="0.25">
      <c r="A4" t="s">
        <v>102</v>
      </c>
      <c r="B4" t="s">
        <v>7</v>
      </c>
      <c r="C4" t="s">
        <v>103</v>
      </c>
      <c r="D4" t="s">
        <v>45</v>
      </c>
      <c r="E4">
        <v>35759</v>
      </c>
      <c r="F4">
        <v>1692</v>
      </c>
      <c r="G4">
        <v>11410</v>
      </c>
      <c r="H4">
        <v>21534</v>
      </c>
      <c r="I4">
        <v>91094</v>
      </c>
      <c r="J4">
        <v>253517</v>
      </c>
      <c r="K4">
        <v>79398</v>
      </c>
      <c r="L4">
        <v>185142</v>
      </c>
      <c r="M4">
        <v>0</v>
      </c>
      <c r="N4">
        <v>63954</v>
      </c>
      <c r="O4">
        <v>27261</v>
      </c>
      <c r="P4">
        <v>253517</v>
      </c>
      <c r="Q4">
        <v>45554</v>
      </c>
      <c r="R4">
        <v>68375</v>
      </c>
      <c r="S4">
        <v>1458.0489600000001</v>
      </c>
      <c r="T4">
        <v>112106</v>
      </c>
      <c r="U4">
        <v>26</v>
      </c>
      <c r="V4">
        <v>29261</v>
      </c>
      <c r="W4">
        <v>25890</v>
      </c>
      <c r="X4">
        <v>12417</v>
      </c>
      <c r="Y4">
        <v>16859</v>
      </c>
      <c r="Z4">
        <v>1917</v>
      </c>
      <c r="AA4">
        <v>4.6593999999999998</v>
      </c>
      <c r="AB4">
        <v>0</v>
      </c>
      <c r="AC4">
        <v>-161</v>
      </c>
      <c r="AD4">
        <v>-9176</v>
      </c>
      <c r="AE4">
        <v>-2168</v>
      </c>
      <c r="AF4" t="s">
        <v>104</v>
      </c>
    </row>
    <row r="5" spans="1:32" x14ac:dyDescent="0.25">
      <c r="A5" t="s">
        <v>102</v>
      </c>
      <c r="B5" t="s">
        <v>7</v>
      </c>
      <c r="C5" t="s">
        <v>103</v>
      </c>
      <c r="D5" t="s">
        <v>42</v>
      </c>
      <c r="E5">
        <v>35979</v>
      </c>
      <c r="F5">
        <v>2939</v>
      </c>
      <c r="G5">
        <v>11849</v>
      </c>
      <c r="H5">
        <v>21756</v>
      </c>
      <c r="I5">
        <v>88594</v>
      </c>
      <c r="J5">
        <v>251492</v>
      </c>
      <c r="K5">
        <v>79555</v>
      </c>
      <c r="L5">
        <v>184429</v>
      </c>
      <c r="M5">
        <v>0</v>
      </c>
      <c r="N5">
        <v>62095</v>
      </c>
      <c r="O5">
        <v>27015</v>
      </c>
      <c r="P5">
        <v>251492</v>
      </c>
      <c r="Q5">
        <v>43879</v>
      </c>
      <c r="R5">
        <v>67063</v>
      </c>
      <c r="S5">
        <v>1458.0229099999999</v>
      </c>
      <c r="T5">
        <v>110951</v>
      </c>
      <c r="U5">
        <v>952</v>
      </c>
      <c r="V5">
        <v>29353</v>
      </c>
      <c r="W5">
        <v>25240</v>
      </c>
      <c r="X5">
        <v>11946</v>
      </c>
      <c r="Y5">
        <v>14838</v>
      </c>
      <c r="Z5">
        <v>2128</v>
      </c>
      <c r="AA5">
        <v>10.793200000000001</v>
      </c>
      <c r="AB5">
        <v>0</v>
      </c>
      <c r="AC5">
        <v>-176</v>
      </c>
      <c r="AD5">
        <v>-11980</v>
      </c>
      <c r="AE5">
        <v>-1661</v>
      </c>
      <c r="AF5" t="s">
        <v>104</v>
      </c>
    </row>
    <row r="6" spans="1:32" x14ac:dyDescent="0.25">
      <c r="A6" t="s">
        <v>102</v>
      </c>
      <c r="B6" t="s">
        <v>7</v>
      </c>
      <c r="C6" t="s">
        <v>103</v>
      </c>
      <c r="D6" t="s">
        <v>46</v>
      </c>
      <c r="E6">
        <v>33584</v>
      </c>
      <c r="F6">
        <v>1741</v>
      </c>
      <c r="G6">
        <v>16067</v>
      </c>
      <c r="H6">
        <v>24676</v>
      </c>
      <c r="I6">
        <v>82103</v>
      </c>
      <c r="J6">
        <v>244718</v>
      </c>
      <c r="K6">
        <v>74408</v>
      </c>
      <c r="L6">
        <v>178903</v>
      </c>
      <c r="M6">
        <v>0</v>
      </c>
      <c r="N6">
        <v>59744</v>
      </c>
      <c r="O6">
        <v>27061</v>
      </c>
      <c r="P6">
        <v>244718</v>
      </c>
      <c r="Q6">
        <v>41937</v>
      </c>
      <c r="R6">
        <v>65815</v>
      </c>
      <c r="S6">
        <v>1453.02134</v>
      </c>
      <c r="T6">
        <v>110595</v>
      </c>
      <c r="U6">
        <v>45</v>
      </c>
      <c r="V6">
        <v>27491</v>
      </c>
      <c r="W6">
        <v>20391</v>
      </c>
      <c r="X6">
        <v>7394</v>
      </c>
      <c r="Y6">
        <v>12988</v>
      </c>
      <c r="Z6">
        <v>2069</v>
      </c>
      <c r="AA6">
        <v>-10.4857</v>
      </c>
      <c r="AB6">
        <v>0</v>
      </c>
      <c r="AC6">
        <v>-183</v>
      </c>
      <c r="AD6">
        <v>-16314</v>
      </c>
      <c r="AE6">
        <v>-3199</v>
      </c>
      <c r="AF6" t="s">
        <v>104</v>
      </c>
    </row>
    <row r="7" spans="1:32" x14ac:dyDescent="0.25">
      <c r="A7" t="s">
        <v>102</v>
      </c>
      <c r="B7" t="s">
        <v>7</v>
      </c>
      <c r="C7" t="s">
        <v>103</v>
      </c>
      <c r="D7" t="s">
        <v>47</v>
      </c>
      <c r="E7">
        <v>26779</v>
      </c>
      <c r="F7">
        <v>2420</v>
      </c>
      <c r="G7">
        <v>12465</v>
      </c>
      <c r="H7">
        <v>19040</v>
      </c>
      <c r="I7">
        <v>77791</v>
      </c>
      <c r="J7">
        <v>238557</v>
      </c>
      <c r="K7">
        <v>71951</v>
      </c>
      <c r="L7">
        <v>178236</v>
      </c>
      <c r="M7">
        <v>0</v>
      </c>
      <c r="N7">
        <v>54150</v>
      </c>
      <c r="O7">
        <v>26926</v>
      </c>
      <c r="P7">
        <v>238557</v>
      </c>
      <c r="Q7">
        <v>40212</v>
      </c>
      <c r="R7">
        <v>60321</v>
      </c>
      <c r="S7">
        <v>1451.8602900000001</v>
      </c>
      <c r="T7">
        <v>109928</v>
      </c>
      <c r="U7">
        <v>45</v>
      </c>
      <c r="V7">
        <v>20672</v>
      </c>
      <c r="W7">
        <v>18648</v>
      </c>
      <c r="X7">
        <v>8091</v>
      </c>
      <c r="Y7">
        <v>14534</v>
      </c>
      <c r="Z7">
        <v>1664</v>
      </c>
      <c r="AA7">
        <v>-24.523700000000002</v>
      </c>
      <c r="AB7">
        <v>0</v>
      </c>
      <c r="AC7">
        <v>-192</v>
      </c>
      <c r="AD7">
        <v>-12724</v>
      </c>
      <c r="AE7">
        <v>-1859</v>
      </c>
      <c r="AF7" t="s">
        <v>104</v>
      </c>
    </row>
    <row r="8" spans="1:32" x14ac:dyDescent="0.25">
      <c r="A8" t="s">
        <v>102</v>
      </c>
      <c r="B8" t="s">
        <v>7</v>
      </c>
      <c r="C8" t="s">
        <v>103</v>
      </c>
      <c r="D8" t="s">
        <v>48</v>
      </c>
      <c r="E8">
        <v>34167</v>
      </c>
      <c r="F8">
        <v>2836</v>
      </c>
      <c r="G8">
        <v>18520</v>
      </c>
      <c r="H8">
        <v>24731</v>
      </c>
      <c r="I8">
        <v>82609</v>
      </c>
      <c r="J8">
        <v>241803</v>
      </c>
      <c r="K8">
        <v>74811</v>
      </c>
      <c r="L8">
        <v>183927</v>
      </c>
      <c r="M8">
        <v>0</v>
      </c>
      <c r="N8">
        <v>51669</v>
      </c>
      <c r="O8">
        <v>26844</v>
      </c>
      <c r="P8">
        <v>241803</v>
      </c>
      <c r="Q8">
        <v>37806</v>
      </c>
      <c r="R8">
        <v>57876</v>
      </c>
      <c r="S8">
        <v>1451.72381</v>
      </c>
      <c r="T8">
        <v>111867</v>
      </c>
      <c r="U8">
        <v>46</v>
      </c>
      <c r="V8">
        <v>27266</v>
      </c>
      <c r="W8">
        <v>21431</v>
      </c>
      <c r="X8">
        <v>8167</v>
      </c>
      <c r="Y8">
        <v>13102</v>
      </c>
      <c r="Z8">
        <v>1640</v>
      </c>
      <c r="AA8">
        <v>103.6416</v>
      </c>
      <c r="AB8">
        <v>0</v>
      </c>
      <c r="AC8">
        <v>-211</v>
      </c>
      <c r="AD8">
        <v>-16037</v>
      </c>
      <c r="AE8">
        <v>-1573</v>
      </c>
      <c r="AF8" t="s">
        <v>104</v>
      </c>
    </row>
    <row r="9" spans="1:32" x14ac:dyDescent="0.25">
      <c r="A9" t="s">
        <v>102</v>
      </c>
      <c r="B9" t="s">
        <v>7</v>
      </c>
      <c r="C9" t="s">
        <v>103</v>
      </c>
      <c r="D9" t="s">
        <v>49</v>
      </c>
      <c r="E9">
        <v>32474</v>
      </c>
      <c r="F9">
        <v>3022</v>
      </c>
      <c r="G9">
        <v>15309</v>
      </c>
      <c r="H9">
        <v>23080</v>
      </c>
      <c r="I9">
        <v>82091</v>
      </c>
      <c r="J9">
        <v>238411</v>
      </c>
      <c r="K9">
        <v>76323</v>
      </c>
      <c r="L9">
        <v>183968</v>
      </c>
      <c r="M9">
        <v>0</v>
      </c>
      <c r="N9">
        <v>48343</v>
      </c>
      <c r="O9">
        <v>26667</v>
      </c>
      <c r="P9">
        <v>238411</v>
      </c>
      <c r="Q9">
        <v>34988</v>
      </c>
      <c r="R9">
        <v>54443</v>
      </c>
      <c r="S9">
        <v>1450.6708699999999</v>
      </c>
      <c r="T9">
        <v>112192</v>
      </c>
      <c r="U9">
        <v>46</v>
      </c>
      <c r="V9">
        <v>25115</v>
      </c>
      <c r="W9">
        <v>20446</v>
      </c>
      <c r="X9">
        <v>9126</v>
      </c>
      <c r="Y9">
        <v>12066</v>
      </c>
      <c r="Z9">
        <v>1320</v>
      </c>
      <c r="AA9">
        <v>-0.71850000000000003</v>
      </c>
      <c r="AB9">
        <v>0</v>
      </c>
      <c r="AC9">
        <v>-218</v>
      </c>
      <c r="AD9">
        <v>-16166</v>
      </c>
      <c r="AE9">
        <v>-878</v>
      </c>
      <c r="AF9" t="s">
        <v>104</v>
      </c>
    </row>
    <row r="10" spans="1:32" x14ac:dyDescent="0.25">
      <c r="A10" t="s">
        <v>102</v>
      </c>
      <c r="B10" t="s">
        <v>7</v>
      </c>
      <c r="C10" t="s">
        <v>103</v>
      </c>
      <c r="D10" t="s">
        <v>50</v>
      </c>
      <c r="E10">
        <v>37518</v>
      </c>
      <c r="F10">
        <v>2846</v>
      </c>
      <c r="G10">
        <v>14892</v>
      </c>
      <c r="H10">
        <v>23938</v>
      </c>
      <c r="I10">
        <v>80924</v>
      </c>
      <c r="J10">
        <v>235194</v>
      </c>
      <c r="K10">
        <v>79910</v>
      </c>
      <c r="L10">
        <v>185517</v>
      </c>
      <c r="M10">
        <v>0</v>
      </c>
      <c r="N10">
        <v>45030</v>
      </c>
      <c r="O10">
        <v>26542</v>
      </c>
      <c r="P10">
        <v>235194</v>
      </c>
      <c r="Q10">
        <v>31962</v>
      </c>
      <c r="R10">
        <v>49677</v>
      </c>
      <c r="S10">
        <v>1440.91282</v>
      </c>
      <c r="T10">
        <v>111072</v>
      </c>
      <c r="U10">
        <v>45</v>
      </c>
      <c r="V10">
        <v>30117</v>
      </c>
      <c r="W10">
        <v>19928</v>
      </c>
      <c r="X10">
        <v>8035</v>
      </c>
      <c r="Y10">
        <v>10235</v>
      </c>
      <c r="Z10">
        <v>2088</v>
      </c>
      <c r="AA10">
        <v>21.7089</v>
      </c>
      <c r="AB10">
        <v>0</v>
      </c>
      <c r="AC10">
        <v>-229</v>
      </c>
      <c r="AD10">
        <v>-21439</v>
      </c>
      <c r="AE10">
        <v>-1972</v>
      </c>
      <c r="AF10" t="s">
        <v>104</v>
      </c>
    </row>
    <row r="11" spans="1:32" x14ac:dyDescent="0.25">
      <c r="A11" t="s">
        <v>102</v>
      </c>
      <c r="B11" t="s">
        <v>7</v>
      </c>
      <c r="C11" t="s">
        <v>103</v>
      </c>
      <c r="D11" t="s">
        <v>51</v>
      </c>
      <c r="E11">
        <v>35480</v>
      </c>
      <c r="F11">
        <v>4045</v>
      </c>
      <c r="G11">
        <v>22239</v>
      </c>
      <c r="H11">
        <v>32201</v>
      </c>
      <c r="I11">
        <v>89177</v>
      </c>
      <c r="J11">
        <v>239671</v>
      </c>
      <c r="K11">
        <v>80603</v>
      </c>
      <c r="L11">
        <v>191663</v>
      </c>
      <c r="M11">
        <v>0</v>
      </c>
      <c r="N11">
        <v>43341</v>
      </c>
      <c r="O11">
        <v>26148</v>
      </c>
      <c r="P11">
        <v>239671</v>
      </c>
      <c r="Q11">
        <v>29134</v>
      </c>
      <c r="R11">
        <v>48008</v>
      </c>
      <c r="S11">
        <v>1431.3076000000001</v>
      </c>
      <c r="T11">
        <v>118579</v>
      </c>
      <c r="U11">
        <v>40</v>
      </c>
      <c r="V11">
        <v>27169</v>
      </c>
      <c r="W11">
        <v>20914</v>
      </c>
      <c r="X11">
        <v>9939</v>
      </c>
      <c r="Y11">
        <v>10934</v>
      </c>
      <c r="Z11">
        <v>1230</v>
      </c>
      <c r="AA11">
        <v>1.9699999999999999E-2</v>
      </c>
      <c r="AB11">
        <v>0</v>
      </c>
      <c r="AC11">
        <v>-276</v>
      </c>
      <c r="AD11">
        <v>-21294</v>
      </c>
      <c r="AE11">
        <v>-992</v>
      </c>
      <c r="AF11" t="s">
        <v>104</v>
      </c>
    </row>
    <row r="12" spans="1:32" x14ac:dyDescent="0.25">
      <c r="A12" t="s">
        <v>102</v>
      </c>
      <c r="B12" t="s">
        <v>7</v>
      </c>
      <c r="C12" t="s">
        <v>103</v>
      </c>
      <c r="D12" t="s">
        <v>52</v>
      </c>
      <c r="E12">
        <v>16778</v>
      </c>
      <c r="F12">
        <v>-758</v>
      </c>
      <c r="G12">
        <v>21728</v>
      </c>
      <c r="H12">
        <v>30982</v>
      </c>
      <c r="I12">
        <v>87497</v>
      </c>
      <c r="J12">
        <v>237535</v>
      </c>
      <c r="K12">
        <v>77904</v>
      </c>
      <c r="L12">
        <v>194042</v>
      </c>
      <c r="M12">
        <v>0</v>
      </c>
      <c r="N12">
        <v>39304</v>
      </c>
      <c r="O12">
        <v>26087</v>
      </c>
      <c r="P12">
        <v>237535</v>
      </c>
      <c r="Q12">
        <v>25104</v>
      </c>
      <c r="R12">
        <v>43493</v>
      </c>
      <c r="S12">
        <v>1431.0965100000001</v>
      </c>
      <c r="T12">
        <v>128258</v>
      </c>
      <c r="U12">
        <v>48</v>
      </c>
      <c r="V12">
        <v>13444</v>
      </c>
      <c r="W12">
        <v>15154</v>
      </c>
      <c r="X12">
        <v>7946</v>
      </c>
      <c r="Y12">
        <v>10280</v>
      </c>
      <c r="Z12">
        <v>974</v>
      </c>
      <c r="AA12">
        <v>-53.472000000000001</v>
      </c>
      <c r="AB12">
        <v>0</v>
      </c>
      <c r="AC12">
        <v>-242</v>
      </c>
      <c r="AD12">
        <v>-18554</v>
      </c>
      <c r="AE12">
        <v>-1112</v>
      </c>
      <c r="AF12" t="s">
        <v>104</v>
      </c>
    </row>
    <row r="13" spans="1:32" x14ac:dyDescent="0.25">
      <c r="A13" t="s">
        <v>102</v>
      </c>
      <c r="B13" t="s">
        <v>7</v>
      </c>
      <c r="C13" t="s">
        <v>103</v>
      </c>
      <c r="D13" t="s">
        <v>53</v>
      </c>
      <c r="E13">
        <v>32709</v>
      </c>
      <c r="F13">
        <v>294</v>
      </c>
      <c r="G13">
        <v>26906</v>
      </c>
      <c r="H13">
        <v>34526</v>
      </c>
      <c r="I13">
        <v>97699</v>
      </c>
      <c r="J13">
        <v>246624</v>
      </c>
      <c r="K13">
        <v>91292</v>
      </c>
      <c r="L13">
        <v>202307</v>
      </c>
      <c r="M13">
        <v>0</v>
      </c>
      <c r="N13">
        <v>40113</v>
      </c>
      <c r="O13">
        <v>26014</v>
      </c>
      <c r="P13">
        <v>246624</v>
      </c>
      <c r="Q13">
        <v>25885</v>
      </c>
      <c r="R13">
        <v>44317</v>
      </c>
      <c r="S13">
        <v>1431.0764799999999</v>
      </c>
      <c r="T13">
        <v>128759</v>
      </c>
      <c r="U13">
        <v>47</v>
      </c>
      <c r="V13">
        <v>26326</v>
      </c>
      <c r="W13">
        <v>20031</v>
      </c>
      <c r="X13">
        <v>7536</v>
      </c>
      <c r="Y13">
        <v>10799</v>
      </c>
      <c r="Z13">
        <v>1543</v>
      </c>
      <c r="AA13">
        <v>-6.2188999999999997</v>
      </c>
      <c r="AB13">
        <v>0</v>
      </c>
      <c r="AC13">
        <v>-110</v>
      </c>
      <c r="AD13">
        <v>-26184</v>
      </c>
      <c r="AE13">
        <v>-1224</v>
      </c>
      <c r="AF13" t="s">
        <v>104</v>
      </c>
    </row>
    <row r="14" spans="1:32" x14ac:dyDescent="0.25">
      <c r="A14" t="s">
        <v>102</v>
      </c>
      <c r="B14" t="s">
        <v>7</v>
      </c>
      <c r="C14" t="s">
        <v>103</v>
      </c>
      <c r="D14" t="s">
        <v>54</v>
      </c>
      <c r="E14">
        <v>30826</v>
      </c>
      <c r="F14">
        <v>-194</v>
      </c>
      <c r="G14">
        <v>15769</v>
      </c>
      <c r="H14">
        <v>19943</v>
      </c>
      <c r="I14">
        <v>74992</v>
      </c>
      <c r="J14">
        <v>228037</v>
      </c>
      <c r="K14">
        <v>84905</v>
      </c>
      <c r="L14">
        <v>182080</v>
      </c>
      <c r="M14">
        <v>0</v>
      </c>
      <c r="N14">
        <v>41792</v>
      </c>
      <c r="O14">
        <v>26074</v>
      </c>
      <c r="P14">
        <v>228037</v>
      </c>
      <c r="Q14">
        <v>26860</v>
      </c>
      <c r="R14">
        <v>45957</v>
      </c>
      <c r="S14">
        <v>1429.00206</v>
      </c>
      <c r="T14">
        <v>104573</v>
      </c>
      <c r="U14">
        <v>38</v>
      </c>
      <c r="V14">
        <v>25621</v>
      </c>
      <c r="W14">
        <v>21018</v>
      </c>
      <c r="X14">
        <v>6797</v>
      </c>
      <c r="Y14">
        <v>10398</v>
      </c>
      <c r="Z14">
        <v>2078</v>
      </c>
      <c r="AA14">
        <v>-19.721900000000002</v>
      </c>
      <c r="AB14">
        <v>0</v>
      </c>
      <c r="AC14">
        <v>-104</v>
      </c>
      <c r="AD14">
        <v>-27720</v>
      </c>
      <c r="AE14">
        <v>-2740</v>
      </c>
      <c r="AF14" t="s">
        <v>104</v>
      </c>
    </row>
    <row r="15" spans="1:32" x14ac:dyDescent="0.25">
      <c r="A15" t="s">
        <v>102</v>
      </c>
      <c r="B15" t="s">
        <v>7</v>
      </c>
      <c r="C15" t="s">
        <v>103</v>
      </c>
      <c r="D15" t="s">
        <v>55</v>
      </c>
      <c r="E15">
        <v>35473</v>
      </c>
      <c r="F15">
        <v>2351</v>
      </c>
      <c r="G15">
        <v>16851</v>
      </c>
      <c r="H15">
        <v>23576</v>
      </c>
      <c r="I15">
        <v>80565</v>
      </c>
      <c r="J15">
        <v>231529</v>
      </c>
      <c r="K15">
        <v>84252</v>
      </c>
      <c r="L15">
        <v>182758</v>
      </c>
      <c r="M15">
        <v>0</v>
      </c>
      <c r="N15">
        <v>44554</v>
      </c>
      <c r="O15">
        <v>25928</v>
      </c>
      <c r="P15">
        <v>231529</v>
      </c>
      <c r="Q15">
        <v>27609</v>
      </c>
      <c r="R15">
        <v>48771</v>
      </c>
      <c r="S15">
        <v>1428.78406</v>
      </c>
      <c r="T15">
        <v>106093</v>
      </c>
      <c r="U15">
        <v>38</v>
      </c>
      <c r="V15">
        <v>27997</v>
      </c>
      <c r="W15">
        <v>21406</v>
      </c>
      <c r="X15">
        <v>6924</v>
      </c>
      <c r="Y15">
        <v>11797</v>
      </c>
      <c r="Z15">
        <v>1793</v>
      </c>
      <c r="AA15">
        <v>-0.88849999999999996</v>
      </c>
      <c r="AB15">
        <v>0</v>
      </c>
      <c r="AC15">
        <v>-77</v>
      </c>
      <c r="AD15">
        <v>-24130</v>
      </c>
      <c r="AE15">
        <v>-1376</v>
      </c>
      <c r="AF15" t="s">
        <v>104</v>
      </c>
    </row>
    <row r="16" spans="1:32" x14ac:dyDescent="0.25">
      <c r="A16" t="s">
        <v>102</v>
      </c>
      <c r="B16" t="s">
        <v>7</v>
      </c>
      <c r="C16" t="s">
        <v>103</v>
      </c>
      <c r="D16" t="s">
        <v>56</v>
      </c>
      <c r="E16">
        <v>36060</v>
      </c>
      <c r="F16">
        <v>2418</v>
      </c>
      <c r="G16">
        <v>13472</v>
      </c>
      <c r="H16">
        <v>20521</v>
      </c>
      <c r="I16">
        <v>81306</v>
      </c>
      <c r="J16">
        <v>233737</v>
      </c>
      <c r="K16">
        <v>84294</v>
      </c>
      <c r="L16">
        <v>186648</v>
      </c>
      <c r="M16">
        <v>0</v>
      </c>
      <c r="N16">
        <v>42816</v>
      </c>
      <c r="O16">
        <v>25765</v>
      </c>
      <c r="P16">
        <v>233737</v>
      </c>
      <c r="Q16">
        <v>25807</v>
      </c>
      <c r="R16">
        <v>47089</v>
      </c>
      <c r="S16">
        <v>1427.7292500000001</v>
      </c>
      <c r="T16">
        <v>107994</v>
      </c>
      <c r="U16">
        <v>37</v>
      </c>
      <c r="V16">
        <v>28346</v>
      </c>
      <c r="W16">
        <v>22717</v>
      </c>
      <c r="X16">
        <v>10362</v>
      </c>
      <c r="Y16">
        <v>11447</v>
      </c>
      <c r="Z16">
        <v>1870</v>
      </c>
      <c r="AA16">
        <v>-1.9043000000000001</v>
      </c>
      <c r="AB16">
        <v>0</v>
      </c>
      <c r="AC16">
        <v>-89</v>
      </c>
      <c r="AD16">
        <v>-20788</v>
      </c>
      <c r="AE16">
        <v>-1462</v>
      </c>
      <c r="AF16" t="s">
        <v>104</v>
      </c>
    </row>
    <row r="17" spans="1:32" x14ac:dyDescent="0.25">
      <c r="A17" t="s">
        <v>102</v>
      </c>
      <c r="B17" t="s">
        <v>7</v>
      </c>
      <c r="C17" t="s">
        <v>103</v>
      </c>
      <c r="D17" t="s">
        <v>57</v>
      </c>
      <c r="E17">
        <v>34878</v>
      </c>
      <c r="F17">
        <v>2157</v>
      </c>
      <c r="G17">
        <v>11876</v>
      </c>
      <c r="H17">
        <v>17897</v>
      </c>
      <c r="I17">
        <v>80090</v>
      </c>
      <c r="J17">
        <v>233132</v>
      </c>
      <c r="K17">
        <v>85303</v>
      </c>
      <c r="L17">
        <v>188494</v>
      </c>
      <c r="M17">
        <v>0</v>
      </c>
      <c r="N17">
        <v>40765</v>
      </c>
      <c r="O17">
        <v>25661</v>
      </c>
      <c r="P17">
        <v>233132</v>
      </c>
      <c r="Q17">
        <v>23939</v>
      </c>
      <c r="R17">
        <v>44638</v>
      </c>
      <c r="S17">
        <v>1418.3928599999999</v>
      </c>
      <c r="T17">
        <v>108586</v>
      </c>
      <c r="U17">
        <v>38</v>
      </c>
      <c r="V17">
        <v>28296</v>
      </c>
      <c r="W17">
        <v>24560</v>
      </c>
      <c r="X17">
        <v>12116</v>
      </c>
      <c r="Y17">
        <v>11108</v>
      </c>
      <c r="Z17">
        <v>1813</v>
      </c>
      <c r="AA17">
        <v>-3.3824000000000001</v>
      </c>
      <c r="AB17">
        <v>0</v>
      </c>
      <c r="AC17">
        <v>-83</v>
      </c>
      <c r="AD17">
        <v>-20875</v>
      </c>
      <c r="AE17">
        <v>-2014</v>
      </c>
      <c r="AF17" t="s">
        <v>104</v>
      </c>
    </row>
    <row r="18" spans="1:32" x14ac:dyDescent="0.25">
      <c r="A18" t="s">
        <v>102</v>
      </c>
      <c r="B18" t="s">
        <v>7</v>
      </c>
      <c r="C18" t="s">
        <v>103</v>
      </c>
      <c r="D18" t="s">
        <v>58</v>
      </c>
      <c r="E18">
        <v>38399</v>
      </c>
      <c r="F18">
        <v>2044</v>
      </c>
      <c r="G18">
        <v>15944</v>
      </c>
      <c r="H18">
        <v>22445</v>
      </c>
      <c r="I18">
        <v>75293</v>
      </c>
      <c r="J18">
        <v>227339</v>
      </c>
      <c r="K18">
        <v>82237</v>
      </c>
      <c r="L18">
        <v>184562</v>
      </c>
      <c r="M18">
        <v>0</v>
      </c>
      <c r="N18">
        <v>38860</v>
      </c>
      <c r="O18">
        <v>25563</v>
      </c>
      <c r="P18">
        <v>227339</v>
      </c>
      <c r="Q18">
        <v>22322</v>
      </c>
      <c r="R18">
        <v>42777</v>
      </c>
      <c r="S18">
        <v>1409.47893</v>
      </c>
      <c r="T18">
        <v>104951</v>
      </c>
      <c r="U18">
        <v>38</v>
      </c>
      <c r="V18">
        <v>31868</v>
      </c>
      <c r="W18">
        <v>22297</v>
      </c>
      <c r="X18">
        <v>6549</v>
      </c>
      <c r="Y18">
        <v>9816</v>
      </c>
      <c r="Z18">
        <v>2013</v>
      </c>
      <c r="AA18">
        <v>1.8136000000000001</v>
      </c>
      <c r="AB18">
        <v>0</v>
      </c>
      <c r="AC18">
        <v>-68</v>
      </c>
      <c r="AD18">
        <v>-28454</v>
      </c>
      <c r="AE18">
        <v>-2199</v>
      </c>
      <c r="AF18" t="s">
        <v>104</v>
      </c>
    </row>
    <row r="19" spans="1:32" x14ac:dyDescent="0.25">
      <c r="A19" t="s">
        <v>102</v>
      </c>
      <c r="B19" t="s">
        <v>7</v>
      </c>
      <c r="C19" t="s">
        <v>103</v>
      </c>
      <c r="D19" t="s">
        <v>59</v>
      </c>
      <c r="E19">
        <v>35791</v>
      </c>
      <c r="F19">
        <v>2534</v>
      </c>
      <c r="G19">
        <v>13935</v>
      </c>
      <c r="H19">
        <v>19851</v>
      </c>
      <c r="I19">
        <v>74848</v>
      </c>
      <c r="J19">
        <v>225711</v>
      </c>
      <c r="K19">
        <v>84116</v>
      </c>
      <c r="L19">
        <v>184803</v>
      </c>
      <c r="M19">
        <v>0</v>
      </c>
      <c r="N19">
        <v>38061</v>
      </c>
      <c r="O19">
        <v>25503</v>
      </c>
      <c r="P19">
        <v>225711</v>
      </c>
      <c r="Q19">
        <v>20865</v>
      </c>
      <c r="R19">
        <v>40908</v>
      </c>
      <c r="S19">
        <v>1411.40363</v>
      </c>
      <c r="T19">
        <v>102340</v>
      </c>
      <c r="U19">
        <v>31</v>
      </c>
      <c r="V19">
        <v>28525</v>
      </c>
      <c r="W19">
        <v>25147</v>
      </c>
      <c r="X19">
        <v>10376</v>
      </c>
      <c r="Y19">
        <v>11334</v>
      </c>
      <c r="Z19">
        <v>1743</v>
      </c>
      <c r="AA19">
        <v>6.4478999999999997</v>
      </c>
      <c r="AB19">
        <v>0</v>
      </c>
      <c r="AC19">
        <v>-79</v>
      </c>
      <c r="AD19">
        <v>-26204</v>
      </c>
      <c r="AE19">
        <v>-2211</v>
      </c>
      <c r="AF19" t="s">
        <v>104</v>
      </c>
    </row>
    <row r="20" spans="1:32" x14ac:dyDescent="0.25">
      <c r="A20" t="s">
        <v>102</v>
      </c>
      <c r="B20" t="s">
        <v>7</v>
      </c>
      <c r="C20" t="s">
        <v>103</v>
      </c>
      <c r="D20" t="s">
        <v>60</v>
      </c>
      <c r="E20">
        <v>36760</v>
      </c>
      <c r="F20">
        <v>2390</v>
      </c>
      <c r="G20">
        <v>11087</v>
      </c>
      <c r="H20">
        <v>18011</v>
      </c>
      <c r="I20">
        <v>70451</v>
      </c>
      <c r="J20">
        <v>218641</v>
      </c>
      <c r="K20">
        <v>80292</v>
      </c>
      <c r="L20">
        <v>180005</v>
      </c>
      <c r="M20">
        <v>0</v>
      </c>
      <c r="N20">
        <v>36181</v>
      </c>
      <c r="O20">
        <v>25465</v>
      </c>
      <c r="P20">
        <v>218641</v>
      </c>
      <c r="Q20">
        <v>18873</v>
      </c>
      <c r="R20">
        <v>38636</v>
      </c>
      <c r="S20">
        <v>1410.88832</v>
      </c>
      <c r="T20">
        <v>98259</v>
      </c>
      <c r="U20">
        <v>15</v>
      </c>
      <c r="V20">
        <v>29875</v>
      </c>
      <c r="W20">
        <v>24660</v>
      </c>
      <c r="X20">
        <v>9663</v>
      </c>
      <c r="Y20">
        <v>10833</v>
      </c>
      <c r="Z20">
        <v>1796</v>
      </c>
      <c r="AA20">
        <v>-0.60570000000000002</v>
      </c>
      <c r="AB20">
        <v>0</v>
      </c>
      <c r="AC20">
        <v>-87</v>
      </c>
      <c r="AD20">
        <v>-25045</v>
      </c>
      <c r="AE20">
        <v>-2079</v>
      </c>
      <c r="AF20" t="s">
        <v>104</v>
      </c>
    </row>
    <row r="21" spans="1:32" x14ac:dyDescent="0.25">
      <c r="A21" t="s">
        <v>102</v>
      </c>
      <c r="B21" t="s">
        <v>7</v>
      </c>
      <c r="C21" t="s">
        <v>103</v>
      </c>
      <c r="D21" t="s">
        <v>61</v>
      </c>
      <c r="E21">
        <v>36099</v>
      </c>
      <c r="F21">
        <v>1046</v>
      </c>
      <c r="G21">
        <v>10056</v>
      </c>
      <c r="H21">
        <v>17166</v>
      </c>
      <c r="I21">
        <v>71435</v>
      </c>
      <c r="J21">
        <v>218726</v>
      </c>
      <c r="K21">
        <v>82716</v>
      </c>
      <c r="L21">
        <v>183268</v>
      </c>
      <c r="M21">
        <v>0</v>
      </c>
      <c r="N21">
        <v>34298</v>
      </c>
      <c r="O21">
        <v>25337</v>
      </c>
      <c r="P21">
        <v>218726</v>
      </c>
      <c r="Q21">
        <v>17028</v>
      </c>
      <c r="R21">
        <v>35458</v>
      </c>
      <c r="S21">
        <v>1409.2325699999999</v>
      </c>
      <c r="T21">
        <v>98818</v>
      </c>
      <c r="U21">
        <v>14</v>
      </c>
      <c r="V21">
        <v>29242</v>
      </c>
      <c r="W21">
        <v>26039</v>
      </c>
      <c r="X21">
        <v>10769</v>
      </c>
      <c r="Y21">
        <v>11461</v>
      </c>
      <c r="Z21">
        <v>1918</v>
      </c>
      <c r="AA21">
        <v>-3.1316000000000002</v>
      </c>
      <c r="AB21">
        <v>0</v>
      </c>
      <c r="AC21">
        <v>-86</v>
      </c>
      <c r="AD21">
        <v>-24106</v>
      </c>
      <c r="AE21">
        <v>-2272</v>
      </c>
      <c r="AF21" t="s">
        <v>104</v>
      </c>
    </row>
    <row r="22" spans="1:32" x14ac:dyDescent="0.25">
      <c r="A22" t="s">
        <v>102</v>
      </c>
      <c r="B22" t="s">
        <v>7</v>
      </c>
      <c r="C22" t="s">
        <v>103</v>
      </c>
      <c r="D22" t="s">
        <v>62</v>
      </c>
      <c r="E22">
        <v>37715</v>
      </c>
      <c r="F22">
        <v>-5151</v>
      </c>
      <c r="G22">
        <v>11212</v>
      </c>
      <c r="H22">
        <v>19525</v>
      </c>
      <c r="I22">
        <v>68744</v>
      </c>
      <c r="J22">
        <v>212482</v>
      </c>
      <c r="K22">
        <v>76890</v>
      </c>
      <c r="L22">
        <v>176282</v>
      </c>
      <c r="M22">
        <v>0</v>
      </c>
      <c r="N22">
        <v>35001</v>
      </c>
      <c r="O22">
        <v>25371</v>
      </c>
      <c r="P22">
        <v>212482</v>
      </c>
      <c r="Q22">
        <v>17627</v>
      </c>
      <c r="R22">
        <v>36200</v>
      </c>
      <c r="S22">
        <v>1400</v>
      </c>
      <c r="T22">
        <v>94219</v>
      </c>
      <c r="U22">
        <v>14</v>
      </c>
      <c r="V22">
        <v>29681</v>
      </c>
      <c r="W22">
        <v>23929</v>
      </c>
      <c r="X22">
        <v>8164</v>
      </c>
      <c r="Y22">
        <v>10663</v>
      </c>
      <c r="Z22">
        <v>2118</v>
      </c>
      <c r="AA22">
        <v>-5.4668000000000001</v>
      </c>
      <c r="AB22">
        <v>0</v>
      </c>
      <c r="AC22">
        <v>-63</v>
      </c>
      <c r="AD22">
        <v>-25156</v>
      </c>
      <c r="AE22">
        <v>-2100</v>
      </c>
      <c r="AF22" t="s">
        <v>104</v>
      </c>
    </row>
    <row r="23" spans="1:32" x14ac:dyDescent="0.25">
      <c r="A23" t="s">
        <v>102</v>
      </c>
      <c r="B23" t="s">
        <v>7</v>
      </c>
      <c r="C23" t="s">
        <v>103</v>
      </c>
      <c r="D23" t="s">
        <v>63</v>
      </c>
      <c r="E23">
        <v>33623</v>
      </c>
      <c r="F23">
        <v>-2981</v>
      </c>
      <c r="G23">
        <v>8792</v>
      </c>
      <c r="H23">
        <v>17246</v>
      </c>
      <c r="I23">
        <v>76618</v>
      </c>
      <c r="J23">
        <v>229502</v>
      </c>
      <c r="K23">
        <v>81849</v>
      </c>
      <c r="L23">
        <v>186025</v>
      </c>
      <c r="M23">
        <v>0</v>
      </c>
      <c r="N23">
        <v>42243</v>
      </c>
      <c r="O23">
        <v>25782</v>
      </c>
      <c r="P23">
        <v>229502</v>
      </c>
      <c r="Q23">
        <v>24230</v>
      </c>
      <c r="R23">
        <v>43477</v>
      </c>
      <c r="S23">
        <v>1420.4075600000001</v>
      </c>
      <c r="T23">
        <v>92673</v>
      </c>
      <c r="U23">
        <v>2</v>
      </c>
      <c r="V23">
        <v>26852</v>
      </c>
      <c r="W23">
        <v>23265</v>
      </c>
      <c r="X23">
        <v>10013</v>
      </c>
      <c r="Y23">
        <v>11789</v>
      </c>
      <c r="Z23">
        <v>1934</v>
      </c>
      <c r="AA23">
        <v>-13.5412</v>
      </c>
      <c r="AB23">
        <v>0</v>
      </c>
      <c r="AC23">
        <v>-92</v>
      </c>
      <c r="AD23">
        <v>-21350</v>
      </c>
      <c r="AE23">
        <v>-2167</v>
      </c>
      <c r="AF23" t="s">
        <v>104</v>
      </c>
    </row>
    <row r="24" spans="1:32" x14ac:dyDescent="0.25">
      <c r="A24" t="s">
        <v>102</v>
      </c>
      <c r="B24" t="s">
        <v>7</v>
      </c>
      <c r="C24" t="s">
        <v>103</v>
      </c>
      <c r="D24" t="s">
        <v>64</v>
      </c>
      <c r="E24">
        <v>36984</v>
      </c>
      <c r="F24">
        <v>1660</v>
      </c>
      <c r="G24">
        <v>11398</v>
      </c>
      <c r="H24">
        <v>20531</v>
      </c>
      <c r="I24">
        <v>85081</v>
      </c>
      <c r="J24">
        <v>240300</v>
      </c>
      <c r="K24">
        <v>94306</v>
      </c>
      <c r="L24">
        <v>194575</v>
      </c>
      <c r="M24">
        <v>0</v>
      </c>
      <c r="N24">
        <v>45521</v>
      </c>
      <c r="O24">
        <v>26328</v>
      </c>
      <c r="P24">
        <v>240300</v>
      </c>
      <c r="Q24">
        <v>28547</v>
      </c>
      <c r="R24">
        <v>45725</v>
      </c>
      <c r="S24">
        <v>1457.2082600000001</v>
      </c>
      <c r="T24">
        <v>89089</v>
      </c>
      <c r="U24">
        <v>0</v>
      </c>
      <c r="V24">
        <v>29535</v>
      </c>
      <c r="W24">
        <v>23404</v>
      </c>
      <c r="X24">
        <v>9796</v>
      </c>
      <c r="Y24">
        <v>11289</v>
      </c>
      <c r="Z24">
        <v>2147</v>
      </c>
      <c r="AA24">
        <v>-1.0673999999999999</v>
      </c>
      <c r="AB24">
        <v>0</v>
      </c>
      <c r="AC24">
        <v>-64</v>
      </c>
      <c r="AD24">
        <v>-28690</v>
      </c>
      <c r="AE24">
        <v>-2456</v>
      </c>
      <c r="AF24" t="s">
        <v>104</v>
      </c>
    </row>
    <row r="25" spans="1:32" x14ac:dyDescent="0.25">
      <c r="A25" t="s">
        <v>102</v>
      </c>
      <c r="B25" t="s">
        <v>7</v>
      </c>
      <c r="C25" t="s">
        <v>103</v>
      </c>
      <c r="D25" t="s">
        <v>65</v>
      </c>
      <c r="E25">
        <v>37266</v>
      </c>
      <c r="F25">
        <v>2608</v>
      </c>
      <c r="G25">
        <v>10164</v>
      </c>
      <c r="H25">
        <v>20424</v>
      </c>
      <c r="I25">
        <v>79598</v>
      </c>
      <c r="J25">
        <v>230793</v>
      </c>
      <c r="K25">
        <v>90904</v>
      </c>
      <c r="L25">
        <v>184579</v>
      </c>
      <c r="M25">
        <v>0</v>
      </c>
      <c r="N25">
        <v>45972</v>
      </c>
      <c r="O25">
        <v>27012</v>
      </c>
      <c r="P25">
        <v>230793</v>
      </c>
      <c r="Q25">
        <v>28195</v>
      </c>
      <c r="R25">
        <v>46214</v>
      </c>
      <c r="S25">
        <v>1509.1113499999999</v>
      </c>
      <c r="T25">
        <v>90901</v>
      </c>
      <c r="U25">
        <v>0</v>
      </c>
      <c r="V25">
        <v>29761</v>
      </c>
      <c r="W25">
        <v>28725</v>
      </c>
      <c r="X25">
        <v>10898</v>
      </c>
      <c r="Y25">
        <v>14686</v>
      </c>
      <c r="Z25">
        <v>2027</v>
      </c>
      <c r="AA25">
        <v>12.8725</v>
      </c>
      <c r="AB25">
        <v>0</v>
      </c>
      <c r="AC25">
        <v>-90</v>
      </c>
      <c r="AD25">
        <v>-30380</v>
      </c>
      <c r="AE25">
        <v>-1730</v>
      </c>
      <c r="AF25" t="s">
        <v>104</v>
      </c>
    </row>
    <row r="26" spans="1:32" x14ac:dyDescent="0.25">
      <c r="A26" t="s">
        <v>102</v>
      </c>
      <c r="B26" t="s">
        <v>7</v>
      </c>
      <c r="C26" t="s">
        <v>103</v>
      </c>
      <c r="D26" t="s">
        <v>66</v>
      </c>
      <c r="E26">
        <v>39896</v>
      </c>
      <c r="F26">
        <v>1835</v>
      </c>
      <c r="G26">
        <v>9774</v>
      </c>
      <c r="H26">
        <v>21615</v>
      </c>
      <c r="I26">
        <v>76203</v>
      </c>
      <c r="J26">
        <v>221690</v>
      </c>
      <c r="K26">
        <v>85181</v>
      </c>
      <c r="L26">
        <v>177615</v>
      </c>
      <c r="M26">
        <v>0</v>
      </c>
      <c r="N26">
        <v>43836</v>
      </c>
      <c r="O26">
        <v>26983</v>
      </c>
      <c r="P26">
        <v>221690</v>
      </c>
      <c r="Q26">
        <v>26168</v>
      </c>
      <c r="R26">
        <v>44075</v>
      </c>
      <c r="S26">
        <v>1500</v>
      </c>
      <c r="T26">
        <v>75123</v>
      </c>
      <c r="U26">
        <v>0</v>
      </c>
      <c r="V26">
        <v>32778</v>
      </c>
      <c r="W26">
        <v>23333</v>
      </c>
      <c r="X26">
        <v>8700</v>
      </c>
      <c r="Y26">
        <v>11040</v>
      </c>
      <c r="Z26">
        <v>2741</v>
      </c>
      <c r="AA26">
        <v>0.69399999999999995</v>
      </c>
      <c r="AB26">
        <v>0</v>
      </c>
      <c r="AC26">
        <v>-105</v>
      </c>
      <c r="AD26">
        <v>-29533</v>
      </c>
      <c r="AE26">
        <v>-2282</v>
      </c>
      <c r="AF26" t="s">
        <v>104</v>
      </c>
    </row>
    <row r="27" spans="1:32" x14ac:dyDescent="0.25">
      <c r="A27" t="s">
        <v>102</v>
      </c>
      <c r="B27" t="s">
        <v>7</v>
      </c>
      <c r="C27" t="s">
        <v>103</v>
      </c>
      <c r="D27" t="s">
        <v>67</v>
      </c>
      <c r="E27">
        <v>38889</v>
      </c>
      <c r="F27">
        <v>2773</v>
      </c>
      <c r="G27">
        <v>13332</v>
      </c>
      <c r="H27">
        <v>21504</v>
      </c>
      <c r="I27">
        <v>76496</v>
      </c>
      <c r="J27">
        <v>217576</v>
      </c>
      <c r="K27">
        <v>82535</v>
      </c>
      <c r="L27">
        <v>172561</v>
      </c>
      <c r="M27">
        <v>0</v>
      </c>
      <c r="N27">
        <v>44720</v>
      </c>
      <c r="O27">
        <v>27241</v>
      </c>
      <c r="P27">
        <v>217576</v>
      </c>
      <c r="Q27">
        <v>25417</v>
      </c>
      <c r="R27">
        <v>45015</v>
      </c>
      <c r="S27">
        <v>1524.3439900000001</v>
      </c>
      <c r="T27">
        <v>79100</v>
      </c>
      <c r="U27">
        <v>0</v>
      </c>
      <c r="V27">
        <v>31139</v>
      </c>
      <c r="W27">
        <v>28628</v>
      </c>
      <c r="X27">
        <v>10737</v>
      </c>
      <c r="Y27">
        <v>15427</v>
      </c>
      <c r="Z27">
        <v>2510</v>
      </c>
      <c r="AA27">
        <v>0.11840000000000001</v>
      </c>
      <c r="AB27">
        <v>0</v>
      </c>
      <c r="AC27">
        <v>-102</v>
      </c>
      <c r="AD27">
        <v>-26531</v>
      </c>
      <c r="AE27">
        <v>-2070</v>
      </c>
      <c r="AF27" t="s">
        <v>104</v>
      </c>
    </row>
    <row r="28" spans="1:32" x14ac:dyDescent="0.25">
      <c r="A28" t="s">
        <v>102</v>
      </c>
      <c r="B28" t="s">
        <v>7</v>
      </c>
      <c r="C28" t="s">
        <v>103</v>
      </c>
      <c r="D28" t="s">
        <v>68</v>
      </c>
      <c r="E28">
        <v>37383</v>
      </c>
      <c r="F28">
        <v>2866</v>
      </c>
      <c r="G28">
        <v>15823</v>
      </c>
      <c r="H28">
        <v>20070</v>
      </c>
      <c r="I28">
        <v>74630</v>
      </c>
      <c r="J28">
        <v>210449</v>
      </c>
      <c r="K28">
        <v>76043</v>
      </c>
      <c r="L28">
        <v>166446</v>
      </c>
      <c r="M28">
        <v>0</v>
      </c>
      <c r="N28">
        <v>43630</v>
      </c>
      <c r="O28">
        <v>27734</v>
      </c>
      <c r="P28">
        <v>210449</v>
      </c>
      <c r="Q28">
        <v>23785</v>
      </c>
      <c r="R28">
        <v>44003</v>
      </c>
      <c r="S28">
        <v>1561.9218100000001</v>
      </c>
      <c r="T28">
        <v>75320</v>
      </c>
      <c r="U28">
        <v>0</v>
      </c>
      <c r="V28">
        <v>29941</v>
      </c>
      <c r="W28">
        <v>26959</v>
      </c>
      <c r="X28">
        <v>10461</v>
      </c>
      <c r="Y28">
        <v>15026</v>
      </c>
      <c r="Z28">
        <v>2393</v>
      </c>
      <c r="AA28">
        <v>-2.0874999999999999</v>
      </c>
      <c r="AB28">
        <v>0</v>
      </c>
      <c r="AC28">
        <v>-94</v>
      </c>
      <c r="AD28">
        <v>-20452</v>
      </c>
      <c r="AE28">
        <v>0</v>
      </c>
      <c r="AF28" t="s">
        <v>104</v>
      </c>
    </row>
    <row r="29" spans="1:32" x14ac:dyDescent="0.25">
      <c r="A29" t="s">
        <v>102</v>
      </c>
      <c r="B29" t="s">
        <v>7</v>
      </c>
      <c r="C29" t="s">
        <v>103</v>
      </c>
      <c r="D29" t="s">
        <v>69</v>
      </c>
      <c r="E29">
        <v>33016</v>
      </c>
      <c r="F29">
        <v>1953</v>
      </c>
      <c r="G29">
        <v>11994</v>
      </c>
      <c r="H29">
        <v>18531</v>
      </c>
      <c r="I29">
        <v>71034</v>
      </c>
      <c r="J29">
        <v>203618</v>
      </c>
      <c r="K29">
        <v>74987</v>
      </c>
      <c r="L29">
        <v>162293</v>
      </c>
      <c r="M29">
        <v>0</v>
      </c>
      <c r="N29">
        <v>40932</v>
      </c>
      <c r="O29">
        <v>27463</v>
      </c>
      <c r="P29">
        <v>203618</v>
      </c>
      <c r="Q29">
        <v>21508</v>
      </c>
      <c r="R29">
        <v>41325</v>
      </c>
      <c r="S29">
        <v>1539.82538</v>
      </c>
      <c r="T29">
        <v>71149</v>
      </c>
      <c r="U29">
        <v>0</v>
      </c>
      <c r="V29">
        <v>26481</v>
      </c>
      <c r="W29">
        <v>26766</v>
      </c>
      <c r="X29">
        <v>8988</v>
      </c>
      <c r="Y29">
        <v>15817</v>
      </c>
      <c r="Z29">
        <v>2410</v>
      </c>
      <c r="AA29">
        <v>-7.5492999999999997</v>
      </c>
      <c r="AB29">
        <v>0</v>
      </c>
      <c r="AC29">
        <v>-80</v>
      </c>
      <c r="AD29">
        <v>-21652</v>
      </c>
      <c r="AE29">
        <v>-2285</v>
      </c>
      <c r="AF29" t="s">
        <v>104</v>
      </c>
    </row>
    <row r="30" spans="1:32" x14ac:dyDescent="0.25">
      <c r="A30" t="s">
        <v>102</v>
      </c>
      <c r="B30" t="s">
        <v>7</v>
      </c>
      <c r="C30" t="s">
        <v>103</v>
      </c>
      <c r="D30" t="s">
        <v>70</v>
      </c>
      <c r="E30">
        <v>39621</v>
      </c>
      <c r="F30">
        <v>6266</v>
      </c>
      <c r="G30">
        <v>12138</v>
      </c>
      <c r="H30">
        <v>20301</v>
      </c>
      <c r="I30">
        <v>69408</v>
      </c>
      <c r="J30">
        <v>194338</v>
      </c>
      <c r="K30">
        <v>71217</v>
      </c>
      <c r="L30">
        <v>154015</v>
      </c>
      <c r="M30">
        <v>0</v>
      </c>
      <c r="N30">
        <v>39871</v>
      </c>
      <c r="O30">
        <v>27607</v>
      </c>
      <c r="P30">
        <v>194338</v>
      </c>
      <c r="Q30">
        <v>20285</v>
      </c>
      <c r="R30">
        <v>40323</v>
      </c>
      <c r="S30">
        <v>1500</v>
      </c>
      <c r="T30">
        <v>63111</v>
      </c>
      <c r="U30">
        <v>0</v>
      </c>
      <c r="V30">
        <v>32272</v>
      </c>
      <c r="W30">
        <v>24062</v>
      </c>
      <c r="X30">
        <v>8337</v>
      </c>
      <c r="Y30">
        <v>13764</v>
      </c>
      <c r="Z30">
        <v>2859</v>
      </c>
      <c r="AA30">
        <v>0.01</v>
      </c>
      <c r="AB30">
        <v>0</v>
      </c>
      <c r="AC30">
        <v>-74</v>
      </c>
      <c r="AD30">
        <v>-21293</v>
      </c>
      <c r="AE30">
        <v>-2550</v>
      </c>
      <c r="AF30" t="s">
        <v>104</v>
      </c>
    </row>
    <row r="31" spans="1:32" x14ac:dyDescent="0.25">
      <c r="A31" t="s">
        <v>102</v>
      </c>
      <c r="B31" t="s">
        <v>7</v>
      </c>
      <c r="C31" t="s">
        <v>103</v>
      </c>
      <c r="D31" t="s">
        <v>72</v>
      </c>
      <c r="E31">
        <v>38843</v>
      </c>
      <c r="F31">
        <v>1359</v>
      </c>
      <c r="G31">
        <v>13833</v>
      </c>
      <c r="H31">
        <v>21862</v>
      </c>
      <c r="I31">
        <v>82341</v>
      </c>
      <c r="J31">
        <v>189000</v>
      </c>
      <c r="K31">
        <v>72739</v>
      </c>
      <c r="L31">
        <v>153865</v>
      </c>
      <c r="M31">
        <v>0</v>
      </c>
      <c r="N31">
        <v>34638</v>
      </c>
      <c r="O31">
        <v>27744</v>
      </c>
      <c r="P31">
        <v>189000</v>
      </c>
      <c r="Q31">
        <v>14912</v>
      </c>
      <c r="R31">
        <v>35135</v>
      </c>
      <c r="S31">
        <v>1556.1769099999999</v>
      </c>
      <c r="T31">
        <v>57403</v>
      </c>
      <c r="U31">
        <v>0</v>
      </c>
      <c r="V31">
        <v>32058</v>
      </c>
      <c r="W31">
        <v>25188</v>
      </c>
      <c r="X31">
        <v>10486</v>
      </c>
      <c r="Y31">
        <v>14368</v>
      </c>
      <c r="Z31">
        <v>2782</v>
      </c>
      <c r="AA31">
        <v>-1.0496000000000001</v>
      </c>
      <c r="AB31">
        <v>0</v>
      </c>
      <c r="AC31">
        <v>-72</v>
      </c>
      <c r="AD31">
        <v>-11619</v>
      </c>
      <c r="AE31">
        <v>-1835</v>
      </c>
      <c r="AF31" t="s">
        <v>104</v>
      </c>
    </row>
    <row r="32" spans="1:32" x14ac:dyDescent="0.25">
      <c r="A32" t="s">
        <v>102</v>
      </c>
      <c r="B32" t="s">
        <v>7</v>
      </c>
      <c r="C32" t="s">
        <v>103</v>
      </c>
      <c r="D32" t="s">
        <v>71</v>
      </c>
      <c r="E32">
        <v>38180</v>
      </c>
      <c r="F32">
        <v>1117</v>
      </c>
      <c r="G32">
        <v>15527</v>
      </c>
      <c r="H32">
        <v>22727</v>
      </c>
      <c r="I32">
        <v>84554</v>
      </c>
      <c r="J32">
        <v>185812</v>
      </c>
      <c r="K32">
        <v>69528</v>
      </c>
      <c r="L32">
        <v>150142</v>
      </c>
      <c r="M32">
        <v>0</v>
      </c>
      <c r="N32">
        <v>35146</v>
      </c>
      <c r="O32">
        <v>28161</v>
      </c>
      <c r="P32">
        <v>185812</v>
      </c>
      <c r="Q32">
        <v>14512</v>
      </c>
      <c r="R32">
        <v>35670</v>
      </c>
      <c r="S32">
        <v>1583.9974500000001</v>
      </c>
      <c r="T32">
        <v>53517</v>
      </c>
      <c r="U32">
        <v>0</v>
      </c>
      <c r="V32">
        <v>32197</v>
      </c>
      <c r="W32">
        <v>24247</v>
      </c>
      <c r="X32">
        <v>10604</v>
      </c>
      <c r="Y32">
        <v>14218</v>
      </c>
      <c r="Z32">
        <v>2877</v>
      </c>
      <c r="AA32">
        <v>-3.7050999999999998</v>
      </c>
      <c r="AB32">
        <v>0</v>
      </c>
      <c r="AC32">
        <v>-67</v>
      </c>
      <c r="AD32">
        <v>-7239</v>
      </c>
      <c r="AE32">
        <v>-1805</v>
      </c>
      <c r="AF32" t="s">
        <v>104</v>
      </c>
    </row>
    <row r="33" spans="1:32" x14ac:dyDescent="0.25">
      <c r="A33" t="s">
        <v>102</v>
      </c>
      <c r="B33" t="s">
        <v>7</v>
      </c>
      <c r="C33" t="s">
        <v>103</v>
      </c>
      <c r="D33" t="s">
        <v>73</v>
      </c>
      <c r="E33">
        <v>35712</v>
      </c>
      <c r="F33">
        <v>945</v>
      </c>
      <c r="G33">
        <v>13676</v>
      </c>
      <c r="H33">
        <v>22085</v>
      </c>
      <c r="I33">
        <v>83231</v>
      </c>
      <c r="J33">
        <v>179918</v>
      </c>
      <c r="K33">
        <v>67342</v>
      </c>
      <c r="L33">
        <v>143095</v>
      </c>
      <c r="M33">
        <v>0</v>
      </c>
      <c r="N33">
        <v>36329</v>
      </c>
      <c r="O33">
        <v>28819</v>
      </c>
      <c r="P33">
        <v>179918</v>
      </c>
      <c r="Q33">
        <v>14825</v>
      </c>
      <c r="R33">
        <v>36823</v>
      </c>
      <c r="S33">
        <v>1607.20769</v>
      </c>
      <c r="T33">
        <v>48258</v>
      </c>
      <c r="U33">
        <v>0</v>
      </c>
      <c r="V33">
        <v>30374</v>
      </c>
      <c r="W33">
        <v>25187</v>
      </c>
      <c r="X33">
        <v>11569</v>
      </c>
      <c r="Y33">
        <v>14051</v>
      </c>
      <c r="Z33">
        <v>3017</v>
      </c>
      <c r="AA33">
        <v>-4.5338000000000003</v>
      </c>
      <c r="AB33">
        <v>0</v>
      </c>
      <c r="AC33">
        <v>-61</v>
      </c>
      <c r="AD33">
        <v>-5785</v>
      </c>
      <c r="AE33">
        <v>-1684</v>
      </c>
      <c r="AF33" t="s">
        <v>104</v>
      </c>
    </row>
    <row r="34" spans="1:32" x14ac:dyDescent="0.25">
      <c r="A34" t="s">
        <v>102</v>
      </c>
      <c r="B34" t="s">
        <v>7</v>
      </c>
      <c r="C34" t="s">
        <v>103</v>
      </c>
      <c r="D34" t="s">
        <v>74</v>
      </c>
      <c r="E34">
        <v>39617</v>
      </c>
      <c r="F34">
        <v>1987</v>
      </c>
      <c r="G34">
        <v>15954</v>
      </c>
      <c r="H34">
        <v>25176</v>
      </c>
      <c r="I34">
        <v>83626</v>
      </c>
      <c r="J34">
        <v>177501</v>
      </c>
      <c r="K34">
        <v>65657</v>
      </c>
      <c r="L34">
        <v>141477</v>
      </c>
      <c r="M34">
        <v>0</v>
      </c>
      <c r="N34">
        <v>35457</v>
      </c>
      <c r="O34">
        <v>28937</v>
      </c>
      <c r="P34">
        <v>177501</v>
      </c>
      <c r="Q34">
        <v>14577</v>
      </c>
      <c r="R34">
        <v>36024</v>
      </c>
      <c r="S34">
        <v>1600</v>
      </c>
      <c r="T34">
        <v>46665</v>
      </c>
      <c r="U34">
        <v>882</v>
      </c>
      <c r="V34">
        <v>34143</v>
      </c>
      <c r="W34">
        <v>22529</v>
      </c>
      <c r="X34">
        <v>9078</v>
      </c>
      <c r="Y34">
        <v>13642</v>
      </c>
      <c r="Z34">
        <v>2937</v>
      </c>
      <c r="AA34">
        <v>-2.1440999999999999</v>
      </c>
      <c r="AB34">
        <v>0</v>
      </c>
      <c r="AC34">
        <v>-48</v>
      </c>
      <c r="AD34">
        <v>-6710</v>
      </c>
      <c r="AE34">
        <v>-2002</v>
      </c>
      <c r="AF34" t="s">
        <v>104</v>
      </c>
    </row>
    <row r="35" spans="1:32" x14ac:dyDescent="0.25">
      <c r="A35" t="s">
        <v>102</v>
      </c>
      <c r="B35" t="s">
        <v>7</v>
      </c>
      <c r="C35" t="s">
        <v>103</v>
      </c>
      <c r="D35" t="s">
        <v>75</v>
      </c>
      <c r="E35">
        <v>39255</v>
      </c>
      <c r="F35">
        <v>1471</v>
      </c>
      <c r="G35">
        <v>16560</v>
      </c>
      <c r="H35">
        <v>26130</v>
      </c>
      <c r="I35">
        <v>86640</v>
      </c>
      <c r="J35">
        <v>176908</v>
      </c>
      <c r="K35">
        <v>67329</v>
      </c>
      <c r="L35">
        <v>133345</v>
      </c>
      <c r="M35">
        <v>3109</v>
      </c>
      <c r="N35">
        <v>39893</v>
      </c>
      <c r="O35">
        <v>28832</v>
      </c>
      <c r="P35">
        <v>176908</v>
      </c>
      <c r="Q35">
        <v>13975</v>
      </c>
      <c r="R35">
        <v>43563</v>
      </c>
      <c r="S35">
        <v>1606.6962900000001</v>
      </c>
      <c r="T35">
        <v>41105</v>
      </c>
      <c r="U35">
        <v>87</v>
      </c>
      <c r="V35">
        <v>33660</v>
      </c>
      <c r="W35">
        <v>24773</v>
      </c>
      <c r="X35">
        <v>10892</v>
      </c>
      <c r="Y35">
        <v>15210</v>
      </c>
      <c r="Z35">
        <v>2921</v>
      </c>
      <c r="AA35">
        <v>0.69769999999999999</v>
      </c>
      <c r="AB35">
        <v>0</v>
      </c>
      <c r="AC35">
        <v>-46</v>
      </c>
      <c r="AD35">
        <v>-6241</v>
      </c>
      <c r="AE35">
        <v>-1664</v>
      </c>
      <c r="AF35" t="s">
        <v>104</v>
      </c>
    </row>
    <row r="36" spans="1:32" x14ac:dyDescent="0.25">
      <c r="A36" t="s">
        <v>102</v>
      </c>
      <c r="B36" t="s">
        <v>7</v>
      </c>
      <c r="C36" t="s">
        <v>103</v>
      </c>
      <c r="D36" t="s">
        <v>76</v>
      </c>
      <c r="E36">
        <v>39649</v>
      </c>
      <c r="F36">
        <v>278</v>
      </c>
      <c r="G36">
        <v>18464</v>
      </c>
      <c r="H36">
        <v>28399</v>
      </c>
      <c r="I36">
        <v>91643</v>
      </c>
      <c r="J36">
        <v>179098</v>
      </c>
      <c r="K36">
        <v>72347</v>
      </c>
      <c r="L36">
        <v>136513</v>
      </c>
      <c r="M36">
        <v>3109</v>
      </c>
      <c r="N36">
        <v>38885</v>
      </c>
      <c r="O36">
        <v>28840</v>
      </c>
      <c r="P36">
        <v>179098</v>
      </c>
      <c r="Q36">
        <v>13162</v>
      </c>
      <c r="R36">
        <v>42585</v>
      </c>
      <c r="S36">
        <v>1604.6818699999999</v>
      </c>
      <c r="T36">
        <v>40076</v>
      </c>
      <c r="U36">
        <v>88</v>
      </c>
      <c r="V36">
        <v>35651</v>
      </c>
      <c r="W36">
        <v>26992</v>
      </c>
      <c r="X36">
        <v>11480</v>
      </c>
      <c r="Y36">
        <v>15200</v>
      </c>
      <c r="Z36">
        <v>2943</v>
      </c>
      <c r="AA36">
        <v>1.4689000000000001</v>
      </c>
      <c r="AB36">
        <v>0</v>
      </c>
      <c r="AC36">
        <v>-48</v>
      </c>
      <c r="AD36">
        <v>-8493</v>
      </c>
      <c r="AE36">
        <v>-1666</v>
      </c>
      <c r="AF36" t="s">
        <v>104</v>
      </c>
    </row>
    <row r="37" spans="1:32" x14ac:dyDescent="0.25">
      <c r="A37" t="s">
        <v>102</v>
      </c>
      <c r="B37" t="s">
        <v>7</v>
      </c>
      <c r="C37" t="s">
        <v>103</v>
      </c>
      <c r="D37" t="s">
        <v>77</v>
      </c>
      <c r="E37">
        <v>37408</v>
      </c>
      <c r="F37">
        <v>213</v>
      </c>
      <c r="G37">
        <v>18226</v>
      </c>
      <c r="H37">
        <v>26942</v>
      </c>
      <c r="I37">
        <v>86825</v>
      </c>
      <c r="J37">
        <v>173606</v>
      </c>
      <c r="K37">
        <v>69222</v>
      </c>
      <c r="L37">
        <v>130766</v>
      </c>
      <c r="M37">
        <v>3109</v>
      </c>
      <c r="N37">
        <v>39113</v>
      </c>
      <c r="O37">
        <v>28778</v>
      </c>
      <c r="P37">
        <v>173606</v>
      </c>
      <c r="Q37">
        <v>13457</v>
      </c>
      <c r="R37">
        <v>42840</v>
      </c>
      <c r="S37">
        <v>1603.7184</v>
      </c>
      <c r="T37">
        <v>37767</v>
      </c>
      <c r="U37">
        <v>88</v>
      </c>
      <c r="V37">
        <v>33927</v>
      </c>
      <c r="W37">
        <v>27715</v>
      </c>
      <c r="X37">
        <v>11734</v>
      </c>
      <c r="Y37">
        <v>14837</v>
      </c>
      <c r="Z37">
        <v>2843</v>
      </c>
      <c r="AA37">
        <v>1.4206000000000001</v>
      </c>
      <c r="AB37">
        <v>0</v>
      </c>
      <c r="AC37">
        <v>-50</v>
      </c>
      <c r="AD37">
        <v>-8817</v>
      </c>
      <c r="AE37">
        <v>-1759</v>
      </c>
      <c r="AF37" t="s">
        <v>104</v>
      </c>
    </row>
    <row r="38" spans="1:32" x14ac:dyDescent="0.25">
      <c r="A38" t="s">
        <v>102</v>
      </c>
      <c r="B38" t="s">
        <v>7</v>
      </c>
      <c r="C38" t="s">
        <v>103</v>
      </c>
      <c r="D38" t="s">
        <v>78</v>
      </c>
      <c r="E38">
        <v>40485</v>
      </c>
      <c r="F38">
        <v>1040</v>
      </c>
      <c r="G38">
        <v>18921</v>
      </c>
      <c r="H38">
        <v>27893</v>
      </c>
      <c r="I38">
        <v>81501</v>
      </c>
      <c r="J38">
        <v>166344</v>
      </c>
      <c r="K38">
        <v>62412</v>
      </c>
      <c r="L38">
        <v>123170</v>
      </c>
      <c r="M38">
        <v>3109</v>
      </c>
      <c r="N38">
        <v>39498</v>
      </c>
      <c r="O38">
        <v>28780</v>
      </c>
      <c r="P38">
        <v>166344</v>
      </c>
      <c r="Q38">
        <v>13816</v>
      </c>
      <c r="R38">
        <v>43174</v>
      </c>
      <c r="S38">
        <v>1500</v>
      </c>
      <c r="T38">
        <v>36183</v>
      </c>
      <c r="U38">
        <v>127</v>
      </c>
      <c r="V38">
        <v>35913</v>
      </c>
      <c r="W38">
        <v>23621</v>
      </c>
      <c r="X38">
        <v>8535</v>
      </c>
      <c r="Y38">
        <v>14039</v>
      </c>
      <c r="Z38">
        <v>2915</v>
      </c>
      <c r="AA38">
        <v>2.9969000000000001</v>
      </c>
      <c r="AB38">
        <v>0</v>
      </c>
      <c r="AC38">
        <v>37</v>
      </c>
      <c r="AD38">
        <v>-8240</v>
      </c>
      <c r="AE38">
        <v>-1785</v>
      </c>
      <c r="AF38" t="s">
        <v>104</v>
      </c>
    </row>
    <row r="39" spans="1:32" x14ac:dyDescent="0.25">
      <c r="A39" t="s">
        <v>102</v>
      </c>
      <c r="B39" t="s">
        <v>7</v>
      </c>
      <c r="C39" t="s">
        <v>103</v>
      </c>
      <c r="D39" t="s">
        <v>79</v>
      </c>
      <c r="E39">
        <v>38983</v>
      </c>
      <c r="F39">
        <v>1717</v>
      </c>
      <c r="G39">
        <v>18599</v>
      </c>
      <c r="H39">
        <v>26814</v>
      </c>
      <c r="I39">
        <v>81164</v>
      </c>
      <c r="J39">
        <v>168539</v>
      </c>
      <c r="K39">
        <v>62563</v>
      </c>
      <c r="L39">
        <v>131178</v>
      </c>
      <c r="M39">
        <v>7964</v>
      </c>
      <c r="N39">
        <v>28814</v>
      </c>
      <c r="O39">
        <v>23878</v>
      </c>
      <c r="P39">
        <v>168539</v>
      </c>
      <c r="Q39">
        <v>12903</v>
      </c>
      <c r="R39">
        <v>37361</v>
      </c>
      <c r="S39">
        <v>1388.97371</v>
      </c>
      <c r="T39">
        <v>32123</v>
      </c>
      <c r="U39">
        <v>1019</v>
      </c>
      <c r="V39">
        <v>33166</v>
      </c>
      <c r="W39">
        <v>27242</v>
      </c>
      <c r="X39">
        <v>11067</v>
      </c>
      <c r="Y39">
        <v>15357</v>
      </c>
      <c r="Z39">
        <v>2876</v>
      </c>
      <c r="AA39">
        <v>3.7444000000000002</v>
      </c>
      <c r="AB39">
        <v>0</v>
      </c>
      <c r="AC39">
        <v>-32</v>
      </c>
      <c r="AD39">
        <v>-6427</v>
      </c>
      <c r="AE39">
        <v>-1947</v>
      </c>
      <c r="AF39" t="s">
        <v>104</v>
      </c>
    </row>
    <row r="40" spans="1:32" x14ac:dyDescent="0.25">
      <c r="A40" t="s">
        <v>102</v>
      </c>
      <c r="B40" t="s">
        <v>7</v>
      </c>
      <c r="C40" t="s">
        <v>103</v>
      </c>
      <c r="D40" t="s">
        <v>80</v>
      </c>
      <c r="E40">
        <v>39075</v>
      </c>
      <c r="F40">
        <v>1414</v>
      </c>
      <c r="G40">
        <v>17940</v>
      </c>
      <c r="H40">
        <v>24198</v>
      </c>
      <c r="I40">
        <v>77745</v>
      </c>
      <c r="J40">
        <v>163110</v>
      </c>
      <c r="K40">
        <v>60021</v>
      </c>
      <c r="L40">
        <v>124106</v>
      </c>
      <c r="M40">
        <v>10391</v>
      </c>
      <c r="N40">
        <v>27983</v>
      </c>
      <c r="O40">
        <v>23818</v>
      </c>
      <c r="P40">
        <v>163110</v>
      </c>
      <c r="Q40">
        <v>12191</v>
      </c>
      <c r="R40">
        <v>39004</v>
      </c>
      <c r="S40">
        <v>1384.13786</v>
      </c>
      <c r="T40">
        <v>26748</v>
      </c>
      <c r="U40">
        <v>214</v>
      </c>
      <c r="V40">
        <v>33824</v>
      </c>
      <c r="W40">
        <v>26820</v>
      </c>
      <c r="X40">
        <v>11119</v>
      </c>
      <c r="Y40">
        <v>14777</v>
      </c>
      <c r="Z40">
        <v>2925</v>
      </c>
      <c r="AA40">
        <v>3.8841000000000001</v>
      </c>
      <c r="AB40">
        <v>0</v>
      </c>
      <c r="AC40">
        <v>16</v>
      </c>
      <c r="AD40">
        <v>-5775</v>
      </c>
      <c r="AE40">
        <v>-1893</v>
      </c>
      <c r="AF40" t="s">
        <v>104</v>
      </c>
    </row>
    <row r="41" spans="1:32" x14ac:dyDescent="0.25">
      <c r="A41" t="s">
        <v>102</v>
      </c>
      <c r="B41" t="s">
        <v>7</v>
      </c>
      <c r="C41" t="s">
        <v>103</v>
      </c>
      <c r="D41" t="s">
        <v>81</v>
      </c>
      <c r="E41">
        <v>36884</v>
      </c>
      <c r="F41">
        <v>1175</v>
      </c>
      <c r="G41">
        <v>17746</v>
      </c>
      <c r="H41">
        <v>24306</v>
      </c>
      <c r="I41">
        <v>72570</v>
      </c>
      <c r="J41">
        <v>153775</v>
      </c>
      <c r="K41">
        <v>56427</v>
      </c>
      <c r="L41">
        <v>115328</v>
      </c>
      <c r="M41">
        <v>10503</v>
      </c>
      <c r="N41">
        <v>27196</v>
      </c>
      <c r="O41">
        <v>23776</v>
      </c>
      <c r="P41">
        <v>153775</v>
      </c>
      <c r="Q41">
        <v>11017</v>
      </c>
      <c r="R41">
        <v>38447</v>
      </c>
      <c r="S41">
        <v>1374.63904</v>
      </c>
      <c r="T41">
        <v>18424</v>
      </c>
      <c r="U41">
        <v>215</v>
      </c>
      <c r="V41">
        <v>32617</v>
      </c>
      <c r="W41">
        <v>27117</v>
      </c>
      <c r="X41">
        <v>12559</v>
      </c>
      <c r="Y41">
        <v>15200</v>
      </c>
      <c r="Z41">
        <v>2952</v>
      </c>
      <c r="AA41">
        <v>-2.3174000000000001</v>
      </c>
      <c r="AB41">
        <v>0</v>
      </c>
      <c r="AC41">
        <v>-12</v>
      </c>
      <c r="AD41">
        <v>-6407</v>
      </c>
      <c r="AE41">
        <v>-1940</v>
      </c>
      <c r="AF41" t="s">
        <v>104</v>
      </c>
    </row>
    <row r="42" spans="1:32" x14ac:dyDescent="0.25">
      <c r="A42" t="s">
        <v>102</v>
      </c>
      <c r="B42" t="s">
        <v>7</v>
      </c>
      <c r="C42" t="s">
        <v>103</v>
      </c>
      <c r="D42" t="s">
        <v>82</v>
      </c>
      <c r="E42">
        <v>39307</v>
      </c>
      <c r="F42">
        <v>1194</v>
      </c>
      <c r="G42">
        <v>17133</v>
      </c>
      <c r="H42">
        <v>26121</v>
      </c>
      <c r="I42">
        <v>69996</v>
      </c>
      <c r="J42">
        <v>149422</v>
      </c>
      <c r="K42">
        <v>53992</v>
      </c>
      <c r="L42">
        <v>112422</v>
      </c>
      <c r="M42">
        <v>10391</v>
      </c>
      <c r="N42">
        <v>25853</v>
      </c>
      <c r="O42">
        <v>23834</v>
      </c>
      <c r="P42">
        <v>149422</v>
      </c>
      <c r="Q42">
        <v>10057</v>
      </c>
      <c r="R42">
        <v>37000</v>
      </c>
      <c r="S42">
        <v>1400</v>
      </c>
      <c r="T42">
        <v>16050</v>
      </c>
      <c r="U42">
        <v>302</v>
      </c>
      <c r="V42">
        <v>35215</v>
      </c>
      <c r="W42">
        <v>25166</v>
      </c>
      <c r="X42">
        <v>10395</v>
      </c>
      <c r="Y42">
        <v>14714</v>
      </c>
      <c r="Z42">
        <v>3190</v>
      </c>
      <c r="AA42">
        <v>3.4666999999999999</v>
      </c>
      <c r="AB42">
        <v>0</v>
      </c>
      <c r="AC42">
        <v>49</v>
      </c>
      <c r="AD42">
        <v>-8369</v>
      </c>
      <c r="AE42">
        <v>-2064</v>
      </c>
      <c r="AF42" t="s">
        <v>104</v>
      </c>
    </row>
    <row r="43" spans="1:32" x14ac:dyDescent="0.25">
      <c r="A43" t="s">
        <v>102</v>
      </c>
      <c r="B43" t="s">
        <v>7</v>
      </c>
      <c r="C43" t="s">
        <v>103</v>
      </c>
      <c r="D43" t="s">
        <v>83</v>
      </c>
      <c r="E43">
        <v>37576</v>
      </c>
      <c r="F43">
        <v>1833</v>
      </c>
      <c r="G43">
        <v>21514</v>
      </c>
      <c r="H43">
        <v>31925</v>
      </c>
      <c r="I43">
        <v>72107</v>
      </c>
      <c r="J43">
        <v>155456</v>
      </c>
      <c r="K43">
        <v>57623</v>
      </c>
      <c r="L43">
        <v>112827</v>
      </c>
      <c r="M43">
        <v>10391</v>
      </c>
      <c r="N43">
        <v>31268</v>
      </c>
      <c r="O43">
        <v>26443</v>
      </c>
      <c r="P43">
        <v>155456</v>
      </c>
      <c r="Q43">
        <v>11533</v>
      </c>
      <c r="R43">
        <v>42629</v>
      </c>
      <c r="S43">
        <v>1566.0199</v>
      </c>
      <c r="T43">
        <v>16653</v>
      </c>
      <c r="U43">
        <v>357</v>
      </c>
      <c r="V43">
        <v>32735</v>
      </c>
      <c r="W43">
        <v>26313</v>
      </c>
      <c r="X43">
        <v>13015</v>
      </c>
      <c r="Y43">
        <v>15672</v>
      </c>
      <c r="Z43">
        <v>2849</v>
      </c>
      <c r="AA43">
        <v>2.3338999999999999</v>
      </c>
      <c r="AB43">
        <v>0</v>
      </c>
      <c r="AC43">
        <v>-44</v>
      </c>
      <c r="AD43">
        <v>-15164</v>
      </c>
      <c r="AE43">
        <v>-1945</v>
      </c>
      <c r="AF43" t="s">
        <v>104</v>
      </c>
    </row>
    <row r="44" spans="1:32" x14ac:dyDescent="0.25">
      <c r="A44" t="s">
        <v>102</v>
      </c>
      <c r="B44" t="s">
        <v>7</v>
      </c>
      <c r="C44" t="s">
        <v>103</v>
      </c>
      <c r="D44" t="s">
        <v>84</v>
      </c>
      <c r="E44">
        <v>37614</v>
      </c>
      <c r="F44">
        <v>1846</v>
      </c>
      <c r="G44">
        <v>21232</v>
      </c>
      <c r="H44">
        <v>32613</v>
      </c>
      <c r="I44">
        <v>70233</v>
      </c>
      <c r="J44">
        <v>151987</v>
      </c>
      <c r="K44">
        <v>56651</v>
      </c>
      <c r="L44">
        <v>110377</v>
      </c>
      <c r="M44">
        <v>10391</v>
      </c>
      <c r="N44">
        <v>30309</v>
      </c>
      <c r="O44">
        <v>26399</v>
      </c>
      <c r="P44">
        <v>151987</v>
      </c>
      <c r="Q44">
        <v>9889</v>
      </c>
      <c r="R44">
        <v>41610</v>
      </c>
      <c r="S44">
        <v>1565.9544800000001</v>
      </c>
      <c r="T44">
        <v>14793</v>
      </c>
      <c r="U44">
        <v>359</v>
      </c>
      <c r="V44">
        <v>32678</v>
      </c>
      <c r="W44">
        <v>26425</v>
      </c>
      <c r="X44">
        <v>11117</v>
      </c>
      <c r="Y44">
        <v>15433</v>
      </c>
      <c r="Z44">
        <v>2847</v>
      </c>
      <c r="AA44">
        <v>-4.4676</v>
      </c>
      <c r="AB44">
        <v>0</v>
      </c>
      <c r="AC44">
        <v>-32</v>
      </c>
      <c r="AD44">
        <v>-17671</v>
      </c>
      <c r="AE44">
        <v>-2065</v>
      </c>
      <c r="AF44" t="s">
        <v>104</v>
      </c>
    </row>
    <row r="45" spans="1:32" x14ac:dyDescent="0.25">
      <c r="A45" t="s">
        <v>102</v>
      </c>
      <c r="B45" t="s">
        <v>7</v>
      </c>
      <c r="C45" t="s">
        <v>103</v>
      </c>
      <c r="D45" t="s">
        <v>85</v>
      </c>
      <c r="E45">
        <v>37759</v>
      </c>
      <c r="F45">
        <v>1315</v>
      </c>
      <c r="G45">
        <v>16769</v>
      </c>
      <c r="H45">
        <v>31455</v>
      </c>
      <c r="I45">
        <v>69216</v>
      </c>
      <c r="J45">
        <v>150194</v>
      </c>
      <c r="K45">
        <v>56577</v>
      </c>
      <c r="L45">
        <v>110054</v>
      </c>
      <c r="M45">
        <v>10391</v>
      </c>
      <c r="N45">
        <v>28865</v>
      </c>
      <c r="O45">
        <v>26334</v>
      </c>
      <c r="P45">
        <v>150194</v>
      </c>
      <c r="Q45">
        <v>8283</v>
      </c>
      <c r="R45">
        <v>40140</v>
      </c>
      <c r="S45">
        <v>1565.8551299999999</v>
      </c>
      <c r="T45">
        <v>14224</v>
      </c>
      <c r="U45">
        <v>311</v>
      </c>
      <c r="V45">
        <v>32910</v>
      </c>
      <c r="W45">
        <v>27576</v>
      </c>
      <c r="X45">
        <v>12485</v>
      </c>
      <c r="Y45">
        <v>15844</v>
      </c>
      <c r="Z45">
        <v>2973</v>
      </c>
      <c r="AA45">
        <v>4.3239000000000001</v>
      </c>
      <c r="AB45">
        <v>0</v>
      </c>
      <c r="AC45">
        <v>-21</v>
      </c>
      <c r="AD45">
        <v>-17259</v>
      </c>
      <c r="AE45">
        <v>-1994</v>
      </c>
      <c r="AF45" t="s">
        <v>104</v>
      </c>
    </row>
    <row r="46" spans="1:32" x14ac:dyDescent="0.25">
      <c r="A46" t="s">
        <v>102</v>
      </c>
      <c r="B46" t="s">
        <v>7</v>
      </c>
      <c r="C46" t="s">
        <v>103</v>
      </c>
      <c r="D46" t="s">
        <v>86</v>
      </c>
      <c r="E46">
        <v>37990</v>
      </c>
      <c r="F46">
        <v>725</v>
      </c>
      <c r="G46">
        <v>15499</v>
      </c>
      <c r="H46">
        <v>31647</v>
      </c>
      <c r="I46">
        <v>64923</v>
      </c>
      <c r="J46">
        <v>144603</v>
      </c>
      <c r="K46">
        <v>53226</v>
      </c>
      <c r="L46">
        <v>105612</v>
      </c>
      <c r="M46">
        <v>10391</v>
      </c>
      <c r="N46">
        <v>27729</v>
      </c>
      <c r="O46">
        <v>26391</v>
      </c>
      <c r="P46">
        <v>144603</v>
      </c>
      <c r="Q46">
        <v>7183</v>
      </c>
      <c r="R46">
        <v>38991</v>
      </c>
      <c r="S46">
        <v>1564.72729</v>
      </c>
      <c r="T46">
        <v>13833</v>
      </c>
      <c r="U46">
        <v>253</v>
      </c>
      <c r="V46">
        <v>33174</v>
      </c>
      <c r="W46">
        <v>24551</v>
      </c>
      <c r="X46">
        <v>9964</v>
      </c>
      <c r="Y46">
        <v>14324</v>
      </c>
      <c r="Z46">
        <v>3245</v>
      </c>
      <c r="AA46">
        <v>3.0041000000000002</v>
      </c>
      <c r="AB46">
        <v>0</v>
      </c>
      <c r="AC46">
        <v>110</v>
      </c>
      <c r="AD46">
        <v>-18268</v>
      </c>
      <c r="AE46">
        <v>-2178</v>
      </c>
      <c r="AF46" t="s">
        <v>104</v>
      </c>
    </row>
    <row r="47" spans="1:32" x14ac:dyDescent="0.25">
      <c r="A47" t="s">
        <v>102</v>
      </c>
      <c r="B47" t="s">
        <v>7</v>
      </c>
      <c r="C47" t="s">
        <v>103</v>
      </c>
      <c r="D47" t="s">
        <v>87</v>
      </c>
      <c r="E47">
        <v>36719</v>
      </c>
      <c r="F47">
        <v>2107</v>
      </c>
      <c r="G47">
        <v>20297</v>
      </c>
      <c r="H47">
        <v>31977</v>
      </c>
      <c r="I47">
        <v>74052</v>
      </c>
      <c r="J47">
        <v>148497</v>
      </c>
      <c r="K47">
        <v>51748</v>
      </c>
      <c r="L47">
        <v>102881</v>
      </c>
      <c r="M47">
        <v>10391</v>
      </c>
      <c r="N47">
        <v>34353</v>
      </c>
      <c r="O47">
        <v>26330</v>
      </c>
      <c r="P47">
        <v>148497</v>
      </c>
      <c r="Q47">
        <v>6595</v>
      </c>
      <c r="R47">
        <v>45616</v>
      </c>
      <c r="S47">
        <v>1564.56188</v>
      </c>
      <c r="T47">
        <v>11688</v>
      </c>
      <c r="U47">
        <v>381</v>
      </c>
      <c r="V47">
        <v>31734</v>
      </c>
      <c r="W47">
        <v>25646</v>
      </c>
      <c r="X47">
        <v>10512</v>
      </c>
      <c r="Y47">
        <v>15220</v>
      </c>
      <c r="Z47">
        <v>2942</v>
      </c>
      <c r="AA47">
        <v>7.8068</v>
      </c>
      <c r="AB47">
        <v>0</v>
      </c>
      <c r="AC47">
        <v>11</v>
      </c>
      <c r="AD47">
        <v>-8130</v>
      </c>
      <c r="AE47">
        <v>-1573</v>
      </c>
      <c r="AF47" t="s">
        <v>104</v>
      </c>
    </row>
    <row r="48" spans="1:32" x14ac:dyDescent="0.25">
      <c r="A48" t="s">
        <v>102</v>
      </c>
      <c r="B48" t="s">
        <v>7</v>
      </c>
      <c r="C48" t="s">
        <v>103</v>
      </c>
      <c r="D48" t="s">
        <v>88</v>
      </c>
      <c r="E48">
        <v>39373</v>
      </c>
      <c r="F48">
        <v>2992</v>
      </c>
      <c r="G48">
        <v>20471</v>
      </c>
      <c r="H48">
        <v>32769</v>
      </c>
      <c r="I48">
        <v>75696</v>
      </c>
      <c r="J48">
        <v>150415</v>
      </c>
      <c r="K48">
        <v>53848</v>
      </c>
      <c r="L48">
        <v>108383</v>
      </c>
      <c r="M48">
        <v>10391</v>
      </c>
      <c r="N48">
        <v>30727</v>
      </c>
      <c r="O48">
        <v>24412</v>
      </c>
      <c r="P48">
        <v>150415</v>
      </c>
      <c r="Q48">
        <v>4729</v>
      </c>
      <c r="R48">
        <v>42032</v>
      </c>
      <c r="S48">
        <v>1561.76611</v>
      </c>
      <c r="T48">
        <v>12054</v>
      </c>
      <c r="U48">
        <v>468</v>
      </c>
      <c r="V48">
        <v>33793</v>
      </c>
      <c r="W48">
        <v>25412</v>
      </c>
      <c r="X48">
        <v>11789</v>
      </c>
      <c r="Y48">
        <v>14105</v>
      </c>
      <c r="Z48">
        <v>2924</v>
      </c>
      <c r="AA48">
        <v>18.686299999999999</v>
      </c>
      <c r="AB48">
        <v>0</v>
      </c>
      <c r="AC48">
        <v>-31</v>
      </c>
      <c r="AD48">
        <v>-8894</v>
      </c>
      <c r="AE48">
        <v>-1176</v>
      </c>
      <c r="AF48" t="s">
        <v>104</v>
      </c>
    </row>
    <row r="49" spans="1:32" x14ac:dyDescent="0.25">
      <c r="A49" t="s">
        <v>102</v>
      </c>
      <c r="B49" t="s">
        <v>7</v>
      </c>
      <c r="C49" t="s">
        <v>103</v>
      </c>
      <c r="D49" t="s">
        <v>89</v>
      </c>
      <c r="E49">
        <v>36194</v>
      </c>
      <c r="F49">
        <v>3366</v>
      </c>
      <c r="G49">
        <v>20975</v>
      </c>
      <c r="H49">
        <v>29593</v>
      </c>
      <c r="I49">
        <v>72426</v>
      </c>
      <c r="J49">
        <v>145846</v>
      </c>
      <c r="K49">
        <v>51682</v>
      </c>
      <c r="L49">
        <v>106760</v>
      </c>
      <c r="M49">
        <v>10391</v>
      </c>
      <c r="N49">
        <v>27807</v>
      </c>
      <c r="O49">
        <v>24347</v>
      </c>
      <c r="P49">
        <v>145846</v>
      </c>
      <c r="Q49">
        <v>1951</v>
      </c>
      <c r="R49">
        <v>39086</v>
      </c>
      <c r="S49">
        <v>1500.14993</v>
      </c>
      <c r="T49">
        <v>12538</v>
      </c>
      <c r="U49">
        <v>503</v>
      </c>
      <c r="V49">
        <v>31685</v>
      </c>
      <c r="W49">
        <v>24739</v>
      </c>
      <c r="X49">
        <v>12990</v>
      </c>
      <c r="Y49">
        <v>13991</v>
      </c>
      <c r="Z49">
        <v>2994</v>
      </c>
      <c r="AA49">
        <v>14.989100000000001</v>
      </c>
      <c r="AB49">
        <v>0</v>
      </c>
      <c r="AC49">
        <v>-22</v>
      </c>
      <c r="AD49">
        <v>-7106</v>
      </c>
      <c r="AE49">
        <v>-1322</v>
      </c>
      <c r="AF49" t="s">
        <v>104</v>
      </c>
    </row>
    <row r="50" spans="1:32" x14ac:dyDescent="0.25">
      <c r="A50" t="s">
        <v>102</v>
      </c>
      <c r="B50" t="s">
        <v>7</v>
      </c>
      <c r="C50" t="s">
        <v>103</v>
      </c>
      <c r="D50" t="s">
        <v>90</v>
      </c>
      <c r="E50">
        <v>36882</v>
      </c>
      <c r="F50">
        <v>1406</v>
      </c>
      <c r="G50">
        <v>21061</v>
      </c>
      <c r="H50">
        <v>26616</v>
      </c>
      <c r="I50">
        <v>62340</v>
      </c>
      <c r="J50">
        <v>138898</v>
      </c>
      <c r="K50">
        <v>47214</v>
      </c>
      <c r="L50">
        <v>101739</v>
      </c>
      <c r="M50">
        <v>10391</v>
      </c>
      <c r="N50">
        <v>25789</v>
      </c>
      <c r="O50">
        <v>24257</v>
      </c>
      <c r="P50">
        <v>138898</v>
      </c>
      <c r="Q50">
        <v>266</v>
      </c>
      <c r="R50">
        <v>37159</v>
      </c>
      <c r="S50">
        <v>1500.1369999999999</v>
      </c>
      <c r="T50">
        <v>11717</v>
      </c>
      <c r="U50">
        <v>896</v>
      </c>
      <c r="V50">
        <v>32404</v>
      </c>
      <c r="W50">
        <v>21497</v>
      </c>
      <c r="X50">
        <v>8699</v>
      </c>
      <c r="Y50">
        <v>12125</v>
      </c>
      <c r="Z50">
        <v>3402</v>
      </c>
      <c r="AA50">
        <v>14.090299999999999</v>
      </c>
      <c r="AB50">
        <v>0</v>
      </c>
      <c r="AC50">
        <v>101</v>
      </c>
      <c r="AD50">
        <v>-9874</v>
      </c>
      <c r="AE50">
        <v>-1088</v>
      </c>
      <c r="AF50" t="s">
        <v>104</v>
      </c>
    </row>
    <row r="51" spans="1:32" x14ac:dyDescent="0.25">
      <c r="A51" t="s">
        <v>102</v>
      </c>
      <c r="B51" t="s">
        <v>7</v>
      </c>
      <c r="C51" t="s">
        <v>103</v>
      </c>
      <c r="D51" t="s">
        <v>91</v>
      </c>
      <c r="E51">
        <v>34060</v>
      </c>
      <c r="F51">
        <v>2162</v>
      </c>
      <c r="G51">
        <v>27466</v>
      </c>
      <c r="H51">
        <v>33476</v>
      </c>
      <c r="I51">
        <v>61584</v>
      </c>
      <c r="J51">
        <v>137238</v>
      </c>
      <c r="K51">
        <v>52569</v>
      </c>
      <c r="L51">
        <v>106522</v>
      </c>
      <c r="M51">
        <v>6998</v>
      </c>
      <c r="N51">
        <v>22747</v>
      </c>
      <c r="O51">
        <v>24041</v>
      </c>
      <c r="P51">
        <v>137238</v>
      </c>
      <c r="Q51">
        <v>-236</v>
      </c>
      <c r="R51">
        <v>30716</v>
      </c>
      <c r="S51">
        <v>1500</v>
      </c>
      <c r="T51">
        <v>8566</v>
      </c>
      <c r="U51">
        <v>203</v>
      </c>
      <c r="V51">
        <v>29424</v>
      </c>
      <c r="W51">
        <v>22137</v>
      </c>
      <c r="X51">
        <v>8725</v>
      </c>
      <c r="Y51">
        <v>13044</v>
      </c>
      <c r="Z51">
        <v>2710</v>
      </c>
      <c r="AA51">
        <v>27.165400000000002</v>
      </c>
      <c r="AB51">
        <v>0</v>
      </c>
      <c r="AC51">
        <v>-138</v>
      </c>
      <c r="AD51">
        <v>-18840</v>
      </c>
      <c r="AE51">
        <v>-1261</v>
      </c>
      <c r="AF51" t="s">
        <v>104</v>
      </c>
    </row>
    <row r="52" spans="1:32" x14ac:dyDescent="0.25">
      <c r="A52" t="s">
        <v>102</v>
      </c>
      <c r="B52" t="s">
        <v>7</v>
      </c>
      <c r="C52" t="s">
        <v>103</v>
      </c>
      <c r="D52" t="s">
        <v>92</v>
      </c>
      <c r="E52">
        <v>33174</v>
      </c>
      <c r="F52">
        <v>1536</v>
      </c>
      <c r="G52">
        <v>26773</v>
      </c>
      <c r="H52">
        <v>31534</v>
      </c>
      <c r="I52">
        <v>57807</v>
      </c>
      <c r="J52">
        <v>131899</v>
      </c>
      <c r="K52">
        <v>50347</v>
      </c>
      <c r="L52">
        <v>101000</v>
      </c>
      <c r="M52">
        <v>6998</v>
      </c>
      <c r="N52">
        <v>23015</v>
      </c>
      <c r="O52">
        <v>24042</v>
      </c>
      <c r="P52">
        <v>131899</v>
      </c>
      <c r="Q52">
        <v>-2195</v>
      </c>
      <c r="R52">
        <v>30899</v>
      </c>
      <c r="S52">
        <v>1500</v>
      </c>
      <c r="T52">
        <v>8161</v>
      </c>
      <c r="U52">
        <v>202</v>
      </c>
      <c r="V52">
        <v>28609</v>
      </c>
      <c r="W52">
        <v>20755</v>
      </c>
      <c r="X52">
        <v>8662</v>
      </c>
      <c r="Y52">
        <v>11533</v>
      </c>
      <c r="Z52">
        <v>2623</v>
      </c>
      <c r="AA52">
        <v>43.940600000000003</v>
      </c>
      <c r="AB52">
        <v>0</v>
      </c>
      <c r="AC52">
        <v>-243</v>
      </c>
      <c r="AD52">
        <v>-18550</v>
      </c>
      <c r="AE52">
        <v>-1011</v>
      </c>
      <c r="AF52" t="s">
        <v>104</v>
      </c>
    </row>
    <row r="53" spans="1:32" x14ac:dyDescent="0.25">
      <c r="A53" t="s">
        <v>102</v>
      </c>
      <c r="B53" t="s">
        <v>7</v>
      </c>
      <c r="C53" t="s">
        <v>103</v>
      </c>
      <c r="D53" t="s">
        <v>93</v>
      </c>
      <c r="E53">
        <v>31476</v>
      </c>
      <c r="F53">
        <v>1068</v>
      </c>
      <c r="G53">
        <v>23310</v>
      </c>
      <c r="H53">
        <v>23463</v>
      </c>
      <c r="I53">
        <v>60357</v>
      </c>
      <c r="J53">
        <v>136021</v>
      </c>
      <c r="K53">
        <v>52038</v>
      </c>
      <c r="L53">
        <v>105970</v>
      </c>
      <c r="M53">
        <v>6998</v>
      </c>
      <c r="N53">
        <v>22239</v>
      </c>
      <c r="O53">
        <v>24050</v>
      </c>
      <c r="P53">
        <v>136021</v>
      </c>
      <c r="Q53">
        <v>-3529</v>
      </c>
      <c r="R53">
        <v>30051</v>
      </c>
      <c r="S53">
        <v>1500</v>
      </c>
      <c r="T53">
        <v>14174</v>
      </c>
      <c r="U53">
        <v>203</v>
      </c>
      <c r="V53">
        <v>27553</v>
      </c>
      <c r="W53">
        <v>20450</v>
      </c>
      <c r="X53">
        <v>8694</v>
      </c>
      <c r="Y53">
        <v>11192</v>
      </c>
      <c r="Z53">
        <v>2684</v>
      </c>
      <c r="AA53">
        <v>40.323599999999999</v>
      </c>
      <c r="AB53">
        <v>0</v>
      </c>
      <c r="AC53">
        <v>-247</v>
      </c>
      <c r="AD53">
        <v>-6371</v>
      </c>
      <c r="AE53">
        <v>-840</v>
      </c>
      <c r="AF53" t="s">
        <v>104</v>
      </c>
    </row>
    <row r="54" spans="1:32" x14ac:dyDescent="0.25">
      <c r="A54" t="s">
        <v>102</v>
      </c>
      <c r="B54" t="s">
        <v>7</v>
      </c>
      <c r="C54" t="s">
        <v>103</v>
      </c>
      <c r="D54" t="s">
        <v>94</v>
      </c>
      <c r="E54">
        <v>32327</v>
      </c>
      <c r="F54">
        <v>-3439</v>
      </c>
      <c r="G54">
        <v>22679</v>
      </c>
      <c r="H54">
        <v>22813</v>
      </c>
      <c r="I54">
        <v>59247</v>
      </c>
      <c r="J54">
        <v>136295</v>
      </c>
      <c r="K54">
        <v>52435</v>
      </c>
      <c r="L54">
        <v>107340</v>
      </c>
      <c r="M54">
        <v>6998</v>
      </c>
      <c r="N54">
        <v>21249</v>
      </c>
      <c r="O54">
        <v>24040</v>
      </c>
      <c r="P54">
        <v>136295</v>
      </c>
      <c r="Q54">
        <v>-4394</v>
      </c>
      <c r="R54">
        <v>28955</v>
      </c>
      <c r="S54">
        <v>1500</v>
      </c>
      <c r="T54">
        <v>15783</v>
      </c>
      <c r="U54">
        <v>81</v>
      </c>
      <c r="V54">
        <v>33164</v>
      </c>
      <c r="W54">
        <v>18725</v>
      </c>
      <c r="X54">
        <v>7518</v>
      </c>
      <c r="Y54">
        <v>10107</v>
      </c>
      <c r="Z54">
        <v>3557</v>
      </c>
      <c r="AA54">
        <v>5.0327999999999999</v>
      </c>
      <c r="AB54">
        <v>0</v>
      </c>
      <c r="AC54">
        <v>-128</v>
      </c>
      <c r="AD54">
        <v>-5780</v>
      </c>
      <c r="AE54">
        <v>-981</v>
      </c>
      <c r="AF54" t="s">
        <v>104</v>
      </c>
    </row>
    <row r="55" spans="1:32" x14ac:dyDescent="0.25">
      <c r="A55" t="s">
        <v>102</v>
      </c>
      <c r="B55" t="s">
        <v>7</v>
      </c>
      <c r="C55" t="s">
        <v>103</v>
      </c>
      <c r="D55" t="s">
        <v>95</v>
      </c>
      <c r="E55">
        <v>26784</v>
      </c>
      <c r="F55">
        <v>127140</v>
      </c>
      <c r="G55">
        <v>25092</v>
      </c>
      <c r="H55">
        <v>25229</v>
      </c>
      <c r="I55">
        <v>68344</v>
      </c>
      <c r="J55">
        <v>144344</v>
      </c>
      <c r="K55">
        <v>58780</v>
      </c>
      <c r="L55">
        <v>123358</v>
      </c>
      <c r="M55">
        <v>1741</v>
      </c>
      <c r="N55">
        <v>18569</v>
      </c>
      <c r="O55">
        <v>18787</v>
      </c>
      <c r="P55">
        <v>144344</v>
      </c>
      <c r="Q55">
        <v>-899</v>
      </c>
      <c r="R55">
        <v>20986</v>
      </c>
      <c r="S55">
        <v>1237.5</v>
      </c>
      <c r="T55">
        <v>15474</v>
      </c>
      <c r="U55">
        <v>50</v>
      </c>
      <c r="V55">
        <v>21597</v>
      </c>
      <c r="W55">
        <v>20322</v>
      </c>
      <c r="X55">
        <v>7725</v>
      </c>
      <c r="Y55">
        <v>10610</v>
      </c>
      <c r="Z55">
        <v>2479</v>
      </c>
      <c r="AA55">
        <v>-29.157900000000001</v>
      </c>
      <c r="AB55">
        <v>0</v>
      </c>
      <c r="AC55">
        <v>-990</v>
      </c>
      <c r="AD55">
        <v>-2850</v>
      </c>
      <c r="AE55">
        <v>-1264</v>
      </c>
      <c r="AF55" t="s">
        <v>104</v>
      </c>
    </row>
    <row r="56" spans="1:32" x14ac:dyDescent="0.25">
      <c r="A56" t="s">
        <v>102</v>
      </c>
      <c r="B56" t="s">
        <v>7</v>
      </c>
      <c r="C56" t="s">
        <v>103</v>
      </c>
      <c r="D56" t="s">
        <v>96</v>
      </c>
      <c r="E56">
        <v>23047</v>
      </c>
      <c r="F56">
        <v>-12905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1833</v>
      </c>
      <c r="T56">
        <v>0</v>
      </c>
      <c r="U56">
        <v>0</v>
      </c>
      <c r="V56">
        <v>28151</v>
      </c>
      <c r="W56">
        <v>0</v>
      </c>
      <c r="X56">
        <v>0</v>
      </c>
      <c r="Y56">
        <v>0</v>
      </c>
      <c r="Z56">
        <v>2816</v>
      </c>
      <c r="AA56">
        <v>0</v>
      </c>
      <c r="AB56">
        <v>0</v>
      </c>
      <c r="AC56">
        <v>-3288</v>
      </c>
      <c r="AD56">
        <v>0</v>
      </c>
      <c r="AE56">
        <v>-1568</v>
      </c>
      <c r="AF56" t="s">
        <v>104</v>
      </c>
    </row>
    <row r="57" spans="1:32" x14ac:dyDescent="0.25">
      <c r="A57" t="s">
        <v>102</v>
      </c>
      <c r="B57" t="s">
        <v>7</v>
      </c>
      <c r="C57" t="s">
        <v>103</v>
      </c>
      <c r="D57" t="s">
        <v>97</v>
      </c>
      <c r="E57">
        <v>22431</v>
      </c>
      <c r="F57">
        <v>-5975</v>
      </c>
      <c r="G57">
        <v>0</v>
      </c>
      <c r="H57">
        <v>14194</v>
      </c>
      <c r="I57">
        <v>0</v>
      </c>
      <c r="J57">
        <v>0</v>
      </c>
      <c r="K57">
        <v>0</v>
      </c>
      <c r="L57">
        <v>0</v>
      </c>
      <c r="M57">
        <v>0</v>
      </c>
      <c r="N57">
        <v>-85560</v>
      </c>
      <c r="O57">
        <v>0</v>
      </c>
      <c r="P57">
        <v>0</v>
      </c>
      <c r="Q57">
        <v>0</v>
      </c>
      <c r="R57">
        <v>-85076</v>
      </c>
      <c r="S57">
        <v>1833</v>
      </c>
      <c r="T57">
        <v>45938</v>
      </c>
      <c r="U57">
        <v>0</v>
      </c>
      <c r="V57">
        <v>24315</v>
      </c>
      <c r="W57">
        <v>0</v>
      </c>
      <c r="X57">
        <v>0</v>
      </c>
      <c r="Y57">
        <v>0</v>
      </c>
      <c r="Z57">
        <v>2497</v>
      </c>
      <c r="AA57">
        <v>0</v>
      </c>
      <c r="AB57">
        <v>0</v>
      </c>
      <c r="AC57">
        <v>-1144</v>
      </c>
      <c r="AD57">
        <v>0</v>
      </c>
      <c r="AE57">
        <v>-1566</v>
      </c>
      <c r="AF57" t="s">
        <v>104</v>
      </c>
    </row>
    <row r="58" spans="1:32" x14ac:dyDescent="0.25">
      <c r="A58" t="s">
        <v>102</v>
      </c>
      <c r="B58" t="s">
        <v>7</v>
      </c>
      <c r="C58" t="s">
        <v>103</v>
      </c>
      <c r="D58" t="s">
        <v>98</v>
      </c>
      <c r="E58">
        <v>30778</v>
      </c>
      <c r="F58">
        <v>-9596</v>
      </c>
      <c r="G58">
        <v>14053</v>
      </c>
      <c r="H58">
        <v>14194</v>
      </c>
      <c r="I58">
        <v>44267</v>
      </c>
      <c r="J58">
        <v>91039</v>
      </c>
      <c r="K58">
        <v>75608</v>
      </c>
      <c r="L58">
        <v>176115</v>
      </c>
      <c r="M58">
        <v>0</v>
      </c>
      <c r="N58">
        <v>-85560</v>
      </c>
      <c r="O58">
        <v>16489</v>
      </c>
      <c r="P58">
        <v>91039</v>
      </c>
      <c r="Q58">
        <v>-70727</v>
      </c>
      <c r="R58">
        <v>-85076</v>
      </c>
      <c r="S58">
        <v>1831.4496899999999</v>
      </c>
      <c r="T58">
        <v>45938</v>
      </c>
      <c r="U58">
        <v>0</v>
      </c>
      <c r="V58">
        <v>26664</v>
      </c>
      <c r="W58">
        <v>22259</v>
      </c>
      <c r="X58">
        <v>7918</v>
      </c>
      <c r="Y58">
        <v>13195</v>
      </c>
      <c r="Z58">
        <v>3764</v>
      </c>
      <c r="AA58">
        <v>0</v>
      </c>
      <c r="AB58">
        <v>0</v>
      </c>
      <c r="AC58">
        <v>-35</v>
      </c>
      <c r="AD58">
        <v>-28615</v>
      </c>
      <c r="AE58">
        <v>-2003</v>
      </c>
      <c r="AF58" t="s">
        <v>104</v>
      </c>
    </row>
    <row r="59" spans="1:32" x14ac:dyDescent="0.25">
      <c r="A59" t="s">
        <v>102</v>
      </c>
      <c r="B59" t="s">
        <v>7</v>
      </c>
      <c r="C59" t="s">
        <v>103</v>
      </c>
      <c r="D59" t="s">
        <v>99</v>
      </c>
      <c r="E59">
        <v>37808</v>
      </c>
      <c r="F59">
        <v>-2552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1713</v>
      </c>
      <c r="T59">
        <v>0</v>
      </c>
      <c r="U59">
        <v>0</v>
      </c>
      <c r="V59">
        <v>36882</v>
      </c>
      <c r="W59">
        <v>0</v>
      </c>
      <c r="X59">
        <v>0</v>
      </c>
      <c r="Y59">
        <v>0</v>
      </c>
      <c r="Z59">
        <v>3251</v>
      </c>
      <c r="AA59">
        <v>0</v>
      </c>
      <c r="AB59">
        <v>0</v>
      </c>
      <c r="AC59">
        <v>-487</v>
      </c>
      <c r="AD59">
        <v>0</v>
      </c>
      <c r="AE59">
        <v>0</v>
      </c>
      <c r="AF59" t="s">
        <v>104</v>
      </c>
    </row>
    <row r="60" spans="1:32" x14ac:dyDescent="0.25">
      <c r="A60" t="s">
        <v>102</v>
      </c>
      <c r="B60" t="s">
        <v>7</v>
      </c>
      <c r="C60" t="s">
        <v>103</v>
      </c>
      <c r="D60" t="s">
        <v>100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 t="s">
        <v>104</v>
      </c>
    </row>
    <row r="61" spans="1:32" x14ac:dyDescent="0.25">
      <c r="A61" t="s">
        <v>102</v>
      </c>
      <c r="B61" t="s">
        <v>7</v>
      </c>
      <c r="C61" t="s">
        <v>103</v>
      </c>
      <c r="D61" t="s">
        <v>101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 t="s">
        <v>104</v>
      </c>
    </row>
    <row r="62" spans="1:32" x14ac:dyDescent="0.25">
      <c r="A62" t="s">
        <v>105</v>
      </c>
      <c r="B62" t="s">
        <v>6</v>
      </c>
      <c r="C62" t="s">
        <v>103</v>
      </c>
      <c r="D62" t="s">
        <v>43</v>
      </c>
      <c r="E62">
        <v>9754685</v>
      </c>
      <c r="F62">
        <v>727942</v>
      </c>
      <c r="G62">
        <v>6022089</v>
      </c>
      <c r="H62">
        <v>8051170</v>
      </c>
      <c r="I62">
        <v>24759957</v>
      </c>
      <c r="J62">
        <v>71580587</v>
      </c>
      <c r="K62">
        <v>22703027</v>
      </c>
      <c r="L62">
        <v>43130564</v>
      </c>
      <c r="M62">
        <v>0</v>
      </c>
      <c r="N62">
        <v>27535825</v>
      </c>
      <c r="O62">
        <v>499408</v>
      </c>
      <c r="P62">
        <v>71580587</v>
      </c>
      <c r="Q62">
        <v>27696192</v>
      </c>
      <c r="R62">
        <v>28450023</v>
      </c>
      <c r="S62">
        <v>13615.939179999999</v>
      </c>
      <c r="T62">
        <v>28458838</v>
      </c>
      <c r="U62">
        <v>0</v>
      </c>
      <c r="V62">
        <v>7385754</v>
      </c>
      <c r="W62">
        <v>4227787</v>
      </c>
      <c r="X62">
        <v>3265428</v>
      </c>
      <c r="Y62">
        <v>4034114</v>
      </c>
      <c r="Z62">
        <v>976641</v>
      </c>
      <c r="AA62">
        <v>25.289000000000001</v>
      </c>
      <c r="AB62">
        <v>0</v>
      </c>
      <c r="AC62">
        <v>-37963</v>
      </c>
      <c r="AD62">
        <v>5904514</v>
      </c>
      <c r="AE62">
        <v>-837392</v>
      </c>
      <c r="AF62" t="s">
        <v>115</v>
      </c>
    </row>
    <row r="63" spans="1:32" x14ac:dyDescent="0.25">
      <c r="A63" t="s">
        <v>105</v>
      </c>
      <c r="B63" t="s">
        <v>6</v>
      </c>
      <c r="C63" t="s">
        <v>103</v>
      </c>
      <c r="D63" t="s">
        <v>44</v>
      </c>
      <c r="E63">
        <v>9218232</v>
      </c>
      <c r="F63">
        <v>434264</v>
      </c>
      <c r="G63">
        <v>6980169</v>
      </c>
      <c r="H63">
        <v>9012373</v>
      </c>
      <c r="I63">
        <v>25808263</v>
      </c>
      <c r="J63">
        <v>74484023</v>
      </c>
      <c r="K63">
        <v>24277434</v>
      </c>
      <c r="L63">
        <v>45523676</v>
      </c>
      <c r="M63">
        <v>0</v>
      </c>
      <c r="N63">
        <v>28037253</v>
      </c>
      <c r="O63">
        <v>499206</v>
      </c>
      <c r="P63">
        <v>74484023</v>
      </c>
      <c r="Q63">
        <v>27304994</v>
      </c>
      <c r="R63">
        <v>28960347</v>
      </c>
      <c r="S63">
        <v>13687.48696</v>
      </c>
      <c r="T63">
        <v>29797725</v>
      </c>
      <c r="U63">
        <v>0</v>
      </c>
      <c r="V63">
        <v>7794503</v>
      </c>
      <c r="W63">
        <v>4629172</v>
      </c>
      <c r="X63">
        <v>11396303</v>
      </c>
      <c r="Y63">
        <v>4266455</v>
      </c>
      <c r="Z63">
        <v>860940</v>
      </c>
      <c r="AA63">
        <v>22.1647</v>
      </c>
      <c r="AB63">
        <v>0</v>
      </c>
      <c r="AC63">
        <v>71561</v>
      </c>
      <c r="AD63">
        <v>5049200</v>
      </c>
      <c r="AE63">
        <v>-831832</v>
      </c>
      <c r="AF63" t="s">
        <v>115</v>
      </c>
    </row>
    <row r="64" spans="1:32" x14ac:dyDescent="0.25">
      <c r="A64" t="s">
        <v>105</v>
      </c>
      <c r="B64" t="s">
        <v>6</v>
      </c>
      <c r="C64" t="s">
        <v>103</v>
      </c>
      <c r="D64" t="s">
        <v>45</v>
      </c>
      <c r="E64">
        <v>8491116</v>
      </c>
      <c r="F64">
        <v>736820</v>
      </c>
      <c r="G64">
        <v>6685012</v>
      </c>
      <c r="H64">
        <v>9381673</v>
      </c>
      <c r="I64">
        <v>25304067</v>
      </c>
      <c r="J64">
        <v>71935191</v>
      </c>
      <c r="K64">
        <v>23021132</v>
      </c>
      <c r="L64">
        <v>43626648</v>
      </c>
      <c r="M64">
        <v>0</v>
      </c>
      <c r="N64">
        <v>27374818</v>
      </c>
      <c r="O64">
        <v>498776</v>
      </c>
      <c r="P64">
        <v>71935191</v>
      </c>
      <c r="Q64">
        <v>26873431</v>
      </c>
      <c r="R64">
        <v>28308543</v>
      </c>
      <c r="S64">
        <v>13732.569</v>
      </c>
      <c r="T64">
        <v>29066603</v>
      </c>
      <c r="U64">
        <v>0</v>
      </c>
      <c r="V64">
        <v>6700127</v>
      </c>
      <c r="W64">
        <v>3981456</v>
      </c>
      <c r="X64">
        <v>2938876</v>
      </c>
      <c r="Y64">
        <v>4022898</v>
      </c>
      <c r="Z64">
        <v>812494</v>
      </c>
      <c r="AA64">
        <v>7.0007999999999999</v>
      </c>
      <c r="AB64">
        <v>0</v>
      </c>
      <c r="AC64">
        <v>-19362</v>
      </c>
      <c r="AD64">
        <v>5086338</v>
      </c>
      <c r="AE64">
        <v>-832566</v>
      </c>
      <c r="AF64" t="s">
        <v>115</v>
      </c>
    </row>
    <row r="65" spans="1:32" x14ac:dyDescent="0.25">
      <c r="A65" t="s">
        <v>105</v>
      </c>
      <c r="B65" t="s">
        <v>6</v>
      </c>
      <c r="C65" t="s">
        <v>103</v>
      </c>
      <c r="D65" t="s">
        <v>42</v>
      </c>
      <c r="E65">
        <v>8112466</v>
      </c>
      <c r="F65">
        <v>533888</v>
      </c>
      <c r="G65">
        <v>4299522</v>
      </c>
      <c r="H65">
        <v>6790905</v>
      </c>
      <c r="I65">
        <v>23722290</v>
      </c>
      <c r="J65">
        <v>67688771</v>
      </c>
      <c r="K65">
        <v>21842161</v>
      </c>
      <c r="L65">
        <v>40533951</v>
      </c>
      <c r="M65">
        <v>0</v>
      </c>
      <c r="N65">
        <v>26245969</v>
      </c>
      <c r="O65">
        <v>498575</v>
      </c>
      <c r="P65">
        <v>67688771</v>
      </c>
      <c r="Q65">
        <v>26453126</v>
      </c>
      <c r="R65">
        <v>27154820</v>
      </c>
      <c r="S65">
        <v>13778.30154</v>
      </c>
      <c r="T65">
        <v>26910461</v>
      </c>
      <c r="U65">
        <v>0</v>
      </c>
      <c r="V65">
        <v>6432818</v>
      </c>
      <c r="W65">
        <v>3168084</v>
      </c>
      <c r="X65">
        <v>2426274</v>
      </c>
      <c r="Y65">
        <v>3821356</v>
      </c>
      <c r="Z65">
        <v>893220</v>
      </c>
      <c r="AA65">
        <v>5.5026999999999999</v>
      </c>
      <c r="AB65">
        <v>0</v>
      </c>
      <c r="AC65">
        <v>189439</v>
      </c>
      <c r="AD65">
        <v>-4211921</v>
      </c>
      <c r="AE65">
        <v>-801089</v>
      </c>
      <c r="AF65" t="s">
        <v>115</v>
      </c>
    </row>
    <row r="66" spans="1:32" x14ac:dyDescent="0.25">
      <c r="A66" t="s">
        <v>105</v>
      </c>
      <c r="B66" t="s">
        <v>6</v>
      </c>
      <c r="C66" t="s">
        <v>103</v>
      </c>
      <c r="D66" t="s">
        <v>46</v>
      </c>
      <c r="E66">
        <v>7785742</v>
      </c>
      <c r="F66">
        <v>791738</v>
      </c>
      <c r="G66">
        <v>5770225</v>
      </c>
      <c r="H66">
        <v>5770225</v>
      </c>
      <c r="I66">
        <v>21669893</v>
      </c>
      <c r="J66">
        <v>63618063</v>
      </c>
      <c r="K66">
        <v>20182504</v>
      </c>
      <c r="L66">
        <v>37763339</v>
      </c>
      <c r="M66">
        <v>0</v>
      </c>
      <c r="N66">
        <v>24939554</v>
      </c>
      <c r="O66">
        <v>498194</v>
      </c>
      <c r="P66">
        <v>63618063</v>
      </c>
      <c r="Q66">
        <v>25748108</v>
      </c>
      <c r="R66">
        <v>25854724</v>
      </c>
      <c r="S66">
        <v>13818.740900000001</v>
      </c>
      <c r="T66">
        <v>25122327</v>
      </c>
      <c r="U66">
        <v>0</v>
      </c>
      <c r="V66">
        <v>5975051</v>
      </c>
      <c r="W66">
        <v>3904399</v>
      </c>
      <c r="X66">
        <v>3040244</v>
      </c>
      <c r="Y66">
        <v>3466674</v>
      </c>
      <c r="Z66">
        <v>741629</v>
      </c>
      <c r="AA66">
        <v>-4.4699</v>
      </c>
      <c r="AB66">
        <v>0</v>
      </c>
      <c r="AC66">
        <v>-9193</v>
      </c>
      <c r="AD66">
        <v>6402430</v>
      </c>
      <c r="AE66">
        <v>-724472</v>
      </c>
      <c r="AF66" t="s">
        <v>115</v>
      </c>
    </row>
    <row r="67" spans="1:32" x14ac:dyDescent="0.25">
      <c r="A67" t="s">
        <v>105</v>
      </c>
      <c r="B67" t="s">
        <v>6</v>
      </c>
      <c r="C67" t="s">
        <v>103</v>
      </c>
      <c r="D67" t="s">
        <v>47</v>
      </c>
      <c r="E67">
        <v>7545741</v>
      </c>
      <c r="F67">
        <v>626652</v>
      </c>
      <c r="G67">
        <v>4954834</v>
      </c>
      <c r="H67">
        <v>7842232</v>
      </c>
      <c r="I67">
        <v>20687929</v>
      </c>
      <c r="J67">
        <v>61758833</v>
      </c>
      <c r="K67">
        <v>19271934</v>
      </c>
      <c r="L67">
        <v>36266420</v>
      </c>
      <c r="M67">
        <v>0</v>
      </c>
      <c r="N67">
        <v>24610424</v>
      </c>
      <c r="O67">
        <v>497815</v>
      </c>
      <c r="P67">
        <v>61758833</v>
      </c>
      <c r="Q67">
        <v>25278473</v>
      </c>
      <c r="R67">
        <v>25492413</v>
      </c>
      <c r="S67">
        <v>13850.776690000001</v>
      </c>
      <c r="T67">
        <v>24619796</v>
      </c>
      <c r="U67">
        <v>0</v>
      </c>
      <c r="V67">
        <v>6106788</v>
      </c>
      <c r="W67">
        <v>3349241</v>
      </c>
      <c r="X67">
        <v>9017066</v>
      </c>
      <c r="Y67">
        <v>2924857</v>
      </c>
      <c r="Z67">
        <v>688978</v>
      </c>
      <c r="AA67">
        <v>11.3856</v>
      </c>
      <c r="AB67">
        <v>0</v>
      </c>
      <c r="AC67">
        <v>43808</v>
      </c>
      <c r="AD67">
        <v>4328665</v>
      </c>
      <c r="AE67">
        <v>-884026</v>
      </c>
      <c r="AF67" t="s">
        <v>115</v>
      </c>
    </row>
    <row r="68" spans="1:32" x14ac:dyDescent="0.25">
      <c r="A68" t="s">
        <v>105</v>
      </c>
      <c r="B68" t="s">
        <v>6</v>
      </c>
      <c r="C68" t="s">
        <v>103</v>
      </c>
      <c r="D68" t="s">
        <v>48</v>
      </c>
      <c r="E68">
        <v>7935558</v>
      </c>
      <c r="F68">
        <v>897832</v>
      </c>
      <c r="G68">
        <v>5013426</v>
      </c>
      <c r="H68">
        <v>5013426</v>
      </c>
      <c r="I68">
        <v>21424490</v>
      </c>
      <c r="J68">
        <v>61651149</v>
      </c>
      <c r="K68">
        <v>19629020</v>
      </c>
      <c r="L68">
        <v>36634247</v>
      </c>
      <c r="M68">
        <v>0</v>
      </c>
      <c r="N68">
        <v>24123041</v>
      </c>
      <c r="O68">
        <v>497379</v>
      </c>
      <c r="P68">
        <v>61651149</v>
      </c>
      <c r="Q68">
        <v>24655333</v>
      </c>
      <c r="R68">
        <v>25016902</v>
      </c>
      <c r="S68">
        <v>13968.74438</v>
      </c>
      <c r="T68">
        <v>24464897</v>
      </c>
      <c r="U68">
        <v>0</v>
      </c>
      <c r="V68">
        <v>6014841</v>
      </c>
      <c r="W68">
        <v>3769291</v>
      </c>
      <c r="X68">
        <v>2889722</v>
      </c>
      <c r="Y68">
        <v>3098874</v>
      </c>
      <c r="Z68">
        <v>652150</v>
      </c>
      <c r="AA68">
        <v>72.482200000000006</v>
      </c>
      <c r="AB68">
        <v>0</v>
      </c>
      <c r="AC68">
        <v>-7484</v>
      </c>
      <c r="AD68">
        <v>7311769</v>
      </c>
      <c r="AE68">
        <v>-1074572</v>
      </c>
      <c r="AF68" t="s">
        <v>115</v>
      </c>
    </row>
    <row r="69" spans="1:32" x14ac:dyDescent="0.25">
      <c r="A69" t="s">
        <v>105</v>
      </c>
      <c r="B69" t="s">
        <v>6</v>
      </c>
      <c r="C69" t="s">
        <v>103</v>
      </c>
      <c r="D69" t="s">
        <v>49</v>
      </c>
      <c r="E69">
        <v>7689338</v>
      </c>
      <c r="F69">
        <v>777197</v>
      </c>
      <c r="G69">
        <v>3274150</v>
      </c>
      <c r="H69">
        <v>7481119</v>
      </c>
      <c r="I69">
        <v>22776800</v>
      </c>
      <c r="J69">
        <v>62267140</v>
      </c>
      <c r="K69">
        <v>21460466</v>
      </c>
      <c r="L69">
        <v>37978811</v>
      </c>
      <c r="M69">
        <v>0</v>
      </c>
      <c r="N69">
        <v>23404547</v>
      </c>
      <c r="O69">
        <v>497275</v>
      </c>
      <c r="P69">
        <v>62267140</v>
      </c>
      <c r="Q69">
        <v>24104176</v>
      </c>
      <c r="R69">
        <v>24288329</v>
      </c>
      <c r="S69">
        <v>13979.7433</v>
      </c>
      <c r="T69">
        <v>25975750</v>
      </c>
      <c r="U69">
        <v>0</v>
      </c>
      <c r="V69">
        <v>5910445</v>
      </c>
      <c r="W69">
        <v>2953716</v>
      </c>
      <c r="X69">
        <v>2270390</v>
      </c>
      <c r="Y69">
        <v>2888028</v>
      </c>
      <c r="Z69">
        <v>788269</v>
      </c>
      <c r="AA69">
        <v>9.2796000000000003</v>
      </c>
      <c r="AB69">
        <v>0</v>
      </c>
      <c r="AC69">
        <v>185112</v>
      </c>
      <c r="AD69">
        <v>-4149295</v>
      </c>
      <c r="AE69">
        <v>-939669</v>
      </c>
      <c r="AF69" t="s">
        <v>115</v>
      </c>
    </row>
    <row r="70" spans="1:32" x14ac:dyDescent="0.25">
      <c r="A70" t="s">
        <v>105</v>
      </c>
      <c r="B70" t="s">
        <v>6</v>
      </c>
      <c r="C70" t="s">
        <v>103</v>
      </c>
      <c r="D70" t="s">
        <v>50</v>
      </c>
      <c r="E70">
        <v>8150032</v>
      </c>
      <c r="F70">
        <v>838696</v>
      </c>
      <c r="G70">
        <v>4479992</v>
      </c>
      <c r="H70">
        <v>8685724</v>
      </c>
      <c r="I70">
        <v>21676792</v>
      </c>
      <c r="J70">
        <v>58010315</v>
      </c>
      <c r="K70">
        <v>20610241</v>
      </c>
      <c r="L70">
        <v>35377237</v>
      </c>
      <c r="M70">
        <v>0</v>
      </c>
      <c r="N70">
        <v>21804119</v>
      </c>
      <c r="O70">
        <v>504291</v>
      </c>
      <c r="P70">
        <v>58010315</v>
      </c>
      <c r="Q70">
        <v>23102819</v>
      </c>
      <c r="R70">
        <v>22633078</v>
      </c>
      <c r="S70">
        <v>13979.776809999999</v>
      </c>
      <c r="T70">
        <v>23974854</v>
      </c>
      <c r="U70">
        <v>0</v>
      </c>
      <c r="V70">
        <v>6493330</v>
      </c>
      <c r="W70">
        <v>3563106</v>
      </c>
      <c r="X70">
        <v>9347889</v>
      </c>
      <c r="Y70">
        <v>2619909</v>
      </c>
      <c r="Z70">
        <v>668762</v>
      </c>
      <c r="AA70">
        <v>8.0251000000000001</v>
      </c>
      <c r="AB70">
        <v>0</v>
      </c>
      <c r="AC70">
        <v>52879</v>
      </c>
      <c r="AD70">
        <v>4412148</v>
      </c>
      <c r="AE70">
        <v>-979856</v>
      </c>
      <c r="AF70" t="s">
        <v>115</v>
      </c>
    </row>
    <row r="71" spans="1:32" x14ac:dyDescent="0.25">
      <c r="A71" t="s">
        <v>105</v>
      </c>
      <c r="B71" t="s">
        <v>6</v>
      </c>
      <c r="C71" t="s">
        <v>103</v>
      </c>
      <c r="D71" t="s">
        <v>51</v>
      </c>
      <c r="E71">
        <v>6774427</v>
      </c>
      <c r="F71">
        <v>470525</v>
      </c>
      <c r="G71">
        <v>5514438</v>
      </c>
      <c r="H71">
        <v>8674003</v>
      </c>
      <c r="I71">
        <v>21063746</v>
      </c>
      <c r="J71">
        <v>56483801</v>
      </c>
      <c r="K71">
        <v>19743107</v>
      </c>
      <c r="L71">
        <v>34687731</v>
      </c>
      <c r="M71">
        <v>0</v>
      </c>
      <c r="N71">
        <v>21010831</v>
      </c>
      <c r="O71">
        <v>504514</v>
      </c>
      <c r="P71">
        <v>56483801</v>
      </c>
      <c r="Q71">
        <v>22553281</v>
      </c>
      <c r="R71">
        <v>21796070</v>
      </c>
      <c r="S71">
        <v>13979.796340000001</v>
      </c>
      <c r="T71">
        <v>23550999</v>
      </c>
      <c r="U71">
        <v>0</v>
      </c>
      <c r="V71">
        <v>5626280</v>
      </c>
      <c r="W71">
        <v>3606113</v>
      </c>
      <c r="X71">
        <v>8860419</v>
      </c>
      <c r="Y71">
        <v>2709366</v>
      </c>
      <c r="Z71">
        <v>642086</v>
      </c>
      <c r="AA71">
        <v>-11.3238</v>
      </c>
      <c r="AB71">
        <v>0</v>
      </c>
      <c r="AC71">
        <v>53185</v>
      </c>
      <c r="AD71">
        <v>4045753</v>
      </c>
      <c r="AE71">
        <v>-824929</v>
      </c>
      <c r="AF71" t="s">
        <v>115</v>
      </c>
    </row>
    <row r="72" spans="1:32" x14ac:dyDescent="0.25">
      <c r="A72" t="s">
        <v>105</v>
      </c>
      <c r="B72" t="s">
        <v>6</v>
      </c>
      <c r="C72" t="s">
        <v>103</v>
      </c>
      <c r="D72" t="s">
        <v>52</v>
      </c>
      <c r="E72">
        <v>4600796</v>
      </c>
      <c r="F72">
        <v>158843</v>
      </c>
      <c r="G72">
        <v>6801561</v>
      </c>
      <c r="H72">
        <v>8762125</v>
      </c>
      <c r="I72">
        <v>20442661</v>
      </c>
      <c r="J72">
        <v>55916537</v>
      </c>
      <c r="K72">
        <v>18907220</v>
      </c>
      <c r="L72">
        <v>34408870</v>
      </c>
      <c r="M72">
        <v>0</v>
      </c>
      <c r="N72">
        <v>20713930</v>
      </c>
      <c r="O72">
        <v>504527</v>
      </c>
      <c r="P72">
        <v>55916537</v>
      </c>
      <c r="Q72">
        <v>22073722</v>
      </c>
      <c r="R72">
        <v>21507667</v>
      </c>
      <c r="S72">
        <v>13979.811960000001</v>
      </c>
      <c r="T72">
        <v>24012488</v>
      </c>
      <c r="U72">
        <v>0</v>
      </c>
      <c r="V72">
        <v>4051368</v>
      </c>
      <c r="W72">
        <v>2731625</v>
      </c>
      <c r="X72">
        <v>8335638</v>
      </c>
      <c r="Y72">
        <v>2449244</v>
      </c>
      <c r="Z72">
        <v>535508</v>
      </c>
      <c r="AA72">
        <v>-39.828200000000002</v>
      </c>
      <c r="AB72">
        <v>0</v>
      </c>
      <c r="AC72">
        <v>114789</v>
      </c>
      <c r="AD72">
        <v>4221599</v>
      </c>
      <c r="AE72">
        <v>-745044</v>
      </c>
      <c r="AF72" t="s">
        <v>115</v>
      </c>
    </row>
    <row r="73" spans="1:32" x14ac:dyDescent="0.25">
      <c r="A73" t="s">
        <v>105</v>
      </c>
      <c r="B73" t="s">
        <v>6</v>
      </c>
      <c r="C73" t="s">
        <v>103</v>
      </c>
      <c r="D73" t="s">
        <v>53</v>
      </c>
      <c r="E73">
        <v>7036383</v>
      </c>
      <c r="F73">
        <v>23130</v>
      </c>
      <c r="G73">
        <v>2682430</v>
      </c>
      <c r="H73">
        <v>2788154</v>
      </c>
      <c r="I73">
        <v>18963320</v>
      </c>
      <c r="J73">
        <v>53972363</v>
      </c>
      <c r="K73">
        <v>18142209</v>
      </c>
      <c r="L73">
        <v>32633351</v>
      </c>
      <c r="M73">
        <v>0</v>
      </c>
      <c r="N73">
        <v>20618888</v>
      </c>
      <c r="O73">
        <v>489334</v>
      </c>
      <c r="P73">
        <v>53972363</v>
      </c>
      <c r="Q73">
        <v>22234061</v>
      </c>
      <c r="R73">
        <v>21339012</v>
      </c>
      <c r="S73">
        <v>13830.76266</v>
      </c>
      <c r="T73">
        <v>21761099</v>
      </c>
      <c r="U73">
        <v>-12963</v>
      </c>
      <c r="V73">
        <v>5475277</v>
      </c>
      <c r="W73">
        <v>2354425</v>
      </c>
      <c r="X73">
        <v>2088476</v>
      </c>
      <c r="Y73">
        <v>2533892</v>
      </c>
      <c r="Z73">
        <v>853734</v>
      </c>
      <c r="AA73">
        <v>-9.2096</v>
      </c>
      <c r="AB73">
        <v>0</v>
      </c>
      <c r="AC73">
        <v>13443</v>
      </c>
      <c r="AD73">
        <v>-1890475</v>
      </c>
      <c r="AE73">
        <v>-657677</v>
      </c>
      <c r="AF73" t="s">
        <v>115</v>
      </c>
    </row>
    <row r="74" spans="1:32" x14ac:dyDescent="0.25">
      <c r="A74" t="s">
        <v>105</v>
      </c>
      <c r="B74" t="s">
        <v>6</v>
      </c>
      <c r="C74" t="s">
        <v>103</v>
      </c>
      <c r="D74" t="s">
        <v>54</v>
      </c>
      <c r="E74">
        <v>7544569</v>
      </c>
      <c r="F74">
        <v>738034</v>
      </c>
      <c r="G74">
        <v>3759240</v>
      </c>
      <c r="H74">
        <v>6069836</v>
      </c>
      <c r="I74">
        <v>19250341</v>
      </c>
      <c r="J74">
        <v>53801134</v>
      </c>
      <c r="K74">
        <v>18131982</v>
      </c>
      <c r="L74">
        <v>32769328</v>
      </c>
      <c r="M74">
        <v>0</v>
      </c>
      <c r="N74">
        <v>20305523</v>
      </c>
      <c r="O74">
        <v>487392</v>
      </c>
      <c r="P74">
        <v>53801134</v>
      </c>
      <c r="Q74">
        <v>23368761</v>
      </c>
      <c r="R74">
        <v>21031806</v>
      </c>
      <c r="S74">
        <v>13900.244860000001</v>
      </c>
      <c r="T74">
        <v>21545398</v>
      </c>
      <c r="U74">
        <v>4321</v>
      </c>
      <c r="V74">
        <v>5787954</v>
      </c>
      <c r="W74">
        <v>2301240</v>
      </c>
      <c r="X74">
        <v>2108870</v>
      </c>
      <c r="Y74">
        <v>2433401</v>
      </c>
      <c r="Z74">
        <v>741463</v>
      </c>
      <c r="AA74">
        <v>-3.2938999999999998</v>
      </c>
      <c r="AB74">
        <v>0</v>
      </c>
      <c r="AC74">
        <v>63141</v>
      </c>
      <c r="AD74">
        <v>5128884</v>
      </c>
      <c r="AE74">
        <v>-867014</v>
      </c>
      <c r="AF74" t="s">
        <v>115</v>
      </c>
    </row>
    <row r="75" spans="1:32" x14ac:dyDescent="0.25">
      <c r="A75" t="s">
        <v>105</v>
      </c>
      <c r="B75" t="s">
        <v>6</v>
      </c>
      <c r="C75" t="s">
        <v>103</v>
      </c>
      <c r="D75" t="s">
        <v>55</v>
      </c>
      <c r="E75">
        <v>7639504</v>
      </c>
      <c r="F75">
        <v>592002</v>
      </c>
      <c r="G75">
        <v>5314380</v>
      </c>
      <c r="H75">
        <v>6190820</v>
      </c>
      <c r="I75">
        <v>18976916</v>
      </c>
      <c r="J75">
        <v>52240078</v>
      </c>
      <c r="K75">
        <v>17932260</v>
      </c>
      <c r="L75">
        <v>31739505</v>
      </c>
      <c r="M75">
        <v>0</v>
      </c>
      <c r="N75">
        <v>19795642</v>
      </c>
      <c r="O75">
        <v>0</v>
      </c>
      <c r="P75">
        <v>52240078</v>
      </c>
      <c r="Q75">
        <v>0</v>
      </c>
      <c r="R75">
        <v>20500573</v>
      </c>
      <c r="S75">
        <v>13945.41281</v>
      </c>
      <c r="T75">
        <v>19992005</v>
      </c>
      <c r="U75">
        <v>8642</v>
      </c>
      <c r="V75">
        <v>5630275</v>
      </c>
      <c r="W75">
        <v>2546545</v>
      </c>
      <c r="X75">
        <v>8786544</v>
      </c>
      <c r="Y75">
        <v>2576968</v>
      </c>
      <c r="Z75">
        <v>692718</v>
      </c>
      <c r="AA75">
        <v>4.4893000000000001</v>
      </c>
      <c r="AB75">
        <v>0</v>
      </c>
      <c r="AC75">
        <v>41335</v>
      </c>
      <c r="AD75">
        <v>4505627</v>
      </c>
      <c r="AE75">
        <v>-918401</v>
      </c>
      <c r="AF75" t="s">
        <v>115</v>
      </c>
    </row>
    <row r="76" spans="1:32" x14ac:dyDescent="0.25">
      <c r="A76" t="s">
        <v>105</v>
      </c>
      <c r="B76" t="s">
        <v>6</v>
      </c>
      <c r="C76" t="s">
        <v>103</v>
      </c>
      <c r="D76" t="s">
        <v>56</v>
      </c>
      <c r="E76">
        <v>7646091</v>
      </c>
      <c r="F76">
        <v>682974</v>
      </c>
      <c r="G76">
        <v>5228779</v>
      </c>
      <c r="H76">
        <v>6200737</v>
      </c>
      <c r="I76">
        <v>19286535</v>
      </c>
      <c r="J76">
        <v>52117436</v>
      </c>
      <c r="K76">
        <v>17901744</v>
      </c>
      <c r="L76">
        <v>31876332</v>
      </c>
      <c r="M76">
        <v>0</v>
      </c>
      <c r="N76">
        <v>19527680</v>
      </c>
      <c r="O76">
        <v>0</v>
      </c>
      <c r="P76">
        <v>52117436</v>
      </c>
      <c r="Q76">
        <v>0</v>
      </c>
      <c r="R76">
        <v>20241104</v>
      </c>
      <c r="S76">
        <v>14121.67964</v>
      </c>
      <c r="T76">
        <v>20149240</v>
      </c>
      <c r="U76">
        <v>4321</v>
      </c>
      <c r="V76">
        <v>6210090</v>
      </c>
      <c r="W76">
        <v>2464104</v>
      </c>
      <c r="X76">
        <v>8883201</v>
      </c>
      <c r="Y76">
        <v>2738140</v>
      </c>
      <c r="Z76">
        <v>694050</v>
      </c>
      <c r="AA76">
        <v>3.8485</v>
      </c>
      <c r="AB76">
        <v>0</v>
      </c>
      <c r="AC76">
        <v>70040</v>
      </c>
      <c r="AD76">
        <v>4784133</v>
      </c>
      <c r="AE76">
        <v>-998492</v>
      </c>
      <c r="AF76" t="s">
        <v>115</v>
      </c>
    </row>
    <row r="77" spans="1:32" x14ac:dyDescent="0.25">
      <c r="A77" t="s">
        <v>105</v>
      </c>
      <c r="B77" t="s">
        <v>6</v>
      </c>
      <c r="C77" t="s">
        <v>103</v>
      </c>
      <c r="D77" t="s">
        <v>57</v>
      </c>
      <c r="E77">
        <v>7750133</v>
      </c>
      <c r="F77">
        <v>459566</v>
      </c>
      <c r="G77">
        <v>2790212</v>
      </c>
      <c r="H77">
        <v>5100075</v>
      </c>
      <c r="I77">
        <v>18879237</v>
      </c>
      <c r="J77">
        <v>51936949</v>
      </c>
      <c r="K77">
        <v>18226938</v>
      </c>
      <c r="L77">
        <v>31869812</v>
      </c>
      <c r="M77">
        <v>0</v>
      </c>
      <c r="N77">
        <v>19348152</v>
      </c>
      <c r="O77">
        <v>487162</v>
      </c>
      <c r="P77">
        <v>51936949</v>
      </c>
      <c r="Q77">
        <v>21987515</v>
      </c>
      <c r="R77">
        <v>20067137</v>
      </c>
      <c r="S77">
        <v>14162.19584</v>
      </c>
      <c r="T77">
        <v>20368246</v>
      </c>
      <c r="U77">
        <v>3697</v>
      </c>
      <c r="V77">
        <v>6103510</v>
      </c>
      <c r="W77">
        <v>2645984</v>
      </c>
      <c r="X77">
        <v>2372734</v>
      </c>
      <c r="Y77">
        <v>2656396</v>
      </c>
      <c r="Z77">
        <v>781439</v>
      </c>
      <c r="AA77">
        <v>2.2103000000000002</v>
      </c>
      <c r="AB77">
        <v>0</v>
      </c>
      <c r="AC77">
        <v>27522</v>
      </c>
      <c r="AD77">
        <v>-4060653</v>
      </c>
      <c r="AE77">
        <v>-886478</v>
      </c>
      <c r="AF77" t="s">
        <v>115</v>
      </c>
    </row>
    <row r="78" spans="1:32" x14ac:dyDescent="0.25">
      <c r="A78" t="s">
        <v>105</v>
      </c>
      <c r="B78" t="s">
        <v>6</v>
      </c>
      <c r="C78" t="s">
        <v>103</v>
      </c>
      <c r="D78" t="s">
        <v>58</v>
      </c>
      <c r="E78">
        <v>7801542</v>
      </c>
      <c r="F78">
        <v>180915</v>
      </c>
      <c r="G78">
        <v>3162040</v>
      </c>
      <c r="H78">
        <v>5265020</v>
      </c>
      <c r="I78">
        <v>17791194</v>
      </c>
      <c r="J78">
        <v>51085992</v>
      </c>
      <c r="K78">
        <v>17771273</v>
      </c>
      <c r="L78">
        <v>31304888</v>
      </c>
      <c r="M78">
        <v>0</v>
      </c>
      <c r="N78">
        <v>19089239</v>
      </c>
      <c r="O78">
        <v>487353</v>
      </c>
      <c r="P78">
        <v>51085992</v>
      </c>
      <c r="Q78">
        <v>21531645</v>
      </c>
      <c r="R78">
        <v>19781104</v>
      </c>
      <c r="S78">
        <v>14235.30214</v>
      </c>
      <c r="T78">
        <v>20228117</v>
      </c>
      <c r="U78">
        <v>3697</v>
      </c>
      <c r="V78">
        <v>5995359</v>
      </c>
      <c r="W78">
        <v>2345483</v>
      </c>
      <c r="X78">
        <v>2135896</v>
      </c>
      <c r="Y78">
        <v>2555133</v>
      </c>
      <c r="Z78">
        <v>777252</v>
      </c>
      <c r="AA78">
        <v>2.5739999999999998</v>
      </c>
      <c r="AB78">
        <v>0</v>
      </c>
      <c r="AC78">
        <v>56720</v>
      </c>
      <c r="AD78">
        <v>4549477</v>
      </c>
      <c r="AE78">
        <v>-930172</v>
      </c>
      <c r="AF78" t="s">
        <v>115</v>
      </c>
    </row>
    <row r="79" spans="1:32" x14ac:dyDescent="0.25">
      <c r="A79" t="s">
        <v>105</v>
      </c>
      <c r="B79" t="s">
        <v>6</v>
      </c>
      <c r="C79" t="s">
        <v>103</v>
      </c>
      <c r="D79" t="s">
        <v>59</v>
      </c>
      <c r="E79">
        <v>7311273</v>
      </c>
      <c r="F79">
        <v>585086</v>
      </c>
      <c r="G79">
        <v>4460019</v>
      </c>
      <c r="H79">
        <v>5869949</v>
      </c>
      <c r="I79">
        <v>18525993</v>
      </c>
      <c r="J79">
        <v>52516005</v>
      </c>
      <c r="K79">
        <v>17981907</v>
      </c>
      <c r="L79">
        <v>32302463</v>
      </c>
      <c r="M79">
        <v>0</v>
      </c>
      <c r="N79">
        <v>19511392</v>
      </c>
      <c r="O79">
        <v>0</v>
      </c>
      <c r="P79">
        <v>52516005</v>
      </c>
      <c r="Q79">
        <v>0</v>
      </c>
      <c r="R79">
        <v>20213542</v>
      </c>
      <c r="S79">
        <v>14346.301960000001</v>
      </c>
      <c r="T79">
        <v>20885496</v>
      </c>
      <c r="U79">
        <v>3697</v>
      </c>
      <c r="V79">
        <v>5996006</v>
      </c>
      <c r="W79">
        <v>2380962</v>
      </c>
      <c r="X79">
        <v>8730647</v>
      </c>
      <c r="Y79">
        <v>2583535</v>
      </c>
      <c r="Z79">
        <v>736109</v>
      </c>
      <c r="AA79">
        <v>2.3471000000000002</v>
      </c>
      <c r="AB79">
        <v>0</v>
      </c>
      <c r="AC79">
        <v>28726</v>
      </c>
      <c r="AD79">
        <v>4495138</v>
      </c>
      <c r="AE79">
        <v>-894504</v>
      </c>
      <c r="AF79" t="s">
        <v>115</v>
      </c>
    </row>
    <row r="80" spans="1:32" x14ac:dyDescent="0.25">
      <c r="A80" t="s">
        <v>105</v>
      </c>
      <c r="B80" t="s">
        <v>6</v>
      </c>
      <c r="C80" t="s">
        <v>103</v>
      </c>
      <c r="D80" t="s">
        <v>60</v>
      </c>
      <c r="E80">
        <v>7362733</v>
      </c>
      <c r="F80">
        <v>657306</v>
      </c>
      <c r="G80">
        <v>3896611</v>
      </c>
      <c r="H80">
        <v>5545087</v>
      </c>
      <c r="I80">
        <v>18026945</v>
      </c>
      <c r="J80">
        <v>51049149</v>
      </c>
      <c r="K80">
        <v>17833175</v>
      </c>
      <c r="L80">
        <v>31418203</v>
      </c>
      <c r="M80">
        <v>0</v>
      </c>
      <c r="N80">
        <v>18946917</v>
      </c>
      <c r="O80">
        <v>0</v>
      </c>
      <c r="P80">
        <v>51049149</v>
      </c>
      <c r="Q80">
        <v>0</v>
      </c>
      <c r="R80">
        <v>19630946</v>
      </c>
      <c r="S80">
        <v>14463.00412</v>
      </c>
      <c r="T80">
        <v>20240450</v>
      </c>
      <c r="U80">
        <v>3697</v>
      </c>
      <c r="V80">
        <v>5988151</v>
      </c>
      <c r="W80">
        <v>2390623</v>
      </c>
      <c r="X80">
        <v>8592596</v>
      </c>
      <c r="Y80">
        <v>2536944</v>
      </c>
      <c r="Z80">
        <v>691895</v>
      </c>
      <c r="AA80">
        <v>4.4714</v>
      </c>
      <c r="AB80">
        <v>0</v>
      </c>
      <c r="AC80">
        <v>84449</v>
      </c>
      <c r="AD80">
        <v>4473578</v>
      </c>
      <c r="AE80">
        <v>-1027733</v>
      </c>
      <c r="AF80" t="s">
        <v>115</v>
      </c>
    </row>
    <row r="81" spans="1:32" x14ac:dyDescent="0.25">
      <c r="A81" t="s">
        <v>105</v>
      </c>
      <c r="B81" t="s">
        <v>6</v>
      </c>
      <c r="C81" t="s">
        <v>103</v>
      </c>
      <c r="D81" t="s">
        <v>61</v>
      </c>
      <c r="E81">
        <v>7582536</v>
      </c>
      <c r="F81">
        <v>480806</v>
      </c>
      <c r="G81">
        <v>2390524</v>
      </c>
      <c r="H81">
        <v>4884806</v>
      </c>
      <c r="I81">
        <v>18152656</v>
      </c>
      <c r="J81">
        <v>50308249</v>
      </c>
      <c r="K81">
        <v>17796891</v>
      </c>
      <c r="L81">
        <v>30878147</v>
      </c>
      <c r="M81">
        <v>0</v>
      </c>
      <c r="N81">
        <v>18735982</v>
      </c>
      <c r="O81">
        <v>487502</v>
      </c>
      <c r="P81">
        <v>50308249</v>
      </c>
      <c r="Q81">
        <v>19473464</v>
      </c>
      <c r="R81">
        <v>19430102</v>
      </c>
      <c r="S81">
        <v>14549.61996</v>
      </c>
      <c r="T81">
        <v>19541110</v>
      </c>
      <c r="U81">
        <v>3072</v>
      </c>
      <c r="V81">
        <v>5740660</v>
      </c>
      <c r="W81">
        <v>2586657</v>
      </c>
      <c r="X81">
        <v>2219562</v>
      </c>
      <c r="Y81">
        <v>2539789</v>
      </c>
      <c r="Z81">
        <v>877939</v>
      </c>
      <c r="AA81">
        <v>1.8818999999999999</v>
      </c>
      <c r="AB81">
        <v>0</v>
      </c>
      <c r="AC81">
        <v>23343</v>
      </c>
      <c r="AD81">
        <v>-4136151</v>
      </c>
      <c r="AE81">
        <v>-977290</v>
      </c>
      <c r="AF81" t="s">
        <v>115</v>
      </c>
    </row>
    <row r="82" spans="1:32" x14ac:dyDescent="0.25">
      <c r="A82" t="s">
        <v>105</v>
      </c>
      <c r="B82" t="s">
        <v>6</v>
      </c>
      <c r="C82" t="s">
        <v>103</v>
      </c>
      <c r="D82" t="s">
        <v>62</v>
      </c>
      <c r="E82">
        <v>7605767</v>
      </c>
      <c r="F82">
        <v>941849</v>
      </c>
      <c r="G82">
        <v>3948477</v>
      </c>
      <c r="H82">
        <v>5790801</v>
      </c>
      <c r="I82">
        <v>18504632</v>
      </c>
      <c r="J82">
        <v>51216462</v>
      </c>
      <c r="K82">
        <v>17792506</v>
      </c>
      <c r="L82">
        <v>31534973</v>
      </c>
      <c r="M82">
        <v>0</v>
      </c>
      <c r="N82">
        <v>18996488</v>
      </c>
      <c r="O82">
        <v>0</v>
      </c>
      <c r="P82">
        <v>51216462</v>
      </c>
      <c r="Q82">
        <v>0</v>
      </c>
      <c r="R82">
        <v>19681489</v>
      </c>
      <c r="S82">
        <v>14691.507530000001</v>
      </c>
      <c r="T82">
        <v>20364476</v>
      </c>
      <c r="U82">
        <v>3073</v>
      </c>
      <c r="V82">
        <v>6198150</v>
      </c>
      <c r="W82">
        <v>2308305</v>
      </c>
      <c r="X82">
        <v>8675035</v>
      </c>
      <c r="Y82">
        <v>2542307</v>
      </c>
      <c r="Z82">
        <v>733972</v>
      </c>
      <c r="AA82">
        <v>7.3624999999999998</v>
      </c>
      <c r="AB82">
        <v>0</v>
      </c>
      <c r="AC82">
        <v>49391</v>
      </c>
      <c r="AD82">
        <v>4793963</v>
      </c>
      <c r="AE82">
        <v>-849345</v>
      </c>
      <c r="AF82" t="s">
        <v>115</v>
      </c>
    </row>
    <row r="83" spans="1:32" x14ac:dyDescent="0.25">
      <c r="A83" t="s">
        <v>105</v>
      </c>
      <c r="B83" t="s">
        <v>6</v>
      </c>
      <c r="C83" t="s">
        <v>103</v>
      </c>
      <c r="D83" t="s">
        <v>63</v>
      </c>
      <c r="E83">
        <v>7143601</v>
      </c>
      <c r="F83">
        <v>458272</v>
      </c>
      <c r="G83">
        <v>3914482</v>
      </c>
      <c r="H83">
        <v>5886531</v>
      </c>
      <c r="I83">
        <v>18125724</v>
      </c>
      <c r="J83">
        <v>50253031</v>
      </c>
      <c r="K83">
        <v>17322490</v>
      </c>
      <c r="L83">
        <v>31336394</v>
      </c>
      <c r="M83">
        <v>0</v>
      </c>
      <c r="N83">
        <v>18253494</v>
      </c>
      <c r="O83">
        <v>0</v>
      </c>
      <c r="P83">
        <v>50253031</v>
      </c>
      <c r="Q83">
        <v>0</v>
      </c>
      <c r="R83">
        <v>18916637</v>
      </c>
      <c r="S83">
        <v>14673.92446</v>
      </c>
      <c r="T83">
        <v>19896017</v>
      </c>
      <c r="U83">
        <v>3073</v>
      </c>
      <c r="V83">
        <v>5863019</v>
      </c>
      <c r="W83">
        <v>2403751</v>
      </c>
      <c r="X83">
        <v>8425198</v>
      </c>
      <c r="Y83">
        <v>2491575</v>
      </c>
      <c r="Z83">
        <v>758335</v>
      </c>
      <c r="AA83">
        <v>10.2166</v>
      </c>
      <c r="AB83">
        <v>0</v>
      </c>
      <c r="AC83">
        <v>16849</v>
      </c>
      <c r="AD83">
        <v>4309896</v>
      </c>
      <c r="AE83">
        <v>-899582</v>
      </c>
      <c r="AF83" t="s">
        <v>115</v>
      </c>
    </row>
    <row r="84" spans="1:32" x14ac:dyDescent="0.25">
      <c r="A84" t="s">
        <v>105</v>
      </c>
      <c r="B84" t="s">
        <v>6</v>
      </c>
      <c r="C84" t="s">
        <v>103</v>
      </c>
      <c r="D84" t="s">
        <v>64</v>
      </c>
      <c r="E84">
        <v>7047606</v>
      </c>
      <c r="F84">
        <v>613056</v>
      </c>
      <c r="G84">
        <v>3998343</v>
      </c>
      <c r="H84">
        <v>5926611</v>
      </c>
      <c r="I84">
        <v>18062537</v>
      </c>
      <c r="J84">
        <v>49456031</v>
      </c>
      <c r="K84">
        <v>17184636</v>
      </c>
      <c r="L84">
        <v>30918705</v>
      </c>
      <c r="M84">
        <v>0</v>
      </c>
      <c r="N84">
        <v>17874283</v>
      </c>
      <c r="O84">
        <v>0</v>
      </c>
      <c r="P84">
        <v>49456031</v>
      </c>
      <c r="Q84">
        <v>0</v>
      </c>
      <c r="R84">
        <v>18537326</v>
      </c>
      <c r="S84">
        <v>14874.426149999999</v>
      </c>
      <c r="T84">
        <v>19577583</v>
      </c>
      <c r="U84">
        <v>3073</v>
      </c>
      <c r="V84">
        <v>5753063</v>
      </c>
      <c r="W84">
        <v>2329333</v>
      </c>
      <c r="X84">
        <v>8345165</v>
      </c>
      <c r="Y84">
        <v>2456712</v>
      </c>
      <c r="Z84">
        <v>720249</v>
      </c>
      <c r="AA84">
        <v>6.9583000000000004</v>
      </c>
      <c r="AB84">
        <v>0</v>
      </c>
      <c r="AC84">
        <v>62372</v>
      </c>
      <c r="AD84">
        <v>4208712</v>
      </c>
      <c r="AE84">
        <v>-872490</v>
      </c>
      <c r="AF84" t="s">
        <v>115</v>
      </c>
    </row>
    <row r="85" spans="1:32" x14ac:dyDescent="0.25">
      <c r="A85" t="s">
        <v>105</v>
      </c>
      <c r="B85" t="s">
        <v>6</v>
      </c>
      <c r="C85" t="s">
        <v>103</v>
      </c>
      <c r="D85" t="s">
        <v>65</v>
      </c>
      <c r="E85">
        <v>7442473</v>
      </c>
      <c r="F85">
        <v>398405</v>
      </c>
      <c r="G85">
        <v>2257064</v>
      </c>
      <c r="H85">
        <v>4841608</v>
      </c>
      <c r="I85">
        <v>17833695</v>
      </c>
      <c r="J85">
        <v>48750186</v>
      </c>
      <c r="K85">
        <v>17318965</v>
      </c>
      <c r="L85">
        <v>30567110</v>
      </c>
      <c r="M85">
        <v>0</v>
      </c>
      <c r="N85">
        <v>17514812</v>
      </c>
      <c r="O85">
        <v>484013</v>
      </c>
      <c r="P85">
        <v>48750186</v>
      </c>
      <c r="Q85">
        <v>17601070</v>
      </c>
      <c r="R85">
        <v>18183076</v>
      </c>
      <c r="S85">
        <v>14873.61428</v>
      </c>
      <c r="T85">
        <v>19381265</v>
      </c>
      <c r="U85">
        <v>2448</v>
      </c>
      <c r="V85">
        <v>5849567</v>
      </c>
      <c r="W85">
        <v>2566382</v>
      </c>
      <c r="X85">
        <v>2115938</v>
      </c>
      <c r="Y85">
        <v>2388617</v>
      </c>
      <c r="Z85">
        <v>827534</v>
      </c>
      <c r="AA85">
        <v>6.7518000000000002</v>
      </c>
      <c r="AB85">
        <v>0</v>
      </c>
      <c r="AC85">
        <v>19574</v>
      </c>
      <c r="AD85">
        <v>-3749986</v>
      </c>
      <c r="AE85">
        <v>-931271</v>
      </c>
      <c r="AF85" t="s">
        <v>115</v>
      </c>
    </row>
    <row r="86" spans="1:32" x14ac:dyDescent="0.25">
      <c r="A86" t="s">
        <v>105</v>
      </c>
      <c r="B86" t="s">
        <v>6</v>
      </c>
      <c r="C86" t="s">
        <v>103</v>
      </c>
      <c r="D86" t="s">
        <v>66</v>
      </c>
      <c r="E86">
        <v>7084187</v>
      </c>
      <c r="F86">
        <v>486531</v>
      </c>
      <c r="G86">
        <v>3689346</v>
      </c>
      <c r="H86">
        <v>5243687</v>
      </c>
      <c r="I86">
        <v>17038147</v>
      </c>
      <c r="J86">
        <v>48111485</v>
      </c>
      <c r="K86">
        <v>16888016</v>
      </c>
      <c r="L86">
        <v>30205834</v>
      </c>
      <c r="M86">
        <v>0</v>
      </c>
      <c r="N86">
        <v>17293229</v>
      </c>
      <c r="O86">
        <v>0</v>
      </c>
      <c r="P86">
        <v>48111485</v>
      </c>
      <c r="Q86">
        <v>0</v>
      </c>
      <c r="R86">
        <v>17905651</v>
      </c>
      <c r="S86">
        <v>14941.471729999999</v>
      </c>
      <c r="T86">
        <v>19446199</v>
      </c>
      <c r="U86">
        <v>2449</v>
      </c>
      <c r="V86">
        <v>5967667</v>
      </c>
      <c r="W86">
        <v>2135759</v>
      </c>
      <c r="X86">
        <v>8145256</v>
      </c>
      <c r="Y86">
        <v>2212269</v>
      </c>
      <c r="Z86">
        <v>677934</v>
      </c>
      <c r="AA86">
        <v>-3.4836999999999998</v>
      </c>
      <c r="AB86">
        <v>0</v>
      </c>
      <c r="AC86">
        <v>41415</v>
      </c>
      <c r="AD86">
        <v>4471368</v>
      </c>
      <c r="AE86">
        <v>-819072</v>
      </c>
      <c r="AF86" t="s">
        <v>115</v>
      </c>
    </row>
    <row r="87" spans="1:32" x14ac:dyDescent="0.25">
      <c r="A87" t="s">
        <v>105</v>
      </c>
      <c r="B87" t="s">
        <v>6</v>
      </c>
      <c r="C87" t="s">
        <v>103</v>
      </c>
      <c r="D87" t="s">
        <v>67</v>
      </c>
      <c r="E87">
        <v>6481420</v>
      </c>
      <c r="F87">
        <v>393708</v>
      </c>
      <c r="G87">
        <v>3754989</v>
      </c>
      <c r="H87">
        <v>5257994</v>
      </c>
      <c r="I87">
        <v>15653139</v>
      </c>
      <c r="J87">
        <v>43776105</v>
      </c>
      <c r="K87">
        <v>15018262</v>
      </c>
      <c r="L87">
        <v>26817293</v>
      </c>
      <c r="M87">
        <v>0</v>
      </c>
      <c r="N87">
        <v>16391908</v>
      </c>
      <c r="O87">
        <v>0</v>
      </c>
      <c r="P87">
        <v>43776105</v>
      </c>
      <c r="Q87">
        <v>0</v>
      </c>
      <c r="R87">
        <v>16958812</v>
      </c>
      <c r="S87">
        <v>15016.567349999999</v>
      </c>
      <c r="T87">
        <v>16861060</v>
      </c>
      <c r="U87">
        <v>2449</v>
      </c>
      <c r="V87">
        <v>5311425</v>
      </c>
      <c r="W87">
        <v>2225891</v>
      </c>
      <c r="X87">
        <v>7155865</v>
      </c>
      <c r="Y87">
        <v>2058076</v>
      </c>
      <c r="Z87">
        <v>695360</v>
      </c>
      <c r="AA87">
        <v>-8.7617999999999991</v>
      </c>
      <c r="AB87">
        <v>0</v>
      </c>
      <c r="AC87">
        <v>16803</v>
      </c>
      <c r="AD87">
        <v>3531880</v>
      </c>
      <c r="AE87">
        <v>-831028</v>
      </c>
      <c r="AF87" t="s">
        <v>115</v>
      </c>
    </row>
    <row r="88" spans="1:32" x14ac:dyDescent="0.25">
      <c r="A88" t="s">
        <v>105</v>
      </c>
      <c r="B88" t="s">
        <v>6</v>
      </c>
      <c r="C88" t="s">
        <v>103</v>
      </c>
      <c r="D88" t="s">
        <v>68</v>
      </c>
      <c r="E88">
        <v>6589113</v>
      </c>
      <c r="F88">
        <v>552465</v>
      </c>
      <c r="G88">
        <v>4454036</v>
      </c>
      <c r="H88">
        <v>5997029</v>
      </c>
      <c r="I88">
        <v>16592413</v>
      </c>
      <c r="J88">
        <v>44524374</v>
      </c>
      <c r="K88">
        <v>15390130</v>
      </c>
      <c r="L88">
        <v>27568181</v>
      </c>
      <c r="M88">
        <v>0</v>
      </c>
      <c r="N88">
        <v>16127808</v>
      </c>
      <c r="O88">
        <v>0</v>
      </c>
      <c r="P88">
        <v>44524374</v>
      </c>
      <c r="Q88">
        <v>0</v>
      </c>
      <c r="R88">
        <v>16956193</v>
      </c>
      <c r="S88">
        <v>15056.54603</v>
      </c>
      <c r="T88">
        <v>17134780</v>
      </c>
      <c r="U88">
        <v>2449</v>
      </c>
      <c r="V88">
        <v>5279226</v>
      </c>
      <c r="W88">
        <v>2148069</v>
      </c>
      <c r="X88">
        <v>7203777</v>
      </c>
      <c r="Y88">
        <v>1958499</v>
      </c>
      <c r="Z88">
        <v>667657</v>
      </c>
      <c r="AA88">
        <v>-5.7035</v>
      </c>
      <c r="AB88">
        <v>0</v>
      </c>
      <c r="AC88">
        <v>51838</v>
      </c>
      <c r="AD88">
        <v>3270178</v>
      </c>
      <c r="AE88">
        <v>-960066</v>
      </c>
      <c r="AF88" t="s">
        <v>115</v>
      </c>
    </row>
    <row r="89" spans="1:32" x14ac:dyDescent="0.25">
      <c r="A89" t="s">
        <v>105</v>
      </c>
      <c r="B89" t="s">
        <v>6</v>
      </c>
      <c r="C89" t="s">
        <v>103</v>
      </c>
      <c r="D89" t="s">
        <v>69</v>
      </c>
      <c r="E89">
        <v>6971748</v>
      </c>
      <c r="F89">
        <v>426617</v>
      </c>
      <c r="G89">
        <v>2318152</v>
      </c>
      <c r="H89">
        <v>4657609</v>
      </c>
      <c r="I89">
        <v>18209553</v>
      </c>
      <c r="J89">
        <v>47427597</v>
      </c>
      <c r="K89">
        <v>16124456</v>
      </c>
      <c r="L89">
        <v>29819190</v>
      </c>
      <c r="M89">
        <v>0</v>
      </c>
      <c r="N89">
        <v>16746935</v>
      </c>
      <c r="O89">
        <v>548161</v>
      </c>
      <c r="P89">
        <v>47427597</v>
      </c>
      <c r="Q89">
        <v>16794240</v>
      </c>
      <c r="R89">
        <v>17608407</v>
      </c>
      <c r="S89">
        <v>15188.379349999999</v>
      </c>
      <c r="T89">
        <v>18516273</v>
      </c>
      <c r="U89">
        <v>1802</v>
      </c>
      <c r="V89">
        <v>5330940</v>
      </c>
      <c r="W89">
        <v>2389515</v>
      </c>
      <c r="X89">
        <v>2000149</v>
      </c>
      <c r="Y89">
        <v>2061511</v>
      </c>
      <c r="Z89">
        <v>812463</v>
      </c>
      <c r="AA89">
        <v>-2.0672000000000001</v>
      </c>
      <c r="AB89">
        <v>0</v>
      </c>
      <c r="AC89">
        <v>16700</v>
      </c>
      <c r="AD89">
        <v>-2142698</v>
      </c>
      <c r="AE89">
        <v>-1010692</v>
      </c>
      <c r="AF89" t="s">
        <v>115</v>
      </c>
    </row>
    <row r="90" spans="1:32" x14ac:dyDescent="0.25">
      <c r="A90" t="s">
        <v>105</v>
      </c>
      <c r="B90" t="s">
        <v>6</v>
      </c>
      <c r="C90" t="s">
        <v>103</v>
      </c>
      <c r="D90" t="s">
        <v>70</v>
      </c>
      <c r="E90">
        <v>7339882</v>
      </c>
      <c r="F90">
        <v>627965</v>
      </c>
      <c r="G90">
        <v>2486250</v>
      </c>
      <c r="H90">
        <v>5329761</v>
      </c>
      <c r="I90">
        <v>18179547</v>
      </c>
      <c r="J90">
        <v>48922991</v>
      </c>
      <c r="K90">
        <v>16492399</v>
      </c>
      <c r="L90">
        <v>30775126</v>
      </c>
      <c r="M90">
        <v>0</v>
      </c>
      <c r="N90">
        <v>17287409</v>
      </c>
      <c r="O90">
        <v>546114</v>
      </c>
      <c r="P90">
        <v>48922991</v>
      </c>
      <c r="Q90">
        <v>16369731</v>
      </c>
      <c r="R90">
        <v>18147865</v>
      </c>
      <c r="S90">
        <v>15188.379349999999</v>
      </c>
      <c r="T90">
        <v>19900407</v>
      </c>
      <c r="U90">
        <v>4285</v>
      </c>
      <c r="V90">
        <v>5606359</v>
      </c>
      <c r="W90">
        <v>2154347</v>
      </c>
      <c r="X90">
        <v>1915883</v>
      </c>
      <c r="Y90">
        <v>2104725</v>
      </c>
      <c r="Z90">
        <v>730674</v>
      </c>
      <c r="AA90">
        <v>2.3691</v>
      </c>
      <c r="AB90">
        <v>0</v>
      </c>
      <c r="AC90">
        <v>42381</v>
      </c>
      <c r="AD90">
        <v>5865362</v>
      </c>
      <c r="AE90">
        <v>-994280</v>
      </c>
      <c r="AF90" t="s">
        <v>115</v>
      </c>
    </row>
    <row r="91" spans="1:32" x14ac:dyDescent="0.25">
      <c r="A91" t="s">
        <v>105</v>
      </c>
      <c r="B91" t="s">
        <v>6</v>
      </c>
      <c r="C91" t="s">
        <v>103</v>
      </c>
      <c r="D91" t="s">
        <v>72</v>
      </c>
      <c r="E91">
        <v>7103840</v>
      </c>
      <c r="F91">
        <v>611718</v>
      </c>
      <c r="G91">
        <v>3419810</v>
      </c>
      <c r="H91">
        <v>5575664</v>
      </c>
      <c r="I91">
        <v>18825107</v>
      </c>
      <c r="J91">
        <v>48574586</v>
      </c>
      <c r="K91">
        <v>16479303</v>
      </c>
      <c r="L91">
        <v>30703917</v>
      </c>
      <c r="M91">
        <v>0</v>
      </c>
      <c r="N91">
        <v>17039650</v>
      </c>
      <c r="O91">
        <v>0</v>
      </c>
      <c r="P91">
        <v>48574586</v>
      </c>
      <c r="Q91">
        <v>0</v>
      </c>
      <c r="R91">
        <v>17870669</v>
      </c>
      <c r="S91">
        <v>15568.80306</v>
      </c>
      <c r="T91">
        <v>19502731</v>
      </c>
      <c r="U91">
        <v>2460</v>
      </c>
      <c r="V91">
        <v>5550373</v>
      </c>
      <c r="W91">
        <v>2320678</v>
      </c>
      <c r="X91">
        <v>7978719</v>
      </c>
      <c r="Y91">
        <v>2195186</v>
      </c>
      <c r="Z91">
        <v>726063</v>
      </c>
      <c r="AA91">
        <v>8.3742999999999999</v>
      </c>
      <c r="AB91">
        <v>0</v>
      </c>
      <c r="AC91">
        <v>14448</v>
      </c>
      <c r="AD91">
        <v>6072021</v>
      </c>
      <c r="AE91">
        <v>-996571</v>
      </c>
      <c r="AF91" t="s">
        <v>115</v>
      </c>
    </row>
    <row r="92" spans="1:32" x14ac:dyDescent="0.25">
      <c r="A92" t="s">
        <v>105</v>
      </c>
      <c r="B92" t="s">
        <v>6</v>
      </c>
      <c r="C92" t="s">
        <v>103</v>
      </c>
      <c r="D92" t="s">
        <v>71</v>
      </c>
      <c r="E92">
        <v>6987648</v>
      </c>
      <c r="F92">
        <v>646394</v>
      </c>
      <c r="G92">
        <v>2570466</v>
      </c>
      <c r="H92">
        <v>4901646</v>
      </c>
      <c r="I92">
        <v>18172357</v>
      </c>
      <c r="J92">
        <v>48821479</v>
      </c>
      <c r="K92">
        <v>16746464</v>
      </c>
      <c r="L92">
        <v>30751512</v>
      </c>
      <c r="M92">
        <v>0</v>
      </c>
      <c r="N92">
        <v>17205009</v>
      </c>
      <c r="O92">
        <v>547356</v>
      </c>
      <c r="P92">
        <v>48821479</v>
      </c>
      <c r="Q92">
        <v>15844989</v>
      </c>
      <c r="R92">
        <v>18069967</v>
      </c>
      <c r="S92">
        <v>15735.84979</v>
      </c>
      <c r="T92">
        <v>19667125</v>
      </c>
      <c r="U92">
        <v>0</v>
      </c>
      <c r="V92">
        <v>5557165</v>
      </c>
      <c r="W92">
        <v>2260518</v>
      </c>
      <c r="X92">
        <v>8403814</v>
      </c>
      <c r="Y92">
        <v>2201802</v>
      </c>
      <c r="Z92">
        <v>674482</v>
      </c>
      <c r="AA92">
        <v>9.3409999999999993</v>
      </c>
      <c r="AB92">
        <v>0</v>
      </c>
      <c r="AC92">
        <v>48930</v>
      </c>
      <c r="AD92">
        <v>5936141</v>
      </c>
      <c r="AE92">
        <v>-1057673</v>
      </c>
      <c r="AF92" t="s">
        <v>115</v>
      </c>
    </row>
    <row r="93" spans="1:32" x14ac:dyDescent="0.25">
      <c r="A93" t="s">
        <v>105</v>
      </c>
      <c r="B93" t="s">
        <v>6</v>
      </c>
      <c r="C93" t="s">
        <v>103</v>
      </c>
      <c r="D93" t="s">
        <v>73</v>
      </c>
      <c r="E93">
        <v>7118907</v>
      </c>
      <c r="F93">
        <v>446475</v>
      </c>
      <c r="G93">
        <v>1680994</v>
      </c>
      <c r="H93">
        <v>4140338</v>
      </c>
      <c r="I93">
        <v>17936397</v>
      </c>
      <c r="J93">
        <v>47729830</v>
      </c>
      <c r="K93">
        <v>16431496</v>
      </c>
      <c r="L93">
        <v>30082501</v>
      </c>
      <c r="M93">
        <v>0</v>
      </c>
      <c r="N93">
        <v>16788131</v>
      </c>
      <c r="O93">
        <v>547054</v>
      </c>
      <c r="P93">
        <v>47729830</v>
      </c>
      <c r="Q93">
        <v>15591947</v>
      </c>
      <c r="R93">
        <v>17647329</v>
      </c>
      <c r="S93">
        <v>15734.07</v>
      </c>
      <c r="T93">
        <v>19331310</v>
      </c>
      <c r="U93">
        <v>0</v>
      </c>
      <c r="V93">
        <v>5514633</v>
      </c>
      <c r="W93">
        <v>2410588</v>
      </c>
      <c r="X93">
        <v>2108660</v>
      </c>
      <c r="Y93">
        <v>2137618</v>
      </c>
      <c r="Z93">
        <v>706827</v>
      </c>
      <c r="AA93">
        <v>8.3649000000000004</v>
      </c>
      <c r="AB93">
        <v>0</v>
      </c>
      <c r="AC93">
        <v>24078</v>
      </c>
      <c r="AD93">
        <v>-2252590</v>
      </c>
      <c r="AE93">
        <v>-984206</v>
      </c>
      <c r="AF93" t="s">
        <v>115</v>
      </c>
    </row>
    <row r="94" spans="1:32" x14ac:dyDescent="0.25">
      <c r="A94" t="s">
        <v>105</v>
      </c>
      <c r="B94" t="s">
        <v>6</v>
      </c>
      <c r="C94" t="s">
        <v>103</v>
      </c>
      <c r="D94" t="s">
        <v>74</v>
      </c>
      <c r="E94">
        <v>7170017</v>
      </c>
      <c r="F94">
        <v>600027</v>
      </c>
      <c r="G94">
        <v>2398166</v>
      </c>
      <c r="H94">
        <v>4540589</v>
      </c>
      <c r="I94">
        <v>17016614</v>
      </c>
      <c r="J94">
        <v>46722224</v>
      </c>
      <c r="K94">
        <v>16076052</v>
      </c>
      <c r="L94">
        <v>29594075</v>
      </c>
      <c r="M94">
        <v>0</v>
      </c>
      <c r="N94">
        <v>16316058</v>
      </c>
      <c r="O94">
        <v>548889</v>
      </c>
      <c r="P94">
        <v>46722224</v>
      </c>
      <c r="Q94">
        <v>15044056</v>
      </c>
      <c r="R94">
        <v>17128149</v>
      </c>
      <c r="S94">
        <v>15727.8874</v>
      </c>
      <c r="T94">
        <v>19250175</v>
      </c>
      <c r="U94">
        <v>0</v>
      </c>
      <c r="V94">
        <v>5476153</v>
      </c>
      <c r="W94">
        <v>2158513</v>
      </c>
      <c r="X94">
        <v>1986294</v>
      </c>
      <c r="Y94">
        <v>2133775</v>
      </c>
      <c r="Z94">
        <v>689348</v>
      </c>
      <c r="AA94">
        <v>8.8833000000000002</v>
      </c>
      <c r="AB94">
        <v>0</v>
      </c>
      <c r="AC94">
        <v>36599</v>
      </c>
      <c r="AD94">
        <v>5667116</v>
      </c>
      <c r="AE94">
        <v>-815745</v>
      </c>
      <c r="AF94" t="s">
        <v>115</v>
      </c>
    </row>
    <row r="95" spans="1:32" x14ac:dyDescent="0.25">
      <c r="A95" t="s">
        <v>105</v>
      </c>
      <c r="B95" t="s">
        <v>6</v>
      </c>
      <c r="C95" t="s">
        <v>103</v>
      </c>
      <c r="D95" t="s">
        <v>75</v>
      </c>
      <c r="E95">
        <v>6554909</v>
      </c>
      <c r="F95">
        <v>539062</v>
      </c>
      <c r="G95">
        <v>2309322</v>
      </c>
      <c r="H95">
        <v>4626037</v>
      </c>
      <c r="I95">
        <v>16258236</v>
      </c>
      <c r="J95">
        <v>43784073</v>
      </c>
      <c r="K95">
        <v>15302315</v>
      </c>
      <c r="L95">
        <v>27547541</v>
      </c>
      <c r="M95">
        <v>0</v>
      </c>
      <c r="N95">
        <v>15469555</v>
      </c>
      <c r="O95">
        <v>548154</v>
      </c>
      <c r="P95">
        <v>43784073</v>
      </c>
      <c r="Q95">
        <v>14681771</v>
      </c>
      <c r="R95">
        <v>16236532</v>
      </c>
      <c r="S95">
        <v>15863.758739999999</v>
      </c>
      <c r="T95">
        <v>17810741</v>
      </c>
      <c r="U95">
        <v>0</v>
      </c>
      <c r="V95">
        <v>5029490</v>
      </c>
      <c r="W95">
        <v>2233578</v>
      </c>
      <c r="X95">
        <v>1918624</v>
      </c>
      <c r="Y95">
        <v>2062906</v>
      </c>
      <c r="Z95">
        <v>643321</v>
      </c>
      <c r="AA95">
        <v>4.3414999999999999</v>
      </c>
      <c r="AB95">
        <v>0</v>
      </c>
      <c r="AC95">
        <v>21005</v>
      </c>
      <c r="AD95">
        <v>5017015</v>
      </c>
      <c r="AE95">
        <v>-761317</v>
      </c>
      <c r="AF95" t="s">
        <v>115</v>
      </c>
    </row>
    <row r="96" spans="1:32" x14ac:dyDescent="0.25">
      <c r="A96" t="s">
        <v>105</v>
      </c>
      <c r="B96" t="s">
        <v>6</v>
      </c>
      <c r="C96" t="s">
        <v>103</v>
      </c>
      <c r="D96" t="s">
        <v>76</v>
      </c>
      <c r="E96">
        <v>6390688</v>
      </c>
      <c r="F96">
        <v>587774</v>
      </c>
      <c r="G96">
        <v>2175052</v>
      </c>
      <c r="H96">
        <v>4398107</v>
      </c>
      <c r="I96">
        <v>15574274</v>
      </c>
      <c r="J96">
        <v>41455717</v>
      </c>
      <c r="K96">
        <v>14319916</v>
      </c>
      <c r="L96">
        <v>25997429</v>
      </c>
      <c r="M96">
        <v>0</v>
      </c>
      <c r="N96">
        <v>14714033</v>
      </c>
      <c r="O96">
        <v>549750</v>
      </c>
      <c r="P96">
        <v>41455717</v>
      </c>
      <c r="Q96">
        <v>14267629</v>
      </c>
      <c r="R96">
        <v>15458288</v>
      </c>
      <c r="S96">
        <v>15849.25517</v>
      </c>
      <c r="T96">
        <v>16631514</v>
      </c>
      <c r="U96">
        <v>0</v>
      </c>
      <c r="V96">
        <v>4896086</v>
      </c>
      <c r="W96">
        <v>2101543</v>
      </c>
      <c r="X96">
        <v>1793667</v>
      </c>
      <c r="Y96">
        <v>1972856</v>
      </c>
      <c r="Z96">
        <v>602785</v>
      </c>
      <c r="AA96">
        <v>2.1640000000000001</v>
      </c>
      <c r="AB96">
        <v>0</v>
      </c>
      <c r="AC96">
        <v>42569</v>
      </c>
      <c r="AD96">
        <v>4741680</v>
      </c>
      <c r="AE96">
        <v>-796300</v>
      </c>
      <c r="AF96" t="s">
        <v>115</v>
      </c>
    </row>
    <row r="97" spans="1:32" x14ac:dyDescent="0.25">
      <c r="A97" t="s">
        <v>105</v>
      </c>
      <c r="B97" t="s">
        <v>6</v>
      </c>
      <c r="C97" t="s">
        <v>103</v>
      </c>
      <c r="D97" t="s">
        <v>77</v>
      </c>
      <c r="E97">
        <v>6569382</v>
      </c>
      <c r="F97">
        <v>297032</v>
      </c>
      <c r="G97">
        <v>1411860</v>
      </c>
      <c r="H97">
        <v>3386645</v>
      </c>
      <c r="I97">
        <v>15717706</v>
      </c>
      <c r="J97">
        <v>41437473</v>
      </c>
      <c r="K97">
        <v>14680685</v>
      </c>
      <c r="L97">
        <v>26218486</v>
      </c>
      <c r="M97">
        <v>0</v>
      </c>
      <c r="N97">
        <v>14469148</v>
      </c>
      <c r="O97">
        <v>551308</v>
      </c>
      <c r="P97">
        <v>41437473</v>
      </c>
      <c r="Q97">
        <v>14116295</v>
      </c>
      <c r="R97">
        <v>15218987</v>
      </c>
      <c r="S97">
        <v>15848.83</v>
      </c>
      <c r="T97">
        <v>16493565</v>
      </c>
      <c r="U97">
        <v>0</v>
      </c>
      <c r="V97">
        <v>5148062</v>
      </c>
      <c r="W97">
        <v>2213218</v>
      </c>
      <c r="X97">
        <v>2036232</v>
      </c>
      <c r="Y97">
        <v>1894704</v>
      </c>
      <c r="Z97">
        <v>801892</v>
      </c>
      <c r="AA97">
        <v>12.545500000000001</v>
      </c>
      <c r="AB97">
        <v>0</v>
      </c>
      <c r="AC97">
        <v>17573</v>
      </c>
      <c r="AD97">
        <v>-1980024</v>
      </c>
      <c r="AE97">
        <v>-738099</v>
      </c>
      <c r="AF97" t="s">
        <v>115</v>
      </c>
    </row>
    <row r="98" spans="1:32" x14ac:dyDescent="0.25">
      <c r="A98" t="s">
        <v>105</v>
      </c>
      <c r="B98" t="s">
        <v>6</v>
      </c>
      <c r="C98" t="s">
        <v>103</v>
      </c>
      <c r="D98" t="s">
        <v>78</v>
      </c>
      <c r="E98">
        <v>6585044</v>
      </c>
      <c r="F98">
        <v>525464</v>
      </c>
      <c r="G98">
        <v>1843393</v>
      </c>
      <c r="H98">
        <v>3610675</v>
      </c>
      <c r="I98">
        <v>14796226</v>
      </c>
      <c r="J98">
        <v>40518144</v>
      </c>
      <c r="K98">
        <v>14097742</v>
      </c>
      <c r="L98">
        <v>25634682</v>
      </c>
      <c r="M98">
        <v>0</v>
      </c>
      <c r="N98">
        <v>14210095</v>
      </c>
      <c r="O98">
        <v>551399</v>
      </c>
      <c r="P98">
        <v>40518144</v>
      </c>
      <c r="Q98">
        <v>13819263</v>
      </c>
      <c r="R98">
        <v>14883462</v>
      </c>
      <c r="S98">
        <v>15846.65703</v>
      </c>
      <c r="T98">
        <v>16579386</v>
      </c>
      <c r="U98">
        <v>0</v>
      </c>
      <c r="V98">
        <v>5133757</v>
      </c>
      <c r="W98">
        <v>1864729</v>
      </c>
      <c r="X98">
        <v>1831092</v>
      </c>
      <c r="Y98">
        <v>1889127</v>
      </c>
      <c r="Z98">
        <v>637342</v>
      </c>
      <c r="AA98">
        <v>23.808</v>
      </c>
      <c r="AB98">
        <v>0</v>
      </c>
      <c r="AC98">
        <v>29815</v>
      </c>
      <c r="AD98">
        <v>4898593</v>
      </c>
      <c r="AE98">
        <v>-633671</v>
      </c>
      <c r="AF98" t="s">
        <v>115</v>
      </c>
    </row>
    <row r="99" spans="1:32" x14ac:dyDescent="0.25">
      <c r="A99" t="s">
        <v>105</v>
      </c>
      <c r="B99" t="s">
        <v>6</v>
      </c>
      <c r="C99" t="s">
        <v>103</v>
      </c>
      <c r="D99" t="s">
        <v>79</v>
      </c>
      <c r="E99">
        <v>6282166</v>
      </c>
      <c r="F99">
        <v>438429</v>
      </c>
      <c r="G99">
        <v>1743303</v>
      </c>
      <c r="H99">
        <v>3909638</v>
      </c>
      <c r="I99">
        <v>14582349</v>
      </c>
      <c r="J99">
        <v>38246709</v>
      </c>
      <c r="K99">
        <v>13373130</v>
      </c>
      <c r="L99">
        <v>24231660</v>
      </c>
      <c r="M99">
        <v>0</v>
      </c>
      <c r="N99">
        <v>13370056</v>
      </c>
      <c r="O99">
        <v>551394</v>
      </c>
      <c r="P99">
        <v>38246709</v>
      </c>
      <c r="Q99">
        <v>13499783</v>
      </c>
      <c r="R99">
        <v>14015049</v>
      </c>
      <c r="S99">
        <v>15844.91409</v>
      </c>
      <c r="T99">
        <v>15367344</v>
      </c>
      <c r="U99">
        <v>0</v>
      </c>
      <c r="V99">
        <v>4903970</v>
      </c>
      <c r="W99">
        <v>2071850</v>
      </c>
      <c r="X99">
        <v>1788720</v>
      </c>
      <c r="Y99">
        <v>1885416</v>
      </c>
      <c r="Z99">
        <v>589743</v>
      </c>
      <c r="AA99">
        <v>16.1905</v>
      </c>
      <c r="AB99">
        <v>0</v>
      </c>
      <c r="AC99">
        <v>14813</v>
      </c>
      <c r="AD99">
        <v>4411626</v>
      </c>
      <c r="AE99">
        <v>-663642</v>
      </c>
      <c r="AF99" t="s">
        <v>115</v>
      </c>
    </row>
    <row r="100" spans="1:32" x14ac:dyDescent="0.25">
      <c r="A100" t="s">
        <v>105</v>
      </c>
      <c r="B100" t="s">
        <v>6</v>
      </c>
      <c r="C100" t="s">
        <v>103</v>
      </c>
      <c r="D100" t="s">
        <v>80</v>
      </c>
      <c r="E100">
        <v>6255319</v>
      </c>
      <c r="F100">
        <v>562194</v>
      </c>
      <c r="G100">
        <v>1526287</v>
      </c>
      <c r="H100">
        <v>3631810</v>
      </c>
      <c r="I100">
        <v>14370075</v>
      </c>
      <c r="J100">
        <v>37168264</v>
      </c>
      <c r="K100">
        <v>13038161</v>
      </c>
      <c r="L100">
        <v>23617558</v>
      </c>
      <c r="M100">
        <v>0</v>
      </c>
      <c r="N100">
        <v>12897538</v>
      </c>
      <c r="O100">
        <v>551021</v>
      </c>
      <c r="P100">
        <v>37168264</v>
      </c>
      <c r="Q100">
        <v>13061354</v>
      </c>
      <c r="R100">
        <v>13550706</v>
      </c>
      <c r="S100">
        <v>15842.91858</v>
      </c>
      <c r="T100">
        <v>14713818</v>
      </c>
      <c r="U100">
        <v>0</v>
      </c>
      <c r="V100">
        <v>4802456</v>
      </c>
      <c r="W100">
        <v>2033299</v>
      </c>
      <c r="X100">
        <v>1838834</v>
      </c>
      <c r="Y100">
        <v>1863046</v>
      </c>
      <c r="Z100">
        <v>569683</v>
      </c>
      <c r="AA100">
        <v>13.7005</v>
      </c>
      <c r="AB100">
        <v>0</v>
      </c>
      <c r="AC100">
        <v>33579</v>
      </c>
      <c r="AD100">
        <v>4502685</v>
      </c>
      <c r="AE100">
        <v>-643279</v>
      </c>
      <c r="AF100" t="s">
        <v>115</v>
      </c>
    </row>
    <row r="101" spans="1:32" x14ac:dyDescent="0.25">
      <c r="A101" t="s">
        <v>105</v>
      </c>
      <c r="B101" t="s">
        <v>6</v>
      </c>
      <c r="C101" t="s">
        <v>103</v>
      </c>
      <c r="D101" t="s">
        <v>81</v>
      </c>
      <c r="E101">
        <v>5837086</v>
      </c>
      <c r="F101">
        <v>313980</v>
      </c>
      <c r="G101">
        <v>1107409</v>
      </c>
      <c r="H101">
        <v>2457056</v>
      </c>
      <c r="I101">
        <v>13784890</v>
      </c>
      <c r="J101">
        <v>35483317</v>
      </c>
      <c r="K101">
        <v>12912520</v>
      </c>
      <c r="L101">
        <v>22710461</v>
      </c>
      <c r="M101">
        <v>0</v>
      </c>
      <c r="N101">
        <v>12148035</v>
      </c>
      <c r="O101">
        <v>551040</v>
      </c>
      <c r="P101">
        <v>35483317</v>
      </c>
      <c r="Q101">
        <v>12689206</v>
      </c>
      <c r="R101">
        <v>12772856</v>
      </c>
      <c r="S101">
        <v>15837.145</v>
      </c>
      <c r="T101">
        <v>14294030</v>
      </c>
      <c r="U101">
        <v>0</v>
      </c>
      <c r="V101">
        <v>4589776</v>
      </c>
      <c r="W101">
        <v>2113778</v>
      </c>
      <c r="X101">
        <v>1971659</v>
      </c>
      <c r="Y101">
        <v>1715786</v>
      </c>
      <c r="Z101">
        <v>452101</v>
      </c>
      <c r="AA101">
        <v>2.3595999999999999</v>
      </c>
      <c r="AB101">
        <v>0</v>
      </c>
      <c r="AC101">
        <v>10265</v>
      </c>
      <c r="AD101">
        <v>-1150991</v>
      </c>
      <c r="AE101">
        <v>-631551</v>
      </c>
      <c r="AF101" t="s">
        <v>115</v>
      </c>
    </row>
    <row r="102" spans="1:32" x14ac:dyDescent="0.25">
      <c r="A102" t="s">
        <v>105</v>
      </c>
      <c r="B102" t="s">
        <v>6</v>
      </c>
      <c r="C102" t="s">
        <v>103</v>
      </c>
      <c r="D102" t="s">
        <v>82</v>
      </c>
      <c r="E102">
        <v>5318752</v>
      </c>
      <c r="F102">
        <v>99914</v>
      </c>
      <c r="G102">
        <v>1241499</v>
      </c>
      <c r="H102">
        <v>2799052</v>
      </c>
      <c r="I102">
        <v>12253559</v>
      </c>
      <c r="J102">
        <v>32157040</v>
      </c>
      <c r="K102">
        <v>11881549</v>
      </c>
      <c r="L102">
        <v>20341087</v>
      </c>
      <c r="M102">
        <v>0</v>
      </c>
      <c r="N102">
        <v>11261783</v>
      </c>
      <c r="O102">
        <v>551471</v>
      </c>
      <c r="P102">
        <v>32157040</v>
      </c>
      <c r="Q102">
        <v>12375236</v>
      </c>
      <c r="R102">
        <v>11815953</v>
      </c>
      <c r="S102">
        <v>15834.315979999999</v>
      </c>
      <c r="T102">
        <v>13046524</v>
      </c>
      <c r="U102">
        <v>0</v>
      </c>
      <c r="V102">
        <v>4435517</v>
      </c>
      <c r="W102">
        <v>1711542</v>
      </c>
      <c r="X102">
        <v>1568066</v>
      </c>
      <c r="Y102">
        <v>1623827</v>
      </c>
      <c r="Z102">
        <v>595939</v>
      </c>
      <c r="AA102">
        <v>9.3222000000000005</v>
      </c>
      <c r="AB102">
        <v>0</v>
      </c>
      <c r="AC102">
        <v>23747</v>
      </c>
      <c r="AD102">
        <v>4084429</v>
      </c>
      <c r="AE102">
        <v>-500073</v>
      </c>
      <c r="AF102" t="s">
        <v>115</v>
      </c>
    </row>
    <row r="103" spans="1:32" x14ac:dyDescent="0.25">
      <c r="A103" t="s">
        <v>105</v>
      </c>
      <c r="B103" t="s">
        <v>6</v>
      </c>
      <c r="C103" t="s">
        <v>103</v>
      </c>
      <c r="D103" t="s">
        <v>83</v>
      </c>
      <c r="E103">
        <v>5406781</v>
      </c>
      <c r="F103">
        <v>257922</v>
      </c>
      <c r="G103">
        <v>1665422</v>
      </c>
      <c r="H103">
        <v>3064720</v>
      </c>
      <c r="I103">
        <v>11961374</v>
      </c>
      <c r="J103">
        <v>30100682</v>
      </c>
      <c r="K103">
        <v>11239608</v>
      </c>
      <c r="L103">
        <v>18835408</v>
      </c>
      <c r="M103">
        <v>0</v>
      </c>
      <c r="N103">
        <v>10738895</v>
      </c>
      <c r="O103">
        <v>550334</v>
      </c>
      <c r="P103">
        <v>30100682</v>
      </c>
      <c r="Q103">
        <v>12370337</v>
      </c>
      <c r="R103">
        <v>11265274</v>
      </c>
      <c r="S103">
        <v>15834.027040000001</v>
      </c>
      <c r="T103">
        <v>11725274</v>
      </c>
      <c r="U103">
        <v>0</v>
      </c>
      <c r="V103">
        <v>4444403</v>
      </c>
      <c r="W103">
        <v>1889978</v>
      </c>
      <c r="X103">
        <v>1697071</v>
      </c>
      <c r="Y103">
        <v>1566995</v>
      </c>
      <c r="Z103">
        <v>488671</v>
      </c>
      <c r="AA103">
        <v>18.1843</v>
      </c>
      <c r="AB103">
        <v>0</v>
      </c>
      <c r="AC103">
        <v>13094</v>
      </c>
      <c r="AD103">
        <v>3507529</v>
      </c>
      <c r="AE103">
        <v>-403485</v>
      </c>
      <c r="AF103" t="s">
        <v>115</v>
      </c>
    </row>
    <row r="104" spans="1:32" x14ac:dyDescent="0.25">
      <c r="A104" t="s">
        <v>105</v>
      </c>
      <c r="B104" t="s">
        <v>6</v>
      </c>
      <c r="C104" t="s">
        <v>103</v>
      </c>
      <c r="D104" t="s">
        <v>84</v>
      </c>
      <c r="E104">
        <v>5501573</v>
      </c>
      <c r="F104">
        <v>290347</v>
      </c>
      <c r="G104">
        <v>1803681</v>
      </c>
      <c r="H104">
        <v>3058498</v>
      </c>
      <c r="I104">
        <v>12107624</v>
      </c>
      <c r="J104">
        <v>30029775</v>
      </c>
      <c r="K104">
        <v>11503720</v>
      </c>
      <c r="L104">
        <v>19002182</v>
      </c>
      <c r="M104">
        <v>0</v>
      </c>
      <c r="N104">
        <v>10510258</v>
      </c>
      <c r="O104">
        <v>552278</v>
      </c>
      <c r="P104">
        <v>30029775</v>
      </c>
      <c r="Q104">
        <v>12112417</v>
      </c>
      <c r="R104">
        <v>11027593</v>
      </c>
      <c r="S104">
        <v>15834.03277</v>
      </c>
      <c r="T104">
        <v>11726627</v>
      </c>
      <c r="U104">
        <v>0</v>
      </c>
      <c r="V104">
        <v>4672832</v>
      </c>
      <c r="W104">
        <v>2036099</v>
      </c>
      <c r="X104">
        <v>5894626</v>
      </c>
      <c r="Y104">
        <v>1625803</v>
      </c>
      <c r="Z104">
        <v>475598</v>
      </c>
      <c r="AA104">
        <v>59.880600000000001</v>
      </c>
      <c r="AB104">
        <v>0</v>
      </c>
      <c r="AC104">
        <v>28600</v>
      </c>
      <c r="AD104">
        <v>3486784</v>
      </c>
      <c r="AE104">
        <v>-439043</v>
      </c>
      <c r="AF104" t="s">
        <v>115</v>
      </c>
    </row>
    <row r="105" spans="1:32" x14ac:dyDescent="0.25">
      <c r="A105" t="s">
        <v>105</v>
      </c>
      <c r="B105" t="s">
        <v>6</v>
      </c>
      <c r="C105" t="s">
        <v>103</v>
      </c>
      <c r="D105" t="s">
        <v>85</v>
      </c>
      <c r="E105">
        <v>5702526</v>
      </c>
      <c r="F105">
        <v>121034</v>
      </c>
      <c r="G105">
        <v>1104636</v>
      </c>
      <c r="H105">
        <v>2269712</v>
      </c>
      <c r="I105">
        <v>12321189</v>
      </c>
      <c r="J105">
        <v>30650965</v>
      </c>
      <c r="K105">
        <v>11781574</v>
      </c>
      <c r="L105">
        <v>19584487</v>
      </c>
      <c r="M105">
        <v>0</v>
      </c>
      <c r="N105">
        <v>10550261</v>
      </c>
      <c r="O105">
        <v>550650</v>
      </c>
      <c r="P105">
        <v>30650965</v>
      </c>
      <c r="Q105">
        <v>11917074</v>
      </c>
      <c r="R105">
        <v>11066478</v>
      </c>
      <c r="S105">
        <v>15834.05</v>
      </c>
      <c r="T105">
        <v>12166913</v>
      </c>
      <c r="U105">
        <v>0</v>
      </c>
      <c r="V105">
        <v>4785983</v>
      </c>
      <c r="W105">
        <v>2242583</v>
      </c>
      <c r="X105">
        <v>1999827</v>
      </c>
      <c r="Y105">
        <v>1622282</v>
      </c>
      <c r="Z105">
        <v>519123</v>
      </c>
      <c r="AA105">
        <v>22.844100000000001</v>
      </c>
      <c r="AB105">
        <v>0</v>
      </c>
      <c r="AC105">
        <v>12054</v>
      </c>
      <c r="AD105">
        <v>-985329</v>
      </c>
      <c r="AE105">
        <v>-513692</v>
      </c>
      <c r="AF105" t="s">
        <v>115</v>
      </c>
    </row>
    <row r="106" spans="1:32" x14ac:dyDescent="0.25">
      <c r="A106" t="s">
        <v>105</v>
      </c>
      <c r="B106" t="s">
        <v>6</v>
      </c>
      <c r="C106" t="s">
        <v>103</v>
      </c>
      <c r="D106" t="s">
        <v>86</v>
      </c>
      <c r="E106">
        <v>4865205</v>
      </c>
      <c r="F106">
        <v>80944</v>
      </c>
      <c r="G106">
        <v>1533578</v>
      </c>
      <c r="H106">
        <v>2931695</v>
      </c>
      <c r="I106">
        <v>11403591</v>
      </c>
      <c r="J106">
        <v>28761679</v>
      </c>
      <c r="K106">
        <v>11173520</v>
      </c>
      <c r="L106">
        <v>18158158</v>
      </c>
      <c r="M106">
        <v>0</v>
      </c>
      <c r="N106">
        <v>10023867</v>
      </c>
      <c r="O106">
        <v>504990</v>
      </c>
      <c r="P106">
        <v>28761679</v>
      </c>
      <c r="Q106">
        <v>11841405</v>
      </c>
      <c r="R106">
        <v>10603521</v>
      </c>
      <c r="S106">
        <v>15678.407219999999</v>
      </c>
      <c r="T106">
        <v>11697573</v>
      </c>
      <c r="U106">
        <v>0</v>
      </c>
      <c r="V106">
        <v>4126047</v>
      </c>
      <c r="W106">
        <v>1785343</v>
      </c>
      <c r="X106">
        <v>1560153</v>
      </c>
      <c r="Y106">
        <v>1465876</v>
      </c>
      <c r="Z106">
        <v>460886</v>
      </c>
      <c r="AA106">
        <v>4.1105</v>
      </c>
      <c r="AB106">
        <v>0</v>
      </c>
      <c r="AC106">
        <v>26064</v>
      </c>
      <c r="AD106">
        <v>3591364</v>
      </c>
      <c r="AE106">
        <v>-326710</v>
      </c>
      <c r="AF106" t="s">
        <v>115</v>
      </c>
    </row>
    <row r="107" spans="1:32" x14ac:dyDescent="0.25">
      <c r="A107" t="s">
        <v>105</v>
      </c>
      <c r="B107" t="s">
        <v>6</v>
      </c>
      <c r="C107" t="s">
        <v>103</v>
      </c>
      <c r="D107" t="s">
        <v>87</v>
      </c>
      <c r="E107">
        <v>4574872</v>
      </c>
      <c r="F107">
        <v>80421</v>
      </c>
      <c r="G107">
        <v>1756004</v>
      </c>
      <c r="H107">
        <v>3212196</v>
      </c>
      <c r="I107">
        <v>11245980</v>
      </c>
      <c r="J107">
        <v>28387556</v>
      </c>
      <c r="K107">
        <v>10932580</v>
      </c>
      <c r="L107">
        <v>17806152</v>
      </c>
      <c r="M107">
        <v>0</v>
      </c>
      <c r="N107">
        <v>10016433</v>
      </c>
      <c r="O107">
        <v>504816</v>
      </c>
      <c r="P107">
        <v>28387556</v>
      </c>
      <c r="Q107">
        <v>11823175</v>
      </c>
      <c r="R107">
        <v>10581404</v>
      </c>
      <c r="S107">
        <v>15678.427820000001</v>
      </c>
      <c r="T107">
        <v>11565577</v>
      </c>
      <c r="U107">
        <v>0</v>
      </c>
      <c r="V107">
        <v>3908557</v>
      </c>
      <c r="W107">
        <v>1787681</v>
      </c>
      <c r="X107">
        <v>1573116</v>
      </c>
      <c r="Y107">
        <v>1429363</v>
      </c>
      <c r="Z107">
        <v>447307</v>
      </c>
      <c r="AA107">
        <v>-4.8224</v>
      </c>
      <c r="AB107">
        <v>0</v>
      </c>
      <c r="AC107">
        <v>11728</v>
      </c>
      <c r="AD107">
        <v>3247162</v>
      </c>
      <c r="AE107">
        <v>-321752</v>
      </c>
      <c r="AF107" t="s">
        <v>115</v>
      </c>
    </row>
    <row r="108" spans="1:32" x14ac:dyDescent="0.25">
      <c r="A108" t="s">
        <v>105</v>
      </c>
      <c r="B108" t="s">
        <v>6</v>
      </c>
      <c r="C108" t="s">
        <v>103</v>
      </c>
      <c r="D108" t="s">
        <v>88</v>
      </c>
      <c r="E108">
        <v>3441050</v>
      </c>
      <c r="F108">
        <v>1160</v>
      </c>
      <c r="G108">
        <v>2316032</v>
      </c>
      <c r="H108">
        <v>3490123</v>
      </c>
      <c r="I108">
        <v>11610044</v>
      </c>
      <c r="J108">
        <v>29284861</v>
      </c>
      <c r="K108">
        <v>10787814</v>
      </c>
      <c r="L108">
        <v>18477708</v>
      </c>
      <c r="M108">
        <v>0</v>
      </c>
      <c r="N108">
        <v>10241004</v>
      </c>
      <c r="O108">
        <v>505049</v>
      </c>
      <c r="P108">
        <v>29284861</v>
      </c>
      <c r="Q108">
        <v>11742754</v>
      </c>
      <c r="R108">
        <v>10807153</v>
      </c>
      <c r="S108">
        <v>15678.459129999999</v>
      </c>
      <c r="T108">
        <v>12070138</v>
      </c>
      <c r="U108">
        <v>0</v>
      </c>
      <c r="V108">
        <v>3136867</v>
      </c>
      <c r="W108">
        <v>1464978</v>
      </c>
      <c r="X108">
        <v>5196178</v>
      </c>
      <c r="Y108">
        <v>1383782</v>
      </c>
      <c r="Z108">
        <v>412146</v>
      </c>
      <c r="AA108">
        <v>-29.368400000000001</v>
      </c>
      <c r="AB108">
        <v>0</v>
      </c>
      <c r="AC108">
        <v>27097</v>
      </c>
      <c r="AD108">
        <v>3387402</v>
      </c>
      <c r="AE108">
        <v>-369928</v>
      </c>
      <c r="AF108" t="s">
        <v>115</v>
      </c>
    </row>
    <row r="109" spans="1:32" x14ac:dyDescent="0.25">
      <c r="A109" t="s">
        <v>105</v>
      </c>
      <c r="B109" t="s">
        <v>6</v>
      </c>
      <c r="C109" t="s">
        <v>103</v>
      </c>
      <c r="D109" t="s">
        <v>89</v>
      </c>
      <c r="E109">
        <v>4642083</v>
      </c>
      <c r="F109">
        <v>25398</v>
      </c>
      <c r="G109">
        <v>1300553</v>
      </c>
      <c r="H109">
        <v>2695869</v>
      </c>
      <c r="I109">
        <v>11829755</v>
      </c>
      <c r="J109">
        <v>29818166</v>
      </c>
      <c r="K109">
        <v>10790990</v>
      </c>
      <c r="L109">
        <v>18898142</v>
      </c>
      <c r="M109">
        <v>0</v>
      </c>
      <c r="N109">
        <v>10332371</v>
      </c>
      <c r="O109">
        <v>505760</v>
      </c>
      <c r="P109">
        <v>29818166</v>
      </c>
      <c r="Q109">
        <v>11835665</v>
      </c>
      <c r="R109">
        <v>10920024</v>
      </c>
      <c r="S109">
        <v>15678.495000000001</v>
      </c>
      <c r="T109">
        <v>12607050</v>
      </c>
      <c r="U109">
        <v>0</v>
      </c>
      <c r="V109">
        <v>3937518</v>
      </c>
      <c r="W109">
        <v>1503072</v>
      </c>
      <c r="X109">
        <v>1449151</v>
      </c>
      <c r="Y109">
        <v>1304242</v>
      </c>
      <c r="Z109">
        <v>509286</v>
      </c>
      <c r="AA109">
        <v>-12.0891</v>
      </c>
      <c r="AB109">
        <v>0</v>
      </c>
      <c r="AC109">
        <v>11454</v>
      </c>
      <c r="AD109">
        <v>-1161426</v>
      </c>
      <c r="AE109">
        <v>-434487</v>
      </c>
      <c r="AF109" t="s">
        <v>115</v>
      </c>
    </row>
    <row r="110" spans="1:32" x14ac:dyDescent="0.25">
      <c r="A110" t="s">
        <v>105</v>
      </c>
      <c r="B110" t="s">
        <v>6</v>
      </c>
      <c r="C110" t="s">
        <v>103</v>
      </c>
      <c r="D110" t="s">
        <v>90</v>
      </c>
      <c r="E110">
        <v>4673113</v>
      </c>
      <c r="F110">
        <v>93629</v>
      </c>
      <c r="G110">
        <v>1779297</v>
      </c>
      <c r="H110">
        <v>3594448</v>
      </c>
      <c r="I110">
        <v>11802693</v>
      </c>
      <c r="J110">
        <v>29234349</v>
      </c>
      <c r="K110">
        <v>10007034</v>
      </c>
      <c r="L110">
        <v>18426469</v>
      </c>
      <c r="M110">
        <v>0</v>
      </c>
      <c r="N110">
        <v>10229944</v>
      </c>
      <c r="O110">
        <v>504890</v>
      </c>
      <c r="P110">
        <v>29234349</v>
      </c>
      <c r="Q110">
        <v>11810267</v>
      </c>
      <c r="R110">
        <v>10807880</v>
      </c>
      <c r="S110">
        <v>15678.645</v>
      </c>
      <c r="T110">
        <v>12260994</v>
      </c>
      <c r="U110">
        <v>0</v>
      </c>
      <c r="V110">
        <v>3954671</v>
      </c>
      <c r="W110">
        <v>2083031</v>
      </c>
      <c r="X110">
        <v>1444942</v>
      </c>
      <c r="Y110">
        <v>1373625</v>
      </c>
      <c r="Z110">
        <v>479076</v>
      </c>
      <c r="AA110">
        <v>-11.7097</v>
      </c>
      <c r="AB110">
        <v>0</v>
      </c>
      <c r="AC110">
        <v>20239</v>
      </c>
      <c r="AD110">
        <v>3599560</v>
      </c>
      <c r="AE110">
        <v>-362981</v>
      </c>
      <c r="AF110" t="s">
        <v>115</v>
      </c>
    </row>
    <row r="111" spans="1:32" x14ac:dyDescent="0.25">
      <c r="A111" t="s">
        <v>105</v>
      </c>
      <c r="B111" t="s">
        <v>6</v>
      </c>
      <c r="C111" t="s">
        <v>103</v>
      </c>
      <c r="D111" t="s">
        <v>91</v>
      </c>
      <c r="E111">
        <v>4806667</v>
      </c>
      <c r="F111">
        <v>98690</v>
      </c>
      <c r="G111">
        <v>1919368</v>
      </c>
      <c r="H111">
        <v>4036110</v>
      </c>
      <c r="I111">
        <v>12193448</v>
      </c>
      <c r="J111">
        <v>29437782</v>
      </c>
      <c r="K111">
        <v>10007078</v>
      </c>
      <c r="L111">
        <v>18648685</v>
      </c>
      <c r="M111">
        <v>0</v>
      </c>
      <c r="N111">
        <v>10223428</v>
      </c>
      <c r="O111">
        <v>502176</v>
      </c>
      <c r="P111">
        <v>29437782</v>
      </c>
      <c r="Q111">
        <v>11779357</v>
      </c>
      <c r="R111">
        <v>10789097</v>
      </c>
      <c r="S111">
        <v>15679.915000000001</v>
      </c>
      <c r="T111">
        <v>12333148</v>
      </c>
      <c r="U111">
        <v>0</v>
      </c>
      <c r="V111">
        <v>4071186</v>
      </c>
      <c r="W111">
        <v>1777075</v>
      </c>
      <c r="X111">
        <v>1585350</v>
      </c>
      <c r="Y111">
        <v>1379433</v>
      </c>
      <c r="Z111">
        <v>453639</v>
      </c>
      <c r="AA111">
        <v>5.8372000000000002</v>
      </c>
      <c r="AB111">
        <v>0</v>
      </c>
      <c r="AC111">
        <v>8435</v>
      </c>
      <c r="AD111">
        <v>3318949</v>
      </c>
      <c r="AE111">
        <v>-440895</v>
      </c>
      <c r="AF111" t="s">
        <v>115</v>
      </c>
    </row>
    <row r="112" spans="1:32" x14ac:dyDescent="0.25">
      <c r="A112" t="s">
        <v>105</v>
      </c>
      <c r="B112" t="s">
        <v>6</v>
      </c>
      <c r="C112" t="s">
        <v>103</v>
      </c>
      <c r="D112" t="s">
        <v>92</v>
      </c>
      <c r="E112">
        <v>4871825</v>
      </c>
      <c r="F112">
        <v>190466</v>
      </c>
      <c r="G112">
        <v>2396439</v>
      </c>
      <c r="H112">
        <v>4157338</v>
      </c>
      <c r="I112">
        <v>12801229</v>
      </c>
      <c r="J112">
        <v>29781535</v>
      </c>
      <c r="K112">
        <v>10446493</v>
      </c>
      <c r="L112">
        <v>19037226</v>
      </c>
      <c r="M112">
        <v>0</v>
      </c>
      <c r="N112">
        <v>10186009</v>
      </c>
      <c r="O112">
        <v>501371</v>
      </c>
      <c r="P112">
        <v>29781535</v>
      </c>
      <c r="Q112">
        <v>11680668</v>
      </c>
      <c r="R112">
        <v>10744309</v>
      </c>
      <c r="S112">
        <v>15679.95</v>
      </c>
      <c r="T112">
        <v>12587995</v>
      </c>
      <c r="U112">
        <v>0</v>
      </c>
      <c r="V112">
        <v>3972408</v>
      </c>
      <c r="W112">
        <v>1764163</v>
      </c>
      <c r="X112">
        <v>1549333</v>
      </c>
      <c r="Y112">
        <v>1412370</v>
      </c>
      <c r="Z112">
        <v>518082</v>
      </c>
      <c r="AA112">
        <v>27.0001</v>
      </c>
      <c r="AB112">
        <v>0</v>
      </c>
      <c r="AC112">
        <v>21325</v>
      </c>
      <c r="AD112">
        <v>3654941</v>
      </c>
      <c r="AE112">
        <v>-452828</v>
      </c>
      <c r="AF112" t="s">
        <v>115</v>
      </c>
    </row>
    <row r="113" spans="1:32" x14ac:dyDescent="0.25">
      <c r="A113" t="s">
        <v>105</v>
      </c>
      <c r="B113" t="s">
        <v>6</v>
      </c>
      <c r="C113" t="s">
        <v>103</v>
      </c>
      <c r="D113" t="s">
        <v>93</v>
      </c>
      <c r="E113">
        <v>5280440</v>
      </c>
      <c r="F113">
        <v>112223</v>
      </c>
      <c r="G113">
        <v>1865746</v>
      </c>
      <c r="H113">
        <v>4051635</v>
      </c>
      <c r="I113">
        <v>13073604</v>
      </c>
      <c r="J113">
        <v>30349287</v>
      </c>
      <c r="K113">
        <v>10686214</v>
      </c>
      <c r="L113">
        <v>19418844</v>
      </c>
      <c r="M113">
        <v>0</v>
      </c>
      <c r="N113">
        <v>10359723</v>
      </c>
      <c r="O113">
        <v>501331</v>
      </c>
      <c r="P113">
        <v>30349287</v>
      </c>
      <c r="Q113">
        <v>11568602</v>
      </c>
      <c r="R113">
        <v>10930443</v>
      </c>
      <c r="S113">
        <v>15679.975</v>
      </c>
      <c r="T113">
        <v>12513406</v>
      </c>
      <c r="U113">
        <v>0</v>
      </c>
      <c r="V113">
        <v>4368571</v>
      </c>
      <c r="W113">
        <v>1956505</v>
      </c>
      <c r="X113">
        <v>1886273</v>
      </c>
      <c r="Y113">
        <v>1422373</v>
      </c>
      <c r="Z113">
        <v>639206</v>
      </c>
      <c r="AA113">
        <v>49.320099999999996</v>
      </c>
      <c r="AB113">
        <v>0</v>
      </c>
      <c r="AC113">
        <v>9720</v>
      </c>
      <c r="AD113">
        <v>-1254094</v>
      </c>
      <c r="AE113">
        <v>-401525</v>
      </c>
      <c r="AF113" t="s">
        <v>115</v>
      </c>
    </row>
    <row r="114" spans="1:32" x14ac:dyDescent="0.25">
      <c r="A114" t="s">
        <v>105</v>
      </c>
      <c r="B114" t="s">
        <v>6</v>
      </c>
      <c r="C114" t="s">
        <v>103</v>
      </c>
      <c r="D114" t="s">
        <v>94</v>
      </c>
      <c r="E114">
        <v>5292890</v>
      </c>
      <c r="F114">
        <v>153219</v>
      </c>
      <c r="G114">
        <v>2135559</v>
      </c>
      <c r="H114">
        <v>4055498</v>
      </c>
      <c r="I114">
        <v>12371090</v>
      </c>
      <c r="J114">
        <v>29552531</v>
      </c>
      <c r="K114">
        <v>10414522</v>
      </c>
      <c r="L114">
        <v>18882035</v>
      </c>
      <c r="M114">
        <v>0</v>
      </c>
      <c r="N114">
        <v>10133132</v>
      </c>
      <c r="O114">
        <v>502853</v>
      </c>
      <c r="P114">
        <v>29552531</v>
      </c>
      <c r="Q114">
        <v>11456379</v>
      </c>
      <c r="R114">
        <v>10670496</v>
      </c>
      <c r="S114">
        <v>15680.03</v>
      </c>
      <c r="T114">
        <v>12579640</v>
      </c>
      <c r="U114">
        <v>0</v>
      </c>
      <c r="V114">
        <v>4390531</v>
      </c>
      <c r="W114">
        <v>2338357</v>
      </c>
      <c r="X114">
        <v>1631793</v>
      </c>
      <c r="Y114">
        <v>1416601</v>
      </c>
      <c r="Z114">
        <v>542876</v>
      </c>
      <c r="AA114">
        <v>10.203200000000001</v>
      </c>
      <c r="AB114">
        <v>0</v>
      </c>
      <c r="AC114">
        <v>14293</v>
      </c>
      <c r="AD114">
        <v>3565389</v>
      </c>
      <c r="AE114">
        <v>-343133</v>
      </c>
      <c r="AF114" t="s">
        <v>115</v>
      </c>
    </row>
    <row r="115" spans="1:32" x14ac:dyDescent="0.25">
      <c r="A115" t="s">
        <v>105</v>
      </c>
      <c r="B115" t="s">
        <v>6</v>
      </c>
      <c r="C115" t="s">
        <v>103</v>
      </c>
      <c r="D115" t="s">
        <v>95</v>
      </c>
      <c r="E115">
        <v>4541566</v>
      </c>
      <c r="F115">
        <v>21836</v>
      </c>
      <c r="G115">
        <v>2652505</v>
      </c>
      <c r="H115">
        <v>3698154</v>
      </c>
      <c r="I115">
        <v>11600862</v>
      </c>
      <c r="J115">
        <v>28538759</v>
      </c>
      <c r="K115">
        <v>9639195</v>
      </c>
      <c r="L115">
        <v>18040489</v>
      </c>
      <c r="M115">
        <v>0</v>
      </c>
      <c r="N115">
        <v>9973659</v>
      </c>
      <c r="O115">
        <v>502253</v>
      </c>
      <c r="P115">
        <v>28538759</v>
      </c>
      <c r="Q115">
        <v>11365880</v>
      </c>
      <c r="R115">
        <v>10498270</v>
      </c>
      <c r="S115">
        <v>15680.07</v>
      </c>
      <c r="T115">
        <v>11977969</v>
      </c>
      <c r="U115">
        <v>0</v>
      </c>
      <c r="V115">
        <v>3843534</v>
      </c>
      <c r="W115">
        <v>2302753</v>
      </c>
      <c r="X115">
        <v>1482453</v>
      </c>
      <c r="Y115">
        <v>1460746</v>
      </c>
      <c r="Z115">
        <v>459453</v>
      </c>
      <c r="AA115">
        <v>-23.9941</v>
      </c>
      <c r="AB115">
        <v>0</v>
      </c>
      <c r="AC115">
        <v>6827</v>
      </c>
      <c r="AD115">
        <v>3318720</v>
      </c>
      <c r="AE115">
        <v>-304381</v>
      </c>
      <c r="AF115" t="s">
        <v>115</v>
      </c>
    </row>
    <row r="116" spans="1:32" x14ac:dyDescent="0.25">
      <c r="A116" t="s">
        <v>105</v>
      </c>
      <c r="B116" t="s">
        <v>6</v>
      </c>
      <c r="C116" t="s">
        <v>103</v>
      </c>
      <c r="D116" t="s">
        <v>96</v>
      </c>
      <c r="E116">
        <v>3836077</v>
      </c>
      <c r="F116">
        <v>-77822</v>
      </c>
      <c r="G116">
        <v>2689374</v>
      </c>
      <c r="H116">
        <v>3290215</v>
      </c>
      <c r="I116">
        <v>11705931</v>
      </c>
      <c r="J116">
        <v>29404542</v>
      </c>
      <c r="K116">
        <v>10618117</v>
      </c>
      <c r="L116">
        <v>18802581</v>
      </c>
      <c r="M116">
        <v>0</v>
      </c>
      <c r="N116">
        <v>10066208</v>
      </c>
      <c r="O116">
        <v>501895</v>
      </c>
      <c r="P116">
        <v>29404542</v>
      </c>
      <c r="Q116">
        <v>11344044</v>
      </c>
      <c r="R116">
        <v>10601961</v>
      </c>
      <c r="S116">
        <v>15679.684999999999</v>
      </c>
      <c r="T116">
        <v>12688294</v>
      </c>
      <c r="U116">
        <v>0</v>
      </c>
      <c r="V116">
        <v>3368860</v>
      </c>
      <c r="W116">
        <v>2141726</v>
      </c>
      <c r="X116">
        <v>1405885</v>
      </c>
      <c r="Y116">
        <v>1483992</v>
      </c>
      <c r="Z116">
        <v>478125</v>
      </c>
      <c r="AA116">
        <v>-38.278500000000001</v>
      </c>
      <c r="AB116">
        <v>0</v>
      </c>
      <c r="AC116">
        <v>13975</v>
      </c>
      <c r="AD116">
        <v>3920421</v>
      </c>
      <c r="AE116">
        <v>-388562</v>
      </c>
      <c r="AF116" t="s">
        <v>115</v>
      </c>
    </row>
    <row r="117" spans="1:32" x14ac:dyDescent="0.25">
      <c r="A117" t="s">
        <v>105</v>
      </c>
      <c r="B117" t="s">
        <v>6</v>
      </c>
      <c r="C117" t="s">
        <v>103</v>
      </c>
      <c r="D117" t="s">
        <v>97</v>
      </c>
      <c r="E117">
        <v>3536322</v>
      </c>
      <c r="F117">
        <v>-765765</v>
      </c>
      <c r="G117">
        <v>1648143</v>
      </c>
      <c r="H117">
        <v>2314576</v>
      </c>
      <c r="I117">
        <v>11298929</v>
      </c>
      <c r="J117">
        <v>29062037</v>
      </c>
      <c r="K117">
        <v>10589293</v>
      </c>
      <c r="L117">
        <v>18461300</v>
      </c>
      <c r="M117">
        <v>0</v>
      </c>
      <c r="N117">
        <v>10061207</v>
      </c>
      <c r="O117">
        <v>501211</v>
      </c>
      <c r="P117">
        <v>29062037</v>
      </c>
      <c r="Q117">
        <v>11531622</v>
      </c>
      <c r="R117">
        <v>10600737</v>
      </c>
      <c r="S117">
        <v>15679.41</v>
      </c>
      <c r="T117">
        <v>12618653</v>
      </c>
      <c r="U117">
        <v>0</v>
      </c>
      <c r="V117">
        <v>3409568</v>
      </c>
      <c r="W117">
        <v>1970089</v>
      </c>
      <c r="X117">
        <v>1392749</v>
      </c>
      <c r="Y117">
        <v>1459394</v>
      </c>
      <c r="Z117">
        <v>605814</v>
      </c>
      <c r="AA117">
        <v>-46.150599999999997</v>
      </c>
      <c r="AB117">
        <v>0</v>
      </c>
      <c r="AC117">
        <v>11468</v>
      </c>
      <c r="AD117">
        <v>-1298841</v>
      </c>
      <c r="AE117">
        <v>-493091</v>
      </c>
      <c r="AF117" t="s">
        <v>115</v>
      </c>
    </row>
    <row r="118" spans="1:32" x14ac:dyDescent="0.25">
      <c r="A118" t="s">
        <v>105</v>
      </c>
      <c r="B118" t="s">
        <v>6</v>
      </c>
      <c r="C118" t="s">
        <v>103</v>
      </c>
      <c r="D118" t="s">
        <v>98</v>
      </c>
      <c r="E118">
        <v>4802843</v>
      </c>
      <c r="F118">
        <v>-164641</v>
      </c>
      <c r="G118">
        <v>1729506</v>
      </c>
      <c r="H118">
        <v>2288563</v>
      </c>
      <c r="I118">
        <v>11326787</v>
      </c>
      <c r="J118">
        <v>29591044</v>
      </c>
      <c r="K118">
        <v>11359339</v>
      </c>
      <c r="L118">
        <v>18204625</v>
      </c>
      <c r="M118">
        <v>0</v>
      </c>
      <c r="N118">
        <v>10803182</v>
      </c>
      <c r="O118">
        <v>500074</v>
      </c>
      <c r="P118">
        <v>29591044</v>
      </c>
      <c r="Q118">
        <v>12297387</v>
      </c>
      <c r="R118">
        <v>11386419</v>
      </c>
      <c r="S118">
        <v>15684.149799999999</v>
      </c>
      <c r="T118">
        <v>11862636</v>
      </c>
      <c r="U118">
        <v>0</v>
      </c>
      <c r="V118">
        <v>4155015</v>
      </c>
      <c r="W118">
        <v>2224635</v>
      </c>
      <c r="X118">
        <v>1490876</v>
      </c>
      <c r="Y118">
        <v>1858850</v>
      </c>
      <c r="Z118">
        <v>655830</v>
      </c>
      <c r="AA118">
        <v>-28.422499999999999</v>
      </c>
      <c r="AB118">
        <v>0</v>
      </c>
      <c r="AC118">
        <v>28533</v>
      </c>
      <c r="AD118">
        <v>4462002</v>
      </c>
      <c r="AE118">
        <v>-492992</v>
      </c>
      <c r="AF118" t="s">
        <v>115</v>
      </c>
    </row>
    <row r="119" spans="1:32" x14ac:dyDescent="0.25">
      <c r="A119" t="s">
        <v>105</v>
      </c>
      <c r="B119" t="s">
        <v>6</v>
      </c>
      <c r="C119" t="s">
        <v>103</v>
      </c>
      <c r="D119" t="s">
        <v>99</v>
      </c>
      <c r="E119">
        <v>5975275</v>
      </c>
      <c r="F119">
        <v>139810</v>
      </c>
      <c r="G119">
        <v>1850614</v>
      </c>
      <c r="H119">
        <v>2584472</v>
      </c>
      <c r="I119">
        <v>12422185</v>
      </c>
      <c r="J119">
        <v>32898632</v>
      </c>
      <c r="K119">
        <v>12479537</v>
      </c>
      <c r="L119">
        <v>20318737</v>
      </c>
      <c r="M119">
        <v>0</v>
      </c>
      <c r="N119">
        <v>11926992</v>
      </c>
      <c r="O119">
        <v>499057</v>
      </c>
      <c r="P119">
        <v>32898632</v>
      </c>
      <c r="Q119">
        <v>12665823</v>
      </c>
      <c r="R119">
        <v>12579895</v>
      </c>
      <c r="S119">
        <v>15676.58</v>
      </c>
      <c r="T119">
        <v>12798068</v>
      </c>
      <c r="U119">
        <v>0</v>
      </c>
      <c r="V119">
        <v>4914066</v>
      </c>
      <c r="W119">
        <v>2771269</v>
      </c>
      <c r="X119">
        <v>1716413</v>
      </c>
      <c r="Y119">
        <v>1961300</v>
      </c>
      <c r="Z119">
        <v>644681</v>
      </c>
      <c r="AA119">
        <v>-7.9249999999999998</v>
      </c>
      <c r="AB119">
        <v>0</v>
      </c>
      <c r="AC119">
        <v>24025</v>
      </c>
      <c r="AD119">
        <v>4232290</v>
      </c>
      <c r="AE119">
        <v>-664173</v>
      </c>
      <c r="AF119" t="s">
        <v>115</v>
      </c>
    </row>
    <row r="120" spans="1:32" x14ac:dyDescent="0.25">
      <c r="A120" t="s">
        <v>105</v>
      </c>
      <c r="B120" t="s">
        <v>6</v>
      </c>
      <c r="C120" t="s">
        <v>103</v>
      </c>
      <c r="D120" t="s">
        <v>100</v>
      </c>
      <c r="E120">
        <v>6215130</v>
      </c>
      <c r="F120">
        <v>353659</v>
      </c>
      <c r="G120">
        <v>1908606</v>
      </c>
      <c r="H120">
        <v>2590245</v>
      </c>
      <c r="I120">
        <v>12939545</v>
      </c>
      <c r="J120">
        <v>34185561</v>
      </c>
      <c r="K120">
        <v>12980196</v>
      </c>
      <c r="L120">
        <v>21263688</v>
      </c>
      <c r="M120">
        <v>0</v>
      </c>
      <c r="N120">
        <v>12253038</v>
      </c>
      <c r="O120">
        <v>498460</v>
      </c>
      <c r="P120">
        <v>34185561</v>
      </c>
      <c r="Q120">
        <v>12526013</v>
      </c>
      <c r="R120">
        <v>12921873</v>
      </c>
      <c r="S120">
        <v>15746.52</v>
      </c>
      <c r="T120">
        <v>13449499</v>
      </c>
      <c r="U120">
        <v>0</v>
      </c>
      <c r="V120">
        <v>4989767</v>
      </c>
      <c r="W120">
        <v>2111522</v>
      </c>
      <c r="X120">
        <v>1873294</v>
      </c>
      <c r="Y120">
        <v>2065832</v>
      </c>
      <c r="Z120">
        <v>628456</v>
      </c>
      <c r="AA120">
        <v>-4.7145000000000001</v>
      </c>
      <c r="AB120">
        <v>0</v>
      </c>
      <c r="AC120">
        <v>27559</v>
      </c>
      <c r="AD120">
        <v>4570310</v>
      </c>
      <c r="AE120">
        <v>-674641</v>
      </c>
      <c r="AF120" t="s">
        <v>115</v>
      </c>
    </row>
    <row r="121" spans="1:32" x14ac:dyDescent="0.25">
      <c r="A121" t="s">
        <v>105</v>
      </c>
      <c r="B121" t="s">
        <v>6</v>
      </c>
      <c r="C121" t="s">
        <v>103</v>
      </c>
      <c r="D121" t="s">
        <v>101</v>
      </c>
      <c r="E121">
        <v>6567048</v>
      </c>
      <c r="F121">
        <v>316801</v>
      </c>
      <c r="G121">
        <v>1473101</v>
      </c>
      <c r="H121">
        <v>2134675</v>
      </c>
      <c r="I121">
        <v>12086227</v>
      </c>
      <c r="J121">
        <v>32458320</v>
      </c>
      <c r="K121">
        <v>11940742</v>
      </c>
      <c r="L121">
        <v>19932126</v>
      </c>
      <c r="M121">
        <v>0</v>
      </c>
      <c r="N121">
        <v>11869527</v>
      </c>
      <c r="O121">
        <v>497569</v>
      </c>
      <c r="P121">
        <v>32458320</v>
      </c>
      <c r="Q121">
        <v>12408550</v>
      </c>
      <c r="R121">
        <v>12526194</v>
      </c>
      <c r="S121">
        <v>15746.395</v>
      </c>
      <c r="T121">
        <v>12210083</v>
      </c>
      <c r="U121">
        <v>0</v>
      </c>
      <c r="V121">
        <v>5264062</v>
      </c>
      <c r="W121">
        <v>2212773</v>
      </c>
      <c r="X121">
        <v>2040233</v>
      </c>
      <c r="Y121">
        <v>1825716</v>
      </c>
      <c r="Z121">
        <v>667028</v>
      </c>
      <c r="AA121">
        <v>3.7509999999999999</v>
      </c>
      <c r="AB121">
        <v>0</v>
      </c>
      <c r="AC121">
        <v>24108</v>
      </c>
      <c r="AD121">
        <v>-1712607</v>
      </c>
      <c r="AE121">
        <v>0</v>
      </c>
      <c r="AF121" t="s">
        <v>115</v>
      </c>
    </row>
    <row r="122" spans="1:32" x14ac:dyDescent="0.25">
      <c r="A122" t="s">
        <v>106</v>
      </c>
      <c r="B122" t="s">
        <v>5</v>
      </c>
      <c r="C122" t="s">
        <v>103</v>
      </c>
      <c r="D122" t="s">
        <v>43</v>
      </c>
      <c r="E122">
        <v>24318</v>
      </c>
      <c r="F122">
        <v>3687</v>
      </c>
      <c r="G122">
        <v>16253</v>
      </c>
      <c r="H122">
        <v>22185</v>
      </c>
      <c r="I122">
        <v>40917</v>
      </c>
      <c r="J122">
        <v>82338</v>
      </c>
      <c r="K122">
        <v>26709</v>
      </c>
      <c r="L122">
        <v>36440</v>
      </c>
      <c r="M122">
        <v>0</v>
      </c>
      <c r="N122">
        <v>44704</v>
      </c>
      <c r="O122">
        <v>32177</v>
      </c>
      <c r="P122">
        <v>82338</v>
      </c>
      <c r="Q122">
        <v>12885</v>
      </c>
      <c r="R122">
        <v>45898</v>
      </c>
      <c r="S122">
        <v>3164.1026999999999</v>
      </c>
      <c r="T122">
        <v>5748</v>
      </c>
      <c r="U122">
        <v>-35</v>
      </c>
      <c r="V122">
        <v>18541</v>
      </c>
      <c r="W122">
        <v>15255</v>
      </c>
      <c r="X122">
        <v>3116</v>
      </c>
      <c r="Y122">
        <v>12839</v>
      </c>
      <c r="Z122">
        <v>1032</v>
      </c>
      <c r="AA122">
        <v>37.2425</v>
      </c>
      <c r="AB122">
        <v>0</v>
      </c>
      <c r="AC122">
        <v>114</v>
      </c>
      <c r="AD122">
        <v>-5990</v>
      </c>
      <c r="AE122">
        <v>-1858</v>
      </c>
      <c r="AF122" t="s">
        <v>116</v>
      </c>
    </row>
    <row r="123" spans="1:32" x14ac:dyDescent="0.25">
      <c r="A123" t="s">
        <v>106</v>
      </c>
      <c r="B123" t="s">
        <v>5</v>
      </c>
      <c r="C123" t="s">
        <v>103</v>
      </c>
      <c r="D123" t="s">
        <v>44</v>
      </c>
      <c r="E123">
        <v>21454</v>
      </c>
      <c r="F123">
        <v>3292</v>
      </c>
      <c r="G123">
        <v>19532</v>
      </c>
      <c r="H123">
        <v>21107</v>
      </c>
      <c r="I123">
        <v>35990</v>
      </c>
      <c r="J123">
        <v>74426</v>
      </c>
      <c r="K123">
        <v>24611</v>
      </c>
      <c r="L123">
        <v>33302</v>
      </c>
      <c r="M123">
        <v>0</v>
      </c>
      <c r="N123">
        <v>39851</v>
      </c>
      <c r="O123">
        <v>31592</v>
      </c>
      <c r="P123">
        <v>74426</v>
      </c>
      <c r="Q123">
        <v>9198</v>
      </c>
      <c r="R123">
        <v>41124</v>
      </c>
      <c r="S123">
        <v>3157.75245</v>
      </c>
      <c r="T123">
        <v>5874</v>
      </c>
      <c r="U123">
        <v>0</v>
      </c>
      <c r="V123">
        <v>16072</v>
      </c>
      <c r="W123">
        <v>13897</v>
      </c>
      <c r="X123">
        <v>2337</v>
      </c>
      <c r="Y123">
        <v>10327</v>
      </c>
      <c r="Z123">
        <v>961</v>
      </c>
      <c r="AA123">
        <v>55.949599999999997</v>
      </c>
      <c r="AB123">
        <v>0</v>
      </c>
      <c r="AC123">
        <v>33</v>
      </c>
      <c r="AD123">
        <v>-7845</v>
      </c>
      <c r="AE123">
        <v>-1803</v>
      </c>
      <c r="AF123" t="s">
        <v>116</v>
      </c>
    </row>
    <row r="124" spans="1:32" x14ac:dyDescent="0.25">
      <c r="A124" t="s">
        <v>106</v>
      </c>
      <c r="B124" t="s">
        <v>5</v>
      </c>
      <c r="C124" t="s">
        <v>103</v>
      </c>
      <c r="D124" t="s">
        <v>45</v>
      </c>
      <c r="E124">
        <v>16934</v>
      </c>
      <c r="F124">
        <v>2259</v>
      </c>
      <c r="G124">
        <v>18324</v>
      </c>
      <c r="H124">
        <v>18915</v>
      </c>
      <c r="I124">
        <v>31222</v>
      </c>
      <c r="J124">
        <v>68513</v>
      </c>
      <c r="K124">
        <v>21821</v>
      </c>
      <c r="L124">
        <v>30855</v>
      </c>
      <c r="M124">
        <v>0</v>
      </c>
      <c r="N124">
        <v>36376</v>
      </c>
      <c r="O124">
        <v>30944</v>
      </c>
      <c r="P124">
        <v>68513</v>
      </c>
      <c r="Q124">
        <v>5908</v>
      </c>
      <c r="R124">
        <v>37658</v>
      </c>
      <c r="S124">
        <v>3133.4700499999999</v>
      </c>
      <c r="T124">
        <v>6665</v>
      </c>
      <c r="U124">
        <v>3</v>
      </c>
      <c r="V124">
        <v>12700</v>
      </c>
      <c r="W124">
        <v>11212</v>
      </c>
      <c r="X124">
        <v>2210</v>
      </c>
      <c r="Y124">
        <v>8108</v>
      </c>
      <c r="Z124">
        <v>961</v>
      </c>
      <c r="AA124">
        <v>41.612299999999998</v>
      </c>
      <c r="AB124">
        <v>0</v>
      </c>
      <c r="AC124">
        <v>-18</v>
      </c>
      <c r="AD124">
        <v>-7569</v>
      </c>
      <c r="AE124">
        <v>-1730</v>
      </c>
      <c r="AF124" t="s">
        <v>116</v>
      </c>
    </row>
    <row r="125" spans="1:32" x14ac:dyDescent="0.25">
      <c r="A125" t="s">
        <v>106</v>
      </c>
      <c r="B125" t="s">
        <v>5</v>
      </c>
      <c r="C125" t="s">
        <v>103</v>
      </c>
      <c r="D125" t="s">
        <v>42</v>
      </c>
      <c r="E125">
        <v>18756</v>
      </c>
      <c r="F125">
        <v>3318</v>
      </c>
      <c r="G125">
        <v>17505</v>
      </c>
      <c r="H125">
        <v>18013</v>
      </c>
      <c r="I125">
        <v>29050</v>
      </c>
      <c r="J125">
        <v>66038</v>
      </c>
      <c r="K125">
        <v>21455</v>
      </c>
      <c r="L125">
        <v>30632</v>
      </c>
      <c r="M125">
        <v>0</v>
      </c>
      <c r="N125">
        <v>34085</v>
      </c>
      <c r="O125">
        <v>30485</v>
      </c>
      <c r="P125">
        <v>66038</v>
      </c>
      <c r="Q125">
        <v>3649</v>
      </c>
      <c r="R125">
        <v>35406</v>
      </c>
      <c r="S125">
        <v>3108.0297799999998</v>
      </c>
      <c r="T125">
        <v>7025</v>
      </c>
      <c r="U125">
        <v>5</v>
      </c>
      <c r="V125">
        <v>13296</v>
      </c>
      <c r="W125">
        <v>11171</v>
      </c>
      <c r="X125">
        <v>2424</v>
      </c>
      <c r="Y125">
        <v>6691</v>
      </c>
      <c r="Z125">
        <v>992</v>
      </c>
      <c r="AA125">
        <v>80.537099999999995</v>
      </c>
      <c r="AB125">
        <v>0</v>
      </c>
      <c r="AC125">
        <v>-33</v>
      </c>
      <c r="AD125">
        <v>-8360</v>
      </c>
      <c r="AE125">
        <v>-1772</v>
      </c>
      <c r="AF125" t="s">
        <v>116</v>
      </c>
    </row>
    <row r="126" spans="1:32" x14ac:dyDescent="0.25">
      <c r="A126" t="s">
        <v>106</v>
      </c>
      <c r="B126" t="s">
        <v>5</v>
      </c>
      <c r="C126" t="s">
        <v>103</v>
      </c>
      <c r="D126" t="s">
        <v>46</v>
      </c>
      <c r="E126">
        <v>17719</v>
      </c>
      <c r="F126">
        <v>2321</v>
      </c>
      <c r="G126">
        <v>17576</v>
      </c>
      <c r="H126">
        <v>17707</v>
      </c>
      <c r="I126">
        <v>27100</v>
      </c>
      <c r="J126">
        <v>62131</v>
      </c>
      <c r="K126">
        <v>19705</v>
      </c>
      <c r="L126">
        <v>30548</v>
      </c>
      <c r="M126">
        <v>0</v>
      </c>
      <c r="N126">
        <v>30189</v>
      </c>
      <c r="O126">
        <v>29803</v>
      </c>
      <c r="P126">
        <v>62131</v>
      </c>
      <c r="Q126">
        <v>329</v>
      </c>
      <c r="R126">
        <v>31583</v>
      </c>
      <c r="S126">
        <v>3100.5228299999999</v>
      </c>
      <c r="T126">
        <v>8873</v>
      </c>
      <c r="U126">
        <v>-5</v>
      </c>
      <c r="V126">
        <v>12872</v>
      </c>
      <c r="W126">
        <v>10025</v>
      </c>
      <c r="X126">
        <v>1986</v>
      </c>
      <c r="Y126">
        <v>5757</v>
      </c>
      <c r="Z126">
        <v>1494</v>
      </c>
      <c r="AA126">
        <v>64.919899999999998</v>
      </c>
      <c r="AB126">
        <v>0</v>
      </c>
      <c r="AC126">
        <v>-58</v>
      </c>
      <c r="AD126">
        <v>-8355</v>
      </c>
      <c r="AE126">
        <v>-1814</v>
      </c>
      <c r="AF126" t="s">
        <v>116</v>
      </c>
    </row>
    <row r="127" spans="1:32" x14ac:dyDescent="0.25">
      <c r="A127" t="s">
        <v>106</v>
      </c>
      <c r="B127" t="s">
        <v>5</v>
      </c>
      <c r="C127" t="s">
        <v>103</v>
      </c>
      <c r="D127" t="s">
        <v>47</v>
      </c>
      <c r="E127">
        <v>13757</v>
      </c>
      <c r="F127">
        <v>1618</v>
      </c>
      <c r="G127">
        <v>16065</v>
      </c>
      <c r="H127">
        <v>16095</v>
      </c>
      <c r="I127">
        <v>25002</v>
      </c>
      <c r="J127">
        <v>57834</v>
      </c>
      <c r="K127">
        <v>18051</v>
      </c>
      <c r="L127">
        <v>29340</v>
      </c>
      <c r="M127">
        <v>0</v>
      </c>
      <c r="N127">
        <v>27053</v>
      </c>
      <c r="O127">
        <v>28922</v>
      </c>
      <c r="P127">
        <v>57834</v>
      </c>
      <c r="Q127">
        <v>-1990</v>
      </c>
      <c r="R127">
        <v>28494</v>
      </c>
      <c r="S127">
        <v>3012.7945599999998</v>
      </c>
      <c r="T127">
        <v>10158</v>
      </c>
      <c r="U127">
        <v>0</v>
      </c>
      <c r="V127">
        <v>10097</v>
      </c>
      <c r="W127">
        <v>8260</v>
      </c>
      <c r="X127">
        <v>2000</v>
      </c>
      <c r="Y127">
        <v>5199</v>
      </c>
      <c r="Z127">
        <v>994</v>
      </c>
      <c r="AA127">
        <v>56.846400000000003</v>
      </c>
      <c r="AB127">
        <v>0</v>
      </c>
      <c r="AC127">
        <v>-115</v>
      </c>
      <c r="AD127">
        <v>-7085</v>
      </c>
      <c r="AE127">
        <v>-1825</v>
      </c>
      <c r="AF127" t="s">
        <v>116</v>
      </c>
    </row>
    <row r="128" spans="1:32" x14ac:dyDescent="0.25">
      <c r="A128" t="s">
        <v>106</v>
      </c>
      <c r="B128" t="s">
        <v>5</v>
      </c>
      <c r="C128" t="s">
        <v>103</v>
      </c>
      <c r="D128" t="s">
        <v>48</v>
      </c>
      <c r="E128">
        <v>11958</v>
      </c>
      <c r="F128">
        <v>1142</v>
      </c>
      <c r="G128">
        <v>16229</v>
      </c>
      <c r="H128">
        <v>16229</v>
      </c>
      <c r="I128">
        <v>24693</v>
      </c>
      <c r="J128">
        <v>55146</v>
      </c>
      <c r="K128">
        <v>16371</v>
      </c>
      <c r="L128">
        <v>28896</v>
      </c>
      <c r="M128">
        <v>0</v>
      </c>
      <c r="N128">
        <v>24804</v>
      </c>
      <c r="O128">
        <v>28205</v>
      </c>
      <c r="P128">
        <v>55146</v>
      </c>
      <c r="Q128">
        <v>-3608</v>
      </c>
      <c r="R128">
        <v>26250</v>
      </c>
      <c r="S128">
        <v>2970.04547</v>
      </c>
      <c r="T128">
        <v>11170</v>
      </c>
      <c r="U128">
        <v>0</v>
      </c>
      <c r="V128">
        <v>9074</v>
      </c>
      <c r="W128">
        <v>7558</v>
      </c>
      <c r="X128">
        <v>2159</v>
      </c>
      <c r="Y128">
        <v>4733</v>
      </c>
      <c r="Z128">
        <v>973</v>
      </c>
      <c r="AA128">
        <v>98.1113</v>
      </c>
      <c r="AB128">
        <v>0</v>
      </c>
      <c r="AC128">
        <v>-73</v>
      </c>
      <c r="AD128">
        <v>-6052</v>
      </c>
      <c r="AE128">
        <v>-1515</v>
      </c>
      <c r="AF128" t="s">
        <v>116</v>
      </c>
    </row>
    <row r="129" spans="1:32" x14ac:dyDescent="0.25">
      <c r="A129" t="s">
        <v>106</v>
      </c>
      <c r="B129" t="s">
        <v>5</v>
      </c>
      <c r="C129" t="s">
        <v>103</v>
      </c>
      <c r="D129" t="s">
        <v>49</v>
      </c>
      <c r="E129">
        <v>10389</v>
      </c>
      <c r="F129">
        <v>438</v>
      </c>
      <c r="G129">
        <v>17141</v>
      </c>
      <c r="H129">
        <v>17141</v>
      </c>
      <c r="I129">
        <v>24705</v>
      </c>
      <c r="J129">
        <v>52972</v>
      </c>
      <c r="K129">
        <v>14877</v>
      </c>
      <c r="L129">
        <v>28507</v>
      </c>
      <c r="M129">
        <v>0</v>
      </c>
      <c r="N129">
        <v>23017</v>
      </c>
      <c r="O129">
        <v>27623</v>
      </c>
      <c r="P129">
        <v>52972</v>
      </c>
      <c r="Q129">
        <v>-4750</v>
      </c>
      <c r="R129">
        <v>24465</v>
      </c>
      <c r="S129">
        <v>2889.99134</v>
      </c>
      <c r="T129">
        <v>12511</v>
      </c>
      <c r="U129">
        <v>0</v>
      </c>
      <c r="V129">
        <v>8174</v>
      </c>
      <c r="W129">
        <v>6648</v>
      </c>
      <c r="X129">
        <v>1913</v>
      </c>
      <c r="Y129">
        <v>4132</v>
      </c>
      <c r="Z129">
        <v>1056</v>
      </c>
      <c r="AA129">
        <v>73.5839</v>
      </c>
      <c r="AB129">
        <v>0</v>
      </c>
      <c r="AC129">
        <v>-89</v>
      </c>
      <c r="AD129">
        <v>-5185</v>
      </c>
      <c r="AE129">
        <v>-1360</v>
      </c>
      <c r="AF129" t="s">
        <v>116</v>
      </c>
    </row>
    <row r="130" spans="1:32" x14ac:dyDescent="0.25">
      <c r="A130" t="s">
        <v>106</v>
      </c>
      <c r="B130" t="s">
        <v>5</v>
      </c>
      <c r="C130" t="s">
        <v>103</v>
      </c>
      <c r="D130" t="s">
        <v>50</v>
      </c>
      <c r="E130">
        <v>10744</v>
      </c>
      <c r="F130">
        <v>270</v>
      </c>
      <c r="G130">
        <v>19384</v>
      </c>
      <c r="H130">
        <v>19384</v>
      </c>
      <c r="I130">
        <v>26717</v>
      </c>
      <c r="J130">
        <v>52148</v>
      </c>
      <c r="K130">
        <v>14248</v>
      </c>
      <c r="L130">
        <v>28469</v>
      </c>
      <c r="M130">
        <v>0</v>
      </c>
      <c r="N130">
        <v>22225</v>
      </c>
      <c r="O130">
        <v>27260</v>
      </c>
      <c r="P130">
        <v>52148</v>
      </c>
      <c r="Q130">
        <v>-5399</v>
      </c>
      <c r="R130">
        <v>23679</v>
      </c>
      <c r="S130">
        <v>2879.5605099999998</v>
      </c>
      <c r="T130">
        <v>13337</v>
      </c>
      <c r="U130">
        <v>0</v>
      </c>
      <c r="V130">
        <v>8678</v>
      </c>
      <c r="W130">
        <v>6051</v>
      </c>
      <c r="X130">
        <v>1903</v>
      </c>
      <c r="Y130">
        <v>4101</v>
      </c>
      <c r="Z130">
        <v>969</v>
      </c>
      <c r="AA130">
        <v>45.503700000000002</v>
      </c>
      <c r="AB130">
        <v>0</v>
      </c>
      <c r="AC130">
        <v>-235</v>
      </c>
      <c r="AD130">
        <v>-4497</v>
      </c>
      <c r="AE130">
        <v>-1164</v>
      </c>
      <c r="AF130" t="s">
        <v>116</v>
      </c>
    </row>
    <row r="131" spans="1:32" x14ac:dyDescent="0.25">
      <c r="A131" t="s">
        <v>106</v>
      </c>
      <c r="B131" t="s">
        <v>5</v>
      </c>
      <c r="C131" t="s">
        <v>103</v>
      </c>
      <c r="D131" t="s">
        <v>51</v>
      </c>
      <c r="E131">
        <v>8771</v>
      </c>
      <c r="F131">
        <v>331</v>
      </c>
      <c r="G131">
        <v>14531</v>
      </c>
      <c r="H131">
        <v>14531</v>
      </c>
      <c r="I131">
        <v>21744</v>
      </c>
      <c r="J131">
        <v>45691</v>
      </c>
      <c r="K131">
        <v>13302</v>
      </c>
      <c r="L131">
        <v>28191</v>
      </c>
      <c r="M131">
        <v>0</v>
      </c>
      <c r="N131">
        <v>16031</v>
      </c>
      <c r="O131">
        <v>21574</v>
      </c>
      <c r="P131">
        <v>45691</v>
      </c>
      <c r="Q131">
        <v>-5669</v>
      </c>
      <c r="R131">
        <v>17500</v>
      </c>
      <c r="S131">
        <v>2843.7022000000002</v>
      </c>
      <c r="T131">
        <v>15163</v>
      </c>
      <c r="U131">
        <v>31</v>
      </c>
      <c r="V131">
        <v>6708</v>
      </c>
      <c r="W131">
        <v>4958</v>
      </c>
      <c r="X131">
        <v>1766</v>
      </c>
      <c r="Y131">
        <v>4218</v>
      </c>
      <c r="Z131">
        <v>931</v>
      </c>
      <c r="AA131">
        <v>39.155900000000003</v>
      </c>
      <c r="AB131">
        <v>0</v>
      </c>
      <c r="AC131">
        <v>-156</v>
      </c>
      <c r="AD131">
        <v>-2664</v>
      </c>
      <c r="AE131">
        <v>-1021</v>
      </c>
      <c r="AF131" t="s">
        <v>116</v>
      </c>
    </row>
    <row r="132" spans="1:32" x14ac:dyDescent="0.25">
      <c r="A132" t="s">
        <v>106</v>
      </c>
      <c r="B132" t="s">
        <v>5</v>
      </c>
      <c r="C132" t="s">
        <v>103</v>
      </c>
      <c r="D132" t="s">
        <v>52</v>
      </c>
      <c r="E132">
        <v>6036</v>
      </c>
      <c r="F132">
        <v>104</v>
      </c>
      <c r="G132">
        <v>8615</v>
      </c>
      <c r="H132">
        <v>8615</v>
      </c>
      <c r="I132">
        <v>15336</v>
      </c>
      <c r="J132">
        <v>38135</v>
      </c>
      <c r="K132">
        <v>12270</v>
      </c>
      <c r="L132">
        <v>26798</v>
      </c>
      <c r="M132">
        <v>0</v>
      </c>
      <c r="N132">
        <v>9855</v>
      </c>
      <c r="O132">
        <v>15895</v>
      </c>
      <c r="P132">
        <v>38135</v>
      </c>
      <c r="Q132">
        <v>-6000</v>
      </c>
      <c r="R132">
        <v>11337</v>
      </c>
      <c r="S132">
        <v>2795.42589</v>
      </c>
      <c r="T132">
        <v>15477</v>
      </c>
      <c r="U132">
        <v>0</v>
      </c>
      <c r="V132">
        <v>4769</v>
      </c>
      <c r="W132">
        <v>3638</v>
      </c>
      <c r="X132">
        <v>1495</v>
      </c>
      <c r="Y132">
        <v>4018</v>
      </c>
      <c r="Z132">
        <v>661</v>
      </c>
      <c r="AA132">
        <v>-4.9448999999999996</v>
      </c>
      <c r="AB132">
        <v>0</v>
      </c>
      <c r="AC132">
        <v>-165</v>
      </c>
      <c r="AD132">
        <v>-1590</v>
      </c>
      <c r="AE132">
        <v>-566</v>
      </c>
      <c r="AF132" t="s">
        <v>116</v>
      </c>
    </row>
    <row r="133" spans="1:32" x14ac:dyDescent="0.25">
      <c r="A133" t="s">
        <v>106</v>
      </c>
      <c r="B133" t="s">
        <v>5</v>
      </c>
      <c r="C133" t="s">
        <v>103</v>
      </c>
      <c r="D133" t="s">
        <v>53</v>
      </c>
      <c r="E133">
        <v>5985</v>
      </c>
      <c r="F133">
        <v>16</v>
      </c>
      <c r="G133">
        <v>8080</v>
      </c>
      <c r="H133">
        <v>8080</v>
      </c>
      <c r="I133">
        <v>14893</v>
      </c>
      <c r="J133">
        <v>37250</v>
      </c>
      <c r="K133">
        <v>11986</v>
      </c>
      <c r="L133">
        <v>26578</v>
      </c>
      <c r="M133">
        <v>0</v>
      </c>
      <c r="N133">
        <v>9173</v>
      </c>
      <c r="O133">
        <v>15390</v>
      </c>
      <c r="P133">
        <v>37250</v>
      </c>
      <c r="Q133">
        <v>-6104</v>
      </c>
      <c r="R133">
        <v>10672</v>
      </c>
      <c r="S133">
        <v>2780.5665800000002</v>
      </c>
      <c r="T133">
        <v>15200</v>
      </c>
      <c r="U133">
        <v>0</v>
      </c>
      <c r="V133">
        <v>4751</v>
      </c>
      <c r="W133">
        <v>3970</v>
      </c>
      <c r="X133">
        <v>1274</v>
      </c>
      <c r="Y133">
        <v>4494</v>
      </c>
      <c r="Z133">
        <v>627</v>
      </c>
      <c r="AA133">
        <v>31.799099999999999</v>
      </c>
      <c r="AB133">
        <v>0</v>
      </c>
      <c r="AC133">
        <v>-198</v>
      </c>
      <c r="AD133">
        <v>-1674</v>
      </c>
      <c r="AE133">
        <v>-481</v>
      </c>
      <c r="AF133" t="s">
        <v>116</v>
      </c>
    </row>
    <row r="134" spans="1:32" x14ac:dyDescent="0.25">
      <c r="A134" t="s">
        <v>106</v>
      </c>
      <c r="B134" t="s">
        <v>5</v>
      </c>
      <c r="C134" t="s">
        <v>103</v>
      </c>
      <c r="D134" t="s">
        <v>54</v>
      </c>
      <c r="E134">
        <v>7384</v>
      </c>
      <c r="F134">
        <v>105</v>
      </c>
      <c r="G134">
        <v>6268</v>
      </c>
      <c r="H134">
        <v>6268</v>
      </c>
      <c r="I134">
        <v>12103</v>
      </c>
      <c r="J134">
        <v>34309</v>
      </c>
      <c r="K134">
        <v>10667</v>
      </c>
      <c r="L134">
        <v>26199</v>
      </c>
      <c r="M134">
        <v>0</v>
      </c>
      <c r="N134">
        <v>6618</v>
      </c>
      <c r="O134">
        <v>12736</v>
      </c>
      <c r="P134">
        <v>34309</v>
      </c>
      <c r="Q134">
        <v>-6083</v>
      </c>
      <c r="R134">
        <v>8110</v>
      </c>
      <c r="S134">
        <v>2720.1237900000001</v>
      </c>
      <c r="T134">
        <v>14576</v>
      </c>
      <c r="U134">
        <v>0</v>
      </c>
      <c r="V134">
        <v>5993</v>
      </c>
      <c r="W134">
        <v>3771</v>
      </c>
      <c r="X134">
        <v>1324</v>
      </c>
      <c r="Y134">
        <v>3552</v>
      </c>
      <c r="Z134">
        <v>699</v>
      </c>
      <c r="AA134">
        <v>2.1865000000000001</v>
      </c>
      <c r="AB134">
        <v>0</v>
      </c>
      <c r="AC134">
        <v>-149</v>
      </c>
      <c r="AD134">
        <v>-2819</v>
      </c>
      <c r="AE134">
        <v>-449</v>
      </c>
      <c r="AF134" t="s">
        <v>116</v>
      </c>
    </row>
    <row r="135" spans="1:32" x14ac:dyDescent="0.25">
      <c r="A135" t="s">
        <v>106</v>
      </c>
      <c r="B135" t="s">
        <v>5</v>
      </c>
      <c r="C135" t="s">
        <v>103</v>
      </c>
      <c r="D135" t="s">
        <v>55</v>
      </c>
      <c r="E135">
        <v>6303</v>
      </c>
      <c r="F135">
        <v>143</v>
      </c>
      <c r="G135">
        <v>5338</v>
      </c>
      <c r="H135">
        <v>5338</v>
      </c>
      <c r="I135">
        <v>10940</v>
      </c>
      <c r="J135">
        <v>32795</v>
      </c>
      <c r="K135">
        <v>10146</v>
      </c>
      <c r="L135">
        <v>25313</v>
      </c>
      <c r="M135">
        <v>0</v>
      </c>
      <c r="N135">
        <v>6040</v>
      </c>
      <c r="O135">
        <v>12348</v>
      </c>
      <c r="P135">
        <v>32795</v>
      </c>
      <c r="Q135">
        <v>-6188</v>
      </c>
      <c r="R135">
        <v>7482</v>
      </c>
      <c r="S135">
        <v>2703.6728699999999</v>
      </c>
      <c r="T135">
        <v>14636</v>
      </c>
      <c r="U135">
        <v>0</v>
      </c>
      <c r="V135">
        <v>5112</v>
      </c>
      <c r="W135">
        <v>3468</v>
      </c>
      <c r="X135">
        <v>1128</v>
      </c>
      <c r="Y135">
        <v>3581</v>
      </c>
      <c r="Z135">
        <v>596</v>
      </c>
      <c r="AA135">
        <v>-7.6349</v>
      </c>
      <c r="AB135">
        <v>0</v>
      </c>
      <c r="AC135">
        <v>-183</v>
      </c>
      <c r="AD135">
        <v>-2291</v>
      </c>
      <c r="AE135">
        <v>-410</v>
      </c>
      <c r="AF135" t="s">
        <v>116</v>
      </c>
    </row>
    <row r="136" spans="1:32" x14ac:dyDescent="0.25">
      <c r="A136" t="s">
        <v>106</v>
      </c>
      <c r="B136" t="s">
        <v>5</v>
      </c>
      <c r="C136" t="s">
        <v>103</v>
      </c>
      <c r="D136" t="s">
        <v>56</v>
      </c>
      <c r="E136">
        <v>6350</v>
      </c>
      <c r="F136">
        <v>-408</v>
      </c>
      <c r="G136">
        <v>4954.74</v>
      </c>
      <c r="H136">
        <v>4954.74</v>
      </c>
      <c r="I136">
        <v>10181.951999999999</v>
      </c>
      <c r="J136">
        <v>31872.597000000002</v>
      </c>
      <c r="K136">
        <v>9588.7729999999992</v>
      </c>
      <c r="L136">
        <v>24722.135999999999</v>
      </c>
      <c r="M136">
        <v>0</v>
      </c>
      <c r="N136">
        <v>5715.393</v>
      </c>
      <c r="O136">
        <v>12052.458000000001</v>
      </c>
      <c r="P136">
        <v>31872.597000000002</v>
      </c>
      <c r="Q136">
        <v>-6331.6390000000001</v>
      </c>
      <c r="R136">
        <v>7150.4610000000002</v>
      </c>
      <c r="S136">
        <v>2686.90859</v>
      </c>
      <c r="T136">
        <v>14320.924000000001</v>
      </c>
      <c r="U136">
        <v>0</v>
      </c>
      <c r="V136">
        <v>5429</v>
      </c>
      <c r="W136">
        <v>3133.587</v>
      </c>
      <c r="X136">
        <v>1147.0999999999999</v>
      </c>
      <c r="Y136">
        <v>3382.3580000000002</v>
      </c>
      <c r="Z136">
        <v>647</v>
      </c>
      <c r="AA136">
        <v>58.661499999999997</v>
      </c>
      <c r="AB136">
        <v>0</v>
      </c>
      <c r="AC136">
        <v>-181</v>
      </c>
      <c r="AD136">
        <v>-2350.384</v>
      </c>
      <c r="AE136">
        <v>-268</v>
      </c>
      <c r="AF136" t="s">
        <v>116</v>
      </c>
    </row>
    <row r="137" spans="1:32" x14ac:dyDescent="0.25">
      <c r="A137" t="s">
        <v>106</v>
      </c>
      <c r="B137" t="s">
        <v>5</v>
      </c>
      <c r="C137" t="s">
        <v>103</v>
      </c>
      <c r="D137" t="s">
        <v>57</v>
      </c>
      <c r="E137">
        <v>4541</v>
      </c>
      <c r="F137">
        <v>-702</v>
      </c>
      <c r="G137">
        <v>2198.1689999999999</v>
      </c>
      <c r="H137">
        <v>2198.1689999999999</v>
      </c>
      <c r="I137">
        <v>7677.8220000000001</v>
      </c>
      <c r="J137">
        <v>28912.524000000001</v>
      </c>
      <c r="K137">
        <v>9242.7999999999993</v>
      </c>
      <c r="L137">
        <v>22874.617999999999</v>
      </c>
      <c r="M137">
        <v>0</v>
      </c>
      <c r="N137">
        <v>4605.5959999999995</v>
      </c>
      <c r="O137">
        <v>10563.745999999999</v>
      </c>
      <c r="P137">
        <v>28912.524000000001</v>
      </c>
      <c r="Q137">
        <v>-5923.3050000000003</v>
      </c>
      <c r="R137">
        <v>6037.9059999999999</v>
      </c>
      <c r="S137">
        <v>2605.8120199999998</v>
      </c>
      <c r="T137">
        <v>12748.475</v>
      </c>
      <c r="U137">
        <v>8</v>
      </c>
      <c r="V137">
        <v>3975</v>
      </c>
      <c r="W137">
        <v>3248.8270000000002</v>
      </c>
      <c r="X137">
        <v>1046.9449999999999</v>
      </c>
      <c r="Y137">
        <v>3836.85</v>
      </c>
      <c r="Z137">
        <v>704</v>
      </c>
      <c r="AA137">
        <v>33.215899999999998</v>
      </c>
      <c r="AB137">
        <v>0</v>
      </c>
      <c r="AC137">
        <v>-168</v>
      </c>
      <c r="AD137">
        <v>-1849.0740000000001</v>
      </c>
      <c r="AE137">
        <v>-305</v>
      </c>
      <c r="AF137" t="s">
        <v>116</v>
      </c>
    </row>
    <row r="138" spans="1:32" x14ac:dyDescent="0.25">
      <c r="A138" t="s">
        <v>106</v>
      </c>
      <c r="B138" t="s">
        <v>5</v>
      </c>
      <c r="C138" t="s">
        <v>103</v>
      </c>
      <c r="D138" t="s">
        <v>58</v>
      </c>
      <c r="E138">
        <v>7226</v>
      </c>
      <c r="F138">
        <v>140</v>
      </c>
      <c r="G138">
        <v>3686</v>
      </c>
      <c r="H138">
        <v>3686</v>
      </c>
      <c r="I138">
        <v>8307</v>
      </c>
      <c r="J138">
        <v>29740</v>
      </c>
      <c r="K138">
        <v>9993</v>
      </c>
      <c r="L138">
        <v>23427</v>
      </c>
      <c r="M138">
        <v>0</v>
      </c>
      <c r="N138">
        <v>4923</v>
      </c>
      <c r="O138">
        <v>10249</v>
      </c>
      <c r="P138">
        <v>29740</v>
      </c>
      <c r="Q138">
        <v>-5318</v>
      </c>
      <c r="R138">
        <v>6313</v>
      </c>
      <c r="S138">
        <v>2590.82231</v>
      </c>
      <c r="T138">
        <v>13828</v>
      </c>
      <c r="U138">
        <v>0</v>
      </c>
      <c r="V138">
        <v>5783</v>
      </c>
      <c r="W138">
        <v>3405</v>
      </c>
      <c r="X138">
        <v>949</v>
      </c>
      <c r="Y138">
        <v>3113</v>
      </c>
      <c r="Z138">
        <v>668</v>
      </c>
      <c r="AA138">
        <v>119.7522</v>
      </c>
      <c r="AB138">
        <v>0</v>
      </c>
      <c r="AC138">
        <v>-175</v>
      </c>
      <c r="AD138">
        <v>-2660</v>
      </c>
      <c r="AE138">
        <v>-354</v>
      </c>
      <c r="AF138" t="s">
        <v>116</v>
      </c>
    </row>
    <row r="139" spans="1:32" x14ac:dyDescent="0.25">
      <c r="A139" t="s">
        <v>106</v>
      </c>
      <c r="B139" t="s">
        <v>5</v>
      </c>
      <c r="C139" t="s">
        <v>103</v>
      </c>
      <c r="D139" t="s">
        <v>59</v>
      </c>
      <c r="E139">
        <v>6824</v>
      </c>
      <c r="F139">
        <v>311</v>
      </c>
      <c r="G139">
        <v>2967.5039999999999</v>
      </c>
      <c r="H139">
        <v>2967.5039999999999</v>
      </c>
      <c r="I139">
        <v>7920.491</v>
      </c>
      <c r="J139">
        <v>29262.713</v>
      </c>
      <c r="K139">
        <v>9775.3240000000005</v>
      </c>
      <c r="L139">
        <v>23409.144</v>
      </c>
      <c r="M139">
        <v>0</v>
      </c>
      <c r="N139">
        <v>4508.8379999999997</v>
      </c>
      <c r="O139">
        <v>9957.7109999999993</v>
      </c>
      <c r="P139">
        <v>29262.713</v>
      </c>
      <c r="Q139">
        <v>-5457.3149999999996</v>
      </c>
      <c r="R139">
        <v>5853.5690000000004</v>
      </c>
      <c r="S139">
        <v>2575.99163</v>
      </c>
      <c r="T139">
        <v>13564.186</v>
      </c>
      <c r="U139">
        <v>0</v>
      </c>
      <c r="V139">
        <v>5300</v>
      </c>
      <c r="W139">
        <v>3596.9839999999999</v>
      </c>
      <c r="X139">
        <v>1155.001</v>
      </c>
      <c r="Y139">
        <v>3314.127</v>
      </c>
      <c r="Z139">
        <v>730</v>
      </c>
      <c r="AA139">
        <v>128.63460000000001</v>
      </c>
      <c r="AB139">
        <v>0</v>
      </c>
      <c r="AC139">
        <v>-163</v>
      </c>
      <c r="AD139">
        <v>-2606.799</v>
      </c>
      <c r="AE139">
        <v>-559.15</v>
      </c>
      <c r="AF139" t="s">
        <v>116</v>
      </c>
    </row>
    <row r="140" spans="1:32" x14ac:dyDescent="0.25">
      <c r="A140" t="s">
        <v>106</v>
      </c>
      <c r="B140" t="s">
        <v>5</v>
      </c>
      <c r="C140" t="s">
        <v>103</v>
      </c>
      <c r="D140" t="s">
        <v>60</v>
      </c>
      <c r="E140">
        <v>4002.2310000000002</v>
      </c>
      <c r="F140">
        <v>-717.53899999999999</v>
      </c>
      <c r="G140">
        <v>2236.424</v>
      </c>
      <c r="H140">
        <v>2236.424</v>
      </c>
      <c r="I140">
        <v>6699.7969999999996</v>
      </c>
      <c r="J140">
        <v>27910</v>
      </c>
      <c r="K140">
        <v>9141.3619999999992</v>
      </c>
      <c r="L140">
        <v>22642.886999999999</v>
      </c>
      <c r="M140">
        <v>0</v>
      </c>
      <c r="N140">
        <v>3906.4209999999998</v>
      </c>
      <c r="O140">
        <v>9656.5370000000003</v>
      </c>
      <c r="P140">
        <v>27910</v>
      </c>
      <c r="Q140">
        <v>-5768.8310000000001</v>
      </c>
      <c r="R140">
        <v>5267.1130000000003</v>
      </c>
      <c r="S140">
        <v>2558.89716</v>
      </c>
      <c r="T140">
        <v>13412.246999999999</v>
      </c>
      <c r="U140">
        <v>0</v>
      </c>
      <c r="V140">
        <v>3383.3009999999999</v>
      </c>
      <c r="W140">
        <v>3030.4929999999999</v>
      </c>
      <c r="X140">
        <v>569.87400000000002</v>
      </c>
      <c r="Y140">
        <v>3324.643</v>
      </c>
      <c r="Z140">
        <v>750.75900000000001</v>
      </c>
      <c r="AA140">
        <v>43.471899999999998</v>
      </c>
      <c r="AB140">
        <v>0</v>
      </c>
      <c r="AC140">
        <v>-156.941</v>
      </c>
      <c r="AD140">
        <v>-2483.5039999999999</v>
      </c>
      <c r="AE140">
        <v>-677.21299999999997</v>
      </c>
      <c r="AF140" t="s">
        <v>116</v>
      </c>
    </row>
    <row r="141" spans="1:32" x14ac:dyDescent="0.25">
      <c r="A141" t="s">
        <v>106</v>
      </c>
      <c r="B141" t="s">
        <v>5</v>
      </c>
      <c r="C141" t="s">
        <v>103</v>
      </c>
      <c r="D141" t="s">
        <v>61</v>
      </c>
      <c r="E141">
        <v>3408.7510000000002</v>
      </c>
      <c r="F141">
        <v>-709.55100000000004</v>
      </c>
      <c r="G141">
        <v>2665.6729999999998</v>
      </c>
      <c r="H141">
        <v>2665.6729999999998</v>
      </c>
      <c r="I141">
        <v>6383.92</v>
      </c>
      <c r="J141">
        <v>27271.429</v>
      </c>
      <c r="K141">
        <v>8650.3610000000008</v>
      </c>
      <c r="L141">
        <v>21551.023000000001</v>
      </c>
      <c r="M141">
        <v>0</v>
      </c>
      <c r="N141">
        <v>4450.6949999999997</v>
      </c>
      <c r="O141">
        <v>9418.8960000000006</v>
      </c>
      <c r="P141">
        <v>27271.429</v>
      </c>
      <c r="Q141">
        <v>-5051.2920000000004</v>
      </c>
      <c r="R141">
        <v>5720.4059999999999</v>
      </c>
      <c r="S141">
        <v>2546.9052799999999</v>
      </c>
      <c r="T141">
        <v>12570.342000000001</v>
      </c>
      <c r="U141">
        <v>0</v>
      </c>
      <c r="V141">
        <v>2952.2249999999999</v>
      </c>
      <c r="W141">
        <v>2603.498</v>
      </c>
      <c r="X141">
        <v>652.84799999999996</v>
      </c>
      <c r="Y141">
        <v>2565.826</v>
      </c>
      <c r="Z141">
        <v>686.404</v>
      </c>
      <c r="AA141">
        <v>26.424600000000002</v>
      </c>
      <c r="AB141">
        <v>0</v>
      </c>
      <c r="AC141">
        <v>-134.70400000000001</v>
      </c>
      <c r="AD141">
        <v>-2846.7820000000002</v>
      </c>
      <c r="AE141">
        <v>-728.63699999999994</v>
      </c>
      <c r="AF141" t="s">
        <v>116</v>
      </c>
    </row>
    <row r="142" spans="1:32" x14ac:dyDescent="0.25">
      <c r="A142" t="s">
        <v>106</v>
      </c>
      <c r="B142" t="s">
        <v>5</v>
      </c>
      <c r="C142" t="s">
        <v>103</v>
      </c>
      <c r="D142" t="s">
        <v>62</v>
      </c>
      <c r="E142">
        <v>3288.2489999999998</v>
      </c>
      <c r="F142">
        <v>-675.35</v>
      </c>
      <c r="G142">
        <v>3367.9140000000002</v>
      </c>
      <c r="H142">
        <v>3367.9140000000002</v>
      </c>
      <c r="I142">
        <v>6570.52</v>
      </c>
      <c r="J142">
        <v>28655.371999999999</v>
      </c>
      <c r="K142">
        <v>7674.74</v>
      </c>
      <c r="L142">
        <v>23023.05</v>
      </c>
      <c r="M142">
        <v>0</v>
      </c>
      <c r="N142">
        <v>4237.2420000000002</v>
      </c>
      <c r="O142">
        <v>9178.0239999999994</v>
      </c>
      <c r="P142">
        <v>28655.371999999999</v>
      </c>
      <c r="Q142">
        <v>-4974.299</v>
      </c>
      <c r="R142">
        <v>5632.3220000000001</v>
      </c>
      <c r="S142">
        <v>2531.9549999999999</v>
      </c>
      <c r="T142">
        <v>12130.862999999999</v>
      </c>
      <c r="U142">
        <v>0</v>
      </c>
      <c r="V142">
        <v>2849.4630000000002</v>
      </c>
      <c r="W142">
        <v>2390.25</v>
      </c>
      <c r="X142">
        <v>515.38099999999997</v>
      </c>
      <c r="Y142">
        <v>2263.5369999999998</v>
      </c>
      <c r="Z142">
        <v>656.49</v>
      </c>
      <c r="AA142">
        <v>43.929099999999998</v>
      </c>
      <c r="AB142">
        <v>0</v>
      </c>
      <c r="AC142">
        <v>-136.126</v>
      </c>
      <c r="AD142">
        <v>-3493.2869999999998</v>
      </c>
      <c r="AE142">
        <v>-906.14300000000003</v>
      </c>
      <c r="AF142" t="s">
        <v>116</v>
      </c>
    </row>
    <row r="143" spans="1:32" x14ac:dyDescent="0.25">
      <c r="A143" t="s">
        <v>106</v>
      </c>
      <c r="B143" t="s">
        <v>5</v>
      </c>
      <c r="C143" t="s">
        <v>103</v>
      </c>
      <c r="D143" t="s">
        <v>63</v>
      </c>
      <c r="E143">
        <v>2984.6750000000002</v>
      </c>
      <c r="F143">
        <v>-619.37599999999998</v>
      </c>
      <c r="G143">
        <v>3530.03</v>
      </c>
      <c r="H143">
        <v>3530.03</v>
      </c>
      <c r="I143">
        <v>7068.7330000000002</v>
      </c>
      <c r="J143">
        <v>28107.074000000001</v>
      </c>
      <c r="K143">
        <v>6469.2969999999996</v>
      </c>
      <c r="L143">
        <v>21929.414000000001</v>
      </c>
      <c r="M143">
        <v>0</v>
      </c>
      <c r="N143">
        <v>4711.4799999999996</v>
      </c>
      <c r="O143">
        <v>8989.0220000000008</v>
      </c>
      <c r="P143">
        <v>28107.074000000001</v>
      </c>
      <c r="Q143">
        <v>-4298.96</v>
      </c>
      <c r="R143">
        <v>6177.66</v>
      </c>
      <c r="S143">
        <v>2521.0109299999999</v>
      </c>
      <c r="T143">
        <v>11720.148999999999</v>
      </c>
      <c r="U143">
        <v>0</v>
      </c>
      <c r="V143">
        <v>2535.5349999999999</v>
      </c>
      <c r="W143">
        <v>2385.7779999999998</v>
      </c>
      <c r="X143">
        <v>607.73400000000004</v>
      </c>
      <c r="Y143">
        <v>2471.3820000000001</v>
      </c>
      <c r="Z143">
        <v>652.99800000000005</v>
      </c>
      <c r="AA143">
        <v>29.8567</v>
      </c>
      <c r="AB143">
        <v>0</v>
      </c>
      <c r="AC143">
        <v>-112.779</v>
      </c>
      <c r="AD143">
        <v>-2488.5129999999999</v>
      </c>
      <c r="AE143">
        <v>-1244.7270000000001</v>
      </c>
      <c r="AF143" t="s">
        <v>116</v>
      </c>
    </row>
    <row r="144" spans="1:32" x14ac:dyDescent="0.25">
      <c r="A144" t="s">
        <v>106</v>
      </c>
      <c r="B144" t="s">
        <v>5</v>
      </c>
      <c r="C144" t="s">
        <v>103</v>
      </c>
      <c r="D144" t="s">
        <v>64</v>
      </c>
      <c r="E144">
        <v>2789.5569999999998</v>
      </c>
      <c r="F144">
        <v>-336.39699999999999</v>
      </c>
      <c r="G144">
        <v>3035.924</v>
      </c>
      <c r="H144">
        <v>3035.924</v>
      </c>
      <c r="I144">
        <v>6359.4440000000004</v>
      </c>
      <c r="J144">
        <v>26043.705000000002</v>
      </c>
      <c r="K144">
        <v>6548.0429999999997</v>
      </c>
      <c r="L144">
        <v>19461.59</v>
      </c>
      <c r="M144">
        <v>0</v>
      </c>
      <c r="N144">
        <v>5105.7520000000004</v>
      </c>
      <c r="O144">
        <v>8774.2119999999995</v>
      </c>
      <c r="P144">
        <v>26043.705000000002</v>
      </c>
      <c r="Q144">
        <v>-3679.5839999999998</v>
      </c>
      <c r="R144">
        <v>6582.1149999999998</v>
      </c>
      <c r="S144">
        <v>2503.3053500000001</v>
      </c>
      <c r="T144">
        <v>9557.4060000000009</v>
      </c>
      <c r="U144">
        <v>0</v>
      </c>
      <c r="V144">
        <v>2122.942</v>
      </c>
      <c r="W144">
        <v>2359.3159999999998</v>
      </c>
      <c r="X144">
        <v>453.53899999999999</v>
      </c>
      <c r="Y144">
        <v>2438.1109999999999</v>
      </c>
      <c r="Z144">
        <v>537.75699999999995</v>
      </c>
      <c r="AA144">
        <v>119.6472</v>
      </c>
      <c r="AB144">
        <v>0</v>
      </c>
      <c r="AC144">
        <v>-111.74</v>
      </c>
      <c r="AD144">
        <v>-2394.3020000000001</v>
      </c>
      <c r="AE144">
        <v>-1157.912</v>
      </c>
      <c r="AF144" t="s">
        <v>116</v>
      </c>
    </row>
    <row r="145" spans="1:32" x14ac:dyDescent="0.25">
      <c r="A145" t="s">
        <v>106</v>
      </c>
      <c r="B145" t="s">
        <v>5</v>
      </c>
      <c r="C145" t="s">
        <v>103</v>
      </c>
      <c r="D145" t="s">
        <v>65</v>
      </c>
      <c r="E145">
        <v>2696.27</v>
      </c>
      <c r="F145">
        <v>-330.27699999999999</v>
      </c>
      <c r="G145">
        <v>4006.5929999999998</v>
      </c>
      <c r="H145">
        <v>4006.5929999999998</v>
      </c>
      <c r="I145">
        <v>7027.8890000000001</v>
      </c>
      <c r="J145">
        <v>25053.725999999999</v>
      </c>
      <c r="K145">
        <v>6252.7219999999998</v>
      </c>
      <c r="L145">
        <v>18892.635999999999</v>
      </c>
      <c r="M145">
        <v>0</v>
      </c>
      <c r="N145">
        <v>4987.7190000000001</v>
      </c>
      <c r="O145">
        <v>8351.5139999999992</v>
      </c>
      <c r="P145">
        <v>25053.725999999999</v>
      </c>
      <c r="Q145">
        <v>-3343.1869999999999</v>
      </c>
      <c r="R145">
        <v>6161.09</v>
      </c>
      <c r="S145">
        <v>2463.8960400000001</v>
      </c>
      <c r="T145">
        <v>9667.7260000000006</v>
      </c>
      <c r="U145">
        <v>0</v>
      </c>
      <c r="V145">
        <v>2028.3240000000001</v>
      </c>
      <c r="W145">
        <v>2075.3330000000001</v>
      </c>
      <c r="X145">
        <v>440.34899999999999</v>
      </c>
      <c r="Y145">
        <v>2220.3359999999998</v>
      </c>
      <c r="Z145">
        <v>603.45500000000004</v>
      </c>
      <c r="AA145">
        <v>135.0616</v>
      </c>
      <c r="AB145">
        <v>0</v>
      </c>
      <c r="AC145">
        <v>-96.256</v>
      </c>
      <c r="AD145">
        <v>-2209.732</v>
      </c>
      <c r="AE145">
        <v>-772.572</v>
      </c>
      <c r="AF145" t="s">
        <v>116</v>
      </c>
    </row>
    <row r="146" spans="1:32" x14ac:dyDescent="0.25">
      <c r="A146" t="s">
        <v>106</v>
      </c>
      <c r="B146" t="s">
        <v>5</v>
      </c>
      <c r="C146" t="s">
        <v>103</v>
      </c>
      <c r="D146" t="s">
        <v>66</v>
      </c>
      <c r="E146">
        <v>2284.6309999999999</v>
      </c>
      <c r="F146">
        <v>-121.337</v>
      </c>
      <c r="G146">
        <v>3393.2159999999999</v>
      </c>
      <c r="H146">
        <v>3393.2159999999999</v>
      </c>
      <c r="I146">
        <v>6259.7960000000003</v>
      </c>
      <c r="J146">
        <v>22664.076000000001</v>
      </c>
      <c r="K146">
        <v>5835.7889999999998</v>
      </c>
      <c r="L146">
        <v>16758.951000000001</v>
      </c>
      <c r="M146">
        <v>0</v>
      </c>
      <c r="N146">
        <v>4752.9110000000001</v>
      </c>
      <c r="O146">
        <v>7773.7269999999999</v>
      </c>
      <c r="P146">
        <v>22664.076000000001</v>
      </c>
      <c r="Q146">
        <v>-2997.2370000000001</v>
      </c>
      <c r="R146">
        <v>5905.125</v>
      </c>
      <c r="S146">
        <v>2423.415</v>
      </c>
      <c r="T146">
        <v>8588.1149999999998</v>
      </c>
      <c r="U146">
        <v>0</v>
      </c>
      <c r="V146">
        <v>1849.3530000000001</v>
      </c>
      <c r="W146">
        <v>1860.3409999999999</v>
      </c>
      <c r="X146">
        <v>499.142</v>
      </c>
      <c r="Y146">
        <v>2067.4540000000002</v>
      </c>
      <c r="Z146">
        <v>434.31599999999997</v>
      </c>
      <c r="AA146">
        <v>88.131399999999999</v>
      </c>
      <c r="AB146">
        <v>0</v>
      </c>
      <c r="AC146">
        <v>-55.924999999999997</v>
      </c>
      <c r="AD146">
        <v>-1758.2470000000001</v>
      </c>
      <c r="AE146">
        <v>-681.28099999999995</v>
      </c>
      <c r="AF146" t="s">
        <v>116</v>
      </c>
    </row>
    <row r="147" spans="1:32" x14ac:dyDescent="0.25">
      <c r="A147" t="s">
        <v>106</v>
      </c>
      <c r="B147" t="s">
        <v>5</v>
      </c>
      <c r="C147" t="s">
        <v>103</v>
      </c>
      <c r="D147" t="s">
        <v>67</v>
      </c>
      <c r="E147">
        <v>2298.4360000000001</v>
      </c>
      <c r="F147">
        <v>21.878</v>
      </c>
      <c r="G147">
        <v>3084.2570000000001</v>
      </c>
      <c r="H147">
        <v>3084.2570000000001</v>
      </c>
      <c r="I147">
        <v>5172.4120000000003</v>
      </c>
      <c r="J147">
        <v>12592.397000000001</v>
      </c>
      <c r="K147">
        <v>4093.66</v>
      </c>
      <c r="L147">
        <v>9911.9089999999997</v>
      </c>
      <c r="M147">
        <v>0</v>
      </c>
      <c r="N147">
        <v>2680.4879999999998</v>
      </c>
      <c r="O147">
        <v>5530.9279999999999</v>
      </c>
      <c r="P147">
        <v>12592.397000000001</v>
      </c>
      <c r="Q147">
        <v>-2875.9</v>
      </c>
      <c r="R147">
        <v>2680.4879999999998</v>
      </c>
      <c r="S147">
        <v>2248.3678500000001</v>
      </c>
      <c r="T147">
        <v>3172.261</v>
      </c>
      <c r="U147">
        <v>0</v>
      </c>
      <c r="V147">
        <v>1661.701</v>
      </c>
      <c r="W147">
        <v>1606.2840000000001</v>
      </c>
      <c r="X147">
        <v>326.89499999999998</v>
      </c>
      <c r="Y147">
        <v>1604.5709999999999</v>
      </c>
      <c r="Z147">
        <v>336.81099999999998</v>
      </c>
      <c r="AA147">
        <v>145.35249999999999</v>
      </c>
      <c r="AB147">
        <v>0</v>
      </c>
      <c r="AC147">
        <v>-43.854999999999997</v>
      </c>
      <c r="AD147">
        <v>-1730.864</v>
      </c>
      <c r="AE147">
        <v>-247.61099999999999</v>
      </c>
      <c r="AF147" t="s">
        <v>116</v>
      </c>
    </row>
    <row r="148" spans="1:32" x14ac:dyDescent="0.25">
      <c r="A148" t="s">
        <v>106</v>
      </c>
      <c r="B148" t="s">
        <v>5</v>
      </c>
      <c r="C148" t="s">
        <v>103</v>
      </c>
      <c r="D148" t="s">
        <v>68</v>
      </c>
      <c r="E148">
        <v>1270.0170000000001</v>
      </c>
      <c r="F148">
        <v>-293.18799999999999</v>
      </c>
      <c r="G148">
        <v>3246.3009999999999</v>
      </c>
      <c r="H148">
        <v>3246.3009999999999</v>
      </c>
      <c r="I148">
        <v>5203.7049999999999</v>
      </c>
      <c r="J148">
        <v>11868.951999999999</v>
      </c>
      <c r="K148">
        <v>3803.55</v>
      </c>
      <c r="L148">
        <v>9348.6579999999994</v>
      </c>
      <c r="M148">
        <v>0</v>
      </c>
      <c r="N148">
        <v>2520.2939999999999</v>
      </c>
      <c r="O148">
        <v>5383.7309999999998</v>
      </c>
      <c r="P148">
        <v>11868.951999999999</v>
      </c>
      <c r="Q148">
        <v>-2897.7779999999998</v>
      </c>
      <c r="R148">
        <v>2520.2939999999999</v>
      </c>
      <c r="S148">
        <v>2230.3890799999999</v>
      </c>
      <c r="T148">
        <v>3667.0740000000001</v>
      </c>
      <c r="U148">
        <v>0</v>
      </c>
      <c r="V148">
        <v>995.24099999999999</v>
      </c>
      <c r="W148">
        <v>1114.8779999999999</v>
      </c>
      <c r="X148">
        <v>178.59399999999999</v>
      </c>
      <c r="Y148">
        <v>1609.607</v>
      </c>
      <c r="Z148">
        <v>321.15199999999999</v>
      </c>
      <c r="AA148">
        <v>32.989400000000003</v>
      </c>
      <c r="AB148">
        <v>0</v>
      </c>
      <c r="AC148">
        <v>-44.125999999999998</v>
      </c>
      <c r="AD148">
        <v>-1179.7739999999999</v>
      </c>
      <c r="AE148">
        <v>-294.72000000000003</v>
      </c>
      <c r="AF148" t="s">
        <v>116</v>
      </c>
    </row>
    <row r="149" spans="1:32" x14ac:dyDescent="0.25">
      <c r="A149" t="s">
        <v>106</v>
      </c>
      <c r="B149" t="s">
        <v>5</v>
      </c>
      <c r="C149" t="s">
        <v>103</v>
      </c>
      <c r="D149" t="s">
        <v>69</v>
      </c>
      <c r="E149">
        <v>1147.048</v>
      </c>
      <c r="F149">
        <v>-282.267</v>
      </c>
      <c r="G149">
        <v>1441.789</v>
      </c>
      <c r="H149">
        <v>1441.789</v>
      </c>
      <c r="I149">
        <v>3239.5430000000001</v>
      </c>
      <c r="J149">
        <v>9191.7019999999993</v>
      </c>
      <c r="K149">
        <v>3230.3249999999998</v>
      </c>
      <c r="L149">
        <v>8221.3369999999995</v>
      </c>
      <c r="M149">
        <v>0</v>
      </c>
      <c r="N149">
        <v>970.36500000000001</v>
      </c>
      <c r="O149">
        <v>3561.2559999999999</v>
      </c>
      <c r="P149">
        <v>9191.7019999999993</v>
      </c>
      <c r="Q149">
        <v>-2604.59</v>
      </c>
      <c r="R149">
        <v>970.36500000000001</v>
      </c>
      <c r="S149">
        <v>2009.1693299999999</v>
      </c>
      <c r="T149">
        <v>3409.04</v>
      </c>
      <c r="U149">
        <v>0</v>
      </c>
      <c r="V149">
        <v>894.58</v>
      </c>
      <c r="W149">
        <v>1013.486</v>
      </c>
      <c r="X149">
        <v>318.05599999999998</v>
      </c>
      <c r="Y149">
        <v>1301.961</v>
      </c>
      <c r="Z149">
        <v>318.20999999999998</v>
      </c>
      <c r="AA149">
        <v>22.041899999999998</v>
      </c>
      <c r="AB149">
        <v>0</v>
      </c>
      <c r="AC149">
        <v>-39.374000000000002</v>
      </c>
      <c r="AD149">
        <v>-752.66</v>
      </c>
      <c r="AE149">
        <v>-216.85900000000001</v>
      </c>
      <c r="AF149" t="s">
        <v>116</v>
      </c>
    </row>
    <row r="150" spans="1:32" x14ac:dyDescent="0.25">
      <c r="A150" t="s">
        <v>106</v>
      </c>
      <c r="B150" t="s">
        <v>5</v>
      </c>
      <c r="C150" t="s">
        <v>103</v>
      </c>
      <c r="D150" t="s">
        <v>70</v>
      </c>
      <c r="E150">
        <v>1214.3800000000001</v>
      </c>
      <c r="F150">
        <v>-320.39699999999999</v>
      </c>
      <c r="G150">
        <v>1196.9079999999999</v>
      </c>
      <c r="H150">
        <v>1196.9079999999999</v>
      </c>
      <c r="I150">
        <v>2782.0059999999999</v>
      </c>
      <c r="J150">
        <v>8067.9390000000003</v>
      </c>
      <c r="K150">
        <v>2858.32</v>
      </c>
      <c r="L150">
        <v>6984.2349999999997</v>
      </c>
      <c r="M150">
        <v>0</v>
      </c>
      <c r="N150">
        <v>1083.704</v>
      </c>
      <c r="O150">
        <v>3409.4520000000002</v>
      </c>
      <c r="P150">
        <v>8067.9390000000003</v>
      </c>
      <c r="Q150">
        <v>-2322.3229999999999</v>
      </c>
      <c r="R150">
        <v>1083.704</v>
      </c>
      <c r="S150">
        <v>1971.375</v>
      </c>
      <c r="T150">
        <v>2898.9940000000001</v>
      </c>
      <c r="U150">
        <v>0</v>
      </c>
      <c r="V150">
        <v>995.81600000000003</v>
      </c>
      <c r="W150">
        <v>916.14800000000002</v>
      </c>
      <c r="X150">
        <v>168.965</v>
      </c>
      <c r="Y150">
        <v>1277.838</v>
      </c>
      <c r="Z150">
        <v>288.654</v>
      </c>
      <c r="AA150">
        <v>26.939399999999999</v>
      </c>
      <c r="AB150">
        <v>0</v>
      </c>
      <c r="AC150">
        <v>-37.866999999999997</v>
      </c>
      <c r="AD150">
        <v>-596.71</v>
      </c>
      <c r="AE150">
        <v>-411.22199999999998</v>
      </c>
      <c r="AF150" t="s">
        <v>116</v>
      </c>
    </row>
    <row r="151" spans="1:32" x14ac:dyDescent="0.25">
      <c r="A151" t="s">
        <v>106</v>
      </c>
      <c r="B151" t="s">
        <v>5</v>
      </c>
      <c r="C151" t="s">
        <v>103</v>
      </c>
      <c r="D151" t="s">
        <v>72</v>
      </c>
      <c r="E151">
        <v>936.78899999999999</v>
      </c>
      <c r="F151">
        <v>-229.858</v>
      </c>
      <c r="G151">
        <v>1426.0360000000001</v>
      </c>
      <c r="H151">
        <v>1426.0360000000001</v>
      </c>
      <c r="I151">
        <v>2998.7950000000001</v>
      </c>
      <c r="J151">
        <v>7547.4970000000003</v>
      </c>
      <c r="K151">
        <v>2599.9520000000002</v>
      </c>
      <c r="L151">
        <v>6232.8410000000003</v>
      </c>
      <c r="M151">
        <v>0</v>
      </c>
      <c r="N151">
        <v>1314.6559999999999</v>
      </c>
      <c r="O151">
        <v>3340.4360000000001</v>
      </c>
      <c r="P151">
        <v>7547.4970000000003</v>
      </c>
      <c r="Q151">
        <v>-2001.9259999999999</v>
      </c>
      <c r="R151">
        <v>1314.6559999999999</v>
      </c>
      <c r="S151">
        <v>1964.2697900000001</v>
      </c>
      <c r="T151">
        <v>2846.7840000000001</v>
      </c>
      <c r="U151">
        <v>0</v>
      </c>
      <c r="V151">
        <v>705.29300000000001</v>
      </c>
      <c r="W151">
        <v>824.86099999999999</v>
      </c>
      <c r="X151">
        <v>119.964</v>
      </c>
      <c r="Y151">
        <v>1293.7170000000001</v>
      </c>
      <c r="Z151">
        <v>236.36699999999999</v>
      </c>
      <c r="AA151">
        <v>9.9770000000000003</v>
      </c>
      <c r="AB151">
        <v>0</v>
      </c>
      <c r="AC151">
        <v>-28.981000000000002</v>
      </c>
      <c r="AD151">
        <v>-328.20299999999997</v>
      </c>
      <c r="AE151">
        <v>-392.40300000000002</v>
      </c>
      <c r="AF151" t="s">
        <v>116</v>
      </c>
    </row>
    <row r="152" spans="1:32" x14ac:dyDescent="0.25">
      <c r="A152" t="s">
        <v>106</v>
      </c>
      <c r="B152" t="s">
        <v>5</v>
      </c>
      <c r="C152" t="s">
        <v>103</v>
      </c>
      <c r="D152" t="s">
        <v>71</v>
      </c>
      <c r="E152">
        <v>954.976</v>
      </c>
      <c r="F152">
        <v>-184.227</v>
      </c>
      <c r="G152">
        <v>1150.673</v>
      </c>
      <c r="H152">
        <v>1150.673</v>
      </c>
      <c r="I152">
        <v>2628.6210000000001</v>
      </c>
      <c r="J152">
        <v>6468.1850000000004</v>
      </c>
      <c r="K152">
        <v>2434.6610000000001</v>
      </c>
      <c r="L152">
        <v>5752.2510000000002</v>
      </c>
      <c r="M152">
        <v>0</v>
      </c>
      <c r="N152">
        <v>715.93399999999997</v>
      </c>
      <c r="O152">
        <v>2502.6790000000001</v>
      </c>
      <c r="P152">
        <v>6468.1850000000004</v>
      </c>
      <c r="Q152">
        <v>-1772.068</v>
      </c>
      <c r="R152">
        <v>715.93399999999997</v>
      </c>
      <c r="S152">
        <v>1907.13221</v>
      </c>
      <c r="T152">
        <v>2790.491</v>
      </c>
      <c r="U152">
        <v>0</v>
      </c>
      <c r="V152">
        <v>741.60599999999999</v>
      </c>
      <c r="W152">
        <v>771.63699999999994</v>
      </c>
      <c r="X152">
        <v>138.648</v>
      </c>
      <c r="Y152">
        <v>1212.279</v>
      </c>
      <c r="Z152">
        <v>201.846</v>
      </c>
      <c r="AA152">
        <v>24.127800000000001</v>
      </c>
      <c r="AB152">
        <v>0</v>
      </c>
      <c r="AC152">
        <v>-24.105</v>
      </c>
      <c r="AD152">
        <v>-267.565</v>
      </c>
      <c r="AE152">
        <v>-405.16500000000002</v>
      </c>
      <c r="AF152" t="s">
        <v>116</v>
      </c>
    </row>
    <row r="153" spans="1:32" x14ac:dyDescent="0.25">
      <c r="A153" t="s">
        <v>106</v>
      </c>
      <c r="B153" t="s">
        <v>5</v>
      </c>
      <c r="C153" t="s">
        <v>103</v>
      </c>
      <c r="D153" t="s">
        <v>73</v>
      </c>
      <c r="E153">
        <v>939.88</v>
      </c>
      <c r="F153">
        <v>-154.18100000000001</v>
      </c>
      <c r="G153">
        <v>1510.076</v>
      </c>
      <c r="H153">
        <v>1510.076</v>
      </c>
      <c r="I153">
        <v>2921.4169999999999</v>
      </c>
      <c r="J153">
        <v>6120.03</v>
      </c>
      <c r="K153">
        <v>2246.6579999999999</v>
      </c>
      <c r="L153">
        <v>5294.0330000000004</v>
      </c>
      <c r="M153">
        <v>0</v>
      </c>
      <c r="N153">
        <v>825.99699999999996</v>
      </c>
      <c r="O153">
        <v>2429.6770000000001</v>
      </c>
      <c r="P153">
        <v>6120.03</v>
      </c>
      <c r="Q153">
        <v>-1587.8409999999999</v>
      </c>
      <c r="R153">
        <v>825.99699999999996</v>
      </c>
      <c r="S153">
        <v>1896.0569</v>
      </c>
      <c r="T153">
        <v>2645.846</v>
      </c>
      <c r="U153">
        <v>0</v>
      </c>
      <c r="V153">
        <v>679.80700000000002</v>
      </c>
      <c r="W153">
        <v>732.33100000000002</v>
      </c>
      <c r="X153">
        <v>200.05199999999999</v>
      </c>
      <c r="Y153">
        <v>1054.8399999999999</v>
      </c>
      <c r="Z153">
        <v>195.36500000000001</v>
      </c>
      <c r="AA153">
        <v>51.461100000000002</v>
      </c>
      <c r="AB153">
        <v>0</v>
      </c>
      <c r="AC153">
        <v>-26.39</v>
      </c>
      <c r="AD153">
        <v>-150.708</v>
      </c>
      <c r="AE153">
        <v>-426.06</v>
      </c>
      <c r="AF153" t="s">
        <v>116</v>
      </c>
    </row>
    <row r="154" spans="1:32" x14ac:dyDescent="0.25">
      <c r="A154" t="s">
        <v>106</v>
      </c>
      <c r="B154" t="s">
        <v>5</v>
      </c>
      <c r="C154" t="s">
        <v>103</v>
      </c>
      <c r="D154" t="s">
        <v>74</v>
      </c>
      <c r="E154">
        <v>956.66099999999994</v>
      </c>
      <c r="F154">
        <v>-107.629</v>
      </c>
      <c r="G154">
        <v>1905.713</v>
      </c>
      <c r="H154">
        <v>1905.713</v>
      </c>
      <c r="I154">
        <v>3180.0729999999999</v>
      </c>
      <c r="J154">
        <v>5830.6670000000004</v>
      </c>
      <c r="K154">
        <v>2165.3620000000001</v>
      </c>
      <c r="L154">
        <v>4918.9570000000003</v>
      </c>
      <c r="M154">
        <v>0</v>
      </c>
      <c r="N154">
        <v>911.71</v>
      </c>
      <c r="O154">
        <v>2345.2660000000001</v>
      </c>
      <c r="P154">
        <v>5830.6670000000004</v>
      </c>
      <c r="Q154">
        <v>-1433.66</v>
      </c>
      <c r="R154">
        <v>911.71</v>
      </c>
      <c r="S154">
        <v>1885.32</v>
      </c>
      <c r="T154">
        <v>2540.48</v>
      </c>
      <c r="U154">
        <v>0</v>
      </c>
      <c r="V154">
        <v>694.96400000000006</v>
      </c>
      <c r="W154">
        <v>777.94600000000003</v>
      </c>
      <c r="X154">
        <v>226.60400000000001</v>
      </c>
      <c r="Y154">
        <v>953.67499999999995</v>
      </c>
      <c r="Z154">
        <v>196.97</v>
      </c>
      <c r="AA154">
        <v>55.499200000000002</v>
      </c>
      <c r="AB154">
        <v>0</v>
      </c>
      <c r="AC154">
        <v>-28.484000000000002</v>
      </c>
      <c r="AD154">
        <v>-200.70699999999999</v>
      </c>
      <c r="AE154">
        <v>-368.661</v>
      </c>
      <c r="AF154" t="s">
        <v>116</v>
      </c>
    </row>
    <row r="155" spans="1:32" x14ac:dyDescent="0.25">
      <c r="A155" t="s">
        <v>106</v>
      </c>
      <c r="B155" t="s">
        <v>5</v>
      </c>
      <c r="C155" t="s">
        <v>103</v>
      </c>
      <c r="D155" t="s">
        <v>75</v>
      </c>
      <c r="E155">
        <v>851.80399999999997</v>
      </c>
      <c r="F155">
        <v>-74.707999999999998</v>
      </c>
      <c r="G155">
        <v>2370.7350000000001</v>
      </c>
      <c r="H155">
        <v>2370.7350000000001</v>
      </c>
      <c r="I155">
        <v>3362.9140000000002</v>
      </c>
      <c r="J155">
        <v>5437.5330000000004</v>
      </c>
      <c r="K155">
        <v>1901.9380000000001</v>
      </c>
      <c r="L155">
        <v>4479.4390000000003</v>
      </c>
      <c r="M155">
        <v>0</v>
      </c>
      <c r="N155">
        <v>958.09400000000005</v>
      </c>
      <c r="O155">
        <v>2284.0100000000002</v>
      </c>
      <c r="P155">
        <v>5437.5330000000004</v>
      </c>
      <c r="Q155">
        <v>-1326.0409999999999</v>
      </c>
      <c r="R155">
        <v>958.09400000000005</v>
      </c>
      <c r="S155">
        <v>1880.7269699999999</v>
      </c>
      <c r="T155">
        <v>2468.8200000000002</v>
      </c>
      <c r="U155">
        <v>0</v>
      </c>
      <c r="V155">
        <v>599.95299999999997</v>
      </c>
      <c r="W155">
        <v>649.36199999999997</v>
      </c>
      <c r="X155">
        <v>156.88900000000001</v>
      </c>
      <c r="Y155">
        <v>752.49199999999996</v>
      </c>
      <c r="Z155">
        <v>155.107</v>
      </c>
      <c r="AA155">
        <v>97.475800000000007</v>
      </c>
      <c r="AB155">
        <v>0</v>
      </c>
      <c r="AC155">
        <v>-28.762</v>
      </c>
      <c r="AD155">
        <v>-240.38</v>
      </c>
      <c r="AE155">
        <v>-284.17500000000001</v>
      </c>
      <c r="AF155" t="s">
        <v>116</v>
      </c>
    </row>
    <row r="156" spans="1:32" x14ac:dyDescent="0.25">
      <c r="A156" t="s">
        <v>106</v>
      </c>
      <c r="B156" t="s">
        <v>5</v>
      </c>
      <c r="C156" t="s">
        <v>103</v>
      </c>
      <c r="D156" t="s">
        <v>76</v>
      </c>
      <c r="E156">
        <v>769.34900000000005</v>
      </c>
      <c r="F156">
        <v>-61.9</v>
      </c>
      <c r="G156">
        <v>2674.91</v>
      </c>
      <c r="H156">
        <v>2674.91</v>
      </c>
      <c r="I156">
        <v>3441.694</v>
      </c>
      <c r="J156">
        <v>5054.4629999999997</v>
      </c>
      <c r="K156">
        <v>1641.933</v>
      </c>
      <c r="L156">
        <v>4102.13</v>
      </c>
      <c r="M156">
        <v>0</v>
      </c>
      <c r="N156">
        <v>952.33299999999997</v>
      </c>
      <c r="O156">
        <v>2203.5349999999999</v>
      </c>
      <c r="P156">
        <v>5054.4629999999997</v>
      </c>
      <c r="Q156">
        <v>-1251.327</v>
      </c>
      <c r="R156">
        <v>952.33299999999997</v>
      </c>
      <c r="S156">
        <v>1869.44721</v>
      </c>
      <c r="T156">
        <v>2469.8310000000001</v>
      </c>
      <c r="U156">
        <v>0</v>
      </c>
      <c r="V156">
        <v>556.35400000000004</v>
      </c>
      <c r="W156">
        <v>443.548</v>
      </c>
      <c r="X156">
        <v>96.606999999999999</v>
      </c>
      <c r="Y156">
        <v>596.92700000000002</v>
      </c>
      <c r="Z156">
        <v>134.03100000000001</v>
      </c>
      <c r="AA156">
        <v>89.897499999999994</v>
      </c>
      <c r="AB156">
        <v>0</v>
      </c>
      <c r="AC156">
        <v>-30.771000000000001</v>
      </c>
      <c r="AD156">
        <v>-205.654</v>
      </c>
      <c r="AE156">
        <v>-175.685</v>
      </c>
      <c r="AF156" t="s">
        <v>116</v>
      </c>
    </row>
    <row r="157" spans="1:32" x14ac:dyDescent="0.25">
      <c r="A157" t="s">
        <v>106</v>
      </c>
      <c r="B157" t="s">
        <v>5</v>
      </c>
      <c r="C157" t="s">
        <v>103</v>
      </c>
      <c r="D157" t="s">
        <v>77</v>
      </c>
      <c r="E157">
        <v>620.54200000000003</v>
      </c>
      <c r="F157">
        <v>-49.8</v>
      </c>
      <c r="G157">
        <v>2393.9079999999999</v>
      </c>
      <c r="H157">
        <v>2583.0189999999998</v>
      </c>
      <c r="I157">
        <v>3156.047</v>
      </c>
      <c r="J157">
        <v>4500.41</v>
      </c>
      <c r="K157">
        <v>1483.412</v>
      </c>
      <c r="L157">
        <v>3588.3539999999998</v>
      </c>
      <c r="M157">
        <v>0</v>
      </c>
      <c r="N157">
        <v>912.05600000000004</v>
      </c>
      <c r="O157">
        <v>2101.3519999999999</v>
      </c>
      <c r="P157">
        <v>4500.41</v>
      </c>
      <c r="Q157">
        <v>-1189.42</v>
      </c>
      <c r="R157">
        <v>912.05600000000004</v>
      </c>
      <c r="S157">
        <v>1861.3524</v>
      </c>
      <c r="T157">
        <v>2200.7530000000002</v>
      </c>
      <c r="U157">
        <v>0</v>
      </c>
      <c r="V157">
        <v>465.41399999999999</v>
      </c>
      <c r="W157">
        <v>375.77800000000002</v>
      </c>
      <c r="X157">
        <v>72.38</v>
      </c>
      <c r="Y157">
        <v>450.73</v>
      </c>
      <c r="Z157">
        <v>117.551</v>
      </c>
      <c r="AA157">
        <v>10.457599999999999</v>
      </c>
      <c r="AB157">
        <v>0</v>
      </c>
      <c r="AC157">
        <v>-11.742000000000001</v>
      </c>
      <c r="AD157">
        <v>-242.17</v>
      </c>
      <c r="AE157">
        <v>-141.364</v>
      </c>
      <c r="AF157" t="s">
        <v>116</v>
      </c>
    </row>
    <row r="158" spans="1:32" x14ac:dyDescent="0.25">
      <c r="A158" t="s">
        <v>106</v>
      </c>
      <c r="B158" t="s">
        <v>5</v>
      </c>
      <c r="C158" t="s">
        <v>103</v>
      </c>
      <c r="D158" t="s">
        <v>78</v>
      </c>
      <c r="E158">
        <v>615.21900000000005</v>
      </c>
      <c r="F158">
        <v>-16.263999999999999</v>
      </c>
      <c r="G158">
        <v>845.88900000000001</v>
      </c>
      <c r="H158">
        <v>845.88900000000001</v>
      </c>
      <c r="I158">
        <v>1265.9390000000001</v>
      </c>
      <c r="J158">
        <v>2416.9299999999998</v>
      </c>
      <c r="K158">
        <v>675.16</v>
      </c>
      <c r="L158">
        <v>1749.81</v>
      </c>
      <c r="M158">
        <v>0</v>
      </c>
      <c r="N158">
        <v>667.12</v>
      </c>
      <c r="O158">
        <v>1806.617</v>
      </c>
      <c r="P158">
        <v>2416.9299999999998</v>
      </c>
      <c r="Q158">
        <v>-1139.6199999999999</v>
      </c>
      <c r="R158">
        <v>667.12</v>
      </c>
      <c r="S158">
        <v>1846.3648499999999</v>
      </c>
      <c r="T158">
        <v>606.87800000000004</v>
      </c>
      <c r="U158">
        <v>0</v>
      </c>
      <c r="V158">
        <v>458.63</v>
      </c>
      <c r="W158">
        <v>303.96899999999999</v>
      </c>
      <c r="X158">
        <v>49.109000000000002</v>
      </c>
      <c r="Y158">
        <v>340.35500000000002</v>
      </c>
      <c r="Z158">
        <v>101.489</v>
      </c>
      <c r="AA158">
        <v>100.834</v>
      </c>
      <c r="AB158">
        <v>0</v>
      </c>
      <c r="AC158">
        <v>-6.1369999999999996</v>
      </c>
      <c r="AD158">
        <v>-247.20599999999999</v>
      </c>
      <c r="AE158">
        <v>-89.433999999999997</v>
      </c>
      <c r="AF158" t="s">
        <v>116</v>
      </c>
    </row>
    <row r="159" spans="1:32" x14ac:dyDescent="0.25">
      <c r="A159" t="s">
        <v>106</v>
      </c>
      <c r="B159" t="s">
        <v>5</v>
      </c>
      <c r="C159" t="s">
        <v>103</v>
      </c>
      <c r="D159" t="s">
        <v>79</v>
      </c>
      <c r="E159">
        <v>431.346</v>
      </c>
      <c r="F159">
        <v>-38.496000000000002</v>
      </c>
      <c r="G159">
        <v>795.11599999999999</v>
      </c>
      <c r="H159">
        <v>795.11599999999999</v>
      </c>
      <c r="I159">
        <v>1218.7660000000001</v>
      </c>
      <c r="J159">
        <v>2166.2089999999998</v>
      </c>
      <c r="K159">
        <v>1169.4590000000001</v>
      </c>
      <c r="L159">
        <v>1602.0440000000001</v>
      </c>
      <c r="M159">
        <v>0</v>
      </c>
      <c r="N159">
        <v>564.16499999999996</v>
      </c>
      <c r="O159">
        <v>1687.3969999999999</v>
      </c>
      <c r="P159">
        <v>2166.2089999999998</v>
      </c>
      <c r="Q159">
        <v>-1123.355</v>
      </c>
      <c r="R159">
        <v>564.16499999999996</v>
      </c>
      <c r="S159">
        <v>1838.9089200000001</v>
      </c>
      <c r="T159">
        <v>676.90200000000004</v>
      </c>
      <c r="U159">
        <v>0</v>
      </c>
      <c r="V159">
        <v>328.47800000000001</v>
      </c>
      <c r="W159">
        <v>302.43900000000002</v>
      </c>
      <c r="X159">
        <v>47.58</v>
      </c>
      <c r="Y159">
        <v>347.54500000000002</v>
      </c>
      <c r="Z159">
        <v>77.070999999999998</v>
      </c>
      <c r="AA159">
        <v>760.90129999999999</v>
      </c>
      <c r="AB159">
        <v>0</v>
      </c>
      <c r="AC159">
        <v>-6.4240000000000004</v>
      </c>
      <c r="AD159">
        <v>-157.33600000000001</v>
      </c>
      <c r="AE159">
        <v>-76.548000000000002</v>
      </c>
      <c r="AF159" t="s">
        <v>116</v>
      </c>
    </row>
    <row r="160" spans="1:32" x14ac:dyDescent="0.25">
      <c r="A160" t="s">
        <v>106</v>
      </c>
      <c r="B160" t="s">
        <v>5</v>
      </c>
      <c r="C160" t="s">
        <v>103</v>
      </c>
      <c r="D160" t="s">
        <v>80</v>
      </c>
      <c r="E160">
        <v>405.13900000000001</v>
      </c>
      <c r="F160">
        <v>-30.501999999999999</v>
      </c>
      <c r="G160">
        <v>746.05700000000002</v>
      </c>
      <c r="H160">
        <v>746.05700000000002</v>
      </c>
      <c r="I160">
        <v>1129.5419999999999</v>
      </c>
      <c r="J160">
        <v>1887.8440000000001</v>
      </c>
      <c r="K160">
        <v>486.54500000000002</v>
      </c>
      <c r="L160">
        <v>1258.4179999999999</v>
      </c>
      <c r="M160">
        <v>0</v>
      </c>
      <c r="N160">
        <v>629.42600000000004</v>
      </c>
      <c r="O160">
        <v>1714.163</v>
      </c>
      <c r="P160">
        <v>1887.8440000000001</v>
      </c>
      <c r="Q160">
        <v>-1084.8579999999999</v>
      </c>
      <c r="R160">
        <v>629.42600000000004</v>
      </c>
      <c r="S160">
        <v>1821.7447099999999</v>
      </c>
      <c r="T160">
        <v>593.68399999999997</v>
      </c>
      <c r="U160">
        <v>0</v>
      </c>
      <c r="V160">
        <v>304.65600000000001</v>
      </c>
      <c r="W160">
        <v>262.22699999999998</v>
      </c>
      <c r="X160">
        <v>113.544</v>
      </c>
      <c r="Y160">
        <v>254.89099999999999</v>
      </c>
      <c r="Z160">
        <v>59.963000000000001</v>
      </c>
      <c r="AA160">
        <v>1420.0501999999999</v>
      </c>
      <c r="AB160">
        <v>0</v>
      </c>
      <c r="AC160">
        <v>-20.077000000000002</v>
      </c>
      <c r="AD160">
        <v>-97.364999999999995</v>
      </c>
      <c r="AE160">
        <v>-40.515000000000001</v>
      </c>
      <c r="AF160" t="s">
        <v>116</v>
      </c>
    </row>
    <row r="161" spans="1:32" x14ac:dyDescent="0.25">
      <c r="A161" t="s">
        <v>106</v>
      </c>
      <c r="B161" t="s">
        <v>5</v>
      </c>
      <c r="C161" t="s">
        <v>103</v>
      </c>
      <c r="D161" t="s">
        <v>81</v>
      </c>
      <c r="E161">
        <v>561.79200000000003</v>
      </c>
      <c r="F161">
        <v>11.247999999999999</v>
      </c>
      <c r="G161">
        <v>214.417</v>
      </c>
      <c r="H161">
        <v>214.417</v>
      </c>
      <c r="I161">
        <v>525.99300000000005</v>
      </c>
      <c r="J161">
        <v>1143.778</v>
      </c>
      <c r="K161">
        <v>535.62300000000005</v>
      </c>
      <c r="L161">
        <v>975.19500000000005</v>
      </c>
      <c r="M161">
        <v>0</v>
      </c>
      <c r="N161">
        <v>168.583</v>
      </c>
      <c r="O161">
        <v>1222.825</v>
      </c>
      <c r="P161">
        <v>1143.778</v>
      </c>
      <c r="Q161">
        <v>-1054.357</v>
      </c>
      <c r="R161">
        <v>168.583</v>
      </c>
      <c r="S161">
        <v>1733.2905499999999</v>
      </c>
      <c r="T161">
        <v>455.53800000000001</v>
      </c>
      <c r="U161">
        <v>0</v>
      </c>
      <c r="V161">
        <v>465.47199999999998</v>
      </c>
      <c r="W161">
        <v>304.20400000000001</v>
      </c>
      <c r="X161">
        <v>46.139000000000003</v>
      </c>
      <c r="Y161">
        <v>237.61799999999999</v>
      </c>
      <c r="Z161">
        <v>47.045000000000002</v>
      </c>
      <c r="AA161">
        <v>1762.2733000000001</v>
      </c>
      <c r="AB161">
        <v>0</v>
      </c>
      <c r="AC161">
        <v>-0.108</v>
      </c>
      <c r="AD161">
        <v>-167.75399999999999</v>
      </c>
      <c r="AE161">
        <v>-57.726999999999997</v>
      </c>
      <c r="AF161" t="s">
        <v>116</v>
      </c>
    </row>
    <row r="162" spans="1:32" x14ac:dyDescent="0.25">
      <c r="A162" t="s">
        <v>106</v>
      </c>
      <c r="B162" t="s">
        <v>5</v>
      </c>
      <c r="C162" t="s">
        <v>103</v>
      </c>
      <c r="D162" t="s">
        <v>82</v>
      </c>
      <c r="E162">
        <v>306.33199999999999</v>
      </c>
      <c r="F162">
        <v>-89.930999999999997</v>
      </c>
      <c r="G162">
        <v>201.89</v>
      </c>
      <c r="H162">
        <v>201.89</v>
      </c>
      <c r="I162">
        <v>524.76800000000003</v>
      </c>
      <c r="J162">
        <v>1114.19</v>
      </c>
      <c r="K162">
        <v>539.10799999999995</v>
      </c>
      <c r="L162">
        <v>989.49</v>
      </c>
      <c r="M162">
        <v>0</v>
      </c>
      <c r="N162">
        <v>124.7</v>
      </c>
      <c r="O162">
        <v>1190.191</v>
      </c>
      <c r="P162">
        <v>1114.19</v>
      </c>
      <c r="Q162">
        <v>-1065.606</v>
      </c>
      <c r="R162">
        <v>124.7</v>
      </c>
      <c r="S162">
        <v>1713.2141099999999</v>
      </c>
      <c r="T162">
        <v>466.666</v>
      </c>
      <c r="U162">
        <v>0</v>
      </c>
      <c r="V162">
        <v>282.47500000000002</v>
      </c>
      <c r="W162">
        <v>303.38200000000001</v>
      </c>
      <c r="X162">
        <v>26.841999999999999</v>
      </c>
      <c r="Y162">
        <v>268.50400000000002</v>
      </c>
      <c r="Z162">
        <v>45.908000000000001</v>
      </c>
      <c r="AA162">
        <v>677.98599999999999</v>
      </c>
      <c r="AB162">
        <v>0</v>
      </c>
      <c r="AC162">
        <v>5.8999999999999997E-2</v>
      </c>
      <c r="AD162">
        <v>-161.024</v>
      </c>
      <c r="AE162">
        <v>-64.052999999999997</v>
      </c>
      <c r="AF162" t="s">
        <v>116</v>
      </c>
    </row>
    <row r="163" spans="1:32" x14ac:dyDescent="0.25">
      <c r="A163" t="s">
        <v>106</v>
      </c>
      <c r="B163" t="s">
        <v>5</v>
      </c>
      <c r="C163" t="s">
        <v>103</v>
      </c>
      <c r="D163" t="s">
        <v>83</v>
      </c>
      <c r="E163">
        <v>50.103999999999999</v>
      </c>
      <c r="F163">
        <v>-110.804</v>
      </c>
      <c r="G163">
        <v>85.692999999999998</v>
      </c>
      <c r="H163">
        <v>85.692999999999998</v>
      </c>
      <c r="I163">
        <v>284.541</v>
      </c>
      <c r="J163">
        <v>809.17700000000002</v>
      </c>
      <c r="K163">
        <v>385.80599999999998</v>
      </c>
      <c r="L163">
        <v>837.05200000000002</v>
      </c>
      <c r="M163">
        <v>0</v>
      </c>
      <c r="N163">
        <v>-27.875</v>
      </c>
      <c r="O163">
        <v>947.69299999999998</v>
      </c>
      <c r="P163">
        <v>809.17700000000002</v>
      </c>
      <c r="Q163">
        <v>-975.67399999999998</v>
      </c>
      <c r="R163">
        <v>-27.875</v>
      </c>
      <c r="S163">
        <v>1706.68298</v>
      </c>
      <c r="T163">
        <v>474.51400000000001</v>
      </c>
      <c r="U163">
        <v>0</v>
      </c>
      <c r="V163">
        <v>58.865000000000002</v>
      </c>
      <c r="W163">
        <v>162.02500000000001</v>
      </c>
      <c r="X163">
        <v>9.1639999999999997</v>
      </c>
      <c r="Y163">
        <v>159.048</v>
      </c>
      <c r="Z163">
        <v>37.798000000000002</v>
      </c>
      <c r="AA163">
        <v>-13.1135</v>
      </c>
      <c r="AB163">
        <v>0</v>
      </c>
      <c r="AC163">
        <v>-0.04</v>
      </c>
      <c r="AD163">
        <v>-132.929</v>
      </c>
      <c r="AE163">
        <v>-62.398000000000003</v>
      </c>
      <c r="AF163" t="s">
        <v>116</v>
      </c>
    </row>
    <row r="164" spans="1:32" x14ac:dyDescent="0.25">
      <c r="A164" t="s">
        <v>106</v>
      </c>
      <c r="B164" t="s">
        <v>5</v>
      </c>
      <c r="C164" t="s">
        <v>103</v>
      </c>
      <c r="D164" t="s">
        <v>84</v>
      </c>
      <c r="E164">
        <v>26.652999999999999</v>
      </c>
      <c r="F164">
        <v>-105.60299999999999</v>
      </c>
      <c r="G164">
        <v>210.554</v>
      </c>
      <c r="H164">
        <v>210.554</v>
      </c>
      <c r="I164">
        <v>317.12599999999998</v>
      </c>
      <c r="J164">
        <v>776.86900000000003</v>
      </c>
      <c r="K164">
        <v>286.52600000000001</v>
      </c>
      <c r="L164">
        <v>714.654</v>
      </c>
      <c r="M164">
        <v>0</v>
      </c>
      <c r="N164">
        <v>62.215000000000003</v>
      </c>
      <c r="O164">
        <v>926.98099999999999</v>
      </c>
      <c r="P164">
        <v>776.86900000000003</v>
      </c>
      <c r="Q164">
        <v>-864.87099999999998</v>
      </c>
      <c r="R164">
        <v>62.215000000000003</v>
      </c>
      <c r="S164">
        <v>1581.4874600000001</v>
      </c>
      <c r="T164">
        <v>438.97300000000001</v>
      </c>
      <c r="U164">
        <v>0</v>
      </c>
      <c r="V164">
        <v>21.890999999999998</v>
      </c>
      <c r="W164">
        <v>78.600999999999999</v>
      </c>
      <c r="X164">
        <v>11.023</v>
      </c>
      <c r="Y164">
        <v>66.668999999999997</v>
      </c>
      <c r="Z164">
        <v>36.082999999999998</v>
      </c>
      <c r="AA164">
        <v>-54.181699999999999</v>
      </c>
      <c r="AB164">
        <v>0</v>
      </c>
      <c r="AC164">
        <v>-0.01</v>
      </c>
      <c r="AD164">
        <v>-141.85599999999999</v>
      </c>
      <c r="AE164">
        <v>-58.003</v>
      </c>
      <c r="AF164" t="s">
        <v>116</v>
      </c>
    </row>
    <row r="165" spans="1:32" x14ac:dyDescent="0.25">
      <c r="A165" t="s">
        <v>106</v>
      </c>
      <c r="B165" t="s">
        <v>5</v>
      </c>
      <c r="C165" t="s">
        <v>103</v>
      </c>
      <c r="D165" t="s">
        <v>85</v>
      </c>
      <c r="E165">
        <v>30.167000000000002</v>
      </c>
      <c r="F165">
        <v>-89.873000000000005</v>
      </c>
      <c r="G165">
        <v>218.57</v>
      </c>
      <c r="H165">
        <v>243.57900000000001</v>
      </c>
      <c r="I165">
        <v>358.89699999999999</v>
      </c>
      <c r="J165">
        <v>761.1</v>
      </c>
      <c r="K165">
        <v>235.72200000000001</v>
      </c>
      <c r="L165">
        <v>607.226</v>
      </c>
      <c r="M165">
        <v>0</v>
      </c>
      <c r="N165">
        <v>153.874</v>
      </c>
      <c r="O165">
        <v>913.04</v>
      </c>
      <c r="P165">
        <v>761.1</v>
      </c>
      <c r="Q165">
        <v>-759.26499999999999</v>
      </c>
      <c r="R165">
        <v>153.874</v>
      </c>
      <c r="S165">
        <v>1578.2159999999999</v>
      </c>
      <c r="T165">
        <v>365.90800000000002</v>
      </c>
      <c r="U165">
        <v>0</v>
      </c>
      <c r="V165">
        <v>19.957000000000001</v>
      </c>
      <c r="W165">
        <v>64.332999999999998</v>
      </c>
      <c r="X165">
        <v>13.589</v>
      </c>
      <c r="Y165">
        <v>55.427</v>
      </c>
      <c r="Z165">
        <v>30.582000000000001</v>
      </c>
      <c r="AA165">
        <v>-38.4724</v>
      </c>
      <c r="AB165">
        <v>0</v>
      </c>
      <c r="AC165">
        <v>2.5000000000000001E-2</v>
      </c>
      <c r="AD165">
        <v>-98.54</v>
      </c>
      <c r="AE165">
        <v>-54.774000000000001</v>
      </c>
      <c r="AF165" t="s">
        <v>116</v>
      </c>
    </row>
    <row r="166" spans="1:32" x14ac:dyDescent="0.25">
      <c r="A166" t="s">
        <v>106</v>
      </c>
      <c r="B166" t="s">
        <v>5</v>
      </c>
      <c r="C166" t="s">
        <v>103</v>
      </c>
      <c r="D166" t="s">
        <v>86</v>
      </c>
      <c r="E166">
        <v>39.375</v>
      </c>
      <c r="F166">
        <v>-81.489000000000004</v>
      </c>
      <c r="G166">
        <v>255.26599999999999</v>
      </c>
      <c r="H166">
        <v>280.327</v>
      </c>
      <c r="I166">
        <v>372.83800000000002</v>
      </c>
      <c r="J166">
        <v>713.44799999999998</v>
      </c>
      <c r="K166">
        <v>191.339</v>
      </c>
      <c r="L166">
        <v>489.40300000000002</v>
      </c>
      <c r="M166">
        <v>0</v>
      </c>
      <c r="N166">
        <v>224.04499999999999</v>
      </c>
      <c r="O166">
        <v>893.33600000000001</v>
      </c>
      <c r="P166">
        <v>713.44799999999998</v>
      </c>
      <c r="Q166">
        <v>-669.39200000000005</v>
      </c>
      <c r="R166">
        <v>224.04499999999999</v>
      </c>
      <c r="S166">
        <v>1567.9545800000001</v>
      </c>
      <c r="T166">
        <v>280.14800000000002</v>
      </c>
      <c r="U166">
        <v>0</v>
      </c>
      <c r="V166">
        <v>31.54</v>
      </c>
      <c r="W166">
        <v>56.140999999999998</v>
      </c>
      <c r="X166">
        <v>9.5389999999999997</v>
      </c>
      <c r="Y166">
        <v>50.082000000000001</v>
      </c>
      <c r="Z166">
        <v>27.556999999999999</v>
      </c>
      <c r="AA166">
        <v>8.5129000000000001</v>
      </c>
      <c r="AB166">
        <v>0</v>
      </c>
      <c r="AC166">
        <v>4.5999999999999999E-2</v>
      </c>
      <c r="AD166">
        <v>-89.844999999999999</v>
      </c>
      <c r="AE166">
        <v>-40.591999999999999</v>
      </c>
      <c r="AF166" t="s">
        <v>116</v>
      </c>
    </row>
    <row r="167" spans="1:32" x14ac:dyDescent="0.25">
      <c r="A167" t="s">
        <v>106</v>
      </c>
      <c r="B167" t="s">
        <v>5</v>
      </c>
      <c r="C167" t="s">
        <v>103</v>
      </c>
      <c r="D167" t="s">
        <v>87</v>
      </c>
      <c r="E167">
        <v>57.665999999999997</v>
      </c>
      <c r="F167">
        <v>-65.078000000000003</v>
      </c>
      <c r="G167">
        <v>213.328</v>
      </c>
      <c r="H167">
        <v>278.38799999999998</v>
      </c>
      <c r="I167">
        <v>412.12099999999998</v>
      </c>
      <c r="J167">
        <v>700.25</v>
      </c>
      <c r="K167">
        <v>154.18100000000001</v>
      </c>
      <c r="L167">
        <v>406.13200000000001</v>
      </c>
      <c r="M167">
        <v>0</v>
      </c>
      <c r="N167">
        <v>294.11799999999999</v>
      </c>
      <c r="O167">
        <v>881.94100000000003</v>
      </c>
      <c r="P167">
        <v>700.25</v>
      </c>
      <c r="Q167">
        <v>-587.90300000000002</v>
      </c>
      <c r="R167">
        <v>294.11799999999999</v>
      </c>
      <c r="S167">
        <v>1564.4795099999999</v>
      </c>
      <c r="T167">
        <v>226.04900000000001</v>
      </c>
      <c r="U167">
        <v>0</v>
      </c>
      <c r="V167">
        <v>40.442</v>
      </c>
      <c r="W167">
        <v>53.627000000000002</v>
      </c>
      <c r="X167">
        <v>18.25</v>
      </c>
      <c r="Y167">
        <v>49.216000000000001</v>
      </c>
      <c r="Z167">
        <v>27.617999999999999</v>
      </c>
      <c r="AA167">
        <v>84.584299999999999</v>
      </c>
      <c r="AB167">
        <v>0</v>
      </c>
      <c r="AC167">
        <v>0.08</v>
      </c>
      <c r="AD167">
        <v>-20.059999999999999</v>
      </c>
      <c r="AE167">
        <v>-68.843999999999994</v>
      </c>
      <c r="AF167" t="s">
        <v>116</v>
      </c>
    </row>
    <row r="168" spans="1:32" x14ac:dyDescent="0.25">
      <c r="A168" t="s">
        <v>106</v>
      </c>
      <c r="B168" t="s">
        <v>5</v>
      </c>
      <c r="C168" t="s">
        <v>103</v>
      </c>
      <c r="D168" t="s">
        <v>88</v>
      </c>
      <c r="E168">
        <v>58.170999999999999</v>
      </c>
      <c r="F168">
        <v>-58.902999999999999</v>
      </c>
      <c r="G168">
        <v>319.38</v>
      </c>
      <c r="H168">
        <v>319.38</v>
      </c>
      <c r="I168">
        <v>417.75799999999998</v>
      </c>
      <c r="J168">
        <v>646.15499999999997</v>
      </c>
      <c r="K168">
        <v>138.73599999999999</v>
      </c>
      <c r="L168">
        <v>297.70299999999997</v>
      </c>
      <c r="M168">
        <v>0</v>
      </c>
      <c r="N168">
        <v>348.452</v>
      </c>
      <c r="O168">
        <v>871.17399999999998</v>
      </c>
      <c r="P168">
        <v>646.15499999999997</v>
      </c>
      <c r="Q168">
        <v>-522.82600000000002</v>
      </c>
      <c r="R168">
        <v>348.452</v>
      </c>
      <c r="S168">
        <v>1560.2741100000001</v>
      </c>
      <c r="T168">
        <v>134.82300000000001</v>
      </c>
      <c r="U168">
        <v>0</v>
      </c>
      <c r="V168">
        <v>39.662999999999997</v>
      </c>
      <c r="W168">
        <v>57.198999999999998</v>
      </c>
      <c r="X168">
        <v>23.308</v>
      </c>
      <c r="Y168">
        <v>54.311999999999998</v>
      </c>
      <c r="Z168">
        <v>24.716000000000001</v>
      </c>
      <c r="AA168">
        <v>104.7914</v>
      </c>
      <c r="AB168">
        <v>0</v>
      </c>
      <c r="AC168">
        <v>4.5999999999999999E-2</v>
      </c>
      <c r="AD168">
        <v>-40.070999999999998</v>
      </c>
      <c r="AE168">
        <v>-54.314</v>
      </c>
      <c r="AF168" t="s">
        <v>116</v>
      </c>
    </row>
    <row r="169" spans="1:32" x14ac:dyDescent="0.25">
      <c r="A169" t="s">
        <v>106</v>
      </c>
      <c r="B169" t="s">
        <v>5</v>
      </c>
      <c r="C169" t="s">
        <v>103</v>
      </c>
      <c r="D169" t="s">
        <v>89</v>
      </c>
      <c r="E169">
        <v>49.03</v>
      </c>
      <c r="F169">
        <v>-48.941000000000003</v>
      </c>
      <c r="G169">
        <v>100.655</v>
      </c>
      <c r="H169">
        <v>100.655</v>
      </c>
      <c r="I169">
        <v>226.90600000000001</v>
      </c>
      <c r="J169">
        <v>407.28899999999999</v>
      </c>
      <c r="K169">
        <v>112.976</v>
      </c>
      <c r="L169">
        <v>239.55099999999999</v>
      </c>
      <c r="M169">
        <v>0</v>
      </c>
      <c r="N169">
        <v>167.738</v>
      </c>
      <c r="O169">
        <v>631.56399999999996</v>
      </c>
      <c r="P169">
        <v>407.28899999999999</v>
      </c>
      <c r="Q169">
        <v>-463.92200000000003</v>
      </c>
      <c r="R169">
        <v>167.738</v>
      </c>
      <c r="S169">
        <v>1542.6125999999999</v>
      </c>
      <c r="T169">
        <v>103.18</v>
      </c>
      <c r="U169">
        <v>0</v>
      </c>
      <c r="V169">
        <v>31.001999999999999</v>
      </c>
      <c r="W169">
        <v>49.66</v>
      </c>
      <c r="X169">
        <v>20.260000000000002</v>
      </c>
      <c r="Y169">
        <v>50.823</v>
      </c>
      <c r="Z169">
        <v>24.212</v>
      </c>
      <c r="AA169">
        <v>135.58519999999999</v>
      </c>
      <c r="AB169">
        <v>0</v>
      </c>
      <c r="AC169">
        <v>0.04</v>
      </c>
      <c r="AD169">
        <v>13.55</v>
      </c>
      <c r="AE169">
        <v>-20.475999999999999</v>
      </c>
      <c r="AF169" t="s">
        <v>116</v>
      </c>
    </row>
    <row r="170" spans="1:32" x14ac:dyDescent="0.25">
      <c r="A170" t="s">
        <v>106</v>
      </c>
      <c r="B170" t="s">
        <v>5</v>
      </c>
      <c r="C170" t="s">
        <v>103</v>
      </c>
      <c r="D170" t="s">
        <v>90</v>
      </c>
      <c r="E170">
        <v>36.286000000000001</v>
      </c>
      <c r="F170">
        <v>-51.357999999999997</v>
      </c>
      <c r="G170">
        <v>99.558000000000007</v>
      </c>
      <c r="H170">
        <v>99.558000000000007</v>
      </c>
      <c r="I170">
        <v>235.886</v>
      </c>
      <c r="J170">
        <v>386.08199999999999</v>
      </c>
      <c r="K170">
        <v>85.564999999999998</v>
      </c>
      <c r="L170">
        <v>179.03399999999999</v>
      </c>
      <c r="M170">
        <v>0</v>
      </c>
      <c r="N170">
        <v>207.048</v>
      </c>
      <c r="O170">
        <v>621.93499999999995</v>
      </c>
      <c r="P170">
        <v>386.08199999999999</v>
      </c>
      <c r="Q170">
        <v>-414.98200000000003</v>
      </c>
      <c r="R170">
        <v>207.048</v>
      </c>
      <c r="S170">
        <v>1423.62555</v>
      </c>
      <c r="T170">
        <v>72.602999999999994</v>
      </c>
      <c r="U170">
        <v>0</v>
      </c>
      <c r="V170">
        <v>24.965</v>
      </c>
      <c r="W170">
        <v>28.951000000000001</v>
      </c>
      <c r="X170">
        <v>6.71</v>
      </c>
      <c r="Y170">
        <v>45.182000000000002</v>
      </c>
      <c r="Z170">
        <v>25.349</v>
      </c>
      <c r="AA170">
        <v>95.243399999999994</v>
      </c>
      <c r="AB170">
        <v>0</v>
      </c>
      <c r="AC170">
        <v>6.3E-2</v>
      </c>
      <c r="AD170">
        <v>51.042000000000002</v>
      </c>
      <c r="AE170">
        <v>-17.148</v>
      </c>
      <c r="AF170" t="s">
        <v>116</v>
      </c>
    </row>
    <row r="171" spans="1:32" x14ac:dyDescent="0.25">
      <c r="A171" t="s">
        <v>106</v>
      </c>
      <c r="B171" t="s">
        <v>5</v>
      </c>
      <c r="C171" t="s">
        <v>103</v>
      </c>
      <c r="D171" t="s">
        <v>91</v>
      </c>
      <c r="E171">
        <v>31.241</v>
      </c>
      <c r="F171">
        <v>-34.935000000000002</v>
      </c>
      <c r="G171">
        <v>96.563000000000002</v>
      </c>
      <c r="H171">
        <v>96.563000000000002</v>
      </c>
      <c r="I171">
        <v>241.13300000000001</v>
      </c>
      <c r="J171">
        <v>361.62099999999998</v>
      </c>
      <c r="K171">
        <v>69.328000000000003</v>
      </c>
      <c r="L171">
        <v>141.69800000000001</v>
      </c>
      <c r="M171">
        <v>0</v>
      </c>
      <c r="N171">
        <v>219.923</v>
      </c>
      <c r="O171">
        <v>583.45399999999995</v>
      </c>
      <c r="P171">
        <v>361.62099999999998</v>
      </c>
      <c r="Q171">
        <v>-363.62400000000002</v>
      </c>
      <c r="R171">
        <v>219.923</v>
      </c>
      <c r="S171">
        <v>1399.06052</v>
      </c>
      <c r="T171">
        <v>57.414000000000001</v>
      </c>
      <c r="U171">
        <v>0</v>
      </c>
      <c r="V171">
        <v>21.945</v>
      </c>
      <c r="W171">
        <v>26.99</v>
      </c>
      <c r="X171">
        <v>8.0619999999999994</v>
      </c>
      <c r="Y171">
        <v>39.508000000000003</v>
      </c>
      <c r="Z171">
        <v>20.431999999999999</v>
      </c>
      <c r="AA171">
        <v>-31.379200000000001</v>
      </c>
      <c r="AB171">
        <v>0</v>
      </c>
      <c r="AC171">
        <v>-0.19800000000000001</v>
      </c>
      <c r="AD171">
        <v>75.533000000000001</v>
      </c>
      <c r="AE171">
        <v>-7.7679999999999998</v>
      </c>
      <c r="AF171" t="s">
        <v>116</v>
      </c>
    </row>
    <row r="172" spans="1:32" x14ac:dyDescent="0.25">
      <c r="A172" t="s">
        <v>106</v>
      </c>
      <c r="B172" t="s">
        <v>5</v>
      </c>
      <c r="C172" t="s">
        <v>103</v>
      </c>
      <c r="D172" t="s">
        <v>92</v>
      </c>
      <c r="E172">
        <v>28.405000000000001</v>
      </c>
      <c r="F172">
        <v>-38.517000000000003</v>
      </c>
      <c r="G172">
        <v>47.304000000000002</v>
      </c>
      <c r="H172">
        <v>47.304000000000002</v>
      </c>
      <c r="I172">
        <v>90.034000000000006</v>
      </c>
      <c r="J172">
        <v>147.97399999999999</v>
      </c>
      <c r="K172">
        <v>68.634</v>
      </c>
      <c r="L172">
        <v>121.815</v>
      </c>
      <c r="M172">
        <v>335.93400000000003</v>
      </c>
      <c r="N172">
        <v>-309.77499999999998</v>
      </c>
      <c r="O172">
        <v>18.905999999999999</v>
      </c>
      <c r="P172">
        <v>147.97399999999999</v>
      </c>
      <c r="Q172">
        <v>-328.68900000000002</v>
      </c>
      <c r="R172">
        <v>26.158999999999999</v>
      </c>
      <c r="S172">
        <v>1397.9690700000001</v>
      </c>
      <c r="T172">
        <v>46.353999999999999</v>
      </c>
      <c r="U172">
        <v>0</v>
      </c>
      <c r="V172">
        <v>22.143999999999998</v>
      </c>
      <c r="W172">
        <v>25.634</v>
      </c>
      <c r="X172">
        <v>6.4669999999999996</v>
      </c>
      <c r="Y172">
        <v>29.518000000000001</v>
      </c>
      <c r="Z172">
        <v>22.207000000000001</v>
      </c>
      <c r="AA172">
        <v>5.4184000000000001</v>
      </c>
      <c r="AB172">
        <v>0</v>
      </c>
      <c r="AC172">
        <v>-0.41699999999999998</v>
      </c>
      <c r="AD172">
        <v>-25.608000000000001</v>
      </c>
      <c r="AE172">
        <v>-9.8149999999999995</v>
      </c>
      <c r="AF172" t="s">
        <v>116</v>
      </c>
    </row>
    <row r="173" spans="1:32" x14ac:dyDescent="0.25">
      <c r="A173" t="s">
        <v>106</v>
      </c>
      <c r="B173" t="s">
        <v>5</v>
      </c>
      <c r="C173" t="s">
        <v>103</v>
      </c>
      <c r="D173" t="s">
        <v>93</v>
      </c>
      <c r="E173">
        <v>20.812000000000001</v>
      </c>
      <c r="F173">
        <v>-29.518999999999998</v>
      </c>
      <c r="G173">
        <v>61.545999999999999</v>
      </c>
      <c r="H173">
        <v>61.545999999999999</v>
      </c>
      <c r="I173">
        <v>100.602</v>
      </c>
      <c r="J173">
        <v>145.32</v>
      </c>
      <c r="K173">
        <v>59.104999999999997</v>
      </c>
      <c r="L173">
        <v>101.14100000000001</v>
      </c>
      <c r="M173">
        <v>0</v>
      </c>
      <c r="N173">
        <v>44.179000000000002</v>
      </c>
      <c r="O173">
        <v>334.274</v>
      </c>
      <c r="P173">
        <v>145.32</v>
      </c>
      <c r="Q173">
        <v>-290.173</v>
      </c>
      <c r="R173">
        <v>44.179000000000002</v>
      </c>
      <c r="S173">
        <v>1396.6409000000001</v>
      </c>
      <c r="T173">
        <v>30.931999999999999</v>
      </c>
      <c r="U173">
        <v>0</v>
      </c>
      <c r="V173">
        <v>16.96</v>
      </c>
      <c r="W173">
        <v>18.190000000000001</v>
      </c>
      <c r="X173">
        <v>5.931</v>
      </c>
      <c r="Y173">
        <v>28.588000000000001</v>
      </c>
      <c r="Z173">
        <v>16.585000000000001</v>
      </c>
      <c r="AA173">
        <v>-0.35439999999999999</v>
      </c>
      <c r="AB173">
        <v>0</v>
      </c>
      <c r="AC173">
        <v>-0.182</v>
      </c>
      <c r="AD173">
        <v>-19.756</v>
      </c>
      <c r="AE173">
        <v>-5.4720000000000004</v>
      </c>
      <c r="AF173" t="s">
        <v>116</v>
      </c>
    </row>
    <row r="174" spans="1:32" x14ac:dyDescent="0.25">
      <c r="A174" t="s">
        <v>106</v>
      </c>
      <c r="B174" t="s">
        <v>5</v>
      </c>
      <c r="C174" t="s">
        <v>103</v>
      </c>
      <c r="D174" t="s">
        <v>94</v>
      </c>
      <c r="E174">
        <v>18.585000000000001</v>
      </c>
      <c r="F174">
        <v>-24.242000000000001</v>
      </c>
      <c r="G174">
        <v>69.626999999999995</v>
      </c>
      <c r="H174">
        <v>69.626999999999995</v>
      </c>
      <c r="I174">
        <v>100.559</v>
      </c>
      <c r="J174">
        <v>130.42400000000001</v>
      </c>
      <c r="K174">
        <v>57.488999999999997</v>
      </c>
      <c r="L174">
        <v>62.988</v>
      </c>
      <c r="M174">
        <v>320.959</v>
      </c>
      <c r="N174">
        <v>-253.523</v>
      </c>
      <c r="O174">
        <v>7.1239999999999997</v>
      </c>
      <c r="P174">
        <v>130.42400000000001</v>
      </c>
      <c r="Q174">
        <v>-260.654</v>
      </c>
      <c r="R174">
        <v>67.436000000000007</v>
      </c>
      <c r="S174">
        <v>109.26300000000001</v>
      </c>
      <c r="T174">
        <v>1.0900000000000001</v>
      </c>
      <c r="U174">
        <v>0</v>
      </c>
      <c r="V174">
        <v>16.803999999999998</v>
      </c>
      <c r="W174">
        <v>15.086</v>
      </c>
      <c r="X174">
        <v>3.488</v>
      </c>
      <c r="Y174">
        <v>23.222000000000001</v>
      </c>
      <c r="Z174">
        <v>16.562999999999999</v>
      </c>
      <c r="AA174">
        <v>31.231400000000001</v>
      </c>
      <c r="AB174">
        <v>0</v>
      </c>
      <c r="AC174">
        <v>3.6999999999999998E-2</v>
      </c>
      <c r="AD174">
        <v>-26.266999999999999</v>
      </c>
      <c r="AE174">
        <v>-6.1989999999999998</v>
      </c>
      <c r="AF174" t="s">
        <v>116</v>
      </c>
    </row>
    <row r="175" spans="1:32" x14ac:dyDescent="0.25">
      <c r="A175" t="s">
        <v>106</v>
      </c>
      <c r="B175" t="s">
        <v>5</v>
      </c>
      <c r="C175" t="s">
        <v>103</v>
      </c>
      <c r="D175" t="s">
        <v>95</v>
      </c>
      <c r="E175">
        <v>45.527000000000001</v>
      </c>
      <c r="F175">
        <v>-4.6150000000000002</v>
      </c>
      <c r="G175">
        <v>106.547</v>
      </c>
      <c r="H175">
        <v>106.547</v>
      </c>
      <c r="I175">
        <v>131.94999999999999</v>
      </c>
      <c r="J175">
        <v>155.916</v>
      </c>
      <c r="K175">
        <v>60.999000000000002</v>
      </c>
      <c r="L175">
        <v>66.325999999999993</v>
      </c>
      <c r="M175">
        <v>320.23500000000001</v>
      </c>
      <c r="N175">
        <v>-230.64500000000001</v>
      </c>
      <c r="O175">
        <v>5.7460000000000004</v>
      </c>
      <c r="P175">
        <v>155.916</v>
      </c>
      <c r="Q175">
        <v>-236.41200000000001</v>
      </c>
      <c r="R175">
        <v>89.59</v>
      </c>
      <c r="S175">
        <v>106.61588</v>
      </c>
      <c r="T175">
        <v>0.95399999999999996</v>
      </c>
      <c r="U175">
        <v>0</v>
      </c>
      <c r="V175">
        <v>37.828000000000003</v>
      </c>
      <c r="W175">
        <v>17.356999999999999</v>
      </c>
      <c r="X175">
        <v>1.3859999999999999</v>
      </c>
      <c r="Y175">
        <v>19.652999999999999</v>
      </c>
      <c r="Z175">
        <v>10.733000000000001</v>
      </c>
      <c r="AA175">
        <v>0</v>
      </c>
      <c r="AB175">
        <v>0</v>
      </c>
      <c r="AC175">
        <v>3.4000000000000002E-2</v>
      </c>
      <c r="AD175">
        <v>-35.353000000000002</v>
      </c>
      <c r="AE175">
        <v>-2.2559999999999998</v>
      </c>
      <c r="AF175" t="s">
        <v>116</v>
      </c>
    </row>
    <row r="176" spans="1:32" x14ac:dyDescent="0.25">
      <c r="A176" t="s">
        <v>106</v>
      </c>
      <c r="B176" t="s">
        <v>5</v>
      </c>
      <c r="C176" t="s">
        <v>103</v>
      </c>
      <c r="D176" t="s">
        <v>96</v>
      </c>
      <c r="E176">
        <v>26.945</v>
      </c>
      <c r="F176">
        <v>-10.867000000000001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104.48936999999999</v>
      </c>
      <c r="T176">
        <v>0</v>
      </c>
      <c r="U176">
        <v>0</v>
      </c>
      <c r="V176">
        <v>24.844000000000001</v>
      </c>
      <c r="W176">
        <v>0</v>
      </c>
      <c r="X176">
        <v>0</v>
      </c>
      <c r="Y176">
        <v>0</v>
      </c>
      <c r="Z176">
        <v>8.2469999999999999</v>
      </c>
      <c r="AA176">
        <v>0</v>
      </c>
      <c r="AB176">
        <v>0</v>
      </c>
      <c r="AC176">
        <v>-1.0569999999999999</v>
      </c>
      <c r="AD176">
        <v>0</v>
      </c>
      <c r="AE176">
        <v>-2.5270000000000001</v>
      </c>
      <c r="AF176" t="s">
        <v>116</v>
      </c>
    </row>
    <row r="177" spans="1:32" x14ac:dyDescent="0.25">
      <c r="A177" t="s">
        <v>106</v>
      </c>
      <c r="B177" t="s">
        <v>5</v>
      </c>
      <c r="C177" t="s">
        <v>103</v>
      </c>
      <c r="D177" t="s">
        <v>97</v>
      </c>
      <c r="E177">
        <v>20.885999999999999</v>
      </c>
      <c r="F177">
        <v>-16.015999999999998</v>
      </c>
      <c r="G177">
        <v>0</v>
      </c>
      <c r="H177">
        <v>9.2769999999999992</v>
      </c>
      <c r="I177">
        <v>0</v>
      </c>
      <c r="J177">
        <v>0</v>
      </c>
      <c r="K177">
        <v>0</v>
      </c>
      <c r="L177">
        <v>0</v>
      </c>
      <c r="M177">
        <v>103.252</v>
      </c>
      <c r="N177">
        <v>-199.714</v>
      </c>
      <c r="O177">
        <v>0</v>
      </c>
      <c r="P177">
        <v>0</v>
      </c>
      <c r="Q177">
        <v>0</v>
      </c>
      <c r="R177">
        <v>-96.462000000000003</v>
      </c>
      <c r="S177">
        <v>103.86291</v>
      </c>
      <c r="T177">
        <v>55.756999999999998</v>
      </c>
      <c r="U177">
        <v>0</v>
      </c>
      <c r="V177">
        <v>22.931999999999999</v>
      </c>
      <c r="W177">
        <v>0</v>
      </c>
      <c r="X177">
        <v>0</v>
      </c>
      <c r="Y177">
        <v>0</v>
      </c>
      <c r="Z177">
        <v>6.6070000000000002</v>
      </c>
      <c r="AA177">
        <v>0</v>
      </c>
      <c r="AB177">
        <v>0</v>
      </c>
      <c r="AC177">
        <v>-1.3859999999999999</v>
      </c>
      <c r="AD177">
        <v>0</v>
      </c>
      <c r="AE177">
        <v>-0.90200000000000002</v>
      </c>
      <c r="AF177" t="s">
        <v>116</v>
      </c>
    </row>
    <row r="178" spans="1:32" x14ac:dyDescent="0.25">
      <c r="A178" t="s">
        <v>106</v>
      </c>
      <c r="B178" t="s">
        <v>5</v>
      </c>
      <c r="C178" t="s">
        <v>103</v>
      </c>
      <c r="D178" t="s">
        <v>98</v>
      </c>
      <c r="E178">
        <v>14.162000000000001</v>
      </c>
      <c r="F178">
        <v>-25.498000000000001</v>
      </c>
      <c r="G178">
        <v>9.2769999999999992</v>
      </c>
      <c r="H178">
        <v>9.2769999999999992</v>
      </c>
      <c r="I178">
        <v>31.427</v>
      </c>
      <c r="J178">
        <v>51.698999999999998</v>
      </c>
      <c r="K178">
        <v>87.935000000000002</v>
      </c>
      <c r="L178">
        <v>148.161</v>
      </c>
      <c r="M178">
        <v>103.252</v>
      </c>
      <c r="N178">
        <v>-199.714</v>
      </c>
      <c r="O178">
        <v>5.1929999999999996</v>
      </c>
      <c r="P178">
        <v>51.698999999999998</v>
      </c>
      <c r="Q178">
        <v>-204.91399999999999</v>
      </c>
      <c r="R178">
        <v>-96.462000000000003</v>
      </c>
      <c r="S178">
        <v>105.15647</v>
      </c>
      <c r="T178">
        <v>55.756999999999998</v>
      </c>
      <c r="U178">
        <v>0</v>
      </c>
      <c r="V178">
        <v>20.564</v>
      </c>
      <c r="W178">
        <v>14.183999999999999</v>
      </c>
      <c r="X178">
        <v>3.32</v>
      </c>
      <c r="Y178">
        <v>16.649999999999999</v>
      </c>
      <c r="Z178">
        <v>9.6959999999999997</v>
      </c>
      <c r="AA178">
        <v>0</v>
      </c>
      <c r="AB178">
        <v>0</v>
      </c>
      <c r="AC178">
        <v>-1.056</v>
      </c>
      <c r="AD178">
        <v>-65.444000000000003</v>
      </c>
      <c r="AE178">
        <v>-1.1439999999999999</v>
      </c>
      <c r="AF178" t="s">
        <v>116</v>
      </c>
    </row>
    <row r="179" spans="1:32" x14ac:dyDescent="0.25">
      <c r="A179" t="s">
        <v>106</v>
      </c>
      <c r="B179" t="s">
        <v>5</v>
      </c>
      <c r="C179" t="s">
        <v>103</v>
      </c>
      <c r="D179" t="s">
        <v>99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 t="s">
        <v>116</v>
      </c>
    </row>
    <row r="180" spans="1:32" x14ac:dyDescent="0.25">
      <c r="A180" t="s">
        <v>106</v>
      </c>
      <c r="B180" t="s">
        <v>5</v>
      </c>
      <c r="C180" t="s">
        <v>103</v>
      </c>
      <c r="D180" t="s">
        <v>100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 t="s">
        <v>116</v>
      </c>
    </row>
    <row r="181" spans="1:32" x14ac:dyDescent="0.25">
      <c r="A181" t="s">
        <v>106</v>
      </c>
      <c r="B181" t="s">
        <v>5</v>
      </c>
      <c r="C181" t="s">
        <v>103</v>
      </c>
      <c r="D181" t="s">
        <v>101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 t="s">
        <v>116</v>
      </c>
    </row>
    <row r="182" spans="1:32" x14ac:dyDescent="0.25">
      <c r="A182" t="s">
        <v>107</v>
      </c>
      <c r="B182" t="s">
        <v>4</v>
      </c>
      <c r="C182" t="s">
        <v>108</v>
      </c>
      <c r="D182" t="s">
        <v>43</v>
      </c>
      <c r="E182">
        <v>5562666</v>
      </c>
      <c r="F182">
        <v>235753</v>
      </c>
      <c r="G182">
        <v>1534084</v>
      </c>
      <c r="H182">
        <v>1683768</v>
      </c>
      <c r="I182">
        <v>9486324</v>
      </c>
      <c r="J182">
        <v>22573728</v>
      </c>
      <c r="K182">
        <v>7354476</v>
      </c>
      <c r="L182">
        <v>13633352</v>
      </c>
      <c r="M182">
        <v>0</v>
      </c>
      <c r="N182">
        <v>7925376</v>
      </c>
      <c r="O182">
        <v>227013</v>
      </c>
      <c r="P182">
        <v>22573728</v>
      </c>
      <c r="Q182">
        <v>5892188</v>
      </c>
      <c r="R182">
        <v>8940376</v>
      </c>
      <c r="S182">
        <v>1450.0881400000001</v>
      </c>
      <c r="T182">
        <v>6678917</v>
      </c>
      <c r="U182">
        <v>0</v>
      </c>
      <c r="V182">
        <v>4945187</v>
      </c>
      <c r="W182">
        <v>3709789</v>
      </c>
      <c r="X182">
        <v>4427251</v>
      </c>
      <c r="Y182">
        <v>1788547</v>
      </c>
      <c r="Z182">
        <v>408279</v>
      </c>
      <c r="AA182">
        <v>19.7713</v>
      </c>
      <c r="AB182">
        <v>0</v>
      </c>
      <c r="AC182">
        <v>6456</v>
      </c>
      <c r="AD182">
        <v>2341518</v>
      </c>
      <c r="AE182">
        <v>-120991</v>
      </c>
      <c r="AF182" t="s">
        <v>117</v>
      </c>
    </row>
    <row r="183" spans="1:32" x14ac:dyDescent="0.25">
      <c r="A183" t="s">
        <v>107</v>
      </c>
      <c r="B183" t="s">
        <v>4</v>
      </c>
      <c r="C183" t="s">
        <v>108</v>
      </c>
      <c r="D183" t="s">
        <v>44</v>
      </c>
      <c r="E183">
        <v>5278439</v>
      </c>
      <c r="F183">
        <v>186055</v>
      </c>
      <c r="G183">
        <v>1430942</v>
      </c>
      <c r="H183">
        <v>1547871</v>
      </c>
      <c r="I183">
        <v>9788749</v>
      </c>
      <c r="J183">
        <v>23213831</v>
      </c>
      <c r="K183">
        <v>7635141</v>
      </c>
      <c r="L183">
        <v>14311811</v>
      </c>
      <c r="M183">
        <v>0</v>
      </c>
      <c r="N183">
        <v>7895841</v>
      </c>
      <c r="O183">
        <v>227129</v>
      </c>
      <c r="P183">
        <v>23213831</v>
      </c>
      <c r="Q183">
        <v>5768674</v>
      </c>
      <c r="R183">
        <v>8902020</v>
      </c>
      <c r="S183">
        <v>1456.73651</v>
      </c>
      <c r="T183">
        <v>6825848</v>
      </c>
      <c r="U183">
        <v>0</v>
      </c>
      <c r="V183">
        <v>4754441</v>
      </c>
      <c r="W183">
        <v>3592650</v>
      </c>
      <c r="X183">
        <v>4397679</v>
      </c>
      <c r="Y183">
        <v>1836148</v>
      </c>
      <c r="Z183">
        <v>387928</v>
      </c>
      <c r="AA183">
        <v>34.208799999999997</v>
      </c>
      <c r="AB183">
        <v>0</v>
      </c>
      <c r="AC183">
        <v>4375</v>
      </c>
      <c r="AD183">
        <v>2402950</v>
      </c>
      <c r="AE183">
        <v>-118378</v>
      </c>
      <c r="AF183" t="s">
        <v>117</v>
      </c>
    </row>
    <row r="184" spans="1:32" x14ac:dyDescent="0.25">
      <c r="A184" t="s">
        <v>107</v>
      </c>
      <c r="B184" t="s">
        <v>4</v>
      </c>
      <c r="C184" t="s">
        <v>108</v>
      </c>
      <c r="D184" t="s">
        <v>45</v>
      </c>
      <c r="E184">
        <v>5443439</v>
      </c>
      <c r="F184">
        <v>533951</v>
      </c>
      <c r="G184">
        <v>1817737</v>
      </c>
      <c r="H184">
        <v>1961350</v>
      </c>
      <c r="I184">
        <v>10094720</v>
      </c>
      <c r="J184">
        <v>23026741</v>
      </c>
      <c r="K184">
        <v>7569084</v>
      </c>
      <c r="L184">
        <v>14475756</v>
      </c>
      <c r="M184">
        <v>0</v>
      </c>
      <c r="N184">
        <v>7560472</v>
      </c>
      <c r="O184">
        <v>227280</v>
      </c>
      <c r="P184">
        <v>23026741</v>
      </c>
      <c r="Q184">
        <v>5609111</v>
      </c>
      <c r="R184">
        <v>8550985</v>
      </c>
      <c r="S184">
        <v>1465.9810600000001</v>
      </c>
      <c r="T184">
        <v>7208118</v>
      </c>
      <c r="U184">
        <v>0</v>
      </c>
      <c r="V184">
        <v>4668727</v>
      </c>
      <c r="W184">
        <v>3609560</v>
      </c>
      <c r="X184">
        <v>4316423</v>
      </c>
      <c r="Y184">
        <v>1831594</v>
      </c>
      <c r="Z184">
        <v>374936</v>
      </c>
      <c r="AA184">
        <v>43.485100000000003</v>
      </c>
      <c r="AB184">
        <v>0</v>
      </c>
      <c r="AC184">
        <v>42341</v>
      </c>
      <c r="AD184">
        <v>2358760</v>
      </c>
      <c r="AE184">
        <v>-96541</v>
      </c>
      <c r="AF184" t="s">
        <v>117</v>
      </c>
    </row>
    <row r="185" spans="1:32" x14ac:dyDescent="0.25">
      <c r="A185" t="s">
        <v>107</v>
      </c>
      <c r="B185" t="s">
        <v>4</v>
      </c>
      <c r="C185" t="s">
        <v>108</v>
      </c>
      <c r="D185" t="s">
        <v>42</v>
      </c>
      <c r="E185">
        <v>4893690</v>
      </c>
      <c r="F185">
        <v>292761</v>
      </c>
      <c r="G185">
        <v>1555570</v>
      </c>
      <c r="H185">
        <v>1710448</v>
      </c>
      <c r="I185">
        <v>9531045</v>
      </c>
      <c r="J185">
        <v>21912012</v>
      </c>
      <c r="K185">
        <v>7317833</v>
      </c>
      <c r="L185">
        <v>14054840</v>
      </c>
      <c r="M185">
        <v>0</v>
      </c>
      <c r="N185">
        <v>6880232</v>
      </c>
      <c r="O185">
        <v>226483</v>
      </c>
      <c r="P185">
        <v>21912012</v>
      </c>
      <c r="Q185">
        <v>5204434</v>
      </c>
      <c r="R185">
        <v>7857172</v>
      </c>
      <c r="S185">
        <v>1476.5453399999999</v>
      </c>
      <c r="T185">
        <v>7235476</v>
      </c>
      <c r="U185">
        <v>0</v>
      </c>
      <c r="V185">
        <v>4202638</v>
      </c>
      <c r="W185">
        <v>3382112</v>
      </c>
      <c r="X185">
        <v>3871026</v>
      </c>
      <c r="Y185">
        <v>1776616</v>
      </c>
      <c r="Z185">
        <v>388170</v>
      </c>
      <c r="AA185">
        <v>29.669</v>
      </c>
      <c r="AB185">
        <v>1480</v>
      </c>
      <c r="AC185">
        <v>49522</v>
      </c>
      <c r="AD185">
        <v>2359703</v>
      </c>
      <c r="AE185">
        <v>-98340</v>
      </c>
      <c r="AF185" t="s">
        <v>117</v>
      </c>
    </row>
    <row r="186" spans="1:32" x14ac:dyDescent="0.25">
      <c r="A186" t="s">
        <v>107</v>
      </c>
      <c r="B186" t="s">
        <v>4</v>
      </c>
      <c r="C186" t="s">
        <v>108</v>
      </c>
      <c r="D186" t="s">
        <v>46</v>
      </c>
      <c r="E186">
        <v>4644403</v>
      </c>
      <c r="F186">
        <v>284208</v>
      </c>
      <c r="G186">
        <v>1425768</v>
      </c>
      <c r="H186">
        <v>1584424</v>
      </c>
      <c r="I186">
        <v>8645979</v>
      </c>
      <c r="J186">
        <v>20513140</v>
      </c>
      <c r="K186">
        <v>6755018</v>
      </c>
      <c r="L186">
        <v>13386709</v>
      </c>
      <c r="M186">
        <v>0</v>
      </c>
      <c r="N186">
        <v>6170211</v>
      </c>
      <c r="O186">
        <v>226612</v>
      </c>
      <c r="P186">
        <v>20513140</v>
      </c>
      <c r="Q186">
        <v>4886158</v>
      </c>
      <c r="R186">
        <v>7126431</v>
      </c>
      <c r="S186">
        <v>1476.3618799999999</v>
      </c>
      <c r="T186">
        <v>7329542</v>
      </c>
      <c r="U186">
        <v>0</v>
      </c>
      <c r="V186">
        <v>4054286</v>
      </c>
      <c r="W186">
        <v>3412425</v>
      </c>
      <c r="X186">
        <v>4073325</v>
      </c>
      <c r="Y186">
        <v>1666796</v>
      </c>
      <c r="Z186">
        <v>357003</v>
      </c>
      <c r="AA186">
        <v>37.319400000000002</v>
      </c>
      <c r="AB186">
        <v>0</v>
      </c>
      <c r="AC186">
        <v>35332</v>
      </c>
      <c r="AD186">
        <v>2148398</v>
      </c>
      <c r="AE186">
        <v>-114319</v>
      </c>
      <c r="AF186" t="s">
        <v>117</v>
      </c>
    </row>
    <row r="187" spans="1:32" x14ac:dyDescent="0.25">
      <c r="A187" t="s">
        <v>107</v>
      </c>
      <c r="B187" t="s">
        <v>4</v>
      </c>
      <c r="C187" t="s">
        <v>108</v>
      </c>
      <c r="D187" t="s">
        <v>47</v>
      </c>
      <c r="E187">
        <v>3933005</v>
      </c>
      <c r="F187">
        <v>172988</v>
      </c>
      <c r="G187">
        <v>1363849</v>
      </c>
      <c r="H187">
        <v>1522954</v>
      </c>
      <c r="I187">
        <v>7747819</v>
      </c>
      <c r="J187">
        <v>19542664</v>
      </c>
      <c r="K187">
        <v>6079671</v>
      </c>
      <c r="L187">
        <v>12744942</v>
      </c>
      <c r="M187">
        <v>0</v>
      </c>
      <c r="N187">
        <v>5867996</v>
      </c>
      <c r="O187">
        <v>226781</v>
      </c>
      <c r="P187">
        <v>19542664</v>
      </c>
      <c r="Q187">
        <v>4705970</v>
      </c>
      <c r="R187">
        <v>6797722</v>
      </c>
      <c r="S187">
        <v>1476.30312</v>
      </c>
      <c r="T187">
        <v>7307684</v>
      </c>
      <c r="U187">
        <v>0</v>
      </c>
      <c r="V187">
        <v>3476741</v>
      </c>
      <c r="W187">
        <v>2837008</v>
      </c>
      <c r="X187">
        <v>3451717</v>
      </c>
      <c r="Y187">
        <v>1455907</v>
      </c>
      <c r="Z187">
        <v>347683</v>
      </c>
      <c r="AA187">
        <v>28.491199999999999</v>
      </c>
      <c r="AB187">
        <v>0</v>
      </c>
      <c r="AC187">
        <v>34133</v>
      </c>
      <c r="AD187">
        <v>1913634</v>
      </c>
      <c r="AE187">
        <v>-98516</v>
      </c>
      <c r="AF187" t="s">
        <v>117</v>
      </c>
    </row>
    <row r="188" spans="1:32" x14ac:dyDescent="0.25">
      <c r="A188" t="s">
        <v>107</v>
      </c>
      <c r="B188" t="s">
        <v>4</v>
      </c>
      <c r="C188" t="s">
        <v>108</v>
      </c>
      <c r="D188" t="s">
        <v>48</v>
      </c>
      <c r="E188">
        <v>3793730</v>
      </c>
      <c r="F188">
        <v>187572</v>
      </c>
      <c r="G188">
        <v>1353240</v>
      </c>
      <c r="H188">
        <v>1520240</v>
      </c>
      <c r="I188">
        <v>7420748</v>
      </c>
      <c r="J188">
        <v>19145128</v>
      </c>
      <c r="K188">
        <v>5708731</v>
      </c>
      <c r="L188">
        <v>12464054</v>
      </c>
      <c r="M188">
        <v>0</v>
      </c>
      <c r="N188">
        <v>5771269</v>
      </c>
      <c r="O188">
        <v>229154</v>
      </c>
      <c r="P188">
        <v>19145128</v>
      </c>
      <c r="Q188">
        <v>4521216</v>
      </c>
      <c r="R188">
        <v>6681074</v>
      </c>
      <c r="S188">
        <v>1476.1946800000001</v>
      </c>
      <c r="T188">
        <v>7380002</v>
      </c>
      <c r="U188">
        <v>0</v>
      </c>
      <c r="V188">
        <v>3372184</v>
      </c>
      <c r="W188">
        <v>2735777</v>
      </c>
      <c r="X188">
        <v>3352614</v>
      </c>
      <c r="Y188">
        <v>1418088</v>
      </c>
      <c r="Z188">
        <v>339183</v>
      </c>
      <c r="AA188">
        <v>42.223799999999997</v>
      </c>
      <c r="AB188">
        <v>0</v>
      </c>
      <c r="AC188">
        <v>36157</v>
      </c>
      <c r="AD188">
        <v>1900839</v>
      </c>
      <c r="AE188">
        <v>-82658</v>
      </c>
      <c r="AF188" t="s">
        <v>117</v>
      </c>
    </row>
    <row r="189" spans="1:32" x14ac:dyDescent="0.25">
      <c r="A189" t="s">
        <v>107</v>
      </c>
      <c r="B189" t="s">
        <v>4</v>
      </c>
      <c r="C189" t="s">
        <v>108</v>
      </c>
      <c r="D189" t="s">
        <v>49</v>
      </c>
      <c r="E189">
        <v>3773985</v>
      </c>
      <c r="F189">
        <v>3404</v>
      </c>
      <c r="G189">
        <v>1317824</v>
      </c>
      <c r="H189">
        <v>1481106</v>
      </c>
      <c r="I189">
        <v>7102893</v>
      </c>
      <c r="J189">
        <v>18634971</v>
      </c>
      <c r="K189">
        <v>5370185</v>
      </c>
      <c r="L189">
        <v>12096581</v>
      </c>
      <c r="M189">
        <v>0</v>
      </c>
      <c r="N189">
        <v>5613647</v>
      </c>
      <c r="O189">
        <v>228552</v>
      </c>
      <c r="P189">
        <v>18634971</v>
      </c>
      <c r="Q189">
        <v>4422713</v>
      </c>
      <c r="R189">
        <v>6538390</v>
      </c>
      <c r="S189">
        <v>1476.10509</v>
      </c>
      <c r="T189">
        <v>7184516</v>
      </c>
      <c r="U189">
        <v>0</v>
      </c>
      <c r="V189">
        <v>3334534</v>
      </c>
      <c r="W189">
        <v>2665060</v>
      </c>
      <c r="X189">
        <v>3085052</v>
      </c>
      <c r="Y189">
        <v>1348861</v>
      </c>
      <c r="Z189">
        <v>367902</v>
      </c>
      <c r="AA189">
        <v>12.648400000000001</v>
      </c>
      <c r="AB189">
        <v>471</v>
      </c>
      <c r="AC189">
        <v>24479</v>
      </c>
      <c r="AD189">
        <v>1749622</v>
      </c>
      <c r="AE189">
        <v>-88088</v>
      </c>
      <c r="AF189" t="s">
        <v>117</v>
      </c>
    </row>
    <row r="190" spans="1:32" x14ac:dyDescent="0.25">
      <c r="A190" t="s">
        <v>107</v>
      </c>
      <c r="B190" t="s">
        <v>4</v>
      </c>
      <c r="C190" t="s">
        <v>108</v>
      </c>
      <c r="D190" t="s">
        <v>50</v>
      </c>
      <c r="E190">
        <v>3382189</v>
      </c>
      <c r="F190">
        <v>82459</v>
      </c>
      <c r="G190">
        <v>1548836</v>
      </c>
      <c r="H190">
        <v>1701565</v>
      </c>
      <c r="I190">
        <v>7167674</v>
      </c>
      <c r="J190">
        <v>18552219</v>
      </c>
      <c r="K190">
        <v>5593330</v>
      </c>
      <c r="L190">
        <v>12256331</v>
      </c>
      <c r="M190">
        <v>0</v>
      </c>
      <c r="N190">
        <v>5314918</v>
      </c>
      <c r="O190">
        <v>229051</v>
      </c>
      <c r="P190">
        <v>18552219</v>
      </c>
      <c r="Q190">
        <v>4379258</v>
      </c>
      <c r="R190">
        <v>6295888</v>
      </c>
      <c r="S190">
        <v>1475.9355800000001</v>
      </c>
      <c r="T190">
        <v>7358396</v>
      </c>
      <c r="U190">
        <v>0</v>
      </c>
      <c r="V190">
        <v>2975994</v>
      </c>
      <c r="W190">
        <v>2835539</v>
      </c>
      <c r="X190">
        <v>3222845</v>
      </c>
      <c r="Y190">
        <v>1339901</v>
      </c>
      <c r="Z190">
        <v>341862</v>
      </c>
      <c r="AA190">
        <v>-8.7279</v>
      </c>
      <c r="AB190">
        <v>0</v>
      </c>
      <c r="AC190">
        <v>27563</v>
      </c>
      <c r="AD190">
        <v>1564596</v>
      </c>
      <c r="AE190">
        <v>-106871</v>
      </c>
      <c r="AF190" t="s">
        <v>117</v>
      </c>
    </row>
    <row r="191" spans="1:32" x14ac:dyDescent="0.25">
      <c r="A191" t="s">
        <v>107</v>
      </c>
      <c r="B191" t="s">
        <v>4</v>
      </c>
      <c r="C191" t="s">
        <v>108</v>
      </c>
      <c r="D191" t="s">
        <v>51</v>
      </c>
      <c r="E191">
        <v>3060912</v>
      </c>
      <c r="F191">
        <v>50026</v>
      </c>
      <c r="G191">
        <v>1537799</v>
      </c>
      <c r="H191">
        <v>1677225</v>
      </c>
      <c r="I191">
        <v>6534805</v>
      </c>
      <c r="J191">
        <v>17798836</v>
      </c>
      <c r="K191">
        <v>4904929</v>
      </c>
      <c r="L191">
        <v>11567710</v>
      </c>
      <c r="M191">
        <v>0</v>
      </c>
      <c r="N191">
        <v>5247676</v>
      </c>
      <c r="O191">
        <v>228760</v>
      </c>
      <c r="P191">
        <v>17798836</v>
      </c>
      <c r="Q191">
        <v>4384285</v>
      </c>
      <c r="R191">
        <v>6231126</v>
      </c>
      <c r="S191">
        <v>1475.89607</v>
      </c>
      <c r="T191">
        <v>7320488</v>
      </c>
      <c r="U191">
        <v>0</v>
      </c>
      <c r="V191">
        <v>2679394</v>
      </c>
      <c r="W191">
        <v>2371938</v>
      </c>
      <c r="X191">
        <v>2819141</v>
      </c>
      <c r="Y191">
        <v>1270938</v>
      </c>
      <c r="Z191">
        <v>342994</v>
      </c>
      <c r="AA191">
        <v>-19.078800000000001</v>
      </c>
      <c r="AB191">
        <v>0</v>
      </c>
      <c r="AC191">
        <v>14970</v>
      </c>
      <c r="AD191">
        <v>1537160</v>
      </c>
      <c r="AE191">
        <v>-95425</v>
      </c>
      <c r="AF191" t="s">
        <v>117</v>
      </c>
    </row>
    <row r="192" spans="1:32" x14ac:dyDescent="0.25">
      <c r="A192" t="s">
        <v>107</v>
      </c>
      <c r="B192" t="s">
        <v>4</v>
      </c>
      <c r="C192" t="s">
        <v>108</v>
      </c>
      <c r="D192" t="s">
        <v>52</v>
      </c>
      <c r="E192">
        <v>2667435</v>
      </c>
      <c r="F192">
        <v>36661</v>
      </c>
      <c r="G192">
        <v>1487697</v>
      </c>
      <c r="H192">
        <v>1640578</v>
      </c>
      <c r="I192">
        <v>6546826</v>
      </c>
      <c r="J192">
        <v>17801058</v>
      </c>
      <c r="K192">
        <v>4943846</v>
      </c>
      <c r="L192">
        <v>11608298</v>
      </c>
      <c r="M192">
        <v>0</v>
      </c>
      <c r="N192">
        <v>5214967</v>
      </c>
      <c r="O192">
        <v>228161</v>
      </c>
      <c r="P192">
        <v>17801058</v>
      </c>
      <c r="Q192">
        <v>4334001</v>
      </c>
      <c r="R192">
        <v>6192760</v>
      </c>
      <c r="S192">
        <v>1475.59638</v>
      </c>
      <c r="T192">
        <v>7467505</v>
      </c>
      <c r="U192">
        <v>0</v>
      </c>
      <c r="V192">
        <v>2287707</v>
      </c>
      <c r="W192">
        <v>2262263</v>
      </c>
      <c r="X192">
        <v>2821245</v>
      </c>
      <c r="Y192">
        <v>1292836</v>
      </c>
      <c r="Z192">
        <v>344949</v>
      </c>
      <c r="AA192">
        <v>-32.321199999999997</v>
      </c>
      <c r="AB192">
        <v>0</v>
      </c>
      <c r="AC192">
        <v>4514</v>
      </c>
      <c r="AD192">
        <v>1700223</v>
      </c>
      <c r="AE192">
        <v>-98597</v>
      </c>
      <c r="AF192" t="s">
        <v>117</v>
      </c>
    </row>
    <row r="193" spans="1:32" x14ac:dyDescent="0.25">
      <c r="A193" t="s">
        <v>107</v>
      </c>
      <c r="B193" t="s">
        <v>4</v>
      </c>
      <c r="C193" t="s">
        <v>108</v>
      </c>
      <c r="D193" t="s">
        <v>53</v>
      </c>
      <c r="E193">
        <v>3350234</v>
      </c>
      <c r="F193">
        <v>162045</v>
      </c>
      <c r="G193">
        <v>1322812</v>
      </c>
      <c r="H193">
        <v>1476018</v>
      </c>
      <c r="I193">
        <v>6937390</v>
      </c>
      <c r="J193">
        <v>18033424</v>
      </c>
      <c r="K193">
        <v>5346271</v>
      </c>
      <c r="L193">
        <v>11816530</v>
      </c>
      <c r="M193">
        <v>0</v>
      </c>
      <c r="N193">
        <v>5227359</v>
      </c>
      <c r="O193">
        <v>228153</v>
      </c>
      <c r="P193">
        <v>18033424</v>
      </c>
      <c r="Q193">
        <v>4674153</v>
      </c>
      <c r="R193">
        <v>6216894</v>
      </c>
      <c r="S193">
        <v>1484.4965099999999</v>
      </c>
      <c r="T193">
        <v>7263433</v>
      </c>
      <c r="U193">
        <v>0</v>
      </c>
      <c r="V193">
        <v>2916396</v>
      </c>
      <c r="W193">
        <v>2547012</v>
      </c>
      <c r="X193">
        <v>2958737</v>
      </c>
      <c r="Y193">
        <v>1294479</v>
      </c>
      <c r="Z193">
        <v>359624</v>
      </c>
      <c r="AA193">
        <v>-14.436299999999999</v>
      </c>
      <c r="AB193">
        <v>883</v>
      </c>
      <c r="AC193">
        <v>17396</v>
      </c>
      <c r="AD193">
        <v>1793650</v>
      </c>
      <c r="AE193">
        <v>-83647</v>
      </c>
      <c r="AF193" t="s">
        <v>117</v>
      </c>
    </row>
    <row r="194" spans="1:32" x14ac:dyDescent="0.25">
      <c r="A194" t="s">
        <v>107</v>
      </c>
      <c r="B194" t="s">
        <v>4</v>
      </c>
      <c r="C194" t="s">
        <v>108</v>
      </c>
      <c r="D194" t="s">
        <v>54</v>
      </c>
      <c r="E194">
        <v>3705608</v>
      </c>
      <c r="F194">
        <v>130949</v>
      </c>
      <c r="G194">
        <v>1321697</v>
      </c>
      <c r="H194">
        <v>1552858</v>
      </c>
      <c r="I194">
        <v>7268312</v>
      </c>
      <c r="J194">
        <v>18150548</v>
      </c>
      <c r="K194">
        <v>5711575</v>
      </c>
      <c r="L194">
        <v>11690424</v>
      </c>
      <c r="M194">
        <v>0</v>
      </c>
      <c r="N194">
        <v>5510048</v>
      </c>
      <c r="O194">
        <v>229748</v>
      </c>
      <c r="P194">
        <v>18150548</v>
      </c>
      <c r="Q194">
        <v>4539543</v>
      </c>
      <c r="R194">
        <v>6460124</v>
      </c>
      <c r="S194">
        <v>1504.6665399999999</v>
      </c>
      <c r="T194">
        <v>6843477</v>
      </c>
      <c r="U194">
        <v>0</v>
      </c>
      <c r="V194">
        <v>3255706</v>
      </c>
      <c r="W194">
        <v>2991648</v>
      </c>
      <c r="X194">
        <v>3571496</v>
      </c>
      <c r="Y194">
        <v>1375211</v>
      </c>
      <c r="Z194">
        <v>360625</v>
      </c>
      <c r="AA194">
        <v>-12.7072</v>
      </c>
      <c r="AB194">
        <v>0</v>
      </c>
      <c r="AC194">
        <v>36335</v>
      </c>
      <c r="AD194">
        <v>1812368</v>
      </c>
      <c r="AE194">
        <v>-80925</v>
      </c>
      <c r="AF194" t="s">
        <v>117</v>
      </c>
    </row>
    <row r="195" spans="1:32" x14ac:dyDescent="0.25">
      <c r="A195" t="s">
        <v>107</v>
      </c>
      <c r="B195" t="s">
        <v>4</v>
      </c>
      <c r="C195" t="s">
        <v>108</v>
      </c>
      <c r="D195" t="s">
        <v>55</v>
      </c>
      <c r="E195">
        <v>3782580</v>
      </c>
      <c r="F195">
        <v>81120</v>
      </c>
      <c r="G195">
        <v>1201842</v>
      </c>
      <c r="H195">
        <v>1415667</v>
      </c>
      <c r="I195">
        <v>6819503</v>
      </c>
      <c r="J195">
        <v>17532294</v>
      </c>
      <c r="K195">
        <v>5352210</v>
      </c>
      <c r="L195">
        <v>11173504</v>
      </c>
      <c r="M195">
        <v>0</v>
      </c>
      <c r="N195">
        <v>5422301</v>
      </c>
      <c r="O195">
        <v>227358</v>
      </c>
      <c r="P195">
        <v>17532294</v>
      </c>
      <c r="Q195">
        <v>4506085</v>
      </c>
      <c r="R195">
        <v>6358790</v>
      </c>
      <c r="S195">
        <v>1526.7491500000001</v>
      </c>
      <c r="T195">
        <v>6678176</v>
      </c>
      <c r="U195">
        <v>0</v>
      </c>
      <c r="V195">
        <v>3363355</v>
      </c>
      <c r="W195">
        <v>2751907</v>
      </c>
      <c r="X195">
        <v>3397667</v>
      </c>
      <c r="Y195">
        <v>1296546</v>
      </c>
      <c r="Z195">
        <v>356234</v>
      </c>
      <c r="AA195">
        <v>-7.0114000000000001</v>
      </c>
      <c r="AB195">
        <v>0</v>
      </c>
      <c r="AC195">
        <v>17393</v>
      </c>
      <c r="AD195">
        <v>1822482</v>
      </c>
      <c r="AE195">
        <v>-87719</v>
      </c>
      <c r="AF195" t="s">
        <v>117</v>
      </c>
    </row>
    <row r="196" spans="1:32" x14ac:dyDescent="0.25">
      <c r="A196" t="s">
        <v>107</v>
      </c>
      <c r="B196" t="s">
        <v>4</v>
      </c>
      <c r="C196" t="s">
        <v>108</v>
      </c>
      <c r="D196" t="s">
        <v>56</v>
      </c>
      <c r="E196">
        <v>3941312</v>
      </c>
      <c r="F196">
        <v>161239</v>
      </c>
      <c r="G196">
        <v>1208239</v>
      </c>
      <c r="H196">
        <v>1424587</v>
      </c>
      <c r="I196">
        <v>7065217</v>
      </c>
      <c r="J196">
        <v>17641488</v>
      </c>
      <c r="K196">
        <v>5470389</v>
      </c>
      <c r="L196">
        <v>11201196</v>
      </c>
      <c r="M196">
        <v>0</v>
      </c>
      <c r="N196">
        <v>5519274</v>
      </c>
      <c r="O196">
        <v>226856</v>
      </c>
      <c r="P196">
        <v>17641488</v>
      </c>
      <c r="Q196">
        <v>4422379</v>
      </c>
      <c r="R196">
        <v>6440292</v>
      </c>
      <c r="S196">
        <v>1558.6721500000001</v>
      </c>
      <c r="T196">
        <v>6786450</v>
      </c>
      <c r="U196">
        <v>0</v>
      </c>
      <c r="V196">
        <v>3457459</v>
      </c>
      <c r="W196">
        <v>2872604</v>
      </c>
      <c r="X196">
        <v>3698003</v>
      </c>
      <c r="Y196">
        <v>1239647</v>
      </c>
      <c r="Z196">
        <v>354749</v>
      </c>
      <c r="AA196">
        <v>1.6991000000000001</v>
      </c>
      <c r="AB196">
        <v>0</v>
      </c>
      <c r="AC196">
        <v>32116</v>
      </c>
      <c r="AD196">
        <v>2133714</v>
      </c>
      <c r="AE196">
        <v>-73723</v>
      </c>
      <c r="AF196" t="s">
        <v>117</v>
      </c>
    </row>
    <row r="197" spans="1:32" x14ac:dyDescent="0.25">
      <c r="A197" t="s">
        <v>107</v>
      </c>
      <c r="B197" t="s">
        <v>4</v>
      </c>
      <c r="C197" t="s">
        <v>108</v>
      </c>
      <c r="D197" t="s">
        <v>57</v>
      </c>
      <c r="E197">
        <v>3915484</v>
      </c>
      <c r="F197">
        <v>148560</v>
      </c>
      <c r="G197">
        <v>1160582</v>
      </c>
      <c r="H197">
        <v>1378054</v>
      </c>
      <c r="I197">
        <v>7038924</v>
      </c>
      <c r="J197">
        <v>16532800</v>
      </c>
      <c r="K197">
        <v>5153682</v>
      </c>
      <c r="L197">
        <v>9895880</v>
      </c>
      <c r="M197">
        <v>0</v>
      </c>
      <c r="N197">
        <v>5696246</v>
      </c>
      <c r="O197">
        <v>228340</v>
      </c>
      <c r="P197">
        <v>16532800</v>
      </c>
      <c r="Q197">
        <v>4356931</v>
      </c>
      <c r="R197">
        <v>6636920</v>
      </c>
      <c r="S197">
        <v>1586.9772499999999</v>
      </c>
      <c r="T197">
        <v>5377376</v>
      </c>
      <c r="U197">
        <v>0</v>
      </c>
      <c r="V197">
        <v>3444578</v>
      </c>
      <c r="W197">
        <v>2862954</v>
      </c>
      <c r="X197">
        <v>3539529</v>
      </c>
      <c r="Y197">
        <v>1213742</v>
      </c>
      <c r="Z197">
        <v>355846</v>
      </c>
      <c r="AA197">
        <v>107.892</v>
      </c>
      <c r="AB197">
        <v>14188</v>
      </c>
      <c r="AC197">
        <v>22258</v>
      </c>
      <c r="AD197">
        <v>2084342</v>
      </c>
      <c r="AE197">
        <v>-77842</v>
      </c>
      <c r="AF197" t="s">
        <v>117</v>
      </c>
    </row>
    <row r="198" spans="1:32" x14ac:dyDescent="0.25">
      <c r="A198" t="s">
        <v>107</v>
      </c>
      <c r="B198" t="s">
        <v>4</v>
      </c>
      <c r="C198" t="s">
        <v>108</v>
      </c>
      <c r="D198" t="s">
        <v>58</v>
      </c>
      <c r="E198">
        <v>4245031</v>
      </c>
      <c r="F198">
        <v>132868</v>
      </c>
      <c r="G198">
        <v>1347747</v>
      </c>
      <c r="H198">
        <v>1534619</v>
      </c>
      <c r="I198">
        <v>7339558</v>
      </c>
      <c r="J198">
        <v>16807092</v>
      </c>
      <c r="K198">
        <v>5551287</v>
      </c>
      <c r="L198">
        <v>10326117</v>
      </c>
      <c r="M198">
        <v>0</v>
      </c>
      <c r="N198">
        <v>5540542</v>
      </c>
      <c r="O198">
        <v>229083</v>
      </c>
      <c r="P198">
        <v>16807092</v>
      </c>
      <c r="Q198">
        <v>4176114</v>
      </c>
      <c r="R198">
        <v>6480975</v>
      </c>
      <c r="S198">
        <v>1586.54817</v>
      </c>
      <c r="T198">
        <v>5288755</v>
      </c>
      <c r="U198">
        <v>0</v>
      </c>
      <c r="V198">
        <v>3727095</v>
      </c>
      <c r="W198">
        <v>3162908</v>
      </c>
      <c r="X198">
        <v>3735553</v>
      </c>
      <c r="Y198">
        <v>1305479</v>
      </c>
      <c r="Z198">
        <v>355661</v>
      </c>
      <c r="AA198">
        <v>109.4361</v>
      </c>
      <c r="AB198">
        <v>0</v>
      </c>
      <c r="AC198">
        <v>39193</v>
      </c>
      <c r="AD198">
        <v>1946741</v>
      </c>
      <c r="AE198">
        <v>-99810</v>
      </c>
      <c r="AF198" t="s">
        <v>117</v>
      </c>
    </row>
    <row r="199" spans="1:32" x14ac:dyDescent="0.25">
      <c r="A199" t="s">
        <v>107</v>
      </c>
      <c r="B199" t="s">
        <v>4</v>
      </c>
      <c r="C199" t="s">
        <v>108</v>
      </c>
      <c r="D199" t="s">
        <v>59</v>
      </c>
      <c r="E199">
        <v>4067787</v>
      </c>
      <c r="F199">
        <v>104956</v>
      </c>
      <c r="G199">
        <v>1063622</v>
      </c>
      <c r="H199">
        <v>1322155</v>
      </c>
      <c r="I199">
        <v>6928729</v>
      </c>
      <c r="J199">
        <v>16613704</v>
      </c>
      <c r="K199">
        <v>5034569</v>
      </c>
      <c r="L199">
        <v>10004977</v>
      </c>
      <c r="M199">
        <v>0</v>
      </c>
      <c r="N199">
        <v>5678810</v>
      </c>
      <c r="O199">
        <v>229070</v>
      </c>
      <c r="P199">
        <v>16613704</v>
      </c>
      <c r="Q199">
        <v>4121735</v>
      </c>
      <c r="R199">
        <v>6608727</v>
      </c>
      <c r="S199">
        <v>1586.412</v>
      </c>
      <c r="T199">
        <v>5085023</v>
      </c>
      <c r="U199">
        <v>0</v>
      </c>
      <c r="V199">
        <v>3576151</v>
      </c>
      <c r="W199">
        <v>2947348</v>
      </c>
      <c r="X199">
        <v>3704360</v>
      </c>
      <c r="Y199">
        <v>1212837</v>
      </c>
      <c r="Z199">
        <v>349184</v>
      </c>
      <c r="AA199">
        <v>118.6533</v>
      </c>
      <c r="AB199">
        <v>0</v>
      </c>
      <c r="AC199">
        <v>26940</v>
      </c>
      <c r="AD199">
        <v>1935917</v>
      </c>
      <c r="AE199">
        <v>-74342</v>
      </c>
      <c r="AF199" t="s">
        <v>117</v>
      </c>
    </row>
    <row r="200" spans="1:32" x14ac:dyDescent="0.25">
      <c r="A200" t="s">
        <v>107</v>
      </c>
      <c r="B200" t="s">
        <v>4</v>
      </c>
      <c r="C200" t="s">
        <v>108</v>
      </c>
      <c r="D200" t="s">
        <v>60</v>
      </c>
      <c r="E200">
        <v>3875461</v>
      </c>
      <c r="F200">
        <v>204353</v>
      </c>
      <c r="G200">
        <v>1005149</v>
      </c>
      <c r="H200">
        <v>1254478</v>
      </c>
      <c r="I200">
        <v>6837614</v>
      </c>
      <c r="J200">
        <v>16204729</v>
      </c>
      <c r="K200">
        <v>4918057</v>
      </c>
      <c r="L200">
        <v>9847146</v>
      </c>
      <c r="M200">
        <v>0</v>
      </c>
      <c r="N200">
        <v>5446663</v>
      </c>
      <c r="O200">
        <v>229287</v>
      </c>
      <c r="P200">
        <v>16204729</v>
      </c>
      <c r="Q200">
        <v>4084966</v>
      </c>
      <c r="R200">
        <v>6357583</v>
      </c>
      <c r="S200">
        <v>1586.21551</v>
      </c>
      <c r="T200">
        <v>4990221</v>
      </c>
      <c r="U200">
        <v>0</v>
      </c>
      <c r="V200">
        <v>3372551</v>
      </c>
      <c r="W200">
        <v>2962580</v>
      </c>
      <c r="X200">
        <v>3680254</v>
      </c>
      <c r="Y200">
        <v>1210222</v>
      </c>
      <c r="Z200">
        <v>342631</v>
      </c>
      <c r="AA200">
        <v>115.6983</v>
      </c>
      <c r="AB200">
        <v>0</v>
      </c>
      <c r="AC200">
        <v>41425</v>
      </c>
      <c r="AD200">
        <v>1922580</v>
      </c>
      <c r="AE200">
        <v>-63520</v>
      </c>
      <c r="AF200" t="s">
        <v>117</v>
      </c>
    </row>
    <row r="201" spans="1:32" x14ac:dyDescent="0.25">
      <c r="A201" t="s">
        <v>107</v>
      </c>
      <c r="B201" t="s">
        <v>4</v>
      </c>
      <c r="C201" t="s">
        <v>108</v>
      </c>
      <c r="D201" t="s">
        <v>61</v>
      </c>
      <c r="E201">
        <v>1883422</v>
      </c>
      <c r="F201">
        <v>144002</v>
      </c>
      <c r="G201">
        <v>1005461</v>
      </c>
      <c r="H201">
        <v>1252647</v>
      </c>
      <c r="I201">
        <v>6778761</v>
      </c>
      <c r="J201">
        <v>16036989</v>
      </c>
      <c r="K201">
        <v>4916938</v>
      </c>
      <c r="L201">
        <v>9771778</v>
      </c>
      <c r="M201">
        <v>0</v>
      </c>
      <c r="N201">
        <v>5332427</v>
      </c>
      <c r="O201">
        <v>229423</v>
      </c>
      <c r="P201">
        <v>16036989</v>
      </c>
      <c r="Q201">
        <v>3983916</v>
      </c>
      <c r="R201">
        <v>6265211</v>
      </c>
      <c r="S201">
        <v>1585.9292499999999</v>
      </c>
      <c r="T201">
        <v>5149380</v>
      </c>
      <c r="U201">
        <v>0</v>
      </c>
      <c r="V201">
        <v>1390741</v>
      </c>
      <c r="W201">
        <v>2718254</v>
      </c>
      <c r="X201">
        <v>3367291</v>
      </c>
      <c r="Y201">
        <v>1204402</v>
      </c>
      <c r="Z201">
        <v>363530</v>
      </c>
      <c r="AA201">
        <v>8.4459</v>
      </c>
      <c r="AB201">
        <v>35474</v>
      </c>
      <c r="AC201">
        <v>18856</v>
      </c>
      <c r="AD201">
        <v>1925672</v>
      </c>
      <c r="AE201">
        <v>-60293</v>
      </c>
      <c r="AF201" t="s">
        <v>117</v>
      </c>
    </row>
    <row r="202" spans="1:32" x14ac:dyDescent="0.25">
      <c r="A202" t="s">
        <v>107</v>
      </c>
      <c r="B202" t="s">
        <v>4</v>
      </c>
      <c r="C202" t="s">
        <v>108</v>
      </c>
      <c r="D202" t="s">
        <v>62</v>
      </c>
      <c r="E202">
        <v>2026886</v>
      </c>
      <c r="F202">
        <v>162173</v>
      </c>
      <c r="G202">
        <v>1094498</v>
      </c>
      <c r="H202">
        <v>1340378</v>
      </c>
      <c r="I202">
        <v>7104357</v>
      </c>
      <c r="J202">
        <v>16574633</v>
      </c>
      <c r="K202">
        <v>5194829</v>
      </c>
      <c r="L202">
        <v>10247712</v>
      </c>
      <c r="M202">
        <v>0</v>
      </c>
      <c r="N202">
        <v>5383966</v>
      </c>
      <c r="O202">
        <v>228012</v>
      </c>
      <c r="P202">
        <v>16574633</v>
      </c>
      <c r="Q202">
        <v>3889388</v>
      </c>
      <c r="R202">
        <v>6326921</v>
      </c>
      <c r="S202">
        <v>1585.74639</v>
      </c>
      <c r="T202">
        <v>5176021</v>
      </c>
      <c r="U202">
        <v>0</v>
      </c>
      <c r="V202">
        <v>1536449</v>
      </c>
      <c r="W202">
        <v>2973758</v>
      </c>
      <c r="X202">
        <v>3656543</v>
      </c>
      <c r="Y202">
        <v>1301544</v>
      </c>
      <c r="Z202">
        <v>347424</v>
      </c>
      <c r="AA202">
        <v>15.399800000000001</v>
      </c>
      <c r="AB202">
        <v>0</v>
      </c>
      <c r="AC202">
        <v>53245</v>
      </c>
      <c r="AD202">
        <v>1909360</v>
      </c>
      <c r="AE202">
        <v>-75594</v>
      </c>
      <c r="AF202" t="s">
        <v>117</v>
      </c>
    </row>
    <row r="203" spans="1:32" x14ac:dyDescent="0.25">
      <c r="A203" t="s">
        <v>107</v>
      </c>
      <c r="B203" t="s">
        <v>4</v>
      </c>
      <c r="C203" t="s">
        <v>108</v>
      </c>
      <c r="D203" t="s">
        <v>63</v>
      </c>
      <c r="E203">
        <v>1860382</v>
      </c>
      <c r="F203">
        <v>136186</v>
      </c>
      <c r="G203">
        <v>1023579</v>
      </c>
      <c r="H203">
        <v>1281791</v>
      </c>
      <c r="I203">
        <v>6666866</v>
      </c>
      <c r="J203">
        <v>15969217</v>
      </c>
      <c r="K203">
        <v>4687297</v>
      </c>
      <c r="L203">
        <v>9799969</v>
      </c>
      <c r="M203">
        <v>0</v>
      </c>
      <c r="N203">
        <v>5241689</v>
      </c>
      <c r="O203">
        <v>227757</v>
      </c>
      <c r="P203">
        <v>15969217</v>
      </c>
      <c r="Q203">
        <v>3803690</v>
      </c>
      <c r="R203">
        <v>6169248</v>
      </c>
      <c r="S203">
        <v>1585.7079900000001</v>
      </c>
      <c r="T203">
        <v>5069960</v>
      </c>
      <c r="U203">
        <v>0</v>
      </c>
      <c r="V203">
        <v>1396629</v>
      </c>
      <c r="W203">
        <v>2788085</v>
      </c>
      <c r="X203">
        <v>3402521</v>
      </c>
      <c r="Y203">
        <v>1188397</v>
      </c>
      <c r="Z203">
        <v>338038</v>
      </c>
      <c r="AA203">
        <v>32.426499999999997</v>
      </c>
      <c r="AB203">
        <v>0</v>
      </c>
      <c r="AC203">
        <v>26236</v>
      </c>
      <c r="AD203">
        <v>1796894</v>
      </c>
      <c r="AE203">
        <v>-66982</v>
      </c>
      <c r="AF203" t="s">
        <v>117</v>
      </c>
    </row>
    <row r="204" spans="1:32" x14ac:dyDescent="0.25">
      <c r="A204" t="s">
        <v>107</v>
      </c>
      <c r="B204" t="s">
        <v>4</v>
      </c>
      <c r="C204" t="s">
        <v>108</v>
      </c>
      <c r="D204" t="s">
        <v>64</v>
      </c>
      <c r="E204">
        <v>1796704</v>
      </c>
      <c r="F204">
        <v>117812</v>
      </c>
      <c r="G204">
        <v>1044935</v>
      </c>
      <c r="H204">
        <v>1300872</v>
      </c>
      <c r="I204">
        <v>6347427</v>
      </c>
      <c r="J204">
        <v>15507849</v>
      </c>
      <c r="K204">
        <v>4476146</v>
      </c>
      <c r="L204">
        <v>9603382</v>
      </c>
      <c r="M204">
        <v>0</v>
      </c>
      <c r="N204">
        <v>4995124</v>
      </c>
      <c r="O204">
        <v>228368</v>
      </c>
      <c r="P204">
        <v>15507849</v>
      </c>
      <c r="Q204">
        <v>3664681</v>
      </c>
      <c r="R204">
        <v>5904467</v>
      </c>
      <c r="S204">
        <v>1585.5775900000001</v>
      </c>
      <c r="T204">
        <v>5237023</v>
      </c>
      <c r="U204">
        <v>0</v>
      </c>
      <c r="V204">
        <v>1354561</v>
      </c>
      <c r="W204">
        <v>2496857</v>
      </c>
      <c r="X204">
        <v>3053227</v>
      </c>
      <c r="Y204">
        <v>1082444</v>
      </c>
      <c r="Z204">
        <v>338274</v>
      </c>
      <c r="AA204">
        <v>17.6023</v>
      </c>
      <c r="AB204">
        <v>0</v>
      </c>
      <c r="AC204">
        <v>28564</v>
      </c>
      <c r="AD204">
        <v>1794525</v>
      </c>
      <c r="AE204">
        <v>-74587</v>
      </c>
      <c r="AF204" t="s">
        <v>117</v>
      </c>
    </row>
    <row r="205" spans="1:32" x14ac:dyDescent="0.25">
      <c r="A205" t="s">
        <v>107</v>
      </c>
      <c r="B205" t="s">
        <v>4</v>
      </c>
      <c r="C205" t="s">
        <v>108</v>
      </c>
      <c r="D205" t="s">
        <v>65</v>
      </c>
      <c r="E205">
        <v>1736738</v>
      </c>
      <c r="F205">
        <v>68758</v>
      </c>
      <c r="G205">
        <v>1145514</v>
      </c>
      <c r="H205">
        <v>1417522</v>
      </c>
      <c r="I205">
        <v>6467265</v>
      </c>
      <c r="J205">
        <v>15753557</v>
      </c>
      <c r="K205">
        <v>4677842</v>
      </c>
      <c r="L205">
        <v>9964546</v>
      </c>
      <c r="M205">
        <v>0</v>
      </c>
      <c r="N205">
        <v>4917247</v>
      </c>
      <c r="O205">
        <v>220761</v>
      </c>
      <c r="P205">
        <v>15753557</v>
      </c>
      <c r="Q205">
        <v>3625244</v>
      </c>
      <c r="R205">
        <v>5789011</v>
      </c>
      <c r="S205">
        <v>1585.47963</v>
      </c>
      <c r="T205">
        <v>5553449</v>
      </c>
      <c r="U205">
        <v>0</v>
      </c>
      <c r="V205">
        <v>1377923</v>
      </c>
      <c r="W205">
        <v>2501160</v>
      </c>
      <c r="X205">
        <v>3012205</v>
      </c>
      <c r="Y205">
        <v>1110138</v>
      </c>
      <c r="Z205">
        <v>247428</v>
      </c>
      <c r="AA205">
        <v>15.053699999999999</v>
      </c>
      <c r="AB205">
        <v>62540</v>
      </c>
      <c r="AC205">
        <v>18229</v>
      </c>
      <c r="AD205">
        <v>1661163</v>
      </c>
      <c r="AE205">
        <v>-44544</v>
      </c>
      <c r="AF205" t="s">
        <v>117</v>
      </c>
    </row>
    <row r="206" spans="1:32" x14ac:dyDescent="0.25">
      <c r="A206" t="s">
        <v>107</v>
      </c>
      <c r="B206" t="s">
        <v>4</v>
      </c>
      <c r="C206" t="s">
        <v>108</v>
      </c>
      <c r="D206" t="s">
        <v>66</v>
      </c>
      <c r="E206">
        <v>1756403</v>
      </c>
      <c r="F206">
        <v>191711</v>
      </c>
      <c r="G206">
        <v>1419345</v>
      </c>
      <c r="H206">
        <v>1842861</v>
      </c>
      <c r="I206">
        <v>6962089</v>
      </c>
      <c r="J206">
        <v>15059125</v>
      </c>
      <c r="K206">
        <v>4742506</v>
      </c>
      <c r="L206">
        <v>9962136</v>
      </c>
      <c r="M206">
        <v>0</v>
      </c>
      <c r="N206">
        <v>4655127</v>
      </c>
      <c r="O206">
        <v>220972</v>
      </c>
      <c r="P206">
        <v>15059125</v>
      </c>
      <c r="Q206">
        <v>3521257</v>
      </c>
      <c r="R206">
        <v>5096989</v>
      </c>
      <c r="S206">
        <v>1585.23171</v>
      </c>
      <c r="T206">
        <v>5625698</v>
      </c>
      <c r="U206">
        <v>0</v>
      </c>
      <c r="V206">
        <v>1343257</v>
      </c>
      <c r="W206">
        <v>2548164</v>
      </c>
      <c r="X206">
        <v>3349156</v>
      </c>
      <c r="Y206">
        <v>1116083</v>
      </c>
      <c r="Z206">
        <v>229817</v>
      </c>
      <c r="AA206">
        <v>-3.0042</v>
      </c>
      <c r="AB206">
        <v>0</v>
      </c>
      <c r="AC206">
        <v>31102</v>
      </c>
      <c r="AD206">
        <v>1673108</v>
      </c>
      <c r="AE206">
        <v>-42344</v>
      </c>
      <c r="AF206" t="s">
        <v>117</v>
      </c>
    </row>
    <row r="207" spans="1:32" x14ac:dyDescent="0.25">
      <c r="A207" t="s">
        <v>107</v>
      </c>
      <c r="B207" t="s">
        <v>4</v>
      </c>
      <c r="C207" t="s">
        <v>108</v>
      </c>
      <c r="D207" t="s">
        <v>67</v>
      </c>
      <c r="E207">
        <v>1404841</v>
      </c>
      <c r="F207">
        <v>78980</v>
      </c>
      <c r="G207">
        <v>1315343</v>
      </c>
      <c r="H207">
        <v>1674406</v>
      </c>
      <c r="I207">
        <v>6015372</v>
      </c>
      <c r="J207">
        <v>13629514</v>
      </c>
      <c r="K207">
        <v>4042453</v>
      </c>
      <c r="L207">
        <v>9051259</v>
      </c>
      <c r="M207">
        <v>0</v>
      </c>
      <c r="N207">
        <v>4178027</v>
      </c>
      <c r="O207">
        <v>223521</v>
      </c>
      <c r="P207">
        <v>13629514</v>
      </c>
      <c r="Q207">
        <v>3371934</v>
      </c>
      <c r="R207">
        <v>4578255</v>
      </c>
      <c r="S207">
        <v>1585.12174</v>
      </c>
      <c r="T207">
        <v>5569121</v>
      </c>
      <c r="U207">
        <v>0</v>
      </c>
      <c r="V207">
        <v>1116384</v>
      </c>
      <c r="W207">
        <v>2030414</v>
      </c>
      <c r="X207">
        <v>2744376</v>
      </c>
      <c r="Y207">
        <v>996343</v>
      </c>
      <c r="Z207">
        <v>231138</v>
      </c>
      <c r="AA207">
        <v>-21.3079</v>
      </c>
      <c r="AB207">
        <v>0</v>
      </c>
      <c r="AC207">
        <v>16301</v>
      </c>
      <c r="AD207">
        <v>1634817</v>
      </c>
      <c r="AE207">
        <v>-38118</v>
      </c>
      <c r="AF207" t="s">
        <v>117</v>
      </c>
    </row>
    <row r="208" spans="1:32" x14ac:dyDescent="0.25">
      <c r="A208" t="s">
        <v>107</v>
      </c>
      <c r="B208" t="s">
        <v>4</v>
      </c>
      <c r="C208" t="s">
        <v>108</v>
      </c>
      <c r="D208" t="s">
        <v>68</v>
      </c>
      <c r="E208">
        <v>1527779</v>
      </c>
      <c r="F208">
        <v>100844</v>
      </c>
      <c r="G208">
        <v>1310252</v>
      </c>
      <c r="H208">
        <v>1757064</v>
      </c>
      <c r="I208">
        <v>6211407</v>
      </c>
      <c r="J208">
        <v>14072936</v>
      </c>
      <c r="K208">
        <v>4259063</v>
      </c>
      <c r="L208">
        <v>9427313</v>
      </c>
      <c r="M208">
        <v>0</v>
      </c>
      <c r="N208">
        <v>4242349</v>
      </c>
      <c r="O208">
        <v>223734</v>
      </c>
      <c r="P208">
        <v>14072936</v>
      </c>
      <c r="Q208">
        <v>3285736</v>
      </c>
      <c r="R208">
        <v>4645623</v>
      </c>
      <c r="S208">
        <v>1584.7712200000001</v>
      </c>
      <c r="T208">
        <v>5798785</v>
      </c>
      <c r="U208">
        <v>0</v>
      </c>
      <c r="V208">
        <v>1264560</v>
      </c>
      <c r="W208">
        <v>2081874</v>
      </c>
      <c r="X208">
        <v>2855697</v>
      </c>
      <c r="Y208">
        <v>985527</v>
      </c>
      <c r="Z208">
        <v>224224</v>
      </c>
      <c r="AA208">
        <v>-16.058</v>
      </c>
      <c r="AB208">
        <v>0</v>
      </c>
      <c r="AC208">
        <v>17220</v>
      </c>
      <c r="AD208">
        <v>1646042</v>
      </c>
      <c r="AE208">
        <v>-35049</v>
      </c>
      <c r="AF208" t="s">
        <v>117</v>
      </c>
    </row>
    <row r="209" spans="1:32" x14ac:dyDescent="0.25">
      <c r="A209" t="s">
        <v>107</v>
      </c>
      <c r="B209" t="s">
        <v>4</v>
      </c>
      <c r="C209" t="s">
        <v>108</v>
      </c>
      <c r="D209" t="s">
        <v>69</v>
      </c>
      <c r="E209">
        <v>1509502</v>
      </c>
      <c r="F209">
        <v>-389377</v>
      </c>
      <c r="G209">
        <v>1500960</v>
      </c>
      <c r="H209">
        <v>1758204</v>
      </c>
      <c r="I209">
        <v>6557191</v>
      </c>
      <c r="J209">
        <v>14916256</v>
      </c>
      <c r="K209">
        <v>4433237</v>
      </c>
      <c r="L209">
        <v>9898734</v>
      </c>
      <c r="M209">
        <v>0</v>
      </c>
      <c r="N209">
        <v>4592516</v>
      </c>
      <c r="O209">
        <v>262738</v>
      </c>
      <c r="P209">
        <v>14916256</v>
      </c>
      <c r="Q209">
        <v>3225901</v>
      </c>
      <c r="R209">
        <v>5017522</v>
      </c>
      <c r="S209">
        <v>1584.5945200000001</v>
      </c>
      <c r="T209">
        <v>6090180</v>
      </c>
      <c r="U209">
        <v>0</v>
      </c>
      <c r="V209">
        <v>1248343</v>
      </c>
      <c r="W209">
        <v>2141857</v>
      </c>
      <c r="X209">
        <v>2739592</v>
      </c>
      <c r="Y209">
        <v>1033752</v>
      </c>
      <c r="Z209">
        <v>263425</v>
      </c>
      <c r="AA209">
        <v>-17.304200000000002</v>
      </c>
      <c r="AB209">
        <v>75027</v>
      </c>
      <c r="AC209">
        <v>15224</v>
      </c>
      <c r="AD209">
        <v>1859989</v>
      </c>
      <c r="AE209">
        <v>-70608</v>
      </c>
      <c r="AF209" t="s">
        <v>117</v>
      </c>
    </row>
    <row r="210" spans="1:32" x14ac:dyDescent="0.25">
      <c r="A210" t="s">
        <v>107</v>
      </c>
      <c r="B210" t="s">
        <v>4</v>
      </c>
      <c r="C210" t="s">
        <v>108</v>
      </c>
      <c r="D210" t="s">
        <v>70</v>
      </c>
      <c r="E210">
        <v>1810802</v>
      </c>
      <c r="F210">
        <v>85059</v>
      </c>
      <c r="G210">
        <v>1450366</v>
      </c>
      <c r="H210">
        <v>1788272</v>
      </c>
      <c r="I210">
        <v>7186009</v>
      </c>
      <c r="J210">
        <v>16319666</v>
      </c>
      <c r="K210">
        <v>5023346</v>
      </c>
      <c r="L210">
        <v>10508982</v>
      </c>
      <c r="M210">
        <v>0</v>
      </c>
      <c r="N210">
        <v>5360171</v>
      </c>
      <c r="O210">
        <v>262449</v>
      </c>
      <c r="P210">
        <v>16319666</v>
      </c>
      <c r="Q210">
        <v>3657219</v>
      </c>
      <c r="R210">
        <v>5810684</v>
      </c>
      <c r="S210">
        <v>1584.38015</v>
      </c>
      <c r="T210">
        <v>6361347</v>
      </c>
      <c r="U210">
        <v>0</v>
      </c>
      <c r="V210">
        <v>1526741</v>
      </c>
      <c r="W210">
        <v>2519548</v>
      </c>
      <c r="X210">
        <v>3469034</v>
      </c>
      <c r="Y210">
        <v>1173338</v>
      </c>
      <c r="Z210">
        <v>244601</v>
      </c>
      <c r="AA210">
        <v>-11.239100000000001</v>
      </c>
      <c r="AB210">
        <v>0</v>
      </c>
      <c r="AC210">
        <v>26626</v>
      </c>
      <c r="AD210">
        <v>2123523</v>
      </c>
      <c r="AE210">
        <v>-50680</v>
      </c>
      <c r="AF210" t="s">
        <v>117</v>
      </c>
    </row>
    <row r="211" spans="1:32" x14ac:dyDescent="0.25">
      <c r="A211" t="s">
        <v>107</v>
      </c>
      <c r="B211" t="s">
        <v>4</v>
      </c>
      <c r="C211" t="s">
        <v>108</v>
      </c>
      <c r="D211" t="s">
        <v>72</v>
      </c>
      <c r="E211">
        <v>1785237</v>
      </c>
      <c r="F211">
        <v>79969</v>
      </c>
      <c r="G211">
        <v>1353667</v>
      </c>
      <c r="H211">
        <v>1708614</v>
      </c>
      <c r="I211">
        <v>6843246</v>
      </c>
      <c r="J211">
        <v>16129884</v>
      </c>
      <c r="K211">
        <v>4663736</v>
      </c>
      <c r="L211">
        <v>10298454</v>
      </c>
      <c r="M211">
        <v>0</v>
      </c>
      <c r="N211">
        <v>5366285</v>
      </c>
      <c r="O211">
        <v>266751</v>
      </c>
      <c r="P211">
        <v>16129884</v>
      </c>
      <c r="Q211">
        <v>3611405</v>
      </c>
      <c r="R211">
        <v>5831430</v>
      </c>
      <c r="S211">
        <v>1584.3229200000001</v>
      </c>
      <c r="T211">
        <v>6437985</v>
      </c>
      <c r="U211">
        <v>0</v>
      </c>
      <c r="V211">
        <v>1502300</v>
      </c>
      <c r="W211">
        <v>2325773</v>
      </c>
      <c r="X211">
        <v>3268076</v>
      </c>
      <c r="Y211">
        <v>1218225</v>
      </c>
      <c r="Z211">
        <v>250655</v>
      </c>
      <c r="AA211">
        <v>-6.5110999999999999</v>
      </c>
      <c r="AB211">
        <v>0</v>
      </c>
      <c r="AC211">
        <v>4948</v>
      </c>
      <c r="AD211">
        <v>2099894</v>
      </c>
      <c r="AE211">
        <v>-63066</v>
      </c>
      <c r="AF211" t="s">
        <v>117</v>
      </c>
    </row>
    <row r="212" spans="1:32" x14ac:dyDescent="0.25">
      <c r="A212" t="s">
        <v>107</v>
      </c>
      <c r="B212" t="s">
        <v>4</v>
      </c>
      <c r="C212" t="s">
        <v>108</v>
      </c>
      <c r="D212" t="s">
        <v>71</v>
      </c>
      <c r="E212">
        <v>1820041</v>
      </c>
      <c r="F212">
        <v>74954</v>
      </c>
      <c r="G212">
        <v>1452490</v>
      </c>
      <c r="H212">
        <v>1825054</v>
      </c>
      <c r="I212">
        <v>7215993</v>
      </c>
      <c r="J212">
        <v>16730373</v>
      </c>
      <c r="K212">
        <v>4784968</v>
      </c>
      <c r="L212">
        <v>10651422</v>
      </c>
      <c r="M212">
        <v>0</v>
      </c>
      <c r="N212">
        <v>5596395</v>
      </c>
      <c r="O212">
        <v>266590</v>
      </c>
      <c r="P212">
        <v>16730373</v>
      </c>
      <c r="Q212">
        <v>3621786</v>
      </c>
      <c r="R212">
        <v>6078951</v>
      </c>
      <c r="S212">
        <v>1604.7514799999999</v>
      </c>
      <c r="T212">
        <v>6552283</v>
      </c>
      <c r="U212">
        <v>0</v>
      </c>
      <c r="V212">
        <v>1540223</v>
      </c>
      <c r="W212">
        <v>2429715</v>
      </c>
      <c r="X212">
        <v>3394252</v>
      </c>
      <c r="Y212">
        <v>1278052</v>
      </c>
      <c r="Z212">
        <v>257287</v>
      </c>
      <c r="AA212">
        <v>-3.9285000000000001</v>
      </c>
      <c r="AB212">
        <v>0</v>
      </c>
      <c r="AC212">
        <v>25464</v>
      </c>
      <c r="AD212">
        <v>2211353</v>
      </c>
      <c r="AE212">
        <v>-64708</v>
      </c>
      <c r="AF212" t="s">
        <v>117</v>
      </c>
    </row>
    <row r="213" spans="1:32" x14ac:dyDescent="0.25">
      <c r="A213" t="s">
        <v>107</v>
      </c>
      <c r="B213" t="s">
        <v>4</v>
      </c>
      <c r="C213" t="s">
        <v>108</v>
      </c>
      <c r="D213" t="s">
        <v>73</v>
      </c>
      <c r="E213">
        <v>1825365</v>
      </c>
      <c r="F213">
        <v>85256</v>
      </c>
      <c r="G213">
        <v>1725189</v>
      </c>
      <c r="H213">
        <v>2114566</v>
      </c>
      <c r="I213">
        <v>7608690</v>
      </c>
      <c r="J213">
        <v>16774366</v>
      </c>
      <c r="K213">
        <v>4978985</v>
      </c>
      <c r="L213">
        <v>10718811</v>
      </c>
      <c r="M213">
        <v>0</v>
      </c>
      <c r="N213">
        <v>5570477</v>
      </c>
      <c r="O213">
        <v>266688</v>
      </c>
      <c r="P213">
        <v>16774366</v>
      </c>
      <c r="Q213">
        <v>3591447</v>
      </c>
      <c r="R213">
        <v>6055555</v>
      </c>
      <c r="S213">
        <v>1620.38363</v>
      </c>
      <c r="T213">
        <v>6402754</v>
      </c>
      <c r="U213">
        <v>0</v>
      </c>
      <c r="V213">
        <v>1500227</v>
      </c>
      <c r="W213">
        <v>2497562</v>
      </c>
      <c r="X213">
        <v>3150917</v>
      </c>
      <c r="Y213">
        <v>1301547</v>
      </c>
      <c r="Z213">
        <v>265839</v>
      </c>
      <c r="AA213">
        <v>-4.4191000000000003</v>
      </c>
      <c r="AB213">
        <v>84102</v>
      </c>
      <c r="AC213">
        <v>37377</v>
      </c>
      <c r="AD213">
        <v>2042595</v>
      </c>
      <c r="AE213">
        <v>-58927</v>
      </c>
      <c r="AF213" t="s">
        <v>117</v>
      </c>
    </row>
    <row r="214" spans="1:32" x14ac:dyDescent="0.25">
      <c r="A214" t="s">
        <v>107</v>
      </c>
      <c r="B214" t="s">
        <v>4</v>
      </c>
      <c r="C214" t="s">
        <v>108</v>
      </c>
      <c r="D214" t="s">
        <v>74</v>
      </c>
      <c r="E214">
        <v>2040088</v>
      </c>
      <c r="F214">
        <v>60264</v>
      </c>
      <c r="G214">
        <v>1342510</v>
      </c>
      <c r="H214">
        <v>1715174</v>
      </c>
      <c r="I214">
        <v>7901636</v>
      </c>
      <c r="J214">
        <v>17148406</v>
      </c>
      <c r="K214">
        <v>5301785</v>
      </c>
      <c r="L214">
        <v>11193065</v>
      </c>
      <c r="M214">
        <v>0</v>
      </c>
      <c r="N214">
        <v>5465169</v>
      </c>
      <c r="O214">
        <v>266452</v>
      </c>
      <c r="P214">
        <v>17148406</v>
      </c>
      <c r="Q214">
        <v>3478925</v>
      </c>
      <c r="R214">
        <v>5955341</v>
      </c>
      <c r="S214">
        <v>1619.9680599999999</v>
      </c>
      <c r="T214">
        <v>6537019</v>
      </c>
      <c r="U214">
        <v>0</v>
      </c>
      <c r="V214">
        <v>1729335</v>
      </c>
      <c r="W214">
        <v>2850009</v>
      </c>
      <c r="X214">
        <v>3967535</v>
      </c>
      <c r="Y214">
        <v>1377011</v>
      </c>
      <c r="Z214">
        <v>252266</v>
      </c>
      <c r="AA214">
        <v>-0.1469</v>
      </c>
      <c r="AB214">
        <v>0</v>
      </c>
      <c r="AC214">
        <v>13129</v>
      </c>
      <c r="AD214">
        <v>2415660</v>
      </c>
      <c r="AE214">
        <v>-74205</v>
      </c>
      <c r="AF214" t="s">
        <v>117</v>
      </c>
    </row>
    <row r="215" spans="1:32" x14ac:dyDescent="0.25">
      <c r="A215" t="s">
        <v>107</v>
      </c>
      <c r="B215" t="s">
        <v>4</v>
      </c>
      <c r="C215" t="s">
        <v>108</v>
      </c>
      <c r="D215" t="s">
        <v>75</v>
      </c>
      <c r="E215">
        <v>1909571</v>
      </c>
      <c r="F215">
        <v>144997</v>
      </c>
      <c r="G215">
        <v>1413431</v>
      </c>
      <c r="H215">
        <v>1744766</v>
      </c>
      <c r="I215">
        <v>7480482</v>
      </c>
      <c r="J215">
        <v>16385361</v>
      </c>
      <c r="K215">
        <v>5027106</v>
      </c>
      <c r="L215">
        <v>10605097</v>
      </c>
      <c r="M215">
        <v>0</v>
      </c>
      <c r="N215">
        <v>5289751</v>
      </c>
      <c r="O215">
        <v>266504</v>
      </c>
      <c r="P215">
        <v>16385361</v>
      </c>
      <c r="Q215">
        <v>3482669</v>
      </c>
      <c r="R215">
        <v>5780264</v>
      </c>
      <c r="S215">
        <v>1619.70165</v>
      </c>
      <c r="T215">
        <v>6193677</v>
      </c>
      <c r="U215">
        <v>0</v>
      </c>
      <c r="V215">
        <v>1614428</v>
      </c>
      <c r="W215">
        <v>2611676</v>
      </c>
      <c r="X215">
        <v>3657918</v>
      </c>
      <c r="Y215">
        <v>1327244</v>
      </c>
      <c r="Z215">
        <v>243382</v>
      </c>
      <c r="AA215">
        <v>6.0037000000000003</v>
      </c>
      <c r="AB215">
        <v>0</v>
      </c>
      <c r="AC215">
        <v>77221</v>
      </c>
      <c r="AD215">
        <v>2187298</v>
      </c>
      <c r="AE215">
        <v>-88580</v>
      </c>
      <c r="AF215" t="s">
        <v>117</v>
      </c>
    </row>
    <row r="216" spans="1:32" x14ac:dyDescent="0.25">
      <c r="A216" t="s">
        <v>107</v>
      </c>
      <c r="B216" t="s">
        <v>4</v>
      </c>
      <c r="C216" t="s">
        <v>108</v>
      </c>
      <c r="D216" t="s">
        <v>76</v>
      </c>
      <c r="E216">
        <v>1894465</v>
      </c>
      <c r="F216">
        <v>110057</v>
      </c>
      <c r="G216">
        <v>1351932</v>
      </c>
      <c r="H216">
        <v>1624465</v>
      </c>
      <c r="I216">
        <v>7248353</v>
      </c>
      <c r="J216">
        <v>15899622</v>
      </c>
      <c r="K216">
        <v>4793567</v>
      </c>
      <c r="L216">
        <v>10416238</v>
      </c>
      <c r="M216">
        <v>0</v>
      </c>
      <c r="N216">
        <v>5017620</v>
      </c>
      <c r="O216">
        <v>265429</v>
      </c>
      <c r="P216">
        <v>15899622</v>
      </c>
      <c r="Q216">
        <v>3402345</v>
      </c>
      <c r="R216">
        <v>5483384</v>
      </c>
      <c r="S216">
        <v>1619.9313400000001</v>
      </c>
      <c r="T216">
        <v>6253315</v>
      </c>
      <c r="U216">
        <v>0</v>
      </c>
      <c r="V216">
        <v>1618276</v>
      </c>
      <c r="W216">
        <v>2567534</v>
      </c>
      <c r="X216">
        <v>3561596</v>
      </c>
      <c r="Y216">
        <v>1301093</v>
      </c>
      <c r="Z216">
        <v>237264</v>
      </c>
      <c r="AA216">
        <v>0.72089999999999999</v>
      </c>
      <c r="AB216">
        <v>0</v>
      </c>
      <c r="AC216">
        <v>31118</v>
      </c>
      <c r="AD216">
        <v>2297259</v>
      </c>
      <c r="AE216">
        <v>-85827</v>
      </c>
      <c r="AF216" t="s">
        <v>117</v>
      </c>
    </row>
    <row r="217" spans="1:32" x14ac:dyDescent="0.25">
      <c r="A217" t="s">
        <v>107</v>
      </c>
      <c r="B217" t="s">
        <v>4</v>
      </c>
      <c r="C217" t="s">
        <v>108</v>
      </c>
      <c r="D217" t="s">
        <v>77</v>
      </c>
      <c r="E217">
        <v>1909758</v>
      </c>
      <c r="F217">
        <v>26893</v>
      </c>
      <c r="G217">
        <v>1332036</v>
      </c>
      <c r="H217">
        <v>1621350</v>
      </c>
      <c r="I217">
        <v>7270043</v>
      </c>
      <c r="J217">
        <v>15901125</v>
      </c>
      <c r="K217">
        <v>4852591</v>
      </c>
      <c r="L217">
        <v>10361755</v>
      </c>
      <c r="M217">
        <v>0</v>
      </c>
      <c r="N217">
        <v>5067666</v>
      </c>
      <c r="O217">
        <v>265356</v>
      </c>
      <c r="P217">
        <v>15901125</v>
      </c>
      <c r="Q217">
        <v>3352692</v>
      </c>
      <c r="R217">
        <v>5539370</v>
      </c>
      <c r="S217">
        <v>1648.5409999999999</v>
      </c>
      <c r="T217">
        <v>6132668</v>
      </c>
      <c r="U217">
        <v>0</v>
      </c>
      <c r="V217">
        <v>1605088</v>
      </c>
      <c r="W217">
        <v>2666597</v>
      </c>
      <c r="X217">
        <v>3442967</v>
      </c>
      <c r="Y217">
        <v>1287959</v>
      </c>
      <c r="Z217">
        <v>257276</v>
      </c>
      <c r="AA217">
        <v>15.4726</v>
      </c>
      <c r="AB217">
        <v>11193</v>
      </c>
      <c r="AC217">
        <v>36979</v>
      </c>
      <c r="AD217">
        <v>2192439</v>
      </c>
      <c r="AE217">
        <v>-113724</v>
      </c>
      <c r="AF217" t="s">
        <v>117</v>
      </c>
    </row>
    <row r="218" spans="1:32" x14ac:dyDescent="0.25">
      <c r="A218" t="s">
        <v>107</v>
      </c>
      <c r="B218" t="s">
        <v>4</v>
      </c>
      <c r="C218" t="s">
        <v>108</v>
      </c>
      <c r="D218" t="s">
        <v>78</v>
      </c>
      <c r="E218">
        <v>2043088</v>
      </c>
      <c r="F218">
        <v>86091</v>
      </c>
      <c r="G218">
        <v>1314819</v>
      </c>
      <c r="H218">
        <v>1468652</v>
      </c>
      <c r="I218">
        <v>7240678</v>
      </c>
      <c r="J218">
        <v>15394310</v>
      </c>
      <c r="K218">
        <v>5114658</v>
      </c>
      <c r="L218">
        <v>10357834</v>
      </c>
      <c r="M218">
        <v>0</v>
      </c>
      <c r="N218">
        <v>4639741</v>
      </c>
      <c r="O218">
        <v>261316</v>
      </c>
      <c r="P218">
        <v>15394310</v>
      </c>
      <c r="Q218">
        <v>3864038</v>
      </c>
      <c r="R218">
        <v>5036476</v>
      </c>
      <c r="S218">
        <v>1648.0897399999999</v>
      </c>
      <c r="T218">
        <v>6112850</v>
      </c>
      <c r="U218">
        <v>0</v>
      </c>
      <c r="V218">
        <v>1706049</v>
      </c>
      <c r="W218">
        <v>2843542</v>
      </c>
      <c r="X218">
        <v>3413256</v>
      </c>
      <c r="Y218">
        <v>1353350</v>
      </c>
      <c r="Z218">
        <v>235658</v>
      </c>
      <c r="AA218">
        <v>31.083600000000001</v>
      </c>
      <c r="AB218">
        <v>0</v>
      </c>
      <c r="AC218">
        <v>46131</v>
      </c>
      <c r="AD218">
        <v>2169392</v>
      </c>
      <c r="AE218">
        <v>-134548</v>
      </c>
      <c r="AF218" t="s">
        <v>117</v>
      </c>
    </row>
    <row r="219" spans="1:32" x14ac:dyDescent="0.25">
      <c r="A219" t="s">
        <v>107</v>
      </c>
      <c r="B219" t="s">
        <v>4</v>
      </c>
      <c r="C219" t="s">
        <v>108</v>
      </c>
      <c r="D219" t="s">
        <v>79</v>
      </c>
      <c r="E219">
        <v>1801418</v>
      </c>
      <c r="F219">
        <v>132631</v>
      </c>
      <c r="G219">
        <v>1336822</v>
      </c>
      <c r="H219">
        <v>1493349</v>
      </c>
      <c r="I219">
        <v>6733145</v>
      </c>
      <c r="J219">
        <v>14668240</v>
      </c>
      <c r="K219">
        <v>4657998</v>
      </c>
      <c r="L219">
        <v>9834662</v>
      </c>
      <c r="M219">
        <v>0</v>
      </c>
      <c r="N219">
        <v>4451694</v>
      </c>
      <c r="O219">
        <v>260291</v>
      </c>
      <c r="P219">
        <v>14668240</v>
      </c>
      <c r="Q219">
        <v>3806016</v>
      </c>
      <c r="R219">
        <v>4833578</v>
      </c>
      <c r="S219">
        <v>1647.8954100000001</v>
      </c>
      <c r="T219">
        <v>6017483</v>
      </c>
      <c r="U219">
        <v>0</v>
      </c>
      <c r="V219">
        <v>1529974</v>
      </c>
      <c r="W219">
        <v>2456803</v>
      </c>
      <c r="X219">
        <v>2978446</v>
      </c>
      <c r="Y219">
        <v>1295451</v>
      </c>
      <c r="Z219">
        <v>231394</v>
      </c>
      <c r="AA219">
        <v>27.8857</v>
      </c>
      <c r="AB219">
        <v>0</v>
      </c>
      <c r="AC219">
        <v>43242</v>
      </c>
      <c r="AD219">
        <v>2067529</v>
      </c>
      <c r="AE219">
        <v>-106980</v>
      </c>
      <c r="AF219" t="s">
        <v>117</v>
      </c>
    </row>
    <row r="220" spans="1:32" x14ac:dyDescent="0.25">
      <c r="A220" t="s">
        <v>107</v>
      </c>
      <c r="B220" t="s">
        <v>4</v>
      </c>
      <c r="C220" t="s">
        <v>108</v>
      </c>
      <c r="D220" t="s">
        <v>80</v>
      </c>
      <c r="E220">
        <v>1880904</v>
      </c>
      <c r="F220">
        <v>115744</v>
      </c>
      <c r="G220">
        <v>1376456</v>
      </c>
      <c r="H220">
        <v>1522359</v>
      </c>
      <c r="I220">
        <v>6837096</v>
      </c>
      <c r="J220">
        <v>14671128</v>
      </c>
      <c r="K220">
        <v>4728577</v>
      </c>
      <c r="L220">
        <v>9990302</v>
      </c>
      <c r="M220">
        <v>0</v>
      </c>
      <c r="N220">
        <v>4304589</v>
      </c>
      <c r="O220">
        <v>262858</v>
      </c>
      <c r="P220">
        <v>14671128</v>
      </c>
      <c r="Q220">
        <v>3673847</v>
      </c>
      <c r="R220">
        <v>4680826</v>
      </c>
      <c r="S220">
        <v>1647.5112099999999</v>
      </c>
      <c r="T220">
        <v>6012459</v>
      </c>
      <c r="U220">
        <v>0</v>
      </c>
      <c r="V220">
        <v>1608052</v>
      </c>
      <c r="W220">
        <v>2548553</v>
      </c>
      <c r="X220">
        <v>3112534</v>
      </c>
      <c r="Y220">
        <v>1167829</v>
      </c>
      <c r="Z220">
        <v>228570</v>
      </c>
      <c r="AA220">
        <v>35.434100000000001</v>
      </c>
      <c r="AB220">
        <v>0</v>
      </c>
      <c r="AC220">
        <v>39151</v>
      </c>
      <c r="AD220">
        <v>1966981</v>
      </c>
      <c r="AE220">
        <v>-140856</v>
      </c>
      <c r="AF220" t="s">
        <v>117</v>
      </c>
    </row>
    <row r="221" spans="1:32" x14ac:dyDescent="0.25">
      <c r="A221" t="s">
        <v>107</v>
      </c>
      <c r="B221" t="s">
        <v>4</v>
      </c>
      <c r="C221" t="s">
        <v>108</v>
      </c>
      <c r="D221" t="s">
        <v>81</v>
      </c>
      <c r="E221">
        <v>1653862</v>
      </c>
      <c r="F221">
        <v>39854</v>
      </c>
      <c r="G221">
        <v>1345920</v>
      </c>
      <c r="H221">
        <v>1616567</v>
      </c>
      <c r="I221">
        <v>6907410</v>
      </c>
      <c r="J221">
        <v>15064738</v>
      </c>
      <c r="K221">
        <v>4830840</v>
      </c>
      <c r="L221">
        <v>10132963</v>
      </c>
      <c r="M221">
        <v>0</v>
      </c>
      <c r="N221">
        <v>4517107</v>
      </c>
      <c r="O221">
        <v>261987</v>
      </c>
      <c r="P221">
        <v>15064738</v>
      </c>
      <c r="Q221">
        <v>3022048</v>
      </c>
      <c r="R221">
        <v>4931775</v>
      </c>
      <c r="S221">
        <v>1647.1579999999999</v>
      </c>
      <c r="T221">
        <v>5944701</v>
      </c>
      <c r="U221">
        <v>0</v>
      </c>
      <c r="V221">
        <v>1343612</v>
      </c>
      <c r="W221">
        <v>2725382</v>
      </c>
      <c r="X221">
        <v>3333496</v>
      </c>
      <c r="Y221">
        <v>1188730</v>
      </c>
      <c r="Z221">
        <v>228917</v>
      </c>
      <c r="AA221">
        <v>14.6892</v>
      </c>
      <c r="AB221">
        <v>72001</v>
      </c>
      <c r="AC221">
        <v>17301</v>
      </c>
      <c r="AD221">
        <v>1850962</v>
      </c>
      <c r="AE221">
        <v>-181591</v>
      </c>
      <c r="AF221" t="s">
        <v>117</v>
      </c>
    </row>
    <row r="222" spans="1:32" x14ac:dyDescent="0.25">
      <c r="A222" t="s">
        <v>107</v>
      </c>
      <c r="B222" t="s">
        <v>4</v>
      </c>
      <c r="C222" t="s">
        <v>108</v>
      </c>
      <c r="D222" t="s">
        <v>82</v>
      </c>
      <c r="E222">
        <v>1558614</v>
      </c>
      <c r="F222">
        <v>93185</v>
      </c>
      <c r="G222">
        <v>1308467</v>
      </c>
      <c r="H222">
        <v>1456443</v>
      </c>
      <c r="I222">
        <v>6471773</v>
      </c>
      <c r="J222">
        <v>13473546</v>
      </c>
      <c r="K222">
        <v>4534397</v>
      </c>
      <c r="L222">
        <v>9348642</v>
      </c>
      <c r="M222">
        <v>0</v>
      </c>
      <c r="N222">
        <v>3787645</v>
      </c>
      <c r="O222">
        <v>262123</v>
      </c>
      <c r="P222">
        <v>13473546</v>
      </c>
      <c r="Q222">
        <v>3532291</v>
      </c>
      <c r="R222">
        <v>4124904</v>
      </c>
      <c r="S222">
        <v>1646.7034699999999</v>
      </c>
      <c r="T222">
        <v>5598672</v>
      </c>
      <c r="U222">
        <v>0</v>
      </c>
      <c r="V222">
        <v>1302413</v>
      </c>
      <c r="W222">
        <v>2631808</v>
      </c>
      <c r="X222">
        <v>3002515</v>
      </c>
      <c r="Y222">
        <v>1042073</v>
      </c>
      <c r="Z222">
        <v>224171</v>
      </c>
      <c r="AA222">
        <v>9.4604999999999997</v>
      </c>
      <c r="AB222">
        <v>0</v>
      </c>
      <c r="AC222">
        <v>31418</v>
      </c>
      <c r="AD222">
        <v>1795837</v>
      </c>
      <c r="AE222">
        <v>-131606</v>
      </c>
      <c r="AF222" t="s">
        <v>117</v>
      </c>
    </row>
    <row r="223" spans="1:32" x14ac:dyDescent="0.25">
      <c r="A223" t="s">
        <v>107</v>
      </c>
      <c r="B223" t="s">
        <v>4</v>
      </c>
      <c r="C223" t="s">
        <v>108</v>
      </c>
      <c r="D223" t="s">
        <v>83</v>
      </c>
      <c r="E223">
        <v>1408615</v>
      </c>
      <c r="F223">
        <v>92277</v>
      </c>
      <c r="G223">
        <v>1194992</v>
      </c>
      <c r="H223">
        <v>1340426</v>
      </c>
      <c r="I223">
        <v>6033761</v>
      </c>
      <c r="J223">
        <v>12588602</v>
      </c>
      <c r="K223">
        <v>4424743</v>
      </c>
      <c r="L223">
        <v>8784375</v>
      </c>
      <c r="M223">
        <v>0</v>
      </c>
      <c r="N223">
        <v>3485076</v>
      </c>
      <c r="O223">
        <v>262059</v>
      </c>
      <c r="P223">
        <v>12588602</v>
      </c>
      <c r="Q223">
        <v>3479901</v>
      </c>
      <c r="R223">
        <v>3804227</v>
      </c>
      <c r="S223">
        <v>1646.62221</v>
      </c>
      <c r="T223">
        <v>5282130</v>
      </c>
      <c r="U223">
        <v>0</v>
      </c>
      <c r="V223">
        <v>1159202</v>
      </c>
      <c r="W223">
        <v>2413629</v>
      </c>
      <c r="X223">
        <v>2464866</v>
      </c>
      <c r="Y223">
        <v>1012063</v>
      </c>
      <c r="Z223">
        <v>211365</v>
      </c>
      <c r="AA223">
        <v>8.6433</v>
      </c>
      <c r="AB223">
        <v>0</v>
      </c>
      <c r="AC223">
        <v>31580</v>
      </c>
      <c r="AD223">
        <v>1675762</v>
      </c>
      <c r="AE223">
        <v>-125365</v>
      </c>
      <c r="AF223" t="s">
        <v>117</v>
      </c>
    </row>
    <row r="224" spans="1:32" x14ac:dyDescent="0.25">
      <c r="A224" t="s">
        <v>107</v>
      </c>
      <c r="B224" t="s">
        <v>4</v>
      </c>
      <c r="C224" t="s">
        <v>108</v>
      </c>
      <c r="D224" t="s">
        <v>84</v>
      </c>
      <c r="E224">
        <v>1388796</v>
      </c>
      <c r="F224">
        <v>98141</v>
      </c>
      <c r="G224">
        <v>1233328</v>
      </c>
      <c r="H224">
        <v>1375780</v>
      </c>
      <c r="I224">
        <v>5936546</v>
      </c>
      <c r="J224">
        <v>12463997</v>
      </c>
      <c r="K224">
        <v>4280802</v>
      </c>
      <c r="L224">
        <v>8699151</v>
      </c>
      <c r="M224">
        <v>0</v>
      </c>
      <c r="N224">
        <v>3445992</v>
      </c>
      <c r="O224">
        <v>262133</v>
      </c>
      <c r="P224">
        <v>12463997</v>
      </c>
      <c r="Q224">
        <v>3389849</v>
      </c>
      <c r="R224">
        <v>3764846</v>
      </c>
      <c r="S224">
        <v>1646.3038799999999</v>
      </c>
      <c r="T224">
        <v>5251589</v>
      </c>
      <c r="U224">
        <v>0</v>
      </c>
      <c r="V224">
        <v>1149727</v>
      </c>
      <c r="W224">
        <v>2336487</v>
      </c>
      <c r="X224">
        <v>2792966</v>
      </c>
      <c r="Y224">
        <v>928674</v>
      </c>
      <c r="Z224">
        <v>221459</v>
      </c>
      <c r="AA224">
        <v>-1.0364</v>
      </c>
      <c r="AB224">
        <v>0</v>
      </c>
      <c r="AC224">
        <v>45818</v>
      </c>
      <c r="AD224">
        <v>1612739</v>
      </c>
      <c r="AE224">
        <v>-143224</v>
      </c>
      <c r="AF224" t="s">
        <v>117</v>
      </c>
    </row>
    <row r="225" spans="1:32" x14ac:dyDescent="0.25">
      <c r="A225" t="s">
        <v>107</v>
      </c>
      <c r="B225" t="s">
        <v>4</v>
      </c>
      <c r="C225" t="s">
        <v>108</v>
      </c>
      <c r="D225" t="s">
        <v>85</v>
      </c>
      <c r="E225">
        <v>1442038</v>
      </c>
      <c r="F225">
        <v>82150</v>
      </c>
      <c r="G225">
        <v>1252951</v>
      </c>
      <c r="H225">
        <v>1388302</v>
      </c>
      <c r="I225">
        <v>6175276</v>
      </c>
      <c r="J225">
        <v>12588320</v>
      </c>
      <c r="K225">
        <v>4465966</v>
      </c>
      <c r="L225">
        <v>8761543</v>
      </c>
      <c r="M225">
        <v>0</v>
      </c>
      <c r="N225">
        <v>3507818</v>
      </c>
      <c r="O225">
        <v>262039</v>
      </c>
      <c r="P225">
        <v>12588320</v>
      </c>
      <c r="Q225">
        <v>3344721</v>
      </c>
      <c r="R225">
        <v>3826777</v>
      </c>
      <c r="S225">
        <v>1646.17292</v>
      </c>
      <c r="T225">
        <v>5081753</v>
      </c>
      <c r="U225">
        <v>0</v>
      </c>
      <c r="V225">
        <v>1183448</v>
      </c>
      <c r="W225">
        <v>2500314</v>
      </c>
      <c r="X225">
        <v>2969689</v>
      </c>
      <c r="Y225">
        <v>965057</v>
      </c>
      <c r="Z225">
        <v>219763</v>
      </c>
      <c r="AA225">
        <v>5.4326999999999996</v>
      </c>
      <c r="AB225">
        <v>0</v>
      </c>
      <c r="AC225">
        <v>22021</v>
      </c>
      <c r="AD225">
        <v>1642660</v>
      </c>
      <c r="AE225">
        <v>-107735</v>
      </c>
      <c r="AF225" t="s">
        <v>117</v>
      </c>
    </row>
    <row r="226" spans="1:32" x14ac:dyDescent="0.25">
      <c r="A226" t="s">
        <v>107</v>
      </c>
      <c r="B226" t="s">
        <v>4</v>
      </c>
      <c r="C226" t="s">
        <v>108</v>
      </c>
      <c r="D226" t="s">
        <v>86</v>
      </c>
      <c r="E226">
        <v>1423905</v>
      </c>
      <c r="F226">
        <v>124504</v>
      </c>
      <c r="G226">
        <v>1222817</v>
      </c>
      <c r="H226">
        <v>1377443</v>
      </c>
      <c r="I226">
        <v>6199683</v>
      </c>
      <c r="J226">
        <v>12045836</v>
      </c>
      <c r="K226">
        <v>4380700</v>
      </c>
      <c r="L226">
        <v>8517280</v>
      </c>
      <c r="M226">
        <v>0</v>
      </c>
      <c r="N226">
        <v>3219013</v>
      </c>
      <c r="O226">
        <v>261546</v>
      </c>
      <c r="P226">
        <v>12045836</v>
      </c>
      <c r="Q226">
        <v>3263070</v>
      </c>
      <c r="R226">
        <v>3528556</v>
      </c>
      <c r="S226">
        <v>1645.8685399999999</v>
      </c>
      <c r="T226">
        <v>4902656</v>
      </c>
      <c r="U226">
        <v>0</v>
      </c>
      <c r="V226">
        <v>1143333</v>
      </c>
      <c r="W226">
        <v>2553474</v>
      </c>
      <c r="X226">
        <v>3340843</v>
      </c>
      <c r="Y226">
        <v>959956</v>
      </c>
      <c r="Z226">
        <v>216225</v>
      </c>
      <c r="AA226">
        <v>9.9303000000000008</v>
      </c>
      <c r="AB226">
        <v>0</v>
      </c>
      <c r="AC226">
        <v>25697</v>
      </c>
      <c r="AD226">
        <v>1635927</v>
      </c>
      <c r="AE226">
        <v>-125772</v>
      </c>
      <c r="AF226" t="s">
        <v>117</v>
      </c>
    </row>
    <row r="227" spans="1:32" x14ac:dyDescent="0.25">
      <c r="A227" t="s">
        <v>107</v>
      </c>
      <c r="B227" t="s">
        <v>4</v>
      </c>
      <c r="C227" t="s">
        <v>108</v>
      </c>
      <c r="D227" t="s">
        <v>87</v>
      </c>
      <c r="E227">
        <v>1296550</v>
      </c>
      <c r="F227">
        <v>130684</v>
      </c>
      <c r="G227">
        <v>1161211</v>
      </c>
      <c r="H227">
        <v>1312294</v>
      </c>
      <c r="I227">
        <v>5918053</v>
      </c>
      <c r="J227">
        <v>11295599</v>
      </c>
      <c r="K227">
        <v>4049457</v>
      </c>
      <c r="L227">
        <v>7810132</v>
      </c>
      <c r="M227">
        <v>0</v>
      </c>
      <c r="N227">
        <v>3190335</v>
      </c>
      <c r="O227">
        <v>261019</v>
      </c>
      <c r="P227">
        <v>11295599</v>
      </c>
      <c r="Q227">
        <v>3187568</v>
      </c>
      <c r="R227">
        <v>3485467</v>
      </c>
      <c r="S227">
        <v>1645.7349300000001</v>
      </c>
      <c r="T227">
        <v>4404791</v>
      </c>
      <c r="U227">
        <v>0</v>
      </c>
      <c r="V227">
        <v>1001205</v>
      </c>
      <c r="W227">
        <v>2213451</v>
      </c>
      <c r="X227">
        <v>3096464</v>
      </c>
      <c r="Y227">
        <v>915892</v>
      </c>
      <c r="Z227">
        <v>210936</v>
      </c>
      <c r="AA227">
        <v>3.5068000000000001</v>
      </c>
      <c r="AB227">
        <v>0</v>
      </c>
      <c r="AC227">
        <v>27639</v>
      </c>
      <c r="AD227">
        <v>1699370</v>
      </c>
      <c r="AE227">
        <v>-106048</v>
      </c>
      <c r="AF227" t="s">
        <v>117</v>
      </c>
    </row>
    <row r="228" spans="1:32" x14ac:dyDescent="0.25">
      <c r="A228" t="s">
        <v>107</v>
      </c>
      <c r="B228" t="s">
        <v>4</v>
      </c>
      <c r="C228" t="s">
        <v>108</v>
      </c>
      <c r="D228" t="s">
        <v>88</v>
      </c>
      <c r="E228">
        <v>1403339</v>
      </c>
      <c r="F228">
        <v>115006</v>
      </c>
      <c r="G228">
        <v>1229803</v>
      </c>
      <c r="H228">
        <v>1359813</v>
      </c>
      <c r="I228">
        <v>5905899</v>
      </c>
      <c r="J228">
        <v>11329078</v>
      </c>
      <c r="K228">
        <v>3895592</v>
      </c>
      <c r="L228">
        <v>7707070</v>
      </c>
      <c r="M228">
        <v>0</v>
      </c>
      <c r="N228">
        <v>3310338</v>
      </c>
      <c r="O228">
        <v>257812</v>
      </c>
      <c r="P228">
        <v>11329078</v>
      </c>
      <c r="Q228">
        <v>3057478</v>
      </c>
      <c r="R228">
        <v>3622008</v>
      </c>
      <c r="S228">
        <v>1645.3053600000001</v>
      </c>
      <c r="T228">
        <v>4341655</v>
      </c>
      <c r="U228">
        <v>0</v>
      </c>
      <c r="V228">
        <v>1109986</v>
      </c>
      <c r="W228">
        <v>2163010</v>
      </c>
      <c r="X228">
        <v>3058219</v>
      </c>
      <c r="Y228">
        <v>919709</v>
      </c>
      <c r="Z228">
        <v>209156</v>
      </c>
      <c r="AA228">
        <v>8.6814999999999998</v>
      </c>
      <c r="AB228">
        <v>0</v>
      </c>
      <c r="AC228">
        <v>32677</v>
      </c>
      <c r="AD228">
        <v>1756378</v>
      </c>
      <c r="AE228">
        <v>-73436</v>
      </c>
      <c r="AF228" t="s">
        <v>117</v>
      </c>
    </row>
    <row r="229" spans="1:32" x14ac:dyDescent="0.25">
      <c r="A229" t="s">
        <v>107</v>
      </c>
      <c r="B229" t="s">
        <v>4</v>
      </c>
      <c r="C229" t="s">
        <v>108</v>
      </c>
      <c r="D229" t="s">
        <v>89</v>
      </c>
      <c r="E229">
        <v>1367733</v>
      </c>
      <c r="F229">
        <v>104847</v>
      </c>
      <c r="G229">
        <v>1208742</v>
      </c>
      <c r="H229">
        <v>1352896</v>
      </c>
      <c r="I229">
        <v>5993395</v>
      </c>
      <c r="J229">
        <v>11272775</v>
      </c>
      <c r="K229">
        <v>3981297</v>
      </c>
      <c r="L229">
        <v>7722830</v>
      </c>
      <c r="M229">
        <v>0</v>
      </c>
      <c r="N229">
        <v>3233342</v>
      </c>
      <c r="O229">
        <v>256501</v>
      </c>
      <c r="P229">
        <v>11272775</v>
      </c>
      <c r="Q229">
        <v>3139018</v>
      </c>
      <c r="R229">
        <v>3549945</v>
      </c>
      <c r="S229">
        <v>1644.0737899999999</v>
      </c>
      <c r="T229">
        <v>4314297</v>
      </c>
      <c r="U229">
        <v>0</v>
      </c>
      <c r="V229">
        <v>1106068</v>
      </c>
      <c r="W229">
        <v>2184580</v>
      </c>
      <c r="X229">
        <v>2669585</v>
      </c>
      <c r="Y229">
        <v>970675</v>
      </c>
      <c r="Z229">
        <v>210900</v>
      </c>
      <c r="AA229">
        <v>16.117999999999999</v>
      </c>
      <c r="AB229">
        <v>0</v>
      </c>
      <c r="AC229">
        <v>33859</v>
      </c>
      <c r="AD229">
        <v>1784750</v>
      </c>
      <c r="AE229">
        <v>-52555</v>
      </c>
      <c r="AF229" t="s">
        <v>117</v>
      </c>
    </row>
    <row r="230" spans="1:32" x14ac:dyDescent="0.25">
      <c r="A230" t="s">
        <v>107</v>
      </c>
      <c r="B230" t="s">
        <v>4</v>
      </c>
      <c r="C230" t="s">
        <v>108</v>
      </c>
      <c r="D230" t="s">
        <v>90</v>
      </c>
      <c r="E230">
        <v>1295279</v>
      </c>
      <c r="F230">
        <v>91899</v>
      </c>
      <c r="G230">
        <v>1076245</v>
      </c>
      <c r="H230">
        <v>1226875</v>
      </c>
      <c r="I230">
        <v>5887892</v>
      </c>
      <c r="J230">
        <v>11216451</v>
      </c>
      <c r="K230">
        <v>4060499</v>
      </c>
      <c r="L230">
        <v>7761874</v>
      </c>
      <c r="M230">
        <v>0</v>
      </c>
      <c r="N230">
        <v>3149310</v>
      </c>
      <c r="O230">
        <v>256218</v>
      </c>
      <c r="P230">
        <v>11216451</v>
      </c>
      <c r="Q230">
        <v>3030896</v>
      </c>
      <c r="R230">
        <v>3454577</v>
      </c>
      <c r="S230">
        <v>1643.7176899999999</v>
      </c>
      <c r="T230">
        <v>4152320</v>
      </c>
      <c r="U230">
        <v>0</v>
      </c>
      <c r="V230">
        <v>1013114</v>
      </c>
      <c r="W230">
        <v>2352148</v>
      </c>
      <c r="X230">
        <v>3129929</v>
      </c>
      <c r="Y230">
        <v>960186</v>
      </c>
      <c r="Z230">
        <v>213402</v>
      </c>
      <c r="AA230">
        <v>9.7317999999999998</v>
      </c>
      <c r="AB230">
        <v>0</v>
      </c>
      <c r="AC230">
        <v>19365</v>
      </c>
      <c r="AD230">
        <v>1631561</v>
      </c>
      <c r="AE230">
        <v>-51709</v>
      </c>
      <c r="AF230" t="s">
        <v>117</v>
      </c>
    </row>
    <row r="231" spans="1:32" x14ac:dyDescent="0.25">
      <c r="A231" t="s">
        <v>107</v>
      </c>
      <c r="B231" t="s">
        <v>4</v>
      </c>
      <c r="C231" t="s">
        <v>108</v>
      </c>
      <c r="D231" t="s">
        <v>91</v>
      </c>
      <c r="E231">
        <v>1252622</v>
      </c>
      <c r="F231">
        <v>127363</v>
      </c>
      <c r="G231">
        <v>1072830</v>
      </c>
      <c r="H231">
        <v>1231654</v>
      </c>
      <c r="I231">
        <v>5539498</v>
      </c>
      <c r="J231">
        <v>10861106</v>
      </c>
      <c r="K231">
        <v>3633401</v>
      </c>
      <c r="L231">
        <v>7492280</v>
      </c>
      <c r="M231">
        <v>0</v>
      </c>
      <c r="N231">
        <v>3067170</v>
      </c>
      <c r="O231">
        <v>257257</v>
      </c>
      <c r="P231">
        <v>10861106</v>
      </c>
      <c r="Q231">
        <v>2981739</v>
      </c>
      <c r="R231">
        <v>3368826</v>
      </c>
      <c r="S231">
        <v>1643.7194199999999</v>
      </c>
      <c r="T231">
        <v>4208701</v>
      </c>
      <c r="U231">
        <v>0</v>
      </c>
      <c r="V231">
        <v>952472</v>
      </c>
      <c r="W231">
        <v>2073015</v>
      </c>
      <c r="X231">
        <v>2890047</v>
      </c>
      <c r="Y231">
        <v>901126</v>
      </c>
      <c r="Z231">
        <v>205076</v>
      </c>
      <c r="AA231">
        <v>13.5724</v>
      </c>
      <c r="AB231">
        <v>0</v>
      </c>
      <c r="AC231">
        <v>36207</v>
      </c>
      <c r="AD231">
        <v>1582538</v>
      </c>
      <c r="AE231">
        <v>-68801</v>
      </c>
      <c r="AF231" t="s">
        <v>117</v>
      </c>
    </row>
    <row r="232" spans="1:32" x14ac:dyDescent="0.25">
      <c r="A232" t="s">
        <v>107</v>
      </c>
      <c r="B232" t="s">
        <v>4</v>
      </c>
      <c r="C232" t="s">
        <v>108</v>
      </c>
      <c r="D232" t="s">
        <v>92</v>
      </c>
      <c r="E232">
        <v>1291239</v>
      </c>
      <c r="F232">
        <v>140434</v>
      </c>
      <c r="G232">
        <v>1008294</v>
      </c>
      <c r="H232">
        <v>1178720</v>
      </c>
      <c r="I232">
        <v>5422847</v>
      </c>
      <c r="J232">
        <v>10672256</v>
      </c>
      <c r="K232">
        <v>3668455</v>
      </c>
      <c r="L232">
        <v>7501803</v>
      </c>
      <c r="M232">
        <v>0</v>
      </c>
      <c r="N232">
        <v>2867924</v>
      </c>
      <c r="O232">
        <v>254671</v>
      </c>
      <c r="P232">
        <v>10672256</v>
      </c>
      <c r="Q232">
        <v>2854376</v>
      </c>
      <c r="R232">
        <v>3170453</v>
      </c>
      <c r="S232">
        <v>1643.6105700000001</v>
      </c>
      <c r="T232">
        <v>4206880</v>
      </c>
      <c r="U232">
        <v>0</v>
      </c>
      <c r="V232">
        <v>985317</v>
      </c>
      <c r="W232">
        <v>2140269</v>
      </c>
      <c r="X232">
        <v>2918632</v>
      </c>
      <c r="Y232">
        <v>842601</v>
      </c>
      <c r="Z232">
        <v>203304</v>
      </c>
      <c r="AA232">
        <v>19.605599999999999</v>
      </c>
      <c r="AB232">
        <v>0</v>
      </c>
      <c r="AC232">
        <v>24102</v>
      </c>
      <c r="AD232">
        <v>1493204</v>
      </c>
      <c r="AE232">
        <v>-55589</v>
      </c>
      <c r="AF232" t="s">
        <v>117</v>
      </c>
    </row>
    <row r="233" spans="1:32" x14ac:dyDescent="0.25">
      <c r="A233" t="s">
        <v>107</v>
      </c>
      <c r="B233" t="s">
        <v>4</v>
      </c>
      <c r="C233" t="s">
        <v>108</v>
      </c>
      <c r="D233" t="s">
        <v>93</v>
      </c>
      <c r="E233">
        <v>1177881</v>
      </c>
      <c r="F233">
        <v>89256</v>
      </c>
      <c r="G233">
        <v>1080544</v>
      </c>
      <c r="H233">
        <v>1242298</v>
      </c>
      <c r="I233">
        <v>5491397</v>
      </c>
      <c r="J233">
        <v>10856850</v>
      </c>
      <c r="K233">
        <v>3711389</v>
      </c>
      <c r="L233">
        <v>7588155</v>
      </c>
      <c r="M233">
        <v>0</v>
      </c>
      <c r="N233">
        <v>2962521</v>
      </c>
      <c r="O233">
        <v>254138</v>
      </c>
      <c r="P233">
        <v>10856850</v>
      </c>
      <c r="Q233">
        <v>2749275</v>
      </c>
      <c r="R233">
        <v>3268695</v>
      </c>
      <c r="S233">
        <v>1643.53198</v>
      </c>
      <c r="T233">
        <v>4234789</v>
      </c>
      <c r="U233">
        <v>0</v>
      </c>
      <c r="V233">
        <v>909904</v>
      </c>
      <c r="W233">
        <v>2145614</v>
      </c>
      <c r="X233">
        <v>2913085</v>
      </c>
      <c r="Y233">
        <v>848448</v>
      </c>
      <c r="Z233">
        <v>210077</v>
      </c>
      <c r="AA233">
        <v>10.2204</v>
      </c>
      <c r="AB233">
        <v>0</v>
      </c>
      <c r="AC233">
        <v>30952</v>
      </c>
      <c r="AD233">
        <v>1505093</v>
      </c>
      <c r="AE233">
        <v>-43324</v>
      </c>
      <c r="AF233" t="s">
        <v>117</v>
      </c>
    </row>
    <row r="234" spans="1:32" x14ac:dyDescent="0.25">
      <c r="A234" t="s">
        <v>107</v>
      </c>
      <c r="B234" t="s">
        <v>4</v>
      </c>
      <c r="C234" t="s">
        <v>108</v>
      </c>
      <c r="D234" t="s">
        <v>94</v>
      </c>
      <c r="E234">
        <v>1180404</v>
      </c>
      <c r="F234">
        <v>48166</v>
      </c>
      <c r="G234">
        <v>965641</v>
      </c>
      <c r="H234">
        <v>1184965</v>
      </c>
      <c r="I234">
        <v>5522148</v>
      </c>
      <c r="J234">
        <v>10900378</v>
      </c>
      <c r="K234">
        <v>3904674</v>
      </c>
      <c r="L234">
        <v>7813129</v>
      </c>
      <c r="M234">
        <v>0</v>
      </c>
      <c r="N234">
        <v>2790127</v>
      </c>
      <c r="O234">
        <v>254204</v>
      </c>
      <c r="P234">
        <v>10900378</v>
      </c>
      <c r="Q234">
        <v>2660904</v>
      </c>
      <c r="R234">
        <v>3087249</v>
      </c>
      <c r="S234">
        <v>1696.44568</v>
      </c>
      <c r="T234">
        <v>4319447</v>
      </c>
      <c r="U234">
        <v>0</v>
      </c>
      <c r="V234">
        <v>942188</v>
      </c>
      <c r="W234">
        <v>2260362</v>
      </c>
      <c r="X234">
        <v>2988569</v>
      </c>
      <c r="Y234">
        <v>861245</v>
      </c>
      <c r="Z234">
        <v>210412</v>
      </c>
      <c r="AA234">
        <v>-16.378</v>
      </c>
      <c r="AB234">
        <v>0</v>
      </c>
      <c r="AC234">
        <v>18334</v>
      </c>
      <c r="AD234">
        <v>1451574</v>
      </c>
      <c r="AE234">
        <v>-32459</v>
      </c>
      <c r="AF234" t="s">
        <v>117</v>
      </c>
    </row>
    <row r="235" spans="1:32" x14ac:dyDescent="0.25">
      <c r="A235" t="s">
        <v>107</v>
      </c>
      <c r="B235" t="s">
        <v>4</v>
      </c>
      <c r="C235" t="s">
        <v>108</v>
      </c>
      <c r="D235" t="s">
        <v>95</v>
      </c>
      <c r="E235">
        <v>1102928</v>
      </c>
      <c r="F235">
        <v>69614</v>
      </c>
      <c r="G235">
        <v>1038335</v>
      </c>
      <c r="H235">
        <v>1209783</v>
      </c>
      <c r="I235">
        <v>5123420</v>
      </c>
      <c r="J235">
        <v>10585145</v>
      </c>
      <c r="K235">
        <v>3617962</v>
      </c>
      <c r="L235">
        <v>7530745</v>
      </c>
      <c r="M235">
        <v>0</v>
      </c>
      <c r="N235">
        <v>2761722</v>
      </c>
      <c r="O235">
        <v>254451</v>
      </c>
      <c r="P235">
        <v>10585145</v>
      </c>
      <c r="Q235">
        <v>2640674</v>
      </c>
      <c r="R235">
        <v>3054400</v>
      </c>
      <c r="S235">
        <v>1696.22748</v>
      </c>
      <c r="T235">
        <v>4419252</v>
      </c>
      <c r="U235">
        <v>0</v>
      </c>
      <c r="V235">
        <v>849420</v>
      </c>
      <c r="W235">
        <v>1924619</v>
      </c>
      <c r="X235">
        <v>2590586</v>
      </c>
      <c r="Y235">
        <v>826764</v>
      </c>
      <c r="Z235">
        <v>202897</v>
      </c>
      <c r="AA235">
        <v>-44.159599999999998</v>
      </c>
      <c r="AB235">
        <v>0</v>
      </c>
      <c r="AC235">
        <v>8762</v>
      </c>
      <c r="AD235">
        <v>1415268</v>
      </c>
      <c r="AE235">
        <v>-50950</v>
      </c>
      <c r="AF235" t="s">
        <v>117</v>
      </c>
    </row>
    <row r="236" spans="1:32" x14ac:dyDescent="0.25">
      <c r="A236" t="s">
        <v>107</v>
      </c>
      <c r="B236" t="s">
        <v>4</v>
      </c>
      <c r="C236" t="s">
        <v>108</v>
      </c>
      <c r="D236" t="s">
        <v>96</v>
      </c>
      <c r="E236">
        <v>1079580</v>
      </c>
      <c r="F236">
        <v>67810</v>
      </c>
      <c r="G236">
        <v>1040640</v>
      </c>
      <c r="H236">
        <v>1196771</v>
      </c>
      <c r="I236">
        <v>5224275</v>
      </c>
      <c r="J236">
        <v>10681511</v>
      </c>
      <c r="K236">
        <v>3738309</v>
      </c>
      <c r="L236">
        <v>7673653</v>
      </c>
      <c r="M236">
        <v>0</v>
      </c>
      <c r="N236">
        <v>2708087</v>
      </c>
      <c r="O236">
        <v>262207</v>
      </c>
      <c r="P236">
        <v>10681511</v>
      </c>
      <c r="Q236">
        <v>2571060</v>
      </c>
      <c r="R236">
        <v>3007858</v>
      </c>
      <c r="S236">
        <v>1642.9695999999999</v>
      </c>
      <c r="T236">
        <v>4466226</v>
      </c>
      <c r="U236">
        <v>0</v>
      </c>
      <c r="V236">
        <v>822684</v>
      </c>
      <c r="W236">
        <v>1995956</v>
      </c>
      <c r="X236">
        <v>2603072</v>
      </c>
      <c r="Y236">
        <v>912320</v>
      </c>
      <c r="Z236">
        <v>210958</v>
      </c>
      <c r="AA236">
        <v>-36.157699999999998</v>
      </c>
      <c r="AB236">
        <v>0</v>
      </c>
      <c r="AC236">
        <v>20298</v>
      </c>
      <c r="AD236">
        <v>1455284</v>
      </c>
      <c r="AE236">
        <v>-55715</v>
      </c>
      <c r="AF236" t="s">
        <v>117</v>
      </c>
    </row>
    <row r="237" spans="1:32" x14ac:dyDescent="0.25">
      <c r="A237" t="s">
        <v>107</v>
      </c>
      <c r="B237" t="s">
        <v>4</v>
      </c>
      <c r="C237" t="s">
        <v>108</v>
      </c>
      <c r="D237" t="s">
        <v>97</v>
      </c>
      <c r="E237">
        <v>1068659</v>
      </c>
      <c r="F237">
        <v>-18909</v>
      </c>
      <c r="G237">
        <v>1215099</v>
      </c>
      <c r="H237">
        <v>1392483</v>
      </c>
      <c r="I237">
        <v>5801920</v>
      </c>
      <c r="J237">
        <v>10918003</v>
      </c>
      <c r="K237">
        <v>4188941</v>
      </c>
      <c r="L237">
        <v>8229459</v>
      </c>
      <c r="M237">
        <v>0</v>
      </c>
      <c r="N237">
        <v>2383387</v>
      </c>
      <c r="O237">
        <v>261828</v>
      </c>
      <c r="P237">
        <v>10918003</v>
      </c>
      <c r="Q237">
        <v>2529540</v>
      </c>
      <c r="R237">
        <v>2688544</v>
      </c>
      <c r="S237">
        <v>1642.9035899999999</v>
      </c>
      <c r="T237">
        <v>4960188</v>
      </c>
      <c r="U237">
        <v>0</v>
      </c>
      <c r="V237">
        <v>772082</v>
      </c>
      <c r="W237">
        <v>2055340</v>
      </c>
      <c r="X237">
        <v>2810890</v>
      </c>
      <c r="Y237">
        <v>1005934</v>
      </c>
      <c r="Z237">
        <v>215261</v>
      </c>
      <c r="AA237">
        <v>0</v>
      </c>
      <c r="AB237">
        <v>0</v>
      </c>
      <c r="AC237">
        <v>6484</v>
      </c>
      <c r="AD237">
        <v>1691264</v>
      </c>
      <c r="AE237">
        <v>-42488</v>
      </c>
      <c r="AF237" t="s">
        <v>117</v>
      </c>
    </row>
    <row r="238" spans="1:32" x14ac:dyDescent="0.25">
      <c r="A238" t="s">
        <v>107</v>
      </c>
      <c r="B238" t="s">
        <v>4</v>
      </c>
      <c r="C238" t="s">
        <v>108</v>
      </c>
      <c r="D238" t="s">
        <v>98</v>
      </c>
      <c r="E238">
        <v>1411595</v>
      </c>
      <c r="F238">
        <v>99646</v>
      </c>
      <c r="G238">
        <v>1290338</v>
      </c>
      <c r="H238">
        <v>1374920</v>
      </c>
      <c r="I238">
        <v>6678432</v>
      </c>
      <c r="J238">
        <v>12135019</v>
      </c>
      <c r="K238">
        <v>5126371</v>
      </c>
      <c r="L238">
        <v>9354381</v>
      </c>
      <c r="M238">
        <v>0</v>
      </c>
      <c r="N238">
        <v>2466405</v>
      </c>
      <c r="O238">
        <v>261469</v>
      </c>
      <c r="P238">
        <v>12135019</v>
      </c>
      <c r="Q238">
        <v>2548449</v>
      </c>
      <c r="R238">
        <v>2780638</v>
      </c>
      <c r="S238">
        <v>1695.8818799999999</v>
      </c>
      <c r="T238">
        <v>5238358</v>
      </c>
      <c r="U238">
        <v>0</v>
      </c>
      <c r="V238">
        <v>1002283</v>
      </c>
      <c r="W238">
        <v>2464194</v>
      </c>
      <c r="X238">
        <v>3388290</v>
      </c>
      <c r="Y238">
        <v>1080569</v>
      </c>
      <c r="Z238">
        <v>214258</v>
      </c>
      <c r="AA238">
        <v>-12.582000000000001</v>
      </c>
      <c r="AB238">
        <v>0</v>
      </c>
      <c r="AC238">
        <v>20797</v>
      </c>
      <c r="AD238">
        <v>1957953</v>
      </c>
      <c r="AE238">
        <v>-58090</v>
      </c>
      <c r="AF238" t="s">
        <v>117</v>
      </c>
    </row>
    <row r="239" spans="1:32" x14ac:dyDescent="0.25">
      <c r="A239" t="s">
        <v>107</v>
      </c>
      <c r="B239" t="s">
        <v>4</v>
      </c>
      <c r="C239" t="s">
        <v>108</v>
      </c>
      <c r="D239" t="s">
        <v>99</v>
      </c>
      <c r="E239">
        <v>1975143</v>
      </c>
      <c r="F239">
        <v>152014</v>
      </c>
      <c r="G239">
        <v>1028073</v>
      </c>
      <c r="H239">
        <v>1134602</v>
      </c>
      <c r="I239">
        <v>6754889</v>
      </c>
      <c r="J239">
        <v>12585244</v>
      </c>
      <c r="K239">
        <v>5359194</v>
      </c>
      <c r="L239">
        <v>9372764</v>
      </c>
      <c r="M239">
        <v>0</v>
      </c>
      <c r="N239">
        <v>2880478</v>
      </c>
      <c r="O239">
        <v>261197</v>
      </c>
      <c r="P239">
        <v>12585244</v>
      </c>
      <c r="Q239">
        <v>2507946</v>
      </c>
      <c r="R239">
        <v>3212480</v>
      </c>
      <c r="S239">
        <v>1695.8038799999999</v>
      </c>
      <c r="T239">
        <v>4847741</v>
      </c>
      <c r="U239">
        <v>0</v>
      </c>
      <c r="V239">
        <v>1554161</v>
      </c>
      <c r="W239">
        <v>2793073</v>
      </c>
      <c r="X239">
        <v>3731304</v>
      </c>
      <c r="Y239">
        <v>1204420</v>
      </c>
      <c r="Z239">
        <v>222143</v>
      </c>
      <c r="AA239">
        <v>34.093600000000002</v>
      </c>
      <c r="AB239">
        <v>0</v>
      </c>
      <c r="AC239">
        <v>23779</v>
      </c>
      <c r="AD239">
        <v>1923185</v>
      </c>
      <c r="AE239">
        <v>-214989</v>
      </c>
      <c r="AF239" t="s">
        <v>117</v>
      </c>
    </row>
    <row r="240" spans="1:32" x14ac:dyDescent="0.25">
      <c r="A240" t="s">
        <v>107</v>
      </c>
      <c r="B240" t="s">
        <v>4</v>
      </c>
      <c r="C240" t="s">
        <v>108</v>
      </c>
      <c r="D240" t="s">
        <v>100</v>
      </c>
      <c r="E240">
        <v>1691009</v>
      </c>
      <c r="F240">
        <v>137185</v>
      </c>
      <c r="G240">
        <v>887637</v>
      </c>
      <c r="H240">
        <v>998033</v>
      </c>
      <c r="I240">
        <v>6654900</v>
      </c>
      <c r="J240">
        <v>12599024</v>
      </c>
      <c r="K240">
        <v>5227420</v>
      </c>
      <c r="L240">
        <v>9192988</v>
      </c>
      <c r="M240">
        <v>0</v>
      </c>
      <c r="N240">
        <v>3080474</v>
      </c>
      <c r="O240">
        <v>260792</v>
      </c>
      <c r="P240">
        <v>12599024</v>
      </c>
      <c r="Q240">
        <v>2355932</v>
      </c>
      <c r="R240">
        <v>3406036</v>
      </c>
      <c r="S240">
        <v>1642.3960999999999</v>
      </c>
      <c r="T240">
        <v>4538827</v>
      </c>
      <c r="U240">
        <v>0</v>
      </c>
      <c r="V240">
        <v>1354728</v>
      </c>
      <c r="W240">
        <v>3121816</v>
      </c>
      <c r="X240">
        <v>3974582</v>
      </c>
      <c r="Y240">
        <v>1210938</v>
      </c>
      <c r="Z240">
        <v>222594</v>
      </c>
      <c r="AA240">
        <v>26.423500000000001</v>
      </c>
      <c r="AB240">
        <v>0</v>
      </c>
      <c r="AC240">
        <v>50285</v>
      </c>
      <c r="AD240">
        <v>1863027</v>
      </c>
      <c r="AE240">
        <v>-65605</v>
      </c>
      <c r="AF240" t="s">
        <v>117</v>
      </c>
    </row>
    <row r="241" spans="1:32" x14ac:dyDescent="0.25">
      <c r="A241" t="s">
        <v>107</v>
      </c>
      <c r="B241" t="s">
        <v>4</v>
      </c>
      <c r="C241" t="s">
        <v>108</v>
      </c>
      <c r="D241" t="s">
        <v>101</v>
      </c>
      <c r="E241">
        <v>0</v>
      </c>
      <c r="F241">
        <v>0</v>
      </c>
      <c r="G241">
        <v>750128</v>
      </c>
      <c r="H241">
        <v>849530</v>
      </c>
      <c r="I241">
        <v>6091395</v>
      </c>
      <c r="J241">
        <v>11750441</v>
      </c>
      <c r="K241">
        <v>4660656</v>
      </c>
      <c r="L241">
        <v>8542419</v>
      </c>
      <c r="M241">
        <v>0</v>
      </c>
      <c r="N241">
        <v>2873510</v>
      </c>
      <c r="O241">
        <v>259571</v>
      </c>
      <c r="P241">
        <v>11750441</v>
      </c>
      <c r="Q241">
        <v>2267990</v>
      </c>
      <c r="R241">
        <v>3208022</v>
      </c>
      <c r="S241">
        <v>1641.20316</v>
      </c>
      <c r="T241">
        <v>4224049</v>
      </c>
      <c r="U241">
        <v>0</v>
      </c>
      <c r="V241">
        <v>0</v>
      </c>
      <c r="W241">
        <v>2831631</v>
      </c>
      <c r="X241">
        <v>3724083</v>
      </c>
      <c r="Y241">
        <v>1075563</v>
      </c>
      <c r="Z241">
        <v>0</v>
      </c>
      <c r="AA241">
        <v>0</v>
      </c>
      <c r="AB241">
        <v>0</v>
      </c>
      <c r="AC241">
        <v>0</v>
      </c>
      <c r="AD241">
        <v>1708440</v>
      </c>
      <c r="AE241">
        <v>0</v>
      </c>
      <c r="AF241" t="s">
        <v>117</v>
      </c>
    </row>
    <row r="242" spans="1:32" x14ac:dyDescent="0.25">
      <c r="A242" t="s">
        <v>109</v>
      </c>
      <c r="B242" t="s">
        <v>3</v>
      </c>
      <c r="C242" t="s">
        <v>103</v>
      </c>
      <c r="D242" t="s">
        <v>43</v>
      </c>
      <c r="E242">
        <v>38523629</v>
      </c>
      <c r="F242">
        <v>1704354</v>
      </c>
      <c r="G242">
        <v>20864879</v>
      </c>
      <c r="H242">
        <v>32110530</v>
      </c>
      <c r="I242">
        <v>96389273</v>
      </c>
      <c r="J242">
        <v>255742462</v>
      </c>
      <c r="K242">
        <v>74236472</v>
      </c>
      <c r="L242">
        <v>164845917</v>
      </c>
      <c r="M242">
        <v>205461</v>
      </c>
      <c r="N242">
        <v>82143826</v>
      </c>
      <c r="O242">
        <v>4241303</v>
      </c>
      <c r="P242">
        <v>255742462</v>
      </c>
      <c r="Q242">
        <v>79953601</v>
      </c>
      <c r="R242">
        <v>90896545</v>
      </c>
      <c r="S242">
        <v>224.18559999999999</v>
      </c>
      <c r="T242">
        <v>113296624</v>
      </c>
      <c r="U242">
        <v>238914</v>
      </c>
      <c r="V242">
        <v>30736278</v>
      </c>
      <c r="W242">
        <v>10797065</v>
      </c>
      <c r="X242">
        <v>5692943</v>
      </c>
      <c r="Y242">
        <v>14291216</v>
      </c>
      <c r="Z242">
        <v>3836748</v>
      </c>
      <c r="AA242">
        <v>0</v>
      </c>
      <c r="AB242">
        <v>0</v>
      </c>
      <c r="AC242">
        <v>39419</v>
      </c>
      <c r="AD242">
        <v>27387935</v>
      </c>
      <c r="AE242">
        <v>-1405307</v>
      </c>
      <c r="AF242" t="s">
        <v>118</v>
      </c>
    </row>
    <row r="243" spans="1:32" x14ac:dyDescent="0.25">
      <c r="A243" t="s">
        <v>109</v>
      </c>
      <c r="B243" t="s">
        <v>3</v>
      </c>
      <c r="C243" t="s">
        <v>103</v>
      </c>
      <c r="D243" t="s">
        <v>44</v>
      </c>
      <c r="E243">
        <v>37705442</v>
      </c>
      <c r="F243">
        <v>1271631</v>
      </c>
      <c r="G243">
        <v>19584458</v>
      </c>
      <c r="H243">
        <v>34532547</v>
      </c>
      <c r="I243">
        <v>61602727</v>
      </c>
      <c r="J243">
        <v>267766826</v>
      </c>
      <c r="K243">
        <v>77145783</v>
      </c>
      <c r="L243">
        <v>174864123</v>
      </c>
      <c r="M243">
        <v>331011</v>
      </c>
      <c r="N243">
        <v>83876420</v>
      </c>
      <c r="O243">
        <v>4188946</v>
      </c>
      <c r="P243">
        <v>267766826</v>
      </c>
      <c r="Q243">
        <v>77813583</v>
      </c>
      <c r="R243">
        <v>92902703</v>
      </c>
      <c r="S243">
        <v>222.90837999999999</v>
      </c>
      <c r="T243">
        <v>122997932</v>
      </c>
      <c r="U243">
        <v>182274</v>
      </c>
      <c r="V243">
        <v>30348251</v>
      </c>
      <c r="W243">
        <v>10999825</v>
      </c>
      <c r="X243">
        <v>6156987</v>
      </c>
      <c r="Y243">
        <v>14743215</v>
      </c>
      <c r="Z243">
        <v>5372276</v>
      </c>
      <c r="AA243">
        <v>30.616800000000001</v>
      </c>
      <c r="AB243">
        <v>0</v>
      </c>
      <c r="AC243">
        <v>36627</v>
      </c>
      <c r="AD243">
        <v>-9786171</v>
      </c>
      <c r="AE243">
        <v>-765426</v>
      </c>
      <c r="AF243" t="s">
        <v>118</v>
      </c>
    </row>
    <row r="244" spans="1:32" x14ac:dyDescent="0.25">
      <c r="A244" t="s">
        <v>109</v>
      </c>
      <c r="B244" t="s">
        <v>3</v>
      </c>
      <c r="C244" t="s">
        <v>103</v>
      </c>
      <c r="D244" t="s">
        <v>45</v>
      </c>
      <c r="E244">
        <v>35999896</v>
      </c>
      <c r="F244">
        <v>2803457</v>
      </c>
      <c r="G244">
        <v>16129381</v>
      </c>
      <c r="H244">
        <v>33538471</v>
      </c>
      <c r="I244">
        <v>58387449</v>
      </c>
      <c r="J244">
        <v>251406813</v>
      </c>
      <c r="K244">
        <v>71761301</v>
      </c>
      <c r="L244">
        <v>162459561</v>
      </c>
      <c r="M244">
        <v>331011</v>
      </c>
      <c r="N244">
        <v>80229736</v>
      </c>
      <c r="O244">
        <v>4070260</v>
      </c>
      <c r="P244">
        <v>251406813</v>
      </c>
      <c r="Q244">
        <v>76595126</v>
      </c>
      <c r="R244">
        <v>88947252</v>
      </c>
      <c r="S244">
        <v>198.76526999999999</v>
      </c>
      <c r="T244">
        <v>115675081</v>
      </c>
      <c r="U244">
        <v>404402</v>
      </c>
      <c r="V244">
        <v>28599592</v>
      </c>
      <c r="W244">
        <v>10178321</v>
      </c>
      <c r="X244">
        <v>5518617</v>
      </c>
      <c r="Y244">
        <v>13658070</v>
      </c>
      <c r="Z244">
        <v>4029910</v>
      </c>
      <c r="AA244">
        <v>18.709399999999999</v>
      </c>
      <c r="AB244">
        <v>0</v>
      </c>
      <c r="AC244">
        <v>18457</v>
      </c>
      <c r="AD244">
        <v>-8600570</v>
      </c>
      <c r="AE244">
        <v>-668945</v>
      </c>
      <c r="AF244" t="s">
        <v>118</v>
      </c>
    </row>
    <row r="245" spans="1:32" x14ac:dyDescent="0.25">
      <c r="A245" t="s">
        <v>109</v>
      </c>
      <c r="B245" t="s">
        <v>3</v>
      </c>
      <c r="C245" t="s">
        <v>103</v>
      </c>
      <c r="D245" t="s">
        <v>42</v>
      </c>
      <c r="E245">
        <v>30298568</v>
      </c>
      <c r="F245">
        <v>1584922</v>
      </c>
      <c r="G245">
        <v>14151060</v>
      </c>
      <c r="H245">
        <v>30831218</v>
      </c>
      <c r="I245">
        <v>53572311</v>
      </c>
      <c r="J245">
        <v>237008358</v>
      </c>
      <c r="K245">
        <v>64285350</v>
      </c>
      <c r="L245">
        <v>153501591</v>
      </c>
      <c r="M245">
        <v>331011</v>
      </c>
      <c r="N245">
        <v>75367982</v>
      </c>
      <c r="O245">
        <v>4070260</v>
      </c>
      <c r="P245">
        <v>237008358</v>
      </c>
      <c r="Q245">
        <v>73753399</v>
      </c>
      <c r="R245">
        <v>83506767</v>
      </c>
      <c r="S245">
        <v>198.76526999999999</v>
      </c>
      <c r="T245">
        <v>109678649</v>
      </c>
      <c r="U245">
        <v>228944</v>
      </c>
      <c r="V245">
        <v>24525362</v>
      </c>
      <c r="W245">
        <v>9112776</v>
      </c>
      <c r="X245">
        <v>4925343</v>
      </c>
      <c r="Y245">
        <v>12294255</v>
      </c>
      <c r="Z245">
        <v>3496600</v>
      </c>
      <c r="AA245">
        <v>10.615500000000001</v>
      </c>
      <c r="AB245">
        <v>0</v>
      </c>
      <c r="AC245">
        <v>53161</v>
      </c>
      <c r="AD245">
        <v>-8534203</v>
      </c>
      <c r="AE245">
        <v>-1175291</v>
      </c>
      <c r="AF245" t="s">
        <v>118</v>
      </c>
    </row>
    <row r="246" spans="1:32" x14ac:dyDescent="0.25">
      <c r="A246" t="s">
        <v>109</v>
      </c>
      <c r="B246" t="s">
        <v>3</v>
      </c>
      <c r="C246" t="s">
        <v>103</v>
      </c>
      <c r="D246" t="s">
        <v>46</v>
      </c>
      <c r="E246">
        <v>31026469</v>
      </c>
      <c r="F246">
        <v>546909</v>
      </c>
      <c r="G246">
        <v>12795554</v>
      </c>
      <c r="H246">
        <v>32045772</v>
      </c>
      <c r="I246">
        <v>88565366</v>
      </c>
      <c r="J246">
        <v>233946415</v>
      </c>
      <c r="K246">
        <v>64236787</v>
      </c>
      <c r="L246">
        <v>151330626</v>
      </c>
      <c r="M246">
        <v>205461</v>
      </c>
      <c r="N246">
        <v>74780661</v>
      </c>
      <c r="O246">
        <v>4070260</v>
      </c>
      <c r="P246">
        <v>233946415</v>
      </c>
      <c r="Q246">
        <v>73167855</v>
      </c>
      <c r="R246">
        <v>82615789</v>
      </c>
      <c r="S246">
        <v>221.64349999999999</v>
      </c>
      <c r="T246">
        <v>108743850</v>
      </c>
      <c r="U246">
        <v>79558</v>
      </c>
      <c r="V246">
        <v>25097499</v>
      </c>
      <c r="W246">
        <v>9155255</v>
      </c>
      <c r="X246">
        <v>4568404</v>
      </c>
      <c r="Y246">
        <v>11645641</v>
      </c>
      <c r="Z246">
        <v>3868188</v>
      </c>
      <c r="AA246">
        <v>6.0975000000000001</v>
      </c>
      <c r="AB246">
        <v>0</v>
      </c>
      <c r="AC246">
        <v>12192</v>
      </c>
      <c r="AD246">
        <v>26116811</v>
      </c>
      <c r="AE246">
        <v>-1196263</v>
      </c>
      <c r="AF246" t="s">
        <v>118</v>
      </c>
    </row>
    <row r="247" spans="1:32" x14ac:dyDescent="0.25">
      <c r="A247" t="s">
        <v>109</v>
      </c>
      <c r="B247" t="s">
        <v>3</v>
      </c>
      <c r="C247" t="s">
        <v>103</v>
      </c>
      <c r="D247" t="s">
        <v>47</v>
      </c>
      <c r="E247">
        <v>28867220</v>
      </c>
      <c r="F247">
        <v>1306310</v>
      </c>
      <c r="G247">
        <v>12764120</v>
      </c>
      <c r="H247">
        <v>32562846</v>
      </c>
      <c r="I247">
        <v>87567649</v>
      </c>
      <c r="J247">
        <v>231109982</v>
      </c>
      <c r="K247">
        <v>59469396</v>
      </c>
      <c r="L247">
        <v>148798538</v>
      </c>
      <c r="M247">
        <v>205461</v>
      </c>
      <c r="N247">
        <v>74505590</v>
      </c>
      <c r="O247">
        <v>4070261</v>
      </c>
      <c r="P247">
        <v>231109982</v>
      </c>
      <c r="Q247">
        <v>72372601</v>
      </c>
      <c r="R247">
        <v>82311444</v>
      </c>
      <c r="S247">
        <v>200.90195</v>
      </c>
      <c r="T247">
        <v>108373085</v>
      </c>
      <c r="U247">
        <v>188786</v>
      </c>
      <c r="V247">
        <v>23633534</v>
      </c>
      <c r="W247">
        <v>8081438</v>
      </c>
      <c r="X247">
        <v>4741131</v>
      </c>
      <c r="Y247">
        <v>11299462</v>
      </c>
      <c r="Z247">
        <v>3254970</v>
      </c>
      <c r="AA247">
        <v>4.6830999999999996</v>
      </c>
      <c r="AB247">
        <v>0</v>
      </c>
      <c r="AC247">
        <v>20208</v>
      </c>
      <c r="AD247">
        <v>27203169</v>
      </c>
      <c r="AE247">
        <v>-1155837</v>
      </c>
      <c r="AF247" t="s">
        <v>118</v>
      </c>
    </row>
    <row r="248" spans="1:32" x14ac:dyDescent="0.25">
      <c r="A248" t="s">
        <v>109</v>
      </c>
      <c r="B248" t="s">
        <v>3</v>
      </c>
      <c r="C248" t="s">
        <v>103</v>
      </c>
      <c r="D248" t="s">
        <v>48</v>
      </c>
      <c r="E248">
        <v>30326066</v>
      </c>
      <c r="F248">
        <v>1761887</v>
      </c>
      <c r="G248">
        <v>11027344</v>
      </c>
      <c r="H248">
        <v>31381475</v>
      </c>
      <c r="I248">
        <v>52133342</v>
      </c>
      <c r="J248">
        <v>222820159</v>
      </c>
      <c r="K248">
        <v>58425876</v>
      </c>
      <c r="L248">
        <v>142711230</v>
      </c>
      <c r="M248">
        <v>331011</v>
      </c>
      <c r="N248">
        <v>72392243</v>
      </c>
      <c r="O248">
        <v>4045345</v>
      </c>
      <c r="P248">
        <v>222820159</v>
      </c>
      <c r="Q248">
        <v>71333211</v>
      </c>
      <c r="R248">
        <v>80108929</v>
      </c>
      <c r="S248">
        <v>200.57677000000001</v>
      </c>
      <c r="T248">
        <v>101583846</v>
      </c>
      <c r="U248">
        <v>254130</v>
      </c>
      <c r="V248">
        <v>24594797</v>
      </c>
      <c r="W248">
        <v>9197531</v>
      </c>
      <c r="X248">
        <v>4789821</v>
      </c>
      <c r="Y248">
        <v>11329027</v>
      </c>
      <c r="Z248">
        <v>3508574</v>
      </c>
      <c r="AA248">
        <v>38.734900000000003</v>
      </c>
      <c r="AB248">
        <v>0</v>
      </c>
      <c r="AC248">
        <v>7687</v>
      </c>
      <c r="AD248">
        <v>-8317766</v>
      </c>
      <c r="AE248">
        <v>-858817</v>
      </c>
      <c r="AF248" t="s">
        <v>118</v>
      </c>
    </row>
    <row r="249" spans="1:32" x14ac:dyDescent="0.25">
      <c r="A249" t="s">
        <v>109</v>
      </c>
      <c r="B249" t="s">
        <v>3</v>
      </c>
      <c r="C249" t="s">
        <v>103</v>
      </c>
      <c r="D249" t="s">
        <v>49</v>
      </c>
      <c r="E249">
        <v>27390871</v>
      </c>
      <c r="F249">
        <v>1327250</v>
      </c>
      <c r="G249">
        <v>11035251</v>
      </c>
      <c r="H249">
        <v>30579547</v>
      </c>
      <c r="I249">
        <v>52166465</v>
      </c>
      <c r="J249">
        <v>216150547</v>
      </c>
      <c r="K249">
        <v>61532986</v>
      </c>
      <c r="L249">
        <v>138626886</v>
      </c>
      <c r="M249">
        <v>331011</v>
      </c>
      <c r="N249">
        <v>70270569</v>
      </c>
      <c r="O249">
        <v>4025526</v>
      </c>
      <c r="P249">
        <v>216150547</v>
      </c>
      <c r="Q249">
        <v>69514146</v>
      </c>
      <c r="R249">
        <v>77523661</v>
      </c>
      <c r="S249">
        <v>200.57677000000001</v>
      </c>
      <c r="T249">
        <v>97067531</v>
      </c>
      <c r="U249">
        <v>192038</v>
      </c>
      <c r="V249">
        <v>22354301</v>
      </c>
      <c r="W249">
        <v>9638600</v>
      </c>
      <c r="X249">
        <v>4468757</v>
      </c>
      <c r="Y249">
        <v>12259986</v>
      </c>
      <c r="Z249">
        <v>3084821</v>
      </c>
      <c r="AA249">
        <v>8.1811000000000007</v>
      </c>
      <c r="AB249">
        <v>0</v>
      </c>
      <c r="AC249">
        <v>32403</v>
      </c>
      <c r="AD249">
        <v>-8247832</v>
      </c>
      <c r="AE249">
        <v>-1093417</v>
      </c>
      <c r="AF249" t="s">
        <v>118</v>
      </c>
    </row>
    <row r="250" spans="1:32" x14ac:dyDescent="0.25">
      <c r="A250" t="s">
        <v>109</v>
      </c>
      <c r="B250" t="s">
        <v>3</v>
      </c>
      <c r="C250" t="s">
        <v>103</v>
      </c>
      <c r="D250" t="s">
        <v>50</v>
      </c>
      <c r="E250">
        <v>29243350</v>
      </c>
      <c r="F250">
        <v>1069797</v>
      </c>
      <c r="G250">
        <v>9862136</v>
      </c>
      <c r="H250">
        <v>29858883</v>
      </c>
      <c r="I250">
        <v>83686357</v>
      </c>
      <c r="J250">
        <v>209344212</v>
      </c>
      <c r="K250">
        <v>59459528</v>
      </c>
      <c r="L250">
        <v>133003242</v>
      </c>
      <c r="M250">
        <v>205461</v>
      </c>
      <c r="N250">
        <v>69275172</v>
      </c>
      <c r="O250">
        <v>4190093</v>
      </c>
      <c r="P250">
        <v>209344212</v>
      </c>
      <c r="Q250">
        <v>68911800</v>
      </c>
      <c r="R250">
        <v>76340970</v>
      </c>
      <c r="S250">
        <v>222.74646000000001</v>
      </c>
      <c r="T250">
        <v>92163804</v>
      </c>
      <c r="U250">
        <v>154932</v>
      </c>
      <c r="V250">
        <v>23864084</v>
      </c>
      <c r="W250">
        <v>8793179</v>
      </c>
      <c r="X250">
        <v>4536089</v>
      </c>
      <c r="Y250">
        <v>11333734</v>
      </c>
      <c r="Z250">
        <v>3706412</v>
      </c>
      <c r="AA250">
        <v>5.1006</v>
      </c>
      <c r="AB250">
        <v>0</v>
      </c>
      <c r="AC250">
        <v>-36531</v>
      </c>
      <c r="AD250">
        <v>24394099</v>
      </c>
      <c r="AE250">
        <v>-1467762</v>
      </c>
      <c r="AF250" t="s">
        <v>118</v>
      </c>
    </row>
    <row r="251" spans="1:32" x14ac:dyDescent="0.25">
      <c r="A251" t="s">
        <v>109</v>
      </c>
      <c r="B251" t="s">
        <v>3</v>
      </c>
      <c r="C251" t="s">
        <v>103</v>
      </c>
      <c r="D251" t="s">
        <v>51</v>
      </c>
      <c r="E251">
        <v>27575812</v>
      </c>
      <c r="F251">
        <v>-336061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222.74635000000001</v>
      </c>
      <c r="T251">
        <v>0</v>
      </c>
      <c r="U251">
        <v>-47700</v>
      </c>
      <c r="V251">
        <v>22450545</v>
      </c>
      <c r="W251">
        <v>0</v>
      </c>
      <c r="X251">
        <v>0</v>
      </c>
      <c r="Y251">
        <v>0</v>
      </c>
      <c r="Z251">
        <v>5121061</v>
      </c>
      <c r="AA251">
        <v>2.2505000000000002</v>
      </c>
      <c r="AB251">
        <v>0</v>
      </c>
      <c r="AC251">
        <v>38266</v>
      </c>
      <c r="AD251">
        <v>0</v>
      </c>
      <c r="AE251">
        <v>-1029873</v>
      </c>
      <c r="AF251" t="s">
        <v>118</v>
      </c>
    </row>
    <row r="252" spans="1:32" x14ac:dyDescent="0.25">
      <c r="A252" t="s">
        <v>109</v>
      </c>
      <c r="B252" t="s">
        <v>3</v>
      </c>
      <c r="C252" t="s">
        <v>103</v>
      </c>
      <c r="D252" t="s">
        <v>52</v>
      </c>
      <c r="E252">
        <v>21858991</v>
      </c>
      <c r="F252">
        <v>227386</v>
      </c>
      <c r="G252">
        <v>0</v>
      </c>
      <c r="H252">
        <v>27933472</v>
      </c>
      <c r="I252">
        <v>0</v>
      </c>
      <c r="J252">
        <v>0</v>
      </c>
      <c r="K252">
        <v>0</v>
      </c>
      <c r="L252">
        <v>0</v>
      </c>
      <c r="M252">
        <v>331011</v>
      </c>
      <c r="N252">
        <v>69323402</v>
      </c>
      <c r="O252">
        <v>0</v>
      </c>
      <c r="P252">
        <v>0</v>
      </c>
      <c r="Q252">
        <v>0</v>
      </c>
      <c r="R252">
        <v>76048135</v>
      </c>
      <c r="S252">
        <v>222.98007999999999</v>
      </c>
      <c r="T252">
        <v>90302755</v>
      </c>
      <c r="U252">
        <v>101027</v>
      </c>
      <c r="V252">
        <v>14745630</v>
      </c>
      <c r="W252">
        <v>0</v>
      </c>
      <c r="X252">
        <v>0</v>
      </c>
      <c r="Y252">
        <v>0</v>
      </c>
      <c r="Z252">
        <v>5921654</v>
      </c>
      <c r="AA252">
        <v>-18.939800000000002</v>
      </c>
      <c r="AB252">
        <v>0</v>
      </c>
      <c r="AC252">
        <v>68885</v>
      </c>
      <c r="AD252">
        <v>0</v>
      </c>
      <c r="AE252">
        <v>-1061842</v>
      </c>
      <c r="AF252" t="s">
        <v>118</v>
      </c>
    </row>
    <row r="253" spans="1:32" x14ac:dyDescent="0.25">
      <c r="A253" t="s">
        <v>109</v>
      </c>
      <c r="B253" t="s">
        <v>3</v>
      </c>
      <c r="C253" t="s">
        <v>103</v>
      </c>
      <c r="D253" t="s">
        <v>53</v>
      </c>
      <c r="E253">
        <v>25319448</v>
      </c>
      <c r="F253">
        <v>463314</v>
      </c>
      <c r="G253">
        <v>10373838</v>
      </c>
      <c r="H253">
        <v>25489922</v>
      </c>
      <c r="I253">
        <v>46098236</v>
      </c>
      <c r="J253">
        <v>198850849</v>
      </c>
      <c r="K253">
        <v>54206672</v>
      </c>
      <c r="L253">
        <v>122924233</v>
      </c>
      <c r="M253">
        <v>331011</v>
      </c>
      <c r="N253">
        <v>69107914</v>
      </c>
      <c r="O253">
        <v>4197215</v>
      </c>
      <c r="P253">
        <v>198850849</v>
      </c>
      <c r="Q253">
        <v>67900357</v>
      </c>
      <c r="R253">
        <v>75926616</v>
      </c>
      <c r="S253">
        <v>200.57687999999999</v>
      </c>
      <c r="T253">
        <v>86488132</v>
      </c>
      <c r="U253">
        <v>67517</v>
      </c>
      <c r="V253">
        <v>21054138</v>
      </c>
      <c r="W253">
        <v>7959779</v>
      </c>
      <c r="X253">
        <v>4236176</v>
      </c>
      <c r="Y253">
        <v>11939143</v>
      </c>
      <c r="Z253">
        <v>3112413</v>
      </c>
      <c r="AA253">
        <v>5.5545</v>
      </c>
      <c r="AB253">
        <v>0</v>
      </c>
      <c r="AC253">
        <v>58499</v>
      </c>
      <c r="AD253">
        <v>-4409612</v>
      </c>
      <c r="AE253">
        <v>-1128365</v>
      </c>
      <c r="AF253" t="s">
        <v>118</v>
      </c>
    </row>
    <row r="254" spans="1:32" x14ac:dyDescent="0.25">
      <c r="A254" t="s">
        <v>109</v>
      </c>
      <c r="B254" t="s">
        <v>3</v>
      </c>
      <c r="C254" t="s">
        <v>103</v>
      </c>
      <c r="D254" t="s">
        <v>54</v>
      </c>
      <c r="E254">
        <v>27824137</v>
      </c>
      <c r="F254">
        <v>804401</v>
      </c>
      <c r="G254">
        <v>8681971</v>
      </c>
      <c r="H254">
        <v>25377136</v>
      </c>
      <c r="I254">
        <v>76082873</v>
      </c>
      <c r="J254">
        <v>194512220</v>
      </c>
      <c r="K254">
        <v>53314096</v>
      </c>
      <c r="L254">
        <v>118146466</v>
      </c>
      <c r="M254">
        <v>205461</v>
      </c>
      <c r="N254">
        <v>69860341</v>
      </c>
      <c r="O254">
        <v>4197015</v>
      </c>
      <c r="P254">
        <v>194512220</v>
      </c>
      <c r="Q254">
        <v>68249633</v>
      </c>
      <c r="R254">
        <v>76365754</v>
      </c>
      <c r="S254">
        <v>224.14276000000001</v>
      </c>
      <c r="T254">
        <v>82140137</v>
      </c>
      <c r="U254">
        <v>432398</v>
      </c>
      <c r="V254">
        <v>12610240</v>
      </c>
      <c r="W254">
        <v>7669424</v>
      </c>
      <c r="X254">
        <v>4684119</v>
      </c>
      <c r="Y254">
        <v>11663848</v>
      </c>
      <c r="Z254">
        <v>12759793</v>
      </c>
      <c r="AA254">
        <v>10.2797</v>
      </c>
      <c r="AB254">
        <v>0</v>
      </c>
      <c r="AC254">
        <v>228121</v>
      </c>
      <c r="AD254">
        <v>25873280</v>
      </c>
      <c r="AE254">
        <v>0</v>
      </c>
      <c r="AF254" t="s">
        <v>118</v>
      </c>
    </row>
    <row r="255" spans="1:32" x14ac:dyDescent="0.25">
      <c r="A255" t="s">
        <v>109</v>
      </c>
      <c r="B255" t="s">
        <v>3</v>
      </c>
      <c r="C255" t="s">
        <v>103</v>
      </c>
      <c r="D255" t="s">
        <v>55</v>
      </c>
      <c r="E255">
        <v>26968853</v>
      </c>
      <c r="F255">
        <v>426911</v>
      </c>
      <c r="G255">
        <v>9208985</v>
      </c>
      <c r="H255">
        <v>25551001</v>
      </c>
      <c r="I255">
        <v>47230833</v>
      </c>
      <c r="J255">
        <v>191669882</v>
      </c>
      <c r="K255">
        <v>54257850</v>
      </c>
      <c r="L255">
        <v>115644694</v>
      </c>
      <c r="M255">
        <v>331011</v>
      </c>
      <c r="N255">
        <v>69509656</v>
      </c>
      <c r="O255">
        <v>4194598</v>
      </c>
      <c r="P255">
        <v>191669882</v>
      </c>
      <c r="Q255">
        <v>67439353</v>
      </c>
      <c r="R255">
        <v>76025188</v>
      </c>
      <c r="S255">
        <v>202.71451999999999</v>
      </c>
      <c r="T255">
        <v>80427944</v>
      </c>
      <c r="U255">
        <v>62261</v>
      </c>
      <c r="V255">
        <v>22540467</v>
      </c>
      <c r="W255">
        <v>7511334</v>
      </c>
      <c r="X255">
        <v>5582696</v>
      </c>
      <c r="Y255">
        <v>12120367</v>
      </c>
      <c r="Z255">
        <v>3744471</v>
      </c>
      <c r="AA255">
        <v>10.375400000000001</v>
      </c>
      <c r="AB255">
        <v>0</v>
      </c>
      <c r="AC255">
        <v>45842</v>
      </c>
      <c r="AD255">
        <v>-2739618</v>
      </c>
      <c r="AE255">
        <v>-861808</v>
      </c>
      <c r="AF255" t="s">
        <v>118</v>
      </c>
    </row>
    <row r="256" spans="1:32" x14ac:dyDescent="0.25">
      <c r="A256" t="s">
        <v>109</v>
      </c>
      <c r="B256" t="s">
        <v>3</v>
      </c>
      <c r="C256" t="s">
        <v>103</v>
      </c>
      <c r="D256" t="s">
        <v>56</v>
      </c>
      <c r="E256">
        <v>26966353</v>
      </c>
      <c r="F256">
        <v>919260</v>
      </c>
      <c r="G256">
        <v>9491773</v>
      </c>
      <c r="H256">
        <v>28222418</v>
      </c>
      <c r="I256">
        <v>49667963</v>
      </c>
      <c r="J256">
        <v>188489542</v>
      </c>
      <c r="K256">
        <v>50465688</v>
      </c>
      <c r="L256">
        <v>112806983</v>
      </c>
      <c r="M256">
        <v>331011</v>
      </c>
      <c r="N256">
        <v>69210928</v>
      </c>
      <c r="O256">
        <v>4194911</v>
      </c>
      <c r="P256">
        <v>188489542</v>
      </c>
      <c r="Q256">
        <v>67390026</v>
      </c>
      <c r="R256">
        <v>75682559</v>
      </c>
      <c r="S256">
        <v>202.71451999999999</v>
      </c>
      <c r="T256">
        <v>77768708</v>
      </c>
      <c r="U256">
        <v>253473.95425000001</v>
      </c>
      <c r="V256">
        <v>22343313</v>
      </c>
      <c r="W256">
        <v>8364817</v>
      </c>
      <c r="X256">
        <v>5194945</v>
      </c>
      <c r="Y256">
        <v>12209723</v>
      </c>
      <c r="Z256">
        <v>3083366</v>
      </c>
      <c r="AA256">
        <v>9.1233000000000004</v>
      </c>
      <c r="AB256">
        <v>0</v>
      </c>
      <c r="AC256">
        <v>48934</v>
      </c>
      <c r="AD256">
        <v>-2883653</v>
      </c>
      <c r="AE256">
        <v>-621278</v>
      </c>
      <c r="AF256" t="s">
        <v>118</v>
      </c>
    </row>
    <row r="257" spans="1:32" x14ac:dyDescent="0.25">
      <c r="A257" t="s">
        <v>109</v>
      </c>
      <c r="B257" t="s">
        <v>3</v>
      </c>
      <c r="C257" t="s">
        <v>103</v>
      </c>
      <c r="D257" t="s">
        <v>57</v>
      </c>
      <c r="E257">
        <v>23987079</v>
      </c>
      <c r="F257">
        <v>829477</v>
      </c>
      <c r="G257">
        <v>8952687</v>
      </c>
      <c r="H257">
        <v>26669980</v>
      </c>
      <c r="I257">
        <v>47180143</v>
      </c>
      <c r="J257">
        <v>182665452</v>
      </c>
      <c r="K257">
        <v>48460619</v>
      </c>
      <c r="L257">
        <v>108457538</v>
      </c>
      <c r="M257">
        <v>331011</v>
      </c>
      <c r="N257">
        <v>67854328</v>
      </c>
      <c r="O257">
        <v>4194911</v>
      </c>
      <c r="P257">
        <v>182665452</v>
      </c>
      <c r="Q257">
        <v>66509122</v>
      </c>
      <c r="R257">
        <v>74207914</v>
      </c>
      <c r="S257">
        <v>202.71451999999999</v>
      </c>
      <c r="T257">
        <v>75110815</v>
      </c>
      <c r="U257">
        <v>4.5749999999999999E-2</v>
      </c>
      <c r="V257">
        <v>20074417</v>
      </c>
      <c r="W257">
        <v>7891927</v>
      </c>
      <c r="X257">
        <v>4969102</v>
      </c>
      <c r="Y257">
        <v>11316839</v>
      </c>
      <c r="Z257">
        <v>2842035</v>
      </c>
      <c r="AA257">
        <v>6.9105999999999996</v>
      </c>
      <c r="AB257">
        <v>0</v>
      </c>
      <c r="AC257">
        <v>83327</v>
      </c>
      <c r="AD257">
        <v>-2413348</v>
      </c>
      <c r="AE257">
        <v>-1047311</v>
      </c>
      <c r="AF257" t="s">
        <v>118</v>
      </c>
    </row>
    <row r="258" spans="1:32" x14ac:dyDescent="0.25">
      <c r="A258" t="s">
        <v>109</v>
      </c>
      <c r="B258" t="s">
        <v>3</v>
      </c>
      <c r="C258" t="s">
        <v>103</v>
      </c>
      <c r="D258" t="s">
        <v>58</v>
      </c>
      <c r="E258">
        <v>25230511</v>
      </c>
      <c r="F258">
        <v>-129774</v>
      </c>
      <c r="G258">
        <v>9113625</v>
      </c>
      <c r="H258">
        <v>26803405</v>
      </c>
      <c r="I258">
        <v>73008101</v>
      </c>
      <c r="J258">
        <v>180655752</v>
      </c>
      <c r="K258">
        <v>49438414</v>
      </c>
      <c r="L258">
        <v>106759742</v>
      </c>
      <c r="M258">
        <v>205461</v>
      </c>
      <c r="N258">
        <v>67768508</v>
      </c>
      <c r="O258">
        <v>4201214</v>
      </c>
      <c r="P258">
        <v>180655752</v>
      </c>
      <c r="Q258">
        <v>66490082</v>
      </c>
      <c r="R258">
        <v>73896010</v>
      </c>
      <c r="S258">
        <v>226.87735000000001</v>
      </c>
      <c r="T258">
        <v>73296141</v>
      </c>
      <c r="U258">
        <v>220375</v>
      </c>
      <c r="V258">
        <v>12009419</v>
      </c>
      <c r="W258">
        <v>7655630</v>
      </c>
      <c r="X258">
        <v>4706965</v>
      </c>
      <c r="Y258">
        <v>10714858</v>
      </c>
      <c r="Z258">
        <v>11594362</v>
      </c>
      <c r="AA258">
        <v>0</v>
      </c>
      <c r="AB258">
        <v>0</v>
      </c>
      <c r="AC258">
        <v>237098</v>
      </c>
      <c r="AD258">
        <v>23121059</v>
      </c>
      <c r="AE258">
        <v>0</v>
      </c>
      <c r="AF258" t="s">
        <v>118</v>
      </c>
    </row>
    <row r="259" spans="1:32" x14ac:dyDescent="0.25">
      <c r="A259" t="s">
        <v>109</v>
      </c>
      <c r="B259" t="s">
        <v>3</v>
      </c>
      <c r="C259" t="s">
        <v>103</v>
      </c>
      <c r="D259" t="s">
        <v>59</v>
      </c>
      <c r="E259">
        <v>24433735</v>
      </c>
      <c r="F259">
        <v>269245</v>
      </c>
      <c r="G259">
        <v>9336428</v>
      </c>
      <c r="H259">
        <v>27194356</v>
      </c>
      <c r="I259">
        <v>47128902</v>
      </c>
      <c r="J259">
        <v>179772417</v>
      </c>
      <c r="K259">
        <v>47148740</v>
      </c>
      <c r="L259">
        <v>104848396</v>
      </c>
      <c r="M259">
        <v>331011</v>
      </c>
      <c r="N259">
        <v>68587897</v>
      </c>
      <c r="O259">
        <v>4201214</v>
      </c>
      <c r="P259">
        <v>179772417</v>
      </c>
      <c r="Q259">
        <v>67117791</v>
      </c>
      <c r="R259">
        <v>74924021</v>
      </c>
      <c r="S259">
        <v>204.85120000000001</v>
      </c>
      <c r="T259">
        <v>72006009</v>
      </c>
      <c r="U259">
        <v>39539</v>
      </c>
      <c r="V259">
        <v>20741202</v>
      </c>
      <c r="W259">
        <v>7308729</v>
      </c>
      <c r="X259">
        <v>4163696</v>
      </c>
      <c r="Y259">
        <v>10318175</v>
      </c>
      <c r="Z259">
        <v>3148251</v>
      </c>
      <c r="AA259">
        <v>0.96050000000000002</v>
      </c>
      <c r="AB259">
        <v>0</v>
      </c>
      <c r="AC259">
        <v>56960</v>
      </c>
      <c r="AD259">
        <v>-956804</v>
      </c>
      <c r="AE259">
        <v>-706674</v>
      </c>
      <c r="AF259" t="s">
        <v>118</v>
      </c>
    </row>
    <row r="260" spans="1:32" x14ac:dyDescent="0.25">
      <c r="A260" t="s">
        <v>109</v>
      </c>
      <c r="B260" t="s">
        <v>3</v>
      </c>
      <c r="C260" t="s">
        <v>103</v>
      </c>
      <c r="D260" t="s">
        <v>60</v>
      </c>
      <c r="E260">
        <v>24711802</v>
      </c>
      <c r="F260">
        <v>700599</v>
      </c>
      <c r="G260">
        <v>8776808</v>
      </c>
      <c r="H260">
        <v>27517923</v>
      </c>
      <c r="I260">
        <v>47108680</v>
      </c>
      <c r="J260">
        <v>179331813</v>
      </c>
      <c r="K260">
        <v>44264559</v>
      </c>
      <c r="L260">
        <v>104378633</v>
      </c>
      <c r="M260">
        <v>326010.73</v>
      </c>
      <c r="N260">
        <v>68935285.269999996</v>
      </c>
      <c r="O260">
        <v>4201214</v>
      </c>
      <c r="P260">
        <v>179331813</v>
      </c>
      <c r="Q260">
        <v>68064680</v>
      </c>
      <c r="R260">
        <v>74953180</v>
      </c>
      <c r="S260">
        <v>204.91666000000001</v>
      </c>
      <c r="T260">
        <v>72932506</v>
      </c>
      <c r="U260">
        <v>101680</v>
      </c>
      <c r="V260">
        <v>20785311</v>
      </c>
      <c r="W260">
        <v>7135844</v>
      </c>
      <c r="X260">
        <v>4865634</v>
      </c>
      <c r="Y260">
        <v>10631184</v>
      </c>
      <c r="Z260">
        <v>2741894</v>
      </c>
      <c r="AA260">
        <v>1.6611</v>
      </c>
      <c r="AB260">
        <v>0</v>
      </c>
      <c r="AC260">
        <v>53874</v>
      </c>
      <c r="AD260">
        <v>-291278</v>
      </c>
      <c r="AE260">
        <v>-554064</v>
      </c>
      <c r="AF260" t="s">
        <v>118</v>
      </c>
    </row>
    <row r="261" spans="1:32" x14ac:dyDescent="0.25">
      <c r="A261" t="s">
        <v>109</v>
      </c>
      <c r="B261" t="s">
        <v>3</v>
      </c>
      <c r="C261" t="s">
        <v>103</v>
      </c>
      <c r="D261" t="s">
        <v>61</v>
      </c>
      <c r="E261">
        <v>22436561</v>
      </c>
      <c r="F261">
        <v>668014</v>
      </c>
      <c r="G261">
        <v>8392969</v>
      </c>
      <c r="H261">
        <v>26766486</v>
      </c>
      <c r="I261">
        <v>45562685</v>
      </c>
      <c r="J261">
        <v>175568652</v>
      </c>
      <c r="K261">
        <v>44195887</v>
      </c>
      <c r="L261">
        <v>101088563</v>
      </c>
      <c r="M261">
        <v>331011</v>
      </c>
      <c r="N261">
        <v>68574530</v>
      </c>
      <c r="O261">
        <v>4201214</v>
      </c>
      <c r="P261">
        <v>175568652</v>
      </c>
      <c r="Q261">
        <v>67392957</v>
      </c>
      <c r="R261">
        <v>74480089</v>
      </c>
      <c r="S261">
        <v>207.05396999999999</v>
      </c>
      <c r="T261">
        <v>70271935</v>
      </c>
      <c r="U261">
        <v>96985</v>
      </c>
      <c r="V261">
        <v>18969048</v>
      </c>
      <c r="W261">
        <v>6988500</v>
      </c>
      <c r="X261">
        <v>4395099</v>
      </c>
      <c r="Y261">
        <v>10475086</v>
      </c>
      <c r="Z261">
        <v>2584444</v>
      </c>
      <c r="AA261">
        <v>-3.9775999999999998</v>
      </c>
      <c r="AB261">
        <v>0</v>
      </c>
      <c r="AC261">
        <v>71992</v>
      </c>
      <c r="AD261">
        <v>-601034</v>
      </c>
      <c r="AE261">
        <v>-914470</v>
      </c>
      <c r="AF261" t="s">
        <v>118</v>
      </c>
    </row>
    <row r="262" spans="1:32" x14ac:dyDescent="0.25">
      <c r="A262" t="s">
        <v>109</v>
      </c>
      <c r="B262" t="s">
        <v>3</v>
      </c>
      <c r="C262" t="s">
        <v>103</v>
      </c>
      <c r="D262" t="s">
        <v>62</v>
      </c>
      <c r="E262">
        <v>24500845</v>
      </c>
      <c r="F262">
        <v>1033010</v>
      </c>
      <c r="G262">
        <v>8821529</v>
      </c>
      <c r="H262">
        <v>29351655</v>
      </c>
      <c r="I262">
        <v>73975914</v>
      </c>
      <c r="J262">
        <v>178199454</v>
      </c>
      <c r="K262">
        <v>43160709</v>
      </c>
      <c r="L262">
        <v>103442100</v>
      </c>
      <c r="M262">
        <v>205461</v>
      </c>
      <c r="N262">
        <v>68898023</v>
      </c>
      <c r="O262">
        <v>4201214</v>
      </c>
      <c r="P262">
        <v>178199454</v>
      </c>
      <c r="Q262">
        <v>67332328</v>
      </c>
      <c r="R262">
        <v>74757354</v>
      </c>
      <c r="S262">
        <v>229.20858999999999</v>
      </c>
      <c r="T262">
        <v>72000530</v>
      </c>
      <c r="U262">
        <v>583846</v>
      </c>
      <c r="V262">
        <v>20282728</v>
      </c>
      <c r="W262">
        <v>6483875</v>
      </c>
      <c r="X262">
        <v>4862942</v>
      </c>
      <c r="Y262">
        <v>10279904</v>
      </c>
      <c r="Z262">
        <v>3086903</v>
      </c>
      <c r="AA262">
        <v>0</v>
      </c>
      <c r="AB262">
        <v>0</v>
      </c>
      <c r="AC262">
        <v>40995</v>
      </c>
      <c r="AD262">
        <v>24521751</v>
      </c>
      <c r="AE262">
        <v>0</v>
      </c>
      <c r="AF262" t="s">
        <v>118</v>
      </c>
    </row>
    <row r="263" spans="1:32" x14ac:dyDescent="0.25">
      <c r="A263" t="s">
        <v>109</v>
      </c>
      <c r="B263" t="s">
        <v>3</v>
      </c>
      <c r="C263" t="s">
        <v>103</v>
      </c>
      <c r="D263" t="s">
        <v>63</v>
      </c>
      <c r="E263">
        <v>24201273</v>
      </c>
      <c r="F263">
        <v>852371</v>
      </c>
      <c r="G263">
        <v>9072586</v>
      </c>
      <c r="H263">
        <v>28279999</v>
      </c>
      <c r="I263">
        <v>48799920</v>
      </c>
      <c r="J263">
        <v>181487832</v>
      </c>
      <c r="K263">
        <v>42208381</v>
      </c>
      <c r="L263">
        <v>106889467</v>
      </c>
      <c r="M263">
        <v>331011</v>
      </c>
      <c r="N263">
        <v>68809419</v>
      </c>
      <c r="O263">
        <v>4201214</v>
      </c>
      <c r="P263">
        <v>181487832</v>
      </c>
      <c r="Q263">
        <v>66274468</v>
      </c>
      <c r="R263">
        <v>74598365</v>
      </c>
      <c r="S263">
        <v>207.05396999999999</v>
      </c>
      <c r="T263">
        <v>74104569</v>
      </c>
      <c r="U263">
        <v>0</v>
      </c>
      <c r="V263">
        <v>19861622</v>
      </c>
      <c r="W263">
        <v>6585531</v>
      </c>
      <c r="X263">
        <v>5186202</v>
      </c>
      <c r="Y263">
        <v>11557662</v>
      </c>
      <c r="Z263">
        <v>2884135</v>
      </c>
      <c r="AA263">
        <v>9.5889000000000006</v>
      </c>
      <c r="AB263">
        <v>0</v>
      </c>
      <c r="AC263">
        <v>44602</v>
      </c>
      <c r="AD263">
        <v>811643</v>
      </c>
      <c r="AE263">
        <v>-743368</v>
      </c>
      <c r="AF263" t="s">
        <v>118</v>
      </c>
    </row>
    <row r="264" spans="1:32" x14ac:dyDescent="0.25">
      <c r="A264" t="s">
        <v>109</v>
      </c>
      <c r="B264" t="s">
        <v>3</v>
      </c>
      <c r="C264" t="s">
        <v>103</v>
      </c>
      <c r="D264" t="s">
        <v>64</v>
      </c>
      <c r="E264">
        <v>24308002</v>
      </c>
      <c r="F264">
        <v>816877</v>
      </c>
      <c r="G264">
        <v>7246014</v>
      </c>
      <c r="H264">
        <v>27246347</v>
      </c>
      <c r="I264">
        <v>48076694</v>
      </c>
      <c r="J264">
        <v>178756857</v>
      </c>
      <c r="K264">
        <v>43181695</v>
      </c>
      <c r="L264">
        <v>105078844</v>
      </c>
      <c r="M264">
        <v>331011</v>
      </c>
      <c r="N264">
        <v>68025661</v>
      </c>
      <c r="O264">
        <v>4201191</v>
      </c>
      <c r="P264">
        <v>178756857</v>
      </c>
      <c r="Q264">
        <v>65691816</v>
      </c>
      <c r="R264">
        <v>73678013</v>
      </c>
      <c r="S264">
        <v>207.05396999999999</v>
      </c>
      <c r="T264">
        <v>71711900</v>
      </c>
      <c r="U264">
        <v>0</v>
      </c>
      <c r="V264">
        <v>19581166</v>
      </c>
      <c r="W264">
        <v>7576301</v>
      </c>
      <c r="X264">
        <v>5144437</v>
      </c>
      <c r="Y264">
        <v>11997981</v>
      </c>
      <c r="Z264">
        <v>3157591</v>
      </c>
      <c r="AA264">
        <v>-1.4943</v>
      </c>
      <c r="AB264">
        <v>0</v>
      </c>
      <c r="AC264">
        <v>22885</v>
      </c>
      <c r="AD264">
        <v>482460</v>
      </c>
      <c r="AE264">
        <v>-785537</v>
      </c>
      <c r="AF264" t="s">
        <v>118</v>
      </c>
    </row>
    <row r="265" spans="1:32" x14ac:dyDescent="0.25">
      <c r="A265" t="s">
        <v>109</v>
      </c>
      <c r="B265" t="s">
        <v>3</v>
      </c>
      <c r="C265" t="s">
        <v>103</v>
      </c>
      <c r="D265" t="s">
        <v>65</v>
      </c>
      <c r="E265">
        <v>23365959</v>
      </c>
      <c r="F265">
        <v>1330566</v>
      </c>
      <c r="G265">
        <v>6533855</v>
      </c>
      <c r="H265">
        <v>26241493</v>
      </c>
      <c r="I265">
        <v>45772761</v>
      </c>
      <c r="J265">
        <v>173240771</v>
      </c>
      <c r="K265">
        <v>41282003</v>
      </c>
      <c r="L265">
        <v>101466177</v>
      </c>
      <c r="M265">
        <v>331011</v>
      </c>
      <c r="N265">
        <v>66271055</v>
      </c>
      <c r="O265">
        <v>4201144</v>
      </c>
      <c r="P265">
        <v>173240771</v>
      </c>
      <c r="Q265">
        <v>64877731</v>
      </c>
      <c r="R265">
        <v>71774594</v>
      </c>
      <c r="S265">
        <v>207.05396999999999</v>
      </c>
      <c r="T265">
        <v>68906448</v>
      </c>
      <c r="U265">
        <v>0</v>
      </c>
      <c r="V265">
        <v>19072656</v>
      </c>
      <c r="W265">
        <v>7178063</v>
      </c>
      <c r="X265">
        <v>5061756</v>
      </c>
      <c r="Y265">
        <v>10674712</v>
      </c>
      <c r="Z265">
        <v>2835351</v>
      </c>
      <c r="AA265">
        <v>4.5427</v>
      </c>
      <c r="AB265">
        <v>0</v>
      </c>
      <c r="AC265">
        <v>28938</v>
      </c>
      <c r="AD265">
        <v>-56606</v>
      </c>
      <c r="AE265">
        <v>-644126</v>
      </c>
      <c r="AF265" t="s">
        <v>118</v>
      </c>
    </row>
    <row r="266" spans="1:32" x14ac:dyDescent="0.25">
      <c r="A266" t="s">
        <v>109</v>
      </c>
      <c r="B266" t="s">
        <v>3</v>
      </c>
      <c r="C266" t="s">
        <v>103</v>
      </c>
      <c r="D266" t="s">
        <v>66</v>
      </c>
      <c r="E266">
        <v>24538004</v>
      </c>
      <c r="F266">
        <v>1000006</v>
      </c>
      <c r="G266">
        <v>7890089</v>
      </c>
      <c r="H266">
        <v>27713631</v>
      </c>
      <c r="I266">
        <v>72449600</v>
      </c>
      <c r="J266">
        <v>178835928</v>
      </c>
      <c r="K266">
        <v>43609793</v>
      </c>
      <c r="L266">
        <v>106491350</v>
      </c>
      <c r="M266">
        <v>205461</v>
      </c>
      <c r="N266">
        <v>66984197</v>
      </c>
      <c r="O266">
        <v>4202597</v>
      </c>
      <c r="P266">
        <v>178835928</v>
      </c>
      <c r="Q266">
        <v>64361408</v>
      </c>
      <c r="R266">
        <v>72344578</v>
      </c>
      <c r="S266">
        <v>229.96189000000001</v>
      </c>
      <c r="T266">
        <v>73444020</v>
      </c>
      <c r="U266">
        <v>781673</v>
      </c>
      <c r="V266">
        <v>20005202</v>
      </c>
      <c r="W266">
        <v>6985942</v>
      </c>
      <c r="X266">
        <v>5658134</v>
      </c>
      <c r="Y266">
        <v>10523812</v>
      </c>
      <c r="Z266">
        <v>3157609</v>
      </c>
      <c r="AA266">
        <v>0</v>
      </c>
      <c r="AB266">
        <v>0</v>
      </c>
      <c r="AC266">
        <v>52565</v>
      </c>
      <c r="AD266">
        <v>24723821</v>
      </c>
      <c r="AE266">
        <v>0</v>
      </c>
      <c r="AF266" t="s">
        <v>118</v>
      </c>
    </row>
    <row r="267" spans="1:32" x14ac:dyDescent="0.25">
      <c r="A267" t="s">
        <v>109</v>
      </c>
      <c r="B267" t="s">
        <v>3</v>
      </c>
      <c r="C267" t="s">
        <v>103</v>
      </c>
      <c r="D267" t="s">
        <v>67</v>
      </c>
      <c r="E267">
        <v>22083670</v>
      </c>
      <c r="F267">
        <v>1061440</v>
      </c>
      <c r="G267">
        <v>7578428</v>
      </c>
      <c r="H267">
        <v>25573917</v>
      </c>
      <c r="I267">
        <v>43965677</v>
      </c>
      <c r="J267">
        <v>167081017</v>
      </c>
      <c r="K267">
        <v>39246047</v>
      </c>
      <c r="L267">
        <v>97833733</v>
      </c>
      <c r="M267">
        <v>331011</v>
      </c>
      <c r="N267">
        <v>63932965</v>
      </c>
      <c r="O267">
        <v>3572605</v>
      </c>
      <c r="P267">
        <v>167081017</v>
      </c>
      <c r="Q267">
        <v>63253189</v>
      </c>
      <c r="R267">
        <v>69247284</v>
      </c>
      <c r="S267">
        <v>207.05417</v>
      </c>
      <c r="T267">
        <v>66874245</v>
      </c>
      <c r="U267">
        <v>0</v>
      </c>
      <c r="V267">
        <v>18189695</v>
      </c>
      <c r="W267">
        <v>5715110</v>
      </c>
      <c r="X267">
        <v>5077142</v>
      </c>
      <c r="Y267">
        <v>9884674</v>
      </c>
      <c r="Z267">
        <v>2580345</v>
      </c>
      <c r="AA267">
        <v>-5.7445000000000004</v>
      </c>
      <c r="AB267">
        <v>0</v>
      </c>
      <c r="AC267">
        <v>8480</v>
      </c>
      <c r="AD267">
        <v>304388</v>
      </c>
      <c r="AE267">
        <v>-509987</v>
      </c>
      <c r="AF267" t="s">
        <v>118</v>
      </c>
    </row>
    <row r="268" spans="1:32" x14ac:dyDescent="0.25">
      <c r="A268" t="s">
        <v>109</v>
      </c>
      <c r="B268" t="s">
        <v>3</v>
      </c>
      <c r="C268" t="s">
        <v>103</v>
      </c>
      <c r="D268" t="s">
        <v>68</v>
      </c>
      <c r="E268">
        <v>24676726</v>
      </c>
      <c r="F268">
        <v>1657957</v>
      </c>
      <c r="G268">
        <v>6413722</v>
      </c>
      <c r="H268">
        <v>25289105</v>
      </c>
      <c r="I268">
        <v>45307132</v>
      </c>
      <c r="J268">
        <v>169718103</v>
      </c>
      <c r="K268">
        <v>42194400</v>
      </c>
      <c r="L268">
        <v>100542325</v>
      </c>
      <c r="M268">
        <v>331011</v>
      </c>
      <c r="N268">
        <v>63897944</v>
      </c>
      <c r="O268">
        <v>3571167</v>
      </c>
      <c r="P268">
        <v>169718103</v>
      </c>
      <c r="Q268">
        <v>62474300</v>
      </c>
      <c r="R268">
        <v>69175778</v>
      </c>
      <c r="S268">
        <v>207.05417</v>
      </c>
      <c r="T268">
        <v>67665551</v>
      </c>
      <c r="U268">
        <v>0</v>
      </c>
      <c r="V268">
        <v>19653471</v>
      </c>
      <c r="W268">
        <v>6894824</v>
      </c>
      <c r="X268">
        <v>5704731</v>
      </c>
      <c r="Y268">
        <v>10851491</v>
      </c>
      <c r="Z268">
        <v>3031559</v>
      </c>
      <c r="AA268">
        <v>8.1286000000000005</v>
      </c>
      <c r="AB268">
        <v>0</v>
      </c>
      <c r="AC268">
        <v>19172</v>
      </c>
      <c r="AD268">
        <v>-157150</v>
      </c>
      <c r="AE268">
        <v>-658701</v>
      </c>
      <c r="AF268" t="s">
        <v>118</v>
      </c>
    </row>
    <row r="269" spans="1:32" x14ac:dyDescent="0.25">
      <c r="A269" t="s">
        <v>109</v>
      </c>
      <c r="B269" t="s">
        <v>3</v>
      </c>
      <c r="C269" t="s">
        <v>103</v>
      </c>
      <c r="D269" t="s">
        <v>69</v>
      </c>
      <c r="E269">
        <v>22350624</v>
      </c>
      <c r="F269">
        <v>1687032</v>
      </c>
      <c r="G269">
        <v>6475154</v>
      </c>
      <c r="H269">
        <v>23240592</v>
      </c>
      <c r="I269">
        <v>67485844</v>
      </c>
      <c r="J269">
        <v>165127357</v>
      </c>
      <c r="K269">
        <v>40703307</v>
      </c>
      <c r="L269">
        <v>97626205</v>
      </c>
      <c r="M269">
        <v>205461</v>
      </c>
      <c r="N269">
        <v>62480751</v>
      </c>
      <c r="O269">
        <v>3571167</v>
      </c>
      <c r="P269">
        <v>165127357</v>
      </c>
      <c r="Q269">
        <v>60863662</v>
      </c>
      <c r="R269">
        <v>67501152</v>
      </c>
      <c r="S269">
        <v>207.05417</v>
      </c>
      <c r="T269">
        <v>65081420</v>
      </c>
      <c r="U269">
        <v>0</v>
      </c>
      <c r="V269">
        <v>18111352</v>
      </c>
      <c r="W269">
        <v>6876233</v>
      </c>
      <c r="X269">
        <v>5408326</v>
      </c>
      <c r="Y269">
        <v>10770096</v>
      </c>
      <c r="Z269">
        <v>2707103</v>
      </c>
      <c r="AA269">
        <v>6.7224000000000004</v>
      </c>
      <c r="AB269">
        <v>0</v>
      </c>
      <c r="AC269">
        <v>60379</v>
      </c>
      <c r="AD269">
        <v>24245272</v>
      </c>
      <c r="AE269">
        <v>-905239</v>
      </c>
      <c r="AF269" t="s">
        <v>118</v>
      </c>
    </row>
    <row r="270" spans="1:32" x14ac:dyDescent="0.25">
      <c r="A270" t="s">
        <v>109</v>
      </c>
      <c r="B270" t="s">
        <v>3</v>
      </c>
      <c r="C270" t="s">
        <v>103</v>
      </c>
      <c r="D270" t="s">
        <v>70</v>
      </c>
      <c r="E270">
        <v>24764772</v>
      </c>
      <c r="F270">
        <v>1631419</v>
      </c>
      <c r="G270">
        <v>7331463</v>
      </c>
      <c r="H270">
        <v>24358682</v>
      </c>
      <c r="I270">
        <v>67529210</v>
      </c>
      <c r="J270">
        <v>165367946</v>
      </c>
      <c r="K270">
        <v>41213520</v>
      </c>
      <c r="L270">
        <v>98486545</v>
      </c>
      <c r="M270">
        <v>205461</v>
      </c>
      <c r="N270">
        <v>61818497</v>
      </c>
      <c r="O270">
        <v>3520395</v>
      </c>
      <c r="P270">
        <v>165367946</v>
      </c>
      <c r="Q270">
        <v>60035088</v>
      </c>
      <c r="R270">
        <v>66881401</v>
      </c>
      <c r="S270">
        <v>229.97493</v>
      </c>
      <c r="T270">
        <v>64933054</v>
      </c>
      <c r="U270">
        <v>235705</v>
      </c>
      <c r="V270">
        <v>20045989</v>
      </c>
      <c r="W270">
        <v>7081124</v>
      </c>
      <c r="X270">
        <v>6305631</v>
      </c>
      <c r="Y270">
        <v>9198999</v>
      </c>
      <c r="Z270">
        <v>2860760</v>
      </c>
      <c r="AA270">
        <v>5.0502000000000002</v>
      </c>
      <c r="AB270">
        <v>0</v>
      </c>
      <c r="AC270">
        <v>28901</v>
      </c>
      <c r="AD270">
        <v>22129936</v>
      </c>
      <c r="AE270">
        <v>-1038056</v>
      </c>
      <c r="AF270" t="s">
        <v>118</v>
      </c>
    </row>
    <row r="271" spans="1:32" x14ac:dyDescent="0.25">
      <c r="A271" t="s">
        <v>109</v>
      </c>
      <c r="B271" t="s">
        <v>3</v>
      </c>
      <c r="C271" t="s">
        <v>103</v>
      </c>
      <c r="D271" t="s">
        <v>72</v>
      </c>
      <c r="E271">
        <v>23429581</v>
      </c>
      <c r="F271">
        <v>1174268</v>
      </c>
      <c r="G271">
        <v>6467218</v>
      </c>
      <c r="H271">
        <v>22521619</v>
      </c>
      <c r="I271">
        <v>65241422</v>
      </c>
      <c r="J271">
        <v>159985546</v>
      </c>
      <c r="K271">
        <v>39666694</v>
      </c>
      <c r="L271">
        <v>93410286</v>
      </c>
      <c r="M271">
        <v>205461</v>
      </c>
      <c r="N271">
        <v>61290689</v>
      </c>
      <c r="O271">
        <v>4141662</v>
      </c>
      <c r="P271">
        <v>159985546</v>
      </c>
      <c r="Q271">
        <v>58290012</v>
      </c>
      <c r="R271">
        <v>66575260</v>
      </c>
      <c r="S271">
        <v>207.06701000000001</v>
      </c>
      <c r="T271">
        <v>61244749</v>
      </c>
      <c r="U271">
        <v>0</v>
      </c>
      <c r="V271">
        <v>18864893</v>
      </c>
      <c r="W271">
        <v>6570996</v>
      </c>
      <c r="X271">
        <v>6049485</v>
      </c>
      <c r="Y271">
        <v>9698079</v>
      </c>
      <c r="Z271">
        <v>2848957</v>
      </c>
      <c r="AA271">
        <v>10.099</v>
      </c>
      <c r="AB271">
        <v>0</v>
      </c>
      <c r="AC271">
        <v>50737</v>
      </c>
      <c r="AD271">
        <v>23485063</v>
      </c>
      <c r="AE271">
        <v>-2370689</v>
      </c>
      <c r="AF271" t="s">
        <v>118</v>
      </c>
    </row>
    <row r="272" spans="1:32" x14ac:dyDescent="0.25">
      <c r="A272" t="s">
        <v>109</v>
      </c>
      <c r="B272" t="s">
        <v>3</v>
      </c>
      <c r="C272" t="s">
        <v>103</v>
      </c>
      <c r="D272" t="s">
        <v>71</v>
      </c>
      <c r="E272">
        <v>22821627</v>
      </c>
      <c r="F272">
        <v>1702717</v>
      </c>
      <c r="G272">
        <v>6113196</v>
      </c>
      <c r="H272">
        <v>23333366</v>
      </c>
      <c r="I272">
        <v>64966019</v>
      </c>
      <c r="J272">
        <v>153616149</v>
      </c>
      <c r="K272">
        <v>36842876</v>
      </c>
      <c r="L272">
        <v>88258201</v>
      </c>
      <c r="M272">
        <v>205461</v>
      </c>
      <c r="N272">
        <v>60002533</v>
      </c>
      <c r="O272">
        <v>4134595</v>
      </c>
      <c r="P272">
        <v>153616149</v>
      </c>
      <c r="Q272">
        <v>57417625</v>
      </c>
      <c r="R272">
        <v>65357948</v>
      </c>
      <c r="S272">
        <v>207.06701000000001</v>
      </c>
      <c r="T272">
        <v>56868230</v>
      </c>
      <c r="U272">
        <v>0</v>
      </c>
      <c r="V272">
        <v>18179439</v>
      </c>
      <c r="W272">
        <v>7098729</v>
      </c>
      <c r="X272">
        <v>6117228</v>
      </c>
      <c r="Y272">
        <v>9564411</v>
      </c>
      <c r="Z272">
        <v>2684068</v>
      </c>
      <c r="AA272">
        <v>0.30330000000000001</v>
      </c>
      <c r="AB272">
        <v>0</v>
      </c>
      <c r="AC272">
        <v>74333</v>
      </c>
      <c r="AD272">
        <v>22506560</v>
      </c>
      <c r="AE272">
        <v>-2256207</v>
      </c>
      <c r="AF272" t="s">
        <v>118</v>
      </c>
    </row>
    <row r="273" spans="1:32" x14ac:dyDescent="0.25">
      <c r="A273" t="s">
        <v>109</v>
      </c>
      <c r="B273" t="s">
        <v>3</v>
      </c>
      <c r="C273" t="s">
        <v>103</v>
      </c>
      <c r="D273" t="s">
        <v>73</v>
      </c>
      <c r="E273">
        <v>20942756</v>
      </c>
      <c r="F273">
        <v>1908899</v>
      </c>
      <c r="G273">
        <v>5913406</v>
      </c>
      <c r="H273">
        <v>23188801</v>
      </c>
      <c r="I273">
        <v>63614483</v>
      </c>
      <c r="J273">
        <v>147634428</v>
      </c>
      <c r="K273">
        <v>34714971</v>
      </c>
      <c r="L273">
        <v>84540999</v>
      </c>
      <c r="M273">
        <v>205461</v>
      </c>
      <c r="N273">
        <v>57860263</v>
      </c>
      <c r="O273">
        <v>4134595</v>
      </c>
      <c r="P273">
        <v>147634428</v>
      </c>
      <c r="Q273">
        <v>55682052</v>
      </c>
      <c r="R273">
        <v>63093429</v>
      </c>
      <c r="S273">
        <v>207.06701000000001</v>
      </c>
      <c r="T273">
        <v>53954002</v>
      </c>
      <c r="U273">
        <v>0</v>
      </c>
      <c r="V273">
        <v>16610975</v>
      </c>
      <c r="W273">
        <v>6893924</v>
      </c>
      <c r="X273">
        <v>5344054</v>
      </c>
      <c r="Y273">
        <v>8400745</v>
      </c>
      <c r="Z273">
        <v>2576469</v>
      </c>
      <c r="AA273">
        <v>-3.2625000000000002</v>
      </c>
      <c r="AB273">
        <v>0</v>
      </c>
      <c r="AC273">
        <v>91478</v>
      </c>
      <c r="AD273">
        <v>21714859</v>
      </c>
      <c r="AE273">
        <v>-2476777</v>
      </c>
      <c r="AF273" t="s">
        <v>118</v>
      </c>
    </row>
    <row r="274" spans="1:32" x14ac:dyDescent="0.25">
      <c r="A274" t="s">
        <v>109</v>
      </c>
      <c r="B274" t="s">
        <v>3</v>
      </c>
      <c r="C274" t="s">
        <v>103</v>
      </c>
      <c r="D274" t="s">
        <v>74</v>
      </c>
      <c r="E274">
        <v>23574222</v>
      </c>
      <c r="F274">
        <v>1657334</v>
      </c>
      <c r="G274">
        <v>7096513</v>
      </c>
      <c r="H274">
        <v>25956860</v>
      </c>
      <c r="I274">
        <v>65025684</v>
      </c>
      <c r="J274">
        <v>147225117</v>
      </c>
      <c r="K274">
        <v>35179673</v>
      </c>
      <c r="L274">
        <v>84604552</v>
      </c>
      <c r="M274">
        <v>205461</v>
      </c>
      <c r="N274">
        <v>57449367</v>
      </c>
      <c r="O274">
        <v>4134550</v>
      </c>
      <c r="P274">
        <v>147225117</v>
      </c>
      <c r="Q274">
        <v>54649863</v>
      </c>
      <c r="R274">
        <v>62620565</v>
      </c>
      <c r="S274">
        <v>231.7611</v>
      </c>
      <c r="T274">
        <v>54267403</v>
      </c>
      <c r="U274">
        <v>240655</v>
      </c>
      <c r="V274">
        <v>18584351</v>
      </c>
      <c r="W274">
        <v>7041529</v>
      </c>
      <c r="X274">
        <v>5367313</v>
      </c>
      <c r="Y274">
        <v>7417239</v>
      </c>
      <c r="Z274">
        <v>2846598</v>
      </c>
      <c r="AA274">
        <v>7.4598000000000004</v>
      </c>
      <c r="AB274">
        <v>0</v>
      </c>
      <c r="AC274">
        <v>103416</v>
      </c>
      <c r="AD274">
        <v>20423295</v>
      </c>
      <c r="AE274">
        <v>-750959</v>
      </c>
      <c r="AF274" t="s">
        <v>118</v>
      </c>
    </row>
    <row r="275" spans="1:32" x14ac:dyDescent="0.25">
      <c r="A275" t="s">
        <v>109</v>
      </c>
      <c r="B275" t="s">
        <v>3</v>
      </c>
      <c r="C275" t="s">
        <v>103</v>
      </c>
      <c r="D275" t="s">
        <v>75</v>
      </c>
      <c r="E275">
        <v>21280448</v>
      </c>
      <c r="F275">
        <v>1516144</v>
      </c>
      <c r="G275">
        <v>8015423</v>
      </c>
      <c r="H275">
        <v>25547167</v>
      </c>
      <c r="I275">
        <v>62763447</v>
      </c>
      <c r="J275">
        <v>141323344</v>
      </c>
      <c r="K275">
        <v>31072720</v>
      </c>
      <c r="L275">
        <v>79818574</v>
      </c>
      <c r="M275">
        <v>205461</v>
      </c>
      <c r="N275">
        <v>56313976</v>
      </c>
      <c r="O275">
        <v>4134550</v>
      </c>
      <c r="P275">
        <v>141323344</v>
      </c>
      <c r="Q275">
        <v>53348690</v>
      </c>
      <c r="R275">
        <v>61504770</v>
      </c>
      <c r="S275">
        <v>232.42878999999999</v>
      </c>
      <c r="T275">
        <v>50154644</v>
      </c>
      <c r="U275">
        <v>219054</v>
      </c>
      <c r="V275">
        <v>16760122</v>
      </c>
      <c r="W275">
        <v>5988013</v>
      </c>
      <c r="X275">
        <v>4709409</v>
      </c>
      <c r="Y275">
        <v>7263541</v>
      </c>
      <c r="Z275">
        <v>2697916</v>
      </c>
      <c r="AA275">
        <v>2.2143000000000002</v>
      </c>
      <c r="AB275">
        <v>0</v>
      </c>
      <c r="AC275">
        <v>112087</v>
      </c>
      <c r="AD275">
        <v>19446238</v>
      </c>
      <c r="AE275">
        <v>-1270757</v>
      </c>
      <c r="AF275" t="s">
        <v>118</v>
      </c>
    </row>
    <row r="276" spans="1:32" x14ac:dyDescent="0.25">
      <c r="A276" t="s">
        <v>109</v>
      </c>
      <c r="B276" t="s">
        <v>3</v>
      </c>
      <c r="C276" t="s">
        <v>103</v>
      </c>
      <c r="D276" t="s">
        <v>76</v>
      </c>
      <c r="E276">
        <v>22752608</v>
      </c>
      <c r="F276">
        <v>2244624</v>
      </c>
      <c r="G276">
        <v>7237798</v>
      </c>
      <c r="H276">
        <v>25743012</v>
      </c>
      <c r="I276">
        <v>63145216</v>
      </c>
      <c r="J276">
        <v>138268873</v>
      </c>
      <c r="K276">
        <v>30526349</v>
      </c>
      <c r="L276">
        <v>78559137</v>
      </c>
      <c r="M276">
        <v>205461</v>
      </c>
      <c r="N276">
        <v>54619622</v>
      </c>
      <c r="O276">
        <v>4129716</v>
      </c>
      <c r="P276">
        <v>138268873</v>
      </c>
      <c r="Q276">
        <v>51854239</v>
      </c>
      <c r="R276">
        <v>59709736</v>
      </c>
      <c r="S276">
        <v>232.42878999999999</v>
      </c>
      <c r="T276">
        <v>48786747</v>
      </c>
      <c r="U276">
        <v>323939</v>
      </c>
      <c r="V276">
        <v>17910698</v>
      </c>
      <c r="W276">
        <v>6822194</v>
      </c>
      <c r="X276">
        <v>4974681</v>
      </c>
      <c r="Y276">
        <v>7666129</v>
      </c>
      <c r="Z276">
        <v>2574934</v>
      </c>
      <c r="AA276">
        <v>-1.8584000000000001</v>
      </c>
      <c r="AB276">
        <v>0</v>
      </c>
      <c r="AC276">
        <v>85617</v>
      </c>
      <c r="AD276">
        <v>18963084</v>
      </c>
      <c r="AE276">
        <v>-513997</v>
      </c>
      <c r="AF276" t="s">
        <v>118</v>
      </c>
    </row>
    <row r="277" spans="1:32" x14ac:dyDescent="0.25">
      <c r="A277" t="s">
        <v>109</v>
      </c>
      <c r="B277" t="s">
        <v>3</v>
      </c>
      <c r="C277" t="s">
        <v>103</v>
      </c>
      <c r="D277" t="s">
        <v>77</v>
      </c>
      <c r="E277">
        <v>21649041</v>
      </c>
      <c r="F277">
        <v>1928705</v>
      </c>
      <c r="G277">
        <v>7814514</v>
      </c>
      <c r="H277">
        <v>24180740</v>
      </c>
      <c r="I277">
        <v>40442404</v>
      </c>
      <c r="J277">
        <v>137282789</v>
      </c>
      <c r="K277">
        <v>30827509</v>
      </c>
      <c r="L277">
        <v>79345063</v>
      </c>
      <c r="M277">
        <v>331011</v>
      </c>
      <c r="N277">
        <v>52874620</v>
      </c>
      <c r="O277">
        <v>4130668</v>
      </c>
      <c r="P277">
        <v>137282789</v>
      </c>
      <c r="Q277">
        <v>49652100</v>
      </c>
      <c r="R277">
        <v>57937726</v>
      </c>
      <c r="S277">
        <v>209.26976999999999</v>
      </c>
      <c r="T277">
        <v>48916925</v>
      </c>
      <c r="U277">
        <v>278452</v>
      </c>
      <c r="V277">
        <v>16871105</v>
      </c>
      <c r="W277">
        <v>7588527</v>
      </c>
      <c r="X277">
        <v>4923628</v>
      </c>
      <c r="Y277">
        <v>7677782</v>
      </c>
      <c r="Z277">
        <v>2667894</v>
      </c>
      <c r="AA277">
        <v>1.3197000000000001</v>
      </c>
      <c r="AB277">
        <v>0</v>
      </c>
      <c r="AC277">
        <v>80916</v>
      </c>
      <c r="AD277">
        <v>-2873907</v>
      </c>
      <c r="AE277">
        <v>-818096</v>
      </c>
      <c r="AF277" t="s">
        <v>118</v>
      </c>
    </row>
    <row r="278" spans="1:32" x14ac:dyDescent="0.25">
      <c r="A278" t="s">
        <v>109</v>
      </c>
      <c r="B278" t="s">
        <v>3</v>
      </c>
      <c r="C278" t="s">
        <v>103</v>
      </c>
      <c r="D278" t="s">
        <v>78</v>
      </c>
      <c r="E278">
        <v>21937700</v>
      </c>
      <c r="F278">
        <v>2055852</v>
      </c>
      <c r="G278">
        <v>6872430</v>
      </c>
      <c r="H278">
        <v>22230080</v>
      </c>
      <c r="I278">
        <v>58856105</v>
      </c>
      <c r="J278">
        <v>133421479</v>
      </c>
      <c r="K278">
        <v>31919682</v>
      </c>
      <c r="L278">
        <v>76838690</v>
      </c>
      <c r="M278">
        <v>205461</v>
      </c>
      <c r="N278">
        <v>51725624</v>
      </c>
      <c r="O278">
        <v>4130668</v>
      </c>
      <c r="P278">
        <v>133421479</v>
      </c>
      <c r="Q278">
        <v>48274239</v>
      </c>
      <c r="R278">
        <v>56582789</v>
      </c>
      <c r="S278">
        <v>232.42878999999999</v>
      </c>
      <c r="T278">
        <v>47986573</v>
      </c>
      <c r="U278">
        <v>1232882</v>
      </c>
      <c r="V278">
        <v>17116843</v>
      </c>
      <c r="W278">
        <v>6722740</v>
      </c>
      <c r="X278">
        <v>4878900</v>
      </c>
      <c r="Y278">
        <v>7073116</v>
      </c>
      <c r="Z278">
        <v>2554244</v>
      </c>
      <c r="AA278">
        <v>-3.4388999999999998</v>
      </c>
      <c r="AB278">
        <v>0</v>
      </c>
      <c r="AC278">
        <v>64083</v>
      </c>
      <c r="AD278">
        <v>18693488</v>
      </c>
      <c r="AE278">
        <v>-1149333</v>
      </c>
      <c r="AF278" t="s">
        <v>118</v>
      </c>
    </row>
    <row r="279" spans="1:32" x14ac:dyDescent="0.25">
      <c r="A279" t="s">
        <v>109</v>
      </c>
      <c r="B279" t="s">
        <v>3</v>
      </c>
      <c r="C279" t="s">
        <v>103</v>
      </c>
      <c r="D279" t="s">
        <v>79</v>
      </c>
      <c r="E279">
        <v>20819432</v>
      </c>
      <c r="F279">
        <v>2139830</v>
      </c>
      <c r="G279">
        <v>7226482</v>
      </c>
      <c r="H279">
        <v>22114312</v>
      </c>
      <c r="I279">
        <v>56739117</v>
      </c>
      <c r="J279">
        <v>129228693</v>
      </c>
      <c r="K279">
        <v>30495252</v>
      </c>
      <c r="L279">
        <v>75308123</v>
      </c>
      <c r="M279">
        <v>205461</v>
      </c>
      <c r="N279">
        <v>49622438</v>
      </c>
      <c r="O279">
        <v>4105389</v>
      </c>
      <c r="P279">
        <v>129228693</v>
      </c>
      <c r="Q279">
        <v>45959947</v>
      </c>
      <c r="R279">
        <v>53920570</v>
      </c>
      <c r="S279">
        <v>232.42878999999999</v>
      </c>
      <c r="T279">
        <v>46814801</v>
      </c>
      <c r="U279">
        <v>0</v>
      </c>
      <c r="V279">
        <v>16215078</v>
      </c>
      <c r="W279">
        <v>6075130</v>
      </c>
      <c r="X279">
        <v>4457615</v>
      </c>
      <c r="Y279">
        <v>6465613</v>
      </c>
      <c r="Z279">
        <v>2411344</v>
      </c>
      <c r="AA279">
        <v>5.9748000000000001</v>
      </c>
      <c r="AB279">
        <v>0</v>
      </c>
      <c r="AC279">
        <v>65543</v>
      </c>
      <c r="AD279">
        <v>17458802</v>
      </c>
      <c r="AE279">
        <v>-769353</v>
      </c>
      <c r="AF279" t="s">
        <v>118</v>
      </c>
    </row>
    <row r="280" spans="1:32" x14ac:dyDescent="0.25">
      <c r="A280" t="s">
        <v>109</v>
      </c>
      <c r="B280" t="s">
        <v>3</v>
      </c>
      <c r="C280" t="s">
        <v>103</v>
      </c>
      <c r="D280" t="s">
        <v>80</v>
      </c>
      <c r="E280">
        <v>23183445</v>
      </c>
      <c r="F280">
        <v>2400887</v>
      </c>
      <c r="G280">
        <v>6347530</v>
      </c>
      <c r="H280">
        <v>22523025</v>
      </c>
      <c r="I280">
        <v>57838263</v>
      </c>
      <c r="J280">
        <v>129700869</v>
      </c>
      <c r="K280">
        <v>34288843</v>
      </c>
      <c r="L280">
        <v>77401537</v>
      </c>
      <c r="M280">
        <v>205461</v>
      </c>
      <c r="N280">
        <v>48108336</v>
      </c>
      <c r="O280">
        <v>4105389</v>
      </c>
      <c r="P280">
        <v>129700869</v>
      </c>
      <c r="Q280">
        <v>43828429</v>
      </c>
      <c r="R280">
        <v>52299332</v>
      </c>
      <c r="S280">
        <v>209.26976999999999</v>
      </c>
      <c r="T280">
        <v>47169566</v>
      </c>
      <c r="U280">
        <v>0</v>
      </c>
      <c r="V280">
        <v>17864830</v>
      </c>
      <c r="W280">
        <v>7520560</v>
      </c>
      <c r="X280">
        <v>5007924</v>
      </c>
      <c r="Y280">
        <v>6702016</v>
      </c>
      <c r="Z280">
        <v>2745848</v>
      </c>
      <c r="AA280">
        <v>5.6665000000000001</v>
      </c>
      <c r="AB280">
        <v>0</v>
      </c>
      <c r="AC280">
        <v>60583</v>
      </c>
      <c r="AD280">
        <v>16118577</v>
      </c>
      <c r="AE280">
        <v>-779587</v>
      </c>
      <c r="AF280" t="s">
        <v>118</v>
      </c>
    </row>
    <row r="281" spans="1:32" x14ac:dyDescent="0.25">
      <c r="A281" t="s">
        <v>109</v>
      </c>
      <c r="B281" t="s">
        <v>3</v>
      </c>
      <c r="C281" t="s">
        <v>103</v>
      </c>
      <c r="D281" t="s">
        <v>81</v>
      </c>
      <c r="E281">
        <v>21367059</v>
      </c>
      <c r="F281">
        <v>1945265</v>
      </c>
      <c r="G281">
        <v>6110636</v>
      </c>
      <c r="H281">
        <v>19993793</v>
      </c>
      <c r="I281">
        <v>55563536</v>
      </c>
      <c r="J281">
        <v>125050140</v>
      </c>
      <c r="K281">
        <v>33155676</v>
      </c>
      <c r="L281">
        <v>75343704</v>
      </c>
      <c r="M281">
        <v>205461</v>
      </c>
      <c r="N281">
        <v>45477954</v>
      </c>
      <c r="O281">
        <v>4158988</v>
      </c>
      <c r="P281">
        <v>125050140</v>
      </c>
      <c r="Q281">
        <v>41407896</v>
      </c>
      <c r="R281">
        <v>49706436</v>
      </c>
      <c r="S281">
        <v>209.26976999999999</v>
      </c>
      <c r="T281">
        <v>46029956</v>
      </c>
      <c r="U281">
        <v>0</v>
      </c>
      <c r="V281">
        <v>16662740</v>
      </c>
      <c r="W281">
        <v>7088769</v>
      </c>
      <c r="X281">
        <v>4532705</v>
      </c>
      <c r="Y281">
        <v>6745575</v>
      </c>
      <c r="Z281">
        <v>2698480</v>
      </c>
      <c r="AA281">
        <v>5.9615</v>
      </c>
      <c r="AB281">
        <v>0</v>
      </c>
      <c r="AC281">
        <v>61083</v>
      </c>
      <c r="AD281">
        <v>17001925</v>
      </c>
      <c r="AE281">
        <v>-472820</v>
      </c>
      <c r="AF281" t="s">
        <v>118</v>
      </c>
    </row>
    <row r="282" spans="1:32" x14ac:dyDescent="0.25">
      <c r="A282" t="s">
        <v>109</v>
      </c>
      <c r="B282" t="s">
        <v>3</v>
      </c>
      <c r="C282" t="s">
        <v>103</v>
      </c>
      <c r="D282" t="s">
        <v>82</v>
      </c>
      <c r="E282">
        <v>22718976</v>
      </c>
      <c r="F282">
        <v>1791448</v>
      </c>
      <c r="G282">
        <v>6759338</v>
      </c>
      <c r="H282">
        <v>19167109</v>
      </c>
      <c r="I282">
        <v>54847586</v>
      </c>
      <c r="J282">
        <v>121537814</v>
      </c>
      <c r="K282">
        <v>32835699</v>
      </c>
      <c r="L282">
        <v>73620239</v>
      </c>
      <c r="M282">
        <v>205461</v>
      </c>
      <c r="N282">
        <v>43833598</v>
      </c>
      <c r="O282">
        <v>4158988</v>
      </c>
      <c r="P282">
        <v>121537814</v>
      </c>
      <c r="Q282">
        <v>39993230</v>
      </c>
      <c r="R282">
        <v>47917575</v>
      </c>
      <c r="S282">
        <v>232.42878999999999</v>
      </c>
      <c r="T282">
        <v>45236043</v>
      </c>
      <c r="U282">
        <v>0</v>
      </c>
      <c r="V282">
        <v>17711052</v>
      </c>
      <c r="W282">
        <v>6841326</v>
      </c>
      <c r="X282">
        <v>4467960</v>
      </c>
      <c r="Y282">
        <v>6772864</v>
      </c>
      <c r="Z282">
        <v>2948298</v>
      </c>
      <c r="AA282">
        <v>10.7217</v>
      </c>
      <c r="AB282">
        <v>0</v>
      </c>
      <c r="AC282">
        <v>58976</v>
      </c>
      <c r="AD282">
        <v>17547326</v>
      </c>
      <c r="AE282">
        <v>-1178595</v>
      </c>
      <c r="AF282" t="s">
        <v>118</v>
      </c>
    </row>
    <row r="283" spans="1:32" x14ac:dyDescent="0.25">
      <c r="A283" t="s">
        <v>109</v>
      </c>
      <c r="B283" t="s">
        <v>3</v>
      </c>
      <c r="C283" t="s">
        <v>103</v>
      </c>
      <c r="D283" t="s">
        <v>83</v>
      </c>
      <c r="E283">
        <v>19645634</v>
      </c>
      <c r="F283">
        <v>2026403</v>
      </c>
      <c r="G283">
        <v>7471674</v>
      </c>
      <c r="H283">
        <v>18967156</v>
      </c>
      <c r="I283">
        <v>54107852</v>
      </c>
      <c r="J283">
        <v>119078409</v>
      </c>
      <c r="K283">
        <v>33016214</v>
      </c>
      <c r="L283">
        <v>72115474</v>
      </c>
      <c r="M283">
        <v>0</v>
      </c>
      <c r="N283">
        <v>43121133</v>
      </c>
      <c r="O283">
        <v>4157158</v>
      </c>
      <c r="P283">
        <v>119078409</v>
      </c>
      <c r="Q283">
        <v>38519611</v>
      </c>
      <c r="R283">
        <v>46962935</v>
      </c>
      <c r="S283">
        <v>209.26976999999999</v>
      </c>
      <c r="T283">
        <v>44573798</v>
      </c>
      <c r="U283">
        <v>0</v>
      </c>
      <c r="V283">
        <v>15200534</v>
      </c>
      <c r="W283">
        <v>6599115</v>
      </c>
      <c r="X283">
        <v>3630295</v>
      </c>
      <c r="Y283">
        <v>6691439</v>
      </c>
      <c r="Z283">
        <v>2300156</v>
      </c>
      <c r="AA283">
        <v>3.6492</v>
      </c>
      <c r="AB283">
        <v>0</v>
      </c>
      <c r="AC283">
        <v>61214</v>
      </c>
      <c r="AD283">
        <v>17216984</v>
      </c>
      <c r="AE283">
        <v>-711687</v>
      </c>
      <c r="AF283" t="s">
        <v>118</v>
      </c>
    </row>
    <row r="284" spans="1:32" x14ac:dyDescent="0.25">
      <c r="A284" t="s">
        <v>109</v>
      </c>
      <c r="B284" t="s">
        <v>3</v>
      </c>
      <c r="C284" t="s">
        <v>103</v>
      </c>
      <c r="D284" t="s">
        <v>84</v>
      </c>
      <c r="E284">
        <v>21940191</v>
      </c>
      <c r="F284">
        <v>2447007</v>
      </c>
      <c r="G284">
        <v>7032351</v>
      </c>
      <c r="H284">
        <v>18574350</v>
      </c>
      <c r="I284">
        <v>53724979</v>
      </c>
      <c r="J284">
        <v>116694759</v>
      </c>
      <c r="K284">
        <v>33639188</v>
      </c>
      <c r="L284">
        <v>71793006</v>
      </c>
      <c r="M284">
        <v>205461</v>
      </c>
      <c r="N284">
        <v>40984834</v>
      </c>
      <c r="O284">
        <v>4163996</v>
      </c>
      <c r="P284">
        <v>116694759</v>
      </c>
      <c r="Q284">
        <v>36527791</v>
      </c>
      <c r="R284">
        <v>44901753</v>
      </c>
      <c r="S284">
        <v>209.26976999999999</v>
      </c>
      <c r="T284">
        <v>44717577</v>
      </c>
      <c r="U284">
        <v>0</v>
      </c>
      <c r="V284">
        <v>16530860</v>
      </c>
      <c r="W284">
        <v>6723023</v>
      </c>
      <c r="X284">
        <v>5078063</v>
      </c>
      <c r="Y284">
        <v>6673208</v>
      </c>
      <c r="Z284">
        <v>2715552</v>
      </c>
      <c r="AA284">
        <v>9.2007999999999992</v>
      </c>
      <c r="AB284">
        <v>0</v>
      </c>
      <c r="AC284">
        <v>30171</v>
      </c>
      <c r="AD284">
        <v>17360151</v>
      </c>
      <c r="AE284">
        <v>-482874</v>
      </c>
      <c r="AF284" t="s">
        <v>118</v>
      </c>
    </row>
    <row r="285" spans="1:32" x14ac:dyDescent="0.25">
      <c r="A285" t="s">
        <v>109</v>
      </c>
      <c r="B285" t="s">
        <v>3</v>
      </c>
      <c r="C285" t="s">
        <v>103</v>
      </c>
      <c r="D285" t="s">
        <v>85</v>
      </c>
      <c r="E285">
        <v>20164920</v>
      </c>
      <c r="F285">
        <v>2301710</v>
      </c>
      <c r="G285">
        <v>17180000</v>
      </c>
      <c r="H285">
        <v>17180000</v>
      </c>
      <c r="I285">
        <v>51965000</v>
      </c>
      <c r="J285">
        <v>114042000</v>
      </c>
      <c r="K285">
        <v>0</v>
      </c>
      <c r="L285">
        <v>71605000</v>
      </c>
      <c r="M285">
        <v>0</v>
      </c>
      <c r="N285">
        <v>42437000</v>
      </c>
      <c r="O285">
        <v>0</v>
      </c>
      <c r="P285">
        <v>114042000</v>
      </c>
      <c r="Q285">
        <v>0</v>
      </c>
      <c r="R285">
        <v>42437000</v>
      </c>
      <c r="S285">
        <v>209.26976999999999</v>
      </c>
      <c r="T285">
        <v>44299000</v>
      </c>
      <c r="U285">
        <v>0</v>
      </c>
      <c r="V285">
        <v>15524827</v>
      </c>
      <c r="W285">
        <v>0</v>
      </c>
      <c r="X285">
        <v>0</v>
      </c>
      <c r="Y285">
        <v>0</v>
      </c>
      <c r="Z285">
        <v>2411235</v>
      </c>
      <c r="AA285">
        <v>10.593500000000001</v>
      </c>
      <c r="AB285">
        <v>0</v>
      </c>
      <c r="AC285">
        <v>28242</v>
      </c>
      <c r="AD285">
        <v>0</v>
      </c>
      <c r="AE285">
        <v>-626882</v>
      </c>
      <c r="AF285" t="s">
        <v>118</v>
      </c>
    </row>
    <row r="286" spans="1:32" x14ac:dyDescent="0.25">
      <c r="A286" t="s">
        <v>109</v>
      </c>
      <c r="B286" t="s">
        <v>3</v>
      </c>
      <c r="C286" t="s">
        <v>103</v>
      </c>
      <c r="D286" t="s">
        <v>86</v>
      </c>
      <c r="E286">
        <v>20518983</v>
      </c>
      <c r="F286">
        <v>1950115</v>
      </c>
      <c r="G286">
        <v>6231946</v>
      </c>
      <c r="H286">
        <v>15464409</v>
      </c>
      <c r="I286">
        <v>48926350</v>
      </c>
      <c r="J286">
        <v>109479975</v>
      </c>
      <c r="K286">
        <v>33163508</v>
      </c>
      <c r="L286">
        <v>69152273</v>
      </c>
      <c r="M286">
        <v>205461</v>
      </c>
      <c r="N286">
        <v>36907572</v>
      </c>
      <c r="O286">
        <v>4114010</v>
      </c>
      <c r="P286">
        <v>109479975</v>
      </c>
      <c r="Q286">
        <v>32263528</v>
      </c>
      <c r="R286">
        <v>40327702</v>
      </c>
      <c r="S286">
        <v>232.42878999999999</v>
      </c>
      <c r="T286">
        <v>43378585</v>
      </c>
      <c r="U286">
        <v>1759059</v>
      </c>
      <c r="V286">
        <v>15583050</v>
      </c>
      <c r="W286">
        <v>6666406</v>
      </c>
      <c r="X286">
        <v>4607780</v>
      </c>
      <c r="Y286">
        <v>6237752</v>
      </c>
      <c r="Z286">
        <v>2193111</v>
      </c>
      <c r="AA286">
        <v>10.675800000000001</v>
      </c>
      <c r="AB286">
        <v>0</v>
      </c>
      <c r="AC286">
        <v>-14994</v>
      </c>
      <c r="AD286">
        <v>16507176</v>
      </c>
      <c r="AE286">
        <v>-1023752</v>
      </c>
      <c r="AF286" t="s">
        <v>118</v>
      </c>
    </row>
    <row r="287" spans="1:32" x14ac:dyDescent="0.25">
      <c r="A287" t="s">
        <v>109</v>
      </c>
      <c r="B287" t="s">
        <v>3</v>
      </c>
      <c r="C287" t="s">
        <v>103</v>
      </c>
      <c r="D287" t="s">
        <v>87</v>
      </c>
      <c r="E287">
        <v>18953964</v>
      </c>
      <c r="F287">
        <v>1813923</v>
      </c>
      <c r="G287">
        <v>6384939</v>
      </c>
      <c r="H287">
        <v>15449046</v>
      </c>
      <c r="I287">
        <v>47631416</v>
      </c>
      <c r="J287">
        <v>106832816</v>
      </c>
      <c r="K287">
        <v>33323954</v>
      </c>
      <c r="L287">
        <v>68256598</v>
      </c>
      <c r="M287">
        <v>205461</v>
      </c>
      <c r="N287">
        <v>35247071</v>
      </c>
      <c r="O287">
        <v>3900975</v>
      </c>
      <c r="P287">
        <v>106832816</v>
      </c>
      <c r="Q287">
        <v>30493767</v>
      </c>
      <c r="R287">
        <v>38576218</v>
      </c>
      <c r="S287">
        <v>208.39213000000001</v>
      </c>
      <c r="T287">
        <v>43431841</v>
      </c>
      <c r="U287">
        <v>0</v>
      </c>
      <c r="V287">
        <v>14056814</v>
      </c>
      <c r="W287">
        <v>6280775</v>
      </c>
      <c r="X287">
        <v>4432681</v>
      </c>
      <c r="Y287">
        <v>5948387</v>
      </c>
      <c r="Z287">
        <v>2629158</v>
      </c>
      <c r="AA287">
        <v>14.502000000000001</v>
      </c>
      <c r="AB287">
        <v>0</v>
      </c>
      <c r="AC287">
        <v>2234</v>
      </c>
      <c r="AD287">
        <v>15646136</v>
      </c>
      <c r="AE287">
        <v>-712300</v>
      </c>
      <c r="AF287" t="s">
        <v>118</v>
      </c>
    </row>
    <row r="288" spans="1:32" x14ac:dyDescent="0.25">
      <c r="A288" t="s">
        <v>109</v>
      </c>
      <c r="B288" t="s">
        <v>3</v>
      </c>
      <c r="C288" t="s">
        <v>103</v>
      </c>
      <c r="D288" t="s">
        <v>88</v>
      </c>
      <c r="E288">
        <v>20091587</v>
      </c>
      <c r="F288">
        <v>2140319</v>
      </c>
      <c r="G288">
        <v>6628245</v>
      </c>
      <c r="H288">
        <v>15279094</v>
      </c>
      <c r="I288">
        <v>46301107</v>
      </c>
      <c r="J288">
        <v>102455164</v>
      </c>
      <c r="K288">
        <v>33007390</v>
      </c>
      <c r="L288">
        <v>65759838</v>
      </c>
      <c r="M288">
        <v>205461</v>
      </c>
      <c r="N288">
        <v>33453775</v>
      </c>
      <c r="O288">
        <v>3900975</v>
      </c>
      <c r="P288">
        <v>102455164</v>
      </c>
      <c r="Q288">
        <v>28702556</v>
      </c>
      <c r="R288">
        <v>36695326</v>
      </c>
      <c r="S288">
        <v>232.43047000000001</v>
      </c>
      <c r="T288">
        <v>40710058</v>
      </c>
      <c r="U288">
        <v>0</v>
      </c>
      <c r="V288">
        <v>15185698</v>
      </c>
      <c r="W288">
        <v>6788485</v>
      </c>
      <c r="X288">
        <v>4473014</v>
      </c>
      <c r="Y288">
        <v>5670995</v>
      </c>
      <c r="Z288">
        <v>2805999</v>
      </c>
      <c r="AA288">
        <v>19.0913</v>
      </c>
      <c r="AB288">
        <v>0</v>
      </c>
      <c r="AC288">
        <v>-2061</v>
      </c>
      <c r="AD288">
        <v>13931749</v>
      </c>
      <c r="AE288">
        <v>-700852</v>
      </c>
      <c r="AF288" t="s">
        <v>118</v>
      </c>
    </row>
    <row r="289" spans="1:32" x14ac:dyDescent="0.25">
      <c r="A289" t="s">
        <v>109</v>
      </c>
      <c r="B289" t="s">
        <v>3</v>
      </c>
      <c r="C289" t="s">
        <v>103</v>
      </c>
      <c r="D289" t="s">
        <v>89</v>
      </c>
      <c r="E289">
        <v>18233361</v>
      </c>
      <c r="F289">
        <v>1751514</v>
      </c>
      <c r="G289">
        <v>8356560</v>
      </c>
      <c r="H289">
        <v>15932563</v>
      </c>
      <c r="I289">
        <v>47514216</v>
      </c>
      <c r="J289">
        <v>97808052</v>
      </c>
      <c r="K289">
        <v>32042990</v>
      </c>
      <c r="L289">
        <v>63301932</v>
      </c>
      <c r="M289">
        <v>205461</v>
      </c>
      <c r="N289">
        <v>31402237</v>
      </c>
      <c r="O289">
        <v>3900935</v>
      </c>
      <c r="P289">
        <v>97808052</v>
      </c>
      <c r="Q289">
        <v>26565877</v>
      </c>
      <c r="R289">
        <v>34506120</v>
      </c>
      <c r="S289">
        <v>232.43047000000001</v>
      </c>
      <c r="T289">
        <v>39231513</v>
      </c>
      <c r="U289">
        <v>0</v>
      </c>
      <c r="V289">
        <v>14076461</v>
      </c>
      <c r="W289">
        <v>6619211</v>
      </c>
      <c r="X289">
        <v>3966225</v>
      </c>
      <c r="Y289">
        <v>5473700</v>
      </c>
      <c r="Z289">
        <v>2434347</v>
      </c>
      <c r="AA289">
        <v>21.382300000000001</v>
      </c>
      <c r="AB289">
        <v>0</v>
      </c>
      <c r="AC289">
        <v>-3584</v>
      </c>
      <c r="AD289">
        <v>15127195</v>
      </c>
      <c r="AE289">
        <v>-462273</v>
      </c>
      <c r="AF289" t="s">
        <v>118</v>
      </c>
    </row>
    <row r="290" spans="1:32" x14ac:dyDescent="0.25">
      <c r="A290" t="s">
        <v>109</v>
      </c>
      <c r="B290" t="s">
        <v>3</v>
      </c>
      <c r="C290" t="s">
        <v>103</v>
      </c>
      <c r="D290" t="s">
        <v>90</v>
      </c>
      <c r="E290">
        <v>18539714</v>
      </c>
      <c r="F290">
        <v>1437942</v>
      </c>
      <c r="G290">
        <v>6215815</v>
      </c>
      <c r="H290">
        <v>13653970</v>
      </c>
      <c r="I290">
        <v>43520154</v>
      </c>
      <c r="J290">
        <v>94714131</v>
      </c>
      <c r="K290">
        <v>31445486</v>
      </c>
      <c r="L290">
        <v>61826158</v>
      </c>
      <c r="M290">
        <v>205461</v>
      </c>
      <c r="N290">
        <v>29892330</v>
      </c>
      <c r="O290">
        <v>3900935</v>
      </c>
      <c r="P290">
        <v>94714131</v>
      </c>
      <c r="Q290">
        <v>25216163</v>
      </c>
      <c r="R290">
        <v>32887973</v>
      </c>
      <c r="S290">
        <v>232.43047000000001</v>
      </c>
      <c r="T290">
        <v>38596248</v>
      </c>
      <c r="U290">
        <v>0</v>
      </c>
      <c r="V290">
        <v>14441898</v>
      </c>
      <c r="W290">
        <v>6353365</v>
      </c>
      <c r="X290">
        <v>3943019</v>
      </c>
      <c r="Y290">
        <v>5491437</v>
      </c>
      <c r="Z290">
        <v>2773539</v>
      </c>
      <c r="AA290">
        <v>0</v>
      </c>
      <c r="AB290">
        <v>0</v>
      </c>
      <c r="AC290">
        <v>-5939</v>
      </c>
      <c r="AD290">
        <v>14279871</v>
      </c>
      <c r="AE290">
        <v>-952141</v>
      </c>
      <c r="AF290" t="s">
        <v>118</v>
      </c>
    </row>
    <row r="291" spans="1:32" x14ac:dyDescent="0.25">
      <c r="A291" t="s">
        <v>109</v>
      </c>
      <c r="B291" t="s">
        <v>3</v>
      </c>
      <c r="C291" t="s">
        <v>103</v>
      </c>
      <c r="D291" t="s">
        <v>91</v>
      </c>
      <c r="E291">
        <v>16553387</v>
      </c>
      <c r="F291">
        <v>1404554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209.27144999999999</v>
      </c>
      <c r="T291">
        <v>0</v>
      </c>
      <c r="U291">
        <v>0</v>
      </c>
      <c r="V291">
        <v>12437548</v>
      </c>
      <c r="W291">
        <v>0</v>
      </c>
      <c r="X291">
        <v>0</v>
      </c>
      <c r="Y291">
        <v>0</v>
      </c>
      <c r="Z291">
        <v>2433947</v>
      </c>
      <c r="AA291">
        <v>0</v>
      </c>
      <c r="AB291">
        <v>0</v>
      </c>
      <c r="AC291">
        <v>-53844</v>
      </c>
      <c r="AD291">
        <v>0</v>
      </c>
      <c r="AE291">
        <v>-321265</v>
      </c>
      <c r="AF291" t="s">
        <v>118</v>
      </c>
    </row>
    <row r="292" spans="1:32" x14ac:dyDescent="0.25">
      <c r="A292" t="s">
        <v>109</v>
      </c>
      <c r="B292" t="s">
        <v>3</v>
      </c>
      <c r="C292" t="s">
        <v>103</v>
      </c>
      <c r="D292" t="s">
        <v>92</v>
      </c>
      <c r="E292">
        <v>16870741</v>
      </c>
      <c r="F292">
        <v>1572622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209.27337</v>
      </c>
      <c r="T292">
        <v>0</v>
      </c>
      <c r="U292">
        <v>0</v>
      </c>
      <c r="V292">
        <v>12722193</v>
      </c>
      <c r="W292">
        <v>0</v>
      </c>
      <c r="X292">
        <v>0</v>
      </c>
      <c r="Y292">
        <v>0</v>
      </c>
      <c r="Z292">
        <v>2462328</v>
      </c>
      <c r="AA292">
        <v>0</v>
      </c>
      <c r="AB292">
        <v>0</v>
      </c>
      <c r="AC292">
        <v>-45813</v>
      </c>
      <c r="AD292">
        <v>0</v>
      </c>
      <c r="AE292">
        <v>-289510</v>
      </c>
      <c r="AF292" t="s">
        <v>118</v>
      </c>
    </row>
    <row r="293" spans="1:32" x14ac:dyDescent="0.25">
      <c r="A293" t="s">
        <v>109</v>
      </c>
      <c r="B293" t="s">
        <v>3</v>
      </c>
      <c r="C293" t="s">
        <v>103</v>
      </c>
      <c r="D293" t="s">
        <v>93</v>
      </c>
      <c r="E293">
        <v>15021429</v>
      </c>
      <c r="F293">
        <v>1152014</v>
      </c>
      <c r="G293">
        <v>0</v>
      </c>
      <c r="H293">
        <v>14709375</v>
      </c>
      <c r="I293">
        <v>0</v>
      </c>
      <c r="J293">
        <v>0</v>
      </c>
      <c r="K293">
        <v>0</v>
      </c>
      <c r="L293">
        <v>0</v>
      </c>
      <c r="M293">
        <v>205461</v>
      </c>
      <c r="N293">
        <v>21456734</v>
      </c>
      <c r="O293">
        <v>0</v>
      </c>
      <c r="P293">
        <v>0</v>
      </c>
      <c r="Q293">
        <v>0</v>
      </c>
      <c r="R293">
        <v>28961660</v>
      </c>
      <c r="S293">
        <v>209.27337</v>
      </c>
      <c r="T293">
        <v>45988497</v>
      </c>
      <c r="U293">
        <v>0</v>
      </c>
      <c r="V293">
        <v>11664155</v>
      </c>
      <c r="W293">
        <v>0</v>
      </c>
      <c r="X293">
        <v>0</v>
      </c>
      <c r="Y293">
        <v>0</v>
      </c>
      <c r="Z293">
        <v>2165205</v>
      </c>
      <c r="AA293">
        <v>0</v>
      </c>
      <c r="AB293">
        <v>0</v>
      </c>
      <c r="AC293">
        <v>-74019</v>
      </c>
      <c r="AD293">
        <v>0</v>
      </c>
      <c r="AE293">
        <v>-481786</v>
      </c>
      <c r="AF293" t="s">
        <v>118</v>
      </c>
    </row>
    <row r="294" spans="1:32" x14ac:dyDescent="0.25">
      <c r="A294" t="s">
        <v>109</v>
      </c>
      <c r="B294" t="s">
        <v>3</v>
      </c>
      <c r="C294" t="s">
        <v>103</v>
      </c>
      <c r="D294" t="s">
        <v>94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 t="s">
        <v>118</v>
      </c>
    </row>
    <row r="295" spans="1:32" x14ac:dyDescent="0.25">
      <c r="A295" t="s">
        <v>109</v>
      </c>
      <c r="B295" t="s">
        <v>3</v>
      </c>
      <c r="C295" t="s">
        <v>103</v>
      </c>
      <c r="D295" t="s">
        <v>95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 t="s">
        <v>118</v>
      </c>
    </row>
    <row r="296" spans="1:32" x14ac:dyDescent="0.25">
      <c r="A296" t="s">
        <v>109</v>
      </c>
      <c r="B296" t="s">
        <v>3</v>
      </c>
      <c r="C296" t="s">
        <v>103</v>
      </c>
      <c r="D296" t="s">
        <v>96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 t="s">
        <v>118</v>
      </c>
    </row>
    <row r="297" spans="1:32" x14ac:dyDescent="0.25">
      <c r="A297" t="s">
        <v>109</v>
      </c>
      <c r="B297" t="s">
        <v>3</v>
      </c>
      <c r="C297" t="s">
        <v>103</v>
      </c>
      <c r="D297" t="s">
        <v>97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 t="s">
        <v>118</v>
      </c>
    </row>
    <row r="298" spans="1:32" x14ac:dyDescent="0.25">
      <c r="A298" t="s">
        <v>109</v>
      </c>
      <c r="B298" t="s">
        <v>3</v>
      </c>
      <c r="C298" t="s">
        <v>103</v>
      </c>
      <c r="D298" t="s">
        <v>98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 t="s">
        <v>118</v>
      </c>
    </row>
    <row r="299" spans="1:32" x14ac:dyDescent="0.25">
      <c r="A299" t="s">
        <v>109</v>
      </c>
      <c r="B299" t="s">
        <v>3</v>
      </c>
      <c r="C299" t="s">
        <v>103</v>
      </c>
      <c r="D299" t="s">
        <v>99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 t="s">
        <v>118</v>
      </c>
    </row>
    <row r="300" spans="1:32" x14ac:dyDescent="0.25">
      <c r="A300" t="s">
        <v>109</v>
      </c>
      <c r="B300" t="s">
        <v>3</v>
      </c>
      <c r="C300" t="s">
        <v>103</v>
      </c>
      <c r="D300" t="s">
        <v>100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 t="s">
        <v>118</v>
      </c>
    </row>
    <row r="301" spans="1:32" x14ac:dyDescent="0.25">
      <c r="A301" t="s">
        <v>109</v>
      </c>
      <c r="B301" t="s">
        <v>3</v>
      </c>
      <c r="C301" t="s">
        <v>103</v>
      </c>
      <c r="D301" t="s">
        <v>101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 t="s">
        <v>118</v>
      </c>
    </row>
    <row r="302" spans="1:32" x14ac:dyDescent="0.25">
      <c r="A302" t="s">
        <v>110</v>
      </c>
      <c r="B302" t="s">
        <v>2</v>
      </c>
      <c r="C302" t="s">
        <v>103</v>
      </c>
      <c r="D302" t="s">
        <v>43</v>
      </c>
      <c r="E302">
        <v>23164161</v>
      </c>
      <c r="F302">
        <v>2036897</v>
      </c>
      <c r="G302">
        <v>11553972</v>
      </c>
      <c r="H302">
        <v>19513004</v>
      </c>
      <c r="I302">
        <v>34147147</v>
      </c>
      <c r="J302">
        <v>73710965</v>
      </c>
      <c r="K302">
        <v>25377803</v>
      </c>
      <c r="L302">
        <v>34367884</v>
      </c>
      <c r="M302">
        <v>0</v>
      </c>
      <c r="N302">
        <v>39337938</v>
      </c>
      <c r="O302">
        <v>1737261</v>
      </c>
      <c r="P302">
        <v>73710965</v>
      </c>
      <c r="Q302">
        <v>36320754</v>
      </c>
      <c r="R302">
        <v>39343081</v>
      </c>
      <c r="S302">
        <v>400.93038000000001</v>
      </c>
      <c r="T302">
        <v>7745390</v>
      </c>
      <c r="U302">
        <v>0</v>
      </c>
      <c r="V302">
        <v>18026668</v>
      </c>
      <c r="W302">
        <v>9703269</v>
      </c>
      <c r="X302">
        <v>2237444</v>
      </c>
      <c r="Y302">
        <v>9103825</v>
      </c>
      <c r="Z302">
        <v>2068278</v>
      </c>
      <c r="AA302">
        <v>34.766399999999997</v>
      </c>
      <c r="AB302">
        <v>43414</v>
      </c>
      <c r="AC302">
        <v>74653</v>
      </c>
      <c r="AD302">
        <v>-7258902</v>
      </c>
      <c r="AE302">
        <v>-601385</v>
      </c>
      <c r="AF302">
        <v>0</v>
      </c>
    </row>
    <row r="303" spans="1:32" x14ac:dyDescent="0.25">
      <c r="A303" t="s">
        <v>110</v>
      </c>
      <c r="B303" t="s">
        <v>2</v>
      </c>
      <c r="C303" t="s">
        <v>103</v>
      </c>
      <c r="D303" t="s">
        <v>44</v>
      </c>
      <c r="E303">
        <v>23161648</v>
      </c>
      <c r="F303">
        <v>458703</v>
      </c>
      <c r="G303">
        <v>14802643</v>
      </c>
      <c r="H303">
        <v>20420533</v>
      </c>
      <c r="I303">
        <v>34838820</v>
      </c>
      <c r="J303">
        <v>75857239</v>
      </c>
      <c r="K303">
        <v>26338127</v>
      </c>
      <c r="L303">
        <v>36470091</v>
      </c>
      <c r="M303">
        <v>0</v>
      </c>
      <c r="N303">
        <v>39381208</v>
      </c>
      <c r="O303">
        <v>1725796</v>
      </c>
      <c r="P303">
        <v>75857239</v>
      </c>
      <c r="Q303">
        <v>34278853</v>
      </c>
      <c r="R303">
        <v>39387148</v>
      </c>
      <c r="S303">
        <v>400.93101999999999</v>
      </c>
      <c r="T303">
        <v>8572263</v>
      </c>
      <c r="U303">
        <v>0</v>
      </c>
      <c r="V303">
        <v>18478407</v>
      </c>
      <c r="W303">
        <v>9492710</v>
      </c>
      <c r="X303">
        <v>2525731</v>
      </c>
      <c r="Y303">
        <v>8168055</v>
      </c>
      <c r="Z303">
        <v>3533678</v>
      </c>
      <c r="AA303">
        <v>30.4678</v>
      </c>
      <c r="AB303">
        <v>45506</v>
      </c>
      <c r="AC303">
        <v>32041</v>
      </c>
      <c r="AD303">
        <v>-8095156</v>
      </c>
      <c r="AE303">
        <v>-364535</v>
      </c>
      <c r="AF303">
        <v>0</v>
      </c>
    </row>
    <row r="304" spans="1:32" x14ac:dyDescent="0.25">
      <c r="A304" t="s">
        <v>110</v>
      </c>
      <c r="B304" t="s">
        <v>2</v>
      </c>
      <c r="C304" t="s">
        <v>103</v>
      </c>
      <c r="D304" t="s">
        <v>45</v>
      </c>
      <c r="E304">
        <v>21875984</v>
      </c>
      <c r="F304">
        <v>1881072</v>
      </c>
      <c r="G304">
        <v>14952051</v>
      </c>
      <c r="H304">
        <v>20121645</v>
      </c>
      <c r="I304">
        <v>34096074</v>
      </c>
      <c r="J304">
        <v>72735903</v>
      </c>
      <c r="K304">
        <v>24884224</v>
      </c>
      <c r="L304">
        <v>34801125</v>
      </c>
      <c r="M304">
        <v>0</v>
      </c>
      <c r="N304">
        <v>37929334</v>
      </c>
      <c r="O304">
        <v>1725796</v>
      </c>
      <c r="P304">
        <v>72735903</v>
      </c>
      <c r="Q304">
        <v>33678185</v>
      </c>
      <c r="R304">
        <v>37934778</v>
      </c>
      <c r="S304">
        <v>400.93101999999999</v>
      </c>
      <c r="T304">
        <v>9656902</v>
      </c>
      <c r="U304">
        <v>0</v>
      </c>
      <c r="V304">
        <v>17314027</v>
      </c>
      <c r="W304">
        <v>9199565</v>
      </c>
      <c r="X304">
        <v>2609284</v>
      </c>
      <c r="Y304">
        <v>8265378</v>
      </c>
      <c r="Z304">
        <v>1960503</v>
      </c>
      <c r="AA304">
        <v>19.2834</v>
      </c>
      <c r="AB304">
        <v>47647</v>
      </c>
      <c r="AC304">
        <v>485</v>
      </c>
      <c r="AD304">
        <v>-5865933</v>
      </c>
      <c r="AE304">
        <v>-203563</v>
      </c>
      <c r="AF304">
        <v>0</v>
      </c>
    </row>
    <row r="305" spans="1:32" x14ac:dyDescent="0.25">
      <c r="A305" t="s">
        <v>110</v>
      </c>
      <c r="B305" t="s">
        <v>2</v>
      </c>
      <c r="C305" t="s">
        <v>103</v>
      </c>
      <c r="D305" t="s">
        <v>42</v>
      </c>
      <c r="E305">
        <v>18357236</v>
      </c>
      <c r="F305">
        <v>1032757</v>
      </c>
      <c r="G305">
        <v>13391936</v>
      </c>
      <c r="H305">
        <v>17787907</v>
      </c>
      <c r="I305">
        <v>30610076</v>
      </c>
      <c r="J305">
        <v>68194082</v>
      </c>
      <c r="K305">
        <v>22606123</v>
      </c>
      <c r="L305">
        <v>33346979</v>
      </c>
      <c r="M305">
        <v>0</v>
      </c>
      <c r="N305">
        <v>34841664</v>
      </c>
      <c r="O305">
        <v>1725796</v>
      </c>
      <c r="P305">
        <v>68194082</v>
      </c>
      <c r="Q305">
        <v>31651746</v>
      </c>
      <c r="R305">
        <v>34847103</v>
      </c>
      <c r="S305">
        <v>400.93101999999999</v>
      </c>
      <c r="T305">
        <v>9725525</v>
      </c>
      <c r="U305">
        <v>0</v>
      </c>
      <c r="V305">
        <v>14781748</v>
      </c>
      <c r="W305">
        <v>7891023</v>
      </c>
      <c r="X305">
        <v>2179381</v>
      </c>
      <c r="Y305">
        <v>7751699</v>
      </c>
      <c r="Z305">
        <v>1670814</v>
      </c>
      <c r="AA305">
        <v>10.7075</v>
      </c>
      <c r="AB305">
        <v>41966</v>
      </c>
      <c r="AC305">
        <v>10068</v>
      </c>
      <c r="AD305">
        <v>-5757640</v>
      </c>
      <c r="AE305">
        <v>-325119</v>
      </c>
      <c r="AF305">
        <v>0</v>
      </c>
    </row>
    <row r="306" spans="1:32" x14ac:dyDescent="0.25">
      <c r="A306" t="s">
        <v>110</v>
      </c>
      <c r="B306" t="s">
        <v>2</v>
      </c>
      <c r="C306" t="s">
        <v>103</v>
      </c>
      <c r="D306" t="s">
        <v>46</v>
      </c>
      <c r="E306">
        <v>17188378</v>
      </c>
      <c r="F306">
        <v>1247801</v>
      </c>
      <c r="G306">
        <v>11533710</v>
      </c>
      <c r="H306">
        <v>17654094</v>
      </c>
      <c r="I306">
        <v>29205483</v>
      </c>
      <c r="J306">
        <v>66849997</v>
      </c>
      <c r="K306">
        <v>21562636</v>
      </c>
      <c r="L306">
        <v>31937441</v>
      </c>
      <c r="M306">
        <v>0</v>
      </c>
      <c r="N306">
        <v>34910429</v>
      </c>
      <c r="O306">
        <v>1725796</v>
      </c>
      <c r="P306">
        <v>66849997</v>
      </c>
      <c r="Q306">
        <v>31682932</v>
      </c>
      <c r="R306">
        <v>34912556</v>
      </c>
      <c r="S306">
        <v>400.93101999999999</v>
      </c>
      <c r="T306">
        <v>9616303</v>
      </c>
      <c r="U306">
        <v>0</v>
      </c>
      <c r="V306">
        <v>13800459</v>
      </c>
      <c r="W306">
        <v>7920301</v>
      </c>
      <c r="X306">
        <v>1787698</v>
      </c>
      <c r="Y306">
        <v>7087685</v>
      </c>
      <c r="Z306">
        <v>1801430</v>
      </c>
      <c r="AA306">
        <v>1.6427</v>
      </c>
      <c r="AB306">
        <v>50271</v>
      </c>
      <c r="AC306">
        <v>439</v>
      </c>
      <c r="AD306">
        <v>-5544313</v>
      </c>
      <c r="AE306">
        <v>-484561</v>
      </c>
      <c r="AF306">
        <v>0</v>
      </c>
    </row>
    <row r="307" spans="1:32" x14ac:dyDescent="0.25">
      <c r="A307" t="s">
        <v>110</v>
      </c>
      <c r="B307" t="s">
        <v>2</v>
      </c>
      <c r="C307" t="s">
        <v>103</v>
      </c>
      <c r="D307" t="s">
        <v>47</v>
      </c>
      <c r="E307">
        <v>17752762</v>
      </c>
      <c r="F307">
        <v>1134699</v>
      </c>
      <c r="G307">
        <v>10123486</v>
      </c>
      <c r="H307">
        <v>18014108</v>
      </c>
      <c r="I307">
        <v>28713096</v>
      </c>
      <c r="J307">
        <v>64493031</v>
      </c>
      <c r="K307">
        <v>20197631</v>
      </c>
      <c r="L307">
        <v>30711732</v>
      </c>
      <c r="M307">
        <v>0</v>
      </c>
      <c r="N307">
        <v>33781345</v>
      </c>
      <c r="O307">
        <v>1715765</v>
      </c>
      <c r="P307">
        <v>64493031</v>
      </c>
      <c r="Q307">
        <v>30376891</v>
      </c>
      <c r="R307">
        <v>33781299</v>
      </c>
      <c r="S307">
        <v>400.93126000000001</v>
      </c>
      <c r="T307">
        <v>9313532</v>
      </c>
      <c r="U307">
        <v>0</v>
      </c>
      <c r="V307">
        <v>14571371</v>
      </c>
      <c r="W307">
        <v>7039802</v>
      </c>
      <c r="X307">
        <v>1943243</v>
      </c>
      <c r="Y307">
        <v>6458288</v>
      </c>
      <c r="Z307">
        <v>1570709</v>
      </c>
      <c r="AA307">
        <v>8.7672000000000008</v>
      </c>
      <c r="AB307">
        <v>43019</v>
      </c>
      <c r="AC307">
        <v>-4160</v>
      </c>
      <c r="AD307">
        <v>-5571409</v>
      </c>
      <c r="AE307">
        <v>-459736</v>
      </c>
      <c r="AF307">
        <v>0</v>
      </c>
    </row>
    <row r="308" spans="1:32" x14ac:dyDescent="0.25">
      <c r="A308" t="s">
        <v>110</v>
      </c>
      <c r="B308" t="s">
        <v>2</v>
      </c>
      <c r="C308" t="s">
        <v>103</v>
      </c>
      <c r="D308" t="s">
        <v>48</v>
      </c>
      <c r="E308">
        <v>18339491</v>
      </c>
      <c r="F308">
        <v>1342915</v>
      </c>
      <c r="G308">
        <v>8961124</v>
      </c>
      <c r="H308">
        <v>17165241</v>
      </c>
      <c r="I308">
        <v>28836861</v>
      </c>
      <c r="J308">
        <v>63905732</v>
      </c>
      <c r="K308">
        <v>21270553</v>
      </c>
      <c r="L308">
        <v>31590718</v>
      </c>
      <c r="M308">
        <v>0</v>
      </c>
      <c r="N308">
        <v>32315020</v>
      </c>
      <c r="O308">
        <v>1715765</v>
      </c>
      <c r="P308">
        <v>63905732</v>
      </c>
      <c r="Q308">
        <v>29218773</v>
      </c>
      <c r="R308">
        <v>32315014</v>
      </c>
      <c r="S308">
        <v>400.93126000000001</v>
      </c>
      <c r="T308">
        <v>9434261</v>
      </c>
      <c r="U308">
        <v>0</v>
      </c>
      <c r="V308">
        <v>14920949</v>
      </c>
      <c r="W308">
        <v>7926180</v>
      </c>
      <c r="X308">
        <v>2215221</v>
      </c>
      <c r="Y308">
        <v>7316652</v>
      </c>
      <c r="Z308">
        <v>1632372</v>
      </c>
      <c r="AA308">
        <v>61.313600000000001</v>
      </c>
      <c r="AB308">
        <v>44047</v>
      </c>
      <c r="AC308">
        <v>-14373</v>
      </c>
      <c r="AD308">
        <v>-5558115</v>
      </c>
      <c r="AE308">
        <v>-258719</v>
      </c>
      <c r="AF308">
        <v>0</v>
      </c>
    </row>
    <row r="309" spans="1:32" x14ac:dyDescent="0.25">
      <c r="A309" t="s">
        <v>110</v>
      </c>
      <c r="B309" t="s">
        <v>2</v>
      </c>
      <c r="C309" t="s">
        <v>103</v>
      </c>
      <c r="D309" t="s">
        <v>49</v>
      </c>
      <c r="E309">
        <v>16581735</v>
      </c>
      <c r="F309">
        <v>1035035</v>
      </c>
      <c r="G309">
        <v>11760933</v>
      </c>
      <c r="H309">
        <v>16758673</v>
      </c>
      <c r="I309">
        <v>29288098</v>
      </c>
      <c r="J309">
        <v>63968993</v>
      </c>
      <c r="K309">
        <v>23380161</v>
      </c>
      <c r="L309">
        <v>33143952</v>
      </c>
      <c r="M309">
        <v>0</v>
      </c>
      <c r="N309">
        <v>30825041</v>
      </c>
      <c r="O309">
        <v>1715765</v>
      </c>
      <c r="P309">
        <v>63968993</v>
      </c>
      <c r="Q309">
        <v>27900535</v>
      </c>
      <c r="R309">
        <v>30825041</v>
      </c>
      <c r="S309">
        <v>400.93126000000001</v>
      </c>
      <c r="T309">
        <v>10900767</v>
      </c>
      <c r="U309">
        <v>0</v>
      </c>
      <c r="V309">
        <v>13700865</v>
      </c>
      <c r="W309">
        <v>8194164</v>
      </c>
      <c r="X309">
        <v>2216941</v>
      </c>
      <c r="Y309">
        <v>7856832</v>
      </c>
      <c r="Z309">
        <v>1528230</v>
      </c>
      <c r="AA309">
        <v>13.8315</v>
      </c>
      <c r="AB309">
        <v>43863</v>
      </c>
      <c r="AC309">
        <v>-6326</v>
      </c>
      <c r="AD309">
        <v>-5114565</v>
      </c>
      <c r="AE309">
        <v>-116507</v>
      </c>
      <c r="AF309">
        <v>0</v>
      </c>
    </row>
    <row r="310" spans="1:32" x14ac:dyDescent="0.25">
      <c r="A310" t="s">
        <v>110</v>
      </c>
      <c r="B310" t="s">
        <v>2</v>
      </c>
      <c r="C310" t="s">
        <v>103</v>
      </c>
      <c r="D310" t="s">
        <v>50</v>
      </c>
      <c r="E310">
        <v>16910572</v>
      </c>
      <c r="F310">
        <v>961624</v>
      </c>
      <c r="G310">
        <v>10160697</v>
      </c>
      <c r="H310">
        <v>14835414</v>
      </c>
      <c r="I310">
        <v>26093382</v>
      </c>
      <c r="J310">
        <v>60490443</v>
      </c>
      <c r="K310">
        <v>21097589</v>
      </c>
      <c r="L310">
        <v>30598771</v>
      </c>
      <c r="M310">
        <v>0</v>
      </c>
      <c r="N310">
        <v>29891672</v>
      </c>
      <c r="O310">
        <v>1715765</v>
      </c>
      <c r="P310">
        <v>60490443</v>
      </c>
      <c r="Q310">
        <v>27173417</v>
      </c>
      <c r="R310">
        <v>29891672</v>
      </c>
      <c r="S310">
        <v>400.93126000000001</v>
      </c>
      <c r="T310">
        <v>10427283</v>
      </c>
      <c r="U310">
        <v>0</v>
      </c>
      <c r="V310">
        <v>13904748</v>
      </c>
      <c r="W310">
        <v>7302405</v>
      </c>
      <c r="X310">
        <v>1819008</v>
      </c>
      <c r="Y310">
        <v>7093959</v>
      </c>
      <c r="Z310">
        <v>1480556</v>
      </c>
      <c r="AA310">
        <v>4.9992999999999999</v>
      </c>
      <c r="AB310">
        <v>46829</v>
      </c>
      <c r="AC310">
        <v>-17157</v>
      </c>
      <c r="AD310">
        <v>-4524091</v>
      </c>
      <c r="AE310">
        <v>-505597</v>
      </c>
      <c r="AF310">
        <v>0</v>
      </c>
    </row>
    <row r="311" spans="1:32" x14ac:dyDescent="0.25">
      <c r="A311" t="s">
        <v>110</v>
      </c>
      <c r="B311" t="s">
        <v>2</v>
      </c>
      <c r="C311" t="s">
        <v>103</v>
      </c>
      <c r="D311" t="s">
        <v>51</v>
      </c>
      <c r="E311">
        <v>16321783</v>
      </c>
      <c r="F311">
        <v>133683</v>
      </c>
      <c r="G311">
        <v>10395056</v>
      </c>
      <c r="H311">
        <v>15983376</v>
      </c>
      <c r="I311">
        <v>27065987</v>
      </c>
      <c r="J311">
        <v>61922751</v>
      </c>
      <c r="K311">
        <v>22614993</v>
      </c>
      <c r="L311">
        <v>32878232</v>
      </c>
      <c r="M311">
        <v>0</v>
      </c>
      <c r="N311">
        <v>29044519</v>
      </c>
      <c r="O311">
        <v>1715765</v>
      </c>
      <c r="P311">
        <v>61922751</v>
      </c>
      <c r="Q311">
        <v>26166028</v>
      </c>
      <c r="R311">
        <v>29044519</v>
      </c>
      <c r="S311">
        <v>400.93126000000001</v>
      </c>
      <c r="T311">
        <v>11774848</v>
      </c>
      <c r="U311">
        <v>0</v>
      </c>
      <c r="V311">
        <v>13394720</v>
      </c>
      <c r="W311">
        <v>7582003</v>
      </c>
      <c r="X311">
        <v>1878870</v>
      </c>
      <c r="Y311">
        <v>7424359</v>
      </c>
      <c r="Z311">
        <v>2443809</v>
      </c>
      <c r="AA311">
        <v>8.1661000000000001</v>
      </c>
      <c r="AB311">
        <v>43402</v>
      </c>
      <c r="AC311">
        <v>-14194</v>
      </c>
      <c r="AD311">
        <v>-5100219</v>
      </c>
      <c r="AE311">
        <v>-324200</v>
      </c>
      <c r="AF311">
        <v>0</v>
      </c>
    </row>
    <row r="312" spans="1:32" x14ac:dyDescent="0.25">
      <c r="A312" t="s">
        <v>110</v>
      </c>
      <c r="B312" t="s">
        <v>2</v>
      </c>
      <c r="C312" t="s">
        <v>103</v>
      </c>
      <c r="D312" t="s">
        <v>52</v>
      </c>
      <c r="E312">
        <v>11368841</v>
      </c>
      <c r="F312">
        <v>126309</v>
      </c>
      <c r="G312">
        <v>6692576</v>
      </c>
      <c r="H312">
        <v>12203454</v>
      </c>
      <c r="I312">
        <v>23799689</v>
      </c>
      <c r="J312">
        <v>58339974</v>
      </c>
      <c r="K312">
        <v>19403021</v>
      </c>
      <c r="L312">
        <v>29437889</v>
      </c>
      <c r="M312">
        <v>0</v>
      </c>
      <c r="N312">
        <v>28902085</v>
      </c>
      <c r="O312">
        <v>1715765</v>
      </c>
      <c r="P312">
        <v>58339974</v>
      </c>
      <c r="Q312">
        <v>25989504</v>
      </c>
      <c r="R312">
        <v>28902085</v>
      </c>
      <c r="S312">
        <v>400.93126000000001</v>
      </c>
      <c r="T312">
        <v>10493180</v>
      </c>
      <c r="U312">
        <v>0</v>
      </c>
      <c r="V312">
        <v>9652134</v>
      </c>
      <c r="W312">
        <v>6640728</v>
      </c>
      <c r="X312">
        <v>1445253</v>
      </c>
      <c r="Y312">
        <v>8299305</v>
      </c>
      <c r="Z312">
        <v>1267551</v>
      </c>
      <c r="AA312">
        <v>-21.630199999999999</v>
      </c>
      <c r="AB312">
        <v>44125</v>
      </c>
      <c r="AC312">
        <v>-8983</v>
      </c>
      <c r="AD312">
        <v>-2199427</v>
      </c>
      <c r="AE312">
        <v>-550308</v>
      </c>
      <c r="AF312">
        <v>0</v>
      </c>
    </row>
    <row r="313" spans="1:32" x14ac:dyDescent="0.25">
      <c r="A313" t="s">
        <v>110</v>
      </c>
      <c r="B313" t="s">
        <v>2</v>
      </c>
      <c r="C313" t="s">
        <v>103</v>
      </c>
      <c r="D313" t="s">
        <v>53</v>
      </c>
      <c r="E313">
        <v>14566900</v>
      </c>
      <c r="F313">
        <v>265969</v>
      </c>
      <c r="G313">
        <v>4744938</v>
      </c>
      <c r="H313">
        <v>9099751</v>
      </c>
      <c r="I313">
        <v>21285716</v>
      </c>
      <c r="J313">
        <v>55686471</v>
      </c>
      <c r="K313">
        <v>17546503</v>
      </c>
      <c r="L313">
        <v>26942733</v>
      </c>
      <c r="M313">
        <v>0</v>
      </c>
      <c r="N313">
        <v>28743738</v>
      </c>
      <c r="O313">
        <v>1715765</v>
      </c>
      <c r="P313">
        <v>55686471</v>
      </c>
      <c r="Q313">
        <v>25884402</v>
      </c>
      <c r="R313">
        <v>28743738</v>
      </c>
      <c r="S313">
        <v>400.93126000000001</v>
      </c>
      <c r="T313">
        <v>7183774</v>
      </c>
      <c r="U313">
        <v>0</v>
      </c>
      <c r="V313">
        <v>12327114</v>
      </c>
      <c r="W313">
        <v>6967346</v>
      </c>
      <c r="X313">
        <v>1911104</v>
      </c>
      <c r="Y313">
        <v>8223002</v>
      </c>
      <c r="Z313">
        <v>1514823</v>
      </c>
      <c r="AA313">
        <v>17.0563</v>
      </c>
      <c r="AB313">
        <v>45056</v>
      </c>
      <c r="AC313">
        <v>-20554</v>
      </c>
      <c r="AD313">
        <v>-2515806</v>
      </c>
      <c r="AE313">
        <v>-281793</v>
      </c>
      <c r="AF313">
        <v>0</v>
      </c>
    </row>
    <row r="314" spans="1:32" x14ac:dyDescent="0.25">
      <c r="A314" t="s">
        <v>110</v>
      </c>
      <c r="B314" t="s">
        <v>2</v>
      </c>
      <c r="C314" t="s">
        <v>103</v>
      </c>
      <c r="D314" t="s">
        <v>54</v>
      </c>
      <c r="E314">
        <v>16105414</v>
      </c>
      <c r="F314">
        <v>346357</v>
      </c>
      <c r="G314">
        <v>4268716</v>
      </c>
      <c r="H314">
        <v>9122860</v>
      </c>
      <c r="I314">
        <v>21555416</v>
      </c>
      <c r="J314">
        <v>55344798</v>
      </c>
      <c r="K314">
        <v>17276646</v>
      </c>
      <c r="L314">
        <v>26366660</v>
      </c>
      <c r="M314">
        <v>0</v>
      </c>
      <c r="N314">
        <v>28978138</v>
      </c>
      <c r="O314">
        <v>1715765</v>
      </c>
      <c r="P314">
        <v>55344798</v>
      </c>
      <c r="Q314">
        <v>26056216</v>
      </c>
      <c r="R314">
        <v>28978138</v>
      </c>
      <c r="S314">
        <v>400.93126000000001</v>
      </c>
      <c r="T314">
        <v>6699453</v>
      </c>
      <c r="U314">
        <v>0</v>
      </c>
      <c r="V314">
        <v>13698430</v>
      </c>
      <c r="W314">
        <v>6766756</v>
      </c>
      <c r="X314">
        <v>2154695</v>
      </c>
      <c r="Y314">
        <v>8108681</v>
      </c>
      <c r="Z314">
        <v>1498752</v>
      </c>
      <c r="AA314">
        <v>19.536799999999999</v>
      </c>
      <c r="AB314">
        <v>43893</v>
      </c>
      <c r="AC314">
        <v>2164</v>
      </c>
      <c r="AD314">
        <v>-2303292</v>
      </c>
      <c r="AE314">
        <v>-130834</v>
      </c>
      <c r="AF314">
        <v>0</v>
      </c>
    </row>
    <row r="315" spans="1:32" x14ac:dyDescent="0.25">
      <c r="A315" t="s">
        <v>110</v>
      </c>
      <c r="B315" t="s">
        <v>2</v>
      </c>
      <c r="C315" t="s">
        <v>103</v>
      </c>
      <c r="D315" t="s">
        <v>55</v>
      </c>
      <c r="E315">
        <v>15089541</v>
      </c>
      <c r="F315">
        <v>325804</v>
      </c>
      <c r="G315">
        <v>4272195</v>
      </c>
      <c r="H315">
        <v>9035894</v>
      </c>
      <c r="I315">
        <v>21868311</v>
      </c>
      <c r="J315">
        <v>55427022</v>
      </c>
      <c r="K315">
        <v>17743992</v>
      </c>
      <c r="L315">
        <v>26690527</v>
      </c>
      <c r="M315">
        <v>0</v>
      </c>
      <c r="N315">
        <v>28736495</v>
      </c>
      <c r="O315">
        <v>1715765</v>
      </c>
      <c r="P315">
        <v>55427022</v>
      </c>
      <c r="Q315">
        <v>25669654</v>
      </c>
      <c r="R315">
        <v>28736495</v>
      </c>
      <c r="S315">
        <v>400.93126000000001</v>
      </c>
      <c r="T315">
        <v>6739590</v>
      </c>
      <c r="U315">
        <v>0</v>
      </c>
      <c r="V315">
        <v>12712849</v>
      </c>
      <c r="W315">
        <v>6732683</v>
      </c>
      <c r="X315">
        <v>2226404</v>
      </c>
      <c r="Y315">
        <v>8568652</v>
      </c>
      <c r="Z315">
        <v>1812275</v>
      </c>
      <c r="AA315">
        <v>7.2133000000000003</v>
      </c>
      <c r="AB315">
        <v>44213</v>
      </c>
      <c r="AC315">
        <v>-7416</v>
      </c>
      <c r="AD315">
        <v>-2688638</v>
      </c>
      <c r="AE315">
        <v>-650409</v>
      </c>
      <c r="AF315">
        <v>0</v>
      </c>
    </row>
    <row r="316" spans="1:32" x14ac:dyDescent="0.25">
      <c r="A316" t="s">
        <v>110</v>
      </c>
      <c r="B316" t="s">
        <v>2</v>
      </c>
      <c r="C316" t="s">
        <v>103</v>
      </c>
      <c r="D316" t="s">
        <v>56</v>
      </c>
      <c r="E316">
        <v>14506654</v>
      </c>
      <c r="F316">
        <v>505394</v>
      </c>
      <c r="G316">
        <v>3354961</v>
      </c>
      <c r="H316">
        <v>7913007</v>
      </c>
      <c r="I316">
        <v>21318773</v>
      </c>
      <c r="J316">
        <v>54495969</v>
      </c>
      <c r="K316">
        <v>16917698</v>
      </c>
      <c r="L316">
        <v>26136489</v>
      </c>
      <c r="M316">
        <v>0</v>
      </c>
      <c r="N316">
        <v>28359480</v>
      </c>
      <c r="O316">
        <v>1715765</v>
      </c>
      <c r="P316">
        <v>54495969</v>
      </c>
      <c r="Q316">
        <v>25376002</v>
      </c>
      <c r="R316">
        <v>28359480</v>
      </c>
      <c r="S316">
        <v>400.93126000000001</v>
      </c>
      <c r="T316">
        <v>6780369</v>
      </c>
      <c r="U316">
        <v>0</v>
      </c>
      <c r="V316">
        <v>12185741</v>
      </c>
      <c r="W316">
        <v>6979593</v>
      </c>
      <c r="X316">
        <v>2792330</v>
      </c>
      <c r="Y316">
        <v>8664676</v>
      </c>
      <c r="Z316">
        <v>1515605</v>
      </c>
      <c r="AA316">
        <v>3.1758000000000002</v>
      </c>
      <c r="AB316">
        <v>46265</v>
      </c>
      <c r="AC316">
        <v>10456</v>
      </c>
      <c r="AD316">
        <v>-1186393</v>
      </c>
      <c r="AE316">
        <v>-573482</v>
      </c>
      <c r="AF316">
        <v>0</v>
      </c>
    </row>
    <row r="317" spans="1:32" x14ac:dyDescent="0.25">
      <c r="A317" t="s">
        <v>110</v>
      </c>
      <c r="B317" t="s">
        <v>2</v>
      </c>
      <c r="C317" t="s">
        <v>103</v>
      </c>
      <c r="D317" t="s">
        <v>57</v>
      </c>
      <c r="E317">
        <v>12444350</v>
      </c>
      <c r="F317">
        <v>649104</v>
      </c>
      <c r="G317">
        <v>2637404</v>
      </c>
      <c r="H317">
        <v>7742704</v>
      </c>
      <c r="I317">
        <v>20729864</v>
      </c>
      <c r="J317">
        <v>53119956</v>
      </c>
      <c r="K317">
        <v>16397035</v>
      </c>
      <c r="L317">
        <v>25461832</v>
      </c>
      <c r="M317">
        <v>0</v>
      </c>
      <c r="N317">
        <v>27658124</v>
      </c>
      <c r="O317">
        <v>1715765</v>
      </c>
      <c r="P317">
        <v>53119956</v>
      </c>
      <c r="Q317">
        <v>24954916</v>
      </c>
      <c r="R317">
        <v>27658124</v>
      </c>
      <c r="S317">
        <v>400.93126000000001</v>
      </c>
      <c r="T317">
        <v>6916336</v>
      </c>
      <c r="U317">
        <v>0</v>
      </c>
      <c r="V317">
        <v>10239213</v>
      </c>
      <c r="W317">
        <v>6862681</v>
      </c>
      <c r="X317">
        <v>2402236</v>
      </c>
      <c r="Y317">
        <v>8416012</v>
      </c>
      <c r="Z317">
        <v>1340333</v>
      </c>
      <c r="AA317">
        <v>-0.93820000000000003</v>
      </c>
      <c r="AB317">
        <v>44359</v>
      </c>
      <c r="AC317">
        <v>-947</v>
      </c>
      <c r="AD317">
        <v>-1055181</v>
      </c>
      <c r="AE317">
        <v>-381761</v>
      </c>
      <c r="AF317">
        <v>0</v>
      </c>
    </row>
    <row r="318" spans="1:32" x14ac:dyDescent="0.25">
      <c r="A318" t="s">
        <v>110</v>
      </c>
      <c r="B318" t="s">
        <v>2</v>
      </c>
      <c r="C318" t="s">
        <v>103</v>
      </c>
      <c r="D318" t="s">
        <v>58</v>
      </c>
      <c r="E318">
        <v>13473179</v>
      </c>
      <c r="F318">
        <v>94347</v>
      </c>
      <c r="G318">
        <v>2292659</v>
      </c>
      <c r="H318">
        <v>8511838</v>
      </c>
      <c r="I318">
        <v>19711791</v>
      </c>
      <c r="J318">
        <v>51786605</v>
      </c>
      <c r="K318">
        <v>14834739</v>
      </c>
      <c r="L318">
        <v>24543141</v>
      </c>
      <c r="M318">
        <v>0</v>
      </c>
      <c r="N318">
        <v>27243464</v>
      </c>
      <c r="O318">
        <v>1715765</v>
      </c>
      <c r="P318">
        <v>51786605</v>
      </c>
      <c r="Q318">
        <v>24711681</v>
      </c>
      <c r="R318">
        <v>27243464</v>
      </c>
      <c r="S318">
        <v>400.93126000000001</v>
      </c>
      <c r="T318">
        <v>6683714</v>
      </c>
      <c r="U318">
        <v>0</v>
      </c>
      <c r="V318">
        <v>11617664</v>
      </c>
      <c r="W318">
        <v>6244942</v>
      </c>
      <c r="X318">
        <v>2049248</v>
      </c>
      <c r="Y318">
        <v>7233947</v>
      </c>
      <c r="Z318">
        <v>1156613</v>
      </c>
      <c r="AA318">
        <v>3.5948000000000002</v>
      </c>
      <c r="AB318">
        <v>31721</v>
      </c>
      <c r="AC318">
        <v>12402</v>
      </c>
      <c r="AD318">
        <v>-1361722</v>
      </c>
      <c r="AE318">
        <v>-909288</v>
      </c>
      <c r="AF318">
        <v>0</v>
      </c>
    </row>
    <row r="319" spans="1:32" x14ac:dyDescent="0.25">
      <c r="A319" t="s">
        <v>110</v>
      </c>
      <c r="B319" t="s">
        <v>2</v>
      </c>
      <c r="C319" t="s">
        <v>103</v>
      </c>
      <c r="D319" t="s">
        <v>59</v>
      </c>
      <c r="E319">
        <v>14074306</v>
      </c>
      <c r="F319">
        <v>297741</v>
      </c>
      <c r="G319">
        <v>2325808</v>
      </c>
      <c r="H319">
        <v>9908640</v>
      </c>
      <c r="I319">
        <v>20502886</v>
      </c>
      <c r="J319">
        <v>52083175</v>
      </c>
      <c r="K319">
        <v>14456142</v>
      </c>
      <c r="L319">
        <v>24737756</v>
      </c>
      <c r="M319">
        <v>0</v>
      </c>
      <c r="N319">
        <v>27345419</v>
      </c>
      <c r="O319">
        <v>1560650</v>
      </c>
      <c r="P319">
        <v>52083175</v>
      </c>
      <c r="Q319">
        <v>24751763</v>
      </c>
      <c r="R319">
        <v>27345419</v>
      </c>
      <c r="S319">
        <v>400.93126000000001</v>
      </c>
      <c r="T319">
        <v>6408083</v>
      </c>
      <c r="U319">
        <v>0</v>
      </c>
      <c r="V319">
        <v>12009491</v>
      </c>
      <c r="W319">
        <v>6563658</v>
      </c>
      <c r="X319">
        <v>2412579</v>
      </c>
      <c r="Y319">
        <v>6696739</v>
      </c>
      <c r="Z319">
        <v>1729932</v>
      </c>
      <c r="AA319">
        <v>-0.23669999999999999</v>
      </c>
      <c r="AB319">
        <v>31385</v>
      </c>
      <c r="AC319">
        <v>25902</v>
      </c>
      <c r="AD319">
        <v>-2220251</v>
      </c>
      <c r="AE319">
        <v>-869620</v>
      </c>
      <c r="AF319">
        <v>0</v>
      </c>
    </row>
    <row r="320" spans="1:32" x14ac:dyDescent="0.25">
      <c r="A320" t="s">
        <v>110</v>
      </c>
      <c r="B320" t="s">
        <v>2</v>
      </c>
      <c r="C320" t="s">
        <v>103</v>
      </c>
      <c r="D320" t="s">
        <v>60</v>
      </c>
      <c r="E320">
        <v>14060127</v>
      </c>
      <c r="F320">
        <v>331897</v>
      </c>
      <c r="G320">
        <v>2258089</v>
      </c>
      <c r="H320">
        <v>10017515</v>
      </c>
      <c r="I320">
        <v>21719144</v>
      </c>
      <c r="J320">
        <v>52708443</v>
      </c>
      <c r="K320">
        <v>15287018</v>
      </c>
      <c r="L320">
        <v>25478422</v>
      </c>
      <c r="M320">
        <v>0</v>
      </c>
      <c r="N320">
        <v>27230021</v>
      </c>
      <c r="O320">
        <v>1715765</v>
      </c>
      <c r="P320">
        <v>52708443</v>
      </c>
      <c r="Q320">
        <v>24534047</v>
      </c>
      <c r="R320">
        <v>27230021</v>
      </c>
      <c r="S320">
        <v>400.93126000000001</v>
      </c>
      <c r="T320">
        <v>7218408</v>
      </c>
      <c r="U320">
        <v>0</v>
      </c>
      <c r="V320">
        <v>11965670</v>
      </c>
      <c r="W320">
        <v>6503322</v>
      </c>
      <c r="X320">
        <v>2563208</v>
      </c>
      <c r="Y320">
        <v>7661537</v>
      </c>
      <c r="Z320">
        <v>1500224</v>
      </c>
      <c r="AA320">
        <v>3.5474000000000001</v>
      </c>
      <c r="AB320">
        <v>29700</v>
      </c>
      <c r="AC320">
        <v>-16083</v>
      </c>
      <c r="AD320">
        <v>-1209876</v>
      </c>
      <c r="AE320">
        <v>-268221</v>
      </c>
      <c r="AF320">
        <v>0</v>
      </c>
    </row>
    <row r="321" spans="1:32" x14ac:dyDescent="0.25">
      <c r="A321" t="s">
        <v>110</v>
      </c>
      <c r="B321" t="s">
        <v>2</v>
      </c>
      <c r="C321" t="s">
        <v>103</v>
      </c>
      <c r="D321" t="s">
        <v>61</v>
      </c>
      <c r="E321">
        <v>12562201</v>
      </c>
      <c r="F321">
        <v>431958</v>
      </c>
      <c r="G321">
        <v>2559097</v>
      </c>
      <c r="H321">
        <v>10049535</v>
      </c>
      <c r="I321">
        <v>22199249</v>
      </c>
      <c r="J321">
        <v>52816224</v>
      </c>
      <c r="K321">
        <v>15813564</v>
      </c>
      <c r="L321">
        <v>25841609</v>
      </c>
      <c r="M321">
        <v>0</v>
      </c>
      <c r="N321">
        <v>26974615</v>
      </c>
      <c r="O321">
        <v>1715765</v>
      </c>
      <c r="P321">
        <v>52816224</v>
      </c>
      <c r="Q321">
        <v>24208467</v>
      </c>
      <c r="R321">
        <v>26974615</v>
      </c>
      <c r="S321">
        <v>400.93126000000001</v>
      </c>
      <c r="T321">
        <v>8402244</v>
      </c>
      <c r="U321">
        <v>0</v>
      </c>
      <c r="V321">
        <v>10644032</v>
      </c>
      <c r="W321">
        <v>6176546</v>
      </c>
      <c r="X321">
        <v>2417570</v>
      </c>
      <c r="Y321">
        <v>8200439</v>
      </c>
      <c r="Z321">
        <v>1368530</v>
      </c>
      <c r="AA321">
        <v>-2.1932999999999998</v>
      </c>
      <c r="AB321">
        <v>29508</v>
      </c>
      <c r="AC321">
        <v>-9229</v>
      </c>
      <c r="AD321">
        <v>-67685</v>
      </c>
      <c r="AE321">
        <v>-329136</v>
      </c>
      <c r="AF321">
        <v>0</v>
      </c>
    </row>
    <row r="322" spans="1:32" x14ac:dyDescent="0.25">
      <c r="A322" t="s">
        <v>110</v>
      </c>
      <c r="B322" t="s">
        <v>2</v>
      </c>
      <c r="C322" t="s">
        <v>103</v>
      </c>
      <c r="D322" t="s">
        <v>62</v>
      </c>
      <c r="E322">
        <v>13005649</v>
      </c>
      <c r="F322">
        <v>104809</v>
      </c>
      <c r="G322">
        <v>1561738</v>
      </c>
      <c r="H322">
        <v>9619706</v>
      </c>
      <c r="I322">
        <v>21642079</v>
      </c>
      <c r="J322">
        <v>52294438</v>
      </c>
      <c r="K322">
        <v>15323019</v>
      </c>
      <c r="L322">
        <v>25433261</v>
      </c>
      <c r="M322">
        <v>0</v>
      </c>
      <c r="N322">
        <v>26861177</v>
      </c>
      <c r="O322">
        <v>1715765</v>
      </c>
      <c r="P322">
        <v>52294438</v>
      </c>
      <c r="Q322">
        <v>24074322</v>
      </c>
      <c r="R322">
        <v>26861177</v>
      </c>
      <c r="S322">
        <v>400.93126000000001</v>
      </c>
      <c r="T322">
        <v>8752974</v>
      </c>
      <c r="U322">
        <v>0</v>
      </c>
      <c r="V322">
        <v>10719228</v>
      </c>
      <c r="W322">
        <v>5113283</v>
      </c>
      <c r="X322">
        <v>2092975</v>
      </c>
      <c r="Y322">
        <v>8543645</v>
      </c>
      <c r="Z322">
        <v>1776898</v>
      </c>
      <c r="AA322">
        <v>0.70420000000000005</v>
      </c>
      <c r="AB322">
        <v>36105</v>
      </c>
      <c r="AC322">
        <v>-10870</v>
      </c>
      <c r="AD322">
        <v>555792</v>
      </c>
      <c r="AE322">
        <v>-776605</v>
      </c>
      <c r="AF322">
        <v>0</v>
      </c>
    </row>
    <row r="323" spans="1:32" x14ac:dyDescent="0.25">
      <c r="A323" t="s">
        <v>110</v>
      </c>
      <c r="B323" t="s">
        <v>2</v>
      </c>
      <c r="C323" t="s">
        <v>103</v>
      </c>
      <c r="D323" t="s">
        <v>63</v>
      </c>
      <c r="E323">
        <v>14107692</v>
      </c>
      <c r="F323">
        <v>-291767</v>
      </c>
      <c r="G323">
        <v>3055341</v>
      </c>
      <c r="H323">
        <v>10739065</v>
      </c>
      <c r="I323">
        <v>24293632</v>
      </c>
      <c r="J323">
        <v>54564065</v>
      </c>
      <c r="K323">
        <v>18211921</v>
      </c>
      <c r="L323">
        <v>27564182</v>
      </c>
      <c r="M323">
        <v>0</v>
      </c>
      <c r="N323">
        <v>26999883</v>
      </c>
      <c r="O323">
        <v>1715765</v>
      </c>
      <c r="P323">
        <v>54564065</v>
      </c>
      <c r="Q323">
        <v>23902393</v>
      </c>
      <c r="R323">
        <v>26999883</v>
      </c>
      <c r="S323">
        <v>400.93126000000001</v>
      </c>
      <c r="T323">
        <v>8659320</v>
      </c>
      <c r="U323">
        <v>0</v>
      </c>
      <c r="V323">
        <v>12331631</v>
      </c>
      <c r="W323">
        <v>6772224</v>
      </c>
      <c r="X323">
        <v>2528946</v>
      </c>
      <c r="Y323">
        <v>9670049</v>
      </c>
      <c r="Z323">
        <v>1963815</v>
      </c>
      <c r="AA323">
        <v>11.094200000000001</v>
      </c>
      <c r="AB323">
        <v>25744</v>
      </c>
      <c r="AC323">
        <v>-4160</v>
      </c>
      <c r="AD323">
        <v>52001</v>
      </c>
      <c r="AE323">
        <v>-357142</v>
      </c>
      <c r="AF323">
        <v>0</v>
      </c>
    </row>
    <row r="324" spans="1:32" x14ac:dyDescent="0.25">
      <c r="A324" t="s">
        <v>110</v>
      </c>
      <c r="B324" t="s">
        <v>2</v>
      </c>
      <c r="C324" t="s">
        <v>103</v>
      </c>
      <c r="D324" t="s">
        <v>64</v>
      </c>
      <c r="E324">
        <v>13578443</v>
      </c>
      <c r="F324">
        <v>389598</v>
      </c>
      <c r="G324">
        <v>2561104</v>
      </c>
      <c r="H324">
        <v>9467106</v>
      </c>
      <c r="I324">
        <v>22781863</v>
      </c>
      <c r="J324">
        <v>52808714</v>
      </c>
      <c r="K324">
        <v>17060611</v>
      </c>
      <c r="L324">
        <v>25658460</v>
      </c>
      <c r="M324">
        <v>0</v>
      </c>
      <c r="N324">
        <v>27150254</v>
      </c>
      <c r="O324">
        <v>1715765</v>
      </c>
      <c r="P324">
        <v>52808714</v>
      </c>
      <c r="Q324">
        <v>24175336</v>
      </c>
      <c r="R324">
        <v>27150254</v>
      </c>
      <c r="S324">
        <v>400.93126000000001</v>
      </c>
      <c r="T324">
        <v>8478552</v>
      </c>
      <c r="U324">
        <v>0</v>
      </c>
      <c r="V324">
        <v>11237138</v>
      </c>
      <c r="W324">
        <v>6050452</v>
      </c>
      <c r="X324">
        <v>2781313</v>
      </c>
      <c r="Y324">
        <v>9211756</v>
      </c>
      <c r="Z324">
        <v>1704871</v>
      </c>
      <c r="AA324">
        <v>-6.0315000000000003</v>
      </c>
      <c r="AB324">
        <v>25494</v>
      </c>
      <c r="AC324">
        <v>-1883</v>
      </c>
      <c r="AD324">
        <v>587916</v>
      </c>
      <c r="AE324">
        <v>-373337</v>
      </c>
      <c r="AF324">
        <v>0</v>
      </c>
    </row>
    <row r="325" spans="1:32" x14ac:dyDescent="0.25">
      <c r="A325" t="s">
        <v>110</v>
      </c>
      <c r="B325" t="s">
        <v>2</v>
      </c>
      <c r="C325" t="s">
        <v>103</v>
      </c>
      <c r="D325" t="s">
        <v>65</v>
      </c>
      <c r="E325">
        <v>12843896</v>
      </c>
      <c r="F325">
        <v>765378</v>
      </c>
      <c r="G325">
        <v>3431884</v>
      </c>
      <c r="H325">
        <v>9650636</v>
      </c>
      <c r="I325">
        <v>22440375</v>
      </c>
      <c r="J325">
        <v>52038568</v>
      </c>
      <c r="K325">
        <v>16889803</v>
      </c>
      <c r="L325">
        <v>25573796</v>
      </c>
      <c r="M325">
        <v>0</v>
      </c>
      <c r="N325">
        <v>26464772</v>
      </c>
      <c r="O325">
        <v>1715765</v>
      </c>
      <c r="P325">
        <v>52038568</v>
      </c>
      <c r="Q325">
        <v>23794398</v>
      </c>
      <c r="R325">
        <v>26464772</v>
      </c>
      <c r="S325">
        <v>400.93126000000001</v>
      </c>
      <c r="T325">
        <v>9019942</v>
      </c>
      <c r="U325">
        <v>0</v>
      </c>
      <c r="V325">
        <v>10386471</v>
      </c>
      <c r="W325">
        <v>6257376</v>
      </c>
      <c r="X325">
        <v>2450917</v>
      </c>
      <c r="Y325">
        <v>9163284</v>
      </c>
      <c r="Z325">
        <v>1836013</v>
      </c>
      <c r="AA325">
        <v>1.5378000000000001</v>
      </c>
      <c r="AB325">
        <v>28668</v>
      </c>
      <c r="AC325">
        <v>-24248</v>
      </c>
      <c r="AD325">
        <v>440527</v>
      </c>
      <c r="AE325">
        <v>-182397</v>
      </c>
      <c r="AF325">
        <v>0</v>
      </c>
    </row>
    <row r="326" spans="1:32" x14ac:dyDescent="0.25">
      <c r="A326" t="s">
        <v>110</v>
      </c>
      <c r="B326" t="s">
        <v>2</v>
      </c>
      <c r="C326" t="s">
        <v>103</v>
      </c>
      <c r="D326" t="s">
        <v>66</v>
      </c>
      <c r="E326">
        <v>12914703</v>
      </c>
      <c r="F326">
        <v>320002</v>
      </c>
      <c r="G326">
        <v>3064191</v>
      </c>
      <c r="H326">
        <v>8592908</v>
      </c>
      <c r="I326">
        <v>20912221</v>
      </c>
      <c r="J326">
        <v>50889260</v>
      </c>
      <c r="K326">
        <v>16246900</v>
      </c>
      <c r="L326">
        <v>24309836</v>
      </c>
      <c r="M326">
        <v>0</v>
      </c>
      <c r="N326">
        <v>26579424</v>
      </c>
      <c r="O326">
        <v>1715765</v>
      </c>
      <c r="P326">
        <v>50889260</v>
      </c>
      <c r="Q326">
        <v>23465759</v>
      </c>
      <c r="R326">
        <v>26579424</v>
      </c>
      <c r="S326">
        <v>400.93126000000001</v>
      </c>
      <c r="T326">
        <v>8068468</v>
      </c>
      <c r="U326">
        <v>0</v>
      </c>
      <c r="V326">
        <v>10373959</v>
      </c>
      <c r="W326">
        <v>6128049</v>
      </c>
      <c r="X326">
        <v>2402540</v>
      </c>
      <c r="Y326">
        <v>8854373</v>
      </c>
      <c r="Z326">
        <v>1847369</v>
      </c>
      <c r="AA326">
        <v>0.96099999999999997</v>
      </c>
      <c r="AB326">
        <v>31287</v>
      </c>
      <c r="AC326">
        <v>19684</v>
      </c>
      <c r="AD326">
        <v>203840</v>
      </c>
      <c r="AE326">
        <v>-449391</v>
      </c>
      <c r="AF326">
        <v>0</v>
      </c>
    </row>
    <row r="327" spans="1:32" x14ac:dyDescent="0.25">
      <c r="A327" t="s">
        <v>110</v>
      </c>
      <c r="B327" t="s">
        <v>2</v>
      </c>
      <c r="C327" t="s">
        <v>103</v>
      </c>
      <c r="D327" t="s">
        <v>67</v>
      </c>
      <c r="E327">
        <v>12698855</v>
      </c>
      <c r="F327">
        <v>664368</v>
      </c>
      <c r="G327">
        <v>2564658</v>
      </c>
      <c r="H327">
        <v>8320287</v>
      </c>
      <c r="I327">
        <v>18634952</v>
      </c>
      <c r="J327">
        <v>47883214</v>
      </c>
      <c r="K327">
        <v>13861789</v>
      </c>
      <c r="L327">
        <v>22300266</v>
      </c>
      <c r="M327">
        <v>0</v>
      </c>
      <c r="N327">
        <v>25582948</v>
      </c>
      <c r="O327">
        <v>1725743</v>
      </c>
      <c r="P327">
        <v>47883214</v>
      </c>
      <c r="Q327">
        <v>22837121</v>
      </c>
      <c r="R327">
        <v>25582948</v>
      </c>
      <c r="S327">
        <v>400.93142999999998</v>
      </c>
      <c r="T327">
        <v>6216096</v>
      </c>
      <c r="U327">
        <v>0</v>
      </c>
      <c r="V327">
        <v>10338853</v>
      </c>
      <c r="W327">
        <v>4999121</v>
      </c>
      <c r="X327">
        <v>2068132</v>
      </c>
      <c r="Y327">
        <v>7248667</v>
      </c>
      <c r="Z327">
        <v>1573827</v>
      </c>
      <c r="AA327">
        <v>-3.1427999999999998</v>
      </c>
      <c r="AB327">
        <v>30881</v>
      </c>
      <c r="AC327">
        <v>-3536</v>
      </c>
      <c r="AD327">
        <v>-1394188</v>
      </c>
      <c r="AE327">
        <v>-402810</v>
      </c>
      <c r="AF327">
        <v>0</v>
      </c>
    </row>
    <row r="328" spans="1:32" x14ac:dyDescent="0.25">
      <c r="A328" t="s">
        <v>110</v>
      </c>
      <c r="B328" t="s">
        <v>2</v>
      </c>
      <c r="C328" t="s">
        <v>103</v>
      </c>
      <c r="D328" t="s">
        <v>68</v>
      </c>
      <c r="E328">
        <v>14449981</v>
      </c>
      <c r="F328">
        <v>825686</v>
      </c>
      <c r="G328">
        <v>2410145</v>
      </c>
      <c r="H328">
        <v>8449320</v>
      </c>
      <c r="I328">
        <v>20119918</v>
      </c>
      <c r="J328">
        <v>49429691</v>
      </c>
      <c r="K328">
        <v>15832410</v>
      </c>
      <c r="L328">
        <v>24163484</v>
      </c>
      <c r="M328">
        <v>0</v>
      </c>
      <c r="N328">
        <v>25266207</v>
      </c>
      <c r="O328">
        <v>1725743</v>
      </c>
      <c r="P328">
        <v>49429691</v>
      </c>
      <c r="Q328">
        <v>22194359</v>
      </c>
      <c r="R328">
        <v>25266207</v>
      </c>
      <c r="S328">
        <v>400.93142999999998</v>
      </c>
      <c r="T328">
        <v>7207353</v>
      </c>
      <c r="U328">
        <v>0</v>
      </c>
      <c r="V328">
        <v>11538487</v>
      </c>
      <c r="W328">
        <v>5838494</v>
      </c>
      <c r="X328">
        <v>2674047</v>
      </c>
      <c r="Y328">
        <v>7943445</v>
      </c>
      <c r="Z328">
        <v>1625587</v>
      </c>
      <c r="AA328">
        <v>16.146999999999998</v>
      </c>
      <c r="AB328">
        <v>60302</v>
      </c>
      <c r="AC328">
        <v>2266</v>
      </c>
      <c r="AD328">
        <v>-1116200</v>
      </c>
      <c r="AE328">
        <v>-282076</v>
      </c>
      <c r="AF328">
        <v>0</v>
      </c>
    </row>
    <row r="329" spans="1:32" x14ac:dyDescent="0.25">
      <c r="A329" t="s">
        <v>110</v>
      </c>
      <c r="B329" t="s">
        <v>2</v>
      </c>
      <c r="C329" t="s">
        <v>103</v>
      </c>
      <c r="D329" t="s">
        <v>69</v>
      </c>
      <c r="E329">
        <v>13549674</v>
      </c>
      <c r="F329">
        <v>885135</v>
      </c>
      <c r="G329">
        <v>0</v>
      </c>
      <c r="H329">
        <v>6992161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24204031</v>
      </c>
      <c r="O329">
        <v>0</v>
      </c>
      <c r="P329">
        <v>0</v>
      </c>
      <c r="Q329">
        <v>0</v>
      </c>
      <c r="R329">
        <v>24204031</v>
      </c>
      <c r="S329">
        <v>400.77776999999998</v>
      </c>
      <c r="T329">
        <v>6317414</v>
      </c>
      <c r="U329">
        <v>0</v>
      </c>
      <c r="V329">
        <v>10814122.5</v>
      </c>
      <c r="W329">
        <v>0</v>
      </c>
      <c r="X329">
        <v>0</v>
      </c>
      <c r="Y329">
        <v>0</v>
      </c>
      <c r="Z329">
        <v>2027204.5</v>
      </c>
      <c r="AA329">
        <v>0</v>
      </c>
      <c r="AB329">
        <v>0</v>
      </c>
      <c r="AC329">
        <v>494.5</v>
      </c>
      <c r="AD329">
        <v>0</v>
      </c>
      <c r="AE329">
        <v>-353668.5</v>
      </c>
      <c r="AF329">
        <v>0</v>
      </c>
    </row>
    <row r="330" spans="1:32" x14ac:dyDescent="0.25">
      <c r="A330" t="s">
        <v>110</v>
      </c>
      <c r="B330" t="s">
        <v>2</v>
      </c>
      <c r="C330" t="s">
        <v>103</v>
      </c>
      <c r="D330" t="s">
        <v>70</v>
      </c>
      <c r="E330">
        <v>12791769</v>
      </c>
      <c r="F330">
        <v>430794</v>
      </c>
      <c r="G330">
        <v>1104928</v>
      </c>
      <c r="H330">
        <v>7052979</v>
      </c>
      <c r="I330">
        <v>18229510</v>
      </c>
      <c r="J330">
        <v>45980113</v>
      </c>
      <c r="K330">
        <v>14579485</v>
      </c>
      <c r="L330">
        <v>21776082</v>
      </c>
      <c r="M330">
        <v>0</v>
      </c>
      <c r="N330">
        <v>24204031</v>
      </c>
      <c r="O330">
        <v>1736122</v>
      </c>
      <c r="P330">
        <v>45980113</v>
      </c>
      <c r="Q330">
        <v>21039080</v>
      </c>
      <c r="R330">
        <v>24204031</v>
      </c>
      <c r="S330">
        <v>400.9316</v>
      </c>
      <c r="T330">
        <v>6317414</v>
      </c>
      <c r="U330">
        <v>0</v>
      </c>
      <c r="V330">
        <v>10230947</v>
      </c>
      <c r="W330">
        <v>5885651</v>
      </c>
      <c r="X330">
        <v>2388911</v>
      </c>
      <c r="Y330">
        <v>7695346</v>
      </c>
      <c r="Z330">
        <v>1737831</v>
      </c>
      <c r="AA330">
        <v>9.3132999999999999</v>
      </c>
      <c r="AB330">
        <v>29519</v>
      </c>
      <c r="AC330">
        <v>10656</v>
      </c>
      <c r="AD330">
        <v>-617481</v>
      </c>
      <c r="AE330">
        <v>-819599</v>
      </c>
      <c r="AF330">
        <v>0</v>
      </c>
    </row>
    <row r="331" spans="1:32" x14ac:dyDescent="0.25">
      <c r="A331" t="s">
        <v>110</v>
      </c>
      <c r="B331" t="s">
        <v>2</v>
      </c>
      <c r="C331" t="s">
        <v>103</v>
      </c>
      <c r="D331" t="s">
        <v>72</v>
      </c>
      <c r="E331">
        <v>13110901</v>
      </c>
      <c r="F331">
        <v>550072</v>
      </c>
      <c r="G331">
        <v>1625329</v>
      </c>
      <c r="H331">
        <v>7766733</v>
      </c>
      <c r="I331">
        <v>18263936</v>
      </c>
      <c r="J331">
        <v>45639710</v>
      </c>
      <c r="K331">
        <v>14518546</v>
      </c>
      <c r="L331">
        <v>21660820</v>
      </c>
      <c r="M331">
        <v>0</v>
      </c>
      <c r="N331">
        <v>23978890</v>
      </c>
      <c r="O331">
        <v>1736122</v>
      </c>
      <c r="P331">
        <v>45639710</v>
      </c>
      <c r="Q331">
        <v>20469862</v>
      </c>
      <c r="R331">
        <v>23978890</v>
      </c>
      <c r="S331">
        <v>400.9316</v>
      </c>
      <c r="T331">
        <v>5675058</v>
      </c>
      <c r="U331">
        <v>0</v>
      </c>
      <c r="V331">
        <v>10548038</v>
      </c>
      <c r="W331">
        <v>5790348</v>
      </c>
      <c r="X331">
        <v>2147496</v>
      </c>
      <c r="Y331">
        <v>7487380</v>
      </c>
      <c r="Z331">
        <v>1680599</v>
      </c>
      <c r="AA331">
        <v>14.858599999999999</v>
      </c>
      <c r="AB331">
        <v>27944</v>
      </c>
      <c r="AC331">
        <v>22671</v>
      </c>
      <c r="AD331">
        <v>-1301202</v>
      </c>
      <c r="AE331">
        <v>-1226608</v>
      </c>
      <c r="AF331">
        <v>0</v>
      </c>
    </row>
    <row r="332" spans="1:32" x14ac:dyDescent="0.25">
      <c r="A332" t="s">
        <v>110</v>
      </c>
      <c r="B332" t="s">
        <v>2</v>
      </c>
      <c r="C332" t="s">
        <v>103</v>
      </c>
      <c r="D332" t="s">
        <v>71</v>
      </c>
      <c r="E332">
        <v>12441109</v>
      </c>
      <c r="F332">
        <v>746515</v>
      </c>
      <c r="G332">
        <v>2724987</v>
      </c>
      <c r="H332">
        <v>7926379</v>
      </c>
      <c r="I332">
        <v>18729548</v>
      </c>
      <c r="J332">
        <v>44698311</v>
      </c>
      <c r="K332">
        <v>14470262</v>
      </c>
      <c r="L332">
        <v>21424839</v>
      </c>
      <c r="M332">
        <v>0</v>
      </c>
      <c r="N332">
        <v>23273472</v>
      </c>
      <c r="O332">
        <v>1736122</v>
      </c>
      <c r="P332">
        <v>44698311</v>
      </c>
      <c r="Q332">
        <v>20006921</v>
      </c>
      <c r="R332">
        <v>23273472</v>
      </c>
      <c r="S332">
        <v>400.9316</v>
      </c>
      <c r="T332">
        <v>6214639</v>
      </c>
      <c r="U332">
        <v>0</v>
      </c>
      <c r="V332">
        <v>9916654</v>
      </c>
      <c r="W332">
        <v>5691093</v>
      </c>
      <c r="X332">
        <v>2434330</v>
      </c>
      <c r="Y332">
        <v>7509349</v>
      </c>
      <c r="Z332">
        <v>1673189</v>
      </c>
      <c r="AA332">
        <v>3.2071999999999998</v>
      </c>
      <c r="AB332">
        <v>28325</v>
      </c>
      <c r="AC332">
        <v>30312</v>
      </c>
      <c r="AD332">
        <v>-425027</v>
      </c>
      <c r="AE332">
        <v>-1018868</v>
      </c>
      <c r="AF332">
        <v>0</v>
      </c>
    </row>
    <row r="333" spans="1:32" x14ac:dyDescent="0.25">
      <c r="A333" t="s">
        <v>110</v>
      </c>
      <c r="B333" t="s">
        <v>2</v>
      </c>
      <c r="C333" t="s">
        <v>103</v>
      </c>
      <c r="D333" t="s">
        <v>73</v>
      </c>
      <c r="E333">
        <v>11177668</v>
      </c>
      <c r="F333">
        <v>903219</v>
      </c>
      <c r="G333">
        <v>2402186</v>
      </c>
      <c r="H333">
        <v>6610516</v>
      </c>
      <c r="I333">
        <v>16962962</v>
      </c>
      <c r="J333">
        <v>41633310</v>
      </c>
      <c r="K333">
        <v>12771515</v>
      </c>
      <c r="L333">
        <v>19195957</v>
      </c>
      <c r="M333">
        <v>0</v>
      </c>
      <c r="N333">
        <v>22437353</v>
      </c>
      <c r="O333">
        <v>1736122</v>
      </c>
      <c r="P333">
        <v>41633310</v>
      </c>
      <c r="Q333">
        <v>19195258</v>
      </c>
      <c r="R333">
        <v>22437353</v>
      </c>
      <c r="S333">
        <v>400.9316</v>
      </c>
      <c r="T333">
        <v>4852632</v>
      </c>
      <c r="U333">
        <v>0</v>
      </c>
      <c r="V333">
        <v>9010471</v>
      </c>
      <c r="W333">
        <v>5847098</v>
      </c>
      <c r="X333">
        <v>2408640</v>
      </c>
      <c r="Y333">
        <v>6832599</v>
      </c>
      <c r="Z333">
        <v>1468924</v>
      </c>
      <c r="AA333">
        <v>-6.2735000000000003</v>
      </c>
      <c r="AB333">
        <v>26223</v>
      </c>
      <c r="AC333">
        <v>27041</v>
      </c>
      <c r="AD333">
        <v>-274750</v>
      </c>
      <c r="AE333">
        <v>-849535</v>
      </c>
      <c r="AF333">
        <v>0</v>
      </c>
    </row>
    <row r="334" spans="1:32" x14ac:dyDescent="0.25">
      <c r="A334" t="s">
        <v>110</v>
      </c>
      <c r="B334" t="s">
        <v>2</v>
      </c>
      <c r="C334" t="s">
        <v>103</v>
      </c>
      <c r="D334" t="s">
        <v>74</v>
      </c>
      <c r="E334">
        <v>11701926</v>
      </c>
      <c r="F334">
        <v>436181</v>
      </c>
      <c r="G334">
        <v>2478470</v>
      </c>
      <c r="H334">
        <v>7239624</v>
      </c>
      <c r="I334">
        <v>16655401</v>
      </c>
      <c r="J334">
        <v>41044202</v>
      </c>
      <c r="K334">
        <v>11974338</v>
      </c>
      <c r="L334">
        <v>18560337</v>
      </c>
      <c r="M334">
        <v>0</v>
      </c>
      <c r="N334">
        <v>22483865</v>
      </c>
      <c r="O334">
        <v>1736122</v>
      </c>
      <c r="P334">
        <v>41044202</v>
      </c>
      <c r="Q334">
        <v>18815654</v>
      </c>
      <c r="R334">
        <v>22483865</v>
      </c>
      <c r="S334">
        <v>404.05822999999998</v>
      </c>
      <c r="T334">
        <v>4701046</v>
      </c>
      <c r="U334">
        <v>0</v>
      </c>
      <c r="V334">
        <v>9537254</v>
      </c>
      <c r="W334">
        <v>5888191</v>
      </c>
      <c r="X334">
        <v>2419265</v>
      </c>
      <c r="Y334">
        <v>6080582</v>
      </c>
      <c r="Z334">
        <v>2144789</v>
      </c>
      <c r="AA334">
        <v>0</v>
      </c>
      <c r="AB334">
        <v>-78989</v>
      </c>
      <c r="AC334">
        <v>74515</v>
      </c>
      <c r="AD334">
        <v>-744353</v>
      </c>
      <c r="AE334">
        <v>0</v>
      </c>
      <c r="AF334">
        <v>0</v>
      </c>
    </row>
    <row r="335" spans="1:32" x14ac:dyDescent="0.25">
      <c r="A335" t="s">
        <v>110</v>
      </c>
      <c r="B335" t="s">
        <v>2</v>
      </c>
      <c r="C335" t="s">
        <v>103</v>
      </c>
      <c r="D335" t="s">
        <v>75</v>
      </c>
      <c r="E335">
        <v>11414811</v>
      </c>
      <c r="F335">
        <v>657354</v>
      </c>
      <c r="G335">
        <v>2115878</v>
      </c>
      <c r="H335">
        <v>7104241</v>
      </c>
      <c r="I335">
        <v>15660629</v>
      </c>
      <c r="J335">
        <v>39823613</v>
      </c>
      <c r="K335">
        <v>11512269</v>
      </c>
      <c r="L335">
        <v>17539870</v>
      </c>
      <c r="M335">
        <v>0</v>
      </c>
      <c r="N335">
        <v>22283743</v>
      </c>
      <c r="O335">
        <v>1736122</v>
      </c>
      <c r="P335">
        <v>39823613</v>
      </c>
      <c r="Q335">
        <v>18413662</v>
      </c>
      <c r="R335">
        <v>22283743</v>
      </c>
      <c r="S335">
        <v>404.98523</v>
      </c>
      <c r="T335">
        <v>3889735</v>
      </c>
      <c r="U335">
        <v>0</v>
      </c>
      <c r="V335">
        <v>9206489</v>
      </c>
      <c r="W335">
        <v>5134742</v>
      </c>
      <c r="X335">
        <v>2138295</v>
      </c>
      <c r="Y335">
        <v>5672810</v>
      </c>
      <c r="Z335">
        <v>1458249</v>
      </c>
      <c r="AA335">
        <v>-1.883</v>
      </c>
      <c r="AB335">
        <v>27818</v>
      </c>
      <c r="AC335">
        <v>38331</v>
      </c>
      <c r="AD335">
        <v>-1171234</v>
      </c>
      <c r="AE335">
        <v>-501675</v>
      </c>
      <c r="AF335">
        <v>0</v>
      </c>
    </row>
    <row r="336" spans="1:32" x14ac:dyDescent="0.25">
      <c r="A336" t="s">
        <v>110</v>
      </c>
      <c r="B336" t="s">
        <v>2</v>
      </c>
      <c r="C336" t="s">
        <v>103</v>
      </c>
      <c r="D336" t="s">
        <v>76</v>
      </c>
      <c r="E336">
        <v>12054489</v>
      </c>
      <c r="F336">
        <v>1023758</v>
      </c>
      <c r="G336">
        <v>1133728</v>
      </c>
      <c r="H336">
        <v>6538726</v>
      </c>
      <c r="I336">
        <v>15507788</v>
      </c>
      <c r="J336">
        <v>38884022</v>
      </c>
      <c r="K336">
        <v>11761285</v>
      </c>
      <c r="L336">
        <v>17271116</v>
      </c>
      <c r="M336">
        <v>0</v>
      </c>
      <c r="N336">
        <v>21612906</v>
      </c>
      <c r="O336">
        <v>1736122</v>
      </c>
      <c r="P336">
        <v>38884022</v>
      </c>
      <c r="Q336">
        <v>17812606</v>
      </c>
      <c r="R336">
        <v>21612906</v>
      </c>
      <c r="S336">
        <v>404.98523</v>
      </c>
      <c r="T336">
        <v>3819417</v>
      </c>
      <c r="U336">
        <v>0</v>
      </c>
      <c r="V336">
        <v>9599725</v>
      </c>
      <c r="W336">
        <v>5229384</v>
      </c>
      <c r="X336">
        <v>2626645</v>
      </c>
      <c r="Y336">
        <v>5515698</v>
      </c>
      <c r="Z336">
        <v>1517238</v>
      </c>
      <c r="AA336">
        <v>-8.0694999999999997</v>
      </c>
      <c r="AB336">
        <v>26255</v>
      </c>
      <c r="AC336">
        <v>18619</v>
      </c>
      <c r="AD336">
        <v>-834409</v>
      </c>
      <c r="AE336">
        <v>-261142</v>
      </c>
      <c r="AF336">
        <v>0</v>
      </c>
    </row>
    <row r="337" spans="1:32" x14ac:dyDescent="0.25">
      <c r="A337" t="s">
        <v>110</v>
      </c>
      <c r="B337" t="s">
        <v>2</v>
      </c>
      <c r="C337" t="s">
        <v>103</v>
      </c>
      <c r="D337" t="s">
        <v>77</v>
      </c>
      <c r="E337">
        <v>11925823</v>
      </c>
      <c r="F337">
        <v>876300</v>
      </c>
      <c r="G337">
        <v>2026902</v>
      </c>
      <c r="H337">
        <v>6456224</v>
      </c>
      <c r="I337">
        <v>14888128</v>
      </c>
      <c r="J337">
        <v>37988189</v>
      </c>
      <c r="K337">
        <v>11828434</v>
      </c>
      <c r="L337">
        <v>17193764</v>
      </c>
      <c r="M337">
        <v>0</v>
      </c>
      <c r="N337">
        <v>20794425</v>
      </c>
      <c r="O337">
        <v>1736122</v>
      </c>
      <c r="P337">
        <v>37988189</v>
      </c>
      <c r="Q337">
        <v>16857389</v>
      </c>
      <c r="R337">
        <v>20794425</v>
      </c>
      <c r="S337">
        <v>404.98523</v>
      </c>
      <c r="T337">
        <v>3464992</v>
      </c>
      <c r="U337">
        <v>0</v>
      </c>
      <c r="V337">
        <v>9460200</v>
      </c>
      <c r="W337">
        <v>5700133</v>
      </c>
      <c r="X337">
        <v>2440806</v>
      </c>
      <c r="Y337">
        <v>5199392</v>
      </c>
      <c r="Z337">
        <v>1578668</v>
      </c>
      <c r="AA337">
        <v>7.5869</v>
      </c>
      <c r="AB337">
        <v>24916</v>
      </c>
      <c r="AC337">
        <v>31590</v>
      </c>
      <c r="AD337">
        <v>-1809286</v>
      </c>
      <c r="AE337">
        <v>-156805</v>
      </c>
      <c r="AF337">
        <v>0</v>
      </c>
    </row>
    <row r="338" spans="1:32" x14ac:dyDescent="0.25">
      <c r="A338" t="s">
        <v>110</v>
      </c>
      <c r="B338" t="s">
        <v>2</v>
      </c>
      <c r="C338" t="s">
        <v>103</v>
      </c>
      <c r="D338" t="s">
        <v>78</v>
      </c>
      <c r="E338">
        <v>11766601</v>
      </c>
      <c r="F338">
        <v>948988</v>
      </c>
      <c r="G338">
        <v>2311264</v>
      </c>
      <c r="H338">
        <v>6275679</v>
      </c>
      <c r="I338">
        <v>13472386</v>
      </c>
      <c r="J338">
        <v>36182040</v>
      </c>
      <c r="K338">
        <v>10806238</v>
      </c>
      <c r="L338">
        <v>15927245</v>
      </c>
      <c r="M338">
        <v>0</v>
      </c>
      <c r="N338">
        <v>20254795</v>
      </c>
      <c r="O338">
        <v>1736122</v>
      </c>
      <c r="P338">
        <v>36182040</v>
      </c>
      <c r="Q338">
        <v>16301812</v>
      </c>
      <c r="R338">
        <v>20254795</v>
      </c>
      <c r="S338">
        <v>404.98523</v>
      </c>
      <c r="T338">
        <v>3339152</v>
      </c>
      <c r="U338">
        <v>0</v>
      </c>
      <c r="V338">
        <v>9425706</v>
      </c>
      <c r="W338">
        <v>5192589</v>
      </c>
      <c r="X338">
        <v>2072818</v>
      </c>
      <c r="Y338">
        <v>4331367</v>
      </c>
      <c r="Z338">
        <v>1667660</v>
      </c>
      <c r="AA338">
        <v>4.3411999999999997</v>
      </c>
      <c r="AB338">
        <v>0</v>
      </c>
      <c r="AC338">
        <v>14748</v>
      </c>
      <c r="AD338">
        <v>-1968573</v>
      </c>
      <c r="AE338">
        <v>-489606</v>
      </c>
      <c r="AF338">
        <v>0</v>
      </c>
    </row>
    <row r="339" spans="1:32" x14ac:dyDescent="0.25">
      <c r="A339" t="s">
        <v>110</v>
      </c>
      <c r="B339" t="s">
        <v>2</v>
      </c>
      <c r="C339" t="s">
        <v>103</v>
      </c>
      <c r="D339" t="s">
        <v>79</v>
      </c>
      <c r="E339">
        <v>11633869</v>
      </c>
      <c r="F339">
        <v>903261</v>
      </c>
      <c r="G339">
        <v>2057890</v>
      </c>
      <c r="H339">
        <v>5961032</v>
      </c>
      <c r="I339">
        <v>12466654</v>
      </c>
      <c r="J339">
        <v>34547209</v>
      </c>
      <c r="K339">
        <v>9969448</v>
      </c>
      <c r="L339">
        <v>15100846</v>
      </c>
      <c r="M339">
        <v>0</v>
      </c>
      <c r="N339">
        <v>19446363</v>
      </c>
      <c r="O339">
        <v>1736122</v>
      </c>
      <c r="P339">
        <v>34547209</v>
      </c>
      <c r="Q339">
        <v>15297772</v>
      </c>
      <c r="R339">
        <v>19446363</v>
      </c>
      <c r="S339">
        <v>404.98523</v>
      </c>
      <c r="T339">
        <v>3105146</v>
      </c>
      <c r="U339">
        <v>0</v>
      </c>
      <c r="V339">
        <v>9291774</v>
      </c>
      <c r="W339">
        <v>4262409</v>
      </c>
      <c r="X339">
        <v>1823116</v>
      </c>
      <c r="Y339">
        <v>3867799</v>
      </c>
      <c r="Z339">
        <v>1480918</v>
      </c>
      <c r="AA339">
        <v>7.6300000000000007E-2</v>
      </c>
      <c r="AB339">
        <v>25234</v>
      </c>
      <c r="AC339">
        <v>31449</v>
      </c>
      <c r="AD339">
        <v>-2038340</v>
      </c>
      <c r="AE339">
        <v>-276763</v>
      </c>
      <c r="AF339">
        <v>0</v>
      </c>
    </row>
    <row r="340" spans="1:32" x14ac:dyDescent="0.25">
      <c r="A340" t="s">
        <v>110</v>
      </c>
      <c r="B340" t="s">
        <v>2</v>
      </c>
      <c r="C340" t="s">
        <v>103</v>
      </c>
      <c r="D340" t="s">
        <v>80</v>
      </c>
      <c r="E340">
        <v>13112608</v>
      </c>
      <c r="F340">
        <v>1180882</v>
      </c>
      <c r="G340">
        <v>2836659</v>
      </c>
      <c r="H340">
        <v>5921849</v>
      </c>
      <c r="I340">
        <v>13928161</v>
      </c>
      <c r="J340">
        <v>35778369</v>
      </c>
      <c r="K340">
        <v>11976967</v>
      </c>
      <c r="L340">
        <v>17136868</v>
      </c>
      <c r="M340">
        <v>0</v>
      </c>
      <c r="N340">
        <v>18641501</v>
      </c>
      <c r="O340">
        <v>1736122</v>
      </c>
      <c r="P340">
        <v>35778369</v>
      </c>
      <c r="Q340">
        <v>14386209</v>
      </c>
      <c r="R340">
        <v>18641501</v>
      </c>
      <c r="S340">
        <v>404.98523</v>
      </c>
      <c r="T340">
        <v>3784441</v>
      </c>
      <c r="U340">
        <v>0</v>
      </c>
      <c r="V340">
        <v>10138677</v>
      </c>
      <c r="W340">
        <v>5303013</v>
      </c>
      <c r="X340">
        <v>2577019</v>
      </c>
      <c r="Y340">
        <v>4455352</v>
      </c>
      <c r="Z340">
        <v>1687558</v>
      </c>
      <c r="AA340">
        <v>4.4756</v>
      </c>
      <c r="AB340">
        <v>23937</v>
      </c>
      <c r="AC340">
        <v>19146</v>
      </c>
      <c r="AD340">
        <v>-2083399</v>
      </c>
      <c r="AE340">
        <v>-210411</v>
      </c>
      <c r="AF340">
        <v>0</v>
      </c>
    </row>
    <row r="341" spans="1:32" x14ac:dyDescent="0.25">
      <c r="A341" t="s">
        <v>110</v>
      </c>
      <c r="B341" t="s">
        <v>2</v>
      </c>
      <c r="C341" t="s">
        <v>103</v>
      </c>
      <c r="D341" t="s">
        <v>81</v>
      </c>
      <c r="E341">
        <v>11084819</v>
      </c>
      <c r="F341">
        <v>783928</v>
      </c>
      <c r="G341">
        <v>2154326</v>
      </c>
      <c r="H341">
        <v>4666754</v>
      </c>
      <c r="I341">
        <v>12584682</v>
      </c>
      <c r="J341">
        <v>33762049</v>
      </c>
      <c r="K341">
        <v>11452961</v>
      </c>
      <c r="L341">
        <v>16479725</v>
      </c>
      <c r="M341">
        <v>0</v>
      </c>
      <c r="N341">
        <v>17282324</v>
      </c>
      <c r="O341">
        <v>1736122</v>
      </c>
      <c r="P341">
        <v>33762049</v>
      </c>
      <c r="Q341">
        <v>13129262</v>
      </c>
      <c r="R341">
        <v>17282324</v>
      </c>
      <c r="S341">
        <v>404.98523</v>
      </c>
      <c r="T341">
        <v>3998042</v>
      </c>
      <c r="U341">
        <v>0</v>
      </c>
      <c r="V341">
        <v>8752153</v>
      </c>
      <c r="W341">
        <v>5131241</v>
      </c>
      <c r="X341">
        <v>1960269</v>
      </c>
      <c r="Y341">
        <v>4590179</v>
      </c>
      <c r="Z341">
        <v>1488645</v>
      </c>
      <c r="AA341">
        <v>-5.9814999999999996</v>
      </c>
      <c r="AB341">
        <v>23439</v>
      </c>
      <c r="AC341">
        <v>21785</v>
      </c>
      <c r="AD341">
        <v>-1423668</v>
      </c>
      <c r="AE341">
        <v>-215592</v>
      </c>
      <c r="AF341">
        <v>0</v>
      </c>
    </row>
    <row r="342" spans="1:32" x14ac:dyDescent="0.25">
      <c r="A342" t="s">
        <v>110</v>
      </c>
      <c r="B342" t="s">
        <v>2</v>
      </c>
      <c r="C342" t="s">
        <v>103</v>
      </c>
      <c r="D342" t="s">
        <v>82</v>
      </c>
      <c r="E342">
        <v>11277033</v>
      </c>
      <c r="F342">
        <v>737501</v>
      </c>
      <c r="G342">
        <v>1903309</v>
      </c>
      <c r="H342">
        <v>4221848</v>
      </c>
      <c r="I342">
        <v>11139430</v>
      </c>
      <c r="J342">
        <v>32398314</v>
      </c>
      <c r="K342">
        <v>10000239</v>
      </c>
      <c r="L342">
        <v>15550252</v>
      </c>
      <c r="M342">
        <v>0</v>
      </c>
      <c r="N342">
        <v>16848062</v>
      </c>
      <c r="O342">
        <v>1736122</v>
      </c>
      <c r="P342">
        <v>32398314</v>
      </c>
      <c r="Q342">
        <v>12663024</v>
      </c>
      <c r="R342">
        <v>16848062</v>
      </c>
      <c r="S342">
        <v>404.98523</v>
      </c>
      <c r="T342">
        <v>3876079</v>
      </c>
      <c r="U342">
        <v>0</v>
      </c>
      <c r="V342">
        <v>9000709</v>
      </c>
      <c r="W342">
        <v>4998445</v>
      </c>
      <c r="X342">
        <v>1801731</v>
      </c>
      <c r="Y342">
        <v>4222950</v>
      </c>
      <c r="Z342">
        <v>1847082</v>
      </c>
      <c r="AA342">
        <v>2.8681000000000001</v>
      </c>
      <c r="AB342">
        <v>0</v>
      </c>
      <c r="AC342">
        <v>19356</v>
      </c>
      <c r="AD342">
        <v>-1677710</v>
      </c>
      <c r="AE342">
        <v>-612247</v>
      </c>
      <c r="AF342">
        <v>0</v>
      </c>
    </row>
    <row r="343" spans="1:32" x14ac:dyDescent="0.25">
      <c r="A343" t="s">
        <v>110</v>
      </c>
      <c r="B343" t="s">
        <v>2</v>
      </c>
      <c r="C343" t="s">
        <v>103</v>
      </c>
      <c r="D343" t="s">
        <v>83</v>
      </c>
      <c r="E343">
        <v>11624991</v>
      </c>
      <c r="F343">
        <v>829463</v>
      </c>
      <c r="G343">
        <v>2525752</v>
      </c>
      <c r="H343">
        <v>5487107</v>
      </c>
      <c r="I343">
        <v>12397094</v>
      </c>
      <c r="J343">
        <v>33148266</v>
      </c>
      <c r="K343">
        <v>10636942</v>
      </c>
      <c r="L343">
        <v>16752860</v>
      </c>
      <c r="M343">
        <v>0</v>
      </c>
      <c r="N343">
        <v>16395400</v>
      </c>
      <c r="O343">
        <v>1736122</v>
      </c>
      <c r="P343">
        <v>33148266</v>
      </c>
      <c r="Q343">
        <v>12000054</v>
      </c>
      <c r="R343">
        <v>16395406</v>
      </c>
      <c r="S343">
        <v>404.98523</v>
      </c>
      <c r="T343">
        <v>4376787</v>
      </c>
      <c r="U343">
        <v>0</v>
      </c>
      <c r="V343">
        <v>9099144</v>
      </c>
      <c r="W343">
        <v>5038021</v>
      </c>
      <c r="X343">
        <v>2151367</v>
      </c>
      <c r="Y343">
        <v>4044931</v>
      </c>
      <c r="Z343">
        <v>1555664</v>
      </c>
      <c r="AA343">
        <v>16.366399999999999</v>
      </c>
      <c r="AB343">
        <v>23722</v>
      </c>
      <c r="AC343">
        <v>9071</v>
      </c>
      <c r="AD343">
        <v>-1939552</v>
      </c>
      <c r="AE343">
        <v>-390848</v>
      </c>
      <c r="AF343">
        <v>0</v>
      </c>
    </row>
    <row r="344" spans="1:32" x14ac:dyDescent="0.25">
      <c r="A344" t="s">
        <v>110</v>
      </c>
      <c r="B344" t="s">
        <v>2</v>
      </c>
      <c r="C344" t="s">
        <v>103</v>
      </c>
      <c r="D344" t="s">
        <v>84</v>
      </c>
      <c r="E344">
        <v>12550870</v>
      </c>
      <c r="F344">
        <v>1096468</v>
      </c>
      <c r="G344">
        <v>1943013</v>
      </c>
      <c r="H344">
        <v>5065636</v>
      </c>
      <c r="I344">
        <v>12702806</v>
      </c>
      <c r="J344">
        <v>32794621</v>
      </c>
      <c r="K344">
        <v>11425606</v>
      </c>
      <c r="L344">
        <v>17313595</v>
      </c>
      <c r="M344">
        <v>0</v>
      </c>
      <c r="N344">
        <v>15481017</v>
      </c>
      <c r="O344">
        <v>1736122</v>
      </c>
      <c r="P344">
        <v>32794621</v>
      </c>
      <c r="Q344">
        <v>11218749</v>
      </c>
      <c r="R344">
        <v>15481026</v>
      </c>
      <c r="S344">
        <v>404.98523</v>
      </c>
      <c r="T344">
        <v>4828227</v>
      </c>
      <c r="U344">
        <v>0</v>
      </c>
      <c r="V344">
        <v>9445514</v>
      </c>
      <c r="W344">
        <v>5219715</v>
      </c>
      <c r="X344">
        <v>2396932</v>
      </c>
      <c r="Y344">
        <v>4449958</v>
      </c>
      <c r="Z344">
        <v>1715337</v>
      </c>
      <c r="AA344">
        <v>8.3790999999999993</v>
      </c>
      <c r="AB344">
        <v>21296</v>
      </c>
      <c r="AC344">
        <v>-4215</v>
      </c>
      <c r="AD344">
        <v>-1729901</v>
      </c>
      <c r="AE344">
        <v>-310361</v>
      </c>
      <c r="AF344">
        <v>0</v>
      </c>
    </row>
    <row r="345" spans="1:32" x14ac:dyDescent="0.25">
      <c r="A345" t="s">
        <v>110</v>
      </c>
      <c r="B345" t="s">
        <v>2</v>
      </c>
      <c r="C345" t="s">
        <v>103</v>
      </c>
      <c r="D345" t="s">
        <v>85</v>
      </c>
      <c r="E345">
        <v>11790039</v>
      </c>
      <c r="F345">
        <v>1201255</v>
      </c>
      <c r="G345">
        <v>2437981</v>
      </c>
      <c r="H345">
        <v>4603605</v>
      </c>
      <c r="I345">
        <v>12518903</v>
      </c>
      <c r="J345">
        <v>31895966</v>
      </c>
      <c r="K345">
        <v>11756893</v>
      </c>
      <c r="L345">
        <v>17442225</v>
      </c>
      <c r="M345">
        <v>0</v>
      </c>
      <c r="N345">
        <v>14453751</v>
      </c>
      <c r="O345">
        <v>1736122</v>
      </c>
      <c r="P345">
        <v>31895966</v>
      </c>
      <c r="Q345">
        <v>10151315</v>
      </c>
      <c r="R345">
        <v>14453741</v>
      </c>
      <c r="S345">
        <v>404.98523</v>
      </c>
      <c r="T345">
        <v>5248083</v>
      </c>
      <c r="U345">
        <v>0</v>
      </c>
      <c r="V345">
        <v>9079883</v>
      </c>
      <c r="W345">
        <v>5362804</v>
      </c>
      <c r="X345">
        <v>2410454</v>
      </c>
      <c r="Y345">
        <v>4504132</v>
      </c>
      <c r="Z345">
        <v>1487716</v>
      </c>
      <c r="AA345">
        <v>10.623200000000001</v>
      </c>
      <c r="AB345">
        <v>21754</v>
      </c>
      <c r="AC345">
        <v>-1082</v>
      </c>
      <c r="AD345">
        <v>-1446148</v>
      </c>
      <c r="AE345">
        <v>-261193</v>
      </c>
      <c r="AF345">
        <v>0</v>
      </c>
    </row>
    <row r="346" spans="1:32" x14ac:dyDescent="0.25">
      <c r="A346" t="s">
        <v>110</v>
      </c>
      <c r="B346" t="s">
        <v>2</v>
      </c>
      <c r="C346" t="s">
        <v>103</v>
      </c>
      <c r="D346" t="s">
        <v>86</v>
      </c>
      <c r="E346">
        <v>10962611</v>
      </c>
      <c r="F346">
        <v>765891</v>
      </c>
      <c r="G346">
        <v>2304169</v>
      </c>
      <c r="H346">
        <v>3899703</v>
      </c>
      <c r="I346">
        <v>11075187</v>
      </c>
      <c r="J346">
        <v>30255179</v>
      </c>
      <c r="K346">
        <v>11421924</v>
      </c>
      <c r="L346">
        <v>16745469</v>
      </c>
      <c r="M346">
        <v>0</v>
      </c>
      <c r="N346">
        <v>13509721</v>
      </c>
      <c r="O346">
        <v>1733732</v>
      </c>
      <c r="P346">
        <v>30255179</v>
      </c>
      <c r="Q346">
        <v>9224715</v>
      </c>
      <c r="R346">
        <v>13509710</v>
      </c>
      <c r="S346">
        <v>403.61234000000002</v>
      </c>
      <c r="T346">
        <v>5607301</v>
      </c>
      <c r="U346">
        <v>0</v>
      </c>
      <c r="V346">
        <v>8241101</v>
      </c>
      <c r="W346">
        <v>6570379</v>
      </c>
      <c r="X346">
        <v>2178699</v>
      </c>
      <c r="Y346">
        <v>4302865</v>
      </c>
      <c r="Z346">
        <v>1887751</v>
      </c>
      <c r="AA346">
        <v>8.7012</v>
      </c>
      <c r="AB346">
        <v>0</v>
      </c>
      <c r="AC346">
        <v>-24670</v>
      </c>
      <c r="AD346">
        <v>-1142369</v>
      </c>
      <c r="AE346">
        <v>-492707</v>
      </c>
      <c r="AF346">
        <v>0</v>
      </c>
    </row>
    <row r="347" spans="1:32" x14ac:dyDescent="0.25">
      <c r="A347" t="s">
        <v>110</v>
      </c>
      <c r="B347" t="s">
        <v>2</v>
      </c>
      <c r="C347" t="s">
        <v>103</v>
      </c>
      <c r="D347" t="s">
        <v>87</v>
      </c>
      <c r="E347">
        <v>9989985</v>
      </c>
      <c r="F347">
        <v>616615</v>
      </c>
      <c r="G347">
        <v>2191562</v>
      </c>
      <c r="H347">
        <v>3654995</v>
      </c>
      <c r="I347">
        <v>10853870</v>
      </c>
      <c r="J347">
        <v>29796705</v>
      </c>
      <c r="K347">
        <v>11377635</v>
      </c>
      <c r="L347">
        <v>16580507</v>
      </c>
      <c r="M347">
        <v>0</v>
      </c>
      <c r="N347">
        <v>12855974</v>
      </c>
      <c r="O347">
        <v>1715374</v>
      </c>
      <c r="P347">
        <v>29796705</v>
      </c>
      <c r="Q347">
        <v>8559420</v>
      </c>
      <c r="R347">
        <v>13216198</v>
      </c>
      <c r="S347">
        <v>396.887</v>
      </c>
      <c r="T347">
        <v>5354482</v>
      </c>
      <c r="U347">
        <v>0</v>
      </c>
      <c r="V347">
        <v>7558472</v>
      </c>
      <c r="W347">
        <v>6539670</v>
      </c>
      <c r="X347">
        <v>2440387</v>
      </c>
      <c r="Y347">
        <v>3931959</v>
      </c>
      <c r="Z347">
        <v>1435340</v>
      </c>
      <c r="AA347">
        <v>14.889799999999999</v>
      </c>
      <c r="AB347">
        <v>17676</v>
      </c>
      <c r="AC347">
        <v>-9852</v>
      </c>
      <c r="AD347">
        <v>-1507571</v>
      </c>
      <c r="AE347">
        <v>-394838</v>
      </c>
      <c r="AF347">
        <v>0</v>
      </c>
    </row>
    <row r="348" spans="1:32" x14ac:dyDescent="0.25">
      <c r="A348" t="s">
        <v>110</v>
      </c>
      <c r="B348" t="s">
        <v>2</v>
      </c>
      <c r="C348" t="s">
        <v>103</v>
      </c>
      <c r="D348" t="s">
        <v>88</v>
      </c>
      <c r="E348">
        <v>11580519</v>
      </c>
      <c r="F348">
        <v>1106897</v>
      </c>
      <c r="G348">
        <v>1865245</v>
      </c>
      <c r="H348">
        <v>3395245</v>
      </c>
      <c r="I348">
        <v>11041223</v>
      </c>
      <c r="J348">
        <v>29485759</v>
      </c>
      <c r="K348">
        <v>11729068</v>
      </c>
      <c r="L348">
        <v>16689894</v>
      </c>
      <c r="M348">
        <v>0</v>
      </c>
      <c r="N348">
        <v>12498401</v>
      </c>
      <c r="O348">
        <v>1714133</v>
      </c>
      <c r="P348">
        <v>29485759</v>
      </c>
      <c r="Q348">
        <v>7944781</v>
      </c>
      <c r="R348">
        <v>12795865</v>
      </c>
      <c r="S348">
        <v>398.69193000000001</v>
      </c>
      <c r="T348">
        <v>5646124</v>
      </c>
      <c r="U348">
        <v>0</v>
      </c>
      <c r="V348">
        <v>9046521</v>
      </c>
      <c r="W348">
        <v>6617807</v>
      </c>
      <c r="X348">
        <v>2568672</v>
      </c>
      <c r="Y348">
        <v>3840362</v>
      </c>
      <c r="Z348">
        <v>1397387</v>
      </c>
      <c r="AA348">
        <v>25.170500000000001</v>
      </c>
      <c r="AB348">
        <v>17419</v>
      </c>
      <c r="AC348">
        <v>-18364</v>
      </c>
      <c r="AD348">
        <v>-1072012</v>
      </c>
      <c r="AE348">
        <v>-372321</v>
      </c>
      <c r="AF348">
        <v>0</v>
      </c>
    </row>
    <row r="349" spans="1:32" x14ac:dyDescent="0.25">
      <c r="A349" t="s">
        <v>110</v>
      </c>
      <c r="B349" t="s">
        <v>2</v>
      </c>
      <c r="C349" t="s">
        <v>103</v>
      </c>
      <c r="D349" t="s">
        <v>89</v>
      </c>
      <c r="E349">
        <v>10657827</v>
      </c>
      <c r="F349">
        <v>926174</v>
      </c>
      <c r="G349">
        <v>2555304</v>
      </c>
      <c r="H349">
        <v>4005304</v>
      </c>
      <c r="I349">
        <v>11762172</v>
      </c>
      <c r="J349">
        <v>28312737</v>
      </c>
      <c r="K349">
        <v>12690765</v>
      </c>
      <c r="L349">
        <v>17133835</v>
      </c>
      <c r="M349">
        <v>0</v>
      </c>
      <c r="N349">
        <v>10894746</v>
      </c>
      <c r="O349">
        <v>1713266</v>
      </c>
      <c r="P349">
        <v>28312737</v>
      </c>
      <c r="Q349">
        <v>6839170</v>
      </c>
      <c r="R349">
        <v>11178902</v>
      </c>
      <c r="S349">
        <v>398.09141</v>
      </c>
      <c r="T349">
        <v>6250846</v>
      </c>
      <c r="U349">
        <v>0</v>
      </c>
      <c r="V349">
        <v>8343263</v>
      </c>
      <c r="W349">
        <v>6995542</v>
      </c>
      <c r="X349">
        <v>2494642</v>
      </c>
      <c r="Y349">
        <v>3809601</v>
      </c>
      <c r="Z349">
        <v>1407327</v>
      </c>
      <c r="AA349">
        <v>36.729799999999997</v>
      </c>
      <c r="AB349">
        <v>19296</v>
      </c>
      <c r="AC349">
        <v>-22291</v>
      </c>
      <c r="AD349">
        <v>-1202631</v>
      </c>
      <c r="AE349">
        <v>-155696</v>
      </c>
      <c r="AF349">
        <v>0</v>
      </c>
    </row>
    <row r="350" spans="1:32" x14ac:dyDescent="0.25">
      <c r="A350" t="s">
        <v>110</v>
      </c>
      <c r="B350" t="s">
        <v>2</v>
      </c>
      <c r="C350" t="s">
        <v>103</v>
      </c>
      <c r="D350" t="s">
        <v>90</v>
      </c>
      <c r="E350">
        <v>10085084</v>
      </c>
      <c r="F350">
        <v>838542</v>
      </c>
      <c r="G350">
        <v>1615879</v>
      </c>
      <c r="H350">
        <v>2889026</v>
      </c>
      <c r="I350">
        <v>9763671</v>
      </c>
      <c r="J350">
        <v>26275144</v>
      </c>
      <c r="K350">
        <v>11627539</v>
      </c>
      <c r="L350">
        <v>16027027</v>
      </c>
      <c r="M350">
        <v>0</v>
      </c>
      <c r="N350">
        <v>9983238</v>
      </c>
      <c r="O350">
        <v>1712448</v>
      </c>
      <c r="P350">
        <v>26275144</v>
      </c>
      <c r="Q350">
        <v>6113182</v>
      </c>
      <c r="R350">
        <v>10248117</v>
      </c>
      <c r="S350">
        <v>397.47631000000001</v>
      </c>
      <c r="T350">
        <v>6344424</v>
      </c>
      <c r="U350">
        <v>0</v>
      </c>
      <c r="V350">
        <v>7901914</v>
      </c>
      <c r="W350">
        <v>6746358</v>
      </c>
      <c r="X350">
        <v>2278562</v>
      </c>
      <c r="Y350">
        <v>3581101</v>
      </c>
      <c r="Z350">
        <v>1534636</v>
      </c>
      <c r="AA350">
        <v>0</v>
      </c>
      <c r="AB350">
        <v>0</v>
      </c>
      <c r="AC350">
        <v>-18672</v>
      </c>
      <c r="AD350">
        <v>-1163917</v>
      </c>
      <c r="AE350">
        <v>-307454</v>
      </c>
      <c r="AF350">
        <v>0</v>
      </c>
    </row>
    <row r="351" spans="1:32" x14ac:dyDescent="0.25">
      <c r="A351" t="s">
        <v>110</v>
      </c>
      <c r="B351" t="s">
        <v>2</v>
      </c>
      <c r="C351" t="s">
        <v>103</v>
      </c>
      <c r="D351" t="s">
        <v>91</v>
      </c>
      <c r="E351">
        <v>8695271</v>
      </c>
      <c r="F351">
        <v>706401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393.96242999999998</v>
      </c>
      <c r="T351">
        <v>0</v>
      </c>
      <c r="U351">
        <v>0</v>
      </c>
      <c r="V351">
        <v>6644891</v>
      </c>
      <c r="W351">
        <v>0</v>
      </c>
      <c r="X351">
        <v>0</v>
      </c>
      <c r="Y351">
        <v>0</v>
      </c>
      <c r="Z351">
        <v>1376907</v>
      </c>
      <c r="AA351">
        <v>0</v>
      </c>
      <c r="AB351">
        <v>0</v>
      </c>
      <c r="AC351">
        <v>-41595</v>
      </c>
      <c r="AD351">
        <v>0</v>
      </c>
      <c r="AE351">
        <v>-274182</v>
      </c>
      <c r="AF351">
        <v>0</v>
      </c>
    </row>
    <row r="352" spans="1:32" x14ac:dyDescent="0.25">
      <c r="A352" t="s">
        <v>110</v>
      </c>
      <c r="B352" t="s">
        <v>2</v>
      </c>
      <c r="C352" t="s">
        <v>103</v>
      </c>
      <c r="D352" t="s">
        <v>92</v>
      </c>
      <c r="E352">
        <v>9251795</v>
      </c>
      <c r="F352">
        <v>650244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392.79881999999998</v>
      </c>
      <c r="T352">
        <v>0</v>
      </c>
      <c r="U352">
        <v>0</v>
      </c>
      <c r="V352">
        <v>7221428</v>
      </c>
      <c r="W352">
        <v>0</v>
      </c>
      <c r="X352">
        <v>0</v>
      </c>
      <c r="Y352">
        <v>0</v>
      </c>
      <c r="Z352">
        <v>1376563</v>
      </c>
      <c r="AA352">
        <v>0</v>
      </c>
      <c r="AB352">
        <v>0</v>
      </c>
      <c r="AC352">
        <v>-66562</v>
      </c>
      <c r="AD352">
        <v>0</v>
      </c>
      <c r="AE352">
        <v>-162841</v>
      </c>
      <c r="AF352">
        <v>0</v>
      </c>
    </row>
    <row r="353" spans="1:32" x14ac:dyDescent="0.25">
      <c r="A353" t="s">
        <v>110</v>
      </c>
      <c r="B353" t="s">
        <v>2</v>
      </c>
      <c r="C353" t="s">
        <v>103</v>
      </c>
      <c r="D353" t="s">
        <v>93</v>
      </c>
      <c r="E353">
        <v>7794805</v>
      </c>
      <c r="F353">
        <v>486932</v>
      </c>
      <c r="G353">
        <v>0</v>
      </c>
      <c r="H353">
        <v>2768920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6746328</v>
      </c>
      <c r="O353">
        <v>0</v>
      </c>
      <c r="P353">
        <v>0</v>
      </c>
      <c r="Q353">
        <v>0</v>
      </c>
      <c r="R353">
        <v>7304094</v>
      </c>
      <c r="S353">
        <v>390.22886999999997</v>
      </c>
      <c r="T353">
        <v>9945160</v>
      </c>
      <c r="U353">
        <v>0</v>
      </c>
      <c r="V353">
        <v>6183264</v>
      </c>
      <c r="W353">
        <v>0</v>
      </c>
      <c r="X353">
        <v>0</v>
      </c>
      <c r="Y353">
        <v>0</v>
      </c>
      <c r="Z353">
        <v>1200099</v>
      </c>
      <c r="AA353">
        <v>0</v>
      </c>
      <c r="AB353">
        <v>0</v>
      </c>
      <c r="AC353">
        <v>-83441</v>
      </c>
      <c r="AD353">
        <v>0</v>
      </c>
      <c r="AE353">
        <v>-162820</v>
      </c>
      <c r="AF353">
        <v>0</v>
      </c>
    </row>
    <row r="354" spans="1:32" x14ac:dyDescent="0.25">
      <c r="A354" t="s">
        <v>110</v>
      </c>
      <c r="B354" t="s">
        <v>2</v>
      </c>
      <c r="C354" t="s">
        <v>103</v>
      </c>
      <c r="D354" t="s">
        <v>94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</row>
    <row r="355" spans="1:32" x14ac:dyDescent="0.25">
      <c r="A355" t="s">
        <v>110</v>
      </c>
      <c r="B355" t="s">
        <v>2</v>
      </c>
      <c r="C355" t="s">
        <v>103</v>
      </c>
      <c r="D355" t="s">
        <v>95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</row>
    <row r="356" spans="1:32" x14ac:dyDescent="0.25">
      <c r="A356" t="s">
        <v>110</v>
      </c>
      <c r="B356" t="s">
        <v>2</v>
      </c>
      <c r="C356" t="s">
        <v>103</v>
      </c>
      <c r="D356" t="s">
        <v>96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</row>
    <row r="357" spans="1:32" x14ac:dyDescent="0.25">
      <c r="A357" t="s">
        <v>110</v>
      </c>
      <c r="B357" t="s">
        <v>2</v>
      </c>
      <c r="C357" t="s">
        <v>103</v>
      </c>
      <c r="D357" t="s">
        <v>97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</row>
    <row r="358" spans="1:32" x14ac:dyDescent="0.25">
      <c r="A358" t="s">
        <v>110</v>
      </c>
      <c r="B358" t="s">
        <v>2</v>
      </c>
      <c r="C358" t="s">
        <v>103</v>
      </c>
      <c r="D358" t="s">
        <v>98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</row>
    <row r="359" spans="1:32" x14ac:dyDescent="0.25">
      <c r="A359" t="s">
        <v>110</v>
      </c>
      <c r="B359" t="s">
        <v>2</v>
      </c>
      <c r="C359" t="s">
        <v>103</v>
      </c>
      <c r="D359" t="s">
        <v>99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</row>
    <row r="360" spans="1:32" x14ac:dyDescent="0.25">
      <c r="A360" t="s">
        <v>110</v>
      </c>
      <c r="B360" t="s">
        <v>2</v>
      </c>
      <c r="C360" t="s">
        <v>103</v>
      </c>
      <c r="D360" t="s">
        <v>100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</row>
    <row r="361" spans="1:32" x14ac:dyDescent="0.25">
      <c r="A361" t="s">
        <v>110</v>
      </c>
      <c r="B361" t="s">
        <v>2</v>
      </c>
      <c r="C361" t="s">
        <v>103</v>
      </c>
      <c r="D361" t="s">
        <v>101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</row>
    <row r="362" spans="1:32" x14ac:dyDescent="0.25">
      <c r="A362" t="s">
        <v>111</v>
      </c>
      <c r="B362" t="s">
        <v>1</v>
      </c>
      <c r="C362" t="s">
        <v>103</v>
      </c>
      <c r="D362" t="s">
        <v>43</v>
      </c>
      <c r="E362">
        <v>1195325</v>
      </c>
      <c r="F362">
        <v>68292</v>
      </c>
      <c r="G362">
        <v>995996</v>
      </c>
      <c r="H362">
        <v>1041423</v>
      </c>
      <c r="I362">
        <v>2157097</v>
      </c>
      <c r="J362">
        <v>4377328</v>
      </c>
      <c r="K362">
        <v>1396131</v>
      </c>
      <c r="L362">
        <v>1959911</v>
      </c>
      <c r="M362">
        <v>0</v>
      </c>
      <c r="N362">
        <v>2009011</v>
      </c>
      <c r="O362">
        <v>143179</v>
      </c>
      <c r="P362">
        <v>4377328</v>
      </c>
      <c r="Q362">
        <v>1775501</v>
      </c>
      <c r="R362">
        <v>2417417</v>
      </c>
      <c r="S362">
        <v>485.70774999999998</v>
      </c>
      <c r="T362">
        <v>754211</v>
      </c>
      <c r="U362">
        <v>0</v>
      </c>
      <c r="V362">
        <v>901247</v>
      </c>
      <c r="W362">
        <v>318629</v>
      </c>
      <c r="X362">
        <v>436538</v>
      </c>
      <c r="Y362">
        <v>452537</v>
      </c>
      <c r="Z362">
        <v>191442</v>
      </c>
      <c r="AA362">
        <v>32.704099999999997</v>
      </c>
      <c r="AB362">
        <v>0</v>
      </c>
      <c r="AC362">
        <v>12457</v>
      </c>
      <c r="AD362">
        <v>66214</v>
      </c>
      <c r="AE362">
        <v>-62650</v>
      </c>
      <c r="AF362" t="s">
        <v>119</v>
      </c>
    </row>
    <row r="363" spans="1:32" x14ac:dyDescent="0.25">
      <c r="A363" t="s">
        <v>111</v>
      </c>
      <c r="B363" t="s">
        <v>1</v>
      </c>
      <c r="C363" t="s">
        <v>103</v>
      </c>
      <c r="D363" t="s">
        <v>44</v>
      </c>
      <c r="E363">
        <v>1154146</v>
      </c>
      <c r="F363">
        <v>56824</v>
      </c>
      <c r="G363">
        <v>1044128</v>
      </c>
      <c r="H363">
        <v>1206033</v>
      </c>
      <c r="I363">
        <v>2321718</v>
      </c>
      <c r="J363">
        <v>4583107</v>
      </c>
      <c r="K363">
        <v>1491831</v>
      </c>
      <c r="L363">
        <v>2071741</v>
      </c>
      <c r="M363">
        <v>0</v>
      </c>
      <c r="N363">
        <v>2073795</v>
      </c>
      <c r="O363">
        <v>143418</v>
      </c>
      <c r="P363">
        <v>4583107</v>
      </c>
      <c r="Q363">
        <v>1731495</v>
      </c>
      <c r="R363">
        <v>2511366</v>
      </c>
      <c r="S363">
        <v>485.58044999999998</v>
      </c>
      <c r="T363">
        <v>744103</v>
      </c>
      <c r="U363">
        <v>0</v>
      </c>
      <c r="V363">
        <v>863702</v>
      </c>
      <c r="W363">
        <v>372379</v>
      </c>
      <c r="X363">
        <v>457018</v>
      </c>
      <c r="Y363">
        <v>440438</v>
      </c>
      <c r="Z363">
        <v>200614</v>
      </c>
      <c r="AA363">
        <v>39.349800000000002</v>
      </c>
      <c r="AB363">
        <v>0</v>
      </c>
      <c r="AC363">
        <v>5030</v>
      </c>
      <c r="AD363">
        <v>-52964</v>
      </c>
      <c r="AE363">
        <v>-52962</v>
      </c>
      <c r="AF363" t="s">
        <v>119</v>
      </c>
    </row>
    <row r="364" spans="1:32" x14ac:dyDescent="0.25">
      <c r="A364" t="s">
        <v>111</v>
      </c>
      <c r="B364" t="s">
        <v>1</v>
      </c>
      <c r="C364" t="s">
        <v>103</v>
      </c>
      <c r="D364" t="s">
        <v>45</v>
      </c>
      <c r="E364">
        <v>1063358</v>
      </c>
      <c r="F364">
        <v>58283</v>
      </c>
      <c r="G364">
        <v>1036606</v>
      </c>
      <c r="H364">
        <v>1149415</v>
      </c>
      <c r="I364">
        <v>2161599</v>
      </c>
      <c r="J364">
        <v>4390088</v>
      </c>
      <c r="K364">
        <v>1406352</v>
      </c>
      <c r="L364">
        <v>1982131</v>
      </c>
      <c r="M364">
        <v>0</v>
      </c>
      <c r="N364">
        <v>1987189</v>
      </c>
      <c r="O364">
        <v>143366</v>
      </c>
      <c r="P364">
        <v>4390088</v>
      </c>
      <c r="Q364">
        <v>1674671</v>
      </c>
      <c r="R364">
        <v>2407957</v>
      </c>
      <c r="S364">
        <v>485.64616000000001</v>
      </c>
      <c r="T364">
        <v>733063</v>
      </c>
      <c r="U364">
        <v>0</v>
      </c>
      <c r="V364">
        <v>804649</v>
      </c>
      <c r="W364">
        <v>331020</v>
      </c>
      <c r="X364">
        <v>428387</v>
      </c>
      <c r="Y364">
        <v>382894</v>
      </c>
      <c r="Z364">
        <v>184196</v>
      </c>
      <c r="AA364">
        <v>25.789000000000001</v>
      </c>
      <c r="AB364">
        <v>0</v>
      </c>
      <c r="AC364">
        <v>11268</v>
      </c>
      <c r="AD364">
        <v>-83088</v>
      </c>
      <c r="AE364">
        <v>-73032</v>
      </c>
      <c r="AF364" t="s">
        <v>119</v>
      </c>
    </row>
    <row r="365" spans="1:32" x14ac:dyDescent="0.25">
      <c r="A365" t="s">
        <v>111</v>
      </c>
      <c r="B365" t="s">
        <v>1</v>
      </c>
      <c r="C365" t="s">
        <v>103</v>
      </c>
      <c r="D365" t="s">
        <v>42</v>
      </c>
      <c r="E365">
        <v>994050</v>
      </c>
      <c r="F365">
        <v>24559</v>
      </c>
      <c r="G365">
        <v>964315</v>
      </c>
      <c r="H365">
        <v>1086629</v>
      </c>
      <c r="I365">
        <v>2051219</v>
      </c>
      <c r="J365">
        <v>4155153</v>
      </c>
      <c r="K365">
        <v>1256517</v>
      </c>
      <c r="L365">
        <v>1891482</v>
      </c>
      <c r="M365">
        <v>0</v>
      </c>
      <c r="N365">
        <v>1878268</v>
      </c>
      <c r="O365">
        <v>143369</v>
      </c>
      <c r="P365">
        <v>4155153</v>
      </c>
      <c r="Q365">
        <v>1638726</v>
      </c>
      <c r="R365">
        <v>2263671</v>
      </c>
      <c r="S365">
        <v>485.62223999999998</v>
      </c>
      <c r="T365">
        <v>674158</v>
      </c>
      <c r="U365">
        <v>0</v>
      </c>
      <c r="V365">
        <v>764551</v>
      </c>
      <c r="W365">
        <v>302635</v>
      </c>
      <c r="X365">
        <v>427215</v>
      </c>
      <c r="Y365">
        <v>369448</v>
      </c>
      <c r="Z365">
        <v>4373</v>
      </c>
      <c r="AA365">
        <v>-0.86040000000000005</v>
      </c>
      <c r="AB365">
        <v>0</v>
      </c>
      <c r="AC365">
        <v>2808</v>
      </c>
      <c r="AD365">
        <v>-101102</v>
      </c>
      <c r="AE365">
        <v>-58844</v>
      </c>
      <c r="AF365" t="s">
        <v>119</v>
      </c>
    </row>
    <row r="366" spans="1:32" x14ac:dyDescent="0.25">
      <c r="A366" t="s">
        <v>111</v>
      </c>
      <c r="B366" t="s">
        <v>1</v>
      </c>
      <c r="C366" t="s">
        <v>103</v>
      </c>
      <c r="D366" t="s">
        <v>46</v>
      </c>
      <c r="E366">
        <v>900744</v>
      </c>
      <c r="F366">
        <v>35260</v>
      </c>
      <c r="G366">
        <v>1010093</v>
      </c>
      <c r="H366">
        <v>1110724</v>
      </c>
      <c r="I366">
        <v>1996772</v>
      </c>
      <c r="J366">
        <v>3993218</v>
      </c>
      <c r="K366">
        <v>1268606</v>
      </c>
      <c r="L366">
        <v>1844743</v>
      </c>
      <c r="M366">
        <v>0</v>
      </c>
      <c r="N366">
        <v>1791433</v>
      </c>
      <c r="O366">
        <v>143366</v>
      </c>
      <c r="P366">
        <v>3993218</v>
      </c>
      <c r="Q366">
        <v>1614168</v>
      </c>
      <c r="R366">
        <v>2148475</v>
      </c>
      <c r="S366">
        <v>485.62275</v>
      </c>
      <c r="T366">
        <v>733042</v>
      </c>
      <c r="U366">
        <v>0</v>
      </c>
      <c r="V366">
        <v>685584</v>
      </c>
      <c r="W366">
        <v>296438</v>
      </c>
      <c r="X366">
        <v>390874</v>
      </c>
      <c r="Y366">
        <v>333032</v>
      </c>
      <c r="Z366">
        <v>167613</v>
      </c>
      <c r="AA366">
        <v>-0.50170000000000003</v>
      </c>
      <c r="AB366">
        <v>0</v>
      </c>
      <c r="AC366">
        <v>4084</v>
      </c>
      <c r="AD366">
        <v>-79496</v>
      </c>
      <c r="AE366">
        <v>-48481</v>
      </c>
      <c r="AF366" t="s">
        <v>119</v>
      </c>
    </row>
    <row r="367" spans="1:32" x14ac:dyDescent="0.25">
      <c r="A367" t="s">
        <v>111</v>
      </c>
      <c r="B367" t="s">
        <v>1</v>
      </c>
      <c r="C367" t="s">
        <v>103</v>
      </c>
      <c r="D367" t="s">
        <v>47</v>
      </c>
      <c r="E367">
        <v>828236</v>
      </c>
      <c r="F367">
        <v>15774</v>
      </c>
      <c r="G367">
        <v>1062594</v>
      </c>
      <c r="H367">
        <v>1142391</v>
      </c>
      <c r="I367">
        <v>2016625</v>
      </c>
      <c r="J367">
        <v>3957094</v>
      </c>
      <c r="K367">
        <v>1301363</v>
      </c>
      <c r="L367">
        <v>1872970</v>
      </c>
      <c r="M367">
        <v>0</v>
      </c>
      <c r="N367">
        <v>1745364</v>
      </c>
      <c r="O367">
        <v>143366</v>
      </c>
      <c r="P367">
        <v>3957094</v>
      </c>
      <c r="Q367">
        <v>1600764</v>
      </c>
      <c r="R367">
        <v>2084124</v>
      </c>
      <c r="S367">
        <v>485.62333999999998</v>
      </c>
      <c r="T367">
        <v>737358</v>
      </c>
      <c r="U367">
        <v>0</v>
      </c>
      <c r="V367">
        <v>632634</v>
      </c>
      <c r="W367">
        <v>303046</v>
      </c>
      <c r="X367">
        <v>381437</v>
      </c>
      <c r="Y367">
        <v>326112</v>
      </c>
      <c r="Z367">
        <v>150958</v>
      </c>
      <c r="AA367">
        <v>-1.9822</v>
      </c>
      <c r="AB367">
        <v>0</v>
      </c>
      <c r="AC367">
        <v>3447</v>
      </c>
      <c r="AD367">
        <v>-116669</v>
      </c>
      <c r="AE367">
        <v>-40475</v>
      </c>
      <c r="AF367" t="s">
        <v>119</v>
      </c>
    </row>
    <row r="368" spans="1:32" x14ac:dyDescent="0.25">
      <c r="A368" t="s">
        <v>111</v>
      </c>
      <c r="B368" t="s">
        <v>1</v>
      </c>
      <c r="C368" t="s">
        <v>103</v>
      </c>
      <c r="D368" t="s">
        <v>48</v>
      </c>
      <c r="E368">
        <v>845350</v>
      </c>
      <c r="F368">
        <v>84752</v>
      </c>
      <c r="G368">
        <v>1054190</v>
      </c>
      <c r="H368">
        <v>1255293</v>
      </c>
      <c r="I368">
        <v>2178623</v>
      </c>
      <c r="J368">
        <v>4005136</v>
      </c>
      <c r="K368">
        <v>1398931</v>
      </c>
      <c r="L368">
        <v>1942666</v>
      </c>
      <c r="M368">
        <v>0</v>
      </c>
      <c r="N368">
        <v>1724072</v>
      </c>
      <c r="O368">
        <v>143311</v>
      </c>
      <c r="P368">
        <v>4005136</v>
      </c>
      <c r="Q368">
        <v>1584990</v>
      </c>
      <c r="R368">
        <v>2062470</v>
      </c>
      <c r="S368">
        <v>485.62398000000002</v>
      </c>
      <c r="T368">
        <v>763931</v>
      </c>
      <c r="U368">
        <v>0</v>
      </c>
      <c r="V368">
        <v>629178</v>
      </c>
      <c r="W368">
        <v>350608</v>
      </c>
      <c r="X368">
        <v>419203</v>
      </c>
      <c r="Y368">
        <v>338650</v>
      </c>
      <c r="Z368">
        <v>161703</v>
      </c>
      <c r="AA368">
        <v>98.783299999999997</v>
      </c>
      <c r="AB368">
        <v>0</v>
      </c>
      <c r="AC368">
        <v>54864</v>
      </c>
      <c r="AD368">
        <v>-109885</v>
      </c>
      <c r="AE368">
        <v>-42672</v>
      </c>
      <c r="AF368" t="s">
        <v>119</v>
      </c>
    </row>
    <row r="369" spans="1:32" x14ac:dyDescent="0.25">
      <c r="A369" t="s">
        <v>111</v>
      </c>
      <c r="B369" t="s">
        <v>1</v>
      </c>
      <c r="C369" t="s">
        <v>103</v>
      </c>
      <c r="D369" t="s">
        <v>49</v>
      </c>
      <c r="E369">
        <v>1002677</v>
      </c>
      <c r="F369">
        <v>33172</v>
      </c>
      <c r="G369">
        <v>1024553</v>
      </c>
      <c r="H369">
        <v>1226102</v>
      </c>
      <c r="I369">
        <v>2158793</v>
      </c>
      <c r="J369">
        <v>4036360</v>
      </c>
      <c r="K369">
        <v>1688462</v>
      </c>
      <c r="L369">
        <v>2004396</v>
      </c>
      <c r="M369">
        <v>0</v>
      </c>
      <c r="N369">
        <v>1687593</v>
      </c>
      <c r="O369">
        <v>143400</v>
      </c>
      <c r="P369">
        <v>4036360</v>
      </c>
      <c r="Q369">
        <v>1519826</v>
      </c>
      <c r="R369">
        <v>2031964</v>
      </c>
      <c r="S369">
        <v>485.55777999999998</v>
      </c>
      <c r="T369">
        <v>770827</v>
      </c>
      <c r="U369">
        <v>0</v>
      </c>
      <c r="V369">
        <v>741905</v>
      </c>
      <c r="W369">
        <v>409185</v>
      </c>
      <c r="X369">
        <v>444463</v>
      </c>
      <c r="Y369">
        <v>355910</v>
      </c>
      <c r="Z369">
        <v>26994</v>
      </c>
      <c r="AA369">
        <v>16.270800000000001</v>
      </c>
      <c r="AB369">
        <v>0</v>
      </c>
      <c r="AC369">
        <v>4085</v>
      </c>
      <c r="AD369">
        <v>-186917</v>
      </c>
      <c r="AE369">
        <v>-44901</v>
      </c>
      <c r="AF369" t="s">
        <v>119</v>
      </c>
    </row>
    <row r="370" spans="1:32" x14ac:dyDescent="0.25">
      <c r="A370" t="s">
        <v>111</v>
      </c>
      <c r="B370" t="s">
        <v>1</v>
      </c>
      <c r="C370" t="s">
        <v>103</v>
      </c>
      <c r="D370" t="s">
        <v>50</v>
      </c>
      <c r="E370">
        <v>905285</v>
      </c>
      <c r="F370">
        <v>58923</v>
      </c>
      <c r="G370">
        <v>932828</v>
      </c>
      <c r="H370">
        <v>1033299</v>
      </c>
      <c r="I370">
        <v>1930089</v>
      </c>
      <c r="J370">
        <v>3827039</v>
      </c>
      <c r="K370">
        <v>1538409</v>
      </c>
      <c r="L370">
        <v>1930351</v>
      </c>
      <c r="M370">
        <v>0</v>
      </c>
      <c r="N370">
        <v>1584950</v>
      </c>
      <c r="O370">
        <v>143410</v>
      </c>
      <c r="P370">
        <v>3827039</v>
      </c>
      <c r="Q370">
        <v>1486653</v>
      </c>
      <c r="R370">
        <v>1896688</v>
      </c>
      <c r="S370">
        <v>485.55797999999999</v>
      </c>
      <c r="T370">
        <v>785303</v>
      </c>
      <c r="U370">
        <v>0</v>
      </c>
      <c r="V370">
        <v>671558</v>
      </c>
      <c r="W370">
        <v>381558</v>
      </c>
      <c r="X370">
        <v>389671</v>
      </c>
      <c r="Y370">
        <v>362651</v>
      </c>
      <c r="Z370">
        <v>169851</v>
      </c>
      <c r="AA370">
        <v>3.9811000000000001</v>
      </c>
      <c r="AB370">
        <v>0</v>
      </c>
      <c r="AC370">
        <v>13975</v>
      </c>
      <c r="AD370">
        <v>-135202</v>
      </c>
      <c r="AE370">
        <v>-41548</v>
      </c>
      <c r="AF370" t="s">
        <v>119</v>
      </c>
    </row>
    <row r="371" spans="1:32" x14ac:dyDescent="0.25">
      <c r="A371" t="s">
        <v>111</v>
      </c>
      <c r="B371" t="s">
        <v>1</v>
      </c>
      <c r="C371" t="s">
        <v>103</v>
      </c>
      <c r="D371" t="s">
        <v>51</v>
      </c>
      <c r="E371">
        <v>844985</v>
      </c>
      <c r="F371">
        <v>52562</v>
      </c>
      <c r="G371">
        <v>917707</v>
      </c>
      <c r="H371">
        <v>1029298</v>
      </c>
      <c r="I371">
        <v>1903099</v>
      </c>
      <c r="J371">
        <v>3755581</v>
      </c>
      <c r="K371">
        <v>1516557</v>
      </c>
      <c r="L371">
        <v>1912542</v>
      </c>
      <c r="M371">
        <v>0</v>
      </c>
      <c r="N371">
        <v>1541944</v>
      </c>
      <c r="O371">
        <v>144133</v>
      </c>
      <c r="P371">
        <v>3755581</v>
      </c>
      <c r="Q371">
        <v>1445692</v>
      </c>
      <c r="R371">
        <v>1843039</v>
      </c>
      <c r="S371">
        <v>485.36281000000002</v>
      </c>
      <c r="T371">
        <v>792815</v>
      </c>
      <c r="U371">
        <v>0</v>
      </c>
      <c r="V371">
        <v>612586</v>
      </c>
      <c r="W371">
        <v>356720</v>
      </c>
      <c r="X371">
        <v>415013</v>
      </c>
      <c r="Y371">
        <v>328562</v>
      </c>
      <c r="Z371">
        <v>158796</v>
      </c>
      <c r="AA371">
        <v>-0.3453</v>
      </c>
      <c r="AB371">
        <v>0</v>
      </c>
      <c r="AC371">
        <v>1608</v>
      </c>
      <c r="AD371">
        <v>-132781</v>
      </c>
      <c r="AE371">
        <v>-49606</v>
      </c>
      <c r="AF371" t="s">
        <v>119</v>
      </c>
    </row>
    <row r="372" spans="1:32" x14ac:dyDescent="0.25">
      <c r="A372" t="s">
        <v>111</v>
      </c>
      <c r="B372" t="s">
        <v>1</v>
      </c>
      <c r="C372" t="s">
        <v>103</v>
      </c>
      <c r="D372" t="s">
        <v>52</v>
      </c>
      <c r="E372">
        <v>425262</v>
      </c>
      <c r="F372">
        <v>1764</v>
      </c>
      <c r="G372">
        <v>825312</v>
      </c>
      <c r="H372">
        <v>931018</v>
      </c>
      <c r="I372">
        <v>1820778</v>
      </c>
      <c r="J372">
        <v>3594652</v>
      </c>
      <c r="K372">
        <v>1384807</v>
      </c>
      <c r="L372">
        <v>1807891</v>
      </c>
      <c r="M372">
        <v>0</v>
      </c>
      <c r="N372">
        <v>1482935</v>
      </c>
      <c r="O372">
        <v>146490</v>
      </c>
      <c r="P372">
        <v>3594652</v>
      </c>
      <c r="Q372">
        <v>1393129</v>
      </c>
      <c r="R372">
        <v>1786761</v>
      </c>
      <c r="S372">
        <v>485.36295999999999</v>
      </c>
      <c r="T372">
        <v>821631</v>
      </c>
      <c r="U372">
        <v>0</v>
      </c>
      <c r="V372">
        <v>285543</v>
      </c>
      <c r="W372">
        <v>226200</v>
      </c>
      <c r="X372">
        <v>384993</v>
      </c>
      <c r="Y372">
        <v>345347</v>
      </c>
      <c r="Z372">
        <v>138420</v>
      </c>
      <c r="AA372">
        <v>-53.140999999999998</v>
      </c>
      <c r="AB372">
        <v>0</v>
      </c>
      <c r="AC372">
        <v>16900</v>
      </c>
      <c r="AD372">
        <v>13932</v>
      </c>
      <c r="AE372">
        <v>-35651</v>
      </c>
      <c r="AF372" t="s">
        <v>119</v>
      </c>
    </row>
    <row r="373" spans="1:32" x14ac:dyDescent="0.25">
      <c r="A373" t="s">
        <v>111</v>
      </c>
      <c r="B373" t="s">
        <v>1</v>
      </c>
      <c r="C373" t="s">
        <v>103</v>
      </c>
      <c r="D373" t="s">
        <v>53</v>
      </c>
      <c r="E373">
        <v>862363</v>
      </c>
      <c r="F373">
        <v>17658</v>
      </c>
      <c r="G373">
        <v>485808</v>
      </c>
      <c r="H373">
        <v>604392</v>
      </c>
      <c r="I373">
        <v>1539722</v>
      </c>
      <c r="J373">
        <v>3339783</v>
      </c>
      <c r="K373">
        <v>1225506</v>
      </c>
      <c r="L373">
        <v>1546127</v>
      </c>
      <c r="M373">
        <v>0</v>
      </c>
      <c r="N373">
        <v>1487666</v>
      </c>
      <c r="O373">
        <v>146490</v>
      </c>
      <c r="P373">
        <v>3339783</v>
      </c>
      <c r="Q373">
        <v>1414665</v>
      </c>
      <c r="R373">
        <v>1793656</v>
      </c>
      <c r="S373">
        <v>485.33247</v>
      </c>
      <c r="T373">
        <v>404193</v>
      </c>
      <c r="U373">
        <v>0</v>
      </c>
      <c r="V373">
        <v>624186</v>
      </c>
      <c r="W373">
        <v>329865</v>
      </c>
      <c r="X373">
        <v>424487</v>
      </c>
      <c r="Y373">
        <v>355491</v>
      </c>
      <c r="Z373">
        <v>-8716</v>
      </c>
      <c r="AA373">
        <v>-16.491299999999999</v>
      </c>
      <c r="AB373">
        <v>0</v>
      </c>
      <c r="AC373">
        <v>925</v>
      </c>
      <c r="AD373">
        <v>-91607</v>
      </c>
      <c r="AE373">
        <v>-54926</v>
      </c>
      <c r="AF373" t="s">
        <v>119</v>
      </c>
    </row>
    <row r="374" spans="1:32" x14ac:dyDescent="0.25">
      <c r="A374" t="s">
        <v>111</v>
      </c>
      <c r="B374" t="s">
        <v>1</v>
      </c>
      <c r="C374" t="s">
        <v>103</v>
      </c>
      <c r="D374" t="s">
        <v>54</v>
      </c>
      <c r="E374">
        <v>870624</v>
      </c>
      <c r="F374">
        <v>37261</v>
      </c>
      <c r="G374">
        <v>591288</v>
      </c>
      <c r="H374">
        <v>696222</v>
      </c>
      <c r="I374">
        <v>1590035</v>
      </c>
      <c r="J374">
        <v>3443447</v>
      </c>
      <c r="K374">
        <v>1224078</v>
      </c>
      <c r="L374">
        <v>1567788</v>
      </c>
      <c r="M374">
        <v>0</v>
      </c>
      <c r="N374">
        <v>1557696</v>
      </c>
      <c r="O374">
        <v>147901</v>
      </c>
      <c r="P374">
        <v>3443447</v>
      </c>
      <c r="Q374">
        <v>1397007</v>
      </c>
      <c r="R374">
        <v>1875659</v>
      </c>
      <c r="S374">
        <v>485.33278999999999</v>
      </c>
      <c r="T374">
        <v>387087</v>
      </c>
      <c r="U374">
        <v>0</v>
      </c>
      <c r="V374">
        <v>639035</v>
      </c>
      <c r="W374">
        <v>345114</v>
      </c>
      <c r="X374">
        <v>394645</v>
      </c>
      <c r="Y374">
        <v>357100</v>
      </c>
      <c r="Z374">
        <v>179761</v>
      </c>
      <c r="AA374">
        <v>-4.2640000000000002</v>
      </c>
      <c r="AB374">
        <v>0</v>
      </c>
      <c r="AC374">
        <v>3053</v>
      </c>
      <c r="AD374">
        <v>-165579</v>
      </c>
      <c r="AE374">
        <v>-62236</v>
      </c>
      <c r="AF374" t="s">
        <v>119</v>
      </c>
    </row>
    <row r="375" spans="1:32" x14ac:dyDescent="0.25">
      <c r="A375" t="s">
        <v>111</v>
      </c>
      <c r="B375" t="s">
        <v>1</v>
      </c>
      <c r="C375" t="s">
        <v>103</v>
      </c>
      <c r="D375" t="s">
        <v>55</v>
      </c>
      <c r="E375">
        <v>847912</v>
      </c>
      <c r="F375">
        <v>38792</v>
      </c>
      <c r="G375">
        <v>504357</v>
      </c>
      <c r="H375">
        <v>623784</v>
      </c>
      <c r="I375">
        <v>1512995</v>
      </c>
      <c r="J375">
        <v>3278578</v>
      </c>
      <c r="K375">
        <v>1217022</v>
      </c>
      <c r="L375">
        <v>1556347</v>
      </c>
      <c r="M375">
        <v>0</v>
      </c>
      <c r="N375">
        <v>1417115</v>
      </c>
      <c r="O375">
        <v>144006</v>
      </c>
      <c r="P375">
        <v>3278578</v>
      </c>
      <c r="Q375">
        <v>1376819</v>
      </c>
      <c r="R375">
        <v>1722231</v>
      </c>
      <c r="S375">
        <v>461.33530000000002</v>
      </c>
      <c r="T375">
        <v>372333</v>
      </c>
      <c r="U375">
        <v>0</v>
      </c>
      <c r="V375">
        <v>605129</v>
      </c>
      <c r="W375">
        <v>331721</v>
      </c>
      <c r="X375">
        <v>419662</v>
      </c>
      <c r="Y375">
        <v>336012</v>
      </c>
      <c r="Z375">
        <v>186833</v>
      </c>
      <c r="AA375">
        <v>-9.9847999999999999</v>
      </c>
      <c r="AB375">
        <v>0</v>
      </c>
      <c r="AC375">
        <v>9517</v>
      </c>
      <c r="AD375">
        <v>-178216</v>
      </c>
      <c r="AE375">
        <v>-61437</v>
      </c>
      <c r="AF375" t="s">
        <v>119</v>
      </c>
    </row>
    <row r="376" spans="1:32" x14ac:dyDescent="0.25">
      <c r="A376" t="s">
        <v>111</v>
      </c>
      <c r="B376" t="s">
        <v>1</v>
      </c>
      <c r="C376" t="s">
        <v>103</v>
      </c>
      <c r="D376" t="s">
        <v>56</v>
      </c>
      <c r="E376">
        <v>907534</v>
      </c>
      <c r="F376">
        <v>40511</v>
      </c>
      <c r="G376">
        <v>520283</v>
      </c>
      <c r="H376">
        <v>637620</v>
      </c>
      <c r="I376">
        <v>1530694</v>
      </c>
      <c r="J376">
        <v>3328037</v>
      </c>
      <c r="K376">
        <v>1259075</v>
      </c>
      <c r="L376">
        <v>1611753</v>
      </c>
      <c r="M376">
        <v>0</v>
      </c>
      <c r="N376">
        <v>1392953</v>
      </c>
      <c r="O376">
        <v>143965</v>
      </c>
      <c r="P376">
        <v>3328037</v>
      </c>
      <c r="Q376">
        <v>1337223</v>
      </c>
      <c r="R376">
        <v>1716284</v>
      </c>
      <c r="S376">
        <v>461.33551</v>
      </c>
      <c r="T376">
        <v>377018</v>
      </c>
      <c r="U376">
        <v>0</v>
      </c>
      <c r="V376">
        <v>646429</v>
      </c>
      <c r="W376">
        <v>346808</v>
      </c>
      <c r="X376">
        <v>417600</v>
      </c>
      <c r="Y376">
        <v>346583</v>
      </c>
      <c r="Z376">
        <v>198449</v>
      </c>
      <c r="AA376">
        <v>-8.0950000000000006</v>
      </c>
      <c r="AB376">
        <v>0</v>
      </c>
      <c r="AC376">
        <v>9725</v>
      </c>
      <c r="AD376">
        <v>-210253</v>
      </c>
      <c r="AE376">
        <v>-67226</v>
      </c>
      <c r="AF376" t="s">
        <v>119</v>
      </c>
    </row>
    <row r="377" spans="1:32" x14ac:dyDescent="0.25">
      <c r="A377" t="s">
        <v>111</v>
      </c>
      <c r="B377" t="s">
        <v>1</v>
      </c>
      <c r="C377" t="s">
        <v>103</v>
      </c>
      <c r="D377" t="s">
        <v>57</v>
      </c>
      <c r="E377">
        <v>1032662</v>
      </c>
      <c r="F377">
        <v>-2022</v>
      </c>
      <c r="G377">
        <v>509717</v>
      </c>
      <c r="H377">
        <v>698763</v>
      </c>
      <c r="I377">
        <v>1622317</v>
      </c>
      <c r="J377">
        <v>3401970</v>
      </c>
      <c r="K377">
        <v>1339662</v>
      </c>
      <c r="L377">
        <v>1686056</v>
      </c>
      <c r="M377">
        <v>0</v>
      </c>
      <c r="N377">
        <v>1392605</v>
      </c>
      <c r="O377">
        <v>143965</v>
      </c>
      <c r="P377">
        <v>3401970</v>
      </c>
      <c r="Q377">
        <v>1314587</v>
      </c>
      <c r="R377">
        <v>1715914</v>
      </c>
      <c r="S377">
        <v>461.39733999999999</v>
      </c>
      <c r="T377">
        <v>375437</v>
      </c>
      <c r="U377">
        <v>0</v>
      </c>
      <c r="V377">
        <v>731357</v>
      </c>
      <c r="W377">
        <v>398905</v>
      </c>
      <c r="X377">
        <v>440580</v>
      </c>
      <c r="Y377">
        <v>351896</v>
      </c>
      <c r="Z377">
        <v>-8607</v>
      </c>
      <c r="AA377">
        <v>3.1600000000000003E-2</v>
      </c>
      <c r="AB377">
        <v>318</v>
      </c>
      <c r="AC377">
        <v>10802</v>
      </c>
      <c r="AD377">
        <v>-258456</v>
      </c>
      <c r="AE377">
        <v>-63686</v>
      </c>
      <c r="AF377" t="s">
        <v>119</v>
      </c>
    </row>
    <row r="378" spans="1:32" x14ac:dyDescent="0.25">
      <c r="A378" t="s">
        <v>111</v>
      </c>
      <c r="B378" t="s">
        <v>1</v>
      </c>
      <c r="C378" t="s">
        <v>103</v>
      </c>
      <c r="D378" t="s">
        <v>58</v>
      </c>
      <c r="E378">
        <v>909400</v>
      </c>
      <c r="F378">
        <v>44598</v>
      </c>
      <c r="G378">
        <v>404010</v>
      </c>
      <c r="H378">
        <v>656685</v>
      </c>
      <c r="I378">
        <v>1558860</v>
      </c>
      <c r="J378">
        <v>3221528</v>
      </c>
      <c r="K378">
        <v>1189604</v>
      </c>
      <c r="L378">
        <v>1528925</v>
      </c>
      <c r="M378">
        <v>0</v>
      </c>
      <c r="N378">
        <v>1385852</v>
      </c>
      <c r="O378">
        <v>143965</v>
      </c>
      <c r="P378">
        <v>3221528</v>
      </c>
      <c r="Q378">
        <v>1316987</v>
      </c>
      <c r="R378">
        <v>1692603</v>
      </c>
      <c r="S378">
        <v>461.23408999999998</v>
      </c>
      <c r="T378">
        <v>406797</v>
      </c>
      <c r="U378">
        <v>0</v>
      </c>
      <c r="V378">
        <v>653946</v>
      </c>
      <c r="W378">
        <v>365303</v>
      </c>
      <c r="X378">
        <v>384115</v>
      </c>
      <c r="Y378">
        <v>389818</v>
      </c>
      <c r="Z378">
        <v>197364</v>
      </c>
      <c r="AA378">
        <v>1.7467999999999999</v>
      </c>
      <c r="AB378">
        <v>0</v>
      </c>
      <c r="AC378">
        <v>14543</v>
      </c>
      <c r="AD378">
        <v>-110451</v>
      </c>
      <c r="AE378">
        <v>-57253</v>
      </c>
      <c r="AF378" t="s">
        <v>119</v>
      </c>
    </row>
    <row r="379" spans="1:32" x14ac:dyDescent="0.25">
      <c r="A379" t="s">
        <v>111</v>
      </c>
      <c r="B379" t="s">
        <v>1</v>
      </c>
      <c r="C379" t="s">
        <v>103</v>
      </c>
      <c r="D379" t="s">
        <v>59</v>
      </c>
      <c r="E379">
        <v>941965</v>
      </c>
      <c r="F379">
        <v>50271</v>
      </c>
      <c r="G379">
        <v>533831</v>
      </c>
      <c r="H379">
        <v>740263</v>
      </c>
      <c r="I379">
        <v>1623523</v>
      </c>
      <c r="J379">
        <v>3222754</v>
      </c>
      <c r="K379">
        <v>1214905</v>
      </c>
      <c r="L379">
        <v>1547026</v>
      </c>
      <c r="M379">
        <v>0</v>
      </c>
      <c r="N379">
        <v>1380972</v>
      </c>
      <c r="O379">
        <v>143965</v>
      </c>
      <c r="P379">
        <v>3222754</v>
      </c>
      <c r="Q379">
        <v>1292069</v>
      </c>
      <c r="R379">
        <v>1675728</v>
      </c>
      <c r="S379">
        <v>460.54741999999999</v>
      </c>
      <c r="T379">
        <v>381527</v>
      </c>
      <c r="U379">
        <v>0</v>
      </c>
      <c r="V379">
        <v>660735</v>
      </c>
      <c r="W379">
        <v>490139</v>
      </c>
      <c r="X379">
        <v>383240</v>
      </c>
      <c r="Y379">
        <v>361807</v>
      </c>
      <c r="Z379">
        <v>199240</v>
      </c>
      <c r="AA379">
        <v>-2.0607000000000002</v>
      </c>
      <c r="AB379">
        <v>0</v>
      </c>
      <c r="AC379">
        <v>13447</v>
      </c>
      <c r="AD379">
        <v>-174362</v>
      </c>
      <c r="AE379">
        <v>-64241</v>
      </c>
      <c r="AF379" t="s">
        <v>119</v>
      </c>
    </row>
    <row r="380" spans="1:32" x14ac:dyDescent="0.25">
      <c r="A380" t="s">
        <v>111</v>
      </c>
      <c r="B380" t="s">
        <v>1</v>
      </c>
      <c r="C380" t="s">
        <v>103</v>
      </c>
      <c r="D380" t="s">
        <v>60</v>
      </c>
      <c r="E380">
        <v>987469</v>
      </c>
      <c r="F380">
        <v>85912</v>
      </c>
      <c r="G380">
        <v>686645</v>
      </c>
      <c r="H380">
        <v>922606</v>
      </c>
      <c r="I380">
        <v>1759884</v>
      </c>
      <c r="J380">
        <v>3343866</v>
      </c>
      <c r="K380">
        <v>1189217</v>
      </c>
      <c r="L380">
        <v>1698421</v>
      </c>
      <c r="M380">
        <v>0</v>
      </c>
      <c r="N380">
        <v>1337342</v>
      </c>
      <c r="O380">
        <v>143868</v>
      </c>
      <c r="P380">
        <v>3343866</v>
      </c>
      <c r="Q380">
        <v>1313683</v>
      </c>
      <c r="R380">
        <v>1645445</v>
      </c>
      <c r="S380">
        <v>441.74558000000002</v>
      </c>
      <c r="T380">
        <v>585905</v>
      </c>
      <c r="U380">
        <v>0</v>
      </c>
      <c r="V380">
        <v>692920</v>
      </c>
      <c r="W380">
        <v>463215</v>
      </c>
      <c r="X380">
        <v>371861</v>
      </c>
      <c r="Y380">
        <v>332342</v>
      </c>
      <c r="Z380">
        <v>178084</v>
      </c>
      <c r="AA380">
        <v>13.591799999999999</v>
      </c>
      <c r="AB380">
        <v>0</v>
      </c>
      <c r="AC380">
        <v>11861</v>
      </c>
      <c r="AD380">
        <v>-158649</v>
      </c>
      <c r="AE380">
        <v>-66327</v>
      </c>
      <c r="AF380" t="s">
        <v>119</v>
      </c>
    </row>
    <row r="381" spans="1:32" x14ac:dyDescent="0.25">
      <c r="A381" t="s">
        <v>111</v>
      </c>
      <c r="B381" t="s">
        <v>1</v>
      </c>
      <c r="C381" t="s">
        <v>103</v>
      </c>
      <c r="D381" t="s">
        <v>61</v>
      </c>
      <c r="E381">
        <v>1032335</v>
      </c>
      <c r="F381">
        <v>51408</v>
      </c>
      <c r="G381">
        <v>690418</v>
      </c>
      <c r="H381">
        <v>947113</v>
      </c>
      <c r="I381">
        <v>1941081</v>
      </c>
      <c r="J381">
        <v>3340828</v>
      </c>
      <c r="K381">
        <v>1242270</v>
      </c>
      <c r="L381">
        <v>1745602</v>
      </c>
      <c r="M381">
        <v>0</v>
      </c>
      <c r="N381">
        <v>1297662</v>
      </c>
      <c r="O381">
        <v>143868</v>
      </c>
      <c r="P381">
        <v>3340828</v>
      </c>
      <c r="Q381">
        <v>1247242</v>
      </c>
      <c r="R381">
        <v>1595226</v>
      </c>
      <c r="S381">
        <v>441.73743000000002</v>
      </c>
      <c r="T381">
        <v>577909</v>
      </c>
      <c r="U381">
        <v>0</v>
      </c>
      <c r="V381">
        <v>715165</v>
      </c>
      <c r="W381">
        <v>512238</v>
      </c>
      <c r="X381">
        <v>383721</v>
      </c>
      <c r="Y381">
        <v>352915</v>
      </c>
      <c r="Z381">
        <v>1942</v>
      </c>
      <c r="AA381">
        <v>12.5067</v>
      </c>
      <c r="AB381">
        <v>362</v>
      </c>
      <c r="AC381">
        <v>3518</v>
      </c>
      <c r="AD381">
        <v>-57547</v>
      </c>
      <c r="AE381">
        <v>-73539</v>
      </c>
      <c r="AF381" t="s">
        <v>119</v>
      </c>
    </row>
    <row r="382" spans="1:32" x14ac:dyDescent="0.25">
      <c r="A382" t="s">
        <v>111</v>
      </c>
      <c r="B382" t="s">
        <v>1</v>
      </c>
      <c r="C382" t="s">
        <v>103</v>
      </c>
      <c r="D382" t="s">
        <v>62</v>
      </c>
      <c r="E382">
        <v>893787</v>
      </c>
      <c r="F382">
        <v>60114</v>
      </c>
      <c r="G382">
        <v>657815</v>
      </c>
      <c r="H382">
        <v>1032400</v>
      </c>
      <c r="I382">
        <v>2007002</v>
      </c>
      <c r="J382">
        <v>3349683</v>
      </c>
      <c r="K382">
        <v>1205522</v>
      </c>
      <c r="L382">
        <v>1732120</v>
      </c>
      <c r="M382">
        <v>0</v>
      </c>
      <c r="N382">
        <v>1310812</v>
      </c>
      <c r="O382">
        <v>143868</v>
      </c>
      <c r="P382">
        <v>3349683</v>
      </c>
      <c r="Q382">
        <v>1197744</v>
      </c>
      <c r="R382">
        <v>1617563</v>
      </c>
      <c r="S382">
        <v>441.23594000000003</v>
      </c>
      <c r="T382">
        <v>656101</v>
      </c>
      <c r="U382">
        <v>0</v>
      </c>
      <c r="V382">
        <v>633178</v>
      </c>
      <c r="W382">
        <v>403641</v>
      </c>
      <c r="X382">
        <v>349505</v>
      </c>
      <c r="Y382">
        <v>360662</v>
      </c>
      <c r="Z382">
        <v>173647</v>
      </c>
      <c r="AA382">
        <v>18.6952</v>
      </c>
      <c r="AB382">
        <v>0</v>
      </c>
      <c r="AC382">
        <v>9870</v>
      </c>
      <c r="AD382">
        <v>20824</v>
      </c>
      <c r="AE382">
        <v>-45755</v>
      </c>
      <c r="AF382" t="s">
        <v>119</v>
      </c>
    </row>
    <row r="383" spans="1:32" x14ac:dyDescent="0.25">
      <c r="A383" t="s">
        <v>111</v>
      </c>
      <c r="B383" t="s">
        <v>1</v>
      </c>
      <c r="C383" t="s">
        <v>103</v>
      </c>
      <c r="D383" t="s">
        <v>63</v>
      </c>
      <c r="E383">
        <v>961784</v>
      </c>
      <c r="F383">
        <v>38776</v>
      </c>
      <c r="G383">
        <v>760285</v>
      </c>
      <c r="H383">
        <v>1066273</v>
      </c>
      <c r="I383">
        <v>2007607</v>
      </c>
      <c r="J383">
        <v>3284539</v>
      </c>
      <c r="K383">
        <v>1233508</v>
      </c>
      <c r="L383">
        <v>1756988</v>
      </c>
      <c r="M383">
        <v>0</v>
      </c>
      <c r="N383">
        <v>1243901</v>
      </c>
      <c r="O383">
        <v>143868</v>
      </c>
      <c r="P383">
        <v>3284539</v>
      </c>
      <c r="Q383">
        <v>1150843</v>
      </c>
      <c r="R383">
        <v>1527551</v>
      </c>
      <c r="S383">
        <v>441.23563999999999</v>
      </c>
      <c r="T383">
        <v>641838</v>
      </c>
      <c r="U383">
        <v>0</v>
      </c>
      <c r="V383">
        <v>680257</v>
      </c>
      <c r="W383">
        <v>502500</v>
      </c>
      <c r="X383">
        <v>365974</v>
      </c>
      <c r="Y383">
        <v>327116</v>
      </c>
      <c r="Z383">
        <v>193718</v>
      </c>
      <c r="AA383">
        <v>29.111499999999999</v>
      </c>
      <c r="AB383">
        <v>0</v>
      </c>
      <c r="AC383">
        <v>3256</v>
      </c>
      <c r="AD383">
        <v>-53140</v>
      </c>
      <c r="AE383">
        <v>-38551</v>
      </c>
      <c r="AF383" t="s">
        <v>119</v>
      </c>
    </row>
    <row r="384" spans="1:32" x14ac:dyDescent="0.25">
      <c r="A384" t="s">
        <v>111</v>
      </c>
      <c r="B384" t="s">
        <v>1</v>
      </c>
      <c r="C384" t="s">
        <v>103</v>
      </c>
      <c r="D384" t="s">
        <v>64</v>
      </c>
      <c r="E384">
        <v>869313</v>
      </c>
      <c r="F384">
        <v>65432</v>
      </c>
      <c r="G384">
        <v>719906</v>
      </c>
      <c r="H384">
        <v>1049628</v>
      </c>
      <c r="I384">
        <v>1986800</v>
      </c>
      <c r="J384">
        <v>3177300</v>
      </c>
      <c r="K384">
        <v>1170082</v>
      </c>
      <c r="L384">
        <v>1705453</v>
      </c>
      <c r="M384">
        <v>0</v>
      </c>
      <c r="N384">
        <v>1187626</v>
      </c>
      <c r="O384">
        <v>144035</v>
      </c>
      <c r="P384">
        <v>3177300</v>
      </c>
      <c r="Q384">
        <v>1112067</v>
      </c>
      <c r="R384">
        <v>1471847</v>
      </c>
      <c r="S384">
        <v>441.21773999999999</v>
      </c>
      <c r="T384">
        <v>671580</v>
      </c>
      <c r="U384">
        <v>0</v>
      </c>
      <c r="V384">
        <v>622873</v>
      </c>
      <c r="W384">
        <v>493547</v>
      </c>
      <c r="X384">
        <v>340573</v>
      </c>
      <c r="Y384">
        <v>338241</v>
      </c>
      <c r="Z384">
        <v>161367</v>
      </c>
      <c r="AA384">
        <v>15.2887</v>
      </c>
      <c r="AB384">
        <v>0</v>
      </c>
      <c r="AC384">
        <v>10836</v>
      </c>
      <c r="AD384">
        <v>9734</v>
      </c>
      <c r="AE384">
        <v>-48009</v>
      </c>
      <c r="AF384" t="s">
        <v>119</v>
      </c>
    </row>
    <row r="385" spans="1:32" x14ac:dyDescent="0.25">
      <c r="A385" t="s">
        <v>111</v>
      </c>
      <c r="B385" t="s">
        <v>1</v>
      </c>
      <c r="C385" t="s">
        <v>103</v>
      </c>
      <c r="D385" t="s">
        <v>65</v>
      </c>
      <c r="E385">
        <v>917576</v>
      </c>
      <c r="F385">
        <v>26601</v>
      </c>
      <c r="G385">
        <v>693952</v>
      </c>
      <c r="H385">
        <v>1032708</v>
      </c>
      <c r="I385">
        <v>1955973</v>
      </c>
      <c r="J385">
        <v>3115985</v>
      </c>
      <c r="K385">
        <v>1188121</v>
      </c>
      <c r="L385">
        <v>1728945</v>
      </c>
      <c r="M385">
        <v>0</v>
      </c>
      <c r="N385">
        <v>1119991</v>
      </c>
      <c r="O385">
        <v>144035</v>
      </c>
      <c r="P385">
        <v>3115985</v>
      </c>
      <c r="Q385">
        <v>1058549</v>
      </c>
      <c r="R385">
        <v>1387040</v>
      </c>
      <c r="S385">
        <v>441.21789999999999</v>
      </c>
      <c r="T385">
        <v>639871</v>
      </c>
      <c r="U385">
        <v>0</v>
      </c>
      <c r="V385">
        <v>655990</v>
      </c>
      <c r="W385">
        <v>511133</v>
      </c>
      <c r="X385">
        <v>343875</v>
      </c>
      <c r="Y385">
        <v>332114</v>
      </c>
      <c r="Z385">
        <v>-12844</v>
      </c>
      <c r="AA385">
        <v>11.2121</v>
      </c>
      <c r="AB385">
        <v>461</v>
      </c>
      <c r="AC385">
        <v>4467</v>
      </c>
      <c r="AD385">
        <v>-48255</v>
      </c>
      <c r="AE385">
        <v>-58189</v>
      </c>
      <c r="AF385" t="s">
        <v>119</v>
      </c>
    </row>
    <row r="386" spans="1:32" x14ac:dyDescent="0.25">
      <c r="A386" t="s">
        <v>111</v>
      </c>
      <c r="B386" t="s">
        <v>1</v>
      </c>
      <c r="C386" t="s">
        <v>103</v>
      </c>
      <c r="D386" t="s">
        <v>66</v>
      </c>
      <c r="E386">
        <v>753010</v>
      </c>
      <c r="F386">
        <v>33428</v>
      </c>
      <c r="G386">
        <v>659052</v>
      </c>
      <c r="H386">
        <v>994890</v>
      </c>
      <c r="I386">
        <v>1868153</v>
      </c>
      <c r="J386">
        <v>3019104</v>
      </c>
      <c r="K386">
        <v>1079628</v>
      </c>
      <c r="L386">
        <v>1668285</v>
      </c>
      <c r="M386">
        <v>0</v>
      </c>
      <c r="N386">
        <v>1096306</v>
      </c>
      <c r="O386">
        <v>144035</v>
      </c>
      <c r="P386">
        <v>3019104</v>
      </c>
      <c r="Q386">
        <v>1031949</v>
      </c>
      <c r="R386">
        <v>1350819</v>
      </c>
      <c r="S386">
        <v>441.21818000000002</v>
      </c>
      <c r="T386">
        <v>670279</v>
      </c>
      <c r="U386">
        <v>0</v>
      </c>
      <c r="V386">
        <v>544490</v>
      </c>
      <c r="W386">
        <v>491823</v>
      </c>
      <c r="X386">
        <v>305664</v>
      </c>
      <c r="Y386">
        <v>324672</v>
      </c>
      <c r="Z386">
        <v>156666</v>
      </c>
      <c r="AA386">
        <v>-5.8818999999999999</v>
      </c>
      <c r="AB386">
        <v>0</v>
      </c>
      <c r="AC386">
        <v>2431</v>
      </c>
      <c r="AD386">
        <v>-23338</v>
      </c>
      <c r="AE386">
        <v>-39329</v>
      </c>
      <c r="AF386" t="s">
        <v>119</v>
      </c>
    </row>
    <row r="387" spans="1:32" x14ac:dyDescent="0.25">
      <c r="A387" t="s">
        <v>111</v>
      </c>
      <c r="B387" t="s">
        <v>1</v>
      </c>
      <c r="C387" t="s">
        <v>103</v>
      </c>
      <c r="D387" t="s">
        <v>67</v>
      </c>
      <c r="E387">
        <v>744925</v>
      </c>
      <c r="F387">
        <v>61971</v>
      </c>
      <c r="G387">
        <v>634579</v>
      </c>
      <c r="H387">
        <v>1003622</v>
      </c>
      <c r="I387">
        <v>1804744</v>
      </c>
      <c r="J387">
        <v>2785374</v>
      </c>
      <c r="K387">
        <v>1015510</v>
      </c>
      <c r="L387">
        <v>1601593</v>
      </c>
      <c r="M387">
        <v>0</v>
      </c>
      <c r="N387">
        <v>971284</v>
      </c>
      <c r="O387">
        <v>144035</v>
      </c>
      <c r="P387">
        <v>2785374</v>
      </c>
      <c r="Q387">
        <v>1006023</v>
      </c>
      <c r="R387">
        <v>1183781</v>
      </c>
      <c r="S387">
        <v>441.21845000000002</v>
      </c>
      <c r="T387">
        <v>639800</v>
      </c>
      <c r="U387">
        <v>0</v>
      </c>
      <c r="V387">
        <v>521813</v>
      </c>
      <c r="W387">
        <v>456289</v>
      </c>
      <c r="X387">
        <v>307588</v>
      </c>
      <c r="Y387">
        <v>274968</v>
      </c>
      <c r="Z387">
        <v>166768</v>
      </c>
      <c r="AA387">
        <v>-4.8224999999999998</v>
      </c>
      <c r="AB387">
        <v>0</v>
      </c>
      <c r="AC387">
        <v>1569</v>
      </c>
      <c r="AD387">
        <v>-60343</v>
      </c>
      <c r="AE387">
        <v>-54418</v>
      </c>
      <c r="AF387" t="s">
        <v>119</v>
      </c>
    </row>
    <row r="388" spans="1:32" x14ac:dyDescent="0.25">
      <c r="A388" t="s">
        <v>111</v>
      </c>
      <c r="B388" t="s">
        <v>1</v>
      </c>
      <c r="C388" t="s">
        <v>103</v>
      </c>
      <c r="D388" t="s">
        <v>68</v>
      </c>
      <c r="E388">
        <v>754031</v>
      </c>
      <c r="F388">
        <v>37956</v>
      </c>
      <c r="G388">
        <v>595983</v>
      </c>
      <c r="H388">
        <v>922124</v>
      </c>
      <c r="I388">
        <v>1712503</v>
      </c>
      <c r="J388">
        <v>2711855</v>
      </c>
      <c r="K388">
        <v>989754</v>
      </c>
      <c r="L388">
        <v>1578702</v>
      </c>
      <c r="M388">
        <v>0</v>
      </c>
      <c r="N388">
        <v>917964</v>
      </c>
      <c r="O388">
        <v>144166</v>
      </c>
      <c r="P388">
        <v>2711855</v>
      </c>
      <c r="Q388">
        <v>944112</v>
      </c>
      <c r="R388">
        <v>1133153</v>
      </c>
      <c r="S388">
        <v>441.18702000000002</v>
      </c>
      <c r="T388">
        <v>631989</v>
      </c>
      <c r="U388">
        <v>0</v>
      </c>
      <c r="V388">
        <v>539621</v>
      </c>
      <c r="W388">
        <v>459803</v>
      </c>
      <c r="X388">
        <v>306051</v>
      </c>
      <c r="Y388">
        <v>259812</v>
      </c>
      <c r="Z388">
        <v>155250</v>
      </c>
      <c r="AA388">
        <v>-2.4354</v>
      </c>
      <c r="AB388">
        <v>0</v>
      </c>
      <c r="AC388">
        <v>3588</v>
      </c>
      <c r="AD388">
        <v>-53387</v>
      </c>
      <c r="AE388">
        <v>-40118</v>
      </c>
      <c r="AF388" t="s">
        <v>119</v>
      </c>
    </row>
    <row r="389" spans="1:32" x14ac:dyDescent="0.25">
      <c r="A389" t="s">
        <v>111</v>
      </c>
      <c r="B389" t="s">
        <v>1</v>
      </c>
      <c r="C389" t="s">
        <v>103</v>
      </c>
      <c r="D389" t="s">
        <v>69</v>
      </c>
      <c r="E389">
        <v>825068</v>
      </c>
      <c r="F389">
        <v>14400</v>
      </c>
      <c r="G389">
        <v>497187</v>
      </c>
      <c r="H389">
        <v>776758</v>
      </c>
      <c r="I389">
        <v>1632630</v>
      </c>
      <c r="J389">
        <v>2702008</v>
      </c>
      <c r="K389">
        <v>1145956</v>
      </c>
      <c r="L389">
        <v>1514306</v>
      </c>
      <c r="M389">
        <v>0</v>
      </c>
      <c r="N389">
        <v>957886</v>
      </c>
      <c r="O389">
        <v>144166</v>
      </c>
      <c r="P389">
        <v>2702008</v>
      </c>
      <c r="Q389">
        <v>913656</v>
      </c>
      <c r="R389">
        <v>1187702</v>
      </c>
      <c r="S389">
        <v>441.18716999999998</v>
      </c>
      <c r="T389">
        <v>529286</v>
      </c>
      <c r="U389">
        <v>0</v>
      </c>
      <c r="V389">
        <v>597908</v>
      </c>
      <c r="W389">
        <v>466679</v>
      </c>
      <c r="X389">
        <v>329155</v>
      </c>
      <c r="Y389">
        <v>286300</v>
      </c>
      <c r="Z389">
        <v>-8178</v>
      </c>
      <c r="AA389">
        <v>-5.4328000000000003</v>
      </c>
      <c r="AB389">
        <v>526</v>
      </c>
      <c r="AC389">
        <v>2871</v>
      </c>
      <c r="AD389">
        <v>-23595</v>
      </c>
      <c r="AE389">
        <v>-50344</v>
      </c>
      <c r="AF389" t="s">
        <v>119</v>
      </c>
    </row>
    <row r="390" spans="1:32" x14ac:dyDescent="0.25">
      <c r="A390" t="s">
        <v>111</v>
      </c>
      <c r="B390" t="s">
        <v>1</v>
      </c>
      <c r="C390" t="s">
        <v>103</v>
      </c>
      <c r="D390" t="s">
        <v>70</v>
      </c>
      <c r="E390">
        <v>800069</v>
      </c>
      <c r="F390">
        <v>23209</v>
      </c>
      <c r="G390">
        <v>230249</v>
      </c>
      <c r="H390">
        <v>797609</v>
      </c>
      <c r="I390">
        <v>1671196</v>
      </c>
      <c r="J390">
        <v>2795915</v>
      </c>
      <c r="K390">
        <v>1173203</v>
      </c>
      <c r="L390">
        <v>1549834</v>
      </c>
      <c r="M390">
        <v>0</v>
      </c>
      <c r="N390">
        <v>1014948</v>
      </c>
      <c r="O390">
        <v>144166</v>
      </c>
      <c r="P390">
        <v>2795915</v>
      </c>
      <c r="Q390">
        <v>1168449</v>
      </c>
      <c r="R390">
        <v>1246081</v>
      </c>
      <c r="S390">
        <v>441.18747999999999</v>
      </c>
      <c r="T390">
        <v>590012</v>
      </c>
      <c r="U390">
        <v>0</v>
      </c>
      <c r="V390">
        <v>585623</v>
      </c>
      <c r="W390">
        <v>457974</v>
      </c>
      <c r="X390">
        <v>285638</v>
      </c>
      <c r="Y390">
        <v>333554</v>
      </c>
      <c r="Z390">
        <v>169295</v>
      </c>
      <c r="AA390">
        <v>12.321099999999999</v>
      </c>
      <c r="AB390">
        <v>0</v>
      </c>
      <c r="AC390">
        <v>2268</v>
      </c>
      <c r="AD390">
        <v>15782</v>
      </c>
      <c r="AE390">
        <v>-39350</v>
      </c>
      <c r="AF390" t="s">
        <v>119</v>
      </c>
    </row>
    <row r="391" spans="1:32" x14ac:dyDescent="0.25">
      <c r="A391" t="s">
        <v>111</v>
      </c>
      <c r="B391" t="s">
        <v>1</v>
      </c>
      <c r="C391" t="s">
        <v>103</v>
      </c>
      <c r="D391" t="s">
        <v>72</v>
      </c>
      <c r="E391">
        <v>782669</v>
      </c>
      <c r="F391">
        <v>47351</v>
      </c>
      <c r="G391">
        <v>162404</v>
      </c>
      <c r="H391">
        <v>536088</v>
      </c>
      <c r="I391">
        <v>1481024</v>
      </c>
      <c r="J391">
        <v>2582527</v>
      </c>
      <c r="K391">
        <v>1009658</v>
      </c>
      <c r="L391">
        <v>1378914</v>
      </c>
      <c r="M391">
        <v>0</v>
      </c>
      <c r="N391">
        <v>983117</v>
      </c>
      <c r="O391">
        <v>144166</v>
      </c>
      <c r="P391">
        <v>2582527</v>
      </c>
      <c r="Q391">
        <v>1151859</v>
      </c>
      <c r="R391">
        <v>1203613</v>
      </c>
      <c r="S391">
        <v>441.18797999999998</v>
      </c>
      <c r="T391">
        <v>420766</v>
      </c>
      <c r="U391">
        <v>0</v>
      </c>
      <c r="V391">
        <v>568498</v>
      </c>
      <c r="W391">
        <v>446992</v>
      </c>
      <c r="X391">
        <v>288159</v>
      </c>
      <c r="Y391">
        <v>350603</v>
      </c>
      <c r="Z391">
        <v>168239</v>
      </c>
      <c r="AA391">
        <v>8.6607000000000003</v>
      </c>
      <c r="AB391">
        <v>0</v>
      </c>
      <c r="AC391">
        <v>2207</v>
      </c>
      <c r="AD391">
        <v>82790</v>
      </c>
      <c r="AE391">
        <v>-38404</v>
      </c>
      <c r="AF391" t="s">
        <v>119</v>
      </c>
    </row>
    <row r="392" spans="1:32" x14ac:dyDescent="0.25">
      <c r="A392" t="s">
        <v>111</v>
      </c>
      <c r="B392" t="s">
        <v>1</v>
      </c>
      <c r="C392" t="s">
        <v>103</v>
      </c>
      <c r="D392" t="s">
        <v>71</v>
      </c>
      <c r="E392">
        <v>772853</v>
      </c>
      <c r="F392">
        <v>31700</v>
      </c>
      <c r="G392">
        <v>184192</v>
      </c>
      <c r="H392">
        <v>1064128</v>
      </c>
      <c r="I392">
        <v>1913588</v>
      </c>
      <c r="J392">
        <v>3189963</v>
      </c>
      <c r="K392">
        <v>1042358</v>
      </c>
      <c r="L392">
        <v>1446121</v>
      </c>
      <c r="M392">
        <v>0</v>
      </c>
      <c r="N392">
        <v>1513010</v>
      </c>
      <c r="O392">
        <v>144364</v>
      </c>
      <c r="P392">
        <v>3189963</v>
      </c>
      <c r="Q392">
        <v>1104603</v>
      </c>
      <c r="R392">
        <v>1743842</v>
      </c>
      <c r="S392">
        <v>560.97518000000002</v>
      </c>
      <c r="T392">
        <v>471186</v>
      </c>
      <c r="U392">
        <v>0</v>
      </c>
      <c r="V392">
        <v>561750</v>
      </c>
      <c r="W392">
        <v>467454</v>
      </c>
      <c r="X392">
        <v>282613</v>
      </c>
      <c r="Y392">
        <v>332980</v>
      </c>
      <c r="Z392">
        <v>155942</v>
      </c>
      <c r="AA392">
        <v>8.7909000000000006</v>
      </c>
      <c r="AB392">
        <v>0</v>
      </c>
      <c r="AC392">
        <v>7158</v>
      </c>
      <c r="AD392">
        <v>4033</v>
      </c>
      <c r="AE392">
        <v>-34476</v>
      </c>
      <c r="AF392" t="s">
        <v>119</v>
      </c>
    </row>
    <row r="393" spans="1:32" x14ac:dyDescent="0.25">
      <c r="A393" t="s">
        <v>111</v>
      </c>
      <c r="B393" t="s">
        <v>1</v>
      </c>
      <c r="C393" t="s">
        <v>103</v>
      </c>
      <c r="D393" t="s">
        <v>73</v>
      </c>
      <c r="E393">
        <v>872467</v>
      </c>
      <c r="F393">
        <v>16966</v>
      </c>
      <c r="G393">
        <v>457513</v>
      </c>
      <c r="H393">
        <v>1143160</v>
      </c>
      <c r="I393">
        <v>2008729</v>
      </c>
      <c r="J393">
        <v>3252800</v>
      </c>
      <c r="K393">
        <v>1152601</v>
      </c>
      <c r="L393">
        <v>1551412</v>
      </c>
      <c r="M393">
        <v>0</v>
      </c>
      <c r="N393">
        <v>1482340</v>
      </c>
      <c r="O393">
        <v>144364</v>
      </c>
      <c r="P393">
        <v>3252800</v>
      </c>
      <c r="Q393">
        <v>1082440</v>
      </c>
      <c r="R393">
        <v>1701388</v>
      </c>
      <c r="S393">
        <v>560.97555</v>
      </c>
      <c r="T393">
        <v>554667</v>
      </c>
      <c r="U393">
        <v>0</v>
      </c>
      <c r="V393">
        <v>625150</v>
      </c>
      <c r="W393">
        <v>479950</v>
      </c>
      <c r="X393">
        <v>312230</v>
      </c>
      <c r="Y393">
        <v>314390</v>
      </c>
      <c r="Z393">
        <v>29121</v>
      </c>
      <c r="AA393">
        <v>1.1478999999999999</v>
      </c>
      <c r="AB393">
        <v>385</v>
      </c>
      <c r="AC393">
        <v>3834</v>
      </c>
      <c r="AD393">
        <v>-5082</v>
      </c>
      <c r="AE393">
        <v>-61767</v>
      </c>
      <c r="AF393" t="s">
        <v>119</v>
      </c>
    </row>
    <row r="394" spans="1:32" x14ac:dyDescent="0.25">
      <c r="A394" t="s">
        <v>111</v>
      </c>
      <c r="B394" t="s">
        <v>1</v>
      </c>
      <c r="C394" t="s">
        <v>103</v>
      </c>
      <c r="D394" t="s">
        <v>74</v>
      </c>
      <c r="E394">
        <v>712305</v>
      </c>
      <c r="F394">
        <v>25951</v>
      </c>
      <c r="G394">
        <v>189394</v>
      </c>
      <c r="H394">
        <v>991524</v>
      </c>
      <c r="I394">
        <v>1824117</v>
      </c>
      <c r="J394">
        <v>3044040</v>
      </c>
      <c r="K394">
        <v>1008483</v>
      </c>
      <c r="L394">
        <v>1379649</v>
      </c>
      <c r="M394">
        <v>0</v>
      </c>
      <c r="N394">
        <v>1460635</v>
      </c>
      <c r="O394">
        <v>144364</v>
      </c>
      <c r="P394">
        <v>3044040</v>
      </c>
      <c r="Q394">
        <v>1065474</v>
      </c>
      <c r="R394">
        <v>1664391</v>
      </c>
      <c r="S394">
        <v>560.97591999999997</v>
      </c>
      <c r="T394">
        <v>482466</v>
      </c>
      <c r="U394">
        <v>0</v>
      </c>
      <c r="V394">
        <v>518071</v>
      </c>
      <c r="W394">
        <v>413164</v>
      </c>
      <c r="X394">
        <v>246776</v>
      </c>
      <c r="Y394">
        <v>330151</v>
      </c>
      <c r="Z394">
        <v>149545</v>
      </c>
      <c r="AA394">
        <v>0.95589999999999997</v>
      </c>
      <c r="AB394">
        <v>0</v>
      </c>
      <c r="AC394">
        <v>1871</v>
      </c>
      <c r="AD394">
        <v>73268</v>
      </c>
      <c r="AE394">
        <v>-42347</v>
      </c>
      <c r="AF394" t="s">
        <v>119</v>
      </c>
    </row>
    <row r="395" spans="1:32" x14ac:dyDescent="0.25">
      <c r="A395" t="s">
        <v>111</v>
      </c>
      <c r="B395" t="s">
        <v>1</v>
      </c>
      <c r="C395" t="s">
        <v>103</v>
      </c>
      <c r="D395" t="s">
        <v>75</v>
      </c>
      <c r="E395">
        <v>720287</v>
      </c>
      <c r="F395">
        <v>16420</v>
      </c>
      <c r="G395">
        <v>256475</v>
      </c>
      <c r="H395">
        <v>984777</v>
      </c>
      <c r="I395">
        <v>1788834</v>
      </c>
      <c r="J395">
        <v>2926729</v>
      </c>
      <c r="K395">
        <v>1003284</v>
      </c>
      <c r="L395">
        <v>1360999</v>
      </c>
      <c r="M395">
        <v>0</v>
      </c>
      <c r="N395">
        <v>1381559</v>
      </c>
      <c r="O395">
        <v>144364</v>
      </c>
      <c r="P395">
        <v>2926729</v>
      </c>
      <c r="Q395">
        <v>1045133</v>
      </c>
      <c r="R395">
        <v>1565730</v>
      </c>
      <c r="S395">
        <v>560.97644000000003</v>
      </c>
      <c r="T395">
        <v>453257</v>
      </c>
      <c r="U395">
        <v>0</v>
      </c>
      <c r="V395">
        <v>529448</v>
      </c>
      <c r="W395">
        <v>411446</v>
      </c>
      <c r="X395">
        <v>263572</v>
      </c>
      <c r="Y395">
        <v>302002</v>
      </c>
      <c r="Z395">
        <v>151231</v>
      </c>
      <c r="AA395">
        <v>3.7296</v>
      </c>
      <c r="AB395">
        <v>0</v>
      </c>
      <c r="AC395">
        <v>2318</v>
      </c>
      <c r="AD395">
        <v>19243</v>
      </c>
      <c r="AE395">
        <v>-46042</v>
      </c>
      <c r="AF395" t="s">
        <v>119</v>
      </c>
    </row>
    <row r="396" spans="1:32" x14ac:dyDescent="0.25">
      <c r="A396" t="s">
        <v>111</v>
      </c>
      <c r="B396" t="s">
        <v>1</v>
      </c>
      <c r="C396" t="s">
        <v>103</v>
      </c>
      <c r="D396" t="s">
        <v>76</v>
      </c>
      <c r="E396">
        <v>710402</v>
      </c>
      <c r="F396">
        <v>37525</v>
      </c>
      <c r="G396">
        <v>252645</v>
      </c>
      <c r="H396">
        <v>950886</v>
      </c>
      <c r="I396">
        <v>1731351</v>
      </c>
      <c r="J396">
        <v>2817514</v>
      </c>
      <c r="K396">
        <v>983154</v>
      </c>
      <c r="L396">
        <v>1308009</v>
      </c>
      <c r="M396">
        <v>0</v>
      </c>
      <c r="N396">
        <v>1340025</v>
      </c>
      <c r="O396">
        <v>144364</v>
      </c>
      <c r="P396">
        <v>2817514</v>
      </c>
      <c r="Q396">
        <v>1028714</v>
      </c>
      <c r="R396">
        <v>1509505</v>
      </c>
      <c r="S396">
        <v>560.97685000000001</v>
      </c>
      <c r="T396">
        <v>443286</v>
      </c>
      <c r="U396">
        <v>0</v>
      </c>
      <c r="V396">
        <v>517640</v>
      </c>
      <c r="W396">
        <v>416727</v>
      </c>
      <c r="X396">
        <v>260825</v>
      </c>
      <c r="Y396">
        <v>280666</v>
      </c>
      <c r="Z396">
        <v>141842</v>
      </c>
      <c r="AA396">
        <v>5.1200999999999999</v>
      </c>
      <c r="AB396">
        <v>0</v>
      </c>
      <c r="AC396">
        <v>7803</v>
      </c>
      <c r="AD396">
        <v>30941</v>
      </c>
      <c r="AE396">
        <v>-42538</v>
      </c>
      <c r="AF396" t="s">
        <v>119</v>
      </c>
    </row>
    <row r="397" spans="1:32" x14ac:dyDescent="0.25">
      <c r="A397" t="s">
        <v>111</v>
      </c>
      <c r="B397" t="s">
        <v>1</v>
      </c>
      <c r="C397" t="s">
        <v>103</v>
      </c>
      <c r="D397" t="s">
        <v>77</v>
      </c>
      <c r="E397">
        <v>862565</v>
      </c>
      <c r="F397">
        <v>24999</v>
      </c>
      <c r="G397">
        <v>358851</v>
      </c>
      <c r="H397">
        <v>971340</v>
      </c>
      <c r="I397">
        <v>1790832</v>
      </c>
      <c r="J397">
        <v>2874074</v>
      </c>
      <c r="K397">
        <v>1056933</v>
      </c>
      <c r="L397">
        <v>1379719</v>
      </c>
      <c r="M397">
        <v>0</v>
      </c>
      <c r="N397">
        <v>1326891</v>
      </c>
      <c r="O397">
        <v>144364</v>
      </c>
      <c r="P397">
        <v>2874074</v>
      </c>
      <c r="Q397">
        <v>1008555</v>
      </c>
      <c r="R397">
        <v>1494355</v>
      </c>
      <c r="S397">
        <v>560.97605999999996</v>
      </c>
      <c r="T397">
        <v>445327</v>
      </c>
      <c r="U397">
        <v>0</v>
      </c>
      <c r="V397">
        <v>641254</v>
      </c>
      <c r="W397">
        <v>433819</v>
      </c>
      <c r="X397">
        <v>305188</v>
      </c>
      <c r="Y397">
        <v>276284</v>
      </c>
      <c r="Z397">
        <v>-6889</v>
      </c>
      <c r="AA397">
        <v>14.1624</v>
      </c>
      <c r="AB397">
        <v>289</v>
      </c>
      <c r="AC397">
        <v>6015</v>
      </c>
      <c r="AD397">
        <v>-1280</v>
      </c>
      <c r="AE397">
        <v>-61198</v>
      </c>
      <c r="AF397" t="s">
        <v>119</v>
      </c>
    </row>
    <row r="398" spans="1:32" x14ac:dyDescent="0.25">
      <c r="A398" t="s">
        <v>111</v>
      </c>
      <c r="B398" t="s">
        <v>1</v>
      </c>
      <c r="C398" t="s">
        <v>103</v>
      </c>
      <c r="D398" t="s">
        <v>78</v>
      </c>
      <c r="E398">
        <v>705560</v>
      </c>
      <c r="F398">
        <v>30835</v>
      </c>
      <c r="G398">
        <v>286194</v>
      </c>
      <c r="H398">
        <v>912484</v>
      </c>
      <c r="I398">
        <v>1682955</v>
      </c>
      <c r="J398">
        <v>2774499</v>
      </c>
      <c r="K398">
        <v>980439</v>
      </c>
      <c r="L398">
        <v>1306976</v>
      </c>
      <c r="M398">
        <v>0</v>
      </c>
      <c r="N398">
        <v>1305081</v>
      </c>
      <c r="O398">
        <v>144364</v>
      </c>
      <c r="P398">
        <v>2774499</v>
      </c>
      <c r="Q398">
        <v>983556</v>
      </c>
      <c r="R398">
        <v>1467523</v>
      </c>
      <c r="S398">
        <v>560.97667000000001</v>
      </c>
      <c r="T398">
        <v>456241</v>
      </c>
      <c r="U398">
        <v>0</v>
      </c>
      <c r="V398">
        <v>516354</v>
      </c>
      <c r="W398">
        <v>391150</v>
      </c>
      <c r="X398">
        <v>237122</v>
      </c>
      <c r="Y398">
        <v>313395</v>
      </c>
      <c r="Z398">
        <v>144780</v>
      </c>
      <c r="AA398">
        <v>18.395800000000001</v>
      </c>
      <c r="AB398">
        <v>0</v>
      </c>
      <c r="AC398">
        <v>1365</v>
      </c>
      <c r="AD398">
        <v>35441</v>
      </c>
      <c r="AE398">
        <v>-48773</v>
      </c>
      <c r="AF398" t="s">
        <v>119</v>
      </c>
    </row>
    <row r="399" spans="1:32" x14ac:dyDescent="0.25">
      <c r="A399" t="s">
        <v>111</v>
      </c>
      <c r="B399" t="s">
        <v>1</v>
      </c>
      <c r="C399" t="s">
        <v>103</v>
      </c>
      <c r="D399" t="s">
        <v>79</v>
      </c>
      <c r="E399">
        <v>694389</v>
      </c>
      <c r="F399">
        <v>24618</v>
      </c>
      <c r="G399">
        <v>267314</v>
      </c>
      <c r="H399">
        <v>886385</v>
      </c>
      <c r="I399">
        <v>1619832</v>
      </c>
      <c r="J399">
        <v>2628505</v>
      </c>
      <c r="K399">
        <v>934382</v>
      </c>
      <c r="L399">
        <v>1253528</v>
      </c>
      <c r="M399">
        <v>0</v>
      </c>
      <c r="N399">
        <v>1231576</v>
      </c>
      <c r="O399">
        <v>144364</v>
      </c>
      <c r="P399">
        <v>2628505</v>
      </c>
      <c r="Q399">
        <v>958340</v>
      </c>
      <c r="R399">
        <v>1374977</v>
      </c>
      <c r="S399">
        <v>560.96636000000001</v>
      </c>
      <c r="T399">
        <v>421378</v>
      </c>
      <c r="U399">
        <v>0</v>
      </c>
      <c r="V399">
        <v>489287</v>
      </c>
      <c r="W399">
        <v>388348</v>
      </c>
      <c r="X399">
        <v>247724</v>
      </c>
      <c r="Y399">
        <v>277880</v>
      </c>
      <c r="Z399">
        <v>158896</v>
      </c>
      <c r="AA399">
        <v>19.298500000000001</v>
      </c>
      <c r="AB399">
        <v>0</v>
      </c>
      <c r="AC399">
        <v>392</v>
      </c>
      <c r="AD399">
        <v>3926</v>
      </c>
      <c r="AE399">
        <v>-55922</v>
      </c>
      <c r="AF399" t="s">
        <v>119</v>
      </c>
    </row>
    <row r="400" spans="1:32" x14ac:dyDescent="0.25">
      <c r="A400" t="s">
        <v>111</v>
      </c>
      <c r="B400" t="s">
        <v>1</v>
      </c>
      <c r="C400" t="s">
        <v>103</v>
      </c>
      <c r="D400" t="s">
        <v>80</v>
      </c>
      <c r="E400">
        <v>675800</v>
      </c>
      <c r="F400">
        <v>27032</v>
      </c>
      <c r="G400">
        <v>240369</v>
      </c>
      <c r="H400">
        <v>861932</v>
      </c>
      <c r="I400">
        <v>1568981</v>
      </c>
      <c r="J400">
        <v>2543568</v>
      </c>
      <c r="K400">
        <v>881485</v>
      </c>
      <c r="L400">
        <v>1195528</v>
      </c>
      <c r="M400">
        <v>0</v>
      </c>
      <c r="N400">
        <v>1200923</v>
      </c>
      <c r="O400">
        <v>144364</v>
      </c>
      <c r="P400">
        <v>2543568</v>
      </c>
      <c r="Q400">
        <v>933722</v>
      </c>
      <c r="R400">
        <v>1348040</v>
      </c>
      <c r="S400">
        <v>560.96681999999998</v>
      </c>
      <c r="T400">
        <v>431251</v>
      </c>
      <c r="U400">
        <v>0</v>
      </c>
      <c r="V400">
        <v>495859</v>
      </c>
      <c r="W400">
        <v>352677</v>
      </c>
      <c r="X400">
        <v>241264</v>
      </c>
      <c r="Y400">
        <v>261823</v>
      </c>
      <c r="Z400">
        <v>135847</v>
      </c>
      <c r="AA400">
        <v>4.8132999999999999</v>
      </c>
      <c r="AB400">
        <v>0</v>
      </c>
      <c r="AC400">
        <v>4510</v>
      </c>
      <c r="AD400">
        <v>37137</v>
      </c>
      <c r="AE400">
        <v>-38846</v>
      </c>
      <c r="AF400" t="s">
        <v>119</v>
      </c>
    </row>
    <row r="401" spans="1:32" x14ac:dyDescent="0.25">
      <c r="A401" t="s">
        <v>111</v>
      </c>
      <c r="B401" t="s">
        <v>1</v>
      </c>
      <c r="C401" t="s">
        <v>103</v>
      </c>
      <c r="D401" t="s">
        <v>81</v>
      </c>
      <c r="E401">
        <v>755559</v>
      </c>
      <c r="F401">
        <v>31963</v>
      </c>
      <c r="G401">
        <v>279009</v>
      </c>
      <c r="H401">
        <v>838618</v>
      </c>
      <c r="I401">
        <v>1560218</v>
      </c>
      <c r="J401">
        <v>2487635</v>
      </c>
      <c r="K401">
        <v>884616</v>
      </c>
      <c r="L401">
        <v>1189083</v>
      </c>
      <c r="M401">
        <v>0</v>
      </c>
      <c r="N401">
        <v>1147039</v>
      </c>
      <c r="O401">
        <v>144364</v>
      </c>
      <c r="P401">
        <v>2487635</v>
      </c>
      <c r="Q401">
        <v>912304</v>
      </c>
      <c r="R401">
        <v>1298552</v>
      </c>
      <c r="S401">
        <v>560.96130000000005</v>
      </c>
      <c r="T401">
        <v>427481</v>
      </c>
      <c r="U401">
        <v>0</v>
      </c>
      <c r="V401">
        <v>552615</v>
      </c>
      <c r="W401">
        <v>350472</v>
      </c>
      <c r="X401">
        <v>247350</v>
      </c>
      <c r="Y401">
        <v>261379</v>
      </c>
      <c r="Z401">
        <v>-22490</v>
      </c>
      <c r="AA401">
        <v>5.7912999999999997</v>
      </c>
      <c r="AB401">
        <v>15951</v>
      </c>
      <c r="AC401">
        <v>8417</v>
      </c>
      <c r="AD401">
        <v>44073</v>
      </c>
      <c r="AE401">
        <v>-47081</v>
      </c>
      <c r="AF401" t="s">
        <v>119</v>
      </c>
    </row>
    <row r="402" spans="1:32" x14ac:dyDescent="0.25">
      <c r="A402" t="s">
        <v>111</v>
      </c>
      <c r="B402" t="s">
        <v>1</v>
      </c>
      <c r="C402" t="s">
        <v>103</v>
      </c>
      <c r="D402" t="s">
        <v>82</v>
      </c>
      <c r="E402">
        <v>595933</v>
      </c>
      <c r="F402">
        <v>6525</v>
      </c>
      <c r="G402">
        <v>235933</v>
      </c>
      <c r="H402">
        <v>788227</v>
      </c>
      <c r="I402">
        <v>1476529</v>
      </c>
      <c r="J402">
        <v>2347576</v>
      </c>
      <c r="K402">
        <v>1013423</v>
      </c>
      <c r="L402">
        <v>1170164</v>
      </c>
      <c r="M402">
        <v>0</v>
      </c>
      <c r="N402">
        <v>1050203</v>
      </c>
      <c r="O402">
        <v>144364</v>
      </c>
      <c r="P402">
        <v>2347576</v>
      </c>
      <c r="Q402">
        <v>873746</v>
      </c>
      <c r="R402">
        <v>1177412</v>
      </c>
      <c r="S402">
        <v>560.96208999999999</v>
      </c>
      <c r="T402">
        <v>439873</v>
      </c>
      <c r="U402">
        <v>0</v>
      </c>
      <c r="V402">
        <v>449335</v>
      </c>
      <c r="W402">
        <v>326685</v>
      </c>
      <c r="X402">
        <v>201828</v>
      </c>
      <c r="Y402">
        <v>280516</v>
      </c>
      <c r="Z402">
        <v>119861</v>
      </c>
      <c r="AA402">
        <v>4.2168000000000001</v>
      </c>
      <c r="AB402">
        <v>0</v>
      </c>
      <c r="AC402">
        <v>1885</v>
      </c>
      <c r="AD402">
        <v>44011</v>
      </c>
      <c r="AE402">
        <v>-51514</v>
      </c>
      <c r="AF402" t="s">
        <v>119</v>
      </c>
    </row>
    <row r="403" spans="1:32" x14ac:dyDescent="0.25">
      <c r="A403" t="s">
        <v>111</v>
      </c>
      <c r="B403" t="s">
        <v>1</v>
      </c>
      <c r="C403" t="s">
        <v>103</v>
      </c>
      <c r="D403" t="s">
        <v>83</v>
      </c>
      <c r="E403">
        <v>582060</v>
      </c>
      <c r="F403">
        <v>17431</v>
      </c>
      <c r="G403">
        <v>275145</v>
      </c>
      <c r="H403">
        <v>831962</v>
      </c>
      <c r="I403">
        <v>1462346</v>
      </c>
      <c r="J403">
        <v>2262317</v>
      </c>
      <c r="K403">
        <v>991355</v>
      </c>
      <c r="L403">
        <v>1148477</v>
      </c>
      <c r="M403">
        <v>0</v>
      </c>
      <c r="N403">
        <v>999618</v>
      </c>
      <c r="O403">
        <v>144364</v>
      </c>
      <c r="P403">
        <v>2262317</v>
      </c>
      <c r="Q403">
        <v>871709</v>
      </c>
      <c r="R403">
        <v>1113840</v>
      </c>
      <c r="S403">
        <v>560.96376999999995</v>
      </c>
      <c r="T403">
        <v>433362</v>
      </c>
      <c r="U403">
        <v>0</v>
      </c>
      <c r="V403">
        <v>429723</v>
      </c>
      <c r="W403">
        <v>328772</v>
      </c>
      <c r="X403">
        <v>208041</v>
      </c>
      <c r="Y403">
        <v>248126</v>
      </c>
      <c r="Z403">
        <v>121843</v>
      </c>
      <c r="AA403">
        <v>-5.9424999999999999</v>
      </c>
      <c r="AB403">
        <v>0</v>
      </c>
      <c r="AC403">
        <v>19</v>
      </c>
      <c r="AD403">
        <v>268</v>
      </c>
      <c r="AE403">
        <v>-40141</v>
      </c>
      <c r="AF403" t="s">
        <v>119</v>
      </c>
    </row>
    <row r="404" spans="1:32" x14ac:dyDescent="0.25">
      <c r="A404" t="s">
        <v>111</v>
      </c>
      <c r="B404" t="s">
        <v>1</v>
      </c>
      <c r="C404" t="s">
        <v>103</v>
      </c>
      <c r="D404" t="s">
        <v>84</v>
      </c>
      <c r="E404">
        <v>644765</v>
      </c>
      <c r="F404">
        <v>24470</v>
      </c>
      <c r="G404">
        <v>253671</v>
      </c>
      <c r="H404">
        <v>842388</v>
      </c>
      <c r="I404">
        <v>1477869</v>
      </c>
      <c r="J404">
        <v>2250094</v>
      </c>
      <c r="K404">
        <v>1008871</v>
      </c>
      <c r="L404">
        <v>1161495</v>
      </c>
      <c r="M404">
        <v>0</v>
      </c>
      <c r="N404">
        <v>979191</v>
      </c>
      <c r="O404">
        <v>144364</v>
      </c>
      <c r="P404">
        <v>2250094</v>
      </c>
      <c r="Q404">
        <v>854278</v>
      </c>
      <c r="R404">
        <v>1088599</v>
      </c>
      <c r="S404">
        <v>560.96394999999995</v>
      </c>
      <c r="T404">
        <v>431765</v>
      </c>
      <c r="U404">
        <v>0</v>
      </c>
      <c r="V404">
        <v>487545</v>
      </c>
      <c r="W404">
        <v>351803</v>
      </c>
      <c r="X404">
        <v>221623</v>
      </c>
      <c r="Y404">
        <v>237410</v>
      </c>
      <c r="Z404">
        <v>121571</v>
      </c>
      <c r="AA404">
        <v>6.1628999999999996</v>
      </c>
      <c r="AB404">
        <v>0</v>
      </c>
      <c r="AC404">
        <v>3718</v>
      </c>
      <c r="AD404">
        <v>-9098</v>
      </c>
      <c r="AE404">
        <v>-25193</v>
      </c>
      <c r="AF404" t="s">
        <v>119</v>
      </c>
    </row>
    <row r="405" spans="1:32" x14ac:dyDescent="0.25">
      <c r="A405" t="s">
        <v>111</v>
      </c>
      <c r="B405" t="s">
        <v>1</v>
      </c>
      <c r="C405" t="s">
        <v>103</v>
      </c>
      <c r="D405" t="s">
        <v>85</v>
      </c>
      <c r="E405">
        <v>714197</v>
      </c>
      <c r="F405">
        <v>13270</v>
      </c>
      <c r="G405">
        <v>291670</v>
      </c>
      <c r="H405">
        <v>834338</v>
      </c>
      <c r="I405">
        <v>1509568</v>
      </c>
      <c r="J405">
        <v>2302439</v>
      </c>
      <c r="K405">
        <v>1037028</v>
      </c>
      <c r="L405">
        <v>1190681</v>
      </c>
      <c r="M405">
        <v>0</v>
      </c>
      <c r="N405">
        <v>987749</v>
      </c>
      <c r="O405">
        <v>144364</v>
      </c>
      <c r="P405">
        <v>2302439</v>
      </c>
      <c r="Q405">
        <v>834296</v>
      </c>
      <c r="R405">
        <v>1111758</v>
      </c>
      <c r="S405">
        <v>560.96402999999998</v>
      </c>
      <c r="T405">
        <v>439765</v>
      </c>
      <c r="U405">
        <v>0</v>
      </c>
      <c r="V405">
        <v>557691</v>
      </c>
      <c r="W405">
        <v>354899</v>
      </c>
      <c r="X405">
        <v>248455</v>
      </c>
      <c r="Y405">
        <v>239680</v>
      </c>
      <c r="Z405">
        <v>-34551</v>
      </c>
      <c r="AA405">
        <v>4.9507000000000003</v>
      </c>
      <c r="AB405">
        <v>15856</v>
      </c>
      <c r="AC405">
        <v>5019</v>
      </c>
      <c r="AD405">
        <v>10608</v>
      </c>
      <c r="AE405">
        <v>-35404</v>
      </c>
      <c r="AF405" t="s">
        <v>119</v>
      </c>
    </row>
    <row r="406" spans="1:32" x14ac:dyDescent="0.25">
      <c r="A406" t="s">
        <v>111</v>
      </c>
      <c r="B406" t="s">
        <v>1</v>
      </c>
      <c r="C406" t="s">
        <v>103</v>
      </c>
      <c r="D406" t="s">
        <v>86</v>
      </c>
      <c r="E406">
        <v>571820</v>
      </c>
      <c r="F406">
        <v>8608</v>
      </c>
      <c r="G406">
        <v>218149</v>
      </c>
      <c r="H406">
        <v>803481</v>
      </c>
      <c r="I406">
        <v>1429262</v>
      </c>
      <c r="J406">
        <v>2202046</v>
      </c>
      <c r="K406">
        <v>844156</v>
      </c>
      <c r="L406">
        <v>1152025</v>
      </c>
      <c r="M406">
        <v>0</v>
      </c>
      <c r="N406">
        <v>938075</v>
      </c>
      <c r="O406">
        <v>144364</v>
      </c>
      <c r="P406">
        <v>2202046</v>
      </c>
      <c r="Q406">
        <v>821026</v>
      </c>
      <c r="R406">
        <v>1050021</v>
      </c>
      <c r="S406">
        <v>560.96451999999999</v>
      </c>
      <c r="T406">
        <v>450134</v>
      </c>
      <c r="U406">
        <v>0</v>
      </c>
      <c r="V406">
        <v>428630</v>
      </c>
      <c r="W406">
        <v>323185</v>
      </c>
      <c r="X406">
        <v>192769</v>
      </c>
      <c r="Y406">
        <v>247409</v>
      </c>
      <c r="Z406">
        <v>120217</v>
      </c>
      <c r="AA406">
        <v>-6.0974000000000004</v>
      </c>
      <c r="AB406">
        <v>0</v>
      </c>
      <c r="AC406">
        <v>2929</v>
      </c>
      <c r="AD406">
        <v>8306</v>
      </c>
      <c r="AE406">
        <v>-32399</v>
      </c>
      <c r="AF406" t="s">
        <v>119</v>
      </c>
    </row>
    <row r="407" spans="1:32" x14ac:dyDescent="0.25">
      <c r="A407" t="s">
        <v>111</v>
      </c>
      <c r="B407" t="s">
        <v>1</v>
      </c>
      <c r="C407" t="s">
        <v>103</v>
      </c>
      <c r="D407" t="s">
        <v>87</v>
      </c>
      <c r="E407">
        <v>618834</v>
      </c>
      <c r="F407">
        <v>13278</v>
      </c>
      <c r="G407">
        <v>237427</v>
      </c>
      <c r="H407">
        <v>800886</v>
      </c>
      <c r="I407">
        <v>1418482</v>
      </c>
      <c r="J407">
        <v>2190057</v>
      </c>
      <c r="K407">
        <v>821968</v>
      </c>
      <c r="L407">
        <v>1131921</v>
      </c>
      <c r="M407">
        <v>0</v>
      </c>
      <c r="N407">
        <v>942095</v>
      </c>
      <c r="O407">
        <v>144364</v>
      </c>
      <c r="P407">
        <v>2190057</v>
      </c>
      <c r="Q407">
        <v>816346</v>
      </c>
      <c r="R407">
        <v>1058136</v>
      </c>
      <c r="S407">
        <v>560.96469999999999</v>
      </c>
      <c r="T407">
        <v>436784</v>
      </c>
      <c r="U407">
        <v>0</v>
      </c>
      <c r="V407">
        <v>465949</v>
      </c>
      <c r="W407">
        <v>312347</v>
      </c>
      <c r="X407">
        <v>215660</v>
      </c>
      <c r="Y407">
        <v>220786</v>
      </c>
      <c r="Z407">
        <v>113727</v>
      </c>
      <c r="AA407">
        <v>-6.5879000000000003</v>
      </c>
      <c r="AB407">
        <v>0</v>
      </c>
      <c r="AC407">
        <v>736</v>
      </c>
      <c r="AD407">
        <v>6744</v>
      </c>
      <c r="AE407">
        <v>-19923</v>
      </c>
      <c r="AF407" t="s">
        <v>119</v>
      </c>
    </row>
    <row r="408" spans="1:32" x14ac:dyDescent="0.25">
      <c r="A408" t="s">
        <v>111</v>
      </c>
      <c r="B408" t="s">
        <v>1</v>
      </c>
      <c r="C408" t="s">
        <v>103</v>
      </c>
      <c r="D408" t="s">
        <v>88</v>
      </c>
      <c r="E408">
        <v>607335</v>
      </c>
      <c r="F408">
        <v>18731</v>
      </c>
      <c r="G408">
        <v>190444</v>
      </c>
      <c r="H408">
        <v>770328</v>
      </c>
      <c r="I408">
        <v>1403816</v>
      </c>
      <c r="J408">
        <v>2243765</v>
      </c>
      <c r="K408">
        <v>815135</v>
      </c>
      <c r="L408">
        <v>1115312</v>
      </c>
      <c r="M408">
        <v>0</v>
      </c>
      <c r="N408">
        <v>991208</v>
      </c>
      <c r="O408">
        <v>144364</v>
      </c>
      <c r="P408">
        <v>2243765</v>
      </c>
      <c r="Q408">
        <v>803067</v>
      </c>
      <c r="R408">
        <v>1128453</v>
      </c>
      <c r="S408">
        <v>560.96542999999997</v>
      </c>
      <c r="T408">
        <v>476282</v>
      </c>
      <c r="U408">
        <v>0</v>
      </c>
      <c r="V408">
        <v>462958</v>
      </c>
      <c r="W408">
        <v>271824</v>
      </c>
      <c r="X408">
        <v>205975</v>
      </c>
      <c r="Y408">
        <v>221196</v>
      </c>
      <c r="Z408">
        <v>118802</v>
      </c>
      <c r="AA408">
        <v>-7.4584000000000001</v>
      </c>
      <c r="AB408">
        <v>0</v>
      </c>
      <c r="AC408">
        <v>4183</v>
      </c>
      <c r="AD408">
        <v>58914</v>
      </c>
      <c r="AE408">
        <v>-31484</v>
      </c>
      <c r="AF408" t="s">
        <v>119</v>
      </c>
    </row>
    <row r="409" spans="1:32" x14ac:dyDescent="0.25">
      <c r="A409" t="s">
        <v>111</v>
      </c>
      <c r="B409" t="s">
        <v>1</v>
      </c>
      <c r="C409" t="s">
        <v>103</v>
      </c>
      <c r="D409" t="s">
        <v>89</v>
      </c>
      <c r="E409">
        <v>680507</v>
      </c>
      <c r="F409">
        <v>2565</v>
      </c>
      <c r="G409">
        <v>261264</v>
      </c>
      <c r="H409">
        <v>745374</v>
      </c>
      <c r="I409">
        <v>1372885</v>
      </c>
      <c r="J409">
        <v>2224344</v>
      </c>
      <c r="K409">
        <v>805723</v>
      </c>
      <c r="L409">
        <v>1117344</v>
      </c>
      <c r="M409">
        <v>0</v>
      </c>
      <c r="N409">
        <v>969578</v>
      </c>
      <c r="O409">
        <v>144364</v>
      </c>
      <c r="P409">
        <v>2224344</v>
      </c>
      <c r="Q409">
        <v>788263</v>
      </c>
      <c r="R409">
        <v>1107000</v>
      </c>
      <c r="S409">
        <v>560.96500000000003</v>
      </c>
      <c r="T409">
        <v>484581</v>
      </c>
      <c r="U409">
        <v>0</v>
      </c>
      <c r="V409">
        <v>526732</v>
      </c>
      <c r="W409">
        <v>267209</v>
      </c>
      <c r="X409">
        <v>200896</v>
      </c>
      <c r="Y409">
        <v>231886</v>
      </c>
      <c r="Z409">
        <v>63403</v>
      </c>
      <c r="AA409">
        <v>-1.4091</v>
      </c>
      <c r="AB409">
        <v>4543</v>
      </c>
      <c r="AC409">
        <v>2054</v>
      </c>
      <c r="AD409">
        <v>60061</v>
      </c>
      <c r="AE409">
        <v>-34965</v>
      </c>
      <c r="AF409" t="s">
        <v>119</v>
      </c>
    </row>
    <row r="410" spans="1:32" x14ac:dyDescent="0.25">
      <c r="A410" t="s">
        <v>111</v>
      </c>
      <c r="B410" t="s">
        <v>1</v>
      </c>
      <c r="C410" t="s">
        <v>103</v>
      </c>
      <c r="D410" t="s">
        <v>90</v>
      </c>
      <c r="E410">
        <v>608950</v>
      </c>
      <c r="F410">
        <v>12198</v>
      </c>
      <c r="G410">
        <v>140967</v>
      </c>
      <c r="H410">
        <v>707365</v>
      </c>
      <c r="I410">
        <v>1363910</v>
      </c>
      <c r="J410">
        <v>2235725</v>
      </c>
      <c r="K410">
        <v>829925</v>
      </c>
      <c r="L410">
        <v>1154210</v>
      </c>
      <c r="M410">
        <v>0</v>
      </c>
      <c r="N410">
        <v>952050</v>
      </c>
      <c r="O410">
        <v>144364</v>
      </c>
      <c r="P410">
        <v>2235725</v>
      </c>
      <c r="Q410">
        <v>785699</v>
      </c>
      <c r="R410">
        <v>1081515</v>
      </c>
      <c r="S410">
        <v>560.96699999999998</v>
      </c>
      <c r="T410">
        <v>496999</v>
      </c>
      <c r="U410">
        <v>0</v>
      </c>
      <c r="V410">
        <v>466267</v>
      </c>
      <c r="W410">
        <v>310405</v>
      </c>
      <c r="X410">
        <v>184576</v>
      </c>
      <c r="Y410">
        <v>268409</v>
      </c>
      <c r="Z410">
        <v>95698</v>
      </c>
      <c r="AA410">
        <v>1.9553</v>
      </c>
      <c r="AB410">
        <v>3777</v>
      </c>
      <c r="AC410">
        <v>2755</v>
      </c>
      <c r="AD410">
        <v>65272</v>
      </c>
      <c r="AE410">
        <v>-48598</v>
      </c>
      <c r="AF410" t="s">
        <v>119</v>
      </c>
    </row>
    <row r="411" spans="1:32" x14ac:dyDescent="0.25">
      <c r="A411" t="s">
        <v>111</v>
      </c>
      <c r="B411" t="s">
        <v>1</v>
      </c>
      <c r="C411" t="s">
        <v>103</v>
      </c>
      <c r="D411" t="s">
        <v>91</v>
      </c>
      <c r="E411">
        <v>662477</v>
      </c>
      <c r="F411">
        <v>15255</v>
      </c>
      <c r="G411">
        <v>149360</v>
      </c>
      <c r="H411">
        <v>794592</v>
      </c>
      <c r="I411">
        <v>1447439</v>
      </c>
      <c r="J411">
        <v>2314216</v>
      </c>
      <c r="K411">
        <v>899782</v>
      </c>
      <c r="L411">
        <v>1235441</v>
      </c>
      <c r="M411">
        <v>0</v>
      </c>
      <c r="N411">
        <v>947396</v>
      </c>
      <c r="O411">
        <v>144364</v>
      </c>
      <c r="P411">
        <v>2314216</v>
      </c>
      <c r="Q411">
        <v>776867</v>
      </c>
      <c r="R411">
        <v>1078775</v>
      </c>
      <c r="S411">
        <v>560.97299999999996</v>
      </c>
      <c r="T411">
        <v>500528</v>
      </c>
      <c r="U411">
        <v>0</v>
      </c>
      <c r="V411">
        <v>493291</v>
      </c>
      <c r="W411">
        <v>369614</v>
      </c>
      <c r="X411">
        <v>211505</v>
      </c>
      <c r="Y411">
        <v>242438</v>
      </c>
      <c r="Z411">
        <v>100052</v>
      </c>
      <c r="AA411">
        <v>9.6060999999999996</v>
      </c>
      <c r="AB411">
        <v>3641</v>
      </c>
      <c r="AC411">
        <v>2512</v>
      </c>
      <c r="AD411">
        <v>-13842</v>
      </c>
      <c r="AE411">
        <v>-7569</v>
      </c>
      <c r="AF411" t="s">
        <v>119</v>
      </c>
    </row>
    <row r="412" spans="1:32" x14ac:dyDescent="0.25">
      <c r="A412" t="s">
        <v>111</v>
      </c>
      <c r="B412" t="s">
        <v>1</v>
      </c>
      <c r="C412" t="s">
        <v>103</v>
      </c>
      <c r="D412" t="s">
        <v>92</v>
      </c>
      <c r="E412">
        <v>656283</v>
      </c>
      <c r="F412">
        <v>15156</v>
      </c>
      <c r="G412">
        <v>153477</v>
      </c>
      <c r="H412">
        <v>794963</v>
      </c>
      <c r="I412">
        <v>1450674</v>
      </c>
      <c r="J412">
        <v>2333247</v>
      </c>
      <c r="K412">
        <v>913159</v>
      </c>
      <c r="L412">
        <v>1262782</v>
      </c>
      <c r="M412">
        <v>0</v>
      </c>
      <c r="N412">
        <v>939386</v>
      </c>
      <c r="O412">
        <v>144364</v>
      </c>
      <c r="P412">
        <v>2333247</v>
      </c>
      <c r="Q412">
        <v>761612</v>
      </c>
      <c r="R412">
        <v>1070465</v>
      </c>
      <c r="S412">
        <v>560.97299999999996</v>
      </c>
      <c r="T412">
        <v>520300</v>
      </c>
      <c r="U412">
        <v>0</v>
      </c>
      <c r="V412">
        <v>500169</v>
      </c>
      <c r="W412">
        <v>396905</v>
      </c>
      <c r="X412">
        <v>220908</v>
      </c>
      <c r="Y412">
        <v>229748</v>
      </c>
      <c r="Z412">
        <v>98159</v>
      </c>
      <c r="AA412">
        <v>13.712300000000001</v>
      </c>
      <c r="AB412">
        <v>4183</v>
      </c>
      <c r="AC412">
        <v>2777</v>
      </c>
      <c r="AD412">
        <v>-18444</v>
      </c>
      <c r="AE412">
        <v>-38600</v>
      </c>
      <c r="AF412" t="s">
        <v>119</v>
      </c>
    </row>
    <row r="413" spans="1:32" x14ac:dyDescent="0.25">
      <c r="A413" t="s">
        <v>111</v>
      </c>
      <c r="B413" t="s">
        <v>1</v>
      </c>
      <c r="C413" t="s">
        <v>103</v>
      </c>
      <c r="D413" t="s">
        <v>93</v>
      </c>
      <c r="E413">
        <v>690233</v>
      </c>
      <c r="F413">
        <v>13420</v>
      </c>
      <c r="G413">
        <v>139089</v>
      </c>
      <c r="H413">
        <v>749782</v>
      </c>
      <c r="I413">
        <v>1479336</v>
      </c>
      <c r="J413">
        <v>2381314</v>
      </c>
      <c r="K413">
        <v>933915</v>
      </c>
      <c r="L413">
        <v>1291557</v>
      </c>
      <c r="M413">
        <v>0</v>
      </c>
      <c r="N413">
        <v>951983</v>
      </c>
      <c r="O413">
        <v>141153</v>
      </c>
      <c r="P413">
        <v>2381314</v>
      </c>
      <c r="Q413">
        <v>750357</v>
      </c>
      <c r="R413">
        <v>1089757</v>
      </c>
      <c r="S413">
        <v>557.31399999999996</v>
      </c>
      <c r="T413">
        <v>547015</v>
      </c>
      <c r="U413">
        <v>0</v>
      </c>
      <c r="V413">
        <v>507688</v>
      </c>
      <c r="W413">
        <v>391874</v>
      </c>
      <c r="X413">
        <v>244867</v>
      </c>
      <c r="Y413">
        <v>236194</v>
      </c>
      <c r="Z413">
        <v>102749</v>
      </c>
      <c r="AA413">
        <v>2.9961000000000002</v>
      </c>
      <c r="AB413">
        <v>5237</v>
      </c>
      <c r="AC413">
        <v>2983</v>
      </c>
      <c r="AD413">
        <v>56575</v>
      </c>
      <c r="AE413">
        <v>-33659</v>
      </c>
      <c r="AF413" t="s">
        <v>119</v>
      </c>
    </row>
    <row r="414" spans="1:32" x14ac:dyDescent="0.25">
      <c r="A414" t="s">
        <v>111</v>
      </c>
      <c r="B414" t="s">
        <v>1</v>
      </c>
      <c r="C414" t="s">
        <v>103</v>
      </c>
      <c r="D414" t="s">
        <v>94</v>
      </c>
      <c r="E414">
        <v>597271</v>
      </c>
      <c r="F414">
        <v>2979</v>
      </c>
      <c r="G414">
        <v>225607</v>
      </c>
      <c r="H414">
        <v>604549</v>
      </c>
      <c r="I414">
        <v>1273974</v>
      </c>
      <c r="J414">
        <v>2174019</v>
      </c>
      <c r="K414">
        <v>1001660</v>
      </c>
      <c r="L414">
        <v>1371934</v>
      </c>
      <c r="M414">
        <v>0</v>
      </c>
      <c r="N414">
        <v>679872</v>
      </c>
      <c r="O414">
        <v>138142</v>
      </c>
      <c r="P414">
        <v>2174019</v>
      </c>
      <c r="Q414">
        <v>745180</v>
      </c>
      <c r="R414">
        <v>802085</v>
      </c>
      <c r="S414">
        <v>542.64859000000001</v>
      </c>
      <c r="T414">
        <v>697698</v>
      </c>
      <c r="U414">
        <v>0</v>
      </c>
      <c r="V414">
        <v>461953</v>
      </c>
      <c r="W414">
        <v>342812</v>
      </c>
      <c r="X414">
        <v>205625</v>
      </c>
      <c r="Y414">
        <v>258444</v>
      </c>
      <c r="Z414">
        <v>93823</v>
      </c>
      <c r="AA414">
        <v>-2.8639000000000001</v>
      </c>
      <c r="AB414">
        <v>4472</v>
      </c>
      <c r="AC414">
        <v>60</v>
      </c>
      <c r="AD414">
        <v>64963</v>
      </c>
      <c r="AE414">
        <v>-24477</v>
      </c>
      <c r="AF414" t="s">
        <v>119</v>
      </c>
    </row>
    <row r="415" spans="1:32" x14ac:dyDescent="0.25">
      <c r="A415" t="s">
        <v>111</v>
      </c>
      <c r="B415" t="s">
        <v>1</v>
      </c>
      <c r="C415" t="s">
        <v>103</v>
      </c>
      <c r="D415" t="s">
        <v>95</v>
      </c>
      <c r="E415">
        <v>604416</v>
      </c>
      <c r="F415">
        <v>10376</v>
      </c>
      <c r="G415">
        <v>117211</v>
      </c>
      <c r="H415">
        <v>546826</v>
      </c>
      <c r="I415">
        <v>1217376</v>
      </c>
      <c r="J415">
        <v>2093998</v>
      </c>
      <c r="K415">
        <v>945826</v>
      </c>
      <c r="L415">
        <v>1313446</v>
      </c>
      <c r="M415">
        <v>0</v>
      </c>
      <c r="N415">
        <v>670831</v>
      </c>
      <c r="O415">
        <v>138142</v>
      </c>
      <c r="P415">
        <v>2093998</v>
      </c>
      <c r="Q415">
        <v>744374</v>
      </c>
      <c r="R415">
        <v>780552</v>
      </c>
      <c r="S415">
        <v>434.63400000000001</v>
      </c>
      <c r="T415">
        <v>669300</v>
      </c>
      <c r="U415">
        <v>0</v>
      </c>
      <c r="V415">
        <v>466410</v>
      </c>
      <c r="W415">
        <v>309893</v>
      </c>
      <c r="X415">
        <v>219806</v>
      </c>
      <c r="Y415">
        <v>259329</v>
      </c>
      <c r="Z415">
        <v>84170</v>
      </c>
      <c r="AA415">
        <v>-25.329899999999999</v>
      </c>
      <c r="AB415">
        <v>4038</v>
      </c>
      <c r="AC415">
        <v>901</v>
      </c>
      <c r="AD415">
        <v>97596</v>
      </c>
      <c r="AE415">
        <v>-34973</v>
      </c>
      <c r="AF415" t="s">
        <v>119</v>
      </c>
    </row>
    <row r="416" spans="1:32" x14ac:dyDescent="0.25">
      <c r="A416" t="s">
        <v>111</v>
      </c>
      <c r="B416" t="s">
        <v>1</v>
      </c>
      <c r="C416" t="s">
        <v>103</v>
      </c>
      <c r="D416" t="s">
        <v>96</v>
      </c>
      <c r="E416">
        <v>577143</v>
      </c>
      <c r="F416">
        <v>2138</v>
      </c>
      <c r="G416">
        <v>105874</v>
      </c>
      <c r="H416">
        <v>536869</v>
      </c>
      <c r="I416">
        <v>1258570</v>
      </c>
      <c r="J416">
        <v>2164125</v>
      </c>
      <c r="K416">
        <v>998928</v>
      </c>
      <c r="L416">
        <v>1379890</v>
      </c>
      <c r="M416">
        <v>0</v>
      </c>
      <c r="N416">
        <v>670363</v>
      </c>
      <c r="O416">
        <v>138142</v>
      </c>
      <c r="P416">
        <v>2164125</v>
      </c>
      <c r="Q416">
        <v>733998</v>
      </c>
      <c r="R416">
        <v>784235</v>
      </c>
      <c r="S416">
        <v>434.63299999999998</v>
      </c>
      <c r="T416">
        <v>720065</v>
      </c>
      <c r="U416">
        <v>0</v>
      </c>
      <c r="V416">
        <v>445720</v>
      </c>
      <c r="W416">
        <v>319739</v>
      </c>
      <c r="X416">
        <v>223386</v>
      </c>
      <c r="Y416">
        <v>303566</v>
      </c>
      <c r="Z416">
        <v>99949</v>
      </c>
      <c r="AA416">
        <v>-36.606000000000002</v>
      </c>
      <c r="AB416">
        <v>5124</v>
      </c>
      <c r="AC416">
        <v>3956</v>
      </c>
      <c r="AD416">
        <v>134404</v>
      </c>
      <c r="AE416">
        <v>-36022</v>
      </c>
      <c r="AF416" t="s">
        <v>119</v>
      </c>
    </row>
    <row r="417" spans="1:32" x14ac:dyDescent="0.25">
      <c r="A417" t="s">
        <v>111</v>
      </c>
      <c r="B417" t="s">
        <v>1</v>
      </c>
      <c r="C417" t="s">
        <v>103</v>
      </c>
      <c r="D417" t="s">
        <v>97</v>
      </c>
      <c r="E417">
        <v>670154</v>
      </c>
      <c r="F417">
        <v>5797</v>
      </c>
      <c r="G417">
        <v>87587</v>
      </c>
      <c r="H417">
        <v>480418</v>
      </c>
      <c r="I417">
        <v>1267790</v>
      </c>
      <c r="J417">
        <v>2157849</v>
      </c>
      <c r="K417">
        <v>1085121</v>
      </c>
      <c r="L417">
        <v>1414935</v>
      </c>
      <c r="M417">
        <v>0</v>
      </c>
      <c r="N417">
        <v>639432</v>
      </c>
      <c r="O417">
        <v>138142</v>
      </c>
      <c r="P417">
        <v>2157849</v>
      </c>
      <c r="Q417">
        <v>735337</v>
      </c>
      <c r="R417">
        <v>742914</v>
      </c>
      <c r="S417">
        <v>434.63400000000001</v>
      </c>
      <c r="T417">
        <v>681347</v>
      </c>
      <c r="U417">
        <v>0</v>
      </c>
      <c r="V417">
        <v>530020</v>
      </c>
      <c r="W417">
        <v>368811</v>
      </c>
      <c r="X417">
        <v>245374</v>
      </c>
      <c r="Y417">
        <v>324539</v>
      </c>
      <c r="Z417">
        <v>96390</v>
      </c>
      <c r="AA417">
        <v>-27.449300000000001</v>
      </c>
      <c r="AB417">
        <v>6263</v>
      </c>
      <c r="AC417">
        <v>1285</v>
      </c>
      <c r="AD417">
        <v>130866</v>
      </c>
      <c r="AE417">
        <v>-60662</v>
      </c>
      <c r="AF417" t="s">
        <v>119</v>
      </c>
    </row>
    <row r="418" spans="1:32" x14ac:dyDescent="0.25">
      <c r="A418" t="s">
        <v>111</v>
      </c>
      <c r="B418" t="s">
        <v>1</v>
      </c>
      <c r="C418" t="s">
        <v>103</v>
      </c>
      <c r="D418" t="s">
        <v>98</v>
      </c>
      <c r="E418">
        <v>614880</v>
      </c>
      <c r="F418">
        <v>-12600</v>
      </c>
      <c r="G418">
        <v>75898</v>
      </c>
      <c r="H418">
        <v>262769</v>
      </c>
      <c r="I418">
        <v>1131022</v>
      </c>
      <c r="J418">
        <v>2029710</v>
      </c>
      <c r="K418">
        <v>946882</v>
      </c>
      <c r="L418">
        <v>1274538</v>
      </c>
      <c r="M418">
        <v>0</v>
      </c>
      <c r="N418">
        <v>654031</v>
      </c>
      <c r="O418">
        <v>138142</v>
      </c>
      <c r="P418">
        <v>2029710</v>
      </c>
      <c r="Q418">
        <v>729540</v>
      </c>
      <c r="R418">
        <v>755172</v>
      </c>
      <c r="S418">
        <v>434.63499999999999</v>
      </c>
      <c r="T418">
        <v>422184</v>
      </c>
      <c r="U418">
        <v>0</v>
      </c>
      <c r="V418">
        <v>473848</v>
      </c>
      <c r="W418">
        <v>494366</v>
      </c>
      <c r="X418">
        <v>233615</v>
      </c>
      <c r="Y418">
        <v>412783</v>
      </c>
      <c r="Z418">
        <v>102656</v>
      </c>
      <c r="AA418">
        <v>-27.654699999999998</v>
      </c>
      <c r="AB418">
        <v>5307</v>
      </c>
      <c r="AC418">
        <v>4154</v>
      </c>
      <c r="AD418">
        <v>89515</v>
      </c>
      <c r="AE418">
        <v>-45792</v>
      </c>
      <c r="AF418" t="s">
        <v>119</v>
      </c>
    </row>
    <row r="419" spans="1:32" x14ac:dyDescent="0.25">
      <c r="A419" t="s">
        <v>111</v>
      </c>
      <c r="B419" t="s">
        <v>1</v>
      </c>
      <c r="C419" t="s">
        <v>103</v>
      </c>
      <c r="D419" t="s">
        <v>99</v>
      </c>
      <c r="E419">
        <v>809448</v>
      </c>
      <c r="F419">
        <v>8199</v>
      </c>
      <c r="G419">
        <v>97068</v>
      </c>
      <c r="H419">
        <v>424141</v>
      </c>
      <c r="I419">
        <v>1331129</v>
      </c>
      <c r="J419">
        <v>2279320</v>
      </c>
      <c r="K419">
        <v>1073969</v>
      </c>
      <c r="L419">
        <v>1402678</v>
      </c>
      <c r="M419">
        <v>0</v>
      </c>
      <c r="N419">
        <v>760369</v>
      </c>
      <c r="O419">
        <v>138143</v>
      </c>
      <c r="P419">
        <v>2279320</v>
      </c>
      <c r="Q419">
        <v>745750</v>
      </c>
      <c r="R419">
        <v>876642</v>
      </c>
      <c r="S419">
        <v>451.05</v>
      </c>
      <c r="T419">
        <v>413130</v>
      </c>
      <c r="U419">
        <v>0</v>
      </c>
      <c r="V419">
        <v>616975</v>
      </c>
      <c r="W419">
        <v>541205</v>
      </c>
      <c r="X419">
        <v>284829</v>
      </c>
      <c r="Y419">
        <v>384984</v>
      </c>
      <c r="Z419">
        <v>124888</v>
      </c>
      <c r="AA419">
        <v>-2.9742999999999999</v>
      </c>
      <c r="AB419">
        <v>4874</v>
      </c>
      <c r="AC419">
        <v>1398</v>
      </c>
      <c r="AD419">
        <v>-4674</v>
      </c>
      <c r="AE419">
        <v>-45990</v>
      </c>
      <c r="AF419" t="s">
        <v>119</v>
      </c>
    </row>
    <row r="420" spans="1:32" x14ac:dyDescent="0.25">
      <c r="A420" t="s">
        <v>111</v>
      </c>
      <c r="B420" t="s">
        <v>1</v>
      </c>
      <c r="C420" t="s">
        <v>103</v>
      </c>
      <c r="D420" t="s">
        <v>100</v>
      </c>
      <c r="E420">
        <v>910405</v>
      </c>
      <c r="F420">
        <v>26033</v>
      </c>
      <c r="G420">
        <v>105263</v>
      </c>
      <c r="H420">
        <v>462914</v>
      </c>
      <c r="I420">
        <v>1444512</v>
      </c>
      <c r="J420">
        <v>2399384</v>
      </c>
      <c r="K420">
        <v>1143568</v>
      </c>
      <c r="L420">
        <v>1474310</v>
      </c>
      <c r="M420">
        <v>0</v>
      </c>
      <c r="N420">
        <v>797759</v>
      </c>
      <c r="O420">
        <v>138143</v>
      </c>
      <c r="P420">
        <v>2399384</v>
      </c>
      <c r="Q420">
        <v>737550</v>
      </c>
      <c r="R420">
        <v>925074</v>
      </c>
      <c r="S420">
        <v>451.05099999999999</v>
      </c>
      <c r="T420">
        <v>430503</v>
      </c>
      <c r="U420">
        <v>0</v>
      </c>
      <c r="V420">
        <v>695114</v>
      </c>
      <c r="W420">
        <v>577887</v>
      </c>
      <c r="X420">
        <v>337908</v>
      </c>
      <c r="Y420">
        <v>398318</v>
      </c>
      <c r="Z420">
        <v>152150</v>
      </c>
      <c r="AA420">
        <v>1.7745</v>
      </c>
      <c r="AB420">
        <v>5045</v>
      </c>
      <c r="AC420">
        <v>6339</v>
      </c>
      <c r="AD420">
        <v>16817</v>
      </c>
      <c r="AE420">
        <v>-49757</v>
      </c>
      <c r="AF420" t="s">
        <v>119</v>
      </c>
    </row>
    <row r="421" spans="1:32" x14ac:dyDescent="0.25">
      <c r="A421" t="s">
        <v>111</v>
      </c>
      <c r="B421" t="s">
        <v>1</v>
      </c>
      <c r="C421" t="s">
        <v>103</v>
      </c>
      <c r="D421" t="s">
        <v>101</v>
      </c>
      <c r="E421">
        <v>923704</v>
      </c>
      <c r="F421">
        <v>12569</v>
      </c>
      <c r="G421">
        <v>112990</v>
      </c>
      <c r="H421">
        <v>475431</v>
      </c>
      <c r="I421">
        <v>1483038</v>
      </c>
      <c r="J421">
        <v>2409165</v>
      </c>
      <c r="K421">
        <v>1166795</v>
      </c>
      <c r="L421">
        <v>1506271</v>
      </c>
      <c r="M421">
        <v>0</v>
      </c>
      <c r="N421">
        <v>778609</v>
      </c>
      <c r="O421">
        <v>138143</v>
      </c>
      <c r="P421">
        <v>2409165</v>
      </c>
      <c r="Q421">
        <v>717357</v>
      </c>
      <c r="R421">
        <v>902894</v>
      </c>
      <c r="S421">
        <v>451.05200000000002</v>
      </c>
      <c r="T421">
        <v>450655</v>
      </c>
      <c r="U421">
        <v>0</v>
      </c>
      <c r="V421">
        <v>703403</v>
      </c>
      <c r="W421">
        <v>605372</v>
      </c>
      <c r="X421">
        <v>326660</v>
      </c>
      <c r="Y421">
        <v>440760</v>
      </c>
      <c r="Z421">
        <v>60874</v>
      </c>
      <c r="AA421">
        <v>-0.18429999999999999</v>
      </c>
      <c r="AB421">
        <v>19204</v>
      </c>
      <c r="AC421">
        <v>1981</v>
      </c>
      <c r="AD421">
        <v>37202</v>
      </c>
      <c r="AE421">
        <v>-62684</v>
      </c>
      <c r="AF421" t="s">
        <v>119</v>
      </c>
    </row>
    <row r="422" spans="1:32" x14ac:dyDescent="0.25">
      <c r="A422" t="s">
        <v>112</v>
      </c>
      <c r="B422" t="s">
        <v>8</v>
      </c>
      <c r="C422" t="s">
        <v>103</v>
      </c>
      <c r="D422" t="s">
        <v>43</v>
      </c>
      <c r="E422">
        <v>43999</v>
      </c>
      <c r="F422">
        <v>1289</v>
      </c>
      <c r="G422">
        <v>14741</v>
      </c>
      <c r="H422">
        <v>32184</v>
      </c>
      <c r="I422">
        <v>116476</v>
      </c>
      <c r="J422">
        <v>255884</v>
      </c>
      <c r="K422">
        <v>96866</v>
      </c>
      <c r="L422">
        <v>212717</v>
      </c>
      <c r="M422">
        <v>0</v>
      </c>
      <c r="N422">
        <v>43242</v>
      </c>
      <c r="O422">
        <v>22832</v>
      </c>
      <c r="P422">
        <v>255884</v>
      </c>
      <c r="Q422">
        <v>31754</v>
      </c>
      <c r="R422">
        <v>43167</v>
      </c>
      <c r="S422">
        <v>3986.1818600000001</v>
      </c>
      <c r="T422">
        <v>140474</v>
      </c>
      <c r="U422">
        <v>0</v>
      </c>
      <c r="V422">
        <v>37797</v>
      </c>
      <c r="W422">
        <v>24507</v>
      </c>
      <c r="X422">
        <v>4575</v>
      </c>
      <c r="Y422">
        <v>14080</v>
      </c>
      <c r="Z422">
        <v>2503</v>
      </c>
      <c r="AA422">
        <v>16.776299999999999</v>
      </c>
      <c r="AB422">
        <v>0</v>
      </c>
      <c r="AC422">
        <v>-41</v>
      </c>
      <c r="AD422">
        <v>-11440</v>
      </c>
      <c r="AE422">
        <v>-2065</v>
      </c>
      <c r="AF422" t="s">
        <v>120</v>
      </c>
    </row>
    <row r="423" spans="1:32" x14ac:dyDescent="0.25">
      <c r="A423" t="s">
        <v>112</v>
      </c>
      <c r="B423" t="s">
        <v>8</v>
      </c>
      <c r="C423" t="s">
        <v>103</v>
      </c>
      <c r="D423" t="s">
        <v>44</v>
      </c>
      <c r="E423">
        <v>39392</v>
      </c>
      <c r="F423">
        <v>-827</v>
      </c>
      <c r="G423">
        <v>15197</v>
      </c>
      <c r="H423">
        <v>31977</v>
      </c>
      <c r="I423">
        <v>108088</v>
      </c>
      <c r="J423">
        <v>246919</v>
      </c>
      <c r="K423">
        <v>90167</v>
      </c>
      <c r="L423">
        <v>204830</v>
      </c>
      <c r="M423">
        <v>0</v>
      </c>
      <c r="N423">
        <v>42125</v>
      </c>
      <c r="O423">
        <v>22768</v>
      </c>
      <c r="P423">
        <v>246919</v>
      </c>
      <c r="Q423">
        <v>31072</v>
      </c>
      <c r="R423">
        <v>42089</v>
      </c>
      <c r="S423">
        <v>4020.4940999999999</v>
      </c>
      <c r="T423">
        <v>129765</v>
      </c>
      <c r="U423">
        <v>0</v>
      </c>
      <c r="V423">
        <v>34322</v>
      </c>
      <c r="W423">
        <v>25823</v>
      </c>
      <c r="X423">
        <v>14764</v>
      </c>
      <c r="Y423">
        <v>15213</v>
      </c>
      <c r="Z423">
        <v>2423</v>
      </c>
      <c r="AA423">
        <v>10.394299999999999</v>
      </c>
      <c r="AB423">
        <v>0</v>
      </c>
      <c r="AC423">
        <v>-139</v>
      </c>
      <c r="AD423">
        <v>-12464</v>
      </c>
      <c r="AE423">
        <v>-1732</v>
      </c>
      <c r="AF423" t="s">
        <v>120</v>
      </c>
    </row>
    <row r="424" spans="1:32" x14ac:dyDescent="0.25">
      <c r="A424" t="s">
        <v>112</v>
      </c>
      <c r="B424" t="s">
        <v>8</v>
      </c>
      <c r="C424" t="s">
        <v>103</v>
      </c>
      <c r="D424" t="s">
        <v>45</v>
      </c>
      <c r="E424">
        <v>40190</v>
      </c>
      <c r="F424">
        <v>667</v>
      </c>
      <c r="G424">
        <v>13218</v>
      </c>
      <c r="H424">
        <v>28216</v>
      </c>
      <c r="I424">
        <v>100469</v>
      </c>
      <c r="J424">
        <v>245755</v>
      </c>
      <c r="K424">
        <v>86452</v>
      </c>
      <c r="L424">
        <v>201518</v>
      </c>
      <c r="M424">
        <v>0</v>
      </c>
      <c r="N424">
        <v>44169</v>
      </c>
      <c r="O424">
        <v>22653</v>
      </c>
      <c r="P424">
        <v>245755</v>
      </c>
      <c r="Q424">
        <v>32511</v>
      </c>
      <c r="R424">
        <v>44237</v>
      </c>
      <c r="S424">
        <v>4020.2375200000001</v>
      </c>
      <c r="T424">
        <v>130234</v>
      </c>
      <c r="U424">
        <v>0</v>
      </c>
      <c r="V424">
        <v>33191</v>
      </c>
      <c r="W424">
        <v>22242</v>
      </c>
      <c r="X424">
        <v>3953</v>
      </c>
      <c r="Y424">
        <v>13976</v>
      </c>
      <c r="Z424">
        <v>2313</v>
      </c>
      <c r="AA424">
        <v>50.231699999999996</v>
      </c>
      <c r="AB424">
        <v>0</v>
      </c>
      <c r="AC424">
        <v>-221</v>
      </c>
      <c r="AD424">
        <v>-12314</v>
      </c>
      <c r="AE424">
        <v>-1699</v>
      </c>
      <c r="AF424" t="s">
        <v>120</v>
      </c>
    </row>
    <row r="425" spans="1:32" x14ac:dyDescent="0.25">
      <c r="A425" t="s">
        <v>112</v>
      </c>
      <c r="B425" t="s">
        <v>8</v>
      </c>
      <c r="C425" t="s">
        <v>103</v>
      </c>
      <c r="D425" t="s">
        <v>42</v>
      </c>
      <c r="E425">
        <v>34476</v>
      </c>
      <c r="F425">
        <v>-3110</v>
      </c>
      <c r="G425">
        <v>10434</v>
      </c>
      <c r="H425">
        <v>28613</v>
      </c>
      <c r="I425">
        <v>106142</v>
      </c>
      <c r="J425">
        <v>252986</v>
      </c>
      <c r="K425">
        <v>90352</v>
      </c>
      <c r="L425">
        <v>207902</v>
      </c>
      <c r="M425">
        <v>0</v>
      </c>
      <c r="N425">
        <v>44985</v>
      </c>
      <c r="O425">
        <v>22550</v>
      </c>
      <c r="P425">
        <v>252986</v>
      </c>
      <c r="Q425">
        <v>32251</v>
      </c>
      <c r="R425">
        <v>45084</v>
      </c>
      <c r="S425">
        <v>4019.7653599999999</v>
      </c>
      <c r="T425">
        <v>135601</v>
      </c>
      <c r="U425">
        <v>0</v>
      </c>
      <c r="V425">
        <v>29036</v>
      </c>
      <c r="W425">
        <v>22251</v>
      </c>
      <c r="X425">
        <v>3559</v>
      </c>
      <c r="Y425">
        <v>14647</v>
      </c>
      <c r="Z425">
        <v>2281</v>
      </c>
      <c r="AA425">
        <v>-4.8361000000000001</v>
      </c>
      <c r="AB425">
        <v>0</v>
      </c>
      <c r="AC425">
        <v>-242</v>
      </c>
      <c r="AD425">
        <v>-9896</v>
      </c>
      <c r="AE425">
        <v>-1370</v>
      </c>
      <c r="AF425" t="s">
        <v>120</v>
      </c>
    </row>
    <row r="426" spans="1:32" x14ac:dyDescent="0.25">
      <c r="A426" t="s">
        <v>112</v>
      </c>
      <c r="B426" t="s">
        <v>8</v>
      </c>
      <c r="C426" t="s">
        <v>103</v>
      </c>
      <c r="D426" t="s">
        <v>46</v>
      </c>
      <c r="E426">
        <v>37678</v>
      </c>
      <c r="F426">
        <v>12282</v>
      </c>
      <c r="G426">
        <v>9577</v>
      </c>
      <c r="H426">
        <v>36457</v>
      </c>
      <c r="I426">
        <v>108996</v>
      </c>
      <c r="J426">
        <v>257035</v>
      </c>
      <c r="K426">
        <v>90727</v>
      </c>
      <c r="L426">
        <v>208413</v>
      </c>
      <c r="M426">
        <v>0</v>
      </c>
      <c r="N426">
        <v>48519</v>
      </c>
      <c r="O426">
        <v>22611</v>
      </c>
      <c r="P426">
        <v>257035</v>
      </c>
      <c r="Q426">
        <v>35769</v>
      </c>
      <c r="R426">
        <v>48622</v>
      </c>
      <c r="S426">
        <v>4004.24755</v>
      </c>
      <c r="T426">
        <v>139485</v>
      </c>
      <c r="U426">
        <v>0</v>
      </c>
      <c r="V426">
        <v>32393</v>
      </c>
      <c r="W426">
        <v>22349</v>
      </c>
      <c r="X426">
        <v>11370</v>
      </c>
      <c r="Y426">
        <v>12065</v>
      </c>
      <c r="Z426">
        <v>-471</v>
      </c>
      <c r="AA426">
        <v>4.8007999999999997</v>
      </c>
      <c r="AB426">
        <v>0</v>
      </c>
      <c r="AC426">
        <v>-373</v>
      </c>
      <c r="AD426">
        <v>-14668</v>
      </c>
      <c r="AE426">
        <v>-1772</v>
      </c>
      <c r="AF426" t="s">
        <v>120</v>
      </c>
    </row>
    <row r="427" spans="1:32" x14ac:dyDescent="0.25">
      <c r="A427" t="s">
        <v>112</v>
      </c>
      <c r="B427" t="s">
        <v>8</v>
      </c>
      <c r="C427" t="s">
        <v>103</v>
      </c>
      <c r="D427" t="s">
        <v>47</v>
      </c>
      <c r="E427">
        <v>35683</v>
      </c>
      <c r="F427">
        <v>1832</v>
      </c>
      <c r="G427">
        <v>14466</v>
      </c>
      <c r="H427">
        <v>31417</v>
      </c>
      <c r="I427">
        <v>106968</v>
      </c>
      <c r="J427">
        <v>252677</v>
      </c>
      <c r="K427">
        <v>89033</v>
      </c>
      <c r="L427">
        <v>215973</v>
      </c>
      <c r="M427">
        <v>0</v>
      </c>
      <c r="N427">
        <v>36593</v>
      </c>
      <c r="O427">
        <v>22477</v>
      </c>
      <c r="P427">
        <v>252677</v>
      </c>
      <c r="Q427">
        <v>23894</v>
      </c>
      <c r="R427">
        <v>36704</v>
      </c>
      <c r="S427">
        <v>3996.2415000000001</v>
      </c>
      <c r="T427">
        <v>145873</v>
      </c>
      <c r="U427">
        <v>0</v>
      </c>
      <c r="V427">
        <v>30057</v>
      </c>
      <c r="W427">
        <v>21851</v>
      </c>
      <c r="X427">
        <v>4040</v>
      </c>
      <c r="Y427">
        <v>13508</v>
      </c>
      <c r="Z427">
        <v>2324</v>
      </c>
      <c r="AA427">
        <v>-4.8479000000000001</v>
      </c>
      <c r="AB427">
        <v>0</v>
      </c>
      <c r="AC427">
        <v>-376</v>
      </c>
      <c r="AD427">
        <v>-11298</v>
      </c>
      <c r="AE427">
        <v>-1574</v>
      </c>
      <c r="AF427" t="s">
        <v>120</v>
      </c>
    </row>
    <row r="428" spans="1:32" x14ac:dyDescent="0.25">
      <c r="A428" t="s">
        <v>112</v>
      </c>
      <c r="B428" t="s">
        <v>8</v>
      </c>
      <c r="C428" t="s">
        <v>103</v>
      </c>
      <c r="D428" t="s">
        <v>48</v>
      </c>
      <c r="E428">
        <v>26752</v>
      </c>
      <c r="F428">
        <v>561</v>
      </c>
      <c r="G428">
        <v>9017</v>
      </c>
      <c r="H428">
        <v>25043</v>
      </c>
      <c r="I428">
        <v>101275</v>
      </c>
      <c r="J428">
        <v>248532</v>
      </c>
      <c r="K428">
        <v>83474</v>
      </c>
      <c r="L428">
        <v>213748</v>
      </c>
      <c r="M428">
        <v>0</v>
      </c>
      <c r="N428">
        <v>34664</v>
      </c>
      <c r="O428">
        <v>22408</v>
      </c>
      <c r="P428">
        <v>248532</v>
      </c>
      <c r="Q428">
        <v>22062</v>
      </c>
      <c r="R428">
        <v>34784</v>
      </c>
      <c r="S428">
        <v>3994.7643899999998</v>
      </c>
      <c r="T428">
        <v>148226</v>
      </c>
      <c r="U428">
        <v>0</v>
      </c>
      <c r="V428">
        <v>22904</v>
      </c>
      <c r="W428">
        <v>17579</v>
      </c>
      <c r="X428">
        <v>4034</v>
      </c>
      <c r="Y428">
        <v>13593</v>
      </c>
      <c r="Z428">
        <v>2362</v>
      </c>
      <c r="AA428">
        <v>38.103299999999997</v>
      </c>
      <c r="AB428">
        <v>0</v>
      </c>
      <c r="AC428">
        <v>-389</v>
      </c>
      <c r="AD428">
        <v>-4766</v>
      </c>
      <c r="AE428">
        <v>-1513</v>
      </c>
      <c r="AF428" t="s">
        <v>120</v>
      </c>
    </row>
    <row r="429" spans="1:32" x14ac:dyDescent="0.25">
      <c r="A429" t="s">
        <v>112</v>
      </c>
      <c r="B429" t="s">
        <v>8</v>
      </c>
      <c r="C429" t="s">
        <v>103</v>
      </c>
      <c r="D429" t="s">
        <v>49</v>
      </c>
      <c r="E429">
        <v>36228</v>
      </c>
      <c r="F429">
        <v>3262</v>
      </c>
      <c r="G429">
        <v>10957</v>
      </c>
      <c r="H429">
        <v>31290</v>
      </c>
      <c r="I429">
        <v>113932</v>
      </c>
      <c r="J429">
        <v>260819</v>
      </c>
      <c r="K429">
        <v>94249</v>
      </c>
      <c r="L429">
        <v>226845</v>
      </c>
      <c r="M429">
        <v>0</v>
      </c>
      <c r="N429">
        <v>33828</v>
      </c>
      <c r="O429">
        <v>22240</v>
      </c>
      <c r="P429">
        <v>260819</v>
      </c>
      <c r="Q429">
        <v>21502</v>
      </c>
      <c r="R429">
        <v>33974</v>
      </c>
      <c r="S429">
        <v>3991.64446</v>
      </c>
      <c r="T429">
        <v>153966</v>
      </c>
      <c r="U429">
        <v>0</v>
      </c>
      <c r="V429">
        <v>29297</v>
      </c>
      <c r="W429">
        <v>22365</v>
      </c>
      <c r="X429">
        <v>3973</v>
      </c>
      <c r="Y429">
        <v>12742</v>
      </c>
      <c r="Z429">
        <v>2231</v>
      </c>
      <c r="AA429">
        <v>5.5594000000000001</v>
      </c>
      <c r="AB429">
        <v>0</v>
      </c>
      <c r="AC429">
        <v>-404</v>
      </c>
      <c r="AD429">
        <v>-10217</v>
      </c>
      <c r="AE429">
        <v>-1368</v>
      </c>
      <c r="AF429" t="s">
        <v>120</v>
      </c>
    </row>
    <row r="430" spans="1:32" x14ac:dyDescent="0.25">
      <c r="A430" t="s">
        <v>112</v>
      </c>
      <c r="B430" t="s">
        <v>8</v>
      </c>
      <c r="C430" t="s">
        <v>103</v>
      </c>
      <c r="D430" t="s">
        <v>50</v>
      </c>
      <c r="E430">
        <v>35952</v>
      </c>
      <c r="F430">
        <v>-2788</v>
      </c>
      <c r="G430">
        <v>10894</v>
      </c>
      <c r="H430">
        <v>30752</v>
      </c>
      <c r="I430">
        <v>116744</v>
      </c>
      <c r="J430">
        <v>267261</v>
      </c>
      <c r="K430">
        <v>97192</v>
      </c>
      <c r="L430">
        <v>236450</v>
      </c>
      <c r="M430">
        <v>0</v>
      </c>
      <c r="N430">
        <v>30690</v>
      </c>
      <c r="O430">
        <v>22290</v>
      </c>
      <c r="P430">
        <v>267261</v>
      </c>
      <c r="Q430">
        <v>18243</v>
      </c>
      <c r="R430">
        <v>30811</v>
      </c>
      <c r="S430">
        <v>3978.6950200000001</v>
      </c>
      <c r="T430">
        <v>162998</v>
      </c>
      <c r="U430">
        <v>0</v>
      </c>
      <c r="V430">
        <v>33052</v>
      </c>
      <c r="W430">
        <v>22204</v>
      </c>
      <c r="X430">
        <v>9993</v>
      </c>
      <c r="Y430">
        <v>10808</v>
      </c>
      <c r="Z430">
        <v>3461</v>
      </c>
      <c r="AA430">
        <v>-9.4750999999999994</v>
      </c>
      <c r="AB430">
        <v>0</v>
      </c>
      <c r="AC430">
        <v>-477</v>
      </c>
      <c r="AD430">
        <v>-9503</v>
      </c>
      <c r="AE430">
        <v>-1531</v>
      </c>
      <c r="AF430" t="s">
        <v>120</v>
      </c>
    </row>
    <row r="431" spans="1:32" x14ac:dyDescent="0.25">
      <c r="A431" t="s">
        <v>112</v>
      </c>
      <c r="B431" t="s">
        <v>8</v>
      </c>
      <c r="C431" t="s">
        <v>103</v>
      </c>
      <c r="D431" t="s">
        <v>51</v>
      </c>
      <c r="E431">
        <v>37501</v>
      </c>
      <c r="F431">
        <v>2385</v>
      </c>
      <c r="G431">
        <v>13185</v>
      </c>
      <c r="H431">
        <v>29505</v>
      </c>
      <c r="I431">
        <v>111765</v>
      </c>
      <c r="J431">
        <v>259943</v>
      </c>
      <c r="K431">
        <v>93159</v>
      </c>
      <c r="L431">
        <v>226782</v>
      </c>
      <c r="M431">
        <v>0</v>
      </c>
      <c r="N431">
        <v>33125</v>
      </c>
      <c r="O431">
        <v>22262</v>
      </c>
      <c r="P431">
        <v>259943</v>
      </c>
      <c r="Q431">
        <v>21031</v>
      </c>
      <c r="R431">
        <v>33161</v>
      </c>
      <c r="S431">
        <v>3978.4273600000001</v>
      </c>
      <c r="T431">
        <v>158561</v>
      </c>
      <c r="U431">
        <v>0</v>
      </c>
      <c r="V431">
        <v>31223</v>
      </c>
      <c r="W431">
        <v>20412</v>
      </c>
      <c r="X431">
        <v>3338</v>
      </c>
      <c r="Y431">
        <v>10583</v>
      </c>
      <c r="Z431">
        <v>2266</v>
      </c>
      <c r="AA431">
        <v>1.3814</v>
      </c>
      <c r="AB431">
        <v>0</v>
      </c>
      <c r="AC431">
        <v>-412</v>
      </c>
      <c r="AD431">
        <v>-9020</v>
      </c>
      <c r="AE431">
        <v>-1256</v>
      </c>
      <c r="AF431" t="s">
        <v>120</v>
      </c>
    </row>
    <row r="432" spans="1:32" x14ac:dyDescent="0.25">
      <c r="A432" t="s">
        <v>112</v>
      </c>
      <c r="B432" t="s">
        <v>8</v>
      </c>
      <c r="C432" t="s">
        <v>103</v>
      </c>
      <c r="D432" t="s">
        <v>52</v>
      </c>
      <c r="E432">
        <v>19371</v>
      </c>
      <c r="F432">
        <v>1117</v>
      </c>
      <c r="G432">
        <v>18151</v>
      </c>
      <c r="H432">
        <v>39256</v>
      </c>
      <c r="I432">
        <v>124111</v>
      </c>
      <c r="J432">
        <v>269366</v>
      </c>
      <c r="K432">
        <v>92780</v>
      </c>
      <c r="L432">
        <v>238511</v>
      </c>
      <c r="M432">
        <v>0</v>
      </c>
      <c r="N432">
        <v>30824</v>
      </c>
      <c r="O432">
        <v>22210</v>
      </c>
      <c r="P432">
        <v>269366</v>
      </c>
      <c r="Q432">
        <v>18645</v>
      </c>
      <c r="R432">
        <v>30855</v>
      </c>
      <c r="S432">
        <v>3978.3890000000001</v>
      </c>
      <c r="T432">
        <v>176483</v>
      </c>
      <c r="U432">
        <v>0</v>
      </c>
      <c r="V432">
        <v>17932</v>
      </c>
      <c r="W432">
        <v>15312</v>
      </c>
      <c r="X432">
        <v>3065</v>
      </c>
      <c r="Y432">
        <v>10220</v>
      </c>
      <c r="Z432">
        <v>1273</v>
      </c>
      <c r="AA432">
        <v>-50.142899999999997</v>
      </c>
      <c r="AB432">
        <v>0</v>
      </c>
      <c r="AC432">
        <v>-316</v>
      </c>
      <c r="AD432">
        <v>-5502</v>
      </c>
      <c r="AE432">
        <v>-1175</v>
      </c>
      <c r="AF432" t="s">
        <v>120</v>
      </c>
    </row>
    <row r="433" spans="1:32" x14ac:dyDescent="0.25">
      <c r="A433" t="s">
        <v>112</v>
      </c>
      <c r="B433" t="s">
        <v>8</v>
      </c>
      <c r="C433" t="s">
        <v>103</v>
      </c>
      <c r="D433" t="s">
        <v>53</v>
      </c>
      <c r="E433">
        <v>34320</v>
      </c>
      <c r="F433">
        <v>-1993</v>
      </c>
      <c r="G433">
        <v>16343</v>
      </c>
      <c r="H433">
        <v>34289</v>
      </c>
      <c r="I433">
        <v>124276</v>
      </c>
      <c r="J433">
        <v>264150</v>
      </c>
      <c r="K433">
        <v>94494</v>
      </c>
      <c r="L433">
        <v>234452</v>
      </c>
      <c r="M433">
        <v>0</v>
      </c>
      <c r="N433">
        <v>29650</v>
      </c>
      <c r="O433">
        <v>22150</v>
      </c>
      <c r="P433">
        <v>264150</v>
      </c>
      <c r="Q433">
        <v>17527</v>
      </c>
      <c r="R433">
        <v>29698</v>
      </c>
      <c r="S433">
        <v>3977.0399400000001</v>
      </c>
      <c r="T433">
        <v>168693</v>
      </c>
      <c r="U433">
        <v>0</v>
      </c>
      <c r="V433">
        <v>30321</v>
      </c>
      <c r="W433">
        <v>17449</v>
      </c>
      <c r="X433">
        <v>3128</v>
      </c>
      <c r="Y433">
        <v>11312</v>
      </c>
      <c r="Z433">
        <v>1981</v>
      </c>
      <c r="AA433">
        <v>-14.9274</v>
      </c>
      <c r="AB433">
        <v>0</v>
      </c>
      <c r="AC433">
        <v>-88</v>
      </c>
      <c r="AD433">
        <v>-2537</v>
      </c>
      <c r="AE433">
        <v>-1780</v>
      </c>
      <c r="AF433" t="s">
        <v>120</v>
      </c>
    </row>
    <row r="434" spans="1:32" x14ac:dyDescent="0.25">
      <c r="A434" t="s">
        <v>112</v>
      </c>
      <c r="B434" t="s">
        <v>8</v>
      </c>
      <c r="C434" t="s">
        <v>103</v>
      </c>
      <c r="D434" t="s">
        <v>54</v>
      </c>
      <c r="E434">
        <v>39715</v>
      </c>
      <c r="F434">
        <v>-1672</v>
      </c>
      <c r="G434">
        <v>8437</v>
      </c>
      <c r="H434">
        <v>22288</v>
      </c>
      <c r="I434">
        <v>114047</v>
      </c>
      <c r="J434">
        <v>258537</v>
      </c>
      <c r="K434">
        <v>98132</v>
      </c>
      <c r="L434">
        <v>225307</v>
      </c>
      <c r="M434">
        <v>0</v>
      </c>
      <c r="N434">
        <v>33185</v>
      </c>
      <c r="O434">
        <v>22165</v>
      </c>
      <c r="P434">
        <v>258537</v>
      </c>
      <c r="Q434">
        <v>20320</v>
      </c>
      <c r="R434">
        <v>33230</v>
      </c>
      <c r="S434">
        <v>3964.9303300000001</v>
      </c>
      <c r="T434">
        <v>156721</v>
      </c>
      <c r="U434">
        <v>0</v>
      </c>
      <c r="V434">
        <v>36350</v>
      </c>
      <c r="W434">
        <v>20673</v>
      </c>
      <c r="X434">
        <v>9237</v>
      </c>
      <c r="Y434">
        <v>10786</v>
      </c>
      <c r="Z434">
        <v>3036</v>
      </c>
      <c r="AA434">
        <v>-4.9722</v>
      </c>
      <c r="AB434">
        <v>0</v>
      </c>
      <c r="AC434">
        <v>-367</v>
      </c>
      <c r="AD434">
        <v>-4561</v>
      </c>
      <c r="AE434">
        <v>-2274</v>
      </c>
      <c r="AF434" t="s">
        <v>120</v>
      </c>
    </row>
    <row r="435" spans="1:32" x14ac:dyDescent="0.25">
      <c r="A435" t="s">
        <v>112</v>
      </c>
      <c r="B435" t="s">
        <v>8</v>
      </c>
      <c r="C435" t="s">
        <v>103</v>
      </c>
      <c r="D435" t="s">
        <v>55</v>
      </c>
      <c r="E435">
        <v>36990</v>
      </c>
      <c r="F435">
        <v>425</v>
      </c>
      <c r="G435">
        <v>8944</v>
      </c>
      <c r="H435">
        <v>22298</v>
      </c>
      <c r="I435">
        <v>115754</v>
      </c>
      <c r="J435">
        <v>258157</v>
      </c>
      <c r="K435">
        <v>99087</v>
      </c>
      <c r="L435">
        <v>222770</v>
      </c>
      <c r="M435">
        <v>0</v>
      </c>
      <c r="N435">
        <v>35349</v>
      </c>
      <c r="O435">
        <v>22179</v>
      </c>
      <c r="P435">
        <v>258157</v>
      </c>
      <c r="Q435">
        <v>22590</v>
      </c>
      <c r="R435">
        <v>35387</v>
      </c>
      <c r="S435">
        <v>3964.8969999999999</v>
      </c>
      <c r="T435">
        <v>155378</v>
      </c>
      <c r="U435">
        <v>0</v>
      </c>
      <c r="V435">
        <v>31334</v>
      </c>
      <c r="W435">
        <v>21156</v>
      </c>
      <c r="X435">
        <v>3700</v>
      </c>
      <c r="Y435">
        <v>12451</v>
      </c>
      <c r="Z435">
        <v>2231</v>
      </c>
      <c r="AA435">
        <v>-1.7948</v>
      </c>
      <c r="AB435">
        <v>0</v>
      </c>
      <c r="AC435">
        <v>-79</v>
      </c>
      <c r="AD435">
        <v>-3570</v>
      </c>
      <c r="AE435">
        <v>-1805</v>
      </c>
      <c r="AF435" t="s">
        <v>120</v>
      </c>
    </row>
    <row r="436" spans="1:32" x14ac:dyDescent="0.25">
      <c r="A436" t="s">
        <v>112</v>
      </c>
      <c r="B436" t="s">
        <v>8</v>
      </c>
      <c r="C436" t="s">
        <v>103</v>
      </c>
      <c r="D436" t="s">
        <v>56</v>
      </c>
      <c r="E436">
        <v>38853</v>
      </c>
      <c r="F436">
        <v>148</v>
      </c>
      <c r="G436">
        <v>9499</v>
      </c>
      <c r="H436">
        <v>23183</v>
      </c>
      <c r="I436">
        <v>118351</v>
      </c>
      <c r="J436">
        <v>262184</v>
      </c>
      <c r="K436">
        <v>98334</v>
      </c>
      <c r="L436">
        <v>226048</v>
      </c>
      <c r="M436">
        <v>0</v>
      </c>
      <c r="N436">
        <v>36097</v>
      </c>
      <c r="O436">
        <v>22111</v>
      </c>
      <c r="P436">
        <v>262184</v>
      </c>
      <c r="Q436">
        <v>22769</v>
      </c>
      <c r="R436">
        <v>36136</v>
      </c>
      <c r="S436">
        <v>3989.8433</v>
      </c>
      <c r="T436">
        <v>157404</v>
      </c>
      <c r="U436">
        <v>0</v>
      </c>
      <c r="V436">
        <v>33657</v>
      </c>
      <c r="W436">
        <v>21906</v>
      </c>
      <c r="X436">
        <v>3683</v>
      </c>
      <c r="Y436">
        <v>12437</v>
      </c>
      <c r="Z436">
        <v>2604</v>
      </c>
      <c r="AA436">
        <v>-0.17219999999999999</v>
      </c>
      <c r="AB436">
        <v>0</v>
      </c>
      <c r="AC436">
        <v>-38</v>
      </c>
      <c r="AD436">
        <v>-480</v>
      </c>
      <c r="AE436">
        <v>-1920</v>
      </c>
      <c r="AF436" t="s">
        <v>120</v>
      </c>
    </row>
    <row r="437" spans="1:32" x14ac:dyDescent="0.25">
      <c r="A437" t="s">
        <v>112</v>
      </c>
      <c r="B437" t="s">
        <v>8</v>
      </c>
      <c r="C437" t="s">
        <v>103</v>
      </c>
      <c r="D437" t="s">
        <v>57</v>
      </c>
      <c r="E437">
        <v>40342</v>
      </c>
      <c r="F437">
        <v>1146</v>
      </c>
      <c r="G437">
        <v>9115</v>
      </c>
      <c r="H437">
        <v>24151</v>
      </c>
      <c r="I437">
        <v>121195</v>
      </c>
      <c r="J437">
        <v>263281</v>
      </c>
      <c r="K437">
        <v>99237</v>
      </c>
      <c r="L437">
        <v>226712</v>
      </c>
      <c r="M437">
        <v>0</v>
      </c>
      <c r="N437">
        <v>36398</v>
      </c>
      <c r="O437">
        <v>22026</v>
      </c>
      <c r="P437">
        <v>263281</v>
      </c>
      <c r="Q437">
        <v>23226</v>
      </c>
      <c r="R437">
        <v>36569</v>
      </c>
      <c r="S437">
        <v>3989.5459000000001</v>
      </c>
      <c r="T437">
        <v>158520</v>
      </c>
      <c r="U437">
        <v>0</v>
      </c>
      <c r="V437">
        <v>33942</v>
      </c>
      <c r="W437">
        <v>22197</v>
      </c>
      <c r="X437">
        <v>3837</v>
      </c>
      <c r="Y437">
        <v>12333</v>
      </c>
      <c r="Z437">
        <v>2571</v>
      </c>
      <c r="AA437">
        <v>-3.8538000000000001</v>
      </c>
      <c r="AB437">
        <v>0</v>
      </c>
      <c r="AC437">
        <v>-62</v>
      </c>
      <c r="AD437">
        <v>795</v>
      </c>
      <c r="AE437">
        <v>-1633</v>
      </c>
      <c r="AF437" t="s">
        <v>120</v>
      </c>
    </row>
    <row r="438" spans="1:32" x14ac:dyDescent="0.25">
      <c r="A438" t="s">
        <v>112</v>
      </c>
      <c r="B438" t="s">
        <v>8</v>
      </c>
      <c r="C438" t="s">
        <v>103</v>
      </c>
      <c r="D438" t="s">
        <v>58</v>
      </c>
      <c r="E438">
        <v>41793</v>
      </c>
      <c r="F438">
        <v>-116</v>
      </c>
      <c r="G438">
        <v>7111</v>
      </c>
      <c r="H438">
        <v>23036</v>
      </c>
      <c r="I438">
        <v>114649</v>
      </c>
      <c r="J438">
        <v>256540</v>
      </c>
      <c r="K438">
        <v>95569</v>
      </c>
      <c r="L438">
        <v>220474</v>
      </c>
      <c r="M438">
        <v>0</v>
      </c>
      <c r="N438">
        <v>35932</v>
      </c>
      <c r="O438">
        <v>22006</v>
      </c>
      <c r="P438">
        <v>256540</v>
      </c>
      <c r="Q438">
        <v>22668</v>
      </c>
      <c r="R438">
        <v>36066</v>
      </c>
      <c r="S438">
        <v>3978.5517399999999</v>
      </c>
      <c r="T438">
        <v>154213</v>
      </c>
      <c r="U438">
        <v>0</v>
      </c>
      <c r="V438">
        <v>35754</v>
      </c>
      <c r="W438">
        <v>21520</v>
      </c>
      <c r="X438">
        <v>11195</v>
      </c>
      <c r="Y438">
        <v>11220</v>
      </c>
      <c r="Z438">
        <v>2753</v>
      </c>
      <c r="AA438">
        <v>1.1299999999999999</v>
      </c>
      <c r="AB438">
        <v>0</v>
      </c>
      <c r="AC438">
        <v>-306</v>
      </c>
      <c r="AD438">
        <v>-1642</v>
      </c>
      <c r="AE438">
        <v>-2116</v>
      </c>
      <c r="AF438" t="s">
        <v>120</v>
      </c>
    </row>
    <row r="439" spans="1:32" x14ac:dyDescent="0.25">
      <c r="A439" t="s">
        <v>112</v>
      </c>
      <c r="B439" t="s">
        <v>8</v>
      </c>
      <c r="C439" t="s">
        <v>103</v>
      </c>
      <c r="D439" t="s">
        <v>59</v>
      </c>
      <c r="E439">
        <v>37666</v>
      </c>
      <c r="F439">
        <v>991</v>
      </c>
      <c r="G439">
        <v>7565</v>
      </c>
      <c r="H439">
        <v>23605</v>
      </c>
      <c r="I439">
        <v>114843</v>
      </c>
      <c r="J439">
        <v>258966</v>
      </c>
      <c r="K439">
        <v>94750</v>
      </c>
      <c r="L439">
        <v>222248</v>
      </c>
      <c r="M439">
        <v>0</v>
      </c>
      <c r="N439">
        <v>36590</v>
      </c>
      <c r="O439">
        <v>22011</v>
      </c>
      <c r="P439">
        <v>258966</v>
      </c>
      <c r="Q439">
        <v>23384</v>
      </c>
      <c r="R439">
        <v>36718</v>
      </c>
      <c r="S439">
        <v>3977.9033899999999</v>
      </c>
      <c r="T439">
        <v>153431</v>
      </c>
      <c r="U439">
        <v>0</v>
      </c>
      <c r="V439">
        <v>31568</v>
      </c>
      <c r="W439">
        <v>22140</v>
      </c>
      <c r="X439">
        <v>3962</v>
      </c>
      <c r="Y439">
        <v>12810</v>
      </c>
      <c r="Z439">
        <v>2442</v>
      </c>
      <c r="AA439">
        <v>3.3332000000000002</v>
      </c>
      <c r="AB439">
        <v>0</v>
      </c>
      <c r="AC439">
        <v>-179</v>
      </c>
      <c r="AD439">
        <v>-296</v>
      </c>
      <c r="AE439">
        <v>-1981</v>
      </c>
      <c r="AF439" t="s">
        <v>120</v>
      </c>
    </row>
    <row r="440" spans="1:32" x14ac:dyDescent="0.25">
      <c r="A440" t="s">
        <v>112</v>
      </c>
      <c r="B440" t="s">
        <v>8</v>
      </c>
      <c r="C440" t="s">
        <v>103</v>
      </c>
      <c r="D440" t="s">
        <v>60</v>
      </c>
      <c r="E440">
        <v>38920</v>
      </c>
      <c r="F440">
        <v>1066</v>
      </c>
      <c r="G440">
        <v>7749</v>
      </c>
      <c r="H440">
        <v>25111</v>
      </c>
      <c r="I440">
        <v>115025</v>
      </c>
      <c r="J440">
        <v>258079</v>
      </c>
      <c r="K440">
        <v>94861</v>
      </c>
      <c r="L440">
        <v>221511</v>
      </c>
      <c r="M440">
        <v>0</v>
      </c>
      <c r="N440">
        <v>36441</v>
      </c>
      <c r="O440">
        <v>21953</v>
      </c>
      <c r="P440">
        <v>258079</v>
      </c>
      <c r="Q440">
        <v>22993</v>
      </c>
      <c r="R440">
        <v>36568</v>
      </c>
      <c r="S440">
        <v>3985.7265400000001</v>
      </c>
      <c r="T440">
        <v>152843</v>
      </c>
      <c r="U440">
        <v>0</v>
      </c>
      <c r="V440">
        <v>33194</v>
      </c>
      <c r="W440">
        <v>21579</v>
      </c>
      <c r="X440">
        <v>3674</v>
      </c>
      <c r="Y440">
        <v>12565</v>
      </c>
      <c r="Z440">
        <v>2329</v>
      </c>
      <c r="AA440">
        <v>-2.3412000000000002</v>
      </c>
      <c r="AB440">
        <v>0</v>
      </c>
      <c r="AC440">
        <v>-102</v>
      </c>
      <c r="AD440">
        <v>-979</v>
      </c>
      <c r="AE440">
        <v>-1909</v>
      </c>
      <c r="AF440" t="s">
        <v>120</v>
      </c>
    </row>
    <row r="441" spans="1:32" x14ac:dyDescent="0.25">
      <c r="A441" t="s">
        <v>112</v>
      </c>
      <c r="B441" t="s">
        <v>8</v>
      </c>
      <c r="C441" t="s">
        <v>103</v>
      </c>
      <c r="D441" t="s">
        <v>61</v>
      </c>
      <c r="E441">
        <v>41959</v>
      </c>
      <c r="F441">
        <v>1736</v>
      </c>
      <c r="G441">
        <v>9174</v>
      </c>
      <c r="H441">
        <v>27597</v>
      </c>
      <c r="I441">
        <v>123264</v>
      </c>
      <c r="J441">
        <v>267230</v>
      </c>
      <c r="K441">
        <v>99878</v>
      </c>
      <c r="L441">
        <v>230696</v>
      </c>
      <c r="M441">
        <v>0</v>
      </c>
      <c r="N441">
        <v>36400</v>
      </c>
      <c r="O441">
        <v>21841</v>
      </c>
      <c r="P441">
        <v>267230</v>
      </c>
      <c r="Q441">
        <v>22529</v>
      </c>
      <c r="R441">
        <v>36534</v>
      </c>
      <c r="S441">
        <v>3984.9536600000001</v>
      </c>
      <c r="T441">
        <v>158334</v>
      </c>
      <c r="U441">
        <v>0</v>
      </c>
      <c r="V441">
        <v>35753</v>
      </c>
      <c r="W441">
        <v>24126</v>
      </c>
      <c r="X441">
        <v>4281</v>
      </c>
      <c r="Y441">
        <v>12371</v>
      </c>
      <c r="Z441">
        <v>2270</v>
      </c>
      <c r="AA441">
        <v>7.1859000000000002</v>
      </c>
      <c r="AB441">
        <v>0</v>
      </c>
      <c r="AC441">
        <v>-142</v>
      </c>
      <c r="AD441">
        <v>-460</v>
      </c>
      <c r="AE441">
        <v>-1779</v>
      </c>
      <c r="AF441" t="s">
        <v>120</v>
      </c>
    </row>
    <row r="442" spans="1:32" x14ac:dyDescent="0.25">
      <c r="A442" t="s">
        <v>112</v>
      </c>
      <c r="B442" t="s">
        <v>8</v>
      </c>
      <c r="C442" t="s">
        <v>103</v>
      </c>
      <c r="D442" t="s">
        <v>62</v>
      </c>
      <c r="E442">
        <v>41326</v>
      </c>
      <c r="F442">
        <v>2520</v>
      </c>
      <c r="G442">
        <v>8934</v>
      </c>
      <c r="H442">
        <v>26488</v>
      </c>
      <c r="I442">
        <v>116801</v>
      </c>
      <c r="J442">
        <v>258496</v>
      </c>
      <c r="K442">
        <v>94600</v>
      </c>
      <c r="L442">
        <v>222792</v>
      </c>
      <c r="M442">
        <v>0</v>
      </c>
      <c r="N442">
        <v>35578</v>
      </c>
      <c r="O442">
        <v>21843</v>
      </c>
      <c r="P442">
        <v>258496</v>
      </c>
      <c r="Q442">
        <v>21906</v>
      </c>
      <c r="R442">
        <v>35704</v>
      </c>
      <c r="S442">
        <v>3973.3516599999998</v>
      </c>
      <c r="T442">
        <v>154287</v>
      </c>
      <c r="U442">
        <v>0</v>
      </c>
      <c r="V442">
        <v>35004</v>
      </c>
      <c r="W442">
        <v>23282</v>
      </c>
      <c r="X442">
        <v>10599</v>
      </c>
      <c r="Y442">
        <v>11176</v>
      </c>
      <c r="Z442">
        <v>2475</v>
      </c>
      <c r="AA442">
        <v>6.9126000000000003</v>
      </c>
      <c r="AB442">
        <v>0</v>
      </c>
      <c r="AC442">
        <v>-289</v>
      </c>
      <c r="AD442">
        <v>-931</v>
      </c>
      <c r="AE442">
        <v>-2113</v>
      </c>
      <c r="AF442" t="s">
        <v>120</v>
      </c>
    </row>
    <row r="443" spans="1:32" x14ac:dyDescent="0.25">
      <c r="A443" t="s">
        <v>112</v>
      </c>
      <c r="B443" t="s">
        <v>8</v>
      </c>
      <c r="C443" t="s">
        <v>103</v>
      </c>
      <c r="D443" t="s">
        <v>63</v>
      </c>
      <c r="E443">
        <v>36451</v>
      </c>
      <c r="F443">
        <v>1572</v>
      </c>
      <c r="G443">
        <v>8754</v>
      </c>
      <c r="H443">
        <v>26145</v>
      </c>
      <c r="I443">
        <v>112732</v>
      </c>
      <c r="J443">
        <v>251273</v>
      </c>
      <c r="K443">
        <v>94352</v>
      </c>
      <c r="L443">
        <v>217913</v>
      </c>
      <c r="M443">
        <v>0</v>
      </c>
      <c r="N443">
        <v>33238</v>
      </c>
      <c r="O443">
        <v>21804</v>
      </c>
      <c r="P443">
        <v>251273</v>
      </c>
      <c r="Q443">
        <v>19405</v>
      </c>
      <c r="R443">
        <v>33360</v>
      </c>
      <c r="S443">
        <v>3972.3021899999999</v>
      </c>
      <c r="T443">
        <v>149112</v>
      </c>
      <c r="U443">
        <v>0</v>
      </c>
      <c r="V443">
        <v>30275</v>
      </c>
      <c r="W443">
        <v>22347</v>
      </c>
      <c r="X443">
        <v>4443</v>
      </c>
      <c r="Y443">
        <v>11263</v>
      </c>
      <c r="Z443">
        <v>2491</v>
      </c>
      <c r="AA443">
        <v>1.4133</v>
      </c>
      <c r="AB443">
        <v>0</v>
      </c>
      <c r="AC443">
        <v>-176</v>
      </c>
      <c r="AD443">
        <v>-4214</v>
      </c>
      <c r="AE443">
        <v>-1672</v>
      </c>
      <c r="AF443" t="s">
        <v>120</v>
      </c>
    </row>
    <row r="444" spans="1:32" x14ac:dyDescent="0.25">
      <c r="A444" t="s">
        <v>112</v>
      </c>
      <c r="B444" t="s">
        <v>8</v>
      </c>
      <c r="C444" t="s">
        <v>103</v>
      </c>
      <c r="D444" t="s">
        <v>64</v>
      </c>
      <c r="E444">
        <v>39853</v>
      </c>
      <c r="F444">
        <v>2047</v>
      </c>
      <c r="G444">
        <v>8857</v>
      </c>
      <c r="H444">
        <v>28432</v>
      </c>
      <c r="I444">
        <v>113539</v>
      </c>
      <c r="J444">
        <v>247469</v>
      </c>
      <c r="K444">
        <v>94299</v>
      </c>
      <c r="L444">
        <v>215110</v>
      </c>
      <c r="M444">
        <v>0</v>
      </c>
      <c r="N444">
        <v>32244</v>
      </c>
      <c r="O444">
        <v>21735</v>
      </c>
      <c r="P444">
        <v>247469</v>
      </c>
      <c r="Q444">
        <v>18437</v>
      </c>
      <c r="R444">
        <v>32359</v>
      </c>
      <c r="S444">
        <v>3971.7551400000002</v>
      </c>
      <c r="T444">
        <v>146009</v>
      </c>
      <c r="U444">
        <v>0</v>
      </c>
      <c r="V444">
        <v>33342</v>
      </c>
      <c r="W444">
        <v>23568</v>
      </c>
      <c r="X444">
        <v>4275</v>
      </c>
      <c r="Y444">
        <v>11092</v>
      </c>
      <c r="Z444">
        <v>2756</v>
      </c>
      <c r="AA444">
        <v>0.93189999999999995</v>
      </c>
      <c r="AB444">
        <v>0</v>
      </c>
      <c r="AC444">
        <v>-182</v>
      </c>
      <c r="AD444">
        <v>-6281</v>
      </c>
      <c r="AE444">
        <v>-1558</v>
      </c>
      <c r="AF444" t="s">
        <v>120</v>
      </c>
    </row>
    <row r="445" spans="1:32" x14ac:dyDescent="0.25">
      <c r="A445" t="s">
        <v>112</v>
      </c>
      <c r="B445" t="s">
        <v>8</v>
      </c>
      <c r="C445" t="s">
        <v>103</v>
      </c>
      <c r="D445" t="s">
        <v>65</v>
      </c>
      <c r="E445">
        <v>39146</v>
      </c>
      <c r="F445">
        <v>1592</v>
      </c>
      <c r="G445">
        <v>9555</v>
      </c>
      <c r="H445">
        <v>28034</v>
      </c>
      <c r="I445">
        <v>113228</v>
      </c>
      <c r="J445">
        <v>244094</v>
      </c>
      <c r="K445">
        <v>91304</v>
      </c>
      <c r="L445">
        <v>213356</v>
      </c>
      <c r="M445">
        <v>0</v>
      </c>
      <c r="N445">
        <v>30619</v>
      </c>
      <c r="O445">
        <v>21637</v>
      </c>
      <c r="P445">
        <v>244094</v>
      </c>
      <c r="Q445">
        <v>16992</v>
      </c>
      <c r="R445">
        <v>30738</v>
      </c>
      <c r="S445">
        <v>3981.9863099999998</v>
      </c>
      <c r="T445">
        <v>145977</v>
      </c>
      <c r="U445">
        <v>0</v>
      </c>
      <c r="V445">
        <v>32700</v>
      </c>
      <c r="W445">
        <v>22147</v>
      </c>
      <c r="X445">
        <v>4618</v>
      </c>
      <c r="Y445">
        <v>10535</v>
      </c>
      <c r="Z445">
        <v>2374</v>
      </c>
      <c r="AA445">
        <v>3.7858999999999998</v>
      </c>
      <c r="AB445">
        <v>0</v>
      </c>
      <c r="AC445">
        <v>-200</v>
      </c>
      <c r="AD445">
        <v>-3010</v>
      </c>
      <c r="AE445">
        <v>-1706</v>
      </c>
      <c r="AF445" t="s">
        <v>120</v>
      </c>
    </row>
    <row r="446" spans="1:32" x14ac:dyDescent="0.25">
      <c r="A446" t="s">
        <v>112</v>
      </c>
      <c r="B446" t="s">
        <v>8</v>
      </c>
      <c r="C446" t="s">
        <v>103</v>
      </c>
      <c r="D446" t="s">
        <v>66</v>
      </c>
      <c r="E446">
        <v>38654</v>
      </c>
      <c r="F446">
        <v>-783</v>
      </c>
      <c r="G446">
        <v>7828</v>
      </c>
      <c r="H446">
        <v>27470</v>
      </c>
      <c r="I446">
        <v>108461</v>
      </c>
      <c r="J446">
        <v>237951</v>
      </c>
      <c r="K446">
        <v>90281</v>
      </c>
      <c r="L446">
        <v>208668</v>
      </c>
      <c r="M446">
        <v>0</v>
      </c>
      <c r="N446">
        <v>29170</v>
      </c>
      <c r="O446">
        <v>21630</v>
      </c>
      <c r="P446">
        <v>237951</v>
      </c>
      <c r="Q446">
        <v>15634</v>
      </c>
      <c r="R446">
        <v>29283</v>
      </c>
      <c r="S446">
        <v>3974.2971699999998</v>
      </c>
      <c r="T446">
        <v>142970</v>
      </c>
      <c r="U446">
        <v>0</v>
      </c>
      <c r="V446">
        <v>32476</v>
      </c>
      <c r="W446">
        <v>21296</v>
      </c>
      <c r="X446">
        <v>11102</v>
      </c>
      <c r="Y446">
        <v>8898</v>
      </c>
      <c r="Z446">
        <v>5471</v>
      </c>
      <c r="AA446">
        <v>-3.9676999999999998</v>
      </c>
      <c r="AB446">
        <v>0</v>
      </c>
      <c r="AC446">
        <v>-203</v>
      </c>
      <c r="AD446">
        <v>-6605</v>
      </c>
      <c r="AE446">
        <v>-2080</v>
      </c>
      <c r="AF446" t="s">
        <v>120</v>
      </c>
    </row>
    <row r="447" spans="1:32" x14ac:dyDescent="0.25">
      <c r="A447" t="s">
        <v>112</v>
      </c>
      <c r="B447" t="s">
        <v>8</v>
      </c>
      <c r="C447" t="s">
        <v>103</v>
      </c>
      <c r="D447" t="s">
        <v>67</v>
      </c>
      <c r="E447">
        <v>35943</v>
      </c>
      <c r="F447">
        <v>957</v>
      </c>
      <c r="G447">
        <v>7665</v>
      </c>
      <c r="H447">
        <v>24310</v>
      </c>
      <c r="I447">
        <v>103515</v>
      </c>
      <c r="J447">
        <v>234963</v>
      </c>
      <c r="K447">
        <v>89188</v>
      </c>
      <c r="L447">
        <v>203368</v>
      </c>
      <c r="M447">
        <v>0</v>
      </c>
      <c r="N447">
        <v>31484</v>
      </c>
      <c r="O447">
        <v>21598</v>
      </c>
      <c r="P447">
        <v>234963</v>
      </c>
      <c r="Q447">
        <v>17013</v>
      </c>
      <c r="R447">
        <v>31595</v>
      </c>
      <c r="S447">
        <v>3973.7146200000002</v>
      </c>
      <c r="T447">
        <v>137224</v>
      </c>
      <c r="U447">
        <v>0</v>
      </c>
      <c r="V447">
        <v>30668</v>
      </c>
      <c r="W447">
        <v>21184</v>
      </c>
      <c r="X447">
        <v>4481</v>
      </c>
      <c r="Y447">
        <v>10219</v>
      </c>
      <c r="Z447">
        <v>2313</v>
      </c>
      <c r="AA447">
        <v>-5.7702999999999998</v>
      </c>
      <c r="AB447">
        <v>0</v>
      </c>
      <c r="AC447">
        <v>-179</v>
      </c>
      <c r="AD447">
        <v>-7511</v>
      </c>
      <c r="AE447">
        <v>-1706</v>
      </c>
      <c r="AF447" t="s">
        <v>120</v>
      </c>
    </row>
    <row r="448" spans="1:32" x14ac:dyDescent="0.25">
      <c r="A448" t="s">
        <v>112</v>
      </c>
      <c r="B448" t="s">
        <v>8</v>
      </c>
      <c r="C448" t="s">
        <v>103</v>
      </c>
      <c r="D448" t="s">
        <v>68</v>
      </c>
      <c r="E448">
        <v>39485</v>
      </c>
      <c r="F448">
        <v>1970</v>
      </c>
      <c r="G448">
        <v>9493</v>
      </c>
      <c r="H448">
        <v>27210</v>
      </c>
      <c r="I448">
        <v>110767</v>
      </c>
      <c r="J448">
        <v>239678</v>
      </c>
      <c r="K448">
        <v>89408</v>
      </c>
      <c r="L448">
        <v>208429</v>
      </c>
      <c r="M448">
        <v>0</v>
      </c>
      <c r="N448">
        <v>31141</v>
      </c>
      <c r="O448">
        <v>21546</v>
      </c>
      <c r="P448">
        <v>239678</v>
      </c>
      <c r="Q448">
        <v>16652</v>
      </c>
      <c r="R448">
        <v>31249</v>
      </c>
      <c r="S448">
        <v>3973.2408700000001</v>
      </c>
      <c r="T448">
        <v>139914</v>
      </c>
      <c r="U448">
        <v>0</v>
      </c>
      <c r="V448">
        <v>32522</v>
      </c>
      <c r="W448">
        <v>23084</v>
      </c>
      <c r="X448">
        <v>10728</v>
      </c>
      <c r="Y448">
        <v>9829</v>
      </c>
      <c r="Z448">
        <v>2487</v>
      </c>
      <c r="AA448">
        <v>5.9630000000000001</v>
      </c>
      <c r="AB448">
        <v>0</v>
      </c>
      <c r="AC448">
        <v>-159</v>
      </c>
      <c r="AD448">
        <v>-3434</v>
      </c>
      <c r="AE448">
        <v>-1695</v>
      </c>
      <c r="AF448" t="s">
        <v>120</v>
      </c>
    </row>
    <row r="449" spans="1:32" x14ac:dyDescent="0.25">
      <c r="A449" t="s">
        <v>112</v>
      </c>
      <c r="B449" t="s">
        <v>8</v>
      </c>
      <c r="C449" t="s">
        <v>103</v>
      </c>
      <c r="D449" t="s">
        <v>69</v>
      </c>
      <c r="E449">
        <v>37718</v>
      </c>
      <c r="F449">
        <v>2452</v>
      </c>
      <c r="G449">
        <v>5567</v>
      </c>
      <c r="H449">
        <v>24251</v>
      </c>
      <c r="I449">
        <v>154994</v>
      </c>
      <c r="J449">
        <v>237288</v>
      </c>
      <c r="K449">
        <v>87935</v>
      </c>
      <c r="L449">
        <v>207572</v>
      </c>
      <c r="M449">
        <v>0</v>
      </c>
      <c r="N449">
        <v>29605</v>
      </c>
      <c r="O449">
        <v>21454</v>
      </c>
      <c r="P449">
        <v>237288</v>
      </c>
      <c r="Q449">
        <v>15278</v>
      </c>
      <c r="R449">
        <v>29716</v>
      </c>
      <c r="S449">
        <v>3972.8351600000001</v>
      </c>
      <c r="T449">
        <v>140995</v>
      </c>
      <c r="U449">
        <v>0</v>
      </c>
      <c r="V449">
        <v>30517</v>
      </c>
      <c r="W449">
        <v>20887</v>
      </c>
      <c r="X449">
        <v>6163</v>
      </c>
      <c r="Y449">
        <v>9770</v>
      </c>
      <c r="Z449">
        <v>2326</v>
      </c>
      <c r="AA449">
        <v>11.262499999999999</v>
      </c>
      <c r="AB449">
        <v>0</v>
      </c>
      <c r="AC449">
        <v>-141</v>
      </c>
      <c r="AD449">
        <v>44749</v>
      </c>
      <c r="AE449">
        <v>-1511</v>
      </c>
      <c r="AF449" t="s">
        <v>120</v>
      </c>
    </row>
    <row r="450" spans="1:32" x14ac:dyDescent="0.25">
      <c r="A450" t="s">
        <v>112</v>
      </c>
      <c r="B450" t="s">
        <v>8</v>
      </c>
      <c r="C450" t="s">
        <v>103</v>
      </c>
      <c r="D450" t="s">
        <v>70</v>
      </c>
      <c r="E450">
        <v>40251</v>
      </c>
      <c r="F450">
        <v>1868</v>
      </c>
      <c r="G450">
        <v>5386</v>
      </c>
      <c r="H450">
        <v>23567</v>
      </c>
      <c r="I450">
        <v>102587</v>
      </c>
      <c r="J450">
        <v>224925</v>
      </c>
      <c r="K450">
        <v>82336</v>
      </c>
      <c r="L450">
        <v>196174</v>
      </c>
      <c r="M450">
        <v>0</v>
      </c>
      <c r="N450">
        <v>28642</v>
      </c>
      <c r="O450">
        <v>21421</v>
      </c>
      <c r="P450">
        <v>224925</v>
      </c>
      <c r="Q450">
        <v>14414</v>
      </c>
      <c r="R450">
        <v>28751</v>
      </c>
      <c r="S450">
        <v>3969.5132600000002</v>
      </c>
      <c r="T450">
        <v>132854</v>
      </c>
      <c r="U450">
        <v>0</v>
      </c>
      <c r="V450">
        <v>34030</v>
      </c>
      <c r="W450">
        <v>20272</v>
      </c>
      <c r="X450">
        <v>11042</v>
      </c>
      <c r="Y450">
        <v>8319</v>
      </c>
      <c r="Z450">
        <v>3100</v>
      </c>
      <c r="AA450">
        <v>12.2135</v>
      </c>
      <c r="AB450">
        <v>0</v>
      </c>
      <c r="AC450">
        <v>-141</v>
      </c>
      <c r="AD450">
        <v>-1537</v>
      </c>
      <c r="AE450">
        <v>-1838</v>
      </c>
      <c r="AF450" t="s">
        <v>120</v>
      </c>
    </row>
    <row r="451" spans="1:32" x14ac:dyDescent="0.25">
      <c r="A451" t="s">
        <v>112</v>
      </c>
      <c r="B451" t="s">
        <v>8</v>
      </c>
      <c r="C451" t="s">
        <v>103</v>
      </c>
      <c r="D451" t="s">
        <v>72</v>
      </c>
      <c r="E451">
        <v>38144</v>
      </c>
      <c r="F451">
        <v>2192</v>
      </c>
      <c r="G451">
        <v>7773</v>
      </c>
      <c r="H451">
        <v>22177</v>
      </c>
      <c r="I451">
        <v>139924</v>
      </c>
      <c r="J451">
        <v>219431</v>
      </c>
      <c r="K451">
        <v>78042</v>
      </c>
      <c r="L451">
        <v>191853</v>
      </c>
      <c r="M451">
        <v>0</v>
      </c>
      <c r="N451">
        <v>27465</v>
      </c>
      <c r="O451">
        <v>21354</v>
      </c>
      <c r="P451">
        <v>219431</v>
      </c>
      <c r="Q451">
        <v>27489</v>
      </c>
      <c r="R451">
        <v>27578</v>
      </c>
      <c r="S451">
        <v>3968.6301699999999</v>
      </c>
      <c r="T451">
        <v>126425</v>
      </c>
      <c r="U451">
        <v>0</v>
      </c>
      <c r="V451">
        <v>31213</v>
      </c>
      <c r="W451">
        <v>21095</v>
      </c>
      <c r="X451">
        <v>6613</v>
      </c>
      <c r="Y451">
        <v>9496</v>
      </c>
      <c r="Z451">
        <v>2386</v>
      </c>
      <c r="AA451">
        <v>9.2324999999999999</v>
      </c>
      <c r="AB451">
        <v>0</v>
      </c>
      <c r="AC451">
        <v>-146</v>
      </c>
      <c r="AD451">
        <v>41295</v>
      </c>
      <c r="AE451">
        <v>-1825</v>
      </c>
      <c r="AF451" t="s">
        <v>120</v>
      </c>
    </row>
    <row r="452" spans="1:32" x14ac:dyDescent="0.25">
      <c r="A452" t="s">
        <v>112</v>
      </c>
      <c r="B452" t="s">
        <v>8</v>
      </c>
      <c r="C452" t="s">
        <v>103</v>
      </c>
      <c r="D452" t="s">
        <v>71</v>
      </c>
      <c r="E452">
        <v>37263</v>
      </c>
      <c r="F452">
        <v>2160</v>
      </c>
      <c r="G452">
        <v>6130</v>
      </c>
      <c r="H452">
        <v>20729</v>
      </c>
      <c r="I452">
        <v>136227</v>
      </c>
      <c r="J452">
        <v>216045</v>
      </c>
      <c r="K452">
        <v>78361</v>
      </c>
      <c r="L452">
        <v>189597</v>
      </c>
      <c r="M452">
        <v>0</v>
      </c>
      <c r="N452">
        <v>26334</v>
      </c>
      <c r="O452">
        <v>21317</v>
      </c>
      <c r="P452">
        <v>216045</v>
      </c>
      <c r="Q452">
        <v>26175</v>
      </c>
      <c r="R452">
        <v>26448</v>
      </c>
      <c r="S452">
        <v>3967.83799</v>
      </c>
      <c r="T452">
        <v>123526</v>
      </c>
      <c r="U452">
        <v>0</v>
      </c>
      <c r="V452">
        <v>30326</v>
      </c>
      <c r="W452">
        <v>20640</v>
      </c>
      <c r="X452">
        <v>6691</v>
      </c>
      <c r="Y452">
        <v>9438</v>
      </c>
      <c r="Z452">
        <v>2544</v>
      </c>
      <c r="AA452">
        <v>-0.3957</v>
      </c>
      <c r="AB452">
        <v>0</v>
      </c>
      <c r="AC452">
        <v>-124</v>
      </c>
      <c r="AD452">
        <v>39325</v>
      </c>
      <c r="AE452">
        <v>-1733</v>
      </c>
      <c r="AF452" t="s">
        <v>120</v>
      </c>
    </row>
    <row r="453" spans="1:32" x14ac:dyDescent="0.25">
      <c r="A453" t="s">
        <v>112</v>
      </c>
      <c r="B453" t="s">
        <v>8</v>
      </c>
      <c r="C453" t="s">
        <v>103</v>
      </c>
      <c r="D453" t="s">
        <v>73</v>
      </c>
      <c r="E453">
        <v>33900</v>
      </c>
      <c r="F453">
        <v>1153</v>
      </c>
      <c r="G453">
        <v>5074</v>
      </c>
      <c r="H453">
        <v>19542</v>
      </c>
      <c r="I453">
        <v>134791</v>
      </c>
      <c r="J453">
        <v>212374</v>
      </c>
      <c r="K453">
        <v>76609</v>
      </c>
      <c r="L453">
        <v>187311</v>
      </c>
      <c r="M453">
        <v>0</v>
      </c>
      <c r="N453">
        <v>24947</v>
      </c>
      <c r="O453">
        <v>21273</v>
      </c>
      <c r="P453">
        <v>212374</v>
      </c>
      <c r="Q453">
        <v>24887</v>
      </c>
      <c r="R453">
        <v>25063</v>
      </c>
      <c r="S453">
        <v>3975.3562400000001</v>
      </c>
      <c r="T453">
        <v>122776</v>
      </c>
      <c r="U453">
        <v>0</v>
      </c>
      <c r="V453">
        <v>28472</v>
      </c>
      <c r="W453">
        <v>21161</v>
      </c>
      <c r="X453">
        <v>6473</v>
      </c>
      <c r="Y453">
        <v>9519</v>
      </c>
      <c r="Z453">
        <v>2472</v>
      </c>
      <c r="AA453">
        <v>-5.5079000000000002</v>
      </c>
      <c r="AB453">
        <v>0</v>
      </c>
      <c r="AC453">
        <v>-129</v>
      </c>
      <c r="AD453">
        <v>40626</v>
      </c>
      <c r="AE453">
        <v>-1800</v>
      </c>
      <c r="AF453" t="s">
        <v>120</v>
      </c>
    </row>
    <row r="454" spans="1:32" x14ac:dyDescent="0.25">
      <c r="A454" t="s">
        <v>112</v>
      </c>
      <c r="B454" t="s">
        <v>8</v>
      </c>
      <c r="C454" t="s">
        <v>103</v>
      </c>
      <c r="D454" t="s">
        <v>74</v>
      </c>
      <c r="E454">
        <v>35870</v>
      </c>
      <c r="F454">
        <v>-1904</v>
      </c>
      <c r="G454">
        <v>4567</v>
      </c>
      <c r="H454">
        <v>21702</v>
      </c>
      <c r="I454">
        <v>132356</v>
      </c>
      <c r="J454">
        <v>208615</v>
      </c>
      <c r="K454">
        <v>75960</v>
      </c>
      <c r="L454">
        <v>183808</v>
      </c>
      <c r="M454">
        <v>0</v>
      </c>
      <c r="N454">
        <v>24438</v>
      </c>
      <c r="O454">
        <v>21089</v>
      </c>
      <c r="P454">
        <v>208615</v>
      </c>
      <c r="Q454">
        <v>9422</v>
      </c>
      <c r="R454">
        <v>24807</v>
      </c>
      <c r="S454">
        <v>3955.9418300000002</v>
      </c>
      <c r="T454">
        <v>119171</v>
      </c>
      <c r="U454">
        <v>0</v>
      </c>
      <c r="V454">
        <v>32560</v>
      </c>
      <c r="W454">
        <v>18876</v>
      </c>
      <c r="X454">
        <v>6678</v>
      </c>
      <c r="Y454">
        <v>7870</v>
      </c>
      <c r="Z454">
        <v>4326</v>
      </c>
      <c r="AA454">
        <v>-4.5248999999999997</v>
      </c>
      <c r="AB454">
        <v>0</v>
      </c>
      <c r="AC454">
        <v>-55</v>
      </c>
      <c r="AD454">
        <v>37195</v>
      </c>
      <c r="AE454">
        <v>-2154</v>
      </c>
      <c r="AF454" t="s">
        <v>120</v>
      </c>
    </row>
    <row r="455" spans="1:32" x14ac:dyDescent="0.25">
      <c r="A455" t="s">
        <v>112</v>
      </c>
      <c r="B455" t="s">
        <v>8</v>
      </c>
      <c r="C455" t="s">
        <v>103</v>
      </c>
      <c r="D455" t="s">
        <v>75</v>
      </c>
      <c r="E455">
        <v>34920</v>
      </c>
      <c r="F455">
        <v>835</v>
      </c>
      <c r="G455">
        <v>5980</v>
      </c>
      <c r="H455">
        <v>22856</v>
      </c>
      <c r="I455">
        <v>134284</v>
      </c>
      <c r="J455">
        <v>208835</v>
      </c>
      <c r="K455">
        <v>79238</v>
      </c>
      <c r="L455">
        <v>182331</v>
      </c>
      <c r="M455">
        <v>0</v>
      </c>
      <c r="N455">
        <v>26136</v>
      </c>
      <c r="O455">
        <v>21680</v>
      </c>
      <c r="P455">
        <v>208835</v>
      </c>
      <c r="Q455">
        <v>25051</v>
      </c>
      <c r="R455">
        <v>26504</v>
      </c>
      <c r="S455">
        <v>3848.6874200000002</v>
      </c>
      <c r="T455">
        <v>119472</v>
      </c>
      <c r="U455">
        <v>0</v>
      </c>
      <c r="V455">
        <v>30197</v>
      </c>
      <c r="W455">
        <v>19193</v>
      </c>
      <c r="X455">
        <v>6488</v>
      </c>
      <c r="Y455">
        <v>9296</v>
      </c>
      <c r="Z455">
        <v>2489</v>
      </c>
      <c r="AA455">
        <v>-2.39</v>
      </c>
      <c r="AB455">
        <v>0</v>
      </c>
      <c r="AC455">
        <v>-142</v>
      </c>
      <c r="AD455">
        <v>34917</v>
      </c>
      <c r="AE455">
        <v>-1881</v>
      </c>
      <c r="AF455" t="s">
        <v>120</v>
      </c>
    </row>
    <row r="456" spans="1:32" x14ac:dyDescent="0.25">
      <c r="A456" t="s">
        <v>112</v>
      </c>
      <c r="B456" t="s">
        <v>8</v>
      </c>
      <c r="C456" t="s">
        <v>103</v>
      </c>
      <c r="D456" t="s">
        <v>76</v>
      </c>
      <c r="E456">
        <v>37411</v>
      </c>
      <c r="F456">
        <v>1311</v>
      </c>
      <c r="G456">
        <v>4736</v>
      </c>
      <c r="H456">
        <v>25812</v>
      </c>
      <c r="I456">
        <v>137913</v>
      </c>
      <c r="J456">
        <v>210945</v>
      </c>
      <c r="K456">
        <v>79995</v>
      </c>
      <c r="L456">
        <v>183801</v>
      </c>
      <c r="M456">
        <v>0</v>
      </c>
      <c r="N456">
        <v>26776</v>
      </c>
      <c r="O456">
        <v>21605</v>
      </c>
      <c r="P456">
        <v>210945</v>
      </c>
      <c r="Q456">
        <v>24699</v>
      </c>
      <c r="R456">
        <v>27144</v>
      </c>
      <c r="S456">
        <v>3878.4581899999998</v>
      </c>
      <c r="T456">
        <v>119007</v>
      </c>
      <c r="U456">
        <v>0</v>
      </c>
      <c r="V456">
        <v>31247</v>
      </c>
      <c r="W456">
        <v>20392</v>
      </c>
      <c r="X456">
        <v>6864</v>
      </c>
      <c r="Y456">
        <v>9365</v>
      </c>
      <c r="Z456">
        <v>2551</v>
      </c>
      <c r="AA456">
        <v>-1.3502000000000001</v>
      </c>
      <c r="AB456">
        <v>0</v>
      </c>
      <c r="AC456">
        <v>-155</v>
      </c>
      <c r="AD456">
        <v>34267</v>
      </c>
      <c r="AE456">
        <v>-1912</v>
      </c>
      <c r="AF456" t="s">
        <v>120</v>
      </c>
    </row>
    <row r="457" spans="1:32" x14ac:dyDescent="0.25">
      <c r="A457" t="s">
        <v>112</v>
      </c>
      <c r="B457" t="s">
        <v>8</v>
      </c>
      <c r="C457" t="s">
        <v>103</v>
      </c>
      <c r="D457" t="s">
        <v>77</v>
      </c>
      <c r="E457">
        <v>35876</v>
      </c>
      <c r="F457">
        <v>989</v>
      </c>
      <c r="G457">
        <v>4533</v>
      </c>
      <c r="H457">
        <v>25262</v>
      </c>
      <c r="I457">
        <v>135448</v>
      </c>
      <c r="J457">
        <v>207082</v>
      </c>
      <c r="K457">
        <v>76394</v>
      </c>
      <c r="L457">
        <v>179944</v>
      </c>
      <c r="M457">
        <v>0</v>
      </c>
      <c r="N457">
        <v>26773</v>
      </c>
      <c r="O457">
        <v>21547</v>
      </c>
      <c r="P457">
        <v>207082</v>
      </c>
      <c r="Q457">
        <v>23882</v>
      </c>
      <c r="R457">
        <v>27138</v>
      </c>
      <c r="S457">
        <v>3954.2583500000001</v>
      </c>
      <c r="T457">
        <v>117453</v>
      </c>
      <c r="U457">
        <v>0</v>
      </c>
      <c r="V457">
        <v>31021</v>
      </c>
      <c r="W457">
        <v>20257</v>
      </c>
      <c r="X457">
        <v>6551</v>
      </c>
      <c r="Y457">
        <v>8874</v>
      </c>
      <c r="Z457">
        <v>2476</v>
      </c>
      <c r="AA457">
        <v>0.63670000000000004</v>
      </c>
      <c r="AB457">
        <v>0</v>
      </c>
      <c r="AC457">
        <v>-143</v>
      </c>
      <c r="AD457">
        <v>35878</v>
      </c>
      <c r="AE457">
        <v>-1516</v>
      </c>
      <c r="AF457" t="s">
        <v>120</v>
      </c>
    </row>
    <row r="458" spans="1:32" x14ac:dyDescent="0.25">
      <c r="A458" t="s">
        <v>112</v>
      </c>
      <c r="B458" t="s">
        <v>8</v>
      </c>
      <c r="C458" t="s">
        <v>103</v>
      </c>
      <c r="D458" t="s">
        <v>78</v>
      </c>
      <c r="E458">
        <v>37570</v>
      </c>
      <c r="F458">
        <v>3066</v>
      </c>
      <c r="G458">
        <v>4959</v>
      </c>
      <c r="H458">
        <v>25116</v>
      </c>
      <c r="I458">
        <v>132165</v>
      </c>
      <c r="J458">
        <v>202179</v>
      </c>
      <c r="K458">
        <v>72635</v>
      </c>
      <c r="L458">
        <v>175703</v>
      </c>
      <c r="M458">
        <v>0</v>
      </c>
      <c r="N458">
        <v>26112</v>
      </c>
      <c r="O458">
        <v>21422</v>
      </c>
      <c r="P458">
        <v>202179</v>
      </c>
      <c r="Q458">
        <v>23386</v>
      </c>
      <c r="R458">
        <v>26476</v>
      </c>
      <c r="S458">
        <v>3943.8223800000001</v>
      </c>
      <c r="T458">
        <v>114688</v>
      </c>
      <c r="U458">
        <v>0</v>
      </c>
      <c r="V458">
        <v>32636</v>
      </c>
      <c r="W458">
        <v>18035</v>
      </c>
      <c r="X458">
        <v>6493</v>
      </c>
      <c r="Y458">
        <v>7708</v>
      </c>
      <c r="Z458">
        <v>2646</v>
      </c>
      <c r="AA458">
        <v>5.1467000000000001</v>
      </c>
      <c r="AB458">
        <v>0</v>
      </c>
      <c r="AC458">
        <v>-174</v>
      </c>
      <c r="AD458">
        <v>35671</v>
      </c>
      <c r="AE458">
        <v>-1938</v>
      </c>
      <c r="AF458" t="s">
        <v>120</v>
      </c>
    </row>
    <row r="459" spans="1:32" x14ac:dyDescent="0.25">
      <c r="A459" t="s">
        <v>112</v>
      </c>
      <c r="B459" t="s">
        <v>8</v>
      </c>
      <c r="C459" t="s">
        <v>103</v>
      </c>
      <c r="D459" t="s">
        <v>79</v>
      </c>
      <c r="E459">
        <v>35775</v>
      </c>
      <c r="F459">
        <v>1272</v>
      </c>
      <c r="G459">
        <v>5660</v>
      </c>
      <c r="H459">
        <v>26145</v>
      </c>
      <c r="I459">
        <v>132295</v>
      </c>
      <c r="J459">
        <v>201071</v>
      </c>
      <c r="K459">
        <v>79052</v>
      </c>
      <c r="L459">
        <v>180232</v>
      </c>
      <c r="M459">
        <v>0</v>
      </c>
      <c r="N459">
        <v>20467</v>
      </c>
      <c r="O459">
        <v>21378</v>
      </c>
      <c r="P459">
        <v>201071</v>
      </c>
      <c r="Q459">
        <v>21014</v>
      </c>
      <c r="R459">
        <v>20839</v>
      </c>
      <c r="S459">
        <v>3944.43667</v>
      </c>
      <c r="T459">
        <v>111112</v>
      </c>
      <c r="U459">
        <v>0</v>
      </c>
      <c r="V459">
        <v>30030</v>
      </c>
      <c r="W459">
        <v>19756</v>
      </c>
      <c r="X459">
        <v>6930</v>
      </c>
      <c r="Y459">
        <v>8799</v>
      </c>
      <c r="Z459">
        <v>2382</v>
      </c>
      <c r="AA459">
        <v>11.1991</v>
      </c>
      <c r="AB459">
        <v>0</v>
      </c>
      <c r="AC459">
        <v>-166</v>
      </c>
      <c r="AD459">
        <v>28411</v>
      </c>
      <c r="AE459">
        <v>-1582</v>
      </c>
      <c r="AF459" t="s">
        <v>120</v>
      </c>
    </row>
    <row r="460" spans="1:32" x14ac:dyDescent="0.25">
      <c r="A460" t="s">
        <v>112</v>
      </c>
      <c r="B460" t="s">
        <v>8</v>
      </c>
      <c r="C460" t="s">
        <v>103</v>
      </c>
      <c r="D460" t="s">
        <v>80</v>
      </c>
      <c r="E460">
        <v>37923</v>
      </c>
      <c r="F460">
        <v>1233</v>
      </c>
      <c r="G460">
        <v>5475</v>
      </c>
      <c r="H460">
        <v>25735</v>
      </c>
      <c r="I460">
        <v>129580</v>
      </c>
      <c r="J460">
        <v>196210</v>
      </c>
      <c r="K460">
        <v>76991</v>
      </c>
      <c r="L460">
        <v>176661</v>
      </c>
      <c r="M460">
        <v>0</v>
      </c>
      <c r="N460">
        <v>19179</v>
      </c>
      <c r="O460">
        <v>21219</v>
      </c>
      <c r="P460">
        <v>196210</v>
      </c>
      <c r="Q460">
        <v>20136</v>
      </c>
      <c r="R460">
        <v>19549</v>
      </c>
      <c r="S460">
        <v>3939.66786</v>
      </c>
      <c r="T460">
        <v>108231</v>
      </c>
      <c r="U460">
        <v>0</v>
      </c>
      <c r="V460">
        <v>32524</v>
      </c>
      <c r="W460">
        <v>19182</v>
      </c>
      <c r="X460">
        <v>6604</v>
      </c>
      <c r="Y460">
        <v>8192</v>
      </c>
      <c r="Z460">
        <v>2488</v>
      </c>
      <c r="AA460">
        <v>14.188000000000001</v>
      </c>
      <c r="AB460">
        <v>0</v>
      </c>
      <c r="AC460">
        <v>-164</v>
      </c>
      <c r="AD460">
        <v>28029</v>
      </c>
      <c r="AE460">
        <v>-1594</v>
      </c>
      <c r="AF460" t="s">
        <v>120</v>
      </c>
    </row>
    <row r="461" spans="1:32" x14ac:dyDescent="0.25">
      <c r="A461" t="s">
        <v>112</v>
      </c>
      <c r="B461" t="s">
        <v>8</v>
      </c>
      <c r="C461" t="s">
        <v>103</v>
      </c>
      <c r="D461" t="s">
        <v>81</v>
      </c>
      <c r="E461">
        <v>35649</v>
      </c>
      <c r="F461">
        <v>1611</v>
      </c>
      <c r="G461">
        <v>5989</v>
      </c>
      <c r="H461">
        <v>24179</v>
      </c>
      <c r="I461">
        <v>126727</v>
      </c>
      <c r="J461">
        <v>193010</v>
      </c>
      <c r="K461">
        <v>76441</v>
      </c>
      <c r="L461">
        <v>175048</v>
      </c>
      <c r="M461">
        <v>0</v>
      </c>
      <c r="N461">
        <v>17595</v>
      </c>
      <c r="O461">
        <v>21094</v>
      </c>
      <c r="P461">
        <v>193010</v>
      </c>
      <c r="Q461">
        <v>19296</v>
      </c>
      <c r="R461">
        <v>17962</v>
      </c>
      <c r="S461">
        <v>3931.20606</v>
      </c>
      <c r="T461">
        <v>107597</v>
      </c>
      <c r="U461">
        <v>0</v>
      </c>
      <c r="V461">
        <v>30005</v>
      </c>
      <c r="W461">
        <v>18707</v>
      </c>
      <c r="X461">
        <v>6402</v>
      </c>
      <c r="Y461">
        <v>8423</v>
      </c>
      <c r="Z461">
        <v>2481</v>
      </c>
      <c r="AA461">
        <v>9.8750999999999998</v>
      </c>
      <c r="AB461">
        <v>0</v>
      </c>
      <c r="AC461">
        <v>-162</v>
      </c>
      <c r="AD461">
        <v>27351</v>
      </c>
      <c r="AE461">
        <v>-1483</v>
      </c>
      <c r="AF461" t="s">
        <v>120</v>
      </c>
    </row>
    <row r="462" spans="1:32" x14ac:dyDescent="0.25">
      <c r="A462" t="s">
        <v>112</v>
      </c>
      <c r="B462" t="s">
        <v>8</v>
      </c>
      <c r="C462" t="s">
        <v>103</v>
      </c>
      <c r="D462" t="s">
        <v>82</v>
      </c>
      <c r="E462">
        <v>35731</v>
      </c>
      <c r="F462">
        <v>1598</v>
      </c>
      <c r="G462">
        <v>6247</v>
      </c>
      <c r="H462">
        <v>24425</v>
      </c>
      <c r="I462">
        <v>125759</v>
      </c>
      <c r="J462">
        <v>189406</v>
      </c>
      <c r="K462">
        <v>72652</v>
      </c>
      <c r="L462">
        <v>173095</v>
      </c>
      <c r="M462">
        <v>0</v>
      </c>
      <c r="N462">
        <v>15947</v>
      </c>
      <c r="O462">
        <v>20976</v>
      </c>
      <c r="P462">
        <v>189406</v>
      </c>
      <c r="Q462">
        <v>18077</v>
      </c>
      <c r="R462">
        <v>16311</v>
      </c>
      <c r="S462">
        <v>3922.2476700000002</v>
      </c>
      <c r="T462">
        <v>105431</v>
      </c>
      <c r="U462">
        <v>0</v>
      </c>
      <c r="V462">
        <v>31538</v>
      </c>
      <c r="W462">
        <v>17541</v>
      </c>
      <c r="X462">
        <v>6099</v>
      </c>
      <c r="Y462">
        <v>7362</v>
      </c>
      <c r="Z462">
        <v>2546</v>
      </c>
      <c r="AA462">
        <v>3.3403999999999998</v>
      </c>
      <c r="AB462">
        <v>0</v>
      </c>
      <c r="AC462">
        <v>-90</v>
      </c>
      <c r="AD462">
        <v>30068</v>
      </c>
      <c r="AE462">
        <v>-1885</v>
      </c>
      <c r="AF462" t="s">
        <v>120</v>
      </c>
    </row>
    <row r="463" spans="1:32" x14ac:dyDescent="0.25">
      <c r="A463" t="s">
        <v>112</v>
      </c>
      <c r="B463" t="s">
        <v>8</v>
      </c>
      <c r="C463" t="s">
        <v>103</v>
      </c>
      <c r="D463" t="s">
        <v>83</v>
      </c>
      <c r="E463">
        <v>32172</v>
      </c>
      <c r="F463">
        <v>1631</v>
      </c>
      <c r="G463">
        <v>6220</v>
      </c>
      <c r="H463">
        <v>24105</v>
      </c>
      <c r="I463">
        <v>123405</v>
      </c>
      <c r="J463">
        <v>184680</v>
      </c>
      <c r="K463">
        <v>73406</v>
      </c>
      <c r="L463">
        <v>165474</v>
      </c>
      <c r="M463">
        <v>0</v>
      </c>
      <c r="N463">
        <v>18841</v>
      </c>
      <c r="O463">
        <v>20931</v>
      </c>
      <c r="P463">
        <v>184680</v>
      </c>
      <c r="Q463">
        <v>16670</v>
      </c>
      <c r="R463">
        <v>19206</v>
      </c>
      <c r="S463">
        <v>3812.6619999999998</v>
      </c>
      <c r="T463">
        <v>100971</v>
      </c>
      <c r="U463">
        <v>0</v>
      </c>
      <c r="V463">
        <v>26650</v>
      </c>
      <c r="W463">
        <v>16975</v>
      </c>
      <c r="X463">
        <v>5738</v>
      </c>
      <c r="Y463">
        <v>8208</v>
      </c>
      <c r="Z463">
        <v>2092</v>
      </c>
      <c r="AA463">
        <v>-2.6478000000000002</v>
      </c>
      <c r="AB463">
        <v>0</v>
      </c>
      <c r="AC463">
        <v>-130</v>
      </c>
      <c r="AD463">
        <v>27148</v>
      </c>
      <c r="AE463">
        <v>-1319</v>
      </c>
      <c r="AF463" t="s">
        <v>120</v>
      </c>
    </row>
    <row r="464" spans="1:32" x14ac:dyDescent="0.25">
      <c r="A464" t="s">
        <v>112</v>
      </c>
      <c r="B464" t="s">
        <v>8</v>
      </c>
      <c r="C464" t="s">
        <v>103</v>
      </c>
      <c r="D464" t="s">
        <v>84</v>
      </c>
      <c r="E464">
        <v>33211</v>
      </c>
      <c r="F464">
        <v>1040</v>
      </c>
      <c r="G464">
        <v>7180</v>
      </c>
      <c r="H464">
        <v>23793</v>
      </c>
      <c r="I464">
        <v>121770</v>
      </c>
      <c r="J464">
        <v>181236</v>
      </c>
      <c r="K464">
        <v>72304</v>
      </c>
      <c r="L464">
        <v>164157</v>
      </c>
      <c r="M464">
        <v>0</v>
      </c>
      <c r="N464">
        <v>17036</v>
      </c>
      <c r="O464">
        <v>20920</v>
      </c>
      <c r="P464">
        <v>181236</v>
      </c>
      <c r="Q464">
        <v>15230</v>
      </c>
      <c r="R464">
        <v>17079</v>
      </c>
      <c r="S464">
        <v>3813.9865500000001</v>
      </c>
      <c r="T464">
        <v>99897</v>
      </c>
      <c r="U464">
        <v>0</v>
      </c>
      <c r="V464">
        <v>27870</v>
      </c>
      <c r="W464">
        <v>15820</v>
      </c>
      <c r="X464">
        <v>5395</v>
      </c>
      <c r="Y464">
        <v>7289</v>
      </c>
      <c r="Z464">
        <v>2233</v>
      </c>
      <c r="AA464">
        <v>-6.5190000000000001</v>
      </c>
      <c r="AB464">
        <v>0</v>
      </c>
      <c r="AC464">
        <v>-123</v>
      </c>
      <c r="AD464">
        <v>26970</v>
      </c>
      <c r="AE464">
        <v>-1191</v>
      </c>
      <c r="AF464" t="s">
        <v>120</v>
      </c>
    </row>
    <row r="465" spans="1:32" x14ac:dyDescent="0.25">
      <c r="A465" t="s">
        <v>112</v>
      </c>
      <c r="B465" t="s">
        <v>8</v>
      </c>
      <c r="C465" t="s">
        <v>103</v>
      </c>
      <c r="D465" t="s">
        <v>85</v>
      </c>
      <c r="E465">
        <v>32445</v>
      </c>
      <c r="F465">
        <v>1396</v>
      </c>
      <c r="G465">
        <v>7261</v>
      </c>
      <c r="H465">
        <v>23062</v>
      </c>
      <c r="I465">
        <v>123511</v>
      </c>
      <c r="J465">
        <v>182075</v>
      </c>
      <c r="K465">
        <v>76157</v>
      </c>
      <c r="L465">
        <v>165425</v>
      </c>
      <c r="M465">
        <v>0</v>
      </c>
      <c r="N465">
        <v>16606</v>
      </c>
      <c r="O465">
        <v>20884</v>
      </c>
      <c r="P465">
        <v>182075</v>
      </c>
      <c r="Q465">
        <v>14190</v>
      </c>
      <c r="R465">
        <v>16650</v>
      </c>
      <c r="S465">
        <v>3816.3674999999998</v>
      </c>
      <c r="T465">
        <v>100490</v>
      </c>
      <c r="U465">
        <v>0</v>
      </c>
      <c r="V465">
        <v>26934</v>
      </c>
      <c r="W465">
        <v>15918</v>
      </c>
      <c r="X465">
        <v>5534</v>
      </c>
      <c r="Y465">
        <v>7031</v>
      </c>
      <c r="Z465">
        <v>2135</v>
      </c>
      <c r="AA465">
        <v>-2.0203000000000002</v>
      </c>
      <c r="AB465">
        <v>0</v>
      </c>
      <c r="AC465">
        <v>-98</v>
      </c>
      <c r="AD465">
        <v>25434</v>
      </c>
      <c r="AE465">
        <v>-1093</v>
      </c>
      <c r="AF465" t="s">
        <v>120</v>
      </c>
    </row>
    <row r="466" spans="1:32" x14ac:dyDescent="0.25">
      <c r="A466" t="s">
        <v>112</v>
      </c>
      <c r="B466" t="s">
        <v>8</v>
      </c>
      <c r="C466" t="s">
        <v>103</v>
      </c>
      <c r="D466" t="s">
        <v>86</v>
      </c>
      <c r="E466">
        <v>34576</v>
      </c>
      <c r="F466">
        <v>13615</v>
      </c>
      <c r="G466">
        <v>7965</v>
      </c>
      <c r="H466">
        <v>22748</v>
      </c>
      <c r="I466">
        <v>120905</v>
      </c>
      <c r="J466">
        <v>178348</v>
      </c>
      <c r="K466">
        <v>75519</v>
      </c>
      <c r="L466">
        <v>163277</v>
      </c>
      <c r="M466">
        <v>0</v>
      </c>
      <c r="N466">
        <v>15028</v>
      </c>
      <c r="O466">
        <v>20905</v>
      </c>
      <c r="P466">
        <v>178348</v>
      </c>
      <c r="Q466">
        <v>12985</v>
      </c>
      <c r="R466">
        <v>15071</v>
      </c>
      <c r="S466">
        <v>3800.7468399999998</v>
      </c>
      <c r="T466">
        <v>99488</v>
      </c>
      <c r="U466">
        <v>0</v>
      </c>
      <c r="V466">
        <v>29699</v>
      </c>
      <c r="W466">
        <v>14015</v>
      </c>
      <c r="X466">
        <v>4865</v>
      </c>
      <c r="Y466">
        <v>5901</v>
      </c>
      <c r="Z466">
        <v>2338</v>
      </c>
      <c r="AA466">
        <v>6.6238999999999999</v>
      </c>
      <c r="AB466">
        <v>0</v>
      </c>
      <c r="AC466">
        <v>-87</v>
      </c>
      <c r="AD466">
        <v>23671</v>
      </c>
      <c r="AE466">
        <v>-1158</v>
      </c>
      <c r="AF466" t="s">
        <v>120</v>
      </c>
    </row>
    <row r="467" spans="1:32" x14ac:dyDescent="0.25">
      <c r="A467" t="s">
        <v>112</v>
      </c>
      <c r="B467" t="s">
        <v>8</v>
      </c>
      <c r="C467" t="s">
        <v>103</v>
      </c>
      <c r="D467" t="s">
        <v>87</v>
      </c>
      <c r="E467">
        <v>33047</v>
      </c>
      <c r="F467">
        <v>1649</v>
      </c>
      <c r="G467">
        <v>8089</v>
      </c>
      <c r="H467">
        <v>20575</v>
      </c>
      <c r="I467">
        <v>118686</v>
      </c>
      <c r="J467">
        <v>162740</v>
      </c>
      <c r="K467">
        <v>97999</v>
      </c>
      <c r="L467">
        <v>156714</v>
      </c>
      <c r="M467">
        <v>0</v>
      </c>
      <c r="N467">
        <v>5982</v>
      </c>
      <c r="O467">
        <v>20819</v>
      </c>
      <c r="P467">
        <v>162740</v>
      </c>
      <c r="Q467">
        <v>-440</v>
      </c>
      <c r="R467">
        <v>6026</v>
      </c>
      <c r="S467">
        <v>3800.1002100000001</v>
      </c>
      <c r="T467">
        <v>95131</v>
      </c>
      <c r="U467">
        <v>0</v>
      </c>
      <c r="V467">
        <v>27617</v>
      </c>
      <c r="W467">
        <v>15603</v>
      </c>
      <c r="X467">
        <v>4830</v>
      </c>
      <c r="Y467">
        <v>7212</v>
      </c>
      <c r="Z467">
        <v>2202</v>
      </c>
      <c r="AA467">
        <v>10.5509</v>
      </c>
      <c r="AB467">
        <v>0</v>
      </c>
      <c r="AC467">
        <v>-80</v>
      </c>
      <c r="AD467">
        <v>1028</v>
      </c>
      <c r="AE467">
        <v>-1113</v>
      </c>
      <c r="AF467" t="s">
        <v>120</v>
      </c>
    </row>
    <row r="468" spans="1:32" x14ac:dyDescent="0.25">
      <c r="A468" t="s">
        <v>112</v>
      </c>
      <c r="B468" t="s">
        <v>8</v>
      </c>
      <c r="C468" t="s">
        <v>103</v>
      </c>
      <c r="D468" t="s">
        <v>88</v>
      </c>
      <c r="E468">
        <v>35527</v>
      </c>
      <c r="F468">
        <v>2398</v>
      </c>
      <c r="G468">
        <v>9822</v>
      </c>
      <c r="H468">
        <v>21760</v>
      </c>
      <c r="I468">
        <v>122768</v>
      </c>
      <c r="J468">
        <v>168086</v>
      </c>
      <c r="K468">
        <v>100041</v>
      </c>
      <c r="L468">
        <v>162736</v>
      </c>
      <c r="M468">
        <v>0</v>
      </c>
      <c r="N468">
        <v>5309</v>
      </c>
      <c r="O468">
        <v>20762</v>
      </c>
      <c r="P468">
        <v>168086</v>
      </c>
      <c r="Q468">
        <v>-2089</v>
      </c>
      <c r="R468">
        <v>5350</v>
      </c>
      <c r="S468">
        <v>3799.8287300000002</v>
      </c>
      <c r="T468">
        <v>98550</v>
      </c>
      <c r="U468">
        <v>0</v>
      </c>
      <c r="V468">
        <v>29253</v>
      </c>
      <c r="W468">
        <v>16483</v>
      </c>
      <c r="X468">
        <v>4347</v>
      </c>
      <c r="Y468">
        <v>7036</v>
      </c>
      <c r="Z468">
        <v>2345</v>
      </c>
      <c r="AA468">
        <v>1.3117000000000001</v>
      </c>
      <c r="AB468">
        <v>0</v>
      </c>
      <c r="AC468">
        <v>-97</v>
      </c>
      <c r="AD468">
        <v>2022</v>
      </c>
      <c r="AE468">
        <v>-1093</v>
      </c>
      <c r="AF468" t="s">
        <v>120</v>
      </c>
    </row>
    <row r="469" spans="1:32" x14ac:dyDescent="0.25">
      <c r="A469" t="s">
        <v>112</v>
      </c>
      <c r="B469" t="s">
        <v>8</v>
      </c>
      <c r="C469" t="s">
        <v>103</v>
      </c>
      <c r="D469" t="s">
        <v>89</v>
      </c>
      <c r="E469">
        <v>33114</v>
      </c>
      <c r="F469">
        <v>2551</v>
      </c>
      <c r="G469">
        <v>12544</v>
      </c>
      <c r="H469">
        <v>21165</v>
      </c>
      <c r="I469">
        <v>123051</v>
      </c>
      <c r="J469">
        <v>167391</v>
      </c>
      <c r="K469">
        <v>100749</v>
      </c>
      <c r="L469">
        <v>164926</v>
      </c>
      <c r="M469">
        <v>0</v>
      </c>
      <c r="N469">
        <v>2426</v>
      </c>
      <c r="O469">
        <v>20723</v>
      </c>
      <c r="P469">
        <v>167391</v>
      </c>
      <c r="Q469">
        <v>-4487</v>
      </c>
      <c r="R469">
        <v>2465</v>
      </c>
      <c r="S469">
        <v>3798.1850300000001</v>
      </c>
      <c r="T469">
        <v>101638</v>
      </c>
      <c r="U469">
        <v>0</v>
      </c>
      <c r="V469">
        <v>26776</v>
      </c>
      <c r="W469">
        <v>16756</v>
      </c>
      <c r="X469">
        <v>4216</v>
      </c>
      <c r="Y469">
        <v>7414</v>
      </c>
      <c r="Z469">
        <v>2143</v>
      </c>
      <c r="AA469">
        <v>4.9039999999999999</v>
      </c>
      <c r="AB469">
        <v>0</v>
      </c>
      <c r="AC469">
        <v>-166</v>
      </c>
      <c r="AD469">
        <v>3148</v>
      </c>
      <c r="AE469">
        <v>-929</v>
      </c>
      <c r="AF469" t="s">
        <v>120</v>
      </c>
    </row>
    <row r="470" spans="1:32" x14ac:dyDescent="0.25">
      <c r="A470" t="s">
        <v>112</v>
      </c>
      <c r="B470" t="s">
        <v>8</v>
      </c>
      <c r="C470" t="s">
        <v>103</v>
      </c>
      <c r="D470" t="s">
        <v>90</v>
      </c>
      <c r="E470">
        <v>32428</v>
      </c>
      <c r="F470">
        <v>190</v>
      </c>
      <c r="G470">
        <v>6301</v>
      </c>
      <c r="H470">
        <v>20307</v>
      </c>
      <c r="I470">
        <v>120801</v>
      </c>
      <c r="J470">
        <v>164687</v>
      </c>
      <c r="K470">
        <v>78854</v>
      </c>
      <c r="L470">
        <v>165329</v>
      </c>
      <c r="M470">
        <v>0</v>
      </c>
      <c r="N470">
        <v>-673</v>
      </c>
      <c r="O470">
        <v>20803</v>
      </c>
      <c r="P470">
        <v>164687</v>
      </c>
      <c r="Q470">
        <v>-7038</v>
      </c>
      <c r="R470">
        <v>-642</v>
      </c>
      <c r="S470">
        <v>3782.7109399999999</v>
      </c>
      <c r="T470">
        <v>103988</v>
      </c>
      <c r="U470">
        <v>0</v>
      </c>
      <c r="V470">
        <v>27251</v>
      </c>
      <c r="W470">
        <v>13466</v>
      </c>
      <c r="X470">
        <v>4962</v>
      </c>
      <c r="Y470">
        <v>5917</v>
      </c>
      <c r="Z470">
        <v>2338</v>
      </c>
      <c r="AA470">
        <v>0</v>
      </c>
      <c r="AB470">
        <v>0</v>
      </c>
      <c r="AC470">
        <v>-248</v>
      </c>
      <c r="AD470">
        <v>23689</v>
      </c>
      <c r="AE470">
        <v>-1146</v>
      </c>
      <c r="AF470" t="s">
        <v>120</v>
      </c>
    </row>
    <row r="471" spans="1:32" x14ac:dyDescent="0.25">
      <c r="A471" t="s">
        <v>112</v>
      </c>
      <c r="B471" t="s">
        <v>8</v>
      </c>
      <c r="C471" t="s">
        <v>103</v>
      </c>
      <c r="D471" t="s">
        <v>91</v>
      </c>
      <c r="E471">
        <v>29893</v>
      </c>
      <c r="F471">
        <v>1687</v>
      </c>
      <c r="G471">
        <v>9040</v>
      </c>
      <c r="H471">
        <v>23659</v>
      </c>
      <c r="I471">
        <v>130913</v>
      </c>
      <c r="J471">
        <v>177078</v>
      </c>
      <c r="K471">
        <v>98914</v>
      </c>
      <c r="L471">
        <v>178818</v>
      </c>
      <c r="M471">
        <v>0</v>
      </c>
      <c r="N471">
        <v>-1773</v>
      </c>
      <c r="O471">
        <v>18190</v>
      </c>
      <c r="P471">
        <v>177078</v>
      </c>
      <c r="Q471">
        <v>-7228</v>
      </c>
      <c r="R471">
        <v>-1740</v>
      </c>
      <c r="S471">
        <v>3472.6550999999999</v>
      </c>
      <c r="T471">
        <v>116691</v>
      </c>
      <c r="U471">
        <v>0</v>
      </c>
      <c r="V471">
        <v>24233</v>
      </c>
      <c r="W471">
        <v>14319</v>
      </c>
      <c r="X471">
        <v>4047</v>
      </c>
      <c r="Y471">
        <v>6855</v>
      </c>
      <c r="Z471">
        <v>2025</v>
      </c>
      <c r="AA471">
        <v>-1.252</v>
      </c>
      <c r="AB471">
        <v>0</v>
      </c>
      <c r="AC471">
        <v>-344</v>
      </c>
      <c r="AD471">
        <v>9597</v>
      </c>
      <c r="AE471">
        <v>-919</v>
      </c>
      <c r="AF471" t="s">
        <v>120</v>
      </c>
    </row>
    <row r="472" spans="1:32" x14ac:dyDescent="0.25">
      <c r="A472" t="s">
        <v>112</v>
      </c>
      <c r="B472" t="s">
        <v>8</v>
      </c>
      <c r="C472" t="s">
        <v>103</v>
      </c>
      <c r="D472" t="s">
        <v>92</v>
      </c>
      <c r="E472">
        <v>35067</v>
      </c>
      <c r="F472">
        <v>2599</v>
      </c>
      <c r="G472">
        <v>8647</v>
      </c>
      <c r="H472">
        <v>21573</v>
      </c>
      <c r="I472">
        <v>133230</v>
      </c>
      <c r="J472">
        <v>179750</v>
      </c>
      <c r="K472">
        <v>98063</v>
      </c>
      <c r="L472">
        <v>183291</v>
      </c>
      <c r="M472">
        <v>0</v>
      </c>
      <c r="N472">
        <v>-3574</v>
      </c>
      <c r="O472">
        <v>17759</v>
      </c>
      <c r="P472">
        <v>179750</v>
      </c>
      <c r="Q472">
        <v>-8915</v>
      </c>
      <c r="R472">
        <v>-3541</v>
      </c>
      <c r="S472">
        <v>3439.3192300000001</v>
      </c>
      <c r="T472">
        <v>117385</v>
      </c>
      <c r="U472">
        <v>0</v>
      </c>
      <c r="V472">
        <v>27828</v>
      </c>
      <c r="W472">
        <v>13334</v>
      </c>
      <c r="X472">
        <v>3509</v>
      </c>
      <c r="Y472">
        <v>6076</v>
      </c>
      <c r="Z472">
        <v>2424</v>
      </c>
      <c r="AA472">
        <v>30.798200000000001</v>
      </c>
      <c r="AB472">
        <v>0</v>
      </c>
      <c r="AC472">
        <v>-458</v>
      </c>
      <c r="AD472">
        <v>14696</v>
      </c>
      <c r="AE472">
        <v>-959</v>
      </c>
      <c r="AF472" t="s">
        <v>120</v>
      </c>
    </row>
    <row r="473" spans="1:32" x14ac:dyDescent="0.25">
      <c r="A473" t="s">
        <v>112</v>
      </c>
      <c r="B473" t="s">
        <v>8</v>
      </c>
      <c r="C473" t="s">
        <v>103</v>
      </c>
      <c r="D473" t="s">
        <v>93</v>
      </c>
      <c r="E473">
        <v>31566</v>
      </c>
      <c r="F473">
        <v>2085</v>
      </c>
      <c r="G473">
        <v>12801</v>
      </c>
      <c r="H473">
        <v>24860</v>
      </c>
      <c r="I473">
        <v>142526</v>
      </c>
      <c r="J473">
        <v>191968</v>
      </c>
      <c r="K473">
        <v>103668</v>
      </c>
      <c r="L473">
        <v>197405</v>
      </c>
      <c r="M473">
        <v>0</v>
      </c>
      <c r="N473">
        <v>-5475</v>
      </c>
      <c r="O473">
        <v>17382</v>
      </c>
      <c r="P473">
        <v>191968</v>
      </c>
      <c r="Q473">
        <v>-11514</v>
      </c>
      <c r="R473">
        <v>-5437</v>
      </c>
      <c r="S473">
        <v>3406.5807199999999</v>
      </c>
      <c r="T473">
        <v>130105</v>
      </c>
      <c r="U473">
        <v>0</v>
      </c>
      <c r="V473">
        <v>25139</v>
      </c>
      <c r="W473">
        <v>11898</v>
      </c>
      <c r="X473">
        <v>3323</v>
      </c>
      <c r="Y473">
        <v>6292</v>
      </c>
      <c r="Z473">
        <v>2220</v>
      </c>
      <c r="AA473">
        <v>29.421800000000001</v>
      </c>
      <c r="AB473">
        <v>0</v>
      </c>
      <c r="AC473">
        <v>-495</v>
      </c>
      <c r="AD473">
        <v>19007</v>
      </c>
      <c r="AE473">
        <v>-1068</v>
      </c>
      <c r="AF473" t="s">
        <v>120</v>
      </c>
    </row>
    <row r="474" spans="1:32" x14ac:dyDescent="0.25">
      <c r="A474" t="s">
        <v>112</v>
      </c>
      <c r="B474" t="s">
        <v>8</v>
      </c>
      <c r="C474" t="s">
        <v>103</v>
      </c>
      <c r="D474" t="s">
        <v>94</v>
      </c>
      <c r="E474">
        <v>0</v>
      </c>
      <c r="F474">
        <v>0</v>
      </c>
      <c r="G474">
        <v>9762</v>
      </c>
      <c r="H474">
        <v>24285</v>
      </c>
      <c r="I474">
        <v>139205</v>
      </c>
      <c r="J474">
        <v>192040</v>
      </c>
      <c r="K474">
        <v>80870</v>
      </c>
      <c r="L474">
        <v>199822</v>
      </c>
      <c r="M474">
        <v>0</v>
      </c>
      <c r="N474">
        <v>-7820</v>
      </c>
      <c r="O474">
        <v>16786</v>
      </c>
      <c r="P474">
        <v>192040</v>
      </c>
      <c r="Q474">
        <v>-13599</v>
      </c>
      <c r="R474">
        <v>-7782</v>
      </c>
      <c r="S474">
        <v>3368.26568</v>
      </c>
      <c r="T474">
        <v>131635</v>
      </c>
      <c r="U474">
        <v>0</v>
      </c>
      <c r="V474">
        <v>0</v>
      </c>
      <c r="W474">
        <v>11607</v>
      </c>
      <c r="X474">
        <v>3294</v>
      </c>
      <c r="Y474">
        <v>5041</v>
      </c>
      <c r="Z474">
        <v>0</v>
      </c>
      <c r="AA474">
        <v>0</v>
      </c>
      <c r="AB474">
        <v>0</v>
      </c>
      <c r="AC474">
        <v>0</v>
      </c>
      <c r="AD474">
        <v>35688</v>
      </c>
      <c r="AE474">
        <v>0</v>
      </c>
      <c r="AF474" t="s">
        <v>120</v>
      </c>
    </row>
    <row r="475" spans="1:32" x14ac:dyDescent="0.25">
      <c r="A475" t="s">
        <v>112</v>
      </c>
      <c r="B475" t="s">
        <v>8</v>
      </c>
      <c r="C475" t="s">
        <v>103</v>
      </c>
      <c r="D475" t="s">
        <v>95</v>
      </c>
      <c r="E475">
        <v>30272</v>
      </c>
      <c r="F475">
        <v>997</v>
      </c>
      <c r="G475">
        <v>10176</v>
      </c>
      <c r="H475">
        <v>24102</v>
      </c>
      <c r="I475">
        <v>148180</v>
      </c>
      <c r="J475">
        <v>203106</v>
      </c>
      <c r="K475">
        <v>118637</v>
      </c>
      <c r="L475">
        <v>210376</v>
      </c>
      <c r="M475">
        <v>0</v>
      </c>
      <c r="N475">
        <v>-8675</v>
      </c>
      <c r="O475">
        <v>14698</v>
      </c>
      <c r="P475">
        <v>203106</v>
      </c>
      <c r="Q475">
        <v>-14524</v>
      </c>
      <c r="R475">
        <v>-7270</v>
      </c>
      <c r="S475">
        <v>3307.10088</v>
      </c>
      <c r="T475">
        <v>132017</v>
      </c>
      <c r="U475">
        <v>0</v>
      </c>
      <c r="V475">
        <v>24817</v>
      </c>
      <c r="W475">
        <v>11622</v>
      </c>
      <c r="X475">
        <v>3736</v>
      </c>
      <c r="Y475">
        <v>6560</v>
      </c>
      <c r="Z475">
        <v>1956</v>
      </c>
      <c r="AA475">
        <v>-4.6432000000000002</v>
      </c>
      <c r="AB475">
        <v>0</v>
      </c>
      <c r="AC475">
        <v>-256</v>
      </c>
      <c r="AD475">
        <v>7076</v>
      </c>
      <c r="AE475">
        <v>-944</v>
      </c>
      <c r="AF475" t="s">
        <v>120</v>
      </c>
    </row>
    <row r="476" spans="1:32" x14ac:dyDescent="0.25">
      <c r="A476" t="s">
        <v>112</v>
      </c>
      <c r="B476" t="s">
        <v>8</v>
      </c>
      <c r="C476" t="s">
        <v>103</v>
      </c>
      <c r="D476" t="s">
        <v>96</v>
      </c>
      <c r="E476">
        <v>26810</v>
      </c>
      <c r="F476">
        <v>2261</v>
      </c>
      <c r="G476">
        <v>11857</v>
      </c>
      <c r="H476">
        <v>21203</v>
      </c>
      <c r="I476">
        <v>142206</v>
      </c>
      <c r="J476">
        <v>200190</v>
      </c>
      <c r="K476">
        <v>119572</v>
      </c>
      <c r="L476">
        <v>209608</v>
      </c>
      <c r="M476">
        <v>0</v>
      </c>
      <c r="N476">
        <v>-10743</v>
      </c>
      <c r="O476">
        <v>13929</v>
      </c>
      <c r="P476">
        <v>200190</v>
      </c>
      <c r="Q476">
        <v>-15521</v>
      </c>
      <c r="R476">
        <v>-9418</v>
      </c>
      <c r="S476">
        <v>3221.2897499999999</v>
      </c>
      <c r="T476">
        <v>133066</v>
      </c>
      <c r="U476">
        <v>0</v>
      </c>
      <c r="V476">
        <v>23346</v>
      </c>
      <c r="W476">
        <v>10615</v>
      </c>
      <c r="X476">
        <v>3821</v>
      </c>
      <c r="Y476">
        <v>6603</v>
      </c>
      <c r="Z476">
        <v>2056</v>
      </c>
      <c r="AA476">
        <v>-34.772100000000002</v>
      </c>
      <c r="AB476">
        <v>0</v>
      </c>
      <c r="AC476">
        <v>-308</v>
      </c>
      <c r="AD476">
        <v>3223</v>
      </c>
      <c r="AE476">
        <v>-977</v>
      </c>
      <c r="AF476" t="s">
        <v>120</v>
      </c>
    </row>
    <row r="477" spans="1:32" x14ac:dyDescent="0.25">
      <c r="A477" t="s">
        <v>112</v>
      </c>
      <c r="B477" t="s">
        <v>8</v>
      </c>
      <c r="C477" t="s">
        <v>103</v>
      </c>
      <c r="D477" t="s">
        <v>97</v>
      </c>
      <c r="E477">
        <v>24390</v>
      </c>
      <c r="F477">
        <v>-1427</v>
      </c>
      <c r="G477">
        <v>8102</v>
      </c>
      <c r="H477">
        <v>21228</v>
      </c>
      <c r="I477">
        <v>144702</v>
      </c>
      <c r="J477">
        <v>203134</v>
      </c>
      <c r="K477">
        <v>122149</v>
      </c>
      <c r="L477">
        <v>219611</v>
      </c>
      <c r="M477">
        <v>0</v>
      </c>
      <c r="N477">
        <v>-17577</v>
      </c>
      <c r="O477">
        <v>10985</v>
      </c>
      <c r="P477">
        <v>203134</v>
      </c>
      <c r="Q477">
        <v>-17782</v>
      </c>
      <c r="R477">
        <v>-16477</v>
      </c>
      <c r="S477">
        <v>2873.24973</v>
      </c>
      <c r="T477">
        <v>145586</v>
      </c>
      <c r="U477">
        <v>0</v>
      </c>
      <c r="V477">
        <v>21413</v>
      </c>
      <c r="W477">
        <v>9614</v>
      </c>
      <c r="X477">
        <v>5390</v>
      </c>
      <c r="Y477">
        <v>6575</v>
      </c>
      <c r="Z477">
        <v>2009</v>
      </c>
      <c r="AA477">
        <v>-43.661700000000003</v>
      </c>
      <c r="AB477">
        <v>0</v>
      </c>
      <c r="AC477">
        <v>-407</v>
      </c>
      <c r="AD477">
        <v>2753</v>
      </c>
      <c r="AE477">
        <v>-1069</v>
      </c>
      <c r="AF477" t="s">
        <v>120</v>
      </c>
    </row>
    <row r="478" spans="1:32" x14ac:dyDescent="0.25">
      <c r="A478" t="s">
        <v>112</v>
      </c>
      <c r="B478" t="s">
        <v>8</v>
      </c>
      <c r="C478" t="s">
        <v>103</v>
      </c>
      <c r="D478" t="s">
        <v>98</v>
      </c>
      <c r="E478">
        <v>28974</v>
      </c>
      <c r="F478">
        <v>-5978</v>
      </c>
      <c r="G478">
        <v>6377</v>
      </c>
      <c r="H478">
        <v>15181</v>
      </c>
      <c r="I478">
        <v>155030</v>
      </c>
      <c r="J478">
        <v>218298</v>
      </c>
      <c r="K478">
        <v>110895</v>
      </c>
      <c r="L478">
        <v>232825</v>
      </c>
      <c r="M478">
        <v>0</v>
      </c>
      <c r="N478">
        <v>-15722</v>
      </c>
      <c r="O478">
        <v>10875</v>
      </c>
      <c r="P478">
        <v>218298</v>
      </c>
      <c r="Q478">
        <v>-16316</v>
      </c>
      <c r="R478">
        <v>-14527</v>
      </c>
      <c r="S478">
        <v>2396.3208399999999</v>
      </c>
      <c r="T478">
        <v>152577</v>
      </c>
      <c r="U478">
        <v>0</v>
      </c>
      <c r="V478">
        <v>26628</v>
      </c>
      <c r="W478">
        <v>9193</v>
      </c>
      <c r="X478">
        <v>3057</v>
      </c>
      <c r="Y478">
        <v>6988</v>
      </c>
      <c r="Z478">
        <v>2536</v>
      </c>
      <c r="AA478">
        <v>-34.3232</v>
      </c>
      <c r="AB478">
        <v>0</v>
      </c>
      <c r="AC478">
        <v>-772</v>
      </c>
      <c r="AD478">
        <v>30145</v>
      </c>
      <c r="AE478">
        <v>-1821</v>
      </c>
      <c r="AF478" t="s">
        <v>120</v>
      </c>
    </row>
    <row r="479" spans="1:32" x14ac:dyDescent="0.25">
      <c r="A479" t="s">
        <v>112</v>
      </c>
      <c r="B479" t="s">
        <v>8</v>
      </c>
      <c r="C479" t="s">
        <v>103</v>
      </c>
      <c r="D479" t="s">
        <v>99</v>
      </c>
      <c r="E479">
        <v>31746</v>
      </c>
      <c r="F479">
        <v>-161</v>
      </c>
      <c r="G479">
        <v>10607</v>
      </c>
      <c r="H479">
        <v>21779</v>
      </c>
      <c r="I479">
        <v>162415</v>
      </c>
      <c r="J479">
        <v>242065</v>
      </c>
      <c r="K479">
        <v>83289</v>
      </c>
      <c r="L479">
        <v>242596</v>
      </c>
      <c r="M479">
        <v>0</v>
      </c>
      <c r="N479">
        <v>-1989</v>
      </c>
      <c r="O479">
        <v>8910</v>
      </c>
      <c r="P479">
        <v>242065</v>
      </c>
      <c r="Q479">
        <v>-10169</v>
      </c>
      <c r="R479">
        <v>-531</v>
      </c>
      <c r="S479">
        <v>2388.85554</v>
      </c>
      <c r="T479">
        <v>156793</v>
      </c>
      <c r="U479">
        <v>0</v>
      </c>
      <c r="V479">
        <v>25276</v>
      </c>
      <c r="W479">
        <v>15154</v>
      </c>
      <c r="X479">
        <v>7529</v>
      </c>
      <c r="Y479">
        <v>12048</v>
      </c>
      <c r="Z479">
        <v>2740</v>
      </c>
      <c r="AA479">
        <v>-22.7178</v>
      </c>
      <c r="AB479">
        <v>0</v>
      </c>
      <c r="AC479">
        <v>-155</v>
      </c>
      <c r="AD479">
        <v>57347</v>
      </c>
      <c r="AE479">
        <v>-1747</v>
      </c>
      <c r="AF479" t="s">
        <v>120</v>
      </c>
    </row>
    <row r="480" spans="1:32" x14ac:dyDescent="0.25">
      <c r="A480" t="s">
        <v>112</v>
      </c>
      <c r="B480" t="s">
        <v>8</v>
      </c>
      <c r="C480" t="s">
        <v>103</v>
      </c>
      <c r="D480" t="s">
        <v>100</v>
      </c>
      <c r="E480">
        <v>41102</v>
      </c>
      <c r="F480">
        <v>-8697</v>
      </c>
      <c r="G480">
        <v>16948</v>
      </c>
      <c r="H480">
        <v>22047</v>
      </c>
      <c r="I480">
        <v>179225</v>
      </c>
      <c r="J480">
        <v>265297</v>
      </c>
      <c r="K480">
        <v>59226</v>
      </c>
      <c r="L480">
        <v>265521</v>
      </c>
      <c r="M480">
        <v>0</v>
      </c>
      <c r="N480">
        <v>-1683</v>
      </c>
      <c r="O480">
        <v>8386</v>
      </c>
      <c r="P480">
        <v>265297</v>
      </c>
      <c r="Q480">
        <v>-10040</v>
      </c>
      <c r="R480">
        <v>-224</v>
      </c>
      <c r="S480">
        <v>2261.35025</v>
      </c>
      <c r="T480">
        <v>166025</v>
      </c>
      <c r="U480">
        <v>0</v>
      </c>
      <c r="V480">
        <v>34651</v>
      </c>
      <c r="W480">
        <v>18137</v>
      </c>
      <c r="X480">
        <v>8964</v>
      </c>
      <c r="Y480">
        <v>12987</v>
      </c>
      <c r="Z480">
        <v>2955</v>
      </c>
      <c r="AA480">
        <v>-7.0974000000000004</v>
      </c>
      <c r="AB480">
        <v>0</v>
      </c>
      <c r="AC480">
        <v>-253</v>
      </c>
      <c r="AD480">
        <v>99384</v>
      </c>
      <c r="AE480">
        <v>-1638</v>
      </c>
      <c r="AF480" t="s">
        <v>120</v>
      </c>
    </row>
    <row r="481" spans="1:32" x14ac:dyDescent="0.25">
      <c r="A481" t="s">
        <v>112</v>
      </c>
      <c r="B481" t="s">
        <v>8</v>
      </c>
      <c r="C481" t="s">
        <v>103</v>
      </c>
      <c r="D481" t="s">
        <v>101</v>
      </c>
      <c r="E481">
        <v>43292</v>
      </c>
      <c r="F481">
        <v>70</v>
      </c>
      <c r="G481">
        <v>18663</v>
      </c>
      <c r="H481">
        <v>25265</v>
      </c>
      <c r="I481">
        <v>188234</v>
      </c>
      <c r="J481">
        <v>282913</v>
      </c>
      <c r="K481">
        <v>98267</v>
      </c>
      <c r="L481">
        <v>274336</v>
      </c>
      <c r="M481">
        <v>0</v>
      </c>
      <c r="N481">
        <v>7111</v>
      </c>
      <c r="O481">
        <v>7988</v>
      </c>
      <c r="P481">
        <v>282913</v>
      </c>
      <c r="Q481">
        <v>-1372</v>
      </c>
      <c r="R481">
        <v>8577</v>
      </c>
      <c r="S481">
        <v>2242.0000599999998</v>
      </c>
      <c r="T481">
        <v>169205</v>
      </c>
      <c r="U481">
        <v>0</v>
      </c>
      <c r="V481">
        <v>35308</v>
      </c>
      <c r="W481">
        <v>17692</v>
      </c>
      <c r="X481">
        <v>8089</v>
      </c>
      <c r="Y481">
        <v>11721</v>
      </c>
      <c r="Z481">
        <v>3109</v>
      </c>
      <c r="AA481">
        <v>0.63460000000000005</v>
      </c>
      <c r="AB481">
        <v>0</v>
      </c>
      <c r="AC481">
        <v>-214</v>
      </c>
      <c r="AD481">
        <v>66147</v>
      </c>
      <c r="AE481">
        <v>-1490</v>
      </c>
      <c r="AF481" t="s">
        <v>120</v>
      </c>
    </row>
    <row r="482" spans="1:32" x14ac:dyDescent="0.25">
      <c r="A482" t="s">
        <v>113</v>
      </c>
      <c r="B482" t="s">
        <v>30</v>
      </c>
      <c r="C482" t="s">
        <v>103</v>
      </c>
      <c r="D482" t="s">
        <v>43</v>
      </c>
      <c r="E482">
        <v>4438186</v>
      </c>
      <c r="F482">
        <v>244655</v>
      </c>
      <c r="G482">
        <v>3595087</v>
      </c>
      <c r="H482">
        <v>3977814</v>
      </c>
      <c r="I482">
        <v>9090121</v>
      </c>
      <c r="J482">
        <v>24142591</v>
      </c>
      <c r="K482">
        <v>6170458</v>
      </c>
      <c r="L482">
        <v>12739527</v>
      </c>
      <c r="M482">
        <v>0</v>
      </c>
      <c r="N482">
        <v>11100958</v>
      </c>
      <c r="O482">
        <v>185579</v>
      </c>
      <c r="P482">
        <v>24142591</v>
      </c>
      <c r="Q482">
        <v>9908565</v>
      </c>
      <c r="R482">
        <v>11403064</v>
      </c>
      <c r="S482">
        <v>5051.8810899999999</v>
      </c>
      <c r="T482">
        <v>7946803</v>
      </c>
      <c r="U482">
        <v>0</v>
      </c>
      <c r="V482">
        <v>3539583</v>
      </c>
      <c r="W482">
        <v>1159084</v>
      </c>
      <c r="X482">
        <v>839340</v>
      </c>
      <c r="Y482">
        <v>2111587</v>
      </c>
      <c r="Z482">
        <v>397362</v>
      </c>
      <c r="AA482">
        <v>20.3156</v>
      </c>
      <c r="AB482">
        <v>0</v>
      </c>
      <c r="AC482">
        <v>13434</v>
      </c>
      <c r="AD482">
        <v>2226692</v>
      </c>
      <c r="AE482">
        <v>-137330</v>
      </c>
      <c r="AF482" t="s">
        <v>121</v>
      </c>
    </row>
    <row r="483" spans="1:32" x14ac:dyDescent="0.25">
      <c r="A483" t="s">
        <v>113</v>
      </c>
      <c r="B483" t="s">
        <v>30</v>
      </c>
      <c r="C483" t="s">
        <v>103</v>
      </c>
      <c r="D483" t="s">
        <v>44</v>
      </c>
      <c r="E483">
        <v>4255754</v>
      </c>
      <c r="F483">
        <v>189295</v>
      </c>
      <c r="G483">
        <v>3935348</v>
      </c>
      <c r="H483">
        <v>4199057</v>
      </c>
      <c r="I483">
        <v>9694699</v>
      </c>
      <c r="J483">
        <v>25827893</v>
      </c>
      <c r="K483">
        <v>6747809</v>
      </c>
      <c r="L483">
        <v>13917033</v>
      </c>
      <c r="M483">
        <v>0</v>
      </c>
      <c r="N483">
        <v>11609666</v>
      </c>
      <c r="O483">
        <v>185453</v>
      </c>
      <c r="P483">
        <v>25827893</v>
      </c>
      <c r="Q483">
        <v>9766346</v>
      </c>
      <c r="R483">
        <v>11910860</v>
      </c>
      <c r="S483">
        <v>5108.0776999999998</v>
      </c>
      <c r="T483">
        <v>8293569</v>
      </c>
      <c r="U483">
        <v>0</v>
      </c>
      <c r="V483">
        <v>3441741</v>
      </c>
      <c r="W483">
        <v>1295080</v>
      </c>
      <c r="X483">
        <v>2794504</v>
      </c>
      <c r="Y483">
        <v>2265163</v>
      </c>
      <c r="Z483">
        <v>383205</v>
      </c>
      <c r="AA483">
        <v>25.009</v>
      </c>
      <c r="AB483">
        <v>0</v>
      </c>
      <c r="AC483">
        <v>7670</v>
      </c>
      <c r="AD483">
        <v>2272709</v>
      </c>
      <c r="AE483">
        <v>-152431</v>
      </c>
      <c r="AF483" t="s">
        <v>121</v>
      </c>
    </row>
    <row r="484" spans="1:32" x14ac:dyDescent="0.25">
      <c r="A484" t="s">
        <v>113</v>
      </c>
      <c r="B484" t="s">
        <v>30</v>
      </c>
      <c r="C484" t="s">
        <v>103</v>
      </c>
      <c r="D484" t="s">
        <v>45</v>
      </c>
      <c r="E484">
        <v>3829550</v>
      </c>
      <c r="F484">
        <v>149219</v>
      </c>
      <c r="G484">
        <v>3630125</v>
      </c>
      <c r="H484">
        <v>4005993</v>
      </c>
      <c r="I484">
        <v>9251217</v>
      </c>
      <c r="J484">
        <v>25154678</v>
      </c>
      <c r="K484">
        <v>6297638</v>
      </c>
      <c r="L484">
        <v>13666048</v>
      </c>
      <c r="M484">
        <v>0</v>
      </c>
      <c r="N484">
        <v>11202712</v>
      </c>
      <c r="O484">
        <v>185328</v>
      </c>
      <c r="P484">
        <v>25154678</v>
      </c>
      <c r="Q484">
        <v>9577035</v>
      </c>
      <c r="R484">
        <v>11488630</v>
      </c>
      <c r="S484">
        <v>5132.0355600000003</v>
      </c>
      <c r="T484">
        <v>8569382</v>
      </c>
      <c r="U484">
        <v>0</v>
      </c>
      <c r="V484">
        <v>3064170</v>
      </c>
      <c r="W484">
        <v>1173061</v>
      </c>
      <c r="X484">
        <v>856082</v>
      </c>
      <c r="Y484">
        <v>2093218</v>
      </c>
      <c r="Z484">
        <v>361573</v>
      </c>
      <c r="AA484">
        <v>6.8551000000000002</v>
      </c>
      <c r="AB484">
        <v>0</v>
      </c>
      <c r="AC484">
        <v>1705</v>
      </c>
      <c r="AD484">
        <v>2219858</v>
      </c>
      <c r="AE484">
        <v>-96990</v>
      </c>
      <c r="AF484" t="s">
        <v>121</v>
      </c>
    </row>
    <row r="485" spans="1:32" x14ac:dyDescent="0.25">
      <c r="A485" t="s">
        <v>113</v>
      </c>
      <c r="B485" t="s">
        <v>30</v>
      </c>
      <c r="C485" t="s">
        <v>103</v>
      </c>
      <c r="D485" t="s">
        <v>42</v>
      </c>
      <c r="E485">
        <v>3875683</v>
      </c>
      <c r="F485">
        <v>124898</v>
      </c>
      <c r="G485">
        <v>3674931</v>
      </c>
      <c r="H485">
        <v>3892674</v>
      </c>
      <c r="I485">
        <v>8841425</v>
      </c>
      <c r="J485">
        <v>23973153</v>
      </c>
      <c r="K485">
        <v>6004399</v>
      </c>
      <c r="L485">
        <v>13200607</v>
      </c>
      <c r="M485">
        <v>0</v>
      </c>
      <c r="N485">
        <v>10472824</v>
      </c>
      <c r="O485">
        <v>185495</v>
      </c>
      <c r="P485">
        <v>23973153</v>
      </c>
      <c r="Q485">
        <v>9539133</v>
      </c>
      <c r="R485">
        <v>10772546</v>
      </c>
      <c r="S485">
        <v>5131.8010700000004</v>
      </c>
      <c r="T485">
        <v>8421314</v>
      </c>
      <c r="U485">
        <v>0</v>
      </c>
      <c r="V485">
        <v>3081173</v>
      </c>
      <c r="W485">
        <v>1236233</v>
      </c>
      <c r="X485">
        <v>896768</v>
      </c>
      <c r="Y485">
        <v>1918548</v>
      </c>
      <c r="Z485">
        <v>371238</v>
      </c>
      <c r="AA485">
        <v>6.9505999999999997</v>
      </c>
      <c r="AB485">
        <v>0</v>
      </c>
      <c r="AC485">
        <v>4469</v>
      </c>
      <c r="AD485">
        <v>1227623</v>
      </c>
      <c r="AE485">
        <v>-69381</v>
      </c>
      <c r="AF485" t="s">
        <v>121</v>
      </c>
    </row>
    <row r="486" spans="1:32" x14ac:dyDescent="0.25">
      <c r="A486" t="s">
        <v>113</v>
      </c>
      <c r="B486" t="s">
        <v>30</v>
      </c>
      <c r="C486" t="s">
        <v>103</v>
      </c>
      <c r="D486" t="s">
        <v>46</v>
      </c>
      <c r="E486">
        <v>3688785</v>
      </c>
      <c r="F486">
        <v>192960</v>
      </c>
      <c r="G486">
        <v>2690451</v>
      </c>
      <c r="H486">
        <v>3097809</v>
      </c>
      <c r="I486">
        <v>7594813</v>
      </c>
      <c r="J486">
        <v>22249779</v>
      </c>
      <c r="K486">
        <v>5518138</v>
      </c>
      <c r="L486">
        <v>12213462</v>
      </c>
      <c r="M486">
        <v>0</v>
      </c>
      <c r="N486">
        <v>9770862</v>
      </c>
      <c r="O486">
        <v>185554</v>
      </c>
      <c r="P486">
        <v>22249779</v>
      </c>
      <c r="Q486">
        <v>9294994</v>
      </c>
      <c r="R486">
        <v>10036317</v>
      </c>
      <c r="S486">
        <v>5131.6755000000003</v>
      </c>
      <c r="T486">
        <v>7904835</v>
      </c>
      <c r="U486">
        <v>0</v>
      </c>
      <c r="V486">
        <v>2924975</v>
      </c>
      <c r="W486">
        <v>1033941</v>
      </c>
      <c r="X486">
        <v>716296</v>
      </c>
      <c r="Y486">
        <v>1799424</v>
      </c>
      <c r="Z486">
        <v>329644</v>
      </c>
      <c r="AA486">
        <v>-2.1949999999999998</v>
      </c>
      <c r="AB486">
        <v>0</v>
      </c>
      <c r="AC486">
        <v>4416</v>
      </c>
      <c r="AD486">
        <v>2118042</v>
      </c>
      <c r="AE486">
        <v>-58023</v>
      </c>
      <c r="AF486" t="s">
        <v>121</v>
      </c>
    </row>
    <row r="487" spans="1:32" x14ac:dyDescent="0.25">
      <c r="A487" t="s">
        <v>113</v>
      </c>
      <c r="B487" t="s">
        <v>30</v>
      </c>
      <c r="C487" t="s">
        <v>103</v>
      </c>
      <c r="D487" t="s">
        <v>47</v>
      </c>
      <c r="E487">
        <v>3404358</v>
      </c>
      <c r="F487">
        <v>166697</v>
      </c>
      <c r="G487">
        <v>2619277</v>
      </c>
      <c r="H487">
        <v>2810531</v>
      </c>
      <c r="I487">
        <v>7157974</v>
      </c>
      <c r="J487">
        <v>21904266</v>
      </c>
      <c r="K487">
        <v>5288226</v>
      </c>
      <c r="L487">
        <v>12152330</v>
      </c>
      <c r="M487">
        <v>0</v>
      </c>
      <c r="N487">
        <v>9505836</v>
      </c>
      <c r="O487">
        <v>185502</v>
      </c>
      <c r="P487">
        <v>21904266</v>
      </c>
      <c r="Q487">
        <v>9197111</v>
      </c>
      <c r="R487">
        <v>9751936</v>
      </c>
      <c r="S487">
        <v>5179.0646399999996</v>
      </c>
      <c r="T487">
        <v>7737946</v>
      </c>
      <c r="U487">
        <v>0</v>
      </c>
      <c r="V487">
        <v>2715355</v>
      </c>
      <c r="W487">
        <v>861875</v>
      </c>
      <c r="X487">
        <v>2258150</v>
      </c>
      <c r="Y487">
        <v>1761246</v>
      </c>
      <c r="Z487">
        <v>308589</v>
      </c>
      <c r="AA487">
        <v>-6.7648999999999999</v>
      </c>
      <c r="AB487">
        <v>0</v>
      </c>
      <c r="AC487">
        <v>2377</v>
      </c>
      <c r="AD487">
        <v>2114562</v>
      </c>
      <c r="AE487">
        <v>-60429</v>
      </c>
      <c r="AF487" t="s">
        <v>121</v>
      </c>
    </row>
    <row r="488" spans="1:32" x14ac:dyDescent="0.25">
      <c r="A488" t="s">
        <v>113</v>
      </c>
      <c r="B488" t="s">
        <v>30</v>
      </c>
      <c r="C488" t="s">
        <v>103</v>
      </c>
      <c r="D488" t="s">
        <v>48</v>
      </c>
      <c r="E488">
        <v>3583870</v>
      </c>
      <c r="F488">
        <v>222512</v>
      </c>
      <c r="G488">
        <v>2503454</v>
      </c>
      <c r="H488">
        <v>2778411</v>
      </c>
      <c r="I488">
        <v>7269729</v>
      </c>
      <c r="J488">
        <v>21982836</v>
      </c>
      <c r="K488">
        <v>5759371</v>
      </c>
      <c r="L488">
        <v>12378617</v>
      </c>
      <c r="M488">
        <v>0</v>
      </c>
      <c r="N488">
        <v>9325398</v>
      </c>
      <c r="O488">
        <v>171751</v>
      </c>
      <c r="P488">
        <v>21982836</v>
      </c>
      <c r="Q488">
        <v>9030414</v>
      </c>
      <c r="R488">
        <v>9604219</v>
      </c>
      <c r="S488">
        <v>5180.3127999999997</v>
      </c>
      <c r="T488">
        <v>7996961</v>
      </c>
      <c r="U488">
        <v>0</v>
      </c>
      <c r="V488">
        <v>2846420</v>
      </c>
      <c r="W488">
        <v>1021390</v>
      </c>
      <c r="X488">
        <v>703623</v>
      </c>
      <c r="Y488">
        <v>1736099</v>
      </c>
      <c r="Z488">
        <v>317014</v>
      </c>
      <c r="AA488">
        <v>68.749899999999997</v>
      </c>
      <c r="AB488">
        <v>0</v>
      </c>
      <c r="AC488">
        <v>2275</v>
      </c>
      <c r="AD488">
        <v>1998019</v>
      </c>
      <c r="AE488">
        <v>-80310</v>
      </c>
      <c r="AF488" t="s">
        <v>121</v>
      </c>
    </row>
    <row r="489" spans="1:32" x14ac:dyDescent="0.25">
      <c r="A489" t="s">
        <v>113</v>
      </c>
      <c r="B489" t="s">
        <v>30</v>
      </c>
      <c r="C489" t="s">
        <v>103</v>
      </c>
      <c r="D489" t="s">
        <v>49</v>
      </c>
      <c r="E489">
        <v>3623806</v>
      </c>
      <c r="F489">
        <v>213323</v>
      </c>
      <c r="G489">
        <v>2758020</v>
      </c>
      <c r="H489">
        <v>3053327</v>
      </c>
      <c r="I489">
        <v>7579091</v>
      </c>
      <c r="J489">
        <v>21921030</v>
      </c>
      <c r="K489">
        <v>5715457</v>
      </c>
      <c r="L489">
        <v>12548191</v>
      </c>
      <c r="M489">
        <v>0</v>
      </c>
      <c r="N489">
        <v>9082306</v>
      </c>
      <c r="O489">
        <v>172049</v>
      </c>
      <c r="P489">
        <v>21921030</v>
      </c>
      <c r="Q489">
        <v>8901266</v>
      </c>
      <c r="R489">
        <v>9372839</v>
      </c>
      <c r="S489">
        <v>5179.9657999999999</v>
      </c>
      <c r="T489">
        <v>8038414</v>
      </c>
      <c r="U489">
        <v>0</v>
      </c>
      <c r="V489">
        <v>2845168</v>
      </c>
      <c r="W489">
        <v>1088061</v>
      </c>
      <c r="X489">
        <v>801814</v>
      </c>
      <c r="Y489">
        <v>1545600</v>
      </c>
      <c r="Z489">
        <v>327517</v>
      </c>
      <c r="AA489">
        <v>4.7930000000000001</v>
      </c>
      <c r="AB489">
        <v>0</v>
      </c>
      <c r="AC489">
        <v>4291</v>
      </c>
      <c r="AD489">
        <v>577637</v>
      </c>
      <c r="AE489">
        <v>-91259</v>
      </c>
      <c r="AF489" t="s">
        <v>121</v>
      </c>
    </row>
    <row r="490" spans="1:32" x14ac:dyDescent="0.25">
      <c r="A490" t="s">
        <v>113</v>
      </c>
      <c r="B490" t="s">
        <v>30</v>
      </c>
      <c r="C490" t="s">
        <v>103</v>
      </c>
      <c r="D490" t="s">
        <v>50</v>
      </c>
      <c r="E490">
        <v>3771569</v>
      </c>
      <c r="F490">
        <v>284051</v>
      </c>
      <c r="G490">
        <v>2873289</v>
      </c>
      <c r="H490">
        <v>3225412</v>
      </c>
      <c r="I490">
        <v>7359561</v>
      </c>
      <c r="J490">
        <v>20780203</v>
      </c>
      <c r="K490">
        <v>5725676</v>
      </c>
      <c r="L490">
        <v>12204151</v>
      </c>
      <c r="M490">
        <v>0</v>
      </c>
      <c r="N490">
        <v>8306603</v>
      </c>
      <c r="O490">
        <v>172026</v>
      </c>
      <c r="P490">
        <v>20780203</v>
      </c>
      <c r="Q490">
        <v>8487222</v>
      </c>
      <c r="R490">
        <v>8576052</v>
      </c>
      <c r="S490">
        <v>5179.9367899999997</v>
      </c>
      <c r="T490">
        <v>7981531</v>
      </c>
      <c r="U490">
        <v>0</v>
      </c>
      <c r="V490">
        <v>2940964</v>
      </c>
      <c r="W490">
        <v>959136</v>
      </c>
      <c r="X490">
        <v>639755</v>
      </c>
      <c r="Y490">
        <v>1448639</v>
      </c>
      <c r="Z490">
        <v>381019</v>
      </c>
      <c r="AA490">
        <v>0.63970000000000005</v>
      </c>
      <c r="AB490">
        <v>0</v>
      </c>
      <c r="AC490">
        <v>2681</v>
      </c>
      <c r="AD490">
        <v>1798021</v>
      </c>
      <c r="AE490">
        <v>-85282</v>
      </c>
      <c r="AF490" t="s">
        <v>121</v>
      </c>
    </row>
    <row r="491" spans="1:32" x14ac:dyDescent="0.25">
      <c r="A491" t="s">
        <v>113</v>
      </c>
      <c r="B491" t="s">
        <v>30</v>
      </c>
      <c r="C491" t="s">
        <v>103</v>
      </c>
      <c r="D491" t="s">
        <v>51</v>
      </c>
      <c r="E491">
        <v>3651369</v>
      </c>
      <c r="F491">
        <v>240922</v>
      </c>
      <c r="G491">
        <v>2965334</v>
      </c>
      <c r="H491">
        <v>3050185</v>
      </c>
      <c r="I491">
        <v>7219336</v>
      </c>
      <c r="J491">
        <v>20497173</v>
      </c>
      <c r="K491">
        <v>5570570</v>
      </c>
      <c r="L491">
        <v>12203204</v>
      </c>
      <c r="M491">
        <v>0</v>
      </c>
      <c r="N491">
        <v>8042449</v>
      </c>
      <c r="O491">
        <v>171918</v>
      </c>
      <c r="P491">
        <v>20497173</v>
      </c>
      <c r="Q491">
        <v>8235636</v>
      </c>
      <c r="R491">
        <v>8293969</v>
      </c>
      <c r="S491">
        <v>5179.9381100000001</v>
      </c>
      <c r="T491">
        <v>8006817</v>
      </c>
      <c r="U491">
        <v>0</v>
      </c>
      <c r="V491">
        <v>2884258</v>
      </c>
      <c r="W491">
        <v>981681</v>
      </c>
      <c r="X491">
        <v>687819</v>
      </c>
      <c r="Y491">
        <v>1509539</v>
      </c>
      <c r="Z491">
        <v>317939</v>
      </c>
      <c r="AA491">
        <v>-2.0846</v>
      </c>
      <c r="AB491">
        <v>0</v>
      </c>
      <c r="AC491">
        <v>-434</v>
      </c>
      <c r="AD491">
        <v>1797358</v>
      </c>
      <c r="AE491">
        <v>-57779</v>
      </c>
      <c r="AF491" t="s">
        <v>121</v>
      </c>
    </row>
    <row r="492" spans="1:32" x14ac:dyDescent="0.25">
      <c r="A492" t="s">
        <v>113</v>
      </c>
      <c r="B492" t="s">
        <v>30</v>
      </c>
      <c r="C492" t="s">
        <v>103</v>
      </c>
      <c r="D492" t="s">
        <v>52</v>
      </c>
      <c r="E492">
        <v>2123775</v>
      </c>
      <c r="F492">
        <v>-80871</v>
      </c>
      <c r="G492">
        <v>2607760</v>
      </c>
      <c r="H492">
        <v>2784662</v>
      </c>
      <c r="I492">
        <v>7065363</v>
      </c>
      <c r="J492">
        <v>20111734</v>
      </c>
      <c r="K492">
        <v>5550314</v>
      </c>
      <c r="L492">
        <v>11974826</v>
      </c>
      <c r="M492">
        <v>0</v>
      </c>
      <c r="N492">
        <v>7884240</v>
      </c>
      <c r="O492">
        <v>171811</v>
      </c>
      <c r="P492">
        <v>20111734</v>
      </c>
      <c r="Q492">
        <v>8013714</v>
      </c>
      <c r="R492">
        <v>8136908</v>
      </c>
      <c r="S492">
        <v>5181.8166899999997</v>
      </c>
      <c r="T492">
        <v>7643555</v>
      </c>
      <c r="U492">
        <v>0</v>
      </c>
      <c r="V492">
        <v>1769299</v>
      </c>
      <c r="W492">
        <v>781767</v>
      </c>
      <c r="X492">
        <v>2294082</v>
      </c>
      <c r="Y492">
        <v>1651700</v>
      </c>
      <c r="Z492">
        <v>305253</v>
      </c>
      <c r="AA492">
        <v>-46.855899999999998</v>
      </c>
      <c r="AB492">
        <v>0</v>
      </c>
      <c r="AC492">
        <v>2762</v>
      </c>
      <c r="AD492">
        <v>2065138</v>
      </c>
      <c r="AE492">
        <v>-84090</v>
      </c>
      <c r="AF492" t="s">
        <v>121</v>
      </c>
    </row>
    <row r="493" spans="1:32" x14ac:dyDescent="0.25">
      <c r="A493" t="s">
        <v>113</v>
      </c>
      <c r="B493" t="s">
        <v>30</v>
      </c>
      <c r="C493" t="s">
        <v>103</v>
      </c>
      <c r="D493" t="s">
        <v>53</v>
      </c>
      <c r="E493">
        <v>3458060</v>
      </c>
      <c r="F493">
        <v>-29542</v>
      </c>
      <c r="G493">
        <v>2672353</v>
      </c>
      <c r="H493">
        <v>2862406</v>
      </c>
      <c r="I493">
        <v>7301010</v>
      </c>
      <c r="J493">
        <v>20461465</v>
      </c>
      <c r="K493">
        <v>5790088</v>
      </c>
      <c r="L493">
        <v>12175442</v>
      </c>
      <c r="M493">
        <v>0</v>
      </c>
      <c r="N493">
        <v>8012259</v>
      </c>
      <c r="O493">
        <v>171823</v>
      </c>
      <c r="P493">
        <v>20461465</v>
      </c>
      <c r="Q493">
        <v>8142948</v>
      </c>
      <c r="R493">
        <v>8286023</v>
      </c>
      <c r="S493">
        <v>5179.8293599999997</v>
      </c>
      <c r="T493">
        <v>7799726</v>
      </c>
      <c r="U493">
        <v>0</v>
      </c>
      <c r="V493">
        <v>2761533</v>
      </c>
      <c r="W493">
        <v>958469</v>
      </c>
      <c r="X493">
        <v>633909</v>
      </c>
      <c r="Y493">
        <v>1560568</v>
      </c>
      <c r="Z493">
        <v>477999</v>
      </c>
      <c r="AA493">
        <v>-14.597200000000001</v>
      </c>
      <c r="AB493">
        <v>0</v>
      </c>
      <c r="AC493">
        <v>6477</v>
      </c>
      <c r="AD493">
        <v>527792</v>
      </c>
      <c r="AE493">
        <v>-119200</v>
      </c>
      <c r="AF493" t="s">
        <v>121</v>
      </c>
    </row>
    <row r="494" spans="1:32" x14ac:dyDescent="0.25">
      <c r="A494" t="s">
        <v>113</v>
      </c>
      <c r="B494" t="s">
        <v>30</v>
      </c>
      <c r="C494" t="s">
        <v>103</v>
      </c>
      <c r="D494" t="s">
        <v>54</v>
      </c>
      <c r="E494">
        <v>3747593</v>
      </c>
      <c r="F494">
        <v>116432</v>
      </c>
      <c r="G494">
        <v>2441824</v>
      </c>
      <c r="H494">
        <v>2695638</v>
      </c>
      <c r="I494">
        <v>7150259</v>
      </c>
      <c r="J494">
        <v>20488706</v>
      </c>
      <c r="K494">
        <v>5512786</v>
      </c>
      <c r="L494">
        <v>11744450</v>
      </c>
      <c r="M494">
        <v>0</v>
      </c>
      <c r="N494">
        <v>8461233</v>
      </c>
      <c r="O494">
        <v>171790</v>
      </c>
      <c r="P494">
        <v>20488706</v>
      </c>
      <c r="Q494">
        <v>8312797</v>
      </c>
      <c r="R494">
        <v>8744256</v>
      </c>
      <c r="S494">
        <v>5262.6837100000002</v>
      </c>
      <c r="T494">
        <v>7641222</v>
      </c>
      <c r="U494">
        <v>0</v>
      </c>
      <c r="V494">
        <v>2966552</v>
      </c>
      <c r="W494">
        <v>899047</v>
      </c>
      <c r="X494">
        <v>635473</v>
      </c>
      <c r="Y494">
        <v>1566420</v>
      </c>
      <c r="Z494">
        <v>379648</v>
      </c>
      <c r="AA494">
        <v>-5.6890999999999998</v>
      </c>
      <c r="AB494">
        <v>0</v>
      </c>
      <c r="AC494">
        <v>4775</v>
      </c>
      <c r="AD494">
        <v>2101542</v>
      </c>
      <c r="AE494">
        <v>-97641</v>
      </c>
      <c r="AF494" t="s">
        <v>121</v>
      </c>
    </row>
    <row r="495" spans="1:32" x14ac:dyDescent="0.25">
      <c r="A495" t="s">
        <v>113</v>
      </c>
      <c r="B495" t="s">
        <v>30</v>
      </c>
      <c r="C495" t="s">
        <v>103</v>
      </c>
      <c r="D495" t="s">
        <v>55</v>
      </c>
      <c r="E495">
        <v>3729103</v>
      </c>
      <c r="F495">
        <v>196554</v>
      </c>
      <c r="G495">
        <v>2334967</v>
      </c>
      <c r="H495">
        <v>2518172</v>
      </c>
      <c r="I495">
        <v>7004828</v>
      </c>
      <c r="J495">
        <v>20320989</v>
      </c>
      <c r="K495">
        <v>5632379</v>
      </c>
      <c r="L495">
        <v>11710792</v>
      </c>
      <c r="M495">
        <v>0</v>
      </c>
      <c r="N495">
        <v>8341023</v>
      </c>
      <c r="O495">
        <v>171664</v>
      </c>
      <c r="P495">
        <v>20320989</v>
      </c>
      <c r="Q495">
        <v>8242571</v>
      </c>
      <c r="R495">
        <v>8610197</v>
      </c>
      <c r="S495">
        <v>5278.7500799999998</v>
      </c>
      <c r="T495">
        <v>7471842</v>
      </c>
      <c r="U495">
        <v>0</v>
      </c>
      <c r="V495">
        <v>2957091</v>
      </c>
      <c r="W495">
        <v>1017489</v>
      </c>
      <c r="X495">
        <v>691505</v>
      </c>
      <c r="Y495">
        <v>1629194</v>
      </c>
      <c r="Z495">
        <v>376494</v>
      </c>
      <c r="AA495">
        <v>-2.9312999999999998</v>
      </c>
      <c r="AB495">
        <v>0</v>
      </c>
      <c r="AC495">
        <v>8065</v>
      </c>
      <c r="AD495">
        <v>1956316</v>
      </c>
      <c r="AE495">
        <v>-55939</v>
      </c>
      <c r="AF495" t="s">
        <v>121</v>
      </c>
    </row>
    <row r="496" spans="1:32" x14ac:dyDescent="0.25">
      <c r="A496" t="s">
        <v>113</v>
      </c>
      <c r="B496" t="s">
        <v>30</v>
      </c>
      <c r="C496" t="s">
        <v>103</v>
      </c>
      <c r="D496" t="s">
        <v>56</v>
      </c>
      <c r="E496">
        <v>3996253</v>
      </c>
      <c r="F496">
        <v>172302</v>
      </c>
      <c r="G496">
        <v>2391188</v>
      </c>
      <c r="H496">
        <v>2543083</v>
      </c>
      <c r="I496">
        <v>7116408</v>
      </c>
      <c r="J496">
        <v>20306702</v>
      </c>
      <c r="K496">
        <v>5628730</v>
      </c>
      <c r="L496">
        <v>11795043</v>
      </c>
      <c r="M496">
        <v>0</v>
      </c>
      <c r="N496">
        <v>8247040</v>
      </c>
      <c r="O496">
        <v>171538</v>
      </c>
      <c r="P496">
        <v>20306702</v>
      </c>
      <c r="Q496">
        <v>8096826</v>
      </c>
      <c r="R496">
        <v>8511659</v>
      </c>
      <c r="S496">
        <v>5280.82269</v>
      </c>
      <c r="T496">
        <v>7173263</v>
      </c>
      <c r="U496">
        <v>0</v>
      </c>
      <c r="V496">
        <v>3166483</v>
      </c>
      <c r="W496">
        <v>1054752</v>
      </c>
      <c r="X496">
        <v>2664228</v>
      </c>
      <c r="Y496">
        <v>1559036</v>
      </c>
      <c r="Z496">
        <v>407449</v>
      </c>
      <c r="AA496">
        <v>-0.69289999999999996</v>
      </c>
      <c r="AB496">
        <v>0</v>
      </c>
      <c r="AC496">
        <v>10600</v>
      </c>
      <c r="AD496">
        <v>1946019</v>
      </c>
      <c r="AE496">
        <v>-97415</v>
      </c>
      <c r="AF496" t="s">
        <v>121</v>
      </c>
    </row>
    <row r="497" spans="1:32" x14ac:dyDescent="0.25">
      <c r="A497" t="s">
        <v>113</v>
      </c>
      <c r="B497" t="s">
        <v>30</v>
      </c>
      <c r="C497" t="s">
        <v>103</v>
      </c>
      <c r="D497" t="s">
        <v>57</v>
      </c>
      <c r="E497">
        <v>4049117</v>
      </c>
      <c r="F497">
        <v>-13023</v>
      </c>
      <c r="G497">
        <v>2494121</v>
      </c>
      <c r="H497">
        <v>2657395</v>
      </c>
      <c r="I497">
        <v>7347294</v>
      </c>
      <c r="J497">
        <v>20419122</v>
      </c>
      <c r="K497">
        <v>5981124</v>
      </c>
      <c r="L497">
        <v>11853332</v>
      </c>
      <c r="M497">
        <v>0</v>
      </c>
      <c r="N497">
        <v>8267720</v>
      </c>
      <c r="O497">
        <v>171460</v>
      </c>
      <c r="P497">
        <v>20419122</v>
      </c>
      <c r="Q497">
        <v>7973637</v>
      </c>
      <c r="R497">
        <v>8565790</v>
      </c>
      <c r="S497">
        <v>5278.6841599999998</v>
      </c>
      <c r="T497">
        <v>7393428</v>
      </c>
      <c r="U497">
        <v>0</v>
      </c>
      <c r="V497">
        <v>3198851</v>
      </c>
      <c r="W497">
        <v>1184882</v>
      </c>
      <c r="X497">
        <v>793245</v>
      </c>
      <c r="Y497">
        <v>1586787</v>
      </c>
      <c r="Z497">
        <v>508390</v>
      </c>
      <c r="AA497">
        <v>3.4329000000000001</v>
      </c>
      <c r="AB497">
        <v>0</v>
      </c>
      <c r="AC497">
        <v>14371</v>
      </c>
      <c r="AD497">
        <v>423933</v>
      </c>
      <c r="AE497">
        <v>-104187</v>
      </c>
      <c r="AF497" t="s">
        <v>121</v>
      </c>
    </row>
    <row r="498" spans="1:32" x14ac:dyDescent="0.25">
      <c r="A498" t="s">
        <v>113</v>
      </c>
      <c r="B498" t="s">
        <v>30</v>
      </c>
      <c r="C498" t="s">
        <v>103</v>
      </c>
      <c r="D498" t="s">
        <v>58</v>
      </c>
      <c r="E498">
        <v>3973655</v>
      </c>
      <c r="F498">
        <v>168238</v>
      </c>
      <c r="G498">
        <v>2194073</v>
      </c>
      <c r="H498">
        <v>2423262</v>
      </c>
      <c r="I498">
        <v>6978927</v>
      </c>
      <c r="J498">
        <v>19851201</v>
      </c>
      <c r="K498">
        <v>5661413</v>
      </c>
      <c r="L498">
        <v>11280438</v>
      </c>
      <c r="M498">
        <v>0</v>
      </c>
      <c r="N498">
        <v>8286540</v>
      </c>
      <c r="O498">
        <v>171343</v>
      </c>
      <c r="P498">
        <v>19851201</v>
      </c>
      <c r="Q498">
        <v>8028707</v>
      </c>
      <c r="R498">
        <v>8570763</v>
      </c>
      <c r="S498">
        <v>5278.6871600000004</v>
      </c>
      <c r="T498">
        <v>7137530</v>
      </c>
      <c r="U498">
        <v>0</v>
      </c>
      <c r="V498">
        <v>3158104</v>
      </c>
      <c r="W498">
        <v>1056584</v>
      </c>
      <c r="X498">
        <v>688213</v>
      </c>
      <c r="Y498">
        <v>1618680</v>
      </c>
      <c r="Z498">
        <v>444556</v>
      </c>
      <c r="AA498">
        <v>0.41770000000000002</v>
      </c>
      <c r="AB498">
        <v>0</v>
      </c>
      <c r="AC498">
        <v>8740</v>
      </c>
      <c r="AD498">
        <v>2033041</v>
      </c>
      <c r="AE498">
        <v>-91806</v>
      </c>
      <c r="AF498" t="s">
        <v>121</v>
      </c>
    </row>
    <row r="499" spans="1:32" x14ac:dyDescent="0.25">
      <c r="A499" t="s">
        <v>113</v>
      </c>
      <c r="B499" t="s">
        <v>30</v>
      </c>
      <c r="C499" t="s">
        <v>103</v>
      </c>
      <c r="D499" t="s">
        <v>59</v>
      </c>
      <c r="E499">
        <v>3841712</v>
      </c>
      <c r="F499">
        <v>210771</v>
      </c>
      <c r="G499">
        <v>2250879</v>
      </c>
      <c r="H499">
        <v>2463132</v>
      </c>
      <c r="I499">
        <v>7070992</v>
      </c>
      <c r="J499">
        <v>20267741</v>
      </c>
      <c r="K499">
        <v>5794053</v>
      </c>
      <c r="L499">
        <v>11619077</v>
      </c>
      <c r="M499">
        <v>0</v>
      </c>
      <c r="N499">
        <v>8363047</v>
      </c>
      <c r="O499">
        <v>171228</v>
      </c>
      <c r="P499">
        <v>20267741</v>
      </c>
      <c r="Q499">
        <v>7908774</v>
      </c>
      <c r="R499">
        <v>8648664</v>
      </c>
      <c r="S499">
        <v>5284.0682900000002</v>
      </c>
      <c r="T499">
        <v>7285359</v>
      </c>
      <c r="U499">
        <v>0</v>
      </c>
      <c r="V499">
        <v>3004708</v>
      </c>
      <c r="W499">
        <v>1102927</v>
      </c>
      <c r="X499">
        <v>745835</v>
      </c>
      <c r="Y499">
        <v>1604121</v>
      </c>
      <c r="Z499">
        <v>438289</v>
      </c>
      <c r="AA499">
        <v>1.7347999999999999</v>
      </c>
      <c r="AB499">
        <v>0</v>
      </c>
      <c r="AC499">
        <v>8417</v>
      </c>
      <c r="AD499">
        <v>1980676</v>
      </c>
      <c r="AE499">
        <v>-79876</v>
      </c>
      <c r="AF499" t="s">
        <v>121</v>
      </c>
    </row>
    <row r="500" spans="1:32" x14ac:dyDescent="0.25">
      <c r="A500" t="s">
        <v>113</v>
      </c>
      <c r="B500" t="s">
        <v>30</v>
      </c>
      <c r="C500" t="s">
        <v>103</v>
      </c>
      <c r="D500" t="s">
        <v>60</v>
      </c>
      <c r="E500">
        <v>4024133</v>
      </c>
      <c r="F500">
        <v>244330</v>
      </c>
      <c r="G500">
        <v>2167105</v>
      </c>
      <c r="H500">
        <v>2425748</v>
      </c>
      <c r="I500">
        <v>6916501</v>
      </c>
      <c r="J500">
        <v>19651804</v>
      </c>
      <c r="K500">
        <v>5611857</v>
      </c>
      <c r="L500">
        <v>11284805</v>
      </c>
      <c r="M500">
        <v>0</v>
      </c>
      <c r="N500">
        <v>8097631</v>
      </c>
      <c r="O500">
        <v>171118</v>
      </c>
      <c r="P500">
        <v>19651804</v>
      </c>
      <c r="Q500">
        <v>7760896</v>
      </c>
      <c r="R500">
        <v>8366999</v>
      </c>
      <c r="S500">
        <v>5298.0651900000003</v>
      </c>
      <c r="T500">
        <v>7014179</v>
      </c>
      <c r="U500">
        <v>0</v>
      </c>
      <c r="V500">
        <v>3162696</v>
      </c>
      <c r="W500">
        <v>1097867</v>
      </c>
      <c r="X500">
        <v>2618363</v>
      </c>
      <c r="Y500">
        <v>1521811</v>
      </c>
      <c r="Z500">
        <v>371656</v>
      </c>
      <c r="AA500">
        <v>8.3766999999999996</v>
      </c>
      <c r="AB500">
        <v>0</v>
      </c>
      <c r="AC500">
        <v>8950</v>
      </c>
      <c r="AD500">
        <v>1879217</v>
      </c>
      <c r="AE500">
        <v>-144899</v>
      </c>
      <c r="AF500" t="s">
        <v>121</v>
      </c>
    </row>
    <row r="501" spans="1:32" x14ac:dyDescent="0.25">
      <c r="A501" t="s">
        <v>113</v>
      </c>
      <c r="B501" t="s">
        <v>30</v>
      </c>
      <c r="C501" t="s">
        <v>103</v>
      </c>
      <c r="D501" t="s">
        <v>61</v>
      </c>
      <c r="E501">
        <v>3914728</v>
      </c>
      <c r="F501">
        <v>107745</v>
      </c>
      <c r="G501">
        <v>2256488</v>
      </c>
      <c r="H501">
        <v>2469665</v>
      </c>
      <c r="I501">
        <v>6925288</v>
      </c>
      <c r="J501">
        <v>19349164</v>
      </c>
      <c r="K501">
        <v>5624099</v>
      </c>
      <c r="L501">
        <v>11115069</v>
      </c>
      <c r="M501">
        <v>0</v>
      </c>
      <c r="N501">
        <v>7933538</v>
      </c>
      <c r="O501">
        <v>171118</v>
      </c>
      <c r="P501">
        <v>19349164</v>
      </c>
      <c r="Q501">
        <v>7611332</v>
      </c>
      <c r="R501">
        <v>8234095</v>
      </c>
      <c r="S501">
        <v>5334.8334500000001</v>
      </c>
      <c r="T501">
        <v>6871633</v>
      </c>
      <c r="U501">
        <v>0</v>
      </c>
      <c r="V501">
        <v>3073933</v>
      </c>
      <c r="W501">
        <v>1224627</v>
      </c>
      <c r="X501">
        <v>800463</v>
      </c>
      <c r="Y501">
        <v>1523455</v>
      </c>
      <c r="Z501">
        <v>494956</v>
      </c>
      <c r="AA501">
        <v>4.0201000000000002</v>
      </c>
      <c r="AB501">
        <v>0</v>
      </c>
      <c r="AC501">
        <v>12043</v>
      </c>
      <c r="AD501">
        <v>524756</v>
      </c>
      <c r="AE501">
        <v>-97106</v>
      </c>
      <c r="AF501" t="s">
        <v>121</v>
      </c>
    </row>
    <row r="502" spans="1:32" x14ac:dyDescent="0.25">
      <c r="A502" t="s">
        <v>113</v>
      </c>
      <c r="B502" t="s">
        <v>30</v>
      </c>
      <c r="C502" t="s">
        <v>103</v>
      </c>
      <c r="D502" t="s">
        <v>62</v>
      </c>
      <c r="E502">
        <v>3957123</v>
      </c>
      <c r="F502">
        <v>570251</v>
      </c>
      <c r="G502">
        <v>2210485</v>
      </c>
      <c r="H502">
        <v>2434445</v>
      </c>
      <c r="I502">
        <v>6867350</v>
      </c>
      <c r="J502">
        <v>19761465</v>
      </c>
      <c r="K502">
        <v>5485074</v>
      </c>
      <c r="L502">
        <v>11311365</v>
      </c>
      <c r="M502">
        <v>0</v>
      </c>
      <c r="N502">
        <v>8151092</v>
      </c>
      <c r="O502">
        <v>171118</v>
      </c>
      <c r="P502">
        <v>19761465</v>
      </c>
      <c r="Q502">
        <v>7511626</v>
      </c>
      <c r="R502">
        <v>8450100</v>
      </c>
      <c r="S502">
        <v>5371.2335700000003</v>
      </c>
      <c r="T502">
        <v>7133733</v>
      </c>
      <c r="U502">
        <v>0</v>
      </c>
      <c r="V502">
        <v>3063005</v>
      </c>
      <c r="W502">
        <v>1082213</v>
      </c>
      <c r="X502">
        <v>723955</v>
      </c>
      <c r="Y502">
        <v>1495779</v>
      </c>
      <c r="Z502">
        <v>422923</v>
      </c>
      <c r="AA502">
        <v>13.0261</v>
      </c>
      <c r="AB502">
        <v>0</v>
      </c>
      <c r="AC502">
        <v>8239</v>
      </c>
      <c r="AD502">
        <v>1976254</v>
      </c>
      <c r="AE502">
        <v>-82394</v>
      </c>
      <c r="AF502" t="s">
        <v>121</v>
      </c>
    </row>
    <row r="503" spans="1:32" x14ac:dyDescent="0.25">
      <c r="A503" t="s">
        <v>113</v>
      </c>
      <c r="B503" t="s">
        <v>30</v>
      </c>
      <c r="C503" t="s">
        <v>103</v>
      </c>
      <c r="D503" t="s">
        <v>63</v>
      </c>
      <c r="E503">
        <v>3776199</v>
      </c>
      <c r="F503">
        <v>174006</v>
      </c>
      <c r="G503">
        <v>2207825</v>
      </c>
      <c r="H503">
        <v>2301945</v>
      </c>
      <c r="I503">
        <v>6663855</v>
      </c>
      <c r="J503">
        <v>19527079</v>
      </c>
      <c r="K503">
        <v>5437786</v>
      </c>
      <c r="L503">
        <v>11554748</v>
      </c>
      <c r="M503">
        <v>0</v>
      </c>
      <c r="N503">
        <v>7693469</v>
      </c>
      <c r="O503">
        <v>171118</v>
      </c>
      <c r="P503">
        <v>19527079</v>
      </c>
      <c r="Q503">
        <v>7008465</v>
      </c>
      <c r="R503">
        <v>7972331</v>
      </c>
      <c r="S503">
        <v>5406.8375599999999</v>
      </c>
      <c r="T503">
        <v>6983482</v>
      </c>
      <c r="U503">
        <v>0</v>
      </c>
      <c r="V503">
        <v>2988854</v>
      </c>
      <c r="W503">
        <v>1097166</v>
      </c>
      <c r="X503">
        <v>757390</v>
      </c>
      <c r="Y503">
        <v>1426241</v>
      </c>
      <c r="Z503">
        <v>462449</v>
      </c>
      <c r="AA503">
        <v>15.728899999999999</v>
      </c>
      <c r="AB503">
        <v>0</v>
      </c>
      <c r="AC503">
        <v>6519</v>
      </c>
      <c r="AD503">
        <v>1780817</v>
      </c>
      <c r="AE503">
        <v>-111370</v>
      </c>
      <c r="AF503" t="s">
        <v>121</v>
      </c>
    </row>
    <row r="504" spans="1:32" x14ac:dyDescent="0.25">
      <c r="A504" t="s">
        <v>113</v>
      </c>
      <c r="B504" t="s">
        <v>30</v>
      </c>
      <c r="C504" t="s">
        <v>103</v>
      </c>
      <c r="D504" t="s">
        <v>64</v>
      </c>
      <c r="E504">
        <v>3713096</v>
      </c>
      <c r="F504">
        <v>207335</v>
      </c>
      <c r="G504">
        <v>2019418</v>
      </c>
      <c r="H504">
        <v>2167916</v>
      </c>
      <c r="I504">
        <v>6517513</v>
      </c>
      <c r="J504">
        <v>19044311</v>
      </c>
      <c r="K504">
        <v>5336599</v>
      </c>
      <c r="L504">
        <v>11313877</v>
      </c>
      <c r="M504">
        <v>0</v>
      </c>
      <c r="N504">
        <v>7471894</v>
      </c>
      <c r="O504">
        <v>171118</v>
      </c>
      <c r="P504">
        <v>19044311</v>
      </c>
      <c r="Q504">
        <v>6877387</v>
      </c>
      <c r="R504">
        <v>7730434</v>
      </c>
      <c r="S504">
        <v>5406.83979</v>
      </c>
      <c r="T504">
        <v>6849662</v>
      </c>
      <c r="U504">
        <v>0</v>
      </c>
      <c r="V504">
        <v>2874789</v>
      </c>
      <c r="W504">
        <v>1089446</v>
      </c>
      <c r="X504">
        <v>725451</v>
      </c>
      <c r="Y504">
        <v>1444970</v>
      </c>
      <c r="Z504">
        <v>394823</v>
      </c>
      <c r="AA504">
        <v>6.9523000000000001</v>
      </c>
      <c r="AB504">
        <v>0</v>
      </c>
      <c r="AC504">
        <v>6143</v>
      </c>
      <c r="AD504">
        <v>1843316</v>
      </c>
      <c r="AE504">
        <v>-124693</v>
      </c>
      <c r="AF504" t="s">
        <v>121</v>
      </c>
    </row>
    <row r="505" spans="1:32" x14ac:dyDescent="0.25">
      <c r="A505" t="s">
        <v>113</v>
      </c>
      <c r="B505" t="s">
        <v>30</v>
      </c>
      <c r="C505" t="s">
        <v>103</v>
      </c>
      <c r="D505" t="s">
        <v>65</v>
      </c>
      <c r="E505">
        <v>3763434</v>
      </c>
      <c r="F505">
        <v>95959</v>
      </c>
      <c r="G505">
        <v>2105976</v>
      </c>
      <c r="H505">
        <v>2255403</v>
      </c>
      <c r="I505">
        <v>6555467</v>
      </c>
      <c r="J505">
        <v>18958123</v>
      </c>
      <c r="K505">
        <v>5428842</v>
      </c>
      <c r="L505">
        <v>11388497</v>
      </c>
      <c r="M505">
        <v>0</v>
      </c>
      <c r="N505">
        <v>7295296</v>
      </c>
      <c r="O505">
        <v>171118</v>
      </c>
      <c r="P505">
        <v>18958123</v>
      </c>
      <c r="Q505">
        <v>6712894</v>
      </c>
      <c r="R505">
        <v>7569626</v>
      </c>
      <c r="S505">
        <v>5406.8411900000001</v>
      </c>
      <c r="T505">
        <v>6809118</v>
      </c>
      <c r="U505">
        <v>0</v>
      </c>
      <c r="V505">
        <v>2965786</v>
      </c>
      <c r="W505">
        <v>1183344</v>
      </c>
      <c r="X505">
        <v>764026</v>
      </c>
      <c r="Y505">
        <v>1364130</v>
      </c>
      <c r="Z505">
        <v>495957</v>
      </c>
      <c r="AA505">
        <v>3.4605000000000001</v>
      </c>
      <c r="AB505">
        <v>0</v>
      </c>
      <c r="AC505">
        <v>10496</v>
      </c>
      <c r="AD505">
        <v>496039</v>
      </c>
      <c r="AE505">
        <v>-110061</v>
      </c>
      <c r="AF505" t="s">
        <v>121</v>
      </c>
    </row>
    <row r="506" spans="1:32" x14ac:dyDescent="0.25">
      <c r="A506" t="s">
        <v>113</v>
      </c>
      <c r="B506" t="s">
        <v>30</v>
      </c>
      <c r="C506" t="s">
        <v>103</v>
      </c>
      <c r="D506" t="s">
        <v>66</v>
      </c>
      <c r="E506">
        <v>3501068</v>
      </c>
      <c r="F506">
        <v>168815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5406.8456999999999</v>
      </c>
      <c r="T506">
        <v>0</v>
      </c>
      <c r="U506">
        <v>0</v>
      </c>
      <c r="V506">
        <v>2736728</v>
      </c>
      <c r="W506">
        <v>0</v>
      </c>
      <c r="X506">
        <v>0</v>
      </c>
      <c r="Y506">
        <v>0</v>
      </c>
      <c r="Z506">
        <v>380356</v>
      </c>
      <c r="AA506">
        <v>-3.7522000000000002</v>
      </c>
      <c r="AB506">
        <v>0</v>
      </c>
      <c r="AC506">
        <v>5738</v>
      </c>
      <c r="AD506">
        <v>0</v>
      </c>
      <c r="AE506">
        <v>-163793</v>
      </c>
      <c r="AF506" t="s">
        <v>121</v>
      </c>
    </row>
    <row r="507" spans="1:32" x14ac:dyDescent="0.25">
      <c r="A507" t="s">
        <v>113</v>
      </c>
      <c r="B507" t="s">
        <v>30</v>
      </c>
      <c r="C507" t="s">
        <v>103</v>
      </c>
      <c r="D507" t="s">
        <v>67</v>
      </c>
      <c r="E507">
        <v>3262968</v>
      </c>
      <c r="F507">
        <v>177096</v>
      </c>
      <c r="G507">
        <v>1679709</v>
      </c>
      <c r="H507">
        <v>1763304</v>
      </c>
      <c r="I507">
        <v>5668038</v>
      </c>
      <c r="J507">
        <v>16988446</v>
      </c>
      <c r="K507">
        <v>4931276</v>
      </c>
      <c r="L507">
        <v>10184217</v>
      </c>
      <c r="M507">
        <v>0</v>
      </c>
      <c r="N507">
        <v>6564536</v>
      </c>
      <c r="O507">
        <v>171118</v>
      </c>
      <c r="P507">
        <v>16988446</v>
      </c>
      <c r="Q507">
        <v>6483674</v>
      </c>
      <c r="R507">
        <v>6804229</v>
      </c>
      <c r="S507">
        <v>5406.8476199999996</v>
      </c>
      <c r="T507">
        <v>6067775</v>
      </c>
      <c r="U507">
        <v>0</v>
      </c>
      <c r="V507">
        <v>2522871</v>
      </c>
      <c r="W507">
        <v>984853</v>
      </c>
      <c r="X507">
        <v>691742</v>
      </c>
      <c r="Y507">
        <v>1241950</v>
      </c>
      <c r="Z507">
        <v>384621</v>
      </c>
      <c r="AA507">
        <v>-9.8946000000000005</v>
      </c>
      <c r="AB507">
        <v>0</v>
      </c>
      <c r="AC507">
        <v>4269</v>
      </c>
      <c r="AD507">
        <v>1549363</v>
      </c>
      <c r="AE507">
        <v>-87903</v>
      </c>
      <c r="AF507" t="s">
        <v>121</v>
      </c>
    </row>
    <row r="508" spans="1:32" x14ac:dyDescent="0.25">
      <c r="A508" t="s">
        <v>113</v>
      </c>
      <c r="B508" t="s">
        <v>30</v>
      </c>
      <c r="C508" t="s">
        <v>103</v>
      </c>
      <c r="D508" t="s">
        <v>68</v>
      </c>
      <c r="E508">
        <v>3471730</v>
      </c>
      <c r="F508">
        <v>174699</v>
      </c>
      <c r="G508">
        <v>1672807</v>
      </c>
      <c r="H508">
        <v>1766702</v>
      </c>
      <c r="I508">
        <v>5750826</v>
      </c>
      <c r="J508">
        <v>17102661</v>
      </c>
      <c r="K508">
        <v>5171929</v>
      </c>
      <c r="L508">
        <v>10375730</v>
      </c>
      <c r="M508">
        <v>0</v>
      </c>
      <c r="N508">
        <v>6496983</v>
      </c>
      <c r="O508">
        <v>171118</v>
      </c>
      <c r="P508">
        <v>17102661</v>
      </c>
      <c r="Q508">
        <v>6334667</v>
      </c>
      <c r="R508">
        <v>6726931</v>
      </c>
      <c r="S508">
        <v>5406.8492900000001</v>
      </c>
      <c r="T508">
        <v>6134836</v>
      </c>
      <c r="U508">
        <v>0</v>
      </c>
      <c r="V508">
        <v>2677660</v>
      </c>
      <c r="W508">
        <v>941063</v>
      </c>
      <c r="X508">
        <v>687933</v>
      </c>
      <c r="Y508">
        <v>1230618</v>
      </c>
      <c r="Z508">
        <v>361663</v>
      </c>
      <c r="AA508">
        <v>-6.2900999999999998</v>
      </c>
      <c r="AB508">
        <v>0</v>
      </c>
      <c r="AC508">
        <v>4348</v>
      </c>
      <c r="AD508">
        <v>1596337</v>
      </c>
      <c r="AE508">
        <v>-132375</v>
      </c>
      <c r="AF508" t="s">
        <v>121</v>
      </c>
    </row>
    <row r="509" spans="1:32" x14ac:dyDescent="0.25">
      <c r="A509" t="s">
        <v>113</v>
      </c>
      <c r="B509" t="s">
        <v>30</v>
      </c>
      <c r="C509" t="s">
        <v>103</v>
      </c>
      <c r="D509" t="s">
        <v>69</v>
      </c>
      <c r="E509">
        <v>3637556</v>
      </c>
      <c r="F509">
        <v>15371.5</v>
      </c>
      <c r="G509">
        <v>1757456</v>
      </c>
      <c r="H509">
        <v>1860491</v>
      </c>
      <c r="I509">
        <v>6241626</v>
      </c>
      <c r="J509">
        <v>18229294</v>
      </c>
      <c r="K509">
        <v>5470351</v>
      </c>
      <c r="L509">
        <v>11197506</v>
      </c>
      <c r="M509">
        <v>0</v>
      </c>
      <c r="N509">
        <v>6761433</v>
      </c>
      <c r="O509">
        <v>171118</v>
      </c>
      <c r="P509">
        <v>18229294</v>
      </c>
      <c r="Q509">
        <v>6194311</v>
      </c>
      <c r="R509">
        <v>7031788</v>
      </c>
      <c r="S509">
        <v>5406.8505599999999</v>
      </c>
      <c r="T509">
        <v>6526248</v>
      </c>
      <c r="U509">
        <v>0</v>
      </c>
      <c r="V509">
        <v>2809024</v>
      </c>
      <c r="W509">
        <v>1128041</v>
      </c>
      <c r="X509">
        <v>826714</v>
      </c>
      <c r="Y509">
        <v>1313292</v>
      </c>
      <c r="Z509">
        <v>597659.5</v>
      </c>
      <c r="AA509">
        <v>-9.8518000000000008</v>
      </c>
      <c r="AB509">
        <v>0</v>
      </c>
      <c r="AC509">
        <v>4659</v>
      </c>
      <c r="AD509">
        <v>592722</v>
      </c>
      <c r="AE509">
        <v>-160144.5</v>
      </c>
      <c r="AF509" t="s">
        <v>121</v>
      </c>
    </row>
    <row r="510" spans="1:32" x14ac:dyDescent="0.25">
      <c r="A510" t="s">
        <v>113</v>
      </c>
      <c r="B510" t="s">
        <v>30</v>
      </c>
      <c r="C510" t="s">
        <v>103</v>
      </c>
      <c r="D510" t="s">
        <v>70</v>
      </c>
      <c r="E510">
        <v>3637556</v>
      </c>
      <c r="F510">
        <v>15371.5</v>
      </c>
      <c r="G510">
        <v>1757456</v>
      </c>
      <c r="H510">
        <v>1860491</v>
      </c>
      <c r="I510">
        <v>6241626</v>
      </c>
      <c r="J510">
        <v>18229294</v>
      </c>
      <c r="K510">
        <v>5470351</v>
      </c>
      <c r="L510">
        <v>11197506</v>
      </c>
      <c r="M510">
        <v>0</v>
      </c>
      <c r="N510">
        <v>6761433</v>
      </c>
      <c r="O510">
        <v>171118</v>
      </c>
      <c r="P510">
        <v>18229294</v>
      </c>
      <c r="Q510">
        <v>6194311</v>
      </c>
      <c r="R510">
        <v>7031788</v>
      </c>
      <c r="S510">
        <v>5406.8505599999999</v>
      </c>
      <c r="T510">
        <v>6526248</v>
      </c>
      <c r="U510">
        <v>0</v>
      </c>
      <c r="V510">
        <v>2809024</v>
      </c>
      <c r="W510">
        <v>1128041</v>
      </c>
      <c r="X510">
        <v>826714</v>
      </c>
      <c r="Y510">
        <v>1313292</v>
      </c>
      <c r="Z510">
        <v>597659.5</v>
      </c>
      <c r="AA510">
        <v>10.565200000000001</v>
      </c>
      <c r="AB510">
        <v>0</v>
      </c>
      <c r="AC510">
        <v>4659</v>
      </c>
      <c r="AD510">
        <v>592722</v>
      </c>
      <c r="AE510">
        <v>-160144.5</v>
      </c>
      <c r="AF510" t="s">
        <v>121</v>
      </c>
    </row>
    <row r="511" spans="1:32" x14ac:dyDescent="0.25">
      <c r="A511" t="s">
        <v>113</v>
      </c>
      <c r="B511" t="s">
        <v>30</v>
      </c>
      <c r="C511" t="s">
        <v>103</v>
      </c>
      <c r="D511" t="s">
        <v>72</v>
      </c>
      <c r="E511">
        <v>3621277</v>
      </c>
      <c r="F511">
        <v>127751</v>
      </c>
      <c r="G511">
        <v>1643627</v>
      </c>
      <c r="H511">
        <v>1704926</v>
      </c>
      <c r="I511">
        <v>6061969</v>
      </c>
      <c r="J511">
        <v>18322269</v>
      </c>
      <c r="K511">
        <v>5048089</v>
      </c>
      <c r="L511">
        <v>10928144</v>
      </c>
      <c r="M511">
        <v>0</v>
      </c>
      <c r="N511">
        <v>7139411</v>
      </c>
      <c r="O511">
        <v>171118</v>
      </c>
      <c r="P511">
        <v>18322269</v>
      </c>
      <c r="Q511">
        <v>6317809</v>
      </c>
      <c r="R511">
        <v>7394125</v>
      </c>
      <c r="S511">
        <v>5406.8556900000003</v>
      </c>
      <c r="T511">
        <v>6801795</v>
      </c>
      <c r="U511">
        <v>0</v>
      </c>
      <c r="V511">
        <v>2828705</v>
      </c>
      <c r="W511">
        <v>992165</v>
      </c>
      <c r="X511">
        <v>2714482</v>
      </c>
      <c r="Y511">
        <v>1371274</v>
      </c>
      <c r="Z511">
        <v>479067</v>
      </c>
      <c r="AA511">
        <v>20.117599999999999</v>
      </c>
      <c r="AB511">
        <v>0</v>
      </c>
      <c r="AC511">
        <v>1995</v>
      </c>
      <c r="AD511">
        <v>1976726</v>
      </c>
      <c r="AE511">
        <v>-127696</v>
      </c>
      <c r="AF511" t="s">
        <v>121</v>
      </c>
    </row>
    <row r="512" spans="1:32" x14ac:dyDescent="0.25">
      <c r="A512" t="s">
        <v>113</v>
      </c>
      <c r="B512" t="s">
        <v>30</v>
      </c>
      <c r="C512" t="s">
        <v>103</v>
      </c>
      <c r="D512" t="s">
        <v>71</v>
      </c>
      <c r="E512">
        <v>3704762</v>
      </c>
      <c r="F512">
        <v>186037</v>
      </c>
      <c r="G512">
        <v>1650933</v>
      </c>
      <c r="H512">
        <v>1741141</v>
      </c>
      <c r="I512">
        <v>6426166</v>
      </c>
      <c r="J512">
        <v>18898503</v>
      </c>
      <c r="K512">
        <v>5616835</v>
      </c>
      <c r="L512">
        <v>11290603</v>
      </c>
      <c r="M512">
        <v>0</v>
      </c>
      <c r="N512">
        <v>7345005</v>
      </c>
      <c r="O512">
        <v>171118</v>
      </c>
      <c r="P512">
        <v>18898503</v>
      </c>
      <c r="Q512">
        <v>6230039</v>
      </c>
      <c r="R512">
        <v>7607900</v>
      </c>
      <c r="S512">
        <v>5406.8589599999996</v>
      </c>
      <c r="T512">
        <v>6951702</v>
      </c>
      <c r="U512">
        <v>0</v>
      </c>
      <c r="V512">
        <v>2885646</v>
      </c>
      <c r="W512">
        <v>1111277</v>
      </c>
      <c r="X512">
        <v>816436</v>
      </c>
      <c r="Y512">
        <v>1457279</v>
      </c>
      <c r="Z512">
        <v>434488</v>
      </c>
      <c r="AA512">
        <v>23.976400000000002</v>
      </c>
      <c r="AB512">
        <v>0</v>
      </c>
      <c r="AC512">
        <v>2967</v>
      </c>
      <c r="AD512">
        <v>2164961</v>
      </c>
      <c r="AE512">
        <v>-187191</v>
      </c>
      <c r="AF512" t="s">
        <v>121</v>
      </c>
    </row>
    <row r="513" spans="1:32" x14ac:dyDescent="0.25">
      <c r="A513" t="s">
        <v>113</v>
      </c>
      <c r="B513" t="s">
        <v>30</v>
      </c>
      <c r="C513" t="s">
        <v>103</v>
      </c>
      <c r="D513" t="s">
        <v>73</v>
      </c>
      <c r="E513">
        <v>4035080</v>
      </c>
      <c r="F513">
        <v>84509</v>
      </c>
      <c r="G513">
        <v>1471730</v>
      </c>
      <c r="H513">
        <v>1564438</v>
      </c>
      <c r="I513">
        <v>6296140</v>
      </c>
      <c r="J513">
        <v>18425837</v>
      </c>
      <c r="K513">
        <v>5301054</v>
      </c>
      <c r="L513">
        <v>11043016</v>
      </c>
      <c r="M513">
        <v>0</v>
      </c>
      <c r="N513">
        <v>7108627</v>
      </c>
      <c r="O513">
        <v>171118</v>
      </c>
      <c r="P513">
        <v>18425837</v>
      </c>
      <c r="Q513">
        <v>6083573</v>
      </c>
      <c r="R513">
        <v>7382821</v>
      </c>
      <c r="S513">
        <v>5406.86078</v>
      </c>
      <c r="T513">
        <v>6856037</v>
      </c>
      <c r="U513">
        <v>0</v>
      </c>
      <c r="V513">
        <v>3376123</v>
      </c>
      <c r="W513">
        <v>1157738</v>
      </c>
      <c r="X513">
        <v>820681</v>
      </c>
      <c r="Y513">
        <v>1498312</v>
      </c>
      <c r="Z513">
        <v>395134</v>
      </c>
      <c r="AA513">
        <v>7.2906000000000004</v>
      </c>
      <c r="AB513">
        <v>0</v>
      </c>
      <c r="AC513">
        <v>7630</v>
      </c>
      <c r="AD513">
        <v>713788</v>
      </c>
      <c r="AE513">
        <v>919626</v>
      </c>
      <c r="AF513" t="s">
        <v>121</v>
      </c>
    </row>
    <row r="514" spans="1:32" x14ac:dyDescent="0.25">
      <c r="A514" t="s">
        <v>113</v>
      </c>
      <c r="B514" t="s">
        <v>30</v>
      </c>
      <c r="C514" t="s">
        <v>103</v>
      </c>
      <c r="D514" t="s">
        <v>74</v>
      </c>
      <c r="E514">
        <v>3289964</v>
      </c>
      <c r="F514">
        <v>136516</v>
      </c>
      <c r="G514">
        <v>1331632</v>
      </c>
      <c r="H514">
        <v>1331632</v>
      </c>
      <c r="I514">
        <v>6339307</v>
      </c>
      <c r="J514">
        <v>17824834</v>
      </c>
      <c r="K514">
        <v>5175535</v>
      </c>
      <c r="L514">
        <v>10815174</v>
      </c>
      <c r="M514">
        <v>0</v>
      </c>
      <c r="N514">
        <v>6782879</v>
      </c>
      <c r="O514">
        <v>171117</v>
      </c>
      <c r="P514">
        <v>17824834</v>
      </c>
      <c r="Q514">
        <v>6786933</v>
      </c>
      <c r="R514">
        <v>7009660</v>
      </c>
      <c r="S514">
        <v>5406.8649100000002</v>
      </c>
      <c r="T514">
        <v>6921298</v>
      </c>
      <c r="U514">
        <v>0</v>
      </c>
      <c r="V514">
        <v>2445502</v>
      </c>
      <c r="W514">
        <v>1035530</v>
      </c>
      <c r="X514">
        <v>2791883</v>
      </c>
      <c r="Y514">
        <v>1488602</v>
      </c>
      <c r="Z514">
        <v>499430</v>
      </c>
      <c r="AA514">
        <v>8.9070999999999998</v>
      </c>
      <c r="AB514">
        <v>0</v>
      </c>
      <c r="AC514">
        <v>1906</v>
      </c>
      <c r="AD514">
        <v>2921454</v>
      </c>
      <c r="AE514">
        <v>-494451</v>
      </c>
      <c r="AF514" t="s">
        <v>121</v>
      </c>
    </row>
    <row r="515" spans="1:32" x14ac:dyDescent="0.25">
      <c r="A515" t="s">
        <v>113</v>
      </c>
      <c r="B515" t="s">
        <v>30</v>
      </c>
      <c r="C515" t="s">
        <v>103</v>
      </c>
      <c r="D515" t="s">
        <v>75</v>
      </c>
      <c r="E515">
        <v>3014776</v>
      </c>
      <c r="F515">
        <v>141898</v>
      </c>
      <c r="G515">
        <v>1162705</v>
      </c>
      <c r="H515">
        <v>1162705</v>
      </c>
      <c r="I515">
        <v>5869956</v>
      </c>
      <c r="J515">
        <v>16472558</v>
      </c>
      <c r="K515">
        <v>4964033</v>
      </c>
      <c r="L515">
        <v>9955787</v>
      </c>
      <c r="M515">
        <v>0</v>
      </c>
      <c r="N515">
        <v>6312513</v>
      </c>
      <c r="O515">
        <v>171117</v>
      </c>
      <c r="P515">
        <v>16472558</v>
      </c>
      <c r="Q515">
        <v>6690068</v>
      </c>
      <c r="R515">
        <v>6516771</v>
      </c>
      <c r="S515">
        <v>5406.8676299999997</v>
      </c>
      <c r="T515">
        <v>6284293</v>
      </c>
      <c r="U515">
        <v>0</v>
      </c>
      <c r="V515">
        <v>2270897</v>
      </c>
      <c r="W515">
        <v>1074840</v>
      </c>
      <c r="X515">
        <v>2637467</v>
      </c>
      <c r="Y515">
        <v>1384676</v>
      </c>
      <c r="Z515">
        <v>417146</v>
      </c>
      <c r="AA515">
        <v>4.3094999999999999</v>
      </c>
      <c r="AB515">
        <v>0</v>
      </c>
      <c r="AC515">
        <v>2071</v>
      </c>
      <c r="AD515">
        <v>2629467</v>
      </c>
      <c r="AE515">
        <v>-517893</v>
      </c>
      <c r="AF515" t="s">
        <v>121</v>
      </c>
    </row>
    <row r="516" spans="1:32" x14ac:dyDescent="0.25">
      <c r="A516" t="s">
        <v>113</v>
      </c>
      <c r="B516" t="s">
        <v>30</v>
      </c>
      <c r="C516" t="s">
        <v>103</v>
      </c>
      <c r="D516" t="s">
        <v>76</v>
      </c>
      <c r="E516">
        <v>2988279</v>
      </c>
      <c r="F516">
        <v>146512</v>
      </c>
      <c r="G516">
        <v>1107647</v>
      </c>
      <c r="H516">
        <v>1107647</v>
      </c>
      <c r="I516">
        <v>5560384</v>
      </c>
      <c r="J516">
        <v>15487821</v>
      </c>
      <c r="K516">
        <v>4591845</v>
      </c>
      <c r="L516">
        <v>9319652</v>
      </c>
      <c r="M516">
        <v>0</v>
      </c>
      <c r="N516">
        <v>5978012</v>
      </c>
      <c r="O516">
        <v>171117</v>
      </c>
      <c r="P516">
        <v>15487821</v>
      </c>
      <c r="Q516">
        <v>6587820</v>
      </c>
      <c r="R516">
        <v>6168169</v>
      </c>
      <c r="S516">
        <v>5406.8717999999999</v>
      </c>
      <c r="T516">
        <v>5843333</v>
      </c>
      <c r="U516">
        <v>0</v>
      </c>
      <c r="V516">
        <v>2238262</v>
      </c>
      <c r="W516">
        <v>974488</v>
      </c>
      <c r="X516">
        <v>2527267</v>
      </c>
      <c r="Y516">
        <v>1289093</v>
      </c>
      <c r="Z516">
        <v>408840</v>
      </c>
      <c r="AA516">
        <v>5.4402999999999997</v>
      </c>
      <c r="AB516">
        <v>0</v>
      </c>
      <c r="AC516">
        <v>739</v>
      </c>
      <c r="AD516">
        <v>2499263</v>
      </c>
      <c r="AE516">
        <v>-555487</v>
      </c>
      <c r="AF516" t="s">
        <v>121</v>
      </c>
    </row>
    <row r="517" spans="1:32" x14ac:dyDescent="0.25">
      <c r="A517" t="s">
        <v>113</v>
      </c>
      <c r="B517" t="s">
        <v>30</v>
      </c>
      <c r="C517" t="s">
        <v>103</v>
      </c>
      <c r="D517" t="s">
        <v>77</v>
      </c>
      <c r="E517">
        <v>3760886</v>
      </c>
      <c r="F517">
        <v>221104</v>
      </c>
      <c r="G517">
        <v>1193584</v>
      </c>
      <c r="H517">
        <v>1295604</v>
      </c>
      <c r="I517">
        <v>5549158</v>
      </c>
      <c r="J517">
        <v>16048438</v>
      </c>
      <c r="K517">
        <v>4751800</v>
      </c>
      <c r="L517">
        <v>9489510</v>
      </c>
      <c r="M517">
        <v>0</v>
      </c>
      <c r="N517">
        <v>6335534</v>
      </c>
      <c r="O517">
        <v>171117</v>
      </c>
      <c r="P517">
        <v>16048438</v>
      </c>
      <c r="Q517">
        <v>5831140</v>
      </c>
      <c r="R517">
        <v>6558928</v>
      </c>
      <c r="S517">
        <v>5406.8735900000001</v>
      </c>
      <c r="T517">
        <v>5949755</v>
      </c>
      <c r="U517">
        <v>0</v>
      </c>
      <c r="V517">
        <v>3106490</v>
      </c>
      <c r="W517">
        <v>1079318</v>
      </c>
      <c r="X517">
        <v>736871</v>
      </c>
      <c r="Y517">
        <v>1334775</v>
      </c>
      <c r="Z517">
        <v>267425</v>
      </c>
      <c r="AA517">
        <v>37.0105</v>
      </c>
      <c r="AB517">
        <v>0</v>
      </c>
      <c r="AC517">
        <v>7395</v>
      </c>
      <c r="AD517">
        <v>847615</v>
      </c>
      <c r="AE517">
        <v>633835</v>
      </c>
      <c r="AF517" t="s">
        <v>121</v>
      </c>
    </row>
    <row r="518" spans="1:32" x14ac:dyDescent="0.25">
      <c r="A518" t="s">
        <v>113</v>
      </c>
      <c r="B518" t="s">
        <v>30</v>
      </c>
      <c r="C518" t="s">
        <v>103</v>
      </c>
      <c r="D518" t="s">
        <v>78</v>
      </c>
      <c r="E518">
        <v>3020889</v>
      </c>
      <c r="F518">
        <v>160732</v>
      </c>
      <c r="G518">
        <v>1214594</v>
      </c>
      <c r="H518">
        <v>1252048</v>
      </c>
      <c r="I518">
        <v>5711109</v>
      </c>
      <c r="J518">
        <v>15546919</v>
      </c>
      <c r="K518">
        <v>4485043</v>
      </c>
      <c r="L518">
        <v>9579765</v>
      </c>
      <c r="M518">
        <v>0</v>
      </c>
      <c r="N518">
        <v>5778993</v>
      </c>
      <c r="O518">
        <v>171117</v>
      </c>
      <c r="P518">
        <v>15546919</v>
      </c>
      <c r="Q518">
        <v>6346496</v>
      </c>
      <c r="R518">
        <v>5967154</v>
      </c>
      <c r="S518">
        <v>5406.8766900000001</v>
      </c>
      <c r="T518">
        <v>5994329</v>
      </c>
      <c r="U518">
        <v>0</v>
      </c>
      <c r="V518">
        <v>2208846</v>
      </c>
      <c r="W518">
        <v>976784</v>
      </c>
      <c r="X518">
        <v>541383</v>
      </c>
      <c r="Y518">
        <v>1318174</v>
      </c>
      <c r="Z518">
        <v>425949</v>
      </c>
      <c r="AA518">
        <v>24.532</v>
      </c>
      <c r="AB518">
        <v>0</v>
      </c>
      <c r="AC518">
        <v>1771</v>
      </c>
      <c r="AD518">
        <v>1080424</v>
      </c>
      <c r="AE518">
        <v>-414070</v>
      </c>
      <c r="AF518" t="s">
        <v>121</v>
      </c>
    </row>
    <row r="519" spans="1:32" x14ac:dyDescent="0.25">
      <c r="A519" t="s">
        <v>113</v>
      </c>
      <c r="B519" t="s">
        <v>30</v>
      </c>
      <c r="C519" t="s">
        <v>103</v>
      </c>
      <c r="D519" t="s">
        <v>79</v>
      </c>
      <c r="E519">
        <v>2890221</v>
      </c>
      <c r="F519">
        <v>120368</v>
      </c>
      <c r="G519">
        <v>1132283</v>
      </c>
      <c r="H519">
        <v>1136908</v>
      </c>
      <c r="I519">
        <v>5324183</v>
      </c>
      <c r="J519">
        <v>14508194</v>
      </c>
      <c r="K519">
        <v>4215894</v>
      </c>
      <c r="L519">
        <v>8854958</v>
      </c>
      <c r="M519">
        <v>0</v>
      </c>
      <c r="N519">
        <v>5476807</v>
      </c>
      <c r="O519">
        <v>171117</v>
      </c>
      <c r="P519">
        <v>14508194</v>
      </c>
      <c r="Q519">
        <v>6221809</v>
      </c>
      <c r="R519">
        <v>5653236</v>
      </c>
      <c r="S519">
        <v>5406.8846899999999</v>
      </c>
      <c r="T519">
        <v>5399462</v>
      </c>
      <c r="U519">
        <v>0</v>
      </c>
      <c r="V519">
        <v>2150812</v>
      </c>
      <c r="W519">
        <v>959137</v>
      </c>
      <c r="X519">
        <v>531811</v>
      </c>
      <c r="Y519">
        <v>1216975</v>
      </c>
      <c r="Z519">
        <v>416863</v>
      </c>
      <c r="AA519">
        <v>27.250399999999999</v>
      </c>
      <c r="AB519">
        <v>0</v>
      </c>
      <c r="AC519">
        <v>3090</v>
      </c>
      <c r="AD519">
        <v>894066</v>
      </c>
      <c r="AE519">
        <v>-456026</v>
      </c>
      <c r="AF519" t="s">
        <v>121</v>
      </c>
    </row>
    <row r="520" spans="1:32" x14ac:dyDescent="0.25">
      <c r="A520" t="s">
        <v>113</v>
      </c>
      <c r="B520" t="s">
        <v>30</v>
      </c>
      <c r="C520" t="s">
        <v>103</v>
      </c>
      <c r="D520" t="s">
        <v>80</v>
      </c>
      <c r="E520">
        <v>2834095</v>
      </c>
      <c r="F520">
        <v>122499</v>
      </c>
      <c r="G520">
        <v>1139200</v>
      </c>
      <c r="H520">
        <v>1139200</v>
      </c>
      <c r="I520">
        <v>5298059</v>
      </c>
      <c r="J520">
        <v>14198316</v>
      </c>
      <c r="K520">
        <v>4098204</v>
      </c>
      <c r="L520">
        <v>8698505</v>
      </c>
      <c r="M520">
        <v>0</v>
      </c>
      <c r="N520">
        <v>5324750</v>
      </c>
      <c r="O520">
        <v>171117</v>
      </c>
      <c r="P520">
        <v>14198316</v>
      </c>
      <c r="Q520">
        <v>6137487</v>
      </c>
      <c r="R520">
        <v>5499811</v>
      </c>
      <c r="S520">
        <v>5406.8873999999996</v>
      </c>
      <c r="T520">
        <v>5215629</v>
      </c>
      <c r="U520">
        <v>0</v>
      </c>
      <c r="V520">
        <v>2124409</v>
      </c>
      <c r="W520">
        <v>882269</v>
      </c>
      <c r="X520">
        <v>2294720</v>
      </c>
      <c r="Y520">
        <v>1223656</v>
      </c>
      <c r="Z520">
        <v>383061</v>
      </c>
      <c r="AA520">
        <v>16.346499999999999</v>
      </c>
      <c r="AB520">
        <v>0</v>
      </c>
      <c r="AC520">
        <v>3018</v>
      </c>
      <c r="AD520">
        <v>2360791</v>
      </c>
      <c r="AE520">
        <v>-482170</v>
      </c>
      <c r="AF520" t="s">
        <v>121</v>
      </c>
    </row>
    <row r="521" spans="1:32" x14ac:dyDescent="0.25">
      <c r="A521" t="s">
        <v>113</v>
      </c>
      <c r="B521" t="s">
        <v>30</v>
      </c>
      <c r="C521" t="s">
        <v>103</v>
      </c>
      <c r="D521" t="s">
        <v>81</v>
      </c>
      <c r="E521">
        <v>2744960</v>
      </c>
      <c r="F521">
        <v>75752</v>
      </c>
      <c r="G521">
        <v>1206128</v>
      </c>
      <c r="H521">
        <v>1213138</v>
      </c>
      <c r="I521">
        <v>5323053</v>
      </c>
      <c r="J521">
        <v>13635357</v>
      </c>
      <c r="K521">
        <v>4089004</v>
      </c>
      <c r="L521">
        <v>8429934</v>
      </c>
      <c r="M521">
        <v>0</v>
      </c>
      <c r="N521">
        <v>5043500</v>
      </c>
      <c r="O521">
        <v>171117</v>
      </c>
      <c r="P521">
        <v>13635357</v>
      </c>
      <c r="Q521">
        <v>6049232</v>
      </c>
      <c r="R521">
        <v>5205423</v>
      </c>
      <c r="S521">
        <v>5406.8918700000004</v>
      </c>
      <c r="T521">
        <v>4899142</v>
      </c>
      <c r="U521">
        <v>0</v>
      </c>
      <c r="V521">
        <v>2050556</v>
      </c>
      <c r="W521">
        <v>988014</v>
      </c>
      <c r="X521">
        <v>1005981</v>
      </c>
      <c r="Y521">
        <v>1215421</v>
      </c>
      <c r="Z521">
        <v>419061</v>
      </c>
      <c r="AA521">
        <v>14.1326</v>
      </c>
      <c r="AB521">
        <v>0</v>
      </c>
      <c r="AC521">
        <v>5819</v>
      </c>
      <c r="AD521">
        <v>970911</v>
      </c>
      <c r="AE521">
        <v>-405628</v>
      </c>
      <c r="AF521" t="s">
        <v>121</v>
      </c>
    </row>
    <row r="522" spans="1:32" x14ac:dyDescent="0.25">
      <c r="A522" t="s">
        <v>113</v>
      </c>
      <c r="B522" t="s">
        <v>30</v>
      </c>
      <c r="C522" t="s">
        <v>103</v>
      </c>
      <c r="D522" t="s">
        <v>82</v>
      </c>
      <c r="E522">
        <v>2425792</v>
      </c>
      <c r="F522">
        <v>77441</v>
      </c>
      <c r="G522">
        <v>1158502</v>
      </c>
      <c r="H522">
        <v>1170859</v>
      </c>
      <c r="I522">
        <v>4862340</v>
      </c>
      <c r="J522">
        <v>12518482</v>
      </c>
      <c r="K522">
        <v>3827916</v>
      </c>
      <c r="L522">
        <v>7678276</v>
      </c>
      <c r="M522">
        <v>0</v>
      </c>
      <c r="N522">
        <v>4699576</v>
      </c>
      <c r="O522">
        <v>171117</v>
      </c>
      <c r="P522">
        <v>12518482</v>
      </c>
      <c r="Q522">
        <v>6012089</v>
      </c>
      <c r="R522">
        <v>4840206</v>
      </c>
      <c r="S522">
        <v>5406.8955500000002</v>
      </c>
      <c r="T522">
        <v>4583207</v>
      </c>
      <c r="U522">
        <v>0</v>
      </c>
      <c r="V522">
        <v>1800557</v>
      </c>
      <c r="W522">
        <v>807275</v>
      </c>
      <c r="X522">
        <v>409850</v>
      </c>
      <c r="Y522">
        <v>1206548</v>
      </c>
      <c r="Z522">
        <v>354767</v>
      </c>
      <c r="AA522">
        <v>24.876999999999999</v>
      </c>
      <c r="AB522">
        <v>0</v>
      </c>
      <c r="AC522">
        <v>2749</v>
      </c>
      <c r="AD522">
        <v>810508</v>
      </c>
      <c r="AE522">
        <v>-315590</v>
      </c>
      <c r="AF522" t="s">
        <v>121</v>
      </c>
    </row>
    <row r="523" spans="1:32" x14ac:dyDescent="0.25">
      <c r="A523" t="s">
        <v>113</v>
      </c>
      <c r="B523" t="s">
        <v>30</v>
      </c>
      <c r="C523" t="s">
        <v>103</v>
      </c>
      <c r="D523" t="s">
        <v>83</v>
      </c>
      <c r="E523">
        <v>2271286</v>
      </c>
      <c r="F523">
        <v>82233</v>
      </c>
      <c r="G523">
        <v>981309</v>
      </c>
      <c r="H523">
        <v>987980</v>
      </c>
      <c r="I523">
        <v>4399075</v>
      </c>
      <c r="J523">
        <v>11447587</v>
      </c>
      <c r="K523">
        <v>3398903</v>
      </c>
      <c r="L523">
        <v>6920899</v>
      </c>
      <c r="M523">
        <v>0</v>
      </c>
      <c r="N523">
        <v>4395809</v>
      </c>
      <c r="O523">
        <v>171117</v>
      </c>
      <c r="P523">
        <v>11447587</v>
      </c>
      <c r="Q523">
        <v>5968891</v>
      </c>
      <c r="R523">
        <v>4526688</v>
      </c>
      <c r="S523">
        <v>5406.89678</v>
      </c>
      <c r="T523">
        <v>4019298</v>
      </c>
      <c r="U523">
        <v>0</v>
      </c>
      <c r="V523">
        <v>1702835</v>
      </c>
      <c r="W523">
        <v>792016</v>
      </c>
      <c r="X523">
        <v>451218</v>
      </c>
      <c r="Y523">
        <v>1080940</v>
      </c>
      <c r="Z523">
        <v>327472</v>
      </c>
      <c r="AA523">
        <v>20.435600000000001</v>
      </c>
      <c r="AB523">
        <v>0</v>
      </c>
      <c r="AC523">
        <v>3546</v>
      </c>
      <c r="AD523">
        <v>953288</v>
      </c>
      <c r="AE523">
        <v>-336139</v>
      </c>
      <c r="AF523" t="s">
        <v>121</v>
      </c>
    </row>
    <row r="524" spans="1:32" x14ac:dyDescent="0.25">
      <c r="A524" t="s">
        <v>113</v>
      </c>
      <c r="B524" t="s">
        <v>30</v>
      </c>
      <c r="C524" t="s">
        <v>103</v>
      </c>
      <c r="D524" t="s">
        <v>84</v>
      </c>
      <c r="E524">
        <v>2435909</v>
      </c>
      <c r="F524">
        <v>131723</v>
      </c>
      <c r="G524">
        <v>1133944</v>
      </c>
      <c r="H524">
        <v>1133944</v>
      </c>
      <c r="I524">
        <v>4549074</v>
      </c>
      <c r="J524">
        <v>11522525</v>
      </c>
      <c r="K524">
        <v>3407437</v>
      </c>
      <c r="L524">
        <v>6945022</v>
      </c>
      <c r="M524">
        <v>0</v>
      </c>
      <c r="N524">
        <v>4449592</v>
      </c>
      <c r="O524">
        <v>172529</v>
      </c>
      <c r="P524">
        <v>11522525</v>
      </c>
      <c r="Q524">
        <v>5920902</v>
      </c>
      <c r="R524">
        <v>4577503</v>
      </c>
      <c r="S524">
        <v>5406.8982999999998</v>
      </c>
      <c r="T524">
        <v>3989094</v>
      </c>
      <c r="U524">
        <v>0</v>
      </c>
      <c r="V524">
        <v>1791214</v>
      </c>
      <c r="W524">
        <v>835360</v>
      </c>
      <c r="X524">
        <v>1870946</v>
      </c>
      <c r="Y524">
        <v>1062688</v>
      </c>
      <c r="Z524">
        <v>342683</v>
      </c>
      <c r="AA524">
        <v>42.068899999999999</v>
      </c>
      <c r="AB524">
        <v>0</v>
      </c>
      <c r="AC524">
        <v>4683</v>
      </c>
      <c r="AD524">
        <v>1856780</v>
      </c>
      <c r="AE524">
        <v>-362640</v>
      </c>
      <c r="AF524" t="s">
        <v>121</v>
      </c>
    </row>
    <row r="525" spans="1:32" x14ac:dyDescent="0.25">
      <c r="A525" t="s">
        <v>113</v>
      </c>
      <c r="B525" t="s">
        <v>30</v>
      </c>
      <c r="C525" t="s">
        <v>103</v>
      </c>
      <c r="D525" t="s">
        <v>85</v>
      </c>
      <c r="E525">
        <v>2405062</v>
      </c>
      <c r="F525">
        <v>71594</v>
      </c>
      <c r="G525">
        <v>1247113</v>
      </c>
      <c r="H525">
        <v>1249905</v>
      </c>
      <c r="I525">
        <v>4739086</v>
      </c>
      <c r="J525">
        <v>11787599</v>
      </c>
      <c r="K525">
        <v>3579759</v>
      </c>
      <c r="L525">
        <v>7269697</v>
      </c>
      <c r="M525">
        <v>0</v>
      </c>
      <c r="N525">
        <v>4392226</v>
      </c>
      <c r="O525">
        <v>172529</v>
      </c>
      <c r="P525">
        <v>11787599</v>
      </c>
      <c r="Q525">
        <v>5805825</v>
      </c>
      <c r="R525">
        <v>4517902</v>
      </c>
      <c r="S525">
        <v>5406.8986800000002</v>
      </c>
      <c r="T525">
        <v>4117913</v>
      </c>
      <c r="U525">
        <v>0</v>
      </c>
      <c r="V525">
        <v>1776415</v>
      </c>
      <c r="W525">
        <v>968943</v>
      </c>
      <c r="X525">
        <v>478111</v>
      </c>
      <c r="Y525">
        <v>1035779</v>
      </c>
      <c r="Z525">
        <v>384808</v>
      </c>
      <c r="AA525">
        <v>8.6748999999999992</v>
      </c>
      <c r="AB525">
        <v>0</v>
      </c>
      <c r="AC525">
        <v>4052</v>
      </c>
      <c r="AD525">
        <v>827486</v>
      </c>
      <c r="AE525">
        <v>-342083</v>
      </c>
      <c r="AF525" t="s">
        <v>121</v>
      </c>
    </row>
    <row r="526" spans="1:32" x14ac:dyDescent="0.25">
      <c r="A526" t="s">
        <v>113</v>
      </c>
      <c r="B526" t="s">
        <v>30</v>
      </c>
      <c r="C526" t="s">
        <v>103</v>
      </c>
      <c r="D526" t="s">
        <v>86</v>
      </c>
      <c r="E526">
        <v>1942545</v>
      </c>
      <c r="F526">
        <v>47662</v>
      </c>
      <c r="G526">
        <v>1142719</v>
      </c>
      <c r="H526">
        <v>1142719</v>
      </c>
      <c r="I526">
        <v>4209359</v>
      </c>
      <c r="J526">
        <v>10882296</v>
      </c>
      <c r="K526">
        <v>3313638</v>
      </c>
      <c r="L526">
        <v>6523128</v>
      </c>
      <c r="M526">
        <v>0</v>
      </c>
      <c r="N526">
        <v>4245383</v>
      </c>
      <c r="O526">
        <v>172529</v>
      </c>
      <c r="P526">
        <v>10882296</v>
      </c>
      <c r="Q526">
        <v>5771654</v>
      </c>
      <c r="R526">
        <v>4359168</v>
      </c>
      <c r="S526">
        <v>5406.9005999999999</v>
      </c>
      <c r="T526">
        <v>3835868</v>
      </c>
      <c r="U526">
        <v>0</v>
      </c>
      <c r="V526">
        <v>1437087</v>
      </c>
      <c r="W526">
        <v>677505</v>
      </c>
      <c r="X526">
        <v>605522</v>
      </c>
      <c r="Y526">
        <v>882931</v>
      </c>
      <c r="Z526">
        <v>321231</v>
      </c>
      <c r="AA526">
        <v>-7.9543999999999997</v>
      </c>
      <c r="AB526">
        <v>0</v>
      </c>
      <c r="AC526">
        <v>6330</v>
      </c>
      <c r="AD526">
        <v>719468</v>
      </c>
      <c r="AE526">
        <v>-260497</v>
      </c>
      <c r="AF526" t="s">
        <v>121</v>
      </c>
    </row>
    <row r="527" spans="1:32" x14ac:dyDescent="0.25">
      <c r="A527" t="s">
        <v>113</v>
      </c>
      <c r="B527" t="s">
        <v>30</v>
      </c>
      <c r="C527" t="s">
        <v>103</v>
      </c>
      <c r="D527" t="s">
        <v>87</v>
      </c>
      <c r="E527">
        <v>1885892</v>
      </c>
      <c r="F527">
        <v>60429</v>
      </c>
      <c r="G527">
        <v>1319402</v>
      </c>
      <c r="H527">
        <v>1321371</v>
      </c>
      <c r="I527">
        <v>4323807</v>
      </c>
      <c r="J527">
        <v>10913259</v>
      </c>
      <c r="K527">
        <v>3354039</v>
      </c>
      <c r="L527">
        <v>6498411</v>
      </c>
      <c r="M527">
        <v>0</v>
      </c>
      <c r="N527">
        <v>4297278</v>
      </c>
      <c r="O527">
        <v>172529</v>
      </c>
      <c r="P527">
        <v>10913259</v>
      </c>
      <c r="Q527">
        <v>5751026</v>
      </c>
      <c r="R527">
        <v>4414848</v>
      </c>
      <c r="S527">
        <v>5406.9022199999999</v>
      </c>
      <c r="T527">
        <v>3769675</v>
      </c>
      <c r="U527">
        <v>0</v>
      </c>
      <c r="V527">
        <v>1405811</v>
      </c>
      <c r="W527">
        <v>691590</v>
      </c>
      <c r="X527">
        <v>365021</v>
      </c>
      <c r="Y527">
        <v>815336</v>
      </c>
      <c r="Z527">
        <v>299897</v>
      </c>
      <c r="AA527">
        <v>-16.253799999999998</v>
      </c>
      <c r="AB527">
        <v>0</v>
      </c>
      <c r="AC527">
        <v>5988</v>
      </c>
      <c r="AD527">
        <v>644377</v>
      </c>
      <c r="AE527">
        <v>-218372</v>
      </c>
      <c r="AF527" t="s">
        <v>121</v>
      </c>
    </row>
    <row r="528" spans="1:32" x14ac:dyDescent="0.25">
      <c r="A528" t="s">
        <v>113</v>
      </c>
      <c r="B528" t="s">
        <v>30</v>
      </c>
      <c r="C528" t="s">
        <v>103</v>
      </c>
      <c r="D528" t="s">
        <v>88</v>
      </c>
      <c r="E528">
        <v>1714596</v>
      </c>
      <c r="F528">
        <v>31797</v>
      </c>
      <c r="G528">
        <v>1261356</v>
      </c>
      <c r="H528">
        <v>1260883</v>
      </c>
      <c r="I528">
        <v>4348554</v>
      </c>
      <c r="J528">
        <v>11222259</v>
      </c>
      <c r="K528">
        <v>3425685</v>
      </c>
      <c r="L528">
        <v>6676364</v>
      </c>
      <c r="M528">
        <v>0</v>
      </c>
      <c r="N528">
        <v>4423355</v>
      </c>
      <c r="O528">
        <v>172529</v>
      </c>
      <c r="P528">
        <v>11222259</v>
      </c>
      <c r="Q528">
        <v>5717632</v>
      </c>
      <c r="R528">
        <v>4545895</v>
      </c>
      <c r="S528">
        <v>5406.9034600000005</v>
      </c>
      <c r="T528">
        <v>4043584</v>
      </c>
      <c r="U528">
        <v>0</v>
      </c>
      <c r="V528">
        <v>1289640</v>
      </c>
      <c r="W528">
        <v>549147</v>
      </c>
      <c r="X528">
        <v>387113</v>
      </c>
      <c r="Y528">
        <v>802751</v>
      </c>
      <c r="Z528">
        <v>292167</v>
      </c>
      <c r="AA528">
        <v>-27.392700000000001</v>
      </c>
      <c r="AB528">
        <v>0</v>
      </c>
      <c r="AC528">
        <v>5292</v>
      </c>
      <c r="AD528">
        <v>717290</v>
      </c>
      <c r="AE528">
        <v>-260033</v>
      </c>
      <c r="AF528" t="s">
        <v>121</v>
      </c>
    </row>
    <row r="529" spans="1:32" x14ac:dyDescent="0.25">
      <c r="A529" t="s">
        <v>113</v>
      </c>
      <c r="B529" t="s">
        <v>30</v>
      </c>
      <c r="C529" t="s">
        <v>103</v>
      </c>
      <c r="D529" t="s">
        <v>89</v>
      </c>
      <c r="E529">
        <v>2213079</v>
      </c>
      <c r="F529">
        <v>44554</v>
      </c>
      <c r="G529">
        <v>1279024</v>
      </c>
      <c r="H529">
        <v>1280721</v>
      </c>
      <c r="I529">
        <v>4690047</v>
      </c>
      <c r="J529">
        <v>11570874</v>
      </c>
      <c r="K529">
        <v>3568192</v>
      </c>
      <c r="L529">
        <v>6987962</v>
      </c>
      <c r="M529">
        <v>0</v>
      </c>
      <c r="N529">
        <v>4449975</v>
      </c>
      <c r="O529">
        <v>172529</v>
      </c>
      <c r="P529">
        <v>11570874</v>
      </c>
      <c r="Q529">
        <v>5712869</v>
      </c>
      <c r="R529">
        <v>4582912</v>
      </c>
      <c r="S529">
        <v>5406.9051399999998</v>
      </c>
      <c r="T529">
        <v>4112388</v>
      </c>
      <c r="U529">
        <v>0</v>
      </c>
      <c r="V529">
        <v>1629982</v>
      </c>
      <c r="W529">
        <v>716736</v>
      </c>
      <c r="X529">
        <v>455496</v>
      </c>
      <c r="Y529">
        <v>899813</v>
      </c>
      <c r="Z529">
        <v>367345</v>
      </c>
      <c r="AA529">
        <v>-2.9167000000000001</v>
      </c>
      <c r="AB529">
        <v>0</v>
      </c>
      <c r="AC529">
        <v>4531</v>
      </c>
      <c r="AD529">
        <v>-113402</v>
      </c>
      <c r="AE529">
        <v>-326379</v>
      </c>
      <c r="AF529" t="s">
        <v>121</v>
      </c>
    </row>
    <row r="530" spans="1:32" x14ac:dyDescent="0.25">
      <c r="A530" t="s">
        <v>113</v>
      </c>
      <c r="B530" t="s">
        <v>30</v>
      </c>
      <c r="C530" t="s">
        <v>103</v>
      </c>
      <c r="D530" t="s">
        <v>90</v>
      </c>
      <c r="E530">
        <v>2110414</v>
      </c>
      <c r="F530">
        <v>81118</v>
      </c>
      <c r="G530">
        <v>1158669</v>
      </c>
      <c r="H530">
        <v>1223330</v>
      </c>
      <c r="I530">
        <v>4543984</v>
      </c>
      <c r="J530">
        <v>11259612</v>
      </c>
      <c r="K530">
        <v>3360419</v>
      </c>
      <c r="L530">
        <v>6744976</v>
      </c>
      <c r="M530">
        <v>0</v>
      </c>
      <c r="N530">
        <v>4388486</v>
      </c>
      <c r="O530">
        <v>172529</v>
      </c>
      <c r="P530">
        <v>11259612</v>
      </c>
      <c r="Q530">
        <v>5695349</v>
      </c>
      <c r="R530">
        <v>4514636</v>
      </c>
      <c r="S530">
        <v>5406.9088899999997</v>
      </c>
      <c r="T530">
        <v>4070451</v>
      </c>
      <c r="U530">
        <v>0</v>
      </c>
      <c r="V530">
        <v>1517648</v>
      </c>
      <c r="W530">
        <v>683713</v>
      </c>
      <c r="X530">
        <v>401179</v>
      </c>
      <c r="Y530">
        <v>941723</v>
      </c>
      <c r="Z530">
        <v>343003</v>
      </c>
      <c r="AA530">
        <v>-5.8163</v>
      </c>
      <c r="AB530">
        <v>0</v>
      </c>
      <c r="AC530">
        <v>4052</v>
      </c>
      <c r="AD530">
        <v>893134</v>
      </c>
      <c r="AE530">
        <v>-244701</v>
      </c>
      <c r="AF530" t="s">
        <v>121</v>
      </c>
    </row>
    <row r="531" spans="1:32" x14ac:dyDescent="0.25">
      <c r="A531" t="s">
        <v>113</v>
      </c>
      <c r="B531" t="s">
        <v>30</v>
      </c>
      <c r="C531" t="s">
        <v>103</v>
      </c>
      <c r="D531" t="s">
        <v>91</v>
      </c>
      <c r="E531">
        <v>2251911</v>
      </c>
      <c r="F531">
        <v>135929</v>
      </c>
      <c r="G531">
        <v>1266256</v>
      </c>
      <c r="H531">
        <v>1264827</v>
      </c>
      <c r="I531">
        <v>4563724</v>
      </c>
      <c r="J531">
        <v>11364578</v>
      </c>
      <c r="K531">
        <v>3392861</v>
      </c>
      <c r="L531">
        <v>6861869</v>
      </c>
      <c r="M531">
        <v>0</v>
      </c>
      <c r="N531">
        <v>4378376</v>
      </c>
      <c r="O531">
        <v>172529</v>
      </c>
      <c r="P531">
        <v>11364578</v>
      </c>
      <c r="Q531">
        <v>5635858</v>
      </c>
      <c r="R531">
        <v>4502709</v>
      </c>
      <c r="S531">
        <v>5406.9171200000001</v>
      </c>
      <c r="T531">
        <v>4087230</v>
      </c>
      <c r="U531">
        <v>0</v>
      </c>
      <c r="V531">
        <v>1647625</v>
      </c>
      <c r="W531">
        <v>748889</v>
      </c>
      <c r="X531">
        <v>746353</v>
      </c>
      <c r="Y531">
        <v>879662</v>
      </c>
      <c r="Z531">
        <v>319433</v>
      </c>
      <c r="AA531">
        <v>9.4938000000000002</v>
      </c>
      <c r="AB531">
        <v>0</v>
      </c>
      <c r="AC531">
        <v>3634</v>
      </c>
      <c r="AD531">
        <v>-62027</v>
      </c>
      <c r="AE531">
        <v>-265559</v>
      </c>
      <c r="AF531" t="s">
        <v>121</v>
      </c>
    </row>
    <row r="532" spans="1:32" x14ac:dyDescent="0.25">
      <c r="A532" t="s">
        <v>113</v>
      </c>
      <c r="B532" t="s">
        <v>30</v>
      </c>
      <c r="C532" t="s">
        <v>103</v>
      </c>
      <c r="D532" t="s">
        <v>92</v>
      </c>
      <c r="E532">
        <v>2361463</v>
      </c>
      <c r="F532">
        <v>272487</v>
      </c>
      <c r="G532">
        <v>1204122</v>
      </c>
      <c r="H532">
        <v>1207669</v>
      </c>
      <c r="I532">
        <v>4563155</v>
      </c>
      <c r="J532">
        <v>11500254</v>
      </c>
      <c r="K532">
        <v>3460761</v>
      </c>
      <c r="L532">
        <v>6961718</v>
      </c>
      <c r="M532">
        <v>0</v>
      </c>
      <c r="N532">
        <v>4412888</v>
      </c>
      <c r="O532">
        <v>172529</v>
      </c>
      <c r="P532">
        <v>11500254</v>
      </c>
      <c r="Q532">
        <v>5602080</v>
      </c>
      <c r="R532">
        <v>4538536</v>
      </c>
      <c r="S532">
        <v>5433.9986900000004</v>
      </c>
      <c r="T532">
        <v>4175152</v>
      </c>
      <c r="U532">
        <v>0</v>
      </c>
      <c r="V532">
        <v>1684136</v>
      </c>
      <c r="W532">
        <v>725823</v>
      </c>
      <c r="X532">
        <v>813415</v>
      </c>
      <c r="Y532">
        <v>894536</v>
      </c>
      <c r="Z532">
        <v>324609</v>
      </c>
      <c r="AA532">
        <v>17.942699999999999</v>
      </c>
      <c r="AB532">
        <v>0</v>
      </c>
      <c r="AC532">
        <v>2886</v>
      </c>
      <c r="AD532">
        <v>-71592</v>
      </c>
      <c r="AE532">
        <v>-280324</v>
      </c>
      <c r="AF532" t="s">
        <v>121</v>
      </c>
    </row>
    <row r="533" spans="1:32" x14ac:dyDescent="0.25">
      <c r="A533" t="s">
        <v>113</v>
      </c>
      <c r="B533" t="s">
        <v>30</v>
      </c>
      <c r="C533" t="s">
        <v>103</v>
      </c>
      <c r="D533" t="s">
        <v>93</v>
      </c>
      <c r="E533">
        <v>2279567</v>
      </c>
      <c r="F533">
        <v>72176</v>
      </c>
      <c r="G533">
        <v>1119902</v>
      </c>
      <c r="H533">
        <v>1122860</v>
      </c>
      <c r="I533">
        <v>4613724</v>
      </c>
      <c r="J533">
        <v>11629115</v>
      </c>
      <c r="K533">
        <v>3419130</v>
      </c>
      <c r="L533">
        <v>7172685</v>
      </c>
      <c r="M533">
        <v>0</v>
      </c>
      <c r="N533">
        <v>4328640</v>
      </c>
      <c r="O533">
        <v>172529</v>
      </c>
      <c r="P533">
        <v>11629115</v>
      </c>
      <c r="Q533">
        <v>5349936</v>
      </c>
      <c r="R533">
        <v>4456430</v>
      </c>
      <c r="S533">
        <v>5443.8082100000001</v>
      </c>
      <c r="T533">
        <v>4130504</v>
      </c>
      <c r="U533">
        <v>0</v>
      </c>
      <c r="V533">
        <v>1694201</v>
      </c>
      <c r="W533">
        <v>827168</v>
      </c>
      <c r="X533">
        <v>521594</v>
      </c>
      <c r="Y533">
        <v>935629</v>
      </c>
      <c r="Z533">
        <v>350727</v>
      </c>
      <c r="AA533">
        <v>27.785699999999999</v>
      </c>
      <c r="AB533">
        <v>0</v>
      </c>
      <c r="AC533">
        <v>832</v>
      </c>
      <c r="AD533">
        <v>119425</v>
      </c>
      <c r="AE533">
        <v>-259838</v>
      </c>
      <c r="AF533" t="s">
        <v>121</v>
      </c>
    </row>
    <row r="534" spans="1:32" x14ac:dyDescent="0.25">
      <c r="A534" t="s">
        <v>113</v>
      </c>
      <c r="B534" t="s">
        <v>30</v>
      </c>
      <c r="C534" t="s">
        <v>103</v>
      </c>
      <c r="D534" t="s">
        <v>94</v>
      </c>
      <c r="E534">
        <v>2240740</v>
      </c>
      <c r="F534">
        <v>134627</v>
      </c>
      <c r="G534">
        <v>1064973</v>
      </c>
      <c r="H534">
        <v>1066631</v>
      </c>
      <c r="I534">
        <v>4369412</v>
      </c>
      <c r="J534">
        <v>11504811</v>
      </c>
      <c r="K534">
        <v>3337671</v>
      </c>
      <c r="L534">
        <v>7185910</v>
      </c>
      <c r="M534">
        <v>0</v>
      </c>
      <c r="N534">
        <v>4199491</v>
      </c>
      <c r="O534">
        <v>172529</v>
      </c>
      <c r="P534">
        <v>11504811</v>
      </c>
      <c r="Q534">
        <v>5295906</v>
      </c>
      <c r="R534">
        <v>4318901</v>
      </c>
      <c r="S534">
        <v>5443.81376</v>
      </c>
      <c r="T534">
        <v>4283297</v>
      </c>
      <c r="U534">
        <v>0</v>
      </c>
      <c r="V534">
        <v>1610147</v>
      </c>
      <c r="W534">
        <v>710599</v>
      </c>
      <c r="X534">
        <v>776898</v>
      </c>
      <c r="Y534">
        <v>916461</v>
      </c>
      <c r="Z534">
        <v>341355</v>
      </c>
      <c r="AA534">
        <v>-11.5471</v>
      </c>
      <c r="AB534">
        <v>0</v>
      </c>
      <c r="AC534">
        <v>3200</v>
      </c>
      <c r="AD534">
        <v>12903</v>
      </c>
      <c r="AE534">
        <v>-194977</v>
      </c>
      <c r="AF534" t="s">
        <v>121</v>
      </c>
    </row>
    <row r="535" spans="1:32" x14ac:dyDescent="0.25">
      <c r="A535" t="s">
        <v>113</v>
      </c>
      <c r="B535" t="s">
        <v>30</v>
      </c>
      <c r="C535" t="s">
        <v>103</v>
      </c>
      <c r="D535" t="s">
        <v>95</v>
      </c>
      <c r="E535">
        <v>2056655</v>
      </c>
      <c r="F535">
        <v>54037</v>
      </c>
      <c r="G535">
        <v>945764</v>
      </c>
      <c r="H535">
        <v>944534</v>
      </c>
      <c r="I535">
        <v>4174549</v>
      </c>
      <c r="J535">
        <v>11258022</v>
      </c>
      <c r="K535">
        <v>3165116</v>
      </c>
      <c r="L535">
        <v>7111286</v>
      </c>
      <c r="M535">
        <v>0</v>
      </c>
      <c r="N535">
        <v>4030681</v>
      </c>
      <c r="O535">
        <v>172529</v>
      </c>
      <c r="P535">
        <v>11258022</v>
      </c>
      <c r="Q535">
        <v>5175796</v>
      </c>
      <c r="R535">
        <v>4146736</v>
      </c>
      <c r="S535">
        <v>5443.8174099999997</v>
      </c>
      <c r="T535">
        <v>4226986</v>
      </c>
      <c r="U535">
        <v>0</v>
      </c>
      <c r="V535">
        <v>1556549</v>
      </c>
      <c r="W535">
        <v>697323</v>
      </c>
      <c r="X535">
        <v>702952</v>
      </c>
      <c r="Y535">
        <v>908966</v>
      </c>
      <c r="Z535">
        <v>323062</v>
      </c>
      <c r="AA535">
        <v>-27.246099999999998</v>
      </c>
      <c r="AB535">
        <v>0</v>
      </c>
      <c r="AC535">
        <v>631</v>
      </c>
      <c r="AD535">
        <v>121065</v>
      </c>
      <c r="AE535">
        <v>-193811</v>
      </c>
      <c r="AF535" t="s">
        <v>121</v>
      </c>
    </row>
    <row r="536" spans="1:32" x14ac:dyDescent="0.25">
      <c r="A536" t="s">
        <v>113</v>
      </c>
      <c r="B536" t="s">
        <v>30</v>
      </c>
      <c r="C536" t="s">
        <v>103</v>
      </c>
      <c r="D536" t="s">
        <v>96</v>
      </c>
      <c r="E536">
        <v>2002212</v>
      </c>
      <c r="F536">
        <v>7560</v>
      </c>
      <c r="G536">
        <v>814473</v>
      </c>
      <c r="H536">
        <v>828076</v>
      </c>
      <c r="I536">
        <v>4451184</v>
      </c>
      <c r="J536">
        <v>11766747</v>
      </c>
      <c r="K536">
        <v>3849439</v>
      </c>
      <c r="L536">
        <v>7585024</v>
      </c>
      <c r="M536">
        <v>0</v>
      </c>
      <c r="N536">
        <v>4060782</v>
      </c>
      <c r="O536">
        <v>172529</v>
      </c>
      <c r="P536">
        <v>11766747</v>
      </c>
      <c r="Q536">
        <v>5136276</v>
      </c>
      <c r="R536">
        <v>4181723</v>
      </c>
      <c r="S536">
        <v>5443.8208000000004</v>
      </c>
      <c r="T536">
        <v>4591459</v>
      </c>
      <c r="U536">
        <v>0</v>
      </c>
      <c r="V536">
        <v>1553824</v>
      </c>
      <c r="W536">
        <v>667927</v>
      </c>
      <c r="X536">
        <v>799068</v>
      </c>
      <c r="Y536">
        <v>1074806</v>
      </c>
      <c r="Z536">
        <v>321632</v>
      </c>
      <c r="AA536">
        <v>-30.168900000000001</v>
      </c>
      <c r="AB536">
        <v>0</v>
      </c>
      <c r="AC536">
        <v>1017</v>
      </c>
      <c r="AD536">
        <v>-210018</v>
      </c>
      <c r="AE536">
        <v>-287463</v>
      </c>
      <c r="AF536" t="s">
        <v>121</v>
      </c>
    </row>
    <row r="537" spans="1:32" x14ac:dyDescent="0.25">
      <c r="A537" t="s">
        <v>113</v>
      </c>
      <c r="B537" t="s">
        <v>30</v>
      </c>
      <c r="C537" t="s">
        <v>103</v>
      </c>
      <c r="D537" t="s">
        <v>97</v>
      </c>
      <c r="E537">
        <v>1783898</v>
      </c>
      <c r="F537">
        <v>-179950</v>
      </c>
      <c r="G537">
        <v>690369</v>
      </c>
      <c r="H537">
        <v>695517</v>
      </c>
      <c r="I537">
        <v>4621178</v>
      </c>
      <c r="J537">
        <v>11818917</v>
      </c>
      <c r="K537">
        <v>4237368</v>
      </c>
      <c r="L537">
        <v>7688573</v>
      </c>
      <c r="M537">
        <v>0</v>
      </c>
      <c r="N537">
        <v>4007288</v>
      </c>
      <c r="O537">
        <v>172529</v>
      </c>
      <c r="P537">
        <v>11818917</v>
      </c>
      <c r="Q537">
        <v>5143232</v>
      </c>
      <c r="R537">
        <v>4130344</v>
      </c>
      <c r="S537">
        <v>5443.8270000000002</v>
      </c>
      <c r="T537">
        <v>4675654</v>
      </c>
      <c r="U537">
        <v>0</v>
      </c>
      <c r="V537">
        <v>1476074</v>
      </c>
      <c r="W537">
        <v>706332</v>
      </c>
      <c r="X537">
        <v>429602</v>
      </c>
      <c r="Y537">
        <v>1243961</v>
      </c>
      <c r="Z537">
        <v>418287</v>
      </c>
      <c r="AA537">
        <v>-41.617800000000003</v>
      </c>
      <c r="AB537">
        <v>0</v>
      </c>
      <c r="AC537">
        <v>2594</v>
      </c>
      <c r="AD537">
        <v>-227473</v>
      </c>
      <c r="AE537">
        <v>-311099</v>
      </c>
      <c r="AF537" t="s">
        <v>121</v>
      </c>
    </row>
    <row r="538" spans="1:32" x14ac:dyDescent="0.25">
      <c r="A538" t="s">
        <v>113</v>
      </c>
      <c r="B538" t="s">
        <v>30</v>
      </c>
      <c r="C538" t="s">
        <v>103</v>
      </c>
      <c r="D538" t="s">
        <v>98</v>
      </c>
      <c r="E538">
        <v>2533257</v>
      </c>
      <c r="F538">
        <v>20242</v>
      </c>
      <c r="G538">
        <v>714476</v>
      </c>
      <c r="H538">
        <v>714476</v>
      </c>
      <c r="I538">
        <v>4857864</v>
      </c>
      <c r="J538">
        <v>12037382</v>
      </c>
      <c r="K538">
        <v>4310899</v>
      </c>
      <c r="L538">
        <v>7646203</v>
      </c>
      <c r="M538">
        <v>0</v>
      </c>
      <c r="N538">
        <v>4256337</v>
      </c>
      <c r="O538">
        <v>172529</v>
      </c>
      <c r="P538">
        <v>12037382</v>
      </c>
      <c r="Q538">
        <v>5343184</v>
      </c>
      <c r="R538">
        <v>4391179</v>
      </c>
      <c r="S538">
        <v>5443.8320400000002</v>
      </c>
      <c r="T538">
        <v>4532834</v>
      </c>
      <c r="U538">
        <v>0</v>
      </c>
      <c r="V538">
        <v>1833960</v>
      </c>
      <c r="W538">
        <v>836755</v>
      </c>
      <c r="X538">
        <v>888880</v>
      </c>
      <c r="Y538">
        <v>1365824</v>
      </c>
      <c r="Z538">
        <v>447497</v>
      </c>
      <c r="AA538">
        <v>-16.800999999999998</v>
      </c>
      <c r="AB538">
        <v>0</v>
      </c>
      <c r="AC538">
        <v>5120</v>
      </c>
      <c r="AD538">
        <v>-153587</v>
      </c>
      <c r="AE538">
        <v>-240661</v>
      </c>
      <c r="AF538" t="s">
        <v>121</v>
      </c>
    </row>
    <row r="539" spans="1:32" x14ac:dyDescent="0.25">
      <c r="A539" t="s">
        <v>113</v>
      </c>
      <c r="B539" t="s">
        <v>30</v>
      </c>
      <c r="C539" t="s">
        <v>103</v>
      </c>
      <c r="D539" t="s">
        <v>99</v>
      </c>
      <c r="E539">
        <v>2826865</v>
      </c>
      <c r="F539">
        <v>123316</v>
      </c>
      <c r="G539">
        <v>927140</v>
      </c>
      <c r="H539">
        <v>927140</v>
      </c>
      <c r="I539">
        <v>5455575</v>
      </c>
      <c r="J539">
        <v>13373475</v>
      </c>
      <c r="K539">
        <v>4742528</v>
      </c>
      <c r="L539">
        <v>8469760</v>
      </c>
      <c r="M539">
        <v>0</v>
      </c>
      <c r="N539">
        <v>4762110</v>
      </c>
      <c r="O539">
        <v>172529</v>
      </c>
      <c r="P539">
        <v>13373475</v>
      </c>
      <c r="Q539">
        <v>5362878</v>
      </c>
      <c r="R539">
        <v>4903715</v>
      </c>
      <c r="S539">
        <v>5443.6087699999998</v>
      </c>
      <c r="T539">
        <v>4948728</v>
      </c>
      <c r="U539">
        <v>0</v>
      </c>
      <c r="V539">
        <v>2058223</v>
      </c>
      <c r="W539">
        <v>926023</v>
      </c>
      <c r="X539">
        <v>936240</v>
      </c>
      <c r="Y539">
        <v>1334851</v>
      </c>
      <c r="Z539">
        <v>483165</v>
      </c>
      <c r="AA539">
        <v>-4.8624999999999998</v>
      </c>
      <c r="AB539">
        <v>0</v>
      </c>
      <c r="AC539">
        <v>6289</v>
      </c>
      <c r="AD539">
        <v>-196050</v>
      </c>
      <c r="AE539">
        <v>-355769</v>
      </c>
      <c r="AF539" t="s">
        <v>121</v>
      </c>
    </row>
    <row r="540" spans="1:32" x14ac:dyDescent="0.25">
      <c r="A540" t="s">
        <v>113</v>
      </c>
      <c r="B540" t="s">
        <v>30</v>
      </c>
      <c r="C540" t="s">
        <v>103</v>
      </c>
      <c r="D540" t="s">
        <v>100</v>
      </c>
      <c r="E540">
        <v>2867221</v>
      </c>
      <c r="F540">
        <v>173397</v>
      </c>
      <c r="G540">
        <v>1049877</v>
      </c>
      <c r="H540">
        <v>1049877</v>
      </c>
      <c r="I540">
        <v>5372571</v>
      </c>
      <c r="J540">
        <v>13240387</v>
      </c>
      <c r="K540">
        <v>4934790</v>
      </c>
      <c r="L540">
        <v>8337098</v>
      </c>
      <c r="M540">
        <v>0</v>
      </c>
      <c r="N540">
        <v>4762229</v>
      </c>
      <c r="O540">
        <v>172529</v>
      </c>
      <c r="P540">
        <v>13240387</v>
      </c>
      <c r="Q540">
        <v>5279482</v>
      </c>
      <c r="R540">
        <v>4903289</v>
      </c>
      <c r="S540">
        <v>5443.6157599999997</v>
      </c>
      <c r="T540">
        <v>4843804</v>
      </c>
      <c r="U540">
        <v>0</v>
      </c>
      <c r="V540">
        <v>2051325</v>
      </c>
      <c r="W540">
        <v>966329</v>
      </c>
      <c r="X540">
        <v>971714</v>
      </c>
      <c r="Y540">
        <v>1280193</v>
      </c>
      <c r="Z540">
        <v>468273</v>
      </c>
      <c r="AA540">
        <v>-2.1802000000000001</v>
      </c>
      <c r="AB540">
        <v>0</v>
      </c>
      <c r="AC540">
        <v>4689</v>
      </c>
      <c r="AD540">
        <v>-598290</v>
      </c>
      <c r="AE540">
        <v>-395789</v>
      </c>
      <c r="AF540" t="s">
        <v>121</v>
      </c>
    </row>
    <row r="541" spans="1:32" x14ac:dyDescent="0.25">
      <c r="A541" t="s">
        <v>113</v>
      </c>
      <c r="B541" t="s">
        <v>30</v>
      </c>
      <c r="C541" t="s">
        <v>103</v>
      </c>
      <c r="D541" t="s">
        <v>101</v>
      </c>
      <c r="E541">
        <v>3055551</v>
      </c>
      <c r="F541">
        <v>25430</v>
      </c>
      <c r="G541">
        <v>1050902</v>
      </c>
      <c r="H541">
        <v>1051543</v>
      </c>
      <c r="I541">
        <v>5231568</v>
      </c>
      <c r="J541">
        <v>12615543</v>
      </c>
      <c r="K541">
        <v>4672336</v>
      </c>
      <c r="L541">
        <v>7923258</v>
      </c>
      <c r="M541">
        <v>0</v>
      </c>
      <c r="N541">
        <v>4550479</v>
      </c>
      <c r="O541">
        <v>172529</v>
      </c>
      <c r="P541">
        <v>12615543</v>
      </c>
      <c r="Q541">
        <v>5146008</v>
      </c>
      <c r="R541">
        <v>4692285</v>
      </c>
      <c r="S541">
        <v>5443.6136999999999</v>
      </c>
      <c r="T541">
        <v>4394817</v>
      </c>
      <c r="U541">
        <v>0</v>
      </c>
      <c r="V541">
        <v>2202025</v>
      </c>
      <c r="W541">
        <v>1054136</v>
      </c>
      <c r="X541">
        <v>545438</v>
      </c>
      <c r="Y541">
        <v>1199260</v>
      </c>
      <c r="Z541">
        <v>525235</v>
      </c>
      <c r="AA541">
        <v>-1.0472999999999999</v>
      </c>
      <c r="AB541">
        <v>0</v>
      </c>
      <c r="AC541">
        <v>7625</v>
      </c>
      <c r="AD541">
        <v>-485058</v>
      </c>
      <c r="AE541">
        <v>-405917</v>
      </c>
      <c r="AF541" t="s">
        <v>121</v>
      </c>
    </row>
    <row r="542" spans="1:32" x14ac:dyDescent="0.25">
      <c r="A542" t="s">
        <v>114</v>
      </c>
      <c r="B542" t="s">
        <v>0</v>
      </c>
      <c r="C542" t="s">
        <v>103</v>
      </c>
      <c r="D542" t="s">
        <v>43</v>
      </c>
      <c r="E542">
        <v>1057088</v>
      </c>
      <c r="F542">
        <v>76561</v>
      </c>
      <c r="G542">
        <v>959907</v>
      </c>
      <c r="H542">
        <v>1271339</v>
      </c>
      <c r="I542">
        <v>2311694</v>
      </c>
      <c r="J542">
        <v>3847504</v>
      </c>
      <c r="K542">
        <v>998682</v>
      </c>
      <c r="L542">
        <v>1801565</v>
      </c>
      <c r="M542">
        <v>0</v>
      </c>
      <c r="N542">
        <v>2036639</v>
      </c>
      <c r="O542">
        <v>160178</v>
      </c>
      <c r="P542">
        <v>3847504</v>
      </c>
      <c r="Q542">
        <v>1569864</v>
      </c>
      <c r="R542">
        <v>2045939</v>
      </c>
      <c r="S542">
        <v>766.98248999999998</v>
      </c>
      <c r="T542">
        <v>326787</v>
      </c>
      <c r="U542">
        <v>0</v>
      </c>
      <c r="V542">
        <v>836039</v>
      </c>
      <c r="W542">
        <v>327646</v>
      </c>
      <c r="X542">
        <v>349891</v>
      </c>
      <c r="Y542">
        <v>573667</v>
      </c>
      <c r="Z542">
        <v>89795</v>
      </c>
      <c r="AA542">
        <v>58.755499999999998</v>
      </c>
      <c r="AB542">
        <v>0</v>
      </c>
      <c r="AC542">
        <v>-8481</v>
      </c>
      <c r="AD542">
        <v>114365</v>
      </c>
      <c r="AE542">
        <v>-29454</v>
      </c>
      <c r="AF542" t="s">
        <v>122</v>
      </c>
    </row>
    <row r="543" spans="1:32" x14ac:dyDescent="0.25">
      <c r="A543" t="s">
        <v>114</v>
      </c>
      <c r="B543" t="s">
        <v>0</v>
      </c>
      <c r="C543" t="s">
        <v>103</v>
      </c>
      <c r="D543" t="s">
        <v>44</v>
      </c>
      <c r="E543">
        <v>916795</v>
      </c>
      <c r="F543">
        <v>50646</v>
      </c>
      <c r="G543">
        <v>1041811</v>
      </c>
      <c r="H543">
        <v>1313295</v>
      </c>
      <c r="I543">
        <v>2372566</v>
      </c>
      <c r="J543">
        <v>3922368</v>
      </c>
      <c r="K543">
        <v>1003988</v>
      </c>
      <c r="L543">
        <v>1858363</v>
      </c>
      <c r="M543">
        <v>0</v>
      </c>
      <c r="N543">
        <v>2053496</v>
      </c>
      <c r="O543">
        <v>160178</v>
      </c>
      <c r="P543">
        <v>3922368</v>
      </c>
      <c r="Q543">
        <v>1522446</v>
      </c>
      <c r="R543">
        <v>2064005</v>
      </c>
      <c r="S543">
        <v>766.98290999999995</v>
      </c>
      <c r="T543">
        <v>332556</v>
      </c>
      <c r="U543">
        <v>0</v>
      </c>
      <c r="V543">
        <v>725838</v>
      </c>
      <c r="W543">
        <v>319917</v>
      </c>
      <c r="X543">
        <v>335879</v>
      </c>
      <c r="Y543">
        <v>607743</v>
      </c>
      <c r="Z543">
        <v>82098</v>
      </c>
      <c r="AA543">
        <v>29.768599999999999</v>
      </c>
      <c r="AB543">
        <v>0</v>
      </c>
      <c r="AC543">
        <v>8484</v>
      </c>
      <c r="AD543">
        <v>117889</v>
      </c>
      <c r="AE543">
        <v>-27928</v>
      </c>
      <c r="AF543" t="s">
        <v>122</v>
      </c>
    </row>
    <row r="544" spans="1:32" x14ac:dyDescent="0.25">
      <c r="A544" t="s">
        <v>114</v>
      </c>
      <c r="B544" t="s">
        <v>0</v>
      </c>
      <c r="C544" t="s">
        <v>103</v>
      </c>
      <c r="D544" t="s">
        <v>45</v>
      </c>
      <c r="E544">
        <v>834101</v>
      </c>
      <c r="F544">
        <v>27212</v>
      </c>
      <c r="G544">
        <v>991313</v>
      </c>
      <c r="H544">
        <v>1249772</v>
      </c>
      <c r="I544">
        <v>2205930</v>
      </c>
      <c r="J544">
        <v>3739675</v>
      </c>
      <c r="K544">
        <v>924410</v>
      </c>
      <c r="L544">
        <v>1755152</v>
      </c>
      <c r="M544">
        <v>0</v>
      </c>
      <c r="N544">
        <v>1973739</v>
      </c>
      <c r="O544">
        <v>160178</v>
      </c>
      <c r="P544">
        <v>3739675</v>
      </c>
      <c r="Q544">
        <v>1471885</v>
      </c>
      <c r="R544">
        <v>1984523</v>
      </c>
      <c r="S544">
        <v>766.92715999999996</v>
      </c>
      <c r="T544">
        <v>331401</v>
      </c>
      <c r="U544">
        <v>0</v>
      </c>
      <c r="V544">
        <v>694001</v>
      </c>
      <c r="W544">
        <v>266814</v>
      </c>
      <c r="X544">
        <v>317502</v>
      </c>
      <c r="Y544">
        <v>525295</v>
      </c>
      <c r="Z544">
        <v>78408</v>
      </c>
      <c r="AA544">
        <v>31.319099999999999</v>
      </c>
      <c r="AB544">
        <v>0</v>
      </c>
      <c r="AC544">
        <v>1427</v>
      </c>
      <c r="AD544">
        <v>83104</v>
      </c>
      <c r="AE544">
        <v>-37205</v>
      </c>
      <c r="AF544" t="s">
        <v>122</v>
      </c>
    </row>
    <row r="545" spans="1:32" x14ac:dyDescent="0.25">
      <c r="A545" t="s">
        <v>114</v>
      </c>
      <c r="B545" t="s">
        <v>0</v>
      </c>
      <c r="C545" t="s">
        <v>103</v>
      </c>
      <c r="D545" t="s">
        <v>42</v>
      </c>
      <c r="E545">
        <v>737006</v>
      </c>
      <c r="F545">
        <v>7139</v>
      </c>
      <c r="G545">
        <v>883074</v>
      </c>
      <c r="H545">
        <v>1126278</v>
      </c>
      <c r="I545">
        <v>2042243</v>
      </c>
      <c r="J545">
        <v>3543753</v>
      </c>
      <c r="K545">
        <v>852255</v>
      </c>
      <c r="L545">
        <v>1642734</v>
      </c>
      <c r="M545">
        <v>0</v>
      </c>
      <c r="N545">
        <v>1890789</v>
      </c>
      <c r="O545">
        <v>160178</v>
      </c>
      <c r="P545">
        <v>3543753</v>
      </c>
      <c r="Q545">
        <v>1466322</v>
      </c>
      <c r="R545">
        <v>1901019</v>
      </c>
      <c r="S545">
        <v>766.92777000000001</v>
      </c>
      <c r="T545">
        <v>441168</v>
      </c>
      <c r="U545">
        <v>0</v>
      </c>
      <c r="V545">
        <v>613777</v>
      </c>
      <c r="W545">
        <v>273546</v>
      </c>
      <c r="X545">
        <v>337387</v>
      </c>
      <c r="Y545">
        <v>483113</v>
      </c>
      <c r="Z545">
        <v>53340</v>
      </c>
      <c r="AA545">
        <v>-2.4325999999999999</v>
      </c>
      <c r="AB545">
        <v>30436</v>
      </c>
      <c r="AC545">
        <v>-8761</v>
      </c>
      <c r="AD545">
        <v>148717</v>
      </c>
      <c r="AE545">
        <v>-21600</v>
      </c>
      <c r="AF545" t="s">
        <v>122</v>
      </c>
    </row>
    <row r="546" spans="1:32" x14ac:dyDescent="0.25">
      <c r="A546" t="s">
        <v>114</v>
      </c>
      <c r="B546" t="s">
        <v>0</v>
      </c>
      <c r="C546" t="s">
        <v>103</v>
      </c>
      <c r="D546" t="s">
        <v>46</v>
      </c>
      <c r="E546">
        <v>665859</v>
      </c>
      <c r="F546">
        <v>18080</v>
      </c>
      <c r="G546">
        <v>814573</v>
      </c>
      <c r="H546">
        <v>1046105</v>
      </c>
      <c r="I546">
        <v>1944132</v>
      </c>
      <c r="J546">
        <v>3393766</v>
      </c>
      <c r="K546">
        <v>752328</v>
      </c>
      <c r="L546">
        <v>1548581</v>
      </c>
      <c r="M546">
        <v>0</v>
      </c>
      <c r="N546">
        <v>1835852</v>
      </c>
      <c r="O546">
        <v>160178</v>
      </c>
      <c r="P546">
        <v>3393766</v>
      </c>
      <c r="Q546">
        <v>1455173</v>
      </c>
      <c r="R546">
        <v>1845185</v>
      </c>
      <c r="S546">
        <v>766.92943000000002</v>
      </c>
      <c r="T546">
        <v>344876</v>
      </c>
      <c r="U546">
        <v>0</v>
      </c>
      <c r="V546">
        <v>542037</v>
      </c>
      <c r="W546">
        <v>248137</v>
      </c>
      <c r="X546">
        <v>330511</v>
      </c>
      <c r="Y546">
        <v>468643</v>
      </c>
      <c r="Z546">
        <v>74347</v>
      </c>
      <c r="AA546">
        <v>-22.252500000000001</v>
      </c>
      <c r="AB546">
        <v>0</v>
      </c>
      <c r="AC546">
        <v>7345</v>
      </c>
      <c r="AD546">
        <v>166980</v>
      </c>
      <c r="AE546">
        <v>-23283</v>
      </c>
      <c r="AF546" t="s">
        <v>122</v>
      </c>
    </row>
    <row r="547" spans="1:32" x14ac:dyDescent="0.25">
      <c r="A547" t="s">
        <v>114</v>
      </c>
      <c r="B547" t="s">
        <v>0</v>
      </c>
      <c r="C547" t="s">
        <v>103</v>
      </c>
      <c r="D547" t="s">
        <v>47</v>
      </c>
      <c r="E547">
        <v>706484</v>
      </c>
      <c r="F547">
        <v>26274</v>
      </c>
      <c r="G547">
        <v>848361</v>
      </c>
      <c r="H547">
        <v>1067214</v>
      </c>
      <c r="I547">
        <v>1869774</v>
      </c>
      <c r="J547">
        <v>3322322</v>
      </c>
      <c r="K547">
        <v>718546</v>
      </c>
      <c r="L547">
        <v>1494574</v>
      </c>
      <c r="M547">
        <v>0</v>
      </c>
      <c r="N547">
        <v>1818438</v>
      </c>
      <c r="O547">
        <v>160178</v>
      </c>
      <c r="P547">
        <v>3322322</v>
      </c>
      <c r="Q547">
        <v>1458586</v>
      </c>
      <c r="R547">
        <v>1827748</v>
      </c>
      <c r="S547">
        <v>766.93047999999999</v>
      </c>
      <c r="T547">
        <v>335055</v>
      </c>
      <c r="U547">
        <v>0</v>
      </c>
      <c r="V547">
        <v>576761</v>
      </c>
      <c r="W547">
        <v>181798</v>
      </c>
      <c r="X547">
        <v>323366</v>
      </c>
      <c r="Y547">
        <v>391656</v>
      </c>
      <c r="Z547">
        <v>73564</v>
      </c>
      <c r="AA547">
        <v>-7.2118000000000002</v>
      </c>
      <c r="AB547">
        <v>0</v>
      </c>
      <c r="AC547">
        <v>1997</v>
      </c>
      <c r="AD547">
        <v>99019</v>
      </c>
      <c r="AE547">
        <v>-16180</v>
      </c>
      <c r="AF547" t="s">
        <v>122</v>
      </c>
    </row>
    <row r="548" spans="1:32" x14ac:dyDescent="0.25">
      <c r="A548" t="s">
        <v>114</v>
      </c>
      <c r="B548" t="s">
        <v>0</v>
      </c>
      <c r="C548" t="s">
        <v>103</v>
      </c>
      <c r="D548" t="s">
        <v>48</v>
      </c>
      <c r="E548">
        <v>635171</v>
      </c>
      <c r="F548">
        <v>18514</v>
      </c>
      <c r="G548">
        <v>838485</v>
      </c>
      <c r="H548">
        <v>1065133</v>
      </c>
      <c r="I548">
        <v>1939248</v>
      </c>
      <c r="J548">
        <v>3391709</v>
      </c>
      <c r="K548">
        <v>818423</v>
      </c>
      <c r="L548">
        <v>1599285</v>
      </c>
      <c r="M548">
        <v>0</v>
      </c>
      <c r="N548">
        <v>1783364</v>
      </c>
      <c r="O548">
        <v>160178</v>
      </c>
      <c r="P548">
        <v>3391709</v>
      </c>
      <c r="Q548">
        <v>1432171</v>
      </c>
      <c r="R548">
        <v>1792424</v>
      </c>
      <c r="S548">
        <v>766.87027999999998</v>
      </c>
      <c r="T548">
        <v>335991</v>
      </c>
      <c r="U548">
        <v>0</v>
      </c>
      <c r="V548">
        <v>508020</v>
      </c>
      <c r="W548">
        <v>252447</v>
      </c>
      <c r="X548">
        <v>327824</v>
      </c>
      <c r="Y548">
        <v>462077</v>
      </c>
      <c r="Z548">
        <v>71449</v>
      </c>
      <c r="AA548">
        <v>38.9876</v>
      </c>
      <c r="AB548">
        <v>0</v>
      </c>
      <c r="AC548">
        <v>4722</v>
      </c>
      <c r="AD548">
        <v>70788</v>
      </c>
      <c r="AE548">
        <v>-40188</v>
      </c>
      <c r="AF548" t="s">
        <v>122</v>
      </c>
    </row>
    <row r="549" spans="1:32" x14ac:dyDescent="0.25">
      <c r="A549" t="s">
        <v>114</v>
      </c>
      <c r="B549" t="s">
        <v>0</v>
      </c>
      <c r="C549" t="s">
        <v>103</v>
      </c>
      <c r="D549" t="s">
        <v>49</v>
      </c>
      <c r="E549">
        <v>755381</v>
      </c>
      <c r="F549">
        <v>2305</v>
      </c>
      <c r="G549">
        <v>907326</v>
      </c>
      <c r="H549">
        <v>1135605</v>
      </c>
      <c r="I549">
        <v>1982832</v>
      </c>
      <c r="J549">
        <v>3411712</v>
      </c>
      <c r="K549">
        <v>875140</v>
      </c>
      <c r="L549">
        <v>1625329</v>
      </c>
      <c r="M549">
        <v>0</v>
      </c>
      <c r="N549">
        <v>1777735</v>
      </c>
      <c r="O549">
        <v>160178</v>
      </c>
      <c r="P549">
        <v>3411712</v>
      </c>
      <c r="Q549">
        <v>1435291</v>
      </c>
      <c r="R549">
        <v>1786383</v>
      </c>
      <c r="S549">
        <v>766.87073999999996</v>
      </c>
      <c r="T549">
        <v>435526</v>
      </c>
      <c r="U549">
        <v>0</v>
      </c>
      <c r="V549">
        <v>641571</v>
      </c>
      <c r="W549">
        <v>267824</v>
      </c>
      <c r="X549">
        <v>341907</v>
      </c>
      <c r="Y549">
        <v>419053</v>
      </c>
      <c r="Z549">
        <v>51926</v>
      </c>
      <c r="AA549">
        <v>-12.118600000000001</v>
      </c>
      <c r="AB549">
        <v>27452</v>
      </c>
      <c r="AC549">
        <v>-4561</v>
      </c>
      <c r="AD549">
        <v>28592</v>
      </c>
      <c r="AE549">
        <v>-31651</v>
      </c>
      <c r="AF549" t="s">
        <v>122</v>
      </c>
    </row>
    <row r="550" spans="1:32" x14ac:dyDescent="0.25">
      <c r="A550" t="s">
        <v>114</v>
      </c>
      <c r="B550" t="s">
        <v>0</v>
      </c>
      <c r="C550" t="s">
        <v>103</v>
      </c>
      <c r="D550" t="s">
        <v>50</v>
      </c>
      <c r="E550">
        <v>856437</v>
      </c>
      <c r="F550">
        <v>50499</v>
      </c>
      <c r="G550">
        <v>824744</v>
      </c>
      <c r="H550">
        <v>1105467</v>
      </c>
      <c r="I550">
        <v>1983314</v>
      </c>
      <c r="J550">
        <v>3300630</v>
      </c>
      <c r="K550">
        <v>873165</v>
      </c>
      <c r="L550">
        <v>1570203</v>
      </c>
      <c r="M550">
        <v>0</v>
      </c>
      <c r="N550">
        <v>1722236</v>
      </c>
      <c r="O550">
        <v>160178</v>
      </c>
      <c r="P550">
        <v>3300630</v>
      </c>
      <c r="Q550">
        <v>1428504</v>
      </c>
      <c r="R550">
        <v>1730427</v>
      </c>
      <c r="S550">
        <v>766.875</v>
      </c>
      <c r="T550">
        <v>334290</v>
      </c>
      <c r="U550">
        <v>0</v>
      </c>
      <c r="V550">
        <v>692082</v>
      </c>
      <c r="W550">
        <v>294406</v>
      </c>
      <c r="X550">
        <v>342241</v>
      </c>
      <c r="Y550">
        <v>444809</v>
      </c>
      <c r="Z550">
        <v>73386</v>
      </c>
      <c r="AA550">
        <v>-2.5548999999999999</v>
      </c>
      <c r="AB550">
        <v>0</v>
      </c>
      <c r="AC550">
        <v>1943</v>
      </c>
      <c r="AD550">
        <v>21303</v>
      </c>
      <c r="AE550">
        <v>-26219</v>
      </c>
      <c r="AF550" t="s">
        <v>122</v>
      </c>
    </row>
    <row r="551" spans="1:32" x14ac:dyDescent="0.25">
      <c r="A551" t="s">
        <v>114</v>
      </c>
      <c r="B551" t="s">
        <v>0</v>
      </c>
      <c r="C551" t="s">
        <v>103</v>
      </c>
      <c r="D551" t="s">
        <v>51</v>
      </c>
      <c r="E551">
        <v>761394</v>
      </c>
      <c r="F551">
        <v>31406</v>
      </c>
      <c r="G551">
        <v>888125</v>
      </c>
      <c r="H551">
        <v>1096539</v>
      </c>
      <c r="I551">
        <v>1985237</v>
      </c>
      <c r="J551">
        <v>3287953</v>
      </c>
      <c r="K551">
        <v>892718</v>
      </c>
      <c r="L551">
        <v>1576772</v>
      </c>
      <c r="M551">
        <v>0</v>
      </c>
      <c r="N551">
        <v>1703161</v>
      </c>
      <c r="O551">
        <v>160178</v>
      </c>
      <c r="P551">
        <v>3287953</v>
      </c>
      <c r="Q551">
        <v>1399491</v>
      </c>
      <c r="R551">
        <v>1711181</v>
      </c>
      <c r="S551">
        <v>766.87588000000005</v>
      </c>
      <c r="T551">
        <v>335285</v>
      </c>
      <c r="U551">
        <v>0</v>
      </c>
      <c r="V551">
        <v>625478</v>
      </c>
      <c r="W551">
        <v>312504</v>
      </c>
      <c r="X551">
        <v>347894</v>
      </c>
      <c r="Y551">
        <v>458293</v>
      </c>
      <c r="Z551">
        <v>66663</v>
      </c>
      <c r="AA551">
        <v>-1.4057999999999999</v>
      </c>
      <c r="AB551">
        <v>0</v>
      </c>
      <c r="AC551">
        <v>553</v>
      </c>
      <c r="AD551">
        <v>18878</v>
      </c>
      <c r="AE551">
        <v>-26469</v>
      </c>
      <c r="AF551" t="s">
        <v>122</v>
      </c>
    </row>
    <row r="552" spans="1:32" x14ac:dyDescent="0.25">
      <c r="A552" t="s">
        <v>114</v>
      </c>
      <c r="B552" t="s">
        <v>0</v>
      </c>
      <c r="C552" t="s">
        <v>103</v>
      </c>
      <c r="D552" t="s">
        <v>52</v>
      </c>
      <c r="E552">
        <v>456998</v>
      </c>
      <c r="F552">
        <v>-7700</v>
      </c>
      <c r="G552">
        <v>920957</v>
      </c>
      <c r="H552">
        <v>1128773</v>
      </c>
      <c r="I552">
        <v>1963185</v>
      </c>
      <c r="J552">
        <v>3251558</v>
      </c>
      <c r="K552">
        <v>932238</v>
      </c>
      <c r="L552">
        <v>1563388</v>
      </c>
      <c r="M552">
        <v>0</v>
      </c>
      <c r="N552">
        <v>1680805</v>
      </c>
      <c r="O552">
        <v>160178</v>
      </c>
      <c r="P552">
        <v>3251558</v>
      </c>
      <c r="Q552">
        <v>1368057</v>
      </c>
      <c r="R552">
        <v>1688170</v>
      </c>
      <c r="S552">
        <v>766.81515999999999</v>
      </c>
      <c r="T552">
        <v>448349</v>
      </c>
      <c r="U552">
        <v>0</v>
      </c>
      <c r="V552">
        <v>378483</v>
      </c>
      <c r="W552">
        <v>182448</v>
      </c>
      <c r="X552">
        <v>338824</v>
      </c>
      <c r="Y552">
        <v>424084</v>
      </c>
      <c r="Z552">
        <v>60440</v>
      </c>
      <c r="AA552">
        <v>-45.166200000000003</v>
      </c>
      <c r="AB552">
        <v>0</v>
      </c>
      <c r="AC552">
        <v>4936</v>
      </c>
      <c r="AD552">
        <v>77192</v>
      </c>
      <c r="AE552">
        <v>-40386</v>
      </c>
      <c r="AF552" t="s">
        <v>122</v>
      </c>
    </row>
    <row r="553" spans="1:32" x14ac:dyDescent="0.25">
      <c r="A553" t="s">
        <v>114</v>
      </c>
      <c r="B553" t="s">
        <v>0</v>
      </c>
      <c r="C553" t="s">
        <v>103</v>
      </c>
      <c r="D553" t="s">
        <v>53</v>
      </c>
      <c r="E553">
        <v>859545</v>
      </c>
      <c r="F553">
        <v>40888</v>
      </c>
      <c r="G553">
        <v>858966</v>
      </c>
      <c r="H553">
        <v>1063339</v>
      </c>
      <c r="I553">
        <v>1978765</v>
      </c>
      <c r="J553">
        <v>3293908</v>
      </c>
      <c r="K553">
        <v>984407</v>
      </c>
      <c r="L553">
        <v>1573785</v>
      </c>
      <c r="M553">
        <v>0</v>
      </c>
      <c r="N553">
        <v>1712881</v>
      </c>
      <c r="O553">
        <v>160178</v>
      </c>
      <c r="P553">
        <v>3293908</v>
      </c>
      <c r="Q553">
        <v>1397239</v>
      </c>
      <c r="R553">
        <v>1720123</v>
      </c>
      <c r="S553">
        <v>766.81551000000002</v>
      </c>
      <c r="T553">
        <v>321660</v>
      </c>
      <c r="U553">
        <v>0</v>
      </c>
      <c r="V553">
        <v>691571</v>
      </c>
      <c r="W553">
        <v>336223</v>
      </c>
      <c r="X553">
        <v>364839</v>
      </c>
      <c r="Y553">
        <v>459940</v>
      </c>
      <c r="Z553">
        <v>56590</v>
      </c>
      <c r="AA553">
        <v>9.7616999999999994</v>
      </c>
      <c r="AB553">
        <v>26424</v>
      </c>
      <c r="AC553">
        <v>10979</v>
      </c>
      <c r="AD553">
        <v>-32944</v>
      </c>
      <c r="AE553">
        <v>-28623</v>
      </c>
      <c r="AF553" t="s">
        <v>122</v>
      </c>
    </row>
    <row r="554" spans="1:32" x14ac:dyDescent="0.25">
      <c r="A554" t="s">
        <v>114</v>
      </c>
      <c r="B554" t="s">
        <v>0</v>
      </c>
      <c r="C554" t="s">
        <v>103</v>
      </c>
      <c r="D554" t="s">
        <v>54</v>
      </c>
      <c r="E554">
        <v>878891</v>
      </c>
      <c r="F554">
        <v>43414</v>
      </c>
      <c r="G554">
        <v>755796</v>
      </c>
      <c r="H554">
        <v>986687</v>
      </c>
      <c r="I554">
        <v>1855569</v>
      </c>
      <c r="J554">
        <v>3166774</v>
      </c>
      <c r="K554">
        <v>958560</v>
      </c>
      <c r="L554">
        <v>1477691</v>
      </c>
      <c r="M554">
        <v>0</v>
      </c>
      <c r="N554">
        <v>1682013</v>
      </c>
      <c r="O554">
        <v>160178</v>
      </c>
      <c r="P554">
        <v>3166774</v>
      </c>
      <c r="Q554">
        <v>1352016</v>
      </c>
      <c r="R554">
        <v>1689083</v>
      </c>
      <c r="S554">
        <v>766.81592000000001</v>
      </c>
      <c r="T554">
        <v>175237</v>
      </c>
      <c r="U554">
        <v>0</v>
      </c>
      <c r="V554">
        <v>718913</v>
      </c>
      <c r="W554">
        <v>309750</v>
      </c>
      <c r="X554">
        <v>351131</v>
      </c>
      <c r="Y554">
        <v>422909</v>
      </c>
      <c r="Z554">
        <v>78865</v>
      </c>
      <c r="AA554">
        <v>-1.3150999999999999</v>
      </c>
      <c r="AB554">
        <v>0</v>
      </c>
      <c r="AC554">
        <v>2310</v>
      </c>
      <c r="AD554">
        <v>-74297</v>
      </c>
      <c r="AE554">
        <v>-33032</v>
      </c>
      <c r="AF554" t="s">
        <v>122</v>
      </c>
    </row>
    <row r="555" spans="1:32" x14ac:dyDescent="0.25">
      <c r="A555" t="s">
        <v>114</v>
      </c>
      <c r="B555" t="s">
        <v>0</v>
      </c>
      <c r="C555" t="s">
        <v>103</v>
      </c>
      <c r="D555" t="s">
        <v>55</v>
      </c>
      <c r="E555">
        <v>772250</v>
      </c>
      <c r="F555">
        <v>1829</v>
      </c>
      <c r="G555">
        <v>741971</v>
      </c>
      <c r="H555">
        <v>999941</v>
      </c>
      <c r="I555">
        <v>1823453</v>
      </c>
      <c r="J555">
        <v>3136408</v>
      </c>
      <c r="K555">
        <v>1003059</v>
      </c>
      <c r="L555">
        <v>1446729</v>
      </c>
      <c r="M555">
        <v>0</v>
      </c>
      <c r="N555">
        <v>1682650</v>
      </c>
      <c r="O555">
        <v>160178</v>
      </c>
      <c r="P555">
        <v>3136408</v>
      </c>
      <c r="Q555">
        <v>1363742</v>
      </c>
      <c r="R555">
        <v>1689679</v>
      </c>
      <c r="S555">
        <v>766.81665999999996</v>
      </c>
      <c r="T555">
        <v>133304</v>
      </c>
      <c r="U555">
        <v>0</v>
      </c>
      <c r="V555">
        <v>669037</v>
      </c>
      <c r="W555">
        <v>322121</v>
      </c>
      <c r="X555">
        <v>347020</v>
      </c>
      <c r="Y555">
        <v>407851</v>
      </c>
      <c r="Z555">
        <v>73150</v>
      </c>
      <c r="AA555">
        <v>-0.68589999999999995</v>
      </c>
      <c r="AB555">
        <v>0</v>
      </c>
      <c r="AC555">
        <v>1120</v>
      </c>
      <c r="AD555">
        <v>-146877</v>
      </c>
      <c r="AE555">
        <v>-40300</v>
      </c>
      <c r="AF555" t="s">
        <v>122</v>
      </c>
    </row>
    <row r="556" spans="1:32" x14ac:dyDescent="0.25">
      <c r="A556" t="s">
        <v>114</v>
      </c>
      <c r="B556" t="s">
        <v>0</v>
      </c>
      <c r="C556" t="s">
        <v>103</v>
      </c>
      <c r="D556" t="s">
        <v>56</v>
      </c>
      <c r="E556">
        <v>833423</v>
      </c>
      <c r="F556">
        <v>66456</v>
      </c>
      <c r="G556">
        <v>733853</v>
      </c>
      <c r="H556">
        <v>1107630</v>
      </c>
      <c r="I556">
        <v>1871432</v>
      </c>
      <c r="J556">
        <v>3167842</v>
      </c>
      <c r="K556">
        <v>1050530</v>
      </c>
      <c r="L556">
        <v>1480476</v>
      </c>
      <c r="M556">
        <v>0</v>
      </c>
      <c r="N556">
        <v>1679883</v>
      </c>
      <c r="O556">
        <v>160192</v>
      </c>
      <c r="P556">
        <v>3167842</v>
      </c>
      <c r="Q556">
        <v>1361103</v>
      </c>
      <c r="R556">
        <v>1687366</v>
      </c>
      <c r="S556">
        <v>766.76053000000002</v>
      </c>
      <c r="T556">
        <v>107011</v>
      </c>
      <c r="U556">
        <v>0</v>
      </c>
      <c r="V556">
        <v>649084</v>
      </c>
      <c r="W556">
        <v>399629</v>
      </c>
      <c r="X556">
        <v>327421</v>
      </c>
      <c r="Y556">
        <v>364352</v>
      </c>
      <c r="Z556">
        <v>73198</v>
      </c>
      <c r="AA556">
        <v>17.511399999999998</v>
      </c>
      <c r="AB556">
        <v>0</v>
      </c>
      <c r="AC556">
        <v>-2863</v>
      </c>
      <c r="AD556">
        <v>-273692</v>
      </c>
      <c r="AE556">
        <v>-29735</v>
      </c>
      <c r="AF556" t="s">
        <v>122</v>
      </c>
    </row>
    <row r="557" spans="1:32" x14ac:dyDescent="0.25">
      <c r="A557" t="s">
        <v>114</v>
      </c>
      <c r="B557" t="s">
        <v>0</v>
      </c>
      <c r="C557" t="s">
        <v>103</v>
      </c>
      <c r="D557" t="s">
        <v>57</v>
      </c>
      <c r="E557">
        <v>783101</v>
      </c>
      <c r="F557">
        <v>29592</v>
      </c>
      <c r="G557">
        <v>831700</v>
      </c>
      <c r="H557">
        <v>951663</v>
      </c>
      <c r="I557">
        <v>1826219</v>
      </c>
      <c r="J557">
        <v>2982725</v>
      </c>
      <c r="K557">
        <v>1012171</v>
      </c>
      <c r="L557">
        <v>1369900</v>
      </c>
      <c r="M557">
        <v>0</v>
      </c>
      <c r="N557">
        <v>1605291</v>
      </c>
      <c r="O557">
        <v>160192</v>
      </c>
      <c r="P557">
        <v>2982725</v>
      </c>
      <c r="Q557">
        <v>1320177</v>
      </c>
      <c r="R557">
        <v>1612825</v>
      </c>
      <c r="S557">
        <v>767.16061000000002</v>
      </c>
      <c r="T557">
        <v>100396</v>
      </c>
      <c r="U557">
        <v>0</v>
      </c>
      <c r="V557">
        <v>642019</v>
      </c>
      <c r="W557">
        <v>378798</v>
      </c>
      <c r="X557">
        <v>163216</v>
      </c>
      <c r="Y557">
        <v>390700</v>
      </c>
      <c r="Z557">
        <v>-2489</v>
      </c>
      <c r="AA557">
        <v>-6.8385999999999996</v>
      </c>
      <c r="AB557">
        <v>1287</v>
      </c>
      <c r="AC557">
        <v>3804</v>
      </c>
      <c r="AD557">
        <v>-125671</v>
      </c>
      <c r="AE557">
        <v>-31049</v>
      </c>
      <c r="AF557" t="s">
        <v>122</v>
      </c>
    </row>
    <row r="558" spans="1:32" x14ac:dyDescent="0.25">
      <c r="A558" t="s">
        <v>114</v>
      </c>
      <c r="B558" t="s">
        <v>0</v>
      </c>
      <c r="C558" t="s">
        <v>103</v>
      </c>
      <c r="D558" t="s">
        <v>58</v>
      </c>
      <c r="E558">
        <v>890603</v>
      </c>
      <c r="F558">
        <v>73908</v>
      </c>
      <c r="G558">
        <v>766327</v>
      </c>
      <c r="H558">
        <v>872585</v>
      </c>
      <c r="I558">
        <v>1737893</v>
      </c>
      <c r="J558">
        <v>2870071</v>
      </c>
      <c r="K558">
        <v>996587</v>
      </c>
      <c r="L558">
        <v>1290037</v>
      </c>
      <c r="M558">
        <v>0</v>
      </c>
      <c r="N558">
        <v>1573157</v>
      </c>
      <c r="O558">
        <v>160192</v>
      </c>
      <c r="P558">
        <v>2870071</v>
      </c>
      <c r="Q558">
        <v>1291291</v>
      </c>
      <c r="R558">
        <v>1580034</v>
      </c>
      <c r="S558">
        <v>766.76131999999996</v>
      </c>
      <c r="T558">
        <v>52035</v>
      </c>
      <c r="U558">
        <v>0</v>
      </c>
      <c r="V558">
        <v>691616</v>
      </c>
      <c r="W558">
        <v>385131</v>
      </c>
      <c r="X558">
        <v>150402</v>
      </c>
      <c r="Y558">
        <v>388234</v>
      </c>
      <c r="Z558">
        <v>100358</v>
      </c>
      <c r="AA558">
        <v>1.3976</v>
      </c>
      <c r="AB558">
        <v>0</v>
      </c>
      <c r="AC558">
        <v>3482</v>
      </c>
      <c r="AD558">
        <v>-112650</v>
      </c>
      <c r="AE558">
        <v>-33560</v>
      </c>
      <c r="AF558" t="s">
        <v>122</v>
      </c>
    </row>
    <row r="559" spans="1:32" x14ac:dyDescent="0.25">
      <c r="A559" t="s">
        <v>114</v>
      </c>
      <c r="B559" t="s">
        <v>0</v>
      </c>
      <c r="C559" t="s">
        <v>103</v>
      </c>
      <c r="D559" t="s">
        <v>59</v>
      </c>
      <c r="E559">
        <v>777583</v>
      </c>
      <c r="F559">
        <v>-1151</v>
      </c>
      <c r="G559">
        <v>785214</v>
      </c>
      <c r="H559">
        <v>931464</v>
      </c>
      <c r="I559">
        <v>1780999</v>
      </c>
      <c r="J559">
        <v>2935070</v>
      </c>
      <c r="K559">
        <v>1066898</v>
      </c>
      <c r="L559">
        <v>1358065</v>
      </c>
      <c r="M559">
        <v>0</v>
      </c>
      <c r="N559">
        <v>1569516</v>
      </c>
      <c r="O559">
        <v>160192</v>
      </c>
      <c r="P559">
        <v>2935070</v>
      </c>
      <c r="Q559">
        <v>1272619</v>
      </c>
      <c r="R559">
        <v>1577005</v>
      </c>
      <c r="S559">
        <v>766.76187000000004</v>
      </c>
      <c r="T559">
        <v>49789</v>
      </c>
      <c r="U559">
        <v>0</v>
      </c>
      <c r="V559">
        <v>678442</v>
      </c>
      <c r="W559">
        <v>399579</v>
      </c>
      <c r="X559">
        <v>167026</v>
      </c>
      <c r="Y559">
        <v>384068</v>
      </c>
      <c r="Z559">
        <v>101677</v>
      </c>
      <c r="AA559">
        <v>-6.4886999999999997</v>
      </c>
      <c r="AB559">
        <v>0</v>
      </c>
      <c r="AC559">
        <v>3213</v>
      </c>
      <c r="AD559">
        <v>-196772</v>
      </c>
      <c r="AE559">
        <v>-48478</v>
      </c>
      <c r="AF559" t="s">
        <v>122</v>
      </c>
    </row>
    <row r="560" spans="1:32" x14ac:dyDescent="0.25">
      <c r="A560" t="s">
        <v>114</v>
      </c>
      <c r="B560" t="s">
        <v>0</v>
      </c>
      <c r="C560" t="s">
        <v>103</v>
      </c>
      <c r="D560" t="s">
        <v>60</v>
      </c>
      <c r="E560">
        <v>709227</v>
      </c>
      <c r="F560">
        <v>45463</v>
      </c>
      <c r="G560">
        <v>800943</v>
      </c>
      <c r="H560">
        <v>941753</v>
      </c>
      <c r="I560">
        <v>1729571</v>
      </c>
      <c r="J560">
        <v>2860625</v>
      </c>
      <c r="K560">
        <v>1017601</v>
      </c>
      <c r="L560">
        <v>1295996</v>
      </c>
      <c r="M560">
        <v>0</v>
      </c>
      <c r="N560">
        <v>1557251</v>
      </c>
      <c r="O560">
        <v>160197</v>
      </c>
      <c r="P560">
        <v>2860625</v>
      </c>
      <c r="Q560">
        <v>1273770</v>
      </c>
      <c r="R560">
        <v>1564629</v>
      </c>
      <c r="S560">
        <v>766.71932000000004</v>
      </c>
      <c r="T560">
        <v>56664</v>
      </c>
      <c r="U560">
        <v>0</v>
      </c>
      <c r="V560">
        <v>549676</v>
      </c>
      <c r="W560">
        <v>378895</v>
      </c>
      <c r="X560">
        <v>154604</v>
      </c>
      <c r="Y560">
        <v>337717</v>
      </c>
      <c r="Z560">
        <v>101975</v>
      </c>
      <c r="AA560">
        <v>-17.027200000000001</v>
      </c>
      <c r="AB560">
        <v>0</v>
      </c>
      <c r="AC560">
        <v>2363</v>
      </c>
      <c r="AD560">
        <v>-200274</v>
      </c>
      <c r="AE560">
        <v>-31077</v>
      </c>
      <c r="AF560" t="s">
        <v>122</v>
      </c>
    </row>
    <row r="561" spans="1:32" x14ac:dyDescent="0.25">
      <c r="A561" t="s">
        <v>114</v>
      </c>
      <c r="B561" t="s">
        <v>0</v>
      </c>
      <c r="C561" t="s">
        <v>103</v>
      </c>
      <c r="D561" t="s">
        <v>61</v>
      </c>
      <c r="E561">
        <v>840585</v>
      </c>
      <c r="F561">
        <v>67511</v>
      </c>
      <c r="G561">
        <v>765397</v>
      </c>
      <c r="H561">
        <v>1007970</v>
      </c>
      <c r="I561">
        <v>1895210</v>
      </c>
      <c r="J561">
        <v>2884313</v>
      </c>
      <c r="K561">
        <v>1051006</v>
      </c>
      <c r="L561">
        <v>1323290</v>
      </c>
      <c r="M561">
        <v>0</v>
      </c>
      <c r="N561">
        <v>1552844</v>
      </c>
      <c r="O561">
        <v>160197</v>
      </c>
      <c r="P561">
        <v>2884313</v>
      </c>
      <c r="Q561">
        <v>1283539</v>
      </c>
      <c r="R561">
        <v>1561023</v>
      </c>
      <c r="S561">
        <v>766.72082999999998</v>
      </c>
      <c r="T561">
        <v>86202</v>
      </c>
      <c r="U561">
        <v>0</v>
      </c>
      <c r="V561">
        <v>616782</v>
      </c>
      <c r="W561">
        <v>385000</v>
      </c>
      <c r="X561">
        <v>172027</v>
      </c>
      <c r="Y561">
        <v>297190</v>
      </c>
      <c r="Z561">
        <v>30331</v>
      </c>
      <c r="AA561">
        <v>-6.4042000000000003</v>
      </c>
      <c r="AB561">
        <v>1025</v>
      </c>
      <c r="AC561">
        <v>2586</v>
      </c>
      <c r="AD561">
        <v>-98702</v>
      </c>
      <c r="AE561">
        <v>-48935</v>
      </c>
      <c r="AF561" t="s">
        <v>122</v>
      </c>
    </row>
    <row r="562" spans="1:32" x14ac:dyDescent="0.25">
      <c r="A562" t="s">
        <v>114</v>
      </c>
      <c r="B562" t="s">
        <v>0</v>
      </c>
      <c r="C562" t="s">
        <v>103</v>
      </c>
      <c r="D562" t="s">
        <v>62</v>
      </c>
      <c r="E562">
        <v>878327</v>
      </c>
      <c r="F562">
        <v>67838</v>
      </c>
      <c r="G562">
        <v>713922</v>
      </c>
      <c r="H562">
        <v>963490</v>
      </c>
      <c r="I562">
        <v>1834433</v>
      </c>
      <c r="J562">
        <v>2793186</v>
      </c>
      <c r="K562">
        <v>1009752</v>
      </c>
      <c r="L562">
        <v>1272446</v>
      </c>
      <c r="M562">
        <v>0</v>
      </c>
      <c r="N562">
        <v>1513141</v>
      </c>
      <c r="O562">
        <v>160197</v>
      </c>
      <c r="P562">
        <v>2793186</v>
      </c>
      <c r="Q562">
        <v>1216130</v>
      </c>
      <c r="R562">
        <v>1520740</v>
      </c>
      <c r="S562">
        <v>766.72149999999999</v>
      </c>
      <c r="T562">
        <v>91869</v>
      </c>
      <c r="U562">
        <v>0</v>
      </c>
      <c r="V562">
        <v>633841</v>
      </c>
      <c r="W562">
        <v>374886</v>
      </c>
      <c r="X562">
        <v>162510</v>
      </c>
      <c r="Y562">
        <v>320583</v>
      </c>
      <c r="Z562">
        <v>150306</v>
      </c>
      <c r="AA562">
        <v>3.3035000000000001</v>
      </c>
      <c r="AB562">
        <v>0</v>
      </c>
      <c r="AC562">
        <v>1798</v>
      </c>
      <c r="AD562">
        <v>-77100</v>
      </c>
      <c r="AE562">
        <v>-24376</v>
      </c>
      <c r="AF562" t="s">
        <v>122</v>
      </c>
    </row>
    <row r="563" spans="1:32" x14ac:dyDescent="0.25">
      <c r="A563" t="s">
        <v>114</v>
      </c>
      <c r="B563" t="s">
        <v>0</v>
      </c>
      <c r="C563" t="s">
        <v>103</v>
      </c>
      <c r="D563" t="s">
        <v>63</v>
      </c>
      <c r="E563">
        <v>831539</v>
      </c>
      <c r="F563">
        <v>2679</v>
      </c>
      <c r="G563">
        <v>733064</v>
      </c>
      <c r="H563">
        <v>1005490</v>
      </c>
      <c r="I563">
        <v>1861724</v>
      </c>
      <c r="J563">
        <v>2820717</v>
      </c>
      <c r="K563">
        <v>1049117</v>
      </c>
      <c r="L563">
        <v>1315452</v>
      </c>
      <c r="M563">
        <v>0</v>
      </c>
      <c r="N563">
        <v>1498021</v>
      </c>
      <c r="O563">
        <v>160197</v>
      </c>
      <c r="P563">
        <v>2820717</v>
      </c>
      <c r="Q563">
        <v>1203525</v>
      </c>
      <c r="R563">
        <v>1505265</v>
      </c>
      <c r="S563">
        <v>766.72257000000002</v>
      </c>
      <c r="T563">
        <v>97567</v>
      </c>
      <c r="U563">
        <v>0</v>
      </c>
      <c r="V563">
        <v>595005</v>
      </c>
      <c r="W563">
        <v>388607</v>
      </c>
      <c r="X563">
        <v>169009</v>
      </c>
      <c r="Y563">
        <v>307896</v>
      </c>
      <c r="Z563">
        <v>143753</v>
      </c>
      <c r="AA563">
        <v>2.8782999999999999</v>
      </c>
      <c r="AB563">
        <v>0</v>
      </c>
      <c r="AC563">
        <v>1289</v>
      </c>
      <c r="AD563">
        <v>-129592</v>
      </c>
      <c r="AE563">
        <v>-42580</v>
      </c>
      <c r="AF563" t="s">
        <v>122</v>
      </c>
    </row>
    <row r="564" spans="1:32" x14ac:dyDescent="0.25">
      <c r="A564" t="s">
        <v>114</v>
      </c>
      <c r="B564" t="s">
        <v>0</v>
      </c>
      <c r="C564" t="s">
        <v>103</v>
      </c>
      <c r="D564" t="s">
        <v>64</v>
      </c>
      <c r="E564">
        <v>854770</v>
      </c>
      <c r="F564">
        <v>82326</v>
      </c>
      <c r="G564">
        <v>732128</v>
      </c>
      <c r="H564">
        <v>997917</v>
      </c>
      <c r="I564">
        <v>1839464</v>
      </c>
      <c r="J564">
        <v>2781207</v>
      </c>
      <c r="K564">
        <v>1022809</v>
      </c>
      <c r="L564">
        <v>1285676</v>
      </c>
      <c r="M564">
        <v>0</v>
      </c>
      <c r="N564">
        <v>1488715</v>
      </c>
      <c r="O564">
        <v>160178</v>
      </c>
      <c r="P564">
        <v>2781207</v>
      </c>
      <c r="Q564">
        <v>1200845</v>
      </c>
      <c r="R564">
        <v>1495531</v>
      </c>
      <c r="S564">
        <v>766.68537000000003</v>
      </c>
      <c r="T564">
        <v>110738</v>
      </c>
      <c r="U564">
        <v>0</v>
      </c>
      <c r="V564">
        <v>597078</v>
      </c>
      <c r="W564">
        <v>416928</v>
      </c>
      <c r="X564">
        <v>156531</v>
      </c>
      <c r="Y564">
        <v>300212</v>
      </c>
      <c r="Z564">
        <v>138348</v>
      </c>
      <c r="AA564">
        <v>11.098800000000001</v>
      </c>
      <c r="AB564">
        <v>0</v>
      </c>
      <c r="AC564">
        <v>1134</v>
      </c>
      <c r="AD564">
        <v>-106987</v>
      </c>
      <c r="AE564">
        <v>-34006</v>
      </c>
      <c r="AF564" t="s">
        <v>122</v>
      </c>
    </row>
    <row r="565" spans="1:32" x14ac:dyDescent="0.25">
      <c r="A565" t="s">
        <v>114</v>
      </c>
      <c r="B565" t="s">
        <v>0</v>
      </c>
      <c r="C565" t="s">
        <v>103</v>
      </c>
      <c r="D565" t="s">
        <v>65</v>
      </c>
      <c r="E565">
        <v>898101</v>
      </c>
      <c r="F565">
        <v>74841</v>
      </c>
      <c r="G565">
        <v>658822</v>
      </c>
      <c r="H565">
        <v>979401</v>
      </c>
      <c r="I565">
        <v>1845251</v>
      </c>
      <c r="J565">
        <v>2762321</v>
      </c>
      <c r="K565">
        <v>1013738</v>
      </c>
      <c r="L565">
        <v>1297433</v>
      </c>
      <c r="M565">
        <v>0</v>
      </c>
      <c r="N565">
        <v>1458664</v>
      </c>
      <c r="O565">
        <v>160178</v>
      </c>
      <c r="P565">
        <v>2762321</v>
      </c>
      <c r="Q565">
        <v>1173277</v>
      </c>
      <c r="R565">
        <v>1464888</v>
      </c>
      <c r="S565">
        <v>766.68565000000001</v>
      </c>
      <c r="T565">
        <v>148260</v>
      </c>
      <c r="U565">
        <v>0</v>
      </c>
      <c r="V565">
        <v>640663</v>
      </c>
      <c r="W565">
        <v>349737</v>
      </c>
      <c r="X565">
        <v>176883</v>
      </c>
      <c r="Y565">
        <v>301331</v>
      </c>
      <c r="Z565">
        <v>39898</v>
      </c>
      <c r="AA565">
        <v>10.382199999999999</v>
      </c>
      <c r="AB565">
        <v>956</v>
      </c>
      <c r="AC565">
        <v>814</v>
      </c>
      <c r="AD565">
        <v>-60240</v>
      </c>
      <c r="AE565">
        <v>-38377</v>
      </c>
      <c r="AF565" t="s">
        <v>122</v>
      </c>
    </row>
    <row r="566" spans="1:32" x14ac:dyDescent="0.25">
      <c r="A566" t="s">
        <v>114</v>
      </c>
      <c r="B566" t="s">
        <v>0</v>
      </c>
      <c r="C566" t="s">
        <v>103</v>
      </c>
      <c r="D566" t="s">
        <v>66</v>
      </c>
      <c r="E566">
        <v>850239</v>
      </c>
      <c r="F566">
        <v>43676</v>
      </c>
      <c r="G566">
        <v>465643</v>
      </c>
      <c r="H566">
        <v>904773</v>
      </c>
      <c r="I566">
        <v>1746830</v>
      </c>
      <c r="J566">
        <v>2643986</v>
      </c>
      <c r="K566">
        <v>959869</v>
      </c>
      <c r="L566">
        <v>1241198</v>
      </c>
      <c r="M566">
        <v>0</v>
      </c>
      <c r="N566">
        <v>1396869</v>
      </c>
      <c r="O566">
        <v>160178</v>
      </c>
      <c r="P566">
        <v>2643986</v>
      </c>
      <c r="Q566">
        <v>1098110</v>
      </c>
      <c r="R566">
        <v>1402788</v>
      </c>
      <c r="S566">
        <v>766.68623000000002</v>
      </c>
      <c r="T566">
        <v>145497</v>
      </c>
      <c r="U566">
        <v>0</v>
      </c>
      <c r="V566">
        <v>618868</v>
      </c>
      <c r="W566">
        <v>415569</v>
      </c>
      <c r="X566">
        <v>159413</v>
      </c>
      <c r="Y566">
        <v>305303</v>
      </c>
      <c r="Z566">
        <v>133136</v>
      </c>
      <c r="AA566">
        <v>4.0486000000000004</v>
      </c>
      <c r="AB566">
        <v>0</v>
      </c>
      <c r="AC566">
        <v>995</v>
      </c>
      <c r="AD566">
        <v>-33504</v>
      </c>
      <c r="AE566">
        <v>-57768</v>
      </c>
      <c r="AF566" t="s">
        <v>122</v>
      </c>
    </row>
    <row r="567" spans="1:32" x14ac:dyDescent="0.25">
      <c r="A567" t="s">
        <v>114</v>
      </c>
      <c r="B567" t="s">
        <v>0</v>
      </c>
      <c r="C567" t="s">
        <v>103</v>
      </c>
      <c r="D567" t="s">
        <v>67</v>
      </c>
      <c r="E567">
        <v>808274</v>
      </c>
      <c r="F567">
        <v>84971</v>
      </c>
      <c r="G567">
        <v>531298</v>
      </c>
      <c r="H567">
        <v>986826</v>
      </c>
      <c r="I567">
        <v>1733756</v>
      </c>
      <c r="J567">
        <v>2560049</v>
      </c>
      <c r="K567">
        <v>958821</v>
      </c>
      <c r="L567">
        <v>1198472</v>
      </c>
      <c r="M567">
        <v>0</v>
      </c>
      <c r="N567">
        <v>1356059</v>
      </c>
      <c r="O567">
        <v>160165</v>
      </c>
      <c r="P567">
        <v>2560049</v>
      </c>
      <c r="Q567">
        <v>1109664</v>
      </c>
      <c r="R567">
        <v>1361577</v>
      </c>
      <c r="S567">
        <v>766.68696999999997</v>
      </c>
      <c r="T567">
        <v>161444</v>
      </c>
      <c r="U567">
        <v>0</v>
      </c>
      <c r="V567">
        <v>571651</v>
      </c>
      <c r="W567">
        <v>402383</v>
      </c>
      <c r="X567">
        <v>148979</v>
      </c>
      <c r="Y567">
        <v>264239</v>
      </c>
      <c r="Z567">
        <v>129638</v>
      </c>
      <c r="AA567">
        <v>-3.3407</v>
      </c>
      <c r="AB567">
        <v>0</v>
      </c>
      <c r="AC567">
        <v>315</v>
      </c>
      <c r="AD567">
        <v>-105319</v>
      </c>
      <c r="AE567">
        <v>-41158</v>
      </c>
      <c r="AF567" t="s">
        <v>122</v>
      </c>
    </row>
    <row r="568" spans="1:32" x14ac:dyDescent="0.25">
      <c r="A568" t="s">
        <v>114</v>
      </c>
      <c r="B568" t="s">
        <v>0</v>
      </c>
      <c r="C568" t="s">
        <v>103</v>
      </c>
      <c r="D568" t="s">
        <v>68</v>
      </c>
      <c r="E568">
        <v>769378</v>
      </c>
      <c r="F568">
        <v>78866</v>
      </c>
      <c r="G568">
        <v>514535</v>
      </c>
      <c r="H568">
        <v>944140</v>
      </c>
      <c r="I568">
        <v>1706418</v>
      </c>
      <c r="J568">
        <v>2524411</v>
      </c>
      <c r="K568">
        <v>950245</v>
      </c>
      <c r="L568">
        <v>1185219</v>
      </c>
      <c r="M568">
        <v>0</v>
      </c>
      <c r="N568">
        <v>1333784</v>
      </c>
      <c r="O568">
        <v>160071</v>
      </c>
      <c r="P568">
        <v>2524411</v>
      </c>
      <c r="Q568">
        <v>1071666</v>
      </c>
      <c r="R568">
        <v>1339192</v>
      </c>
      <c r="S568">
        <v>780.37778000000003</v>
      </c>
      <c r="T568">
        <v>165447</v>
      </c>
      <c r="U568">
        <v>0</v>
      </c>
      <c r="V568">
        <v>555084</v>
      </c>
      <c r="W568">
        <v>394924</v>
      </c>
      <c r="X568">
        <v>148100</v>
      </c>
      <c r="Y568">
        <v>261403</v>
      </c>
      <c r="Z568">
        <v>112754</v>
      </c>
      <c r="AA568">
        <v>0.5373</v>
      </c>
      <c r="AB568">
        <v>0</v>
      </c>
      <c r="AC568">
        <v>646</v>
      </c>
      <c r="AD568">
        <v>-75921</v>
      </c>
      <c r="AE568">
        <v>-26471</v>
      </c>
      <c r="AF568" t="s">
        <v>122</v>
      </c>
    </row>
    <row r="569" spans="1:32" x14ac:dyDescent="0.25">
      <c r="A569" t="s">
        <v>114</v>
      </c>
      <c r="B569" t="s">
        <v>0</v>
      </c>
      <c r="C569" t="s">
        <v>103</v>
      </c>
      <c r="D569" t="s">
        <v>69</v>
      </c>
      <c r="E569">
        <v>813628</v>
      </c>
      <c r="F569">
        <v>98862</v>
      </c>
      <c r="G569">
        <v>507553</v>
      </c>
      <c r="H569">
        <v>1008125</v>
      </c>
      <c r="I569">
        <v>1784093</v>
      </c>
      <c r="J569">
        <v>2592410</v>
      </c>
      <c r="K569">
        <v>959495</v>
      </c>
      <c r="L569">
        <v>1242999</v>
      </c>
      <c r="M569">
        <v>0</v>
      </c>
      <c r="N569">
        <v>1343732</v>
      </c>
      <c r="O569">
        <v>160071</v>
      </c>
      <c r="P569">
        <v>2592410</v>
      </c>
      <c r="Q569">
        <v>1049016</v>
      </c>
      <c r="R569">
        <v>1349411</v>
      </c>
      <c r="S569">
        <v>780.37716</v>
      </c>
      <c r="T569">
        <v>169974</v>
      </c>
      <c r="U569">
        <v>0</v>
      </c>
      <c r="V569">
        <v>548048</v>
      </c>
      <c r="W569">
        <v>326625</v>
      </c>
      <c r="X569">
        <v>161693</v>
      </c>
      <c r="Y569">
        <v>278367</v>
      </c>
      <c r="Z569">
        <v>33705</v>
      </c>
      <c r="AA569">
        <v>-0.43580000000000002</v>
      </c>
      <c r="AB569">
        <v>981</v>
      </c>
      <c r="AC569">
        <v>809</v>
      </c>
      <c r="AD569">
        <v>-106583</v>
      </c>
      <c r="AE569">
        <v>-37534</v>
      </c>
      <c r="AF569" t="s">
        <v>122</v>
      </c>
    </row>
    <row r="570" spans="1:32" x14ac:dyDescent="0.25">
      <c r="A570" t="s">
        <v>114</v>
      </c>
      <c r="B570" t="s">
        <v>0</v>
      </c>
      <c r="C570" t="s">
        <v>103</v>
      </c>
      <c r="D570" t="s">
        <v>70</v>
      </c>
      <c r="E570">
        <v>817155</v>
      </c>
      <c r="F570">
        <v>144588</v>
      </c>
      <c r="G570">
        <v>437354</v>
      </c>
      <c r="H570">
        <v>895123</v>
      </c>
      <c r="I570">
        <v>1635382</v>
      </c>
      <c r="J570">
        <v>2429399</v>
      </c>
      <c r="K570">
        <v>869681</v>
      </c>
      <c r="L570">
        <v>1147707</v>
      </c>
      <c r="M570">
        <v>0</v>
      </c>
      <c r="N570">
        <v>1274343</v>
      </c>
      <c r="O570">
        <v>160071</v>
      </c>
      <c r="P570">
        <v>2429399</v>
      </c>
      <c r="Q570">
        <v>950155</v>
      </c>
      <c r="R570">
        <v>1281692</v>
      </c>
      <c r="S570">
        <v>780.37879999999996</v>
      </c>
      <c r="T570">
        <v>186509</v>
      </c>
      <c r="U570">
        <v>0</v>
      </c>
      <c r="V570">
        <v>551876</v>
      </c>
      <c r="W570">
        <v>380675</v>
      </c>
      <c r="X570">
        <v>161317</v>
      </c>
      <c r="Y570">
        <v>266984</v>
      </c>
      <c r="Z570">
        <v>85011</v>
      </c>
      <c r="AA570">
        <v>8.8831000000000007</v>
      </c>
      <c r="AB570">
        <v>0</v>
      </c>
      <c r="AC570">
        <v>999</v>
      </c>
      <c r="AD570">
        <v>-31580</v>
      </c>
      <c r="AE570">
        <v>-32888</v>
      </c>
      <c r="AF570" t="s">
        <v>122</v>
      </c>
    </row>
    <row r="571" spans="1:32" x14ac:dyDescent="0.25">
      <c r="A571" t="s">
        <v>114</v>
      </c>
      <c r="B571" t="s">
        <v>0</v>
      </c>
      <c r="C571" t="s">
        <v>103</v>
      </c>
      <c r="D571" t="s">
        <v>72</v>
      </c>
      <c r="E571">
        <v>836209</v>
      </c>
      <c r="F571">
        <v>109020</v>
      </c>
      <c r="G571">
        <v>324700</v>
      </c>
      <c r="H571">
        <v>855222</v>
      </c>
      <c r="I571">
        <v>1590519</v>
      </c>
      <c r="J571">
        <v>2361732</v>
      </c>
      <c r="K571">
        <v>882886</v>
      </c>
      <c r="L571">
        <v>1169204</v>
      </c>
      <c r="M571">
        <v>0</v>
      </c>
      <c r="N571">
        <v>1185340</v>
      </c>
      <c r="O571">
        <v>160071</v>
      </c>
      <c r="P571">
        <v>2361732</v>
      </c>
      <c r="Q571">
        <v>861783</v>
      </c>
      <c r="R571">
        <v>1192528</v>
      </c>
      <c r="S571">
        <v>780.38017000000002</v>
      </c>
      <c r="T571">
        <v>201403</v>
      </c>
      <c r="U571">
        <v>0</v>
      </c>
      <c r="V571">
        <v>563603</v>
      </c>
      <c r="W571">
        <v>391249</v>
      </c>
      <c r="X571">
        <v>167161</v>
      </c>
      <c r="Y571">
        <v>259233</v>
      </c>
      <c r="Z571">
        <v>121719</v>
      </c>
      <c r="AA571">
        <v>16.6508</v>
      </c>
      <c r="AB571">
        <v>0</v>
      </c>
      <c r="AC571">
        <v>249</v>
      </c>
      <c r="AD571">
        <v>-52879</v>
      </c>
      <c r="AE571">
        <v>-32367</v>
      </c>
      <c r="AF571" t="s">
        <v>122</v>
      </c>
    </row>
    <row r="572" spans="1:32" x14ac:dyDescent="0.25">
      <c r="A572" t="s">
        <v>114</v>
      </c>
      <c r="B572" t="s">
        <v>0</v>
      </c>
      <c r="C572" t="s">
        <v>103</v>
      </c>
      <c r="D572" t="s">
        <v>71</v>
      </c>
      <c r="E572">
        <v>765266</v>
      </c>
      <c r="F572">
        <v>84184</v>
      </c>
      <c r="G572">
        <v>280903</v>
      </c>
      <c r="H572">
        <v>733745</v>
      </c>
      <c r="I572">
        <v>1478075</v>
      </c>
      <c r="J572">
        <v>2231174</v>
      </c>
      <c r="K572">
        <v>848615</v>
      </c>
      <c r="L572">
        <v>1134361</v>
      </c>
      <c r="M572">
        <v>0</v>
      </c>
      <c r="N572">
        <v>1087847</v>
      </c>
      <c r="O572">
        <v>160071</v>
      </c>
      <c r="P572">
        <v>2231174</v>
      </c>
      <c r="Q572">
        <v>752763</v>
      </c>
      <c r="R572">
        <v>1096813</v>
      </c>
      <c r="S572">
        <v>780.38130999999998</v>
      </c>
      <c r="T572">
        <v>201109</v>
      </c>
      <c r="U572">
        <v>0</v>
      </c>
      <c r="V572">
        <v>523609</v>
      </c>
      <c r="W572">
        <v>366729</v>
      </c>
      <c r="X572">
        <v>150199</v>
      </c>
      <c r="Y572">
        <v>290364</v>
      </c>
      <c r="Z572">
        <v>107447</v>
      </c>
      <c r="AA572">
        <v>28.965499999999999</v>
      </c>
      <c r="AB572">
        <v>0</v>
      </c>
      <c r="AC572">
        <v>634</v>
      </c>
      <c r="AD572">
        <v>-10789</v>
      </c>
      <c r="AE572">
        <v>-23943</v>
      </c>
      <c r="AF572" t="s">
        <v>122</v>
      </c>
    </row>
    <row r="573" spans="1:32" x14ac:dyDescent="0.25">
      <c r="A573" t="s">
        <v>114</v>
      </c>
      <c r="B573" t="s">
        <v>0</v>
      </c>
      <c r="C573" t="s">
        <v>103</v>
      </c>
      <c r="D573" t="s">
        <v>73</v>
      </c>
      <c r="E573">
        <v>817189</v>
      </c>
      <c r="F573">
        <v>71522</v>
      </c>
      <c r="G573">
        <v>228821</v>
      </c>
      <c r="H573">
        <v>673558</v>
      </c>
      <c r="I573">
        <v>1473268</v>
      </c>
      <c r="J573">
        <v>2199714</v>
      </c>
      <c r="K573">
        <v>873056</v>
      </c>
      <c r="L573">
        <v>1168995</v>
      </c>
      <c r="M573">
        <v>0</v>
      </c>
      <c r="N573">
        <v>1022417</v>
      </c>
      <c r="O573">
        <v>160071</v>
      </c>
      <c r="P573">
        <v>2199714</v>
      </c>
      <c r="Q573">
        <v>697414</v>
      </c>
      <c r="R573">
        <v>1030719</v>
      </c>
      <c r="S573">
        <v>780.38199999999995</v>
      </c>
      <c r="T573">
        <v>211192</v>
      </c>
      <c r="U573">
        <v>0</v>
      </c>
      <c r="V573">
        <v>568034</v>
      </c>
      <c r="W573">
        <v>392221</v>
      </c>
      <c r="X573">
        <v>187405</v>
      </c>
      <c r="Y573">
        <v>295650</v>
      </c>
      <c r="Z573">
        <v>53156</v>
      </c>
      <c r="AA573">
        <v>16.806799999999999</v>
      </c>
      <c r="AB573">
        <v>985</v>
      </c>
      <c r="AC573">
        <v>442</v>
      </c>
      <c r="AD573">
        <v>12426</v>
      </c>
      <c r="AE573">
        <v>-32532</v>
      </c>
      <c r="AF573" t="s">
        <v>122</v>
      </c>
    </row>
    <row r="574" spans="1:32" x14ac:dyDescent="0.25">
      <c r="A574" t="s">
        <v>114</v>
      </c>
      <c r="B574" t="s">
        <v>0</v>
      </c>
      <c r="C574" t="s">
        <v>103</v>
      </c>
      <c r="D574" t="s">
        <v>74</v>
      </c>
      <c r="E574">
        <v>750488</v>
      </c>
      <c r="F574">
        <v>77332</v>
      </c>
      <c r="G574">
        <v>278138</v>
      </c>
      <c r="H574">
        <v>606001</v>
      </c>
      <c r="I574">
        <v>1358839</v>
      </c>
      <c r="J574">
        <v>2067358</v>
      </c>
      <c r="K574">
        <v>806531</v>
      </c>
      <c r="L574">
        <v>1104110</v>
      </c>
      <c r="M574">
        <v>0</v>
      </c>
      <c r="N574">
        <v>955438</v>
      </c>
      <c r="O574">
        <v>160071</v>
      </c>
      <c r="P574">
        <v>2067358</v>
      </c>
      <c r="Q574">
        <v>625676</v>
      </c>
      <c r="R574">
        <v>963248</v>
      </c>
      <c r="S574">
        <v>780.38374999999996</v>
      </c>
      <c r="T574">
        <v>226797</v>
      </c>
      <c r="U574">
        <v>0</v>
      </c>
      <c r="V574">
        <v>519805</v>
      </c>
      <c r="W574">
        <v>382009</v>
      </c>
      <c r="X574">
        <v>155243</v>
      </c>
      <c r="Y574">
        <v>310424</v>
      </c>
      <c r="Z574">
        <v>106195</v>
      </c>
      <c r="AA574">
        <v>28.754200000000001</v>
      </c>
      <c r="AB574">
        <v>0</v>
      </c>
      <c r="AC574">
        <v>846</v>
      </c>
      <c r="AD574">
        <v>31008</v>
      </c>
      <c r="AE574">
        <v>-26987</v>
      </c>
      <c r="AF574" t="s">
        <v>122</v>
      </c>
    </row>
    <row r="575" spans="1:32" x14ac:dyDescent="0.25">
      <c r="A575" t="s">
        <v>114</v>
      </c>
      <c r="B575" t="s">
        <v>0</v>
      </c>
      <c r="C575" t="s">
        <v>103</v>
      </c>
      <c r="D575" t="s">
        <v>75</v>
      </c>
      <c r="E575">
        <v>716848</v>
      </c>
      <c r="F575">
        <v>60773</v>
      </c>
      <c r="G575">
        <v>262227</v>
      </c>
      <c r="H575">
        <v>608579</v>
      </c>
      <c r="I575">
        <v>1309574</v>
      </c>
      <c r="J575">
        <v>1986822</v>
      </c>
      <c r="K575">
        <v>820915</v>
      </c>
      <c r="L575">
        <v>1105884</v>
      </c>
      <c r="M575">
        <v>0</v>
      </c>
      <c r="N575">
        <v>873948</v>
      </c>
      <c r="O575">
        <v>160071</v>
      </c>
      <c r="P575">
        <v>1986822</v>
      </c>
      <c r="Q575">
        <v>572548</v>
      </c>
      <c r="R575">
        <v>880938</v>
      </c>
      <c r="S575">
        <v>780.38586999999995</v>
      </c>
      <c r="T575">
        <v>232187</v>
      </c>
      <c r="U575">
        <v>0</v>
      </c>
      <c r="V575">
        <v>505994</v>
      </c>
      <c r="W575">
        <v>387741</v>
      </c>
      <c r="X575">
        <v>166876</v>
      </c>
      <c r="Y575">
        <v>270981</v>
      </c>
      <c r="Z575">
        <v>103913</v>
      </c>
      <c r="AA575">
        <v>23.870799999999999</v>
      </c>
      <c r="AB575">
        <v>0</v>
      </c>
      <c r="AC575">
        <v>-83</v>
      </c>
      <c r="AD575">
        <v>-33424</v>
      </c>
      <c r="AE575">
        <v>-39274</v>
      </c>
      <c r="AF575" t="s">
        <v>122</v>
      </c>
    </row>
    <row r="576" spans="1:32" x14ac:dyDescent="0.25">
      <c r="A576" t="s">
        <v>114</v>
      </c>
      <c r="B576" t="s">
        <v>0</v>
      </c>
      <c r="C576" t="s">
        <v>103</v>
      </c>
      <c r="D576" t="s">
        <v>76</v>
      </c>
      <c r="E576">
        <v>593388</v>
      </c>
      <c r="F576">
        <v>52246</v>
      </c>
      <c r="G576">
        <v>211618</v>
      </c>
      <c r="H576">
        <v>530239</v>
      </c>
      <c r="I576">
        <v>1205232</v>
      </c>
      <c r="J576">
        <v>1848424</v>
      </c>
      <c r="K576">
        <v>778116</v>
      </c>
      <c r="L576">
        <v>1048766</v>
      </c>
      <c r="M576">
        <v>0</v>
      </c>
      <c r="N576">
        <v>793412</v>
      </c>
      <c r="O576">
        <v>160071</v>
      </c>
      <c r="P576">
        <v>1848424</v>
      </c>
      <c r="Q576">
        <v>511775</v>
      </c>
      <c r="R576">
        <v>799658</v>
      </c>
      <c r="S576">
        <v>780.38774999999998</v>
      </c>
      <c r="T576">
        <v>257359</v>
      </c>
      <c r="U576">
        <v>0</v>
      </c>
      <c r="V576">
        <v>423657</v>
      </c>
      <c r="W576">
        <v>344208</v>
      </c>
      <c r="X576">
        <v>159867</v>
      </c>
      <c r="Y576">
        <v>264599</v>
      </c>
      <c r="Z576">
        <v>91010</v>
      </c>
      <c r="AA576">
        <v>8.4939</v>
      </c>
      <c r="AB576">
        <v>0</v>
      </c>
      <c r="AC576">
        <v>19</v>
      </c>
      <c r="AD576">
        <v>8519</v>
      </c>
      <c r="AE576">
        <v>-16380</v>
      </c>
      <c r="AF576" t="s">
        <v>122</v>
      </c>
    </row>
    <row r="577" spans="1:32" x14ac:dyDescent="0.25">
      <c r="A577" t="s">
        <v>114</v>
      </c>
      <c r="B577" t="s">
        <v>0</v>
      </c>
      <c r="C577" t="s">
        <v>103</v>
      </c>
      <c r="D577" t="s">
        <v>77</v>
      </c>
      <c r="E577">
        <v>699607</v>
      </c>
      <c r="F577">
        <v>25076</v>
      </c>
      <c r="G577">
        <v>351125</v>
      </c>
      <c r="H577">
        <v>584891</v>
      </c>
      <c r="I577">
        <v>1273781</v>
      </c>
      <c r="J577">
        <v>1888363</v>
      </c>
      <c r="K577">
        <v>832908</v>
      </c>
      <c r="L577">
        <v>1118292</v>
      </c>
      <c r="M577">
        <v>0</v>
      </c>
      <c r="N577">
        <v>765544</v>
      </c>
      <c r="O577">
        <v>160071</v>
      </c>
      <c r="P577">
        <v>1888363</v>
      </c>
      <c r="Q577">
        <v>483910</v>
      </c>
      <c r="R577">
        <v>770071</v>
      </c>
      <c r="S577">
        <v>780.38800000000003</v>
      </c>
      <c r="T577">
        <v>269654</v>
      </c>
      <c r="U577">
        <v>0</v>
      </c>
      <c r="V577">
        <v>500724</v>
      </c>
      <c r="W577">
        <v>347563</v>
      </c>
      <c r="X577">
        <v>204417</v>
      </c>
      <c r="Y577">
        <v>244203</v>
      </c>
      <c r="Z577">
        <v>45851</v>
      </c>
      <c r="AA577">
        <v>29.020900000000001</v>
      </c>
      <c r="AB577">
        <v>1024</v>
      </c>
      <c r="AC577">
        <v>54</v>
      </c>
      <c r="AD577">
        <v>-38208</v>
      </c>
      <c r="AE577">
        <v>-14844</v>
      </c>
      <c r="AF577" t="s">
        <v>122</v>
      </c>
    </row>
    <row r="578" spans="1:32" x14ac:dyDescent="0.25">
      <c r="A578" t="s">
        <v>114</v>
      </c>
      <c r="B578" t="s">
        <v>0</v>
      </c>
      <c r="C578" t="s">
        <v>103</v>
      </c>
      <c r="D578" t="s">
        <v>78</v>
      </c>
      <c r="E578">
        <v>582884</v>
      </c>
      <c r="F578">
        <v>81729</v>
      </c>
      <c r="G578">
        <v>234898</v>
      </c>
      <c r="H578">
        <v>523483</v>
      </c>
      <c r="I578">
        <v>1156451</v>
      </c>
      <c r="J578">
        <v>1785926</v>
      </c>
      <c r="K578">
        <v>724262</v>
      </c>
      <c r="L578">
        <v>1021654</v>
      </c>
      <c r="M578">
        <v>0</v>
      </c>
      <c r="N578">
        <v>761203</v>
      </c>
      <c r="O578">
        <v>160071</v>
      </c>
      <c r="P578">
        <v>1785926</v>
      </c>
      <c r="Q578">
        <v>459473</v>
      </c>
      <c r="R578">
        <v>764272</v>
      </c>
      <c r="S578">
        <v>780.39047000000005</v>
      </c>
      <c r="T578">
        <v>275988</v>
      </c>
      <c r="U578">
        <v>0</v>
      </c>
      <c r="V578">
        <v>415304</v>
      </c>
      <c r="W578">
        <v>302107</v>
      </c>
      <c r="X578">
        <v>128567</v>
      </c>
      <c r="Y578">
        <v>274222</v>
      </c>
      <c r="Z578">
        <v>84929</v>
      </c>
      <c r="AA578">
        <v>23.3081</v>
      </c>
      <c r="AB578">
        <v>0</v>
      </c>
      <c r="AC578">
        <v>14</v>
      </c>
      <c r="AD578">
        <v>17020</v>
      </c>
      <c r="AE578">
        <v>-14970</v>
      </c>
      <c r="AF578" t="s">
        <v>122</v>
      </c>
    </row>
    <row r="579" spans="1:32" x14ac:dyDescent="0.25">
      <c r="A579" t="s">
        <v>114</v>
      </c>
      <c r="B579" t="s">
        <v>0</v>
      </c>
      <c r="C579" t="s">
        <v>103</v>
      </c>
      <c r="D579" t="s">
        <v>79</v>
      </c>
      <c r="E579">
        <v>578706</v>
      </c>
      <c r="F579">
        <v>51344</v>
      </c>
      <c r="G579">
        <v>236924</v>
      </c>
      <c r="H579">
        <v>451099</v>
      </c>
      <c r="I579">
        <v>1051131</v>
      </c>
      <c r="J579">
        <v>1719257</v>
      </c>
      <c r="K579">
        <v>693845</v>
      </c>
      <c r="L579">
        <v>1008009</v>
      </c>
      <c r="M579">
        <v>0</v>
      </c>
      <c r="N579">
        <v>708194</v>
      </c>
      <c r="O579">
        <v>160071</v>
      </c>
      <c r="P579">
        <v>1719257</v>
      </c>
      <c r="Q579">
        <v>393360</v>
      </c>
      <c r="R579">
        <v>711248</v>
      </c>
      <c r="S579">
        <v>780.39407000000006</v>
      </c>
      <c r="T579">
        <v>291848</v>
      </c>
      <c r="U579">
        <v>0</v>
      </c>
      <c r="V579">
        <v>415269</v>
      </c>
      <c r="W579">
        <v>307393</v>
      </c>
      <c r="X579">
        <v>147114</v>
      </c>
      <c r="Y579">
        <v>235871</v>
      </c>
      <c r="Z579">
        <v>82370</v>
      </c>
      <c r="AA579">
        <v>23.358499999999999</v>
      </c>
      <c r="AB579">
        <v>0</v>
      </c>
      <c r="AC579">
        <v>-24</v>
      </c>
      <c r="AD579">
        <v>19687</v>
      </c>
      <c r="AE579">
        <v>-19238</v>
      </c>
      <c r="AF579" t="s">
        <v>122</v>
      </c>
    </row>
    <row r="580" spans="1:32" x14ac:dyDescent="0.25">
      <c r="A580" t="s">
        <v>114</v>
      </c>
      <c r="B580" t="s">
        <v>0</v>
      </c>
      <c r="C580" t="s">
        <v>103</v>
      </c>
      <c r="D580" t="s">
        <v>80</v>
      </c>
      <c r="E580">
        <v>546932</v>
      </c>
      <c r="F580">
        <v>48467</v>
      </c>
      <c r="G580">
        <v>207650</v>
      </c>
      <c r="H580">
        <v>389806</v>
      </c>
      <c r="I580">
        <v>971894</v>
      </c>
      <c r="J580">
        <v>1625819</v>
      </c>
      <c r="K580">
        <v>647359</v>
      </c>
      <c r="L580">
        <v>976314</v>
      </c>
      <c r="M580">
        <v>0</v>
      </c>
      <c r="N580">
        <v>647954</v>
      </c>
      <c r="O580">
        <v>160071</v>
      </c>
      <c r="P580">
        <v>1625819</v>
      </c>
      <c r="Q580">
        <v>342016</v>
      </c>
      <c r="R580">
        <v>649505</v>
      </c>
      <c r="S580">
        <v>780.41432999999995</v>
      </c>
      <c r="T580">
        <v>296749</v>
      </c>
      <c r="U580">
        <v>0</v>
      </c>
      <c r="V580">
        <v>396974</v>
      </c>
      <c r="W580">
        <v>288966</v>
      </c>
      <c r="X580">
        <v>133520</v>
      </c>
      <c r="Y580">
        <v>238093</v>
      </c>
      <c r="Z580">
        <v>80323</v>
      </c>
      <c r="AA580">
        <v>27.521100000000001</v>
      </c>
      <c r="AB580">
        <v>0</v>
      </c>
      <c r="AC580">
        <v>66</v>
      </c>
      <c r="AD580">
        <v>30779</v>
      </c>
      <c r="AE580">
        <v>-18357</v>
      </c>
      <c r="AF580" t="s">
        <v>122</v>
      </c>
    </row>
    <row r="581" spans="1:32" x14ac:dyDescent="0.25">
      <c r="A581" t="s">
        <v>114</v>
      </c>
      <c r="B581" t="s">
        <v>0</v>
      </c>
      <c r="C581" t="s">
        <v>103</v>
      </c>
      <c r="D581" t="s">
        <v>81</v>
      </c>
      <c r="E581">
        <v>542243</v>
      </c>
      <c r="F581">
        <v>66452</v>
      </c>
      <c r="G581">
        <v>285152</v>
      </c>
      <c r="H581">
        <v>351522</v>
      </c>
      <c r="I581">
        <v>944033</v>
      </c>
      <c r="J581">
        <v>1577454</v>
      </c>
      <c r="K581">
        <v>657031</v>
      </c>
      <c r="L581">
        <v>980641</v>
      </c>
      <c r="M581">
        <v>0</v>
      </c>
      <c r="N581">
        <v>595365</v>
      </c>
      <c r="O581">
        <v>160071</v>
      </c>
      <c r="P581">
        <v>1577454</v>
      </c>
      <c r="Q581">
        <v>301357</v>
      </c>
      <c r="R581">
        <v>596813</v>
      </c>
      <c r="S581">
        <v>780.43043</v>
      </c>
      <c r="T581">
        <v>309081</v>
      </c>
      <c r="U581">
        <v>0</v>
      </c>
      <c r="V581">
        <v>410360</v>
      </c>
      <c r="W581">
        <v>242743</v>
      </c>
      <c r="X581">
        <v>145428</v>
      </c>
      <c r="Y581">
        <v>249567</v>
      </c>
      <c r="Z581">
        <v>35822</v>
      </c>
      <c r="AA581">
        <v>0</v>
      </c>
      <c r="AB581">
        <v>977</v>
      </c>
      <c r="AC581">
        <v>97</v>
      </c>
      <c r="AD581">
        <v>42459</v>
      </c>
      <c r="AE581">
        <v>-22906</v>
      </c>
      <c r="AF581" t="s">
        <v>122</v>
      </c>
    </row>
    <row r="582" spans="1:32" x14ac:dyDescent="0.25">
      <c r="A582" t="s">
        <v>114</v>
      </c>
      <c r="B582" t="s">
        <v>0</v>
      </c>
      <c r="C582" t="s">
        <v>103</v>
      </c>
      <c r="D582" t="s">
        <v>82</v>
      </c>
      <c r="E582">
        <v>472705</v>
      </c>
      <c r="F582">
        <v>12696</v>
      </c>
      <c r="G582">
        <v>173090</v>
      </c>
      <c r="H582">
        <v>323179</v>
      </c>
      <c r="I582">
        <v>837598</v>
      </c>
      <c r="J582">
        <v>1440595</v>
      </c>
      <c r="K582">
        <v>581317</v>
      </c>
      <c r="L582">
        <v>931671</v>
      </c>
      <c r="M582">
        <v>0</v>
      </c>
      <c r="N582">
        <v>507546</v>
      </c>
      <c r="O582">
        <v>160071</v>
      </c>
      <c r="P582">
        <v>1440595</v>
      </c>
      <c r="Q582">
        <v>234256</v>
      </c>
      <c r="R582">
        <v>508924</v>
      </c>
      <c r="S582">
        <v>780.44722000000002</v>
      </c>
      <c r="T582">
        <v>323581</v>
      </c>
      <c r="U582">
        <v>0</v>
      </c>
      <c r="V582">
        <v>371774</v>
      </c>
      <c r="W582">
        <v>256624</v>
      </c>
      <c r="X582">
        <v>122261</v>
      </c>
      <c r="Y582">
        <v>239116</v>
      </c>
      <c r="Z582">
        <v>70820</v>
      </c>
      <c r="AA582">
        <v>26.262</v>
      </c>
      <c r="AB582">
        <v>0</v>
      </c>
      <c r="AC582">
        <v>-126</v>
      </c>
      <c r="AD582">
        <v>30669</v>
      </c>
      <c r="AE582">
        <v>-11583</v>
      </c>
      <c r="AF582" t="s">
        <v>122</v>
      </c>
    </row>
    <row r="583" spans="1:32" x14ac:dyDescent="0.25">
      <c r="A583" t="s">
        <v>114</v>
      </c>
      <c r="B583" t="s">
        <v>0</v>
      </c>
      <c r="C583" t="s">
        <v>103</v>
      </c>
      <c r="D583" t="s">
        <v>83</v>
      </c>
      <c r="E583">
        <v>469125</v>
      </c>
      <c r="F583">
        <v>24086</v>
      </c>
      <c r="G583">
        <v>196181</v>
      </c>
      <c r="H583">
        <v>336737</v>
      </c>
      <c r="I583">
        <v>807199</v>
      </c>
      <c r="J583">
        <v>1395128</v>
      </c>
      <c r="K583">
        <v>572403</v>
      </c>
      <c r="L583">
        <v>916445</v>
      </c>
      <c r="M583">
        <v>0</v>
      </c>
      <c r="N583">
        <v>477333</v>
      </c>
      <c r="O583">
        <v>160071</v>
      </c>
      <c r="P583">
        <v>1395128</v>
      </c>
      <c r="Q583">
        <v>225465</v>
      </c>
      <c r="R583">
        <v>478683</v>
      </c>
      <c r="S583">
        <v>780.45686999999998</v>
      </c>
      <c r="T583">
        <v>330113</v>
      </c>
      <c r="U583">
        <v>0</v>
      </c>
      <c r="V583">
        <v>376268</v>
      </c>
      <c r="W583">
        <v>266414</v>
      </c>
      <c r="X583">
        <v>128054</v>
      </c>
      <c r="Y583">
        <v>203327</v>
      </c>
      <c r="Z583">
        <v>66932</v>
      </c>
      <c r="AA583">
        <v>32.285699999999999</v>
      </c>
      <c r="AB583">
        <v>0</v>
      </c>
      <c r="AC583">
        <v>-328</v>
      </c>
      <c r="AD583">
        <v>-4403</v>
      </c>
      <c r="AE583">
        <v>-13928</v>
      </c>
      <c r="AF583" t="s">
        <v>122</v>
      </c>
    </row>
    <row r="584" spans="1:32" x14ac:dyDescent="0.25">
      <c r="A584" t="s">
        <v>114</v>
      </c>
      <c r="B584" t="s">
        <v>0</v>
      </c>
      <c r="C584" t="s">
        <v>103</v>
      </c>
      <c r="D584" t="s">
        <v>84</v>
      </c>
      <c r="E584">
        <v>428895</v>
      </c>
      <c r="F584">
        <v>16354</v>
      </c>
      <c r="G584">
        <v>146828</v>
      </c>
      <c r="H584">
        <v>294139</v>
      </c>
      <c r="I584">
        <v>769453</v>
      </c>
      <c r="J584">
        <v>1353769</v>
      </c>
      <c r="K584">
        <v>549642</v>
      </c>
      <c r="L584">
        <v>896493</v>
      </c>
      <c r="M584">
        <v>0</v>
      </c>
      <c r="N584">
        <v>455956</v>
      </c>
      <c r="O584">
        <v>160071</v>
      </c>
      <c r="P584">
        <v>1353769</v>
      </c>
      <c r="Q584">
        <v>201379</v>
      </c>
      <c r="R584">
        <v>457276</v>
      </c>
      <c r="S584">
        <v>780.46051999999997</v>
      </c>
      <c r="T584">
        <v>338091</v>
      </c>
      <c r="U584">
        <v>0</v>
      </c>
      <c r="V584">
        <v>343407</v>
      </c>
      <c r="W584">
        <v>239620</v>
      </c>
      <c r="X584">
        <v>126065</v>
      </c>
      <c r="Y584">
        <v>204407</v>
      </c>
      <c r="Z584">
        <v>68156</v>
      </c>
      <c r="AA584">
        <v>42.777900000000002</v>
      </c>
      <c r="AB584">
        <v>0</v>
      </c>
      <c r="AC584">
        <v>-310</v>
      </c>
      <c r="AD584">
        <v>30308</v>
      </c>
      <c r="AE584">
        <v>-12435</v>
      </c>
      <c r="AF584" t="s">
        <v>122</v>
      </c>
    </row>
    <row r="585" spans="1:32" x14ac:dyDescent="0.25">
      <c r="A585" t="s">
        <v>114</v>
      </c>
      <c r="B585" t="s">
        <v>0</v>
      </c>
      <c r="C585" t="s">
        <v>103</v>
      </c>
      <c r="D585" t="s">
        <v>85</v>
      </c>
      <c r="E585">
        <v>487698</v>
      </c>
      <c r="F585">
        <v>1697</v>
      </c>
      <c r="G585">
        <v>237614</v>
      </c>
      <c r="H585">
        <v>269249</v>
      </c>
      <c r="I585">
        <v>762531</v>
      </c>
      <c r="J585">
        <v>1352532</v>
      </c>
      <c r="K585">
        <v>561635</v>
      </c>
      <c r="L585">
        <v>900925</v>
      </c>
      <c r="M585">
        <v>0</v>
      </c>
      <c r="N585">
        <v>450302</v>
      </c>
      <c r="O585">
        <v>160071</v>
      </c>
      <c r="P585">
        <v>1352532</v>
      </c>
      <c r="Q585">
        <v>188538</v>
      </c>
      <c r="R585">
        <v>451607</v>
      </c>
      <c r="S585">
        <v>780.45899999999995</v>
      </c>
      <c r="T585">
        <v>340980</v>
      </c>
      <c r="U585">
        <v>0</v>
      </c>
      <c r="V585">
        <v>395706</v>
      </c>
      <c r="W585">
        <v>251043</v>
      </c>
      <c r="X585">
        <v>137532</v>
      </c>
      <c r="Y585">
        <v>211544</v>
      </c>
      <c r="Z585">
        <v>27873</v>
      </c>
      <c r="AA585">
        <v>20.1418</v>
      </c>
      <c r="AB585">
        <v>1171</v>
      </c>
      <c r="AC585">
        <v>-232</v>
      </c>
      <c r="AD585">
        <v>46483</v>
      </c>
      <c r="AE585">
        <v>-14064</v>
      </c>
      <c r="AF585" t="s">
        <v>122</v>
      </c>
    </row>
    <row r="586" spans="1:32" x14ac:dyDescent="0.25">
      <c r="A586" t="s">
        <v>114</v>
      </c>
      <c r="B586" t="s">
        <v>0</v>
      </c>
      <c r="C586" t="s">
        <v>103</v>
      </c>
      <c r="D586" t="s">
        <v>86</v>
      </c>
      <c r="E586">
        <v>374384</v>
      </c>
      <c r="F586">
        <v>4003</v>
      </c>
      <c r="G586">
        <v>172409</v>
      </c>
      <c r="H586">
        <v>255032</v>
      </c>
      <c r="I586">
        <v>728163</v>
      </c>
      <c r="J586">
        <v>1286513</v>
      </c>
      <c r="K586">
        <v>514924</v>
      </c>
      <c r="L586">
        <v>851348</v>
      </c>
      <c r="M586">
        <v>0</v>
      </c>
      <c r="N586">
        <v>433826</v>
      </c>
      <c r="O586">
        <v>160071</v>
      </c>
      <c r="P586">
        <v>1286513</v>
      </c>
      <c r="Q586">
        <v>186713</v>
      </c>
      <c r="R586">
        <v>435165</v>
      </c>
      <c r="S586">
        <v>780.46181999999999</v>
      </c>
      <c r="T586">
        <v>368842</v>
      </c>
      <c r="U586">
        <v>0</v>
      </c>
      <c r="V586">
        <v>303169</v>
      </c>
      <c r="W586">
        <v>226935</v>
      </c>
      <c r="X586">
        <v>121278</v>
      </c>
      <c r="Y586">
        <v>220081</v>
      </c>
      <c r="Z586">
        <v>62121</v>
      </c>
      <c r="AA586">
        <v>1.0117</v>
      </c>
      <c r="AB586">
        <v>0</v>
      </c>
      <c r="AC586">
        <v>-448</v>
      </c>
      <c r="AD586">
        <v>90785</v>
      </c>
      <c r="AE586">
        <v>-14363</v>
      </c>
      <c r="AF586" t="s">
        <v>122</v>
      </c>
    </row>
    <row r="587" spans="1:32" x14ac:dyDescent="0.25">
      <c r="A587" t="s">
        <v>114</v>
      </c>
      <c r="B587" t="s">
        <v>0</v>
      </c>
      <c r="C587" t="s">
        <v>103</v>
      </c>
      <c r="D587" t="s">
        <v>87</v>
      </c>
      <c r="E587">
        <v>354630</v>
      </c>
      <c r="F587">
        <v>4299</v>
      </c>
      <c r="G587">
        <v>164167</v>
      </c>
      <c r="H587">
        <v>278002</v>
      </c>
      <c r="I587">
        <v>708249</v>
      </c>
      <c r="J587">
        <v>1266910</v>
      </c>
      <c r="K587">
        <v>492014</v>
      </c>
      <c r="L587">
        <v>832576</v>
      </c>
      <c r="M587">
        <v>0</v>
      </c>
      <c r="N587">
        <v>432995</v>
      </c>
      <c r="O587">
        <v>160071</v>
      </c>
      <c r="P587">
        <v>1266910</v>
      </c>
      <c r="Q587">
        <v>186225</v>
      </c>
      <c r="R587">
        <v>434334</v>
      </c>
      <c r="S587">
        <v>780.46100000000001</v>
      </c>
      <c r="T587">
        <v>386608</v>
      </c>
      <c r="U587">
        <v>0</v>
      </c>
      <c r="V587">
        <v>287541</v>
      </c>
      <c r="W587">
        <v>184334</v>
      </c>
      <c r="X587">
        <v>120504</v>
      </c>
      <c r="Y587">
        <v>180438</v>
      </c>
      <c r="Z587">
        <v>58997</v>
      </c>
      <c r="AA587">
        <v>-18.2331</v>
      </c>
      <c r="AB587">
        <v>0</v>
      </c>
      <c r="AC587">
        <v>-670</v>
      </c>
      <c r="AD587">
        <v>83175</v>
      </c>
      <c r="AE587">
        <v>-12257</v>
      </c>
      <c r="AF587" t="s">
        <v>122</v>
      </c>
    </row>
    <row r="588" spans="1:32" x14ac:dyDescent="0.25">
      <c r="A588" t="s">
        <v>114</v>
      </c>
      <c r="B588" t="s">
        <v>0</v>
      </c>
      <c r="C588" t="s">
        <v>103</v>
      </c>
      <c r="D588" t="s">
        <v>88</v>
      </c>
      <c r="E588">
        <v>300393</v>
      </c>
      <c r="F588">
        <v>28454</v>
      </c>
      <c r="G588">
        <v>199076</v>
      </c>
      <c r="H588">
        <v>301226</v>
      </c>
      <c r="I588">
        <v>687613</v>
      </c>
      <c r="J588">
        <v>1259719</v>
      </c>
      <c r="K588">
        <v>474795</v>
      </c>
      <c r="L588">
        <v>820692</v>
      </c>
      <c r="M588">
        <v>0</v>
      </c>
      <c r="N588">
        <v>437708</v>
      </c>
      <c r="O588">
        <v>160071</v>
      </c>
      <c r="P588">
        <v>1259719</v>
      </c>
      <c r="Q588">
        <v>181929</v>
      </c>
      <c r="R588">
        <v>439027</v>
      </c>
      <c r="S588">
        <v>780.26622999999995</v>
      </c>
      <c r="T588">
        <v>396488</v>
      </c>
      <c r="U588">
        <v>0</v>
      </c>
      <c r="V588">
        <v>236003</v>
      </c>
      <c r="W588">
        <v>154467</v>
      </c>
      <c r="X588">
        <v>102988</v>
      </c>
      <c r="Y588">
        <v>173226</v>
      </c>
      <c r="Z588">
        <v>53722</v>
      </c>
      <c r="AA588">
        <v>-18.875499999999999</v>
      </c>
      <c r="AB588">
        <v>0</v>
      </c>
      <c r="AC588">
        <v>-338</v>
      </c>
      <c r="AD588">
        <v>63402</v>
      </c>
      <c r="AE588">
        <v>-8375</v>
      </c>
      <c r="AF588" t="s">
        <v>122</v>
      </c>
    </row>
    <row r="589" spans="1:32" x14ac:dyDescent="0.25">
      <c r="A589" t="s">
        <v>114</v>
      </c>
      <c r="B589" t="s">
        <v>0</v>
      </c>
      <c r="C589" t="s">
        <v>103</v>
      </c>
      <c r="D589" t="s">
        <v>89</v>
      </c>
      <c r="E589">
        <v>405935</v>
      </c>
      <c r="F589">
        <v>-8081</v>
      </c>
      <c r="G589">
        <v>211700</v>
      </c>
      <c r="H589">
        <v>232763</v>
      </c>
      <c r="I589">
        <v>610320</v>
      </c>
      <c r="J589">
        <v>1188324</v>
      </c>
      <c r="K589">
        <v>480703</v>
      </c>
      <c r="L589">
        <v>774361</v>
      </c>
      <c r="M589">
        <v>0</v>
      </c>
      <c r="N589">
        <v>412661</v>
      </c>
      <c r="O589">
        <v>160071</v>
      </c>
      <c r="P589">
        <v>1188324</v>
      </c>
      <c r="Q589">
        <v>156948</v>
      </c>
      <c r="R589">
        <v>413963</v>
      </c>
      <c r="S589">
        <v>780.26099999999997</v>
      </c>
      <c r="T589">
        <v>330626</v>
      </c>
      <c r="U589">
        <v>0</v>
      </c>
      <c r="V589">
        <v>324354</v>
      </c>
      <c r="W589">
        <v>176895</v>
      </c>
      <c r="X589">
        <v>98009</v>
      </c>
      <c r="Y589">
        <v>166412</v>
      </c>
      <c r="Z589">
        <v>59517</v>
      </c>
      <c r="AA589">
        <v>-2.5638000000000001</v>
      </c>
      <c r="AB589">
        <v>1162</v>
      </c>
      <c r="AC589">
        <v>-343</v>
      </c>
      <c r="AD589">
        <v>36838</v>
      </c>
      <c r="AE589">
        <v>-12578</v>
      </c>
      <c r="AF589" t="s">
        <v>122</v>
      </c>
    </row>
    <row r="590" spans="1:32" x14ac:dyDescent="0.25">
      <c r="A590" t="s">
        <v>114</v>
      </c>
      <c r="B590" t="s">
        <v>0</v>
      </c>
      <c r="C590" t="s">
        <v>103</v>
      </c>
      <c r="D590" t="s">
        <v>90</v>
      </c>
      <c r="E590">
        <v>370634</v>
      </c>
      <c r="F590">
        <v>13841</v>
      </c>
      <c r="G590">
        <v>146314</v>
      </c>
      <c r="H590">
        <v>157105</v>
      </c>
      <c r="I590">
        <v>608442</v>
      </c>
      <c r="J590">
        <v>1179336</v>
      </c>
      <c r="K590">
        <v>465614</v>
      </c>
      <c r="L590">
        <v>760100</v>
      </c>
      <c r="M590">
        <v>0</v>
      </c>
      <c r="N590">
        <v>417932</v>
      </c>
      <c r="O590">
        <v>160071</v>
      </c>
      <c r="P590">
        <v>1179336</v>
      </c>
      <c r="Q590">
        <v>164978</v>
      </c>
      <c r="R590">
        <v>419236</v>
      </c>
      <c r="S590">
        <v>779.7</v>
      </c>
      <c r="T590">
        <v>317935</v>
      </c>
      <c r="U590">
        <v>0</v>
      </c>
      <c r="V590">
        <v>296842</v>
      </c>
      <c r="W590">
        <v>206926</v>
      </c>
      <c r="X590">
        <v>102576</v>
      </c>
      <c r="Y590">
        <v>217310</v>
      </c>
      <c r="Z590">
        <v>46400</v>
      </c>
      <c r="AA590">
        <v>-1.5644</v>
      </c>
      <c r="AB590">
        <v>0</v>
      </c>
      <c r="AC590">
        <v>-553</v>
      </c>
      <c r="AD590">
        <v>111055</v>
      </c>
      <c r="AE590">
        <v>-8612</v>
      </c>
      <c r="AF590" t="s">
        <v>122</v>
      </c>
    </row>
    <row r="591" spans="1:32" x14ac:dyDescent="0.25">
      <c r="A591" t="s">
        <v>114</v>
      </c>
      <c r="B591" t="s">
        <v>0</v>
      </c>
      <c r="C591" t="s">
        <v>103</v>
      </c>
      <c r="D591" t="s">
        <v>91</v>
      </c>
      <c r="E591">
        <v>433708</v>
      </c>
      <c r="F591">
        <v>25426</v>
      </c>
      <c r="G591">
        <v>138704</v>
      </c>
      <c r="H591">
        <v>204724</v>
      </c>
      <c r="I591">
        <v>635517</v>
      </c>
      <c r="J591">
        <v>1214800</v>
      </c>
      <c r="K591">
        <v>535294</v>
      </c>
      <c r="L591">
        <v>805243</v>
      </c>
      <c r="M591">
        <v>0</v>
      </c>
      <c r="N591">
        <v>408235</v>
      </c>
      <c r="O591">
        <v>160071</v>
      </c>
      <c r="P591">
        <v>1214800</v>
      </c>
      <c r="Q591">
        <v>154646</v>
      </c>
      <c r="R591">
        <v>409557</v>
      </c>
      <c r="S591">
        <v>779.68499999999995</v>
      </c>
      <c r="T591">
        <v>336662</v>
      </c>
      <c r="U591">
        <v>0</v>
      </c>
      <c r="V591">
        <v>334339</v>
      </c>
      <c r="W591">
        <v>212330</v>
      </c>
      <c r="X591">
        <v>110452</v>
      </c>
      <c r="Y591">
        <v>192237</v>
      </c>
      <c r="Z591">
        <v>53342</v>
      </c>
      <c r="AA591">
        <v>19.0762</v>
      </c>
      <c r="AB591">
        <v>0</v>
      </c>
      <c r="AC591">
        <v>-939</v>
      </c>
      <c r="AD591">
        <v>62711</v>
      </c>
      <c r="AE591">
        <v>-13658</v>
      </c>
      <c r="AF591" t="s">
        <v>122</v>
      </c>
    </row>
    <row r="592" spans="1:32" x14ac:dyDescent="0.25">
      <c r="A592" t="s">
        <v>114</v>
      </c>
      <c r="B592" t="s">
        <v>0</v>
      </c>
      <c r="C592" t="s">
        <v>103</v>
      </c>
      <c r="D592" t="s">
        <v>92</v>
      </c>
      <c r="E592">
        <v>370286</v>
      </c>
      <c r="F592">
        <v>19140</v>
      </c>
      <c r="G592">
        <v>165146</v>
      </c>
      <c r="H592">
        <v>181188</v>
      </c>
      <c r="I592">
        <v>635873</v>
      </c>
      <c r="J592">
        <v>1225056</v>
      </c>
      <c r="K592">
        <v>551658</v>
      </c>
      <c r="L592">
        <v>832457</v>
      </c>
      <c r="M592">
        <v>0</v>
      </c>
      <c r="N592">
        <v>391269</v>
      </c>
      <c r="O592">
        <v>160071</v>
      </c>
      <c r="P592">
        <v>1225056</v>
      </c>
      <c r="Q592">
        <v>129315</v>
      </c>
      <c r="R592">
        <v>392599</v>
      </c>
      <c r="S592">
        <v>778.95399999999995</v>
      </c>
      <c r="T592">
        <v>347289</v>
      </c>
      <c r="U592">
        <v>0</v>
      </c>
      <c r="V592">
        <v>285892</v>
      </c>
      <c r="W592">
        <v>214960</v>
      </c>
      <c r="X592">
        <v>107284</v>
      </c>
      <c r="Y592">
        <v>215011</v>
      </c>
      <c r="Z592">
        <v>52626</v>
      </c>
      <c r="AA592">
        <v>36.474200000000003</v>
      </c>
      <c r="AB592">
        <v>0</v>
      </c>
      <c r="AC592">
        <v>-742</v>
      </c>
      <c r="AD592">
        <v>70426</v>
      </c>
      <c r="AE592">
        <v>-9881</v>
      </c>
      <c r="AF592" t="s">
        <v>122</v>
      </c>
    </row>
    <row r="593" spans="1:32" x14ac:dyDescent="0.25">
      <c r="A593" t="s">
        <v>114</v>
      </c>
      <c r="B593" t="s">
        <v>0</v>
      </c>
      <c r="C593" t="s">
        <v>103</v>
      </c>
      <c r="D593" t="s">
        <v>93</v>
      </c>
      <c r="E593">
        <v>416616</v>
      </c>
      <c r="F593">
        <v>-1232</v>
      </c>
      <c r="G593">
        <v>168643</v>
      </c>
      <c r="H593">
        <v>181101</v>
      </c>
      <c r="I593">
        <v>638888</v>
      </c>
      <c r="J593">
        <v>1231367</v>
      </c>
      <c r="K593">
        <v>555061</v>
      </c>
      <c r="L593">
        <v>849474</v>
      </c>
      <c r="M593">
        <v>0</v>
      </c>
      <c r="N593">
        <v>380587</v>
      </c>
      <c r="O593">
        <v>160071</v>
      </c>
      <c r="P593">
        <v>1231367</v>
      </c>
      <c r="Q593">
        <v>110172</v>
      </c>
      <c r="R593">
        <v>381893</v>
      </c>
      <c r="S593">
        <v>778.96500000000003</v>
      </c>
      <c r="T593">
        <v>367612</v>
      </c>
      <c r="U593">
        <v>0</v>
      </c>
      <c r="V593">
        <v>328033</v>
      </c>
      <c r="W593">
        <v>217051</v>
      </c>
      <c r="X593">
        <v>129623</v>
      </c>
      <c r="Y593">
        <v>196619</v>
      </c>
      <c r="Z593">
        <v>54447</v>
      </c>
      <c r="AA593">
        <v>22.8687</v>
      </c>
      <c r="AB593">
        <v>1289</v>
      </c>
      <c r="AC593">
        <v>-737</v>
      </c>
      <c r="AD593">
        <v>78769</v>
      </c>
      <c r="AE593">
        <v>-9323</v>
      </c>
      <c r="AF593" t="s">
        <v>122</v>
      </c>
    </row>
    <row r="594" spans="1:32" x14ac:dyDescent="0.25">
      <c r="A594" t="s">
        <v>114</v>
      </c>
      <c r="B594" t="s">
        <v>0</v>
      </c>
      <c r="C594" t="s">
        <v>103</v>
      </c>
      <c r="D594" t="s">
        <v>94</v>
      </c>
      <c r="E594">
        <v>376524</v>
      </c>
      <c r="F594">
        <v>6514</v>
      </c>
      <c r="G594">
        <v>131718</v>
      </c>
      <c r="H594">
        <v>148188</v>
      </c>
      <c r="I594">
        <v>627435</v>
      </c>
      <c r="J594">
        <v>1205387</v>
      </c>
      <c r="K594">
        <v>549355</v>
      </c>
      <c r="L594">
        <v>825873</v>
      </c>
      <c r="M594">
        <v>0</v>
      </c>
      <c r="N594">
        <v>378796</v>
      </c>
      <c r="O594">
        <v>160071</v>
      </c>
      <c r="P594">
        <v>1205387</v>
      </c>
      <c r="Q594">
        <v>111403</v>
      </c>
      <c r="R594">
        <v>379514</v>
      </c>
      <c r="S594">
        <v>779.03800000000001</v>
      </c>
      <c r="T594">
        <v>382605</v>
      </c>
      <c r="U594">
        <v>0</v>
      </c>
      <c r="V594">
        <v>301894</v>
      </c>
      <c r="W594">
        <v>199510</v>
      </c>
      <c r="X594">
        <v>113213</v>
      </c>
      <c r="Y594">
        <v>237380</v>
      </c>
      <c r="Z594">
        <v>49735</v>
      </c>
      <c r="AA594">
        <v>3.8643000000000001</v>
      </c>
      <c r="AB594">
        <v>0</v>
      </c>
      <c r="AC594">
        <v>-896</v>
      </c>
      <c r="AD594">
        <v>139515</v>
      </c>
      <c r="AE594">
        <v>-10648</v>
      </c>
      <c r="AF594" t="s">
        <v>122</v>
      </c>
    </row>
    <row r="595" spans="1:32" x14ac:dyDescent="0.25">
      <c r="A595" t="s">
        <v>114</v>
      </c>
      <c r="B595" t="s">
        <v>0</v>
      </c>
      <c r="C595" t="s">
        <v>103</v>
      </c>
      <c r="D595" t="s">
        <v>95</v>
      </c>
      <c r="E595">
        <v>364227</v>
      </c>
      <c r="F595">
        <v>-2444</v>
      </c>
      <c r="G595">
        <v>124301</v>
      </c>
      <c r="H595">
        <v>156755</v>
      </c>
      <c r="I595">
        <v>591672</v>
      </c>
      <c r="J595">
        <v>1176148</v>
      </c>
      <c r="K595">
        <v>547552</v>
      </c>
      <c r="L595">
        <v>805574</v>
      </c>
      <c r="M595">
        <v>0</v>
      </c>
      <c r="N595">
        <v>369840</v>
      </c>
      <c r="O595">
        <v>160071</v>
      </c>
      <c r="P595">
        <v>1176148</v>
      </c>
      <c r="Q595">
        <v>104864</v>
      </c>
      <c r="R595">
        <v>370574</v>
      </c>
      <c r="S595">
        <v>779.16899999999998</v>
      </c>
      <c r="T595">
        <v>383166</v>
      </c>
      <c r="U595">
        <v>0</v>
      </c>
      <c r="V595">
        <v>294176</v>
      </c>
      <c r="W595">
        <v>172258</v>
      </c>
      <c r="X595">
        <v>106908</v>
      </c>
      <c r="Y595">
        <v>218204</v>
      </c>
      <c r="Z595">
        <v>53160</v>
      </c>
      <c r="AA595">
        <v>-9.6428999999999991</v>
      </c>
      <c r="AB595">
        <v>0</v>
      </c>
      <c r="AC595">
        <v>-932</v>
      </c>
      <c r="AD595">
        <v>115272</v>
      </c>
      <c r="AE595">
        <v>-10996</v>
      </c>
      <c r="AF595" t="s">
        <v>122</v>
      </c>
    </row>
    <row r="596" spans="1:32" x14ac:dyDescent="0.25">
      <c r="A596" t="s">
        <v>114</v>
      </c>
      <c r="B596" t="s">
        <v>0</v>
      </c>
      <c r="C596" t="s">
        <v>103</v>
      </c>
      <c r="D596" t="s">
        <v>96</v>
      </c>
      <c r="E596">
        <v>271323</v>
      </c>
      <c r="F596">
        <v>-19288</v>
      </c>
      <c r="G596">
        <v>128880</v>
      </c>
      <c r="H596">
        <v>148850</v>
      </c>
      <c r="I596">
        <v>605051</v>
      </c>
      <c r="J596">
        <v>1204173</v>
      </c>
      <c r="K596">
        <v>593011</v>
      </c>
      <c r="L596">
        <v>825801</v>
      </c>
      <c r="M596">
        <v>0</v>
      </c>
      <c r="N596">
        <v>377651</v>
      </c>
      <c r="O596">
        <v>160071</v>
      </c>
      <c r="P596">
        <v>1204173</v>
      </c>
      <c r="Q596">
        <v>107305</v>
      </c>
      <c r="R596">
        <v>378372</v>
      </c>
      <c r="S596">
        <v>779.17499999999995</v>
      </c>
      <c r="T596">
        <v>423515</v>
      </c>
      <c r="U596">
        <v>0</v>
      </c>
      <c r="V596">
        <v>228660</v>
      </c>
      <c r="W596">
        <v>146634</v>
      </c>
      <c r="X596">
        <v>94731</v>
      </c>
      <c r="Y596">
        <v>249108</v>
      </c>
      <c r="Z596">
        <v>53940</v>
      </c>
      <c r="AA596">
        <v>-20.4574</v>
      </c>
      <c r="AB596">
        <v>0</v>
      </c>
      <c r="AC596">
        <v>-663</v>
      </c>
      <c r="AD596">
        <v>157597</v>
      </c>
      <c r="AE596">
        <v>-22120</v>
      </c>
      <c r="AF596" t="s">
        <v>122</v>
      </c>
    </row>
    <row r="597" spans="1:32" x14ac:dyDescent="0.25">
      <c r="A597" t="s">
        <v>114</v>
      </c>
      <c r="B597" t="s">
        <v>0</v>
      </c>
      <c r="C597" t="s">
        <v>103</v>
      </c>
      <c r="D597" t="s">
        <v>97</v>
      </c>
      <c r="E597">
        <v>339074</v>
      </c>
      <c r="F597">
        <v>-55128</v>
      </c>
      <c r="G597">
        <v>78151</v>
      </c>
      <c r="H597">
        <v>89590</v>
      </c>
      <c r="I597">
        <v>586023</v>
      </c>
      <c r="J597">
        <v>1165431</v>
      </c>
      <c r="K597">
        <v>561248</v>
      </c>
      <c r="L597">
        <v>770712</v>
      </c>
      <c r="M597">
        <v>0</v>
      </c>
      <c r="N597">
        <v>393946</v>
      </c>
      <c r="O597">
        <v>160071</v>
      </c>
      <c r="P597">
        <v>1165431</v>
      </c>
      <c r="Q597">
        <v>126593</v>
      </c>
      <c r="R597">
        <v>394719</v>
      </c>
      <c r="S597">
        <v>779.18399999999997</v>
      </c>
      <c r="T597">
        <v>381688</v>
      </c>
      <c r="U597">
        <v>0</v>
      </c>
      <c r="V597">
        <v>289005</v>
      </c>
      <c r="W597">
        <v>148015</v>
      </c>
      <c r="X597">
        <v>107917</v>
      </c>
      <c r="Y597">
        <v>259319</v>
      </c>
      <c r="Z597">
        <v>57140</v>
      </c>
      <c r="AA597">
        <v>-27.398900000000001</v>
      </c>
      <c r="AB597">
        <v>0</v>
      </c>
      <c r="AC597">
        <v>-6</v>
      </c>
      <c r="AD597">
        <v>206290</v>
      </c>
      <c r="AE597">
        <v>-14815</v>
      </c>
      <c r="AF597" t="s">
        <v>122</v>
      </c>
    </row>
    <row r="598" spans="1:32" x14ac:dyDescent="0.25">
      <c r="A598" t="s">
        <v>114</v>
      </c>
      <c r="B598" t="s">
        <v>0</v>
      </c>
      <c r="C598" t="s">
        <v>103</v>
      </c>
      <c r="D598" t="s">
        <v>98</v>
      </c>
      <c r="E598">
        <v>362515</v>
      </c>
      <c r="F598">
        <v>-19201</v>
      </c>
      <c r="G598">
        <v>84260</v>
      </c>
      <c r="H598">
        <v>101763</v>
      </c>
      <c r="I598">
        <v>635689</v>
      </c>
      <c r="J598">
        <v>1239499</v>
      </c>
      <c r="K598">
        <v>581822</v>
      </c>
      <c r="L598">
        <v>773981</v>
      </c>
      <c r="M598">
        <v>0</v>
      </c>
      <c r="N598">
        <v>464567</v>
      </c>
      <c r="O598">
        <v>160071</v>
      </c>
      <c r="P598">
        <v>1239499</v>
      </c>
      <c r="Q598">
        <v>186562</v>
      </c>
      <c r="R598">
        <v>465518</v>
      </c>
      <c r="S598">
        <v>779.19500000000005</v>
      </c>
      <c r="T598">
        <v>321040</v>
      </c>
      <c r="U598">
        <v>0</v>
      </c>
      <c r="V598">
        <v>298534</v>
      </c>
      <c r="W598">
        <v>201439</v>
      </c>
      <c r="X598">
        <v>94082</v>
      </c>
      <c r="Y598">
        <v>295490</v>
      </c>
      <c r="Z598">
        <v>63836</v>
      </c>
      <c r="AA598">
        <v>-8.5694999999999997</v>
      </c>
      <c r="AB598">
        <v>0</v>
      </c>
      <c r="AC598">
        <v>101</v>
      </c>
      <c r="AD598">
        <v>177855</v>
      </c>
      <c r="AE598">
        <v>-14462</v>
      </c>
      <c r="AF598" t="s">
        <v>122</v>
      </c>
    </row>
    <row r="599" spans="1:32" x14ac:dyDescent="0.25">
      <c r="A599" t="s">
        <v>114</v>
      </c>
      <c r="B599" t="s">
        <v>0</v>
      </c>
      <c r="C599" t="s">
        <v>103</v>
      </c>
      <c r="D599" t="s">
        <v>99</v>
      </c>
      <c r="E599">
        <v>403097</v>
      </c>
      <c r="F599">
        <v>2982</v>
      </c>
      <c r="G599">
        <v>61758</v>
      </c>
      <c r="H599">
        <v>87344</v>
      </c>
      <c r="I599">
        <v>626407</v>
      </c>
      <c r="J599">
        <v>1251933</v>
      </c>
      <c r="K599">
        <v>559239</v>
      </c>
      <c r="L599">
        <v>750992</v>
      </c>
      <c r="M599">
        <v>0</v>
      </c>
      <c r="N599">
        <v>499897</v>
      </c>
      <c r="O599">
        <v>160071</v>
      </c>
      <c r="P599">
        <v>1251933</v>
      </c>
      <c r="Q599">
        <v>209381</v>
      </c>
      <c r="R599">
        <v>500941</v>
      </c>
      <c r="S599">
        <v>779.197</v>
      </c>
      <c r="T599">
        <v>276899</v>
      </c>
      <c r="U599">
        <v>0</v>
      </c>
      <c r="V599">
        <v>312378</v>
      </c>
      <c r="W599">
        <v>213040</v>
      </c>
      <c r="X599">
        <v>117635</v>
      </c>
      <c r="Y599">
        <v>276507</v>
      </c>
      <c r="Z599">
        <v>65974</v>
      </c>
      <c r="AA599">
        <v>3.2033999999999998</v>
      </c>
      <c r="AB599">
        <v>0</v>
      </c>
      <c r="AC599">
        <v>-26</v>
      </c>
      <c r="AD599">
        <v>164871</v>
      </c>
      <c r="AE599">
        <v>-19406</v>
      </c>
      <c r="AF599" t="s">
        <v>122</v>
      </c>
    </row>
    <row r="600" spans="1:32" x14ac:dyDescent="0.25">
      <c r="A600" t="s">
        <v>114</v>
      </c>
      <c r="B600" t="s">
        <v>0</v>
      </c>
      <c r="C600" t="s">
        <v>103</v>
      </c>
      <c r="D600" t="s">
        <v>100</v>
      </c>
      <c r="E600">
        <v>341104</v>
      </c>
      <c r="F600">
        <v>1414</v>
      </c>
      <c r="G600">
        <v>57879</v>
      </c>
      <c r="H600">
        <v>77235</v>
      </c>
      <c r="I600">
        <v>610832</v>
      </c>
      <c r="J600">
        <v>1225429</v>
      </c>
      <c r="K600">
        <v>572465</v>
      </c>
      <c r="L600">
        <v>762517</v>
      </c>
      <c r="M600">
        <v>0</v>
      </c>
      <c r="N600">
        <v>461905</v>
      </c>
      <c r="O600">
        <v>160096</v>
      </c>
      <c r="P600">
        <v>1225429</v>
      </c>
      <c r="Q600">
        <v>213651</v>
      </c>
      <c r="R600">
        <v>462912</v>
      </c>
      <c r="S600">
        <v>718.16300000000001</v>
      </c>
      <c r="T600">
        <v>307316</v>
      </c>
      <c r="U600">
        <v>0</v>
      </c>
      <c r="V600">
        <v>264647</v>
      </c>
      <c r="W600">
        <v>201246</v>
      </c>
      <c r="X600">
        <v>105833</v>
      </c>
      <c r="Y600">
        <v>284575</v>
      </c>
      <c r="Z600">
        <v>60322</v>
      </c>
      <c r="AA600">
        <v>7.1871999999999998</v>
      </c>
      <c r="AB600">
        <v>0</v>
      </c>
      <c r="AC600">
        <v>359</v>
      </c>
      <c r="AD600">
        <v>175856</v>
      </c>
      <c r="AE600">
        <v>-9732</v>
      </c>
      <c r="AF600" t="s">
        <v>122</v>
      </c>
    </row>
    <row r="601" spans="1:32" x14ac:dyDescent="0.25">
      <c r="A601" t="s">
        <v>114</v>
      </c>
      <c r="B601" t="s">
        <v>0</v>
      </c>
      <c r="C601" t="s">
        <v>103</v>
      </c>
      <c r="D601" t="s">
        <v>101</v>
      </c>
      <c r="E601">
        <v>467037</v>
      </c>
      <c r="F601">
        <v>604</v>
      </c>
      <c r="G601">
        <v>67053</v>
      </c>
      <c r="H601">
        <v>99828</v>
      </c>
      <c r="I601">
        <v>622827</v>
      </c>
      <c r="J601">
        <v>1296388</v>
      </c>
      <c r="K601">
        <v>598042</v>
      </c>
      <c r="L601">
        <v>801965</v>
      </c>
      <c r="M601">
        <v>0</v>
      </c>
      <c r="N601">
        <v>493397</v>
      </c>
      <c r="O601">
        <v>160098</v>
      </c>
      <c r="P601">
        <v>1296388</v>
      </c>
      <c r="Q601">
        <v>227789</v>
      </c>
      <c r="R601">
        <v>494423</v>
      </c>
      <c r="S601">
        <v>718.16700000000003</v>
      </c>
      <c r="T601">
        <v>304547</v>
      </c>
      <c r="U601">
        <v>0</v>
      </c>
      <c r="V601">
        <v>373076</v>
      </c>
      <c r="W601">
        <v>229780</v>
      </c>
      <c r="X601">
        <v>94671</v>
      </c>
      <c r="Y601">
        <v>261009</v>
      </c>
      <c r="Z601">
        <v>33839</v>
      </c>
      <c r="AA601">
        <v>0</v>
      </c>
      <c r="AB601">
        <v>0</v>
      </c>
      <c r="AC601">
        <v>473</v>
      </c>
      <c r="AD601">
        <v>126843</v>
      </c>
      <c r="AE601">
        <v>0</v>
      </c>
      <c r="AF601" t="s">
        <v>122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paste_value_usd</vt:lpstr>
      <vt:lpstr>formula_usd</vt:lpstr>
      <vt:lpstr>formula_as_reported</vt:lpstr>
      <vt:lpstr>paste_value_as_reported</vt:lpstr>
    </vt:vector>
  </TitlesOfParts>
  <Company>Rowan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mcfarlanc0</dc:creator>
  <cp:lastModifiedBy>McFarland, Daniel J.</cp:lastModifiedBy>
  <dcterms:created xsi:type="dcterms:W3CDTF">2021-09-10T15:07:05Z</dcterms:created>
  <dcterms:modified xsi:type="dcterms:W3CDTF">2025-04-02T11:15:45Z</dcterms:modified>
</cp:coreProperties>
</file>